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drawings/drawing148.xml" ContentType="application/vnd.openxmlformats-officedocument.drawing+xml"/>
  <Override PartName="/xl/drawings/drawing149.xml" ContentType="application/vnd.openxmlformats-officedocument.drawing+xml"/>
  <Override PartName="/xl/drawings/drawing150.xml" ContentType="application/vnd.openxmlformats-officedocument.drawing+xml"/>
  <Override PartName="/xl/drawings/drawing151.xml" ContentType="application/vnd.openxmlformats-officedocument.drawing+xml"/>
  <Override PartName="/xl/drawings/drawing152.xml" ContentType="application/vnd.openxmlformats-officedocument.drawing+xml"/>
  <Override PartName="/xl/drawings/drawing153.xml" ContentType="application/vnd.openxmlformats-officedocument.drawing+xml"/>
  <Override PartName="/xl/drawings/drawing154.xml" ContentType="application/vnd.openxmlformats-officedocument.drawing+xml"/>
  <Override PartName="/xl/drawings/drawing155.xml" ContentType="application/vnd.openxmlformats-officedocument.drawing+xml"/>
  <Override PartName="/xl/drawings/drawing156.xml" ContentType="application/vnd.openxmlformats-officedocument.drawing+xml"/>
  <Override PartName="/xl/drawings/drawing157.xml" ContentType="application/vnd.openxmlformats-officedocument.drawing+xml"/>
  <Override PartName="/xl/drawings/drawing158.xml" ContentType="application/vnd.openxmlformats-officedocument.drawing+xml"/>
  <Override PartName="/xl/drawings/drawing159.xml" ContentType="application/vnd.openxmlformats-officedocument.drawing+xml"/>
  <Override PartName="/xl/drawings/drawing160.xml" ContentType="application/vnd.openxmlformats-officedocument.drawing+xml"/>
  <Override PartName="/xl/drawings/drawing161.xml" ContentType="application/vnd.openxmlformats-officedocument.drawing+xml"/>
  <Override PartName="/xl/drawings/drawing162.xml" ContentType="application/vnd.openxmlformats-officedocument.drawing+xml"/>
  <Override PartName="/xl/drawings/drawing163.xml" ContentType="application/vnd.openxmlformats-officedocument.drawing+xml"/>
  <Override PartName="/xl/drawings/drawing164.xml" ContentType="application/vnd.openxmlformats-officedocument.drawing+xml"/>
  <Override PartName="/xl/drawings/drawing165.xml" ContentType="application/vnd.openxmlformats-officedocument.drawing+xml"/>
  <Override PartName="/xl/drawings/drawing166.xml" ContentType="application/vnd.openxmlformats-officedocument.drawing+xml"/>
  <Override PartName="/xl/drawings/drawing167.xml" ContentType="application/vnd.openxmlformats-officedocument.drawing+xml"/>
  <Override PartName="/xl/drawings/drawing168.xml" ContentType="application/vnd.openxmlformats-officedocument.drawing+xml"/>
  <Override PartName="/xl/drawings/drawing169.xml" ContentType="application/vnd.openxmlformats-officedocument.drawing+xml"/>
  <Override PartName="/xl/drawings/drawing170.xml" ContentType="application/vnd.openxmlformats-officedocument.drawing+xml"/>
  <Override PartName="/xl/drawings/drawing171.xml" ContentType="application/vnd.openxmlformats-officedocument.drawing+xml"/>
  <Override PartName="/xl/drawings/drawing172.xml" ContentType="application/vnd.openxmlformats-officedocument.drawing+xml"/>
  <Override PartName="/xl/drawings/drawing173.xml" ContentType="application/vnd.openxmlformats-officedocument.drawing+xml"/>
  <Override PartName="/xl/drawings/drawing174.xml" ContentType="application/vnd.openxmlformats-officedocument.drawing+xml"/>
  <Override PartName="/xl/drawings/drawing175.xml" ContentType="application/vnd.openxmlformats-officedocument.drawing+xml"/>
  <Override PartName="/xl/drawings/drawing176.xml" ContentType="application/vnd.openxmlformats-officedocument.drawing+xml"/>
  <Override PartName="/xl/drawings/drawing177.xml" ContentType="application/vnd.openxmlformats-officedocument.drawing+xml"/>
  <Override PartName="/xl/drawings/drawing178.xml" ContentType="application/vnd.openxmlformats-officedocument.drawing+xml"/>
  <Override PartName="/xl/drawings/drawing179.xml" ContentType="application/vnd.openxmlformats-officedocument.drawing+xml"/>
  <Override PartName="/xl/drawings/drawing180.xml" ContentType="application/vnd.openxmlformats-officedocument.drawing+xml"/>
  <Override PartName="/xl/drawings/drawing181.xml" ContentType="application/vnd.openxmlformats-officedocument.drawing+xml"/>
  <Override PartName="/xl/drawings/drawing182.xml" ContentType="application/vnd.openxmlformats-officedocument.drawing+xml"/>
  <Override PartName="/xl/drawings/drawing183.xml" ContentType="application/vnd.openxmlformats-officedocument.drawing+xml"/>
  <Override PartName="/xl/drawings/drawing184.xml" ContentType="application/vnd.openxmlformats-officedocument.drawing+xml"/>
  <Override PartName="/xl/drawings/drawing185.xml" ContentType="application/vnd.openxmlformats-officedocument.drawing+xml"/>
  <Override PartName="/xl/drawings/drawing186.xml" ContentType="application/vnd.openxmlformats-officedocument.drawing+xml"/>
  <Override PartName="/xl/drawings/drawing187.xml" ContentType="application/vnd.openxmlformats-officedocument.drawing+xml"/>
  <Override PartName="/xl/drawings/drawing188.xml" ContentType="application/vnd.openxmlformats-officedocument.drawing+xml"/>
  <Override PartName="/xl/drawings/drawing189.xml" ContentType="application/vnd.openxmlformats-officedocument.drawing+xml"/>
  <Override PartName="/xl/drawings/drawing190.xml" ContentType="application/vnd.openxmlformats-officedocument.drawing+xml"/>
  <Override PartName="/xl/drawings/drawing191.xml" ContentType="application/vnd.openxmlformats-officedocument.drawing+xml"/>
  <Override PartName="/xl/drawings/drawing192.xml" ContentType="application/vnd.openxmlformats-officedocument.drawing+xml"/>
  <Override PartName="/xl/drawings/drawing193.xml" ContentType="application/vnd.openxmlformats-officedocument.drawing+xml"/>
  <Override PartName="/xl/drawings/drawing194.xml" ContentType="application/vnd.openxmlformats-officedocument.drawing+xml"/>
  <Override PartName="/xl/drawings/drawing195.xml" ContentType="application/vnd.openxmlformats-officedocument.drawing+xml"/>
  <Override PartName="/xl/drawings/drawing196.xml" ContentType="application/vnd.openxmlformats-officedocument.drawing+xml"/>
  <Override PartName="/xl/drawings/drawing197.xml" ContentType="application/vnd.openxmlformats-officedocument.drawing+xml"/>
  <Override PartName="/xl/drawings/drawing198.xml" ContentType="application/vnd.openxmlformats-officedocument.drawing+xml"/>
  <Override PartName="/xl/drawings/drawing199.xml" ContentType="application/vnd.openxmlformats-officedocument.drawing+xml"/>
  <Override PartName="/xl/drawings/drawing20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601"/>
  <workbookPr defaultThemeVersion="166925"/>
  <mc:AlternateContent xmlns:mc="http://schemas.openxmlformats.org/markup-compatibility/2006">
    <mc:Choice Requires="x15">
      <x15ac:absPath xmlns:x15ac="http://schemas.microsoft.com/office/spreadsheetml/2010/11/ac" url="C:\Dev\溶接加工ツール\docs\040　テスト仕様書\"/>
    </mc:Choice>
  </mc:AlternateContent>
  <xr:revisionPtr revIDLastSave="0" documentId="13_ncr:1_{6DDA13D3-4D50-4009-9F95-DD9B8CB3B0B8}" xr6:coauthVersionLast="47" xr6:coauthVersionMax="47" xr10:uidLastSave="{00000000-0000-0000-0000-000000000000}"/>
  <bookViews>
    <workbookView xWindow="-110" yWindow="-110" windowWidth="19420" windowHeight="10300" tabRatio="692" xr2:uid="{BDBCFD2A-EC02-4A0C-91EF-D0A8C3579904}"/>
  </bookViews>
  <sheets>
    <sheet name="単体試験仕様書・成績書" sheetId="22" r:id="rId1"/>
    <sheet name="エビデンス→" sheetId="2" r:id="rId2"/>
    <sheet name="1" sheetId="23" r:id="rId3"/>
    <sheet name="2" sheetId="24" r:id="rId4"/>
    <sheet name="3" sheetId="25" r:id="rId5"/>
    <sheet name="4" sheetId="26" r:id="rId6"/>
    <sheet name="5" sheetId="27" r:id="rId7"/>
    <sheet name="6" sheetId="28" r:id="rId8"/>
    <sheet name="7" sheetId="29" r:id="rId9"/>
    <sheet name="8" sheetId="30" r:id="rId10"/>
    <sheet name="9" sheetId="31" r:id="rId11"/>
    <sheet name="10" sheetId="32" r:id="rId12"/>
    <sheet name="11" sheetId="33" r:id="rId13"/>
    <sheet name="12" sheetId="34" r:id="rId14"/>
    <sheet name="13" sheetId="35" r:id="rId15"/>
    <sheet name="14" sheetId="36" r:id="rId16"/>
    <sheet name="15" sheetId="37" r:id="rId17"/>
    <sheet name="16" sheetId="38" r:id="rId18"/>
    <sheet name="17" sheetId="39" r:id="rId19"/>
    <sheet name="18" sheetId="40" r:id="rId20"/>
    <sheet name="19" sheetId="41" r:id="rId21"/>
    <sheet name="20" sheetId="42" r:id="rId22"/>
    <sheet name="21" sheetId="43" r:id="rId23"/>
    <sheet name="22" sheetId="44" r:id="rId24"/>
    <sheet name="23" sheetId="45" r:id="rId25"/>
    <sheet name="24" sheetId="46" r:id="rId26"/>
    <sheet name="25" sheetId="47" r:id="rId27"/>
    <sheet name="26" sheetId="48" r:id="rId28"/>
    <sheet name="27" sheetId="49" r:id="rId29"/>
    <sheet name="28" sheetId="50" r:id="rId30"/>
    <sheet name="29" sheetId="51" r:id="rId31"/>
    <sheet name="30" sheetId="52" r:id="rId32"/>
    <sheet name="31" sheetId="53" r:id="rId33"/>
    <sheet name="32" sheetId="54" r:id="rId34"/>
    <sheet name="33" sheetId="55" r:id="rId35"/>
    <sheet name="34" sheetId="56" r:id="rId36"/>
    <sheet name="35" sheetId="57" r:id="rId37"/>
    <sheet name="36" sheetId="58" r:id="rId38"/>
    <sheet name="37と38" sheetId="59" r:id="rId39"/>
    <sheet name="39" sheetId="60" r:id="rId40"/>
    <sheet name="40" sheetId="61" r:id="rId41"/>
    <sheet name="41" sheetId="62" r:id="rId42"/>
    <sheet name="42" sheetId="63" r:id="rId43"/>
    <sheet name="43" sheetId="64" r:id="rId44"/>
    <sheet name="44" sheetId="65" r:id="rId45"/>
    <sheet name="45" sheetId="70" r:id="rId46"/>
    <sheet name="46" sheetId="66" r:id="rId47"/>
    <sheet name="47" sheetId="71" r:id="rId48"/>
    <sheet name="48" sheetId="67" r:id="rId49"/>
    <sheet name="49" sheetId="69" r:id="rId50"/>
    <sheet name="50" sheetId="79" r:id="rId51"/>
    <sheet name="51" sheetId="72" r:id="rId52"/>
    <sheet name="52" sheetId="80" r:id="rId53"/>
    <sheet name="53" sheetId="73" r:id="rId54"/>
    <sheet name="54" sheetId="74" r:id="rId55"/>
    <sheet name="55" sheetId="75" r:id="rId56"/>
    <sheet name="56" sheetId="76" r:id="rId57"/>
    <sheet name="57" sheetId="77" r:id="rId58"/>
    <sheet name="58" sheetId="78" r:id="rId59"/>
    <sheet name="59" sheetId="81" r:id="rId60"/>
    <sheet name="60" sheetId="82" r:id="rId61"/>
    <sheet name="61" sheetId="83" r:id="rId62"/>
    <sheet name="62" sheetId="84" r:id="rId63"/>
    <sheet name="63" sheetId="85" r:id="rId64"/>
    <sheet name="64" sheetId="86" r:id="rId65"/>
    <sheet name="65" sheetId="87" r:id="rId66"/>
    <sheet name="66" sheetId="88" r:id="rId67"/>
    <sheet name="67" sheetId="90" r:id="rId68"/>
    <sheet name="68" sheetId="89" r:id="rId69"/>
    <sheet name="69" sheetId="91" r:id="rId70"/>
    <sheet name="70" sheetId="92" r:id="rId71"/>
    <sheet name="71" sheetId="93" r:id="rId72"/>
    <sheet name="72" sheetId="95" r:id="rId73"/>
    <sheet name="73" sheetId="96" r:id="rId74"/>
    <sheet name="74" sheetId="97" r:id="rId75"/>
    <sheet name="75" sheetId="98" r:id="rId76"/>
    <sheet name="76" sheetId="99" r:id="rId77"/>
    <sheet name="77" sheetId="100" r:id="rId78"/>
    <sheet name="78" sheetId="101" r:id="rId79"/>
    <sheet name="79" sheetId="102" r:id="rId80"/>
    <sheet name="80" sheetId="103" r:id="rId81"/>
    <sheet name="81" sheetId="104" r:id="rId82"/>
    <sheet name="82" sheetId="105" r:id="rId83"/>
    <sheet name="83、84、86" sheetId="106" r:id="rId84"/>
    <sheet name="85" sheetId="108" r:id="rId85"/>
    <sheet name="87" sheetId="107" r:id="rId86"/>
    <sheet name="88" sheetId="109" r:id="rId87"/>
    <sheet name="89" sheetId="110" r:id="rId88"/>
    <sheet name="90" sheetId="111" r:id="rId89"/>
    <sheet name="91" sheetId="112" r:id="rId90"/>
    <sheet name="92" sheetId="113" r:id="rId91"/>
    <sheet name="93と94" sheetId="114" r:id="rId92"/>
    <sheet name="95" sheetId="115" r:id="rId93"/>
    <sheet name="96" sheetId="116" r:id="rId94"/>
    <sheet name="97" sheetId="117" r:id="rId95"/>
    <sheet name="98" sheetId="118" r:id="rId96"/>
    <sheet name="99" sheetId="120" r:id="rId97"/>
    <sheet name="100" sheetId="119" r:id="rId98"/>
    <sheet name="101" sheetId="121" r:id="rId99"/>
    <sheet name="102" sheetId="122" r:id="rId100"/>
    <sheet name="103" sheetId="124" r:id="rId101"/>
    <sheet name="104" sheetId="123" r:id="rId102"/>
    <sheet name="105" sheetId="125" r:id="rId103"/>
    <sheet name="106と107" sheetId="126" r:id="rId104"/>
    <sheet name="108" sheetId="127" r:id="rId105"/>
    <sheet name="109" sheetId="128" r:id="rId106"/>
    <sheet name="110" sheetId="129" r:id="rId107"/>
    <sheet name="111" sheetId="130" r:id="rId108"/>
    <sheet name="112" sheetId="131" r:id="rId109"/>
    <sheet name="113" sheetId="132" r:id="rId110"/>
    <sheet name="114" sheetId="133" r:id="rId111"/>
    <sheet name="115" sheetId="134" r:id="rId112"/>
    <sheet name="116" sheetId="135" r:id="rId113"/>
    <sheet name="117" sheetId="137" r:id="rId114"/>
    <sheet name="118" sheetId="138" r:id="rId115"/>
    <sheet name="119" sheetId="139" r:id="rId116"/>
    <sheet name="120" sheetId="140" r:id="rId117"/>
    <sheet name="121" sheetId="141" r:id="rId118"/>
    <sheet name="122" sheetId="142" r:id="rId119"/>
    <sheet name="123" sheetId="143" r:id="rId120"/>
    <sheet name="124" sheetId="144" r:id="rId121"/>
    <sheet name="125" sheetId="145" r:id="rId122"/>
    <sheet name="126" sheetId="146" r:id="rId123"/>
    <sheet name="127" sheetId="147" r:id="rId124"/>
    <sheet name="128" sheetId="148" r:id="rId125"/>
    <sheet name="129" sheetId="149" r:id="rId126"/>
    <sheet name="130" sheetId="150" r:id="rId127"/>
    <sheet name="131" sheetId="151" r:id="rId128"/>
    <sheet name="132" sheetId="152" r:id="rId129"/>
    <sheet name="133" sheetId="154" r:id="rId130"/>
    <sheet name="134" sheetId="153" r:id="rId131"/>
    <sheet name="CSV to DB検証①タクトCSV" sheetId="155" r:id="rId132"/>
    <sheet name="CSV to DB検証②タクトDB" sheetId="156" r:id="rId133"/>
    <sheet name="CSV to DB検証③WeCSV" sheetId="158" r:id="rId134"/>
    <sheet name="CSV to DB検証④WeDB" sheetId="157" r:id="rId135"/>
    <sheet name="日付重複制御" sheetId="159" r:id="rId136"/>
    <sheet name="実データ検証" sheetId="160" r:id="rId137"/>
    <sheet name="138" sheetId="161" r:id="rId138"/>
    <sheet name="139" sheetId="162" r:id="rId139"/>
    <sheet name="140" sheetId="163" r:id="rId140"/>
    <sheet name="141" sheetId="164" r:id="rId141"/>
    <sheet name="142" sheetId="165" r:id="rId142"/>
    <sheet name="143" sheetId="166" r:id="rId143"/>
    <sheet name="144" sheetId="167" r:id="rId144"/>
    <sheet name="145" sheetId="168" r:id="rId145"/>
    <sheet name="146" sheetId="169" r:id="rId146"/>
    <sheet name="147" sheetId="170" r:id="rId147"/>
    <sheet name="148" sheetId="171" r:id="rId148"/>
    <sheet name="149" sheetId="174" r:id="rId149"/>
    <sheet name="ステップ対応前" sheetId="172" r:id="rId150"/>
    <sheet name="ステップ対応後" sheetId="173" r:id="rId151"/>
    <sheet name="150" sheetId="175" r:id="rId152"/>
    <sheet name="151" sheetId="176" r:id="rId153"/>
    <sheet name="152" sheetId="178" r:id="rId154"/>
    <sheet name="153" sheetId="179" r:id="rId155"/>
    <sheet name="154" sheetId="180" r:id="rId156"/>
    <sheet name="155" sheetId="181" r:id="rId157"/>
    <sheet name="156" sheetId="182" r:id="rId158"/>
    <sheet name="157" sheetId="183" r:id="rId159"/>
    <sheet name="158" sheetId="184" r:id="rId160"/>
    <sheet name="159" sheetId="185" r:id="rId161"/>
    <sheet name="160" sheetId="186" r:id="rId162"/>
    <sheet name="161" sheetId="187" r:id="rId163"/>
    <sheet name="162" sheetId="188" r:id="rId164"/>
    <sheet name="163" sheetId="189" r:id="rId165"/>
    <sheet name="164" sheetId="190" r:id="rId166"/>
    <sheet name="165" sheetId="191" r:id="rId167"/>
    <sheet name="166" sheetId="192" r:id="rId168"/>
    <sheet name="167" sheetId="193" r:id="rId169"/>
    <sheet name="168" sheetId="194" r:id="rId170"/>
    <sheet name="169" sheetId="195" r:id="rId171"/>
    <sheet name="170" sheetId="196" r:id="rId172"/>
    <sheet name="171" sheetId="197" r:id="rId173"/>
    <sheet name="172" sheetId="198" r:id="rId174"/>
    <sheet name="173" sheetId="199" r:id="rId175"/>
    <sheet name="174" sheetId="200" r:id="rId176"/>
    <sheet name="175" sheetId="201" r:id="rId177"/>
    <sheet name="176" sheetId="202" r:id="rId178"/>
    <sheet name="177" sheetId="203" r:id="rId179"/>
    <sheet name="178" sheetId="204" r:id="rId180"/>
    <sheet name="179" sheetId="205" r:id="rId181"/>
    <sheet name="180" sheetId="206" r:id="rId182"/>
    <sheet name="181" sheetId="207" r:id="rId183"/>
    <sheet name="182" sheetId="208" r:id="rId184"/>
    <sheet name="183" sheetId="209" r:id="rId185"/>
    <sheet name="184" sheetId="210" r:id="rId186"/>
    <sheet name="185" sheetId="211" r:id="rId187"/>
    <sheet name="186" sheetId="212" r:id="rId188"/>
    <sheet name="187" sheetId="213" r:id="rId189"/>
    <sheet name="188" sheetId="214" r:id="rId190"/>
    <sheet name="189" sheetId="215" r:id="rId191"/>
    <sheet name="190" sheetId="216" r:id="rId192"/>
    <sheet name="191" sheetId="217" r:id="rId193"/>
    <sheet name="192" sheetId="218" r:id="rId194"/>
    <sheet name="193" sheetId="219" r:id="rId195"/>
    <sheet name="194" sheetId="220" r:id="rId196"/>
    <sheet name="195" sheetId="221" r:id="rId197"/>
    <sheet name="196" sheetId="222" r:id="rId198"/>
    <sheet name="197" sheetId="223" r:id="rId199"/>
    <sheet name="198" sheetId="224" r:id="rId200"/>
    <sheet name="199" sheetId="225" r:id="rId201"/>
    <sheet name="200" sheetId="226" r:id="rId202"/>
    <sheet name="201" sheetId="227" r:id="rId203"/>
    <sheet name="202" sheetId="228" r:id="rId204"/>
    <sheet name="203" sheetId="229" r:id="rId205"/>
    <sheet name="204" sheetId="230" r:id="rId206"/>
    <sheet name="205" sheetId="231" r:id="rId207"/>
    <sheet name="206" sheetId="232" r:id="rId208"/>
    <sheet name="207、208、209、210" sheetId="233" r:id="rId209"/>
    <sheet name="211" sheetId="234" r:id="rId210"/>
    <sheet name="212" sheetId="235" r:id="rId211"/>
    <sheet name="213" sheetId="236" r:id="rId212"/>
    <sheet name="213Excelファイル" sheetId="243" r:id="rId213"/>
    <sheet name="215" sheetId="244" r:id="rId214"/>
    <sheet name="216" sheetId="237" r:id="rId215"/>
    <sheet name="217" sheetId="238" r:id="rId216"/>
    <sheet name="218" sheetId="239" r:id="rId217"/>
    <sheet name="219" sheetId="240" r:id="rId218"/>
    <sheet name="220" sheetId="241" r:id="rId219"/>
    <sheet name="221" sheetId="242" r:id="rId220"/>
    <sheet name="222" sheetId="245" r:id="rId221"/>
    <sheet name="223" sheetId="246" r:id="rId222"/>
    <sheet name="224、225、226、227、228" sheetId="247" r:id="rId223"/>
    <sheet name="229" sheetId="248" r:id="rId224"/>
    <sheet name="【新溶接1ライン】2025.12月" sheetId="249" r:id="rId225"/>
    <sheet name="【新溶接1ライン】2025.11月　9名" sheetId="250" r:id="rId226"/>
    <sheet name="230、231、232" sheetId="251" r:id="rId227"/>
    <sheet name="233" sheetId="252" r:id="rId228"/>
    <sheet name="234" sheetId="253" r:id="rId229"/>
    <sheet name="235" sheetId="254" r:id="rId230"/>
    <sheet name="236" sheetId="255" r:id="rId231"/>
    <sheet name="237" sheetId="256" r:id="rId232"/>
    <sheet name="単体試験仕様書_old" sheetId="1" state="hidden" r:id="rId233"/>
  </sheets>
  <definedNames>
    <definedName name="_xlnm._FilterDatabase" localSheetId="225" hidden="1">'【新溶接1ライン】2025.11月　9名'!$D$3:$F$4</definedName>
    <definedName name="_xlnm._FilterDatabase" localSheetId="224" hidden="1">【新溶接1ライン】2025.12月!$D$3:$F$4</definedName>
    <definedName name="_xlnm._FilterDatabase" localSheetId="131" hidden="1">'CSV to DB検証①タクトCSV'!$A$2:$G$48</definedName>
    <definedName name="_xlnm._FilterDatabase" localSheetId="150" hidden="1">ステップ対応後!$A$1:$S$1</definedName>
    <definedName name="_xlnm.Print_Area" localSheetId="225">'【新溶接1ライン】2025.11月　9名'!$A$2:$AW$72</definedName>
    <definedName name="_xlnm.Print_Area" localSheetId="224">【新溶接1ライン】2025.12月!$A$2:$AU$72</definedName>
    <definedName name="_xlnm.Print_Area" localSheetId="212">'213Excelファイル'!$A$1:$BD$394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240" i="22" l="1"/>
  <c r="A11" i="253" l="1"/>
  <c r="B237" i="22"/>
  <c r="AF74" i="249"/>
  <c r="AF74" i="250"/>
  <c r="AP7" i="250"/>
  <c r="AH5" i="250"/>
  <c r="AG5" i="250"/>
  <c r="AF5" i="250"/>
  <c r="AE5" i="250"/>
  <c r="AF3" i="249"/>
  <c r="AG3" i="250"/>
  <c r="AG4" i="250"/>
  <c r="AF4" i="250"/>
  <c r="AF4" i="249"/>
  <c r="AH4" i="250"/>
  <c r="AH3" i="250"/>
  <c r="AH2" i="250"/>
  <c r="AT67" i="250"/>
  <c r="AT66" i="250"/>
  <c r="AT65" i="250"/>
  <c r="AT64" i="250"/>
  <c r="AT63" i="250"/>
  <c r="AT62" i="250"/>
  <c r="AT61" i="250"/>
  <c r="AT60" i="250"/>
  <c r="AT59" i="250"/>
  <c r="AT58" i="250"/>
  <c r="AT57" i="250"/>
  <c r="AT56" i="250"/>
  <c r="AT55" i="250"/>
  <c r="AT54" i="250"/>
  <c r="AT53" i="250"/>
  <c r="AT52" i="250"/>
  <c r="AT51" i="250"/>
  <c r="AT50" i="250"/>
  <c r="AT49" i="250"/>
  <c r="AT48" i="250"/>
  <c r="AT47" i="250"/>
  <c r="AT46" i="250"/>
  <c r="AT45" i="250"/>
  <c r="AT44" i="250"/>
  <c r="AT43" i="250"/>
  <c r="AT42" i="250"/>
  <c r="AT41" i="250"/>
  <c r="AT40" i="250"/>
  <c r="AT39" i="250"/>
  <c r="AT38" i="250"/>
  <c r="AT37" i="250"/>
  <c r="AT36" i="250"/>
  <c r="AT35" i="250"/>
  <c r="AT34" i="250"/>
  <c r="AT33" i="250"/>
  <c r="AT32" i="250"/>
  <c r="AT31" i="250"/>
  <c r="AT30" i="250"/>
  <c r="AT29" i="250"/>
  <c r="AT28" i="250"/>
  <c r="AT27" i="250"/>
  <c r="AT26" i="250"/>
  <c r="AT25" i="250"/>
  <c r="AT24" i="250"/>
  <c r="AT23" i="250"/>
  <c r="AT22" i="250"/>
  <c r="AT21" i="250"/>
  <c r="AT20" i="250"/>
  <c r="AT19" i="250"/>
  <c r="AT18" i="250"/>
  <c r="AT17" i="250"/>
  <c r="AT16" i="250"/>
  <c r="AT15" i="250"/>
  <c r="AT14" i="250"/>
  <c r="AT13" i="250"/>
  <c r="AT12" i="250"/>
  <c r="AT11" i="250"/>
  <c r="AT10" i="250"/>
  <c r="AT9" i="250"/>
  <c r="AT8" i="250"/>
  <c r="AT7" i="250"/>
  <c r="AQ7" i="250"/>
  <c r="AE2" i="250" s="1"/>
  <c r="AG2" i="249" s="1"/>
  <c r="AE4" i="249"/>
  <c r="AE3" i="249"/>
  <c r="AF2" i="249"/>
  <c r="AR67" i="249"/>
  <c r="AR66" i="249"/>
  <c r="AR65" i="249"/>
  <c r="AR64" i="249"/>
  <c r="AR63" i="249"/>
  <c r="AR62" i="249"/>
  <c r="AR61" i="249"/>
  <c r="AR60" i="249"/>
  <c r="AR59" i="249"/>
  <c r="AR58" i="249"/>
  <c r="AR57" i="249"/>
  <c r="AR56" i="249"/>
  <c r="AR55" i="249"/>
  <c r="AR54" i="249"/>
  <c r="AR53" i="249"/>
  <c r="AR52" i="249"/>
  <c r="AR51" i="249"/>
  <c r="AR50" i="249"/>
  <c r="AR49" i="249"/>
  <c r="AR48" i="249"/>
  <c r="AR47" i="249"/>
  <c r="AR46" i="249"/>
  <c r="AR45" i="249"/>
  <c r="AR44" i="249"/>
  <c r="AR43" i="249"/>
  <c r="AR42" i="249"/>
  <c r="AR41" i="249"/>
  <c r="AR40" i="249"/>
  <c r="AR39" i="249"/>
  <c r="AR38" i="249"/>
  <c r="AR37" i="249"/>
  <c r="AR36" i="249"/>
  <c r="AR35" i="249"/>
  <c r="AR34" i="249"/>
  <c r="AR33" i="249"/>
  <c r="AR32" i="249"/>
  <c r="AR31" i="249"/>
  <c r="AR30" i="249"/>
  <c r="AR29" i="249"/>
  <c r="AR28" i="249"/>
  <c r="AR27" i="249"/>
  <c r="AR26" i="249"/>
  <c r="AR25" i="249"/>
  <c r="AR24" i="249"/>
  <c r="AR23" i="249"/>
  <c r="AR22" i="249"/>
  <c r="AR21" i="249"/>
  <c r="AR20" i="249"/>
  <c r="AR19" i="249"/>
  <c r="AR18" i="249"/>
  <c r="AR17" i="249"/>
  <c r="AR16" i="249"/>
  <c r="AR15" i="249"/>
  <c r="AR14" i="249"/>
  <c r="AR13" i="249"/>
  <c r="AR12" i="249"/>
  <c r="AR11" i="249"/>
  <c r="AR10" i="249"/>
  <c r="AR9" i="249"/>
  <c r="AR8" i="249"/>
  <c r="AR7" i="249"/>
  <c r="AQ67" i="249"/>
  <c r="AQ66" i="249"/>
  <c r="AQ65" i="249"/>
  <c r="AQ64" i="249"/>
  <c r="AQ63" i="249"/>
  <c r="AQ62" i="249"/>
  <c r="AQ61" i="249"/>
  <c r="AQ60" i="249"/>
  <c r="AQ59" i="249"/>
  <c r="AQ58" i="249"/>
  <c r="AQ57" i="249"/>
  <c r="AQ56" i="249"/>
  <c r="AQ55" i="249"/>
  <c r="AQ54" i="249"/>
  <c r="AQ53" i="249"/>
  <c r="AQ52" i="249"/>
  <c r="AQ51" i="249"/>
  <c r="AQ50" i="249"/>
  <c r="AQ49" i="249"/>
  <c r="AQ48" i="249"/>
  <c r="AQ47" i="249"/>
  <c r="AQ46" i="249"/>
  <c r="AQ45" i="249"/>
  <c r="AQ44" i="249"/>
  <c r="AQ43" i="249"/>
  <c r="AQ42" i="249"/>
  <c r="AQ41" i="249"/>
  <c r="AQ40" i="249"/>
  <c r="AQ39" i="249"/>
  <c r="AQ38" i="249"/>
  <c r="AQ37" i="249"/>
  <c r="AQ36" i="249"/>
  <c r="AQ35" i="249"/>
  <c r="AQ34" i="249"/>
  <c r="AQ33" i="249"/>
  <c r="AQ32" i="249"/>
  <c r="AQ31" i="249"/>
  <c r="AQ30" i="249"/>
  <c r="AQ29" i="249"/>
  <c r="AQ28" i="249"/>
  <c r="AQ27" i="249"/>
  <c r="AQ26" i="249"/>
  <c r="AQ25" i="249"/>
  <c r="AQ24" i="249"/>
  <c r="AQ23" i="249"/>
  <c r="AQ22" i="249"/>
  <c r="AQ21" i="249"/>
  <c r="AQ20" i="249"/>
  <c r="AQ19" i="249"/>
  <c r="AQ18" i="249"/>
  <c r="AQ17" i="249"/>
  <c r="AQ16" i="249"/>
  <c r="AQ15" i="249"/>
  <c r="AQ14" i="249"/>
  <c r="AQ13" i="249"/>
  <c r="AQ12" i="249"/>
  <c r="AQ11" i="249"/>
  <c r="AQ10" i="249"/>
  <c r="AQ9" i="249"/>
  <c r="AQ8" i="249"/>
  <c r="AQ7" i="249"/>
  <c r="AS67" i="250"/>
  <c r="AS66" i="250"/>
  <c r="AS65" i="250"/>
  <c r="AS64" i="250"/>
  <c r="AS63" i="250"/>
  <c r="AS62" i="250"/>
  <c r="AS61" i="250"/>
  <c r="AS60" i="250"/>
  <c r="AS59" i="250"/>
  <c r="AS58" i="250"/>
  <c r="AS57" i="250"/>
  <c r="AS56" i="250"/>
  <c r="AS55" i="250"/>
  <c r="AS54" i="250"/>
  <c r="AS53" i="250"/>
  <c r="AS52" i="250"/>
  <c r="AS51" i="250"/>
  <c r="AS50" i="250"/>
  <c r="AS49" i="250"/>
  <c r="AS48" i="250"/>
  <c r="AS47" i="250"/>
  <c r="AS46" i="250"/>
  <c r="AS45" i="250"/>
  <c r="AS44" i="250"/>
  <c r="AS43" i="250"/>
  <c r="AS42" i="250"/>
  <c r="AS41" i="250"/>
  <c r="AS40" i="250"/>
  <c r="AS39" i="250"/>
  <c r="AS38" i="250"/>
  <c r="AS37" i="250"/>
  <c r="AS36" i="250"/>
  <c r="AS35" i="250"/>
  <c r="AS34" i="250"/>
  <c r="AS33" i="250"/>
  <c r="AS32" i="250"/>
  <c r="AS31" i="250"/>
  <c r="AS30" i="250"/>
  <c r="AS29" i="250"/>
  <c r="AS28" i="250"/>
  <c r="AS27" i="250"/>
  <c r="AS26" i="250"/>
  <c r="AS25" i="250"/>
  <c r="AS24" i="250"/>
  <c r="AS23" i="250"/>
  <c r="AS22" i="250"/>
  <c r="AS21" i="250"/>
  <c r="AS20" i="250"/>
  <c r="AS19" i="250"/>
  <c r="AS18" i="250"/>
  <c r="AS17" i="250"/>
  <c r="AS16" i="250"/>
  <c r="AS15" i="250"/>
  <c r="AG2" i="250" s="1"/>
  <c r="AS14" i="250"/>
  <c r="AS13" i="250"/>
  <c r="AS12" i="250"/>
  <c r="AS11" i="250"/>
  <c r="AS10" i="250"/>
  <c r="AS9" i="250"/>
  <c r="AS8" i="250"/>
  <c r="AS7" i="250"/>
  <c r="AR67" i="250"/>
  <c r="AR66" i="250"/>
  <c r="AR65" i="250"/>
  <c r="AR64" i="250"/>
  <c r="AR63" i="250"/>
  <c r="AR62" i="250"/>
  <c r="AR61" i="250"/>
  <c r="AR60" i="250"/>
  <c r="AR59" i="250"/>
  <c r="AR58" i="250"/>
  <c r="AR57" i="250"/>
  <c r="AR56" i="250"/>
  <c r="AR55" i="250"/>
  <c r="AR54" i="250"/>
  <c r="AR53" i="250"/>
  <c r="AR52" i="250"/>
  <c r="AR51" i="250"/>
  <c r="AR50" i="250"/>
  <c r="AR49" i="250"/>
  <c r="AR48" i="250"/>
  <c r="AR47" i="250"/>
  <c r="AR46" i="250"/>
  <c r="AR45" i="250"/>
  <c r="AR44" i="250"/>
  <c r="AR43" i="250"/>
  <c r="AR42" i="250"/>
  <c r="AR41" i="250"/>
  <c r="AR40" i="250"/>
  <c r="AR39" i="250"/>
  <c r="AR38" i="250"/>
  <c r="AR37" i="250"/>
  <c r="AR36" i="250"/>
  <c r="AR35" i="250"/>
  <c r="AR34" i="250"/>
  <c r="AR33" i="250"/>
  <c r="AR32" i="250"/>
  <c r="AR31" i="250"/>
  <c r="AR30" i="250"/>
  <c r="AR29" i="250"/>
  <c r="AR28" i="250"/>
  <c r="AR27" i="250"/>
  <c r="AR26" i="250"/>
  <c r="AR25" i="250"/>
  <c r="AR24" i="250"/>
  <c r="AR23" i="250"/>
  <c r="AR22" i="250"/>
  <c r="AR21" i="250"/>
  <c r="AR20" i="250"/>
  <c r="AR19" i="250"/>
  <c r="AR18" i="250"/>
  <c r="AR17" i="250"/>
  <c r="AR16" i="250"/>
  <c r="AR15" i="250"/>
  <c r="AR14" i="250"/>
  <c r="AR13" i="250"/>
  <c r="AR12" i="250"/>
  <c r="AR11" i="250"/>
  <c r="AR10" i="250"/>
  <c r="AR9" i="250"/>
  <c r="AR8" i="250"/>
  <c r="AR7" i="250"/>
  <c r="AQ20" i="250"/>
  <c r="AQ16" i="250"/>
  <c r="AQ15" i="250"/>
  <c r="AQ8" i="250"/>
  <c r="AQ67" i="250"/>
  <c r="AQ66" i="250"/>
  <c r="AQ65" i="250"/>
  <c r="AQ64" i="250"/>
  <c r="AQ63" i="250"/>
  <c r="AQ62" i="250"/>
  <c r="AQ61" i="250"/>
  <c r="AQ60" i="250"/>
  <c r="AQ59" i="250"/>
  <c r="AQ58" i="250"/>
  <c r="AQ57" i="250"/>
  <c r="AQ56" i="250"/>
  <c r="AQ55" i="250"/>
  <c r="AQ54" i="250"/>
  <c r="AQ53" i="250"/>
  <c r="AQ52" i="250"/>
  <c r="AQ51" i="250"/>
  <c r="AQ50" i="250"/>
  <c r="AQ49" i="250"/>
  <c r="AQ48" i="250"/>
  <c r="AQ47" i="250"/>
  <c r="AQ46" i="250"/>
  <c r="AQ45" i="250"/>
  <c r="AQ44" i="250"/>
  <c r="AQ43" i="250"/>
  <c r="AQ42" i="250"/>
  <c r="AQ41" i="250"/>
  <c r="AQ40" i="250"/>
  <c r="AQ39" i="250"/>
  <c r="AQ38" i="250"/>
  <c r="AQ37" i="250"/>
  <c r="AQ36" i="250"/>
  <c r="AQ35" i="250"/>
  <c r="AQ34" i="250"/>
  <c r="AQ33" i="250"/>
  <c r="AQ32" i="250"/>
  <c r="AQ31" i="250"/>
  <c r="AQ30" i="250"/>
  <c r="AQ29" i="250"/>
  <c r="AQ28" i="250"/>
  <c r="AQ27" i="250"/>
  <c r="AQ26" i="250"/>
  <c r="AQ25" i="250"/>
  <c r="AQ24" i="250"/>
  <c r="AQ23" i="250"/>
  <c r="AQ22" i="250"/>
  <c r="AQ21" i="250"/>
  <c r="AQ19" i="250"/>
  <c r="AQ18" i="250"/>
  <c r="AQ17" i="250"/>
  <c r="AQ14" i="250"/>
  <c r="AQ13" i="250"/>
  <c r="AQ12" i="250"/>
  <c r="AQ11" i="250"/>
  <c r="AQ10" i="250"/>
  <c r="AQ9" i="250"/>
  <c r="AV93" i="250"/>
  <c r="AU93" i="250"/>
  <c r="AO93" i="250"/>
  <c r="AN93" i="250"/>
  <c r="AM93" i="250"/>
  <c r="AL93" i="250"/>
  <c r="AK93" i="250"/>
  <c r="AJ93" i="250"/>
  <c r="AI93" i="250"/>
  <c r="AH93" i="250"/>
  <c r="AG93" i="250"/>
  <c r="AF93" i="250"/>
  <c r="AE93" i="250"/>
  <c r="AD93" i="250"/>
  <c r="AC93" i="250"/>
  <c r="AB93" i="250"/>
  <c r="AA93" i="250"/>
  <c r="Z93" i="250"/>
  <c r="Y93" i="250"/>
  <c r="X93" i="250"/>
  <c r="W93" i="250"/>
  <c r="V93" i="250"/>
  <c r="U93" i="250"/>
  <c r="T93" i="250"/>
  <c r="S93" i="250"/>
  <c r="R93" i="250"/>
  <c r="Q93" i="250"/>
  <c r="P93" i="250"/>
  <c r="O93" i="250"/>
  <c r="N93" i="250"/>
  <c r="M93" i="250"/>
  <c r="L93" i="250"/>
  <c r="K93" i="250"/>
  <c r="J93" i="250"/>
  <c r="I93" i="250"/>
  <c r="H93" i="250"/>
  <c r="AV92" i="250"/>
  <c r="AU92" i="250"/>
  <c r="AO92" i="250"/>
  <c r="AN92" i="250"/>
  <c r="AM92" i="250"/>
  <c r="AL92" i="250"/>
  <c r="AK92" i="250"/>
  <c r="AJ92" i="250"/>
  <c r="AI92" i="250"/>
  <c r="AH92" i="250"/>
  <c r="AG92" i="250"/>
  <c r="AF92" i="250"/>
  <c r="AE92" i="250"/>
  <c r="AD92" i="250"/>
  <c r="AC92" i="250"/>
  <c r="AB92" i="250"/>
  <c r="AA92" i="250"/>
  <c r="Z92" i="250"/>
  <c r="Y92" i="250"/>
  <c r="X92" i="250"/>
  <c r="W92" i="250"/>
  <c r="V92" i="250"/>
  <c r="U92" i="250"/>
  <c r="T92" i="250"/>
  <c r="S92" i="250"/>
  <c r="R92" i="250"/>
  <c r="Q92" i="250"/>
  <c r="P92" i="250"/>
  <c r="O92" i="250"/>
  <c r="N92" i="250"/>
  <c r="M92" i="250"/>
  <c r="L92" i="250"/>
  <c r="K92" i="250"/>
  <c r="J92" i="250"/>
  <c r="I92" i="250"/>
  <c r="H92" i="250"/>
  <c r="AW91" i="250"/>
  <c r="AU91" i="250"/>
  <c r="AO91" i="250"/>
  <c r="AN91" i="250"/>
  <c r="AM91" i="250"/>
  <c r="AL91" i="250"/>
  <c r="AK91" i="250"/>
  <c r="AJ91" i="250"/>
  <c r="AI91" i="250"/>
  <c r="AH91" i="250"/>
  <c r="AG91" i="250"/>
  <c r="AF91" i="250"/>
  <c r="AE91" i="250"/>
  <c r="AD91" i="250"/>
  <c r="AC91" i="250"/>
  <c r="AB91" i="250"/>
  <c r="AA91" i="250"/>
  <c r="Z91" i="250"/>
  <c r="Y91" i="250"/>
  <c r="X91" i="250"/>
  <c r="W91" i="250"/>
  <c r="V91" i="250"/>
  <c r="U91" i="250"/>
  <c r="T91" i="250"/>
  <c r="S91" i="250"/>
  <c r="R91" i="250"/>
  <c r="Q91" i="250"/>
  <c r="P91" i="250"/>
  <c r="O91" i="250"/>
  <c r="N91" i="250"/>
  <c r="M91" i="250"/>
  <c r="L91" i="250"/>
  <c r="K91" i="250"/>
  <c r="J91" i="250"/>
  <c r="I91" i="250"/>
  <c r="H91" i="250"/>
  <c r="AX90" i="250"/>
  <c r="AW90" i="250"/>
  <c r="AV90" i="250"/>
  <c r="AU90" i="250"/>
  <c r="AO90" i="250"/>
  <c r="AN90" i="250"/>
  <c r="AM90" i="250"/>
  <c r="AM95" i="250" s="1"/>
  <c r="AL90" i="250"/>
  <c r="AK90" i="250"/>
  <c r="AJ90" i="250"/>
  <c r="AI90" i="250"/>
  <c r="AH90" i="250"/>
  <c r="AG90" i="250"/>
  <c r="AF90" i="250"/>
  <c r="AE90" i="250"/>
  <c r="AD90" i="250"/>
  <c r="AC90" i="250"/>
  <c r="AB90" i="250"/>
  <c r="AA90" i="250"/>
  <c r="AA95" i="250" s="1"/>
  <c r="AA98" i="250" s="1"/>
  <c r="Z90" i="250"/>
  <c r="Y90" i="250"/>
  <c r="X90" i="250"/>
  <c r="W90" i="250"/>
  <c r="V90" i="250"/>
  <c r="U90" i="250"/>
  <c r="T90" i="250"/>
  <c r="S90" i="250"/>
  <c r="R90" i="250"/>
  <c r="Q90" i="250"/>
  <c r="P90" i="250"/>
  <c r="O90" i="250"/>
  <c r="O95" i="250" s="1"/>
  <c r="N90" i="250"/>
  <c r="M90" i="250"/>
  <c r="L90" i="250"/>
  <c r="K90" i="250"/>
  <c r="J90" i="250"/>
  <c r="I90" i="250"/>
  <c r="H90" i="250"/>
  <c r="AO71" i="250"/>
  <c r="AN71" i="250"/>
  <c r="AM71" i="250"/>
  <c r="AL71" i="250"/>
  <c r="AK71" i="250"/>
  <c r="AJ71" i="250"/>
  <c r="AI71" i="250"/>
  <c r="AH71" i="250"/>
  <c r="AG71" i="250"/>
  <c r="AF71" i="250"/>
  <c r="AE71" i="250"/>
  <c r="AD71" i="250"/>
  <c r="AC71" i="250"/>
  <c r="AB71" i="250"/>
  <c r="AA71" i="250"/>
  <c r="Z71" i="250"/>
  <c r="Y71" i="250"/>
  <c r="X71" i="250"/>
  <c r="W71" i="250"/>
  <c r="V71" i="250"/>
  <c r="U71" i="250"/>
  <c r="T71" i="250"/>
  <c r="S71" i="250"/>
  <c r="R71" i="250"/>
  <c r="Q71" i="250"/>
  <c r="P71" i="250"/>
  <c r="O71" i="250"/>
  <c r="N71" i="250"/>
  <c r="M71" i="250"/>
  <c r="L71" i="250"/>
  <c r="K71" i="250"/>
  <c r="J71" i="250"/>
  <c r="I71" i="250"/>
  <c r="H71" i="250"/>
  <c r="AP70" i="250"/>
  <c r="AP69" i="250"/>
  <c r="AP68" i="250"/>
  <c r="AP67" i="250"/>
  <c r="AP66" i="250"/>
  <c r="AP65" i="250"/>
  <c r="AP64" i="250"/>
  <c r="AP63" i="250"/>
  <c r="AP62" i="250"/>
  <c r="AP61" i="250"/>
  <c r="AP60" i="250"/>
  <c r="AP59" i="250"/>
  <c r="AP58" i="250"/>
  <c r="AP57" i="250"/>
  <c r="AP56" i="250"/>
  <c r="AP55" i="250"/>
  <c r="AP54" i="250"/>
  <c r="AP53" i="250"/>
  <c r="AP52" i="250"/>
  <c r="AP51" i="250"/>
  <c r="AP50" i="250"/>
  <c r="AP49" i="250"/>
  <c r="AP48" i="250"/>
  <c r="AP47" i="250"/>
  <c r="AP46" i="250"/>
  <c r="AP45" i="250"/>
  <c r="AP44" i="250"/>
  <c r="AP43" i="250"/>
  <c r="AP42" i="250"/>
  <c r="AP41" i="250"/>
  <c r="AP40" i="250"/>
  <c r="AP39" i="250"/>
  <c r="AP38" i="250"/>
  <c r="AP37" i="250"/>
  <c r="AP36" i="250"/>
  <c r="AP35" i="250"/>
  <c r="AP34" i="250"/>
  <c r="AP33" i="250"/>
  <c r="AP32" i="250"/>
  <c r="AP31" i="250"/>
  <c r="AP30" i="250"/>
  <c r="AP29" i="250"/>
  <c r="AP28" i="250"/>
  <c r="AP27" i="250"/>
  <c r="AP26" i="250"/>
  <c r="AP25" i="250"/>
  <c r="AP24" i="250"/>
  <c r="AP23" i="250"/>
  <c r="AP22" i="250"/>
  <c r="AP21" i="250"/>
  <c r="AP20" i="250"/>
  <c r="AP19" i="250"/>
  <c r="AP18" i="250"/>
  <c r="AP17" i="250"/>
  <c r="AP16" i="250"/>
  <c r="AP15" i="250"/>
  <c r="AP14" i="250"/>
  <c r="AP13" i="250"/>
  <c r="AP12" i="250"/>
  <c r="AP11" i="250"/>
  <c r="AP10" i="250"/>
  <c r="AP9" i="250"/>
  <c r="AP8" i="250"/>
  <c r="AO95" i="249"/>
  <c r="AC95" i="249"/>
  <c r="AC99" i="249" s="1"/>
  <c r="AT93" i="249"/>
  <c r="AS93" i="249"/>
  <c r="AO93" i="249"/>
  <c r="AN93" i="249"/>
  <c r="AM93" i="249"/>
  <c r="AL93" i="249"/>
  <c r="AK93" i="249"/>
  <c r="AJ93" i="249"/>
  <c r="AI93" i="249"/>
  <c r="AH93" i="249"/>
  <c r="AG93" i="249"/>
  <c r="AF93" i="249"/>
  <c r="AE93" i="249"/>
  <c r="AD93" i="249"/>
  <c r="AC93" i="249"/>
  <c r="AB93" i="249"/>
  <c r="AA93" i="249"/>
  <c r="Z93" i="249"/>
  <c r="Y93" i="249"/>
  <c r="X93" i="249"/>
  <c r="W93" i="249"/>
  <c r="V93" i="249"/>
  <c r="U93" i="249"/>
  <c r="T93" i="249"/>
  <c r="S93" i="249"/>
  <c r="R93" i="249"/>
  <c r="Q93" i="249"/>
  <c r="P93" i="249"/>
  <c r="O93" i="249"/>
  <c r="N93" i="249"/>
  <c r="M93" i="249"/>
  <c r="L93" i="249"/>
  <c r="K93" i="249"/>
  <c r="J93" i="249"/>
  <c r="I93" i="249"/>
  <c r="H93" i="249"/>
  <c r="AT92" i="249"/>
  <c r="AS92" i="249"/>
  <c r="AO92" i="249"/>
  <c r="AN92" i="249"/>
  <c r="AM92" i="249"/>
  <c r="AL92" i="249"/>
  <c r="AK92" i="249"/>
  <c r="AJ92" i="249"/>
  <c r="AI92" i="249"/>
  <c r="AH92" i="249"/>
  <c r="AG92" i="249"/>
  <c r="AF92" i="249"/>
  <c r="AE92" i="249"/>
  <c r="AD92" i="249"/>
  <c r="AC92" i="249"/>
  <c r="AB92" i="249"/>
  <c r="AA92" i="249"/>
  <c r="Z92" i="249"/>
  <c r="Y92" i="249"/>
  <c r="X92" i="249"/>
  <c r="W92" i="249"/>
  <c r="V92" i="249"/>
  <c r="U92" i="249"/>
  <c r="T92" i="249"/>
  <c r="S92" i="249"/>
  <c r="R92" i="249"/>
  <c r="Q92" i="249"/>
  <c r="P92" i="249"/>
  <c r="O92" i="249"/>
  <c r="N92" i="249"/>
  <c r="M92" i="249"/>
  <c r="L92" i="249"/>
  <c r="K92" i="249"/>
  <c r="J92" i="249"/>
  <c r="I92" i="249"/>
  <c r="H92" i="249"/>
  <c r="AU91" i="249"/>
  <c r="AS91" i="249"/>
  <c r="AO91" i="249"/>
  <c r="AN91" i="249"/>
  <c r="AM91" i="249"/>
  <c r="AL91" i="249"/>
  <c r="AK91" i="249"/>
  <c r="AJ91" i="249"/>
  <c r="AI91" i="249"/>
  <c r="AH91" i="249"/>
  <c r="AG91" i="249"/>
  <c r="AF91" i="249"/>
  <c r="AE91" i="249"/>
  <c r="AD91" i="249"/>
  <c r="AC91" i="249"/>
  <c r="AB91" i="249"/>
  <c r="AA91" i="249"/>
  <c r="Z91" i="249"/>
  <c r="Y91" i="249"/>
  <c r="X91" i="249"/>
  <c r="W91" i="249"/>
  <c r="V91" i="249"/>
  <c r="U91" i="249"/>
  <c r="T91" i="249"/>
  <c r="S91" i="249"/>
  <c r="R91" i="249"/>
  <c r="Q91" i="249"/>
  <c r="P91" i="249"/>
  <c r="O91" i="249"/>
  <c r="N91" i="249"/>
  <c r="M91" i="249"/>
  <c r="L91" i="249"/>
  <c r="K91" i="249"/>
  <c r="J91" i="249"/>
  <c r="I91" i="249"/>
  <c r="H91" i="249"/>
  <c r="AV90" i="249"/>
  <c r="AU90" i="249"/>
  <c r="AT90" i="249"/>
  <c r="AS90" i="249"/>
  <c r="AO90" i="249"/>
  <c r="AN90" i="249"/>
  <c r="AN95" i="249" s="1"/>
  <c r="AN101" i="249" s="1"/>
  <c r="AM90" i="249"/>
  <c r="AM95" i="249" s="1"/>
  <c r="AM97" i="249" s="1"/>
  <c r="AL90" i="249"/>
  <c r="AL95" i="249" s="1"/>
  <c r="AL97" i="249" s="1"/>
  <c r="AK90" i="249"/>
  <c r="AK95" i="249" s="1"/>
  <c r="AJ90" i="249"/>
  <c r="AI90" i="249"/>
  <c r="AH90" i="249"/>
  <c r="AG90" i="249"/>
  <c r="AF90" i="249"/>
  <c r="AE90" i="249"/>
  <c r="AD90" i="249"/>
  <c r="AC90" i="249"/>
  <c r="AB90" i="249"/>
  <c r="AB95" i="249" s="1"/>
  <c r="AB99" i="249" s="1"/>
  <c r="AA90" i="249"/>
  <c r="AA95" i="249" s="1"/>
  <c r="AA97" i="249" s="1"/>
  <c r="Z90" i="249"/>
  <c r="Z95" i="249" s="1"/>
  <c r="Z97" i="249" s="1"/>
  <c r="Y90" i="249"/>
  <c r="Y95" i="249" s="1"/>
  <c r="X90" i="249"/>
  <c r="W90" i="249"/>
  <c r="V90" i="249"/>
  <c r="U90" i="249"/>
  <c r="T90" i="249"/>
  <c r="S90" i="249"/>
  <c r="R90" i="249"/>
  <c r="Q90" i="249"/>
  <c r="Q95" i="249" s="1"/>
  <c r="Q101" i="249" s="1"/>
  <c r="P90" i="249"/>
  <c r="O90" i="249"/>
  <c r="O95" i="249" s="1"/>
  <c r="O97" i="249" s="1"/>
  <c r="N90" i="249"/>
  <c r="N95" i="249" s="1"/>
  <c r="N97" i="249" s="1"/>
  <c r="M90" i="249"/>
  <c r="M95" i="249" s="1"/>
  <c r="L90" i="249"/>
  <c r="K90" i="249"/>
  <c r="J90" i="249"/>
  <c r="I90" i="249"/>
  <c r="H90" i="249"/>
  <c r="AO71" i="249"/>
  <c r="AN71" i="249"/>
  <c r="AM71" i="249"/>
  <c r="AL71" i="249"/>
  <c r="AK71" i="249"/>
  <c r="AJ71" i="249"/>
  <c r="AI71" i="249"/>
  <c r="AH71" i="249"/>
  <c r="AG71" i="249"/>
  <c r="AF71" i="249"/>
  <c r="AE71" i="249"/>
  <c r="AD71" i="249"/>
  <c r="AC71" i="249"/>
  <c r="AB71" i="249"/>
  <c r="AA71" i="249"/>
  <c r="Z71" i="249"/>
  <c r="Y71" i="249"/>
  <c r="X71" i="249"/>
  <c r="W71" i="249"/>
  <c r="V71" i="249"/>
  <c r="U71" i="249"/>
  <c r="T71" i="249"/>
  <c r="S71" i="249"/>
  <c r="R71" i="249"/>
  <c r="Q71" i="249"/>
  <c r="P71" i="249"/>
  <c r="O71" i="249"/>
  <c r="N71" i="249"/>
  <c r="M71" i="249"/>
  <c r="L71" i="249"/>
  <c r="K71" i="249"/>
  <c r="J71" i="249"/>
  <c r="I71" i="249"/>
  <c r="H71" i="249"/>
  <c r="AP70" i="249"/>
  <c r="AP69" i="249"/>
  <c r="AP68" i="249"/>
  <c r="AP67" i="249"/>
  <c r="AP66" i="249"/>
  <c r="AP65" i="249"/>
  <c r="AP64" i="249"/>
  <c r="AP63" i="249"/>
  <c r="AP62" i="249"/>
  <c r="AP61" i="249"/>
  <c r="AP60" i="249"/>
  <c r="AP59" i="249"/>
  <c r="AP58" i="249"/>
  <c r="AP57" i="249"/>
  <c r="AP56" i="249"/>
  <c r="AP55" i="249"/>
  <c r="AP54" i="249"/>
  <c r="AP53" i="249"/>
  <c r="AP52" i="249"/>
  <c r="AP51" i="249"/>
  <c r="AP50" i="249"/>
  <c r="AP49" i="249"/>
  <c r="AP48" i="249"/>
  <c r="AP47" i="249"/>
  <c r="AP46" i="249"/>
  <c r="AP45" i="249"/>
  <c r="AP44" i="249"/>
  <c r="AP43" i="249"/>
  <c r="AP42" i="249"/>
  <c r="AP41" i="249"/>
  <c r="AP40" i="249"/>
  <c r="AP39" i="249"/>
  <c r="AP38" i="249"/>
  <c r="AP37" i="249"/>
  <c r="AP36" i="249"/>
  <c r="AP35" i="249"/>
  <c r="AP34" i="249"/>
  <c r="AP33" i="249"/>
  <c r="AP32" i="249"/>
  <c r="AP31" i="249"/>
  <c r="AP30" i="249"/>
  <c r="AP29" i="249"/>
  <c r="AP28" i="249"/>
  <c r="AP27" i="249"/>
  <c r="AP26" i="249"/>
  <c r="AP25" i="249"/>
  <c r="AP24" i="249"/>
  <c r="AP23" i="249"/>
  <c r="AP22" i="249"/>
  <c r="AP21" i="249"/>
  <c r="AP20" i="249"/>
  <c r="AP19" i="249"/>
  <c r="AP18" i="249"/>
  <c r="AP17" i="249"/>
  <c r="AP16" i="249"/>
  <c r="AP15" i="249"/>
  <c r="AP14" i="249"/>
  <c r="AP13" i="249"/>
  <c r="AP12" i="249"/>
  <c r="AP11" i="249"/>
  <c r="AP10" i="249"/>
  <c r="AP9" i="249"/>
  <c r="AP8" i="249"/>
  <c r="AP7" i="249"/>
  <c r="B235" i="22"/>
  <c r="AH4" i="249" l="1"/>
  <c r="AE4" i="250"/>
  <c r="AG4" i="249" s="1"/>
  <c r="AF2" i="250"/>
  <c r="AH2" i="249" s="1"/>
  <c r="AF3" i="250"/>
  <c r="AH3" i="249" s="1"/>
  <c r="AE2" i="249"/>
  <c r="AD2" i="249"/>
  <c r="J95" i="249"/>
  <c r="J101" i="249" s="1"/>
  <c r="V95" i="249"/>
  <c r="V101" i="249" s="1"/>
  <c r="AH95" i="249"/>
  <c r="AH99" i="249" s="1"/>
  <c r="AP92" i="249"/>
  <c r="K95" i="249"/>
  <c r="K101" i="249" s="1"/>
  <c r="W95" i="249"/>
  <c r="W97" i="249" s="1"/>
  <c r="AI95" i="249"/>
  <c r="AI101" i="249" s="1"/>
  <c r="L95" i="249"/>
  <c r="L98" i="249" s="1"/>
  <c r="X95" i="249"/>
  <c r="X98" i="249" s="1"/>
  <c r="AJ95" i="249"/>
  <c r="AJ101" i="249" s="1"/>
  <c r="H95" i="249"/>
  <c r="H98" i="249" s="1"/>
  <c r="T95" i="249"/>
  <c r="T99" i="249" s="1"/>
  <c r="AF95" i="249"/>
  <c r="AF98" i="249" s="1"/>
  <c r="AP93" i="249"/>
  <c r="AP90" i="249"/>
  <c r="I95" i="249"/>
  <c r="I101" i="249" s="1"/>
  <c r="U95" i="249"/>
  <c r="U101" i="249" s="1"/>
  <c r="AB72" i="249"/>
  <c r="AB100" i="249"/>
  <c r="AC72" i="249"/>
  <c r="AC100" i="249"/>
  <c r="AD3" i="249"/>
  <c r="AD4" i="249"/>
  <c r="O101" i="249"/>
  <c r="P95" i="249"/>
  <c r="P101" i="249" s="1"/>
  <c r="Z98" i="249"/>
  <c r="AA98" i="249"/>
  <c r="N99" i="249"/>
  <c r="N100" i="249" s="1"/>
  <c r="AL101" i="249"/>
  <c r="O99" i="249"/>
  <c r="AM101" i="249"/>
  <c r="Z99" i="249"/>
  <c r="Z100" i="249" s="1"/>
  <c r="AA99" i="249"/>
  <c r="AA100" i="249" s="1"/>
  <c r="AE3" i="250"/>
  <c r="AG3" i="249" s="1"/>
  <c r="P95" i="250"/>
  <c r="P101" i="250" s="1"/>
  <c r="AB95" i="250"/>
  <c r="AB98" i="250" s="1"/>
  <c r="AN95" i="250"/>
  <c r="AN101" i="250" s="1"/>
  <c r="AD3" i="250"/>
  <c r="T95" i="250"/>
  <c r="T101" i="250" s="1"/>
  <c r="AA99" i="250"/>
  <c r="AA100" i="250" s="1"/>
  <c r="AD4" i="250"/>
  <c r="AI95" i="250"/>
  <c r="AI99" i="250" s="1"/>
  <c r="AD2" i="250"/>
  <c r="H95" i="250"/>
  <c r="H97" i="250" s="1"/>
  <c r="AF95" i="250"/>
  <c r="AF97" i="250" s="1"/>
  <c r="AJ95" i="250"/>
  <c r="AJ99" i="250" s="1"/>
  <c r="N95" i="250"/>
  <c r="N101" i="250" s="1"/>
  <c r="Z95" i="250"/>
  <c r="Z101" i="250" s="1"/>
  <c r="AL95" i="250"/>
  <c r="AL101" i="250" s="1"/>
  <c r="I95" i="250"/>
  <c r="I101" i="250" s="1"/>
  <c r="AG95" i="250"/>
  <c r="AG99" i="250" s="1"/>
  <c r="AP92" i="250"/>
  <c r="V95" i="250"/>
  <c r="V99" i="250" s="1"/>
  <c r="AH95" i="250"/>
  <c r="AH101" i="250" s="1"/>
  <c r="W95" i="250"/>
  <c r="W99" i="250" s="1"/>
  <c r="L95" i="250"/>
  <c r="L99" i="250" s="1"/>
  <c r="X95" i="250"/>
  <c r="X97" i="250" s="1"/>
  <c r="M95" i="250"/>
  <c r="M97" i="250" s="1"/>
  <c r="AK95" i="250"/>
  <c r="AK97" i="250" s="1"/>
  <c r="Z98" i="250"/>
  <c r="AP90" i="250"/>
  <c r="Q95" i="250"/>
  <c r="Q99" i="250" s="1"/>
  <c r="AC95" i="250"/>
  <c r="AC99" i="250" s="1"/>
  <c r="AO95" i="250"/>
  <c r="AO101" i="250" s="1"/>
  <c r="AO72" i="250" s="1"/>
  <c r="R95" i="250"/>
  <c r="R97" i="250" s="1"/>
  <c r="AD95" i="250"/>
  <c r="AD99" i="250" s="1"/>
  <c r="U95" i="250"/>
  <c r="U97" i="250" s="1"/>
  <c r="J95" i="250"/>
  <c r="J101" i="250" s="1"/>
  <c r="K95" i="250"/>
  <c r="K97" i="250" s="1"/>
  <c r="Y95" i="250"/>
  <c r="Y97" i="250" s="1"/>
  <c r="S95" i="250"/>
  <c r="S101" i="250" s="1"/>
  <c r="AE95" i="250"/>
  <c r="AE101" i="250" s="1"/>
  <c r="O101" i="250"/>
  <c r="O97" i="250"/>
  <c r="AA97" i="250"/>
  <c r="AA101" i="250"/>
  <c r="AM101" i="250"/>
  <c r="AM97" i="250"/>
  <c r="T98" i="250"/>
  <c r="AM98" i="250"/>
  <c r="AL99" i="250"/>
  <c r="AM99" i="250"/>
  <c r="O98" i="250"/>
  <c r="AP71" i="250"/>
  <c r="AP91" i="250"/>
  <c r="P98" i="250"/>
  <c r="O99" i="250"/>
  <c r="AP93" i="250"/>
  <c r="V97" i="249"/>
  <c r="AH100" i="249"/>
  <c r="AH72" i="249"/>
  <c r="W101" i="249"/>
  <c r="W98" i="249"/>
  <c r="W99" i="249"/>
  <c r="I99" i="249"/>
  <c r="U99" i="249"/>
  <c r="AI97" i="249"/>
  <c r="AI98" i="249"/>
  <c r="AI99" i="249"/>
  <c r="AG95" i="249"/>
  <c r="L101" i="249"/>
  <c r="L97" i="249"/>
  <c r="X101" i="249"/>
  <c r="X99" i="249"/>
  <c r="M101" i="249"/>
  <c r="M97" i="249"/>
  <c r="M98" i="249"/>
  <c r="Y101" i="249"/>
  <c r="Y99" i="249"/>
  <c r="AK101" i="249"/>
  <c r="AK97" i="249"/>
  <c r="AK98" i="249"/>
  <c r="AK99" i="249"/>
  <c r="Y98" i="249"/>
  <c r="X97" i="249"/>
  <c r="Q97" i="249"/>
  <c r="Q98" i="249"/>
  <c r="Q99" i="249"/>
  <c r="Y97" i="249"/>
  <c r="J99" i="249"/>
  <c r="AB97" i="249"/>
  <c r="AB98" i="249"/>
  <c r="AB101" i="249"/>
  <c r="AC97" i="249"/>
  <c r="AC98" i="249"/>
  <c r="AC101" i="249"/>
  <c r="L99" i="249"/>
  <c r="R95" i="249"/>
  <c r="AD95" i="249"/>
  <c r="AN97" i="249"/>
  <c r="AN98" i="249"/>
  <c r="AN99" i="249"/>
  <c r="M99" i="249"/>
  <c r="AH101" i="249"/>
  <c r="AH97" i="249"/>
  <c r="AH98" i="249"/>
  <c r="S95" i="249"/>
  <c r="AE95" i="249"/>
  <c r="AO97" i="249"/>
  <c r="AO98" i="249"/>
  <c r="AO101" i="249"/>
  <c r="AO72" i="249" s="1"/>
  <c r="AO99" i="249"/>
  <c r="AO100" i="249" s="1"/>
  <c r="N98" i="249"/>
  <c r="Z101" i="249"/>
  <c r="AP91" i="249"/>
  <c r="AP71" i="249"/>
  <c r="O98" i="249"/>
  <c r="AA101" i="249"/>
  <c r="AL99" i="249"/>
  <c r="AM99" i="249"/>
  <c r="AL98" i="249"/>
  <c r="AM98" i="249"/>
  <c r="N101" i="249"/>
  <c r="AI97" i="250" l="1"/>
  <c r="AI98" i="250"/>
  <c r="R98" i="250"/>
  <c r="AL97" i="250"/>
  <c r="T97" i="250"/>
  <c r="T101" i="249"/>
  <c r="T97" i="249"/>
  <c r="AF99" i="249"/>
  <c r="AF72" i="249" s="1"/>
  <c r="P99" i="249"/>
  <c r="P72" i="249" s="1"/>
  <c r="K99" i="249"/>
  <c r="K97" i="249"/>
  <c r="AJ99" i="249"/>
  <c r="H101" i="249"/>
  <c r="V99" i="249"/>
  <c r="V98" i="249"/>
  <c r="T98" i="249"/>
  <c r="J97" i="249"/>
  <c r="H97" i="249"/>
  <c r="AJ98" i="249"/>
  <c r="H99" i="249"/>
  <c r="H72" i="249" s="1"/>
  <c r="AJ97" i="249"/>
  <c r="K98" i="249"/>
  <c r="J98" i="249"/>
  <c r="U98" i="249"/>
  <c r="U97" i="249"/>
  <c r="I97" i="249"/>
  <c r="AF97" i="249"/>
  <c r="I98" i="249"/>
  <c r="AF101" i="249"/>
  <c r="P98" i="249"/>
  <c r="P97" i="249"/>
  <c r="AA72" i="249"/>
  <c r="Z72" i="249"/>
  <c r="N72" i="249"/>
  <c r="O72" i="249"/>
  <c r="O100" i="249"/>
  <c r="N99" i="250"/>
  <c r="N100" i="250" s="1"/>
  <c r="P99" i="250"/>
  <c r="P100" i="250" s="1"/>
  <c r="AH98" i="250"/>
  <c r="AA72" i="250"/>
  <c r="P97" i="250"/>
  <c r="V101" i="250"/>
  <c r="AN99" i="250"/>
  <c r="AK101" i="250"/>
  <c r="AK99" i="250"/>
  <c r="AK100" i="250" s="1"/>
  <c r="AN97" i="250"/>
  <c r="AB99" i="250"/>
  <c r="AN98" i="250"/>
  <c r="AJ97" i="250"/>
  <c r="N98" i="250"/>
  <c r="AB97" i="250"/>
  <c r="AH99" i="250"/>
  <c r="AH72" i="250" s="1"/>
  <c r="AB101" i="250"/>
  <c r="N97" i="250"/>
  <c r="I98" i="250"/>
  <c r="J98" i="250"/>
  <c r="AG101" i="250"/>
  <c r="AD97" i="250"/>
  <c r="U99" i="250"/>
  <c r="U72" i="250" s="1"/>
  <c r="X98" i="250"/>
  <c r="K101" i="250"/>
  <c r="I97" i="250"/>
  <c r="AH97" i="250"/>
  <c r="U101" i="250"/>
  <c r="AL98" i="250"/>
  <c r="K99" i="250"/>
  <c r="K72" i="250" s="1"/>
  <c r="Q97" i="250"/>
  <c r="AD101" i="250"/>
  <c r="Q101" i="250"/>
  <c r="Y101" i="250"/>
  <c r="AI101" i="250"/>
  <c r="W101" i="250"/>
  <c r="J97" i="250"/>
  <c r="Y99" i="250"/>
  <c r="Y100" i="250" s="1"/>
  <c r="AD98" i="250"/>
  <c r="T99" i="250"/>
  <c r="T72" i="250" s="1"/>
  <c r="W98" i="250"/>
  <c r="J99" i="250"/>
  <c r="J72" i="250" s="1"/>
  <c r="X101" i="250"/>
  <c r="H101" i="250"/>
  <c r="AF101" i="250"/>
  <c r="X99" i="250"/>
  <c r="X72" i="250" s="1"/>
  <c r="Z97" i="250"/>
  <c r="AC98" i="250"/>
  <c r="M101" i="250"/>
  <c r="L97" i="250"/>
  <c r="U98" i="250"/>
  <c r="K98" i="250"/>
  <c r="H99" i="250"/>
  <c r="H72" i="250" s="1"/>
  <c r="AC97" i="250"/>
  <c r="M99" i="250"/>
  <c r="M72" i="250" s="1"/>
  <c r="L98" i="250"/>
  <c r="H98" i="250"/>
  <c r="AF99" i="250"/>
  <c r="AF72" i="250" s="1"/>
  <c r="AE99" i="250"/>
  <c r="AE72" i="250" s="1"/>
  <c r="Q98" i="250"/>
  <c r="L101" i="250"/>
  <c r="I99" i="250"/>
  <c r="I72" i="250" s="1"/>
  <c r="AJ98" i="250"/>
  <c r="AF98" i="250"/>
  <c r="AJ101" i="250"/>
  <c r="W97" i="250"/>
  <c r="V97" i="250"/>
  <c r="M98" i="250"/>
  <c r="V98" i="250"/>
  <c r="Z99" i="250"/>
  <c r="Z100" i="250" s="1"/>
  <c r="Z72" i="250"/>
  <c r="AE98" i="250"/>
  <c r="AG98" i="250"/>
  <c r="AE97" i="250"/>
  <c r="AG97" i="250"/>
  <c r="S99" i="250"/>
  <c r="S72" i="250" s="1"/>
  <c r="AK98" i="250"/>
  <c r="S98" i="250"/>
  <c r="S97" i="250"/>
  <c r="AO98" i="250"/>
  <c r="Y98" i="250"/>
  <c r="AO97" i="250"/>
  <c r="AD100" i="250"/>
  <c r="AD72" i="250"/>
  <c r="AO99" i="250"/>
  <c r="AO100" i="250" s="1"/>
  <c r="R99" i="250"/>
  <c r="R101" i="250"/>
  <c r="AC100" i="250"/>
  <c r="AC72" i="250"/>
  <c r="AC101" i="250"/>
  <c r="M100" i="250"/>
  <c r="AG72" i="250"/>
  <c r="AG100" i="250"/>
  <c r="L72" i="250"/>
  <c r="L100" i="250"/>
  <c r="AJ72" i="250"/>
  <c r="AJ100" i="250"/>
  <c r="W72" i="250"/>
  <c r="W100" i="250"/>
  <c r="Q100" i="250"/>
  <c r="Q72" i="250"/>
  <c r="AN100" i="250"/>
  <c r="AN72" i="250"/>
  <c r="AI72" i="250"/>
  <c r="AI100" i="250"/>
  <c r="V72" i="250"/>
  <c r="V100" i="250"/>
  <c r="AL100" i="250"/>
  <c r="AL72" i="250"/>
  <c r="H100" i="250"/>
  <c r="O100" i="250"/>
  <c r="O72" i="250"/>
  <c r="AM100" i="250"/>
  <c r="AM72" i="250"/>
  <c r="AM72" i="249"/>
  <c r="AM100" i="249"/>
  <c r="AK72" i="249"/>
  <c r="AK100" i="249"/>
  <c r="AJ72" i="249"/>
  <c r="AJ100" i="249"/>
  <c r="V100" i="249"/>
  <c r="V72" i="249"/>
  <c r="AL72" i="249"/>
  <c r="AL100" i="249"/>
  <c r="AE98" i="249"/>
  <c r="AE99" i="249"/>
  <c r="AE101" i="249"/>
  <c r="AE97" i="249"/>
  <c r="AD98" i="249"/>
  <c r="AD99" i="249"/>
  <c r="AD101" i="249"/>
  <c r="AD97" i="249"/>
  <c r="Q72" i="249"/>
  <c r="Q100" i="249"/>
  <c r="S98" i="249"/>
  <c r="S99" i="249"/>
  <c r="S97" i="249"/>
  <c r="S101" i="249"/>
  <c r="R98" i="249"/>
  <c r="R99" i="249"/>
  <c r="R97" i="249"/>
  <c r="R101" i="249"/>
  <c r="L100" i="249"/>
  <c r="L72" i="249"/>
  <c r="Y100" i="249"/>
  <c r="Y72" i="249"/>
  <c r="X72" i="249"/>
  <c r="X100" i="249"/>
  <c r="U100" i="249"/>
  <c r="U72" i="249"/>
  <c r="T72" i="249"/>
  <c r="T100" i="249"/>
  <c r="K100" i="249"/>
  <c r="K72" i="249"/>
  <c r="AG99" i="249"/>
  <c r="AG101" i="249"/>
  <c r="AG97" i="249"/>
  <c r="AG98" i="249"/>
  <c r="I100" i="249"/>
  <c r="I72" i="249"/>
  <c r="M100" i="249"/>
  <c r="M72" i="249"/>
  <c r="AI100" i="249"/>
  <c r="AI72" i="249"/>
  <c r="AN72" i="249"/>
  <c r="AN100" i="249"/>
  <c r="W100" i="249"/>
  <c r="W72" i="249"/>
  <c r="J100" i="249"/>
  <c r="J72" i="249"/>
  <c r="U100" i="250" l="1"/>
  <c r="X100" i="250"/>
  <c r="P100" i="249"/>
  <c r="H100" i="249"/>
  <c r="AF100" i="249"/>
  <c r="S100" i="250"/>
  <c r="Y72" i="250"/>
  <c r="AH100" i="250"/>
  <c r="AB72" i="250"/>
  <c r="AB100" i="250"/>
  <c r="N72" i="250"/>
  <c r="AF100" i="250"/>
  <c r="P72" i="250"/>
  <c r="AK72" i="250"/>
  <c r="J100" i="250"/>
  <c r="K100" i="250"/>
  <c r="T100" i="250"/>
  <c r="I100" i="250"/>
  <c r="AE100" i="250"/>
  <c r="R100" i="250"/>
  <c r="R72" i="250"/>
  <c r="R72" i="249"/>
  <c r="R100" i="249"/>
  <c r="AE72" i="249"/>
  <c r="AE100" i="249"/>
  <c r="S72" i="249"/>
  <c r="S100" i="249"/>
  <c r="AG100" i="249"/>
  <c r="AG72" i="249"/>
  <c r="AD72" i="249"/>
  <c r="AD100" i="249"/>
  <c r="AP72" i="250" l="1"/>
  <c r="AP72" i="249"/>
  <c r="B239" i="22" l="1"/>
  <c r="B238" i="22"/>
  <c r="B236" i="22"/>
  <c r="B234" i="22"/>
  <c r="B233" i="22"/>
  <c r="B232" i="22"/>
  <c r="B231" i="22"/>
  <c r="B230" i="22"/>
  <c r="B229" i="22"/>
  <c r="B228" i="22"/>
  <c r="B227" i="22"/>
  <c r="B226" i="22"/>
  <c r="B225" i="22"/>
  <c r="B224" i="22"/>
  <c r="B223" i="22"/>
  <c r="B222" i="22"/>
  <c r="B221" i="22"/>
  <c r="B220" i="22"/>
  <c r="B219" i="22"/>
  <c r="B218" i="22"/>
  <c r="B217" i="22"/>
  <c r="BD28" i="243"/>
  <c r="BD27" i="243"/>
  <c r="BD34" i="243"/>
  <c r="BD33" i="243"/>
  <c r="AZ35" i="243" s="1"/>
  <c r="BD71" i="243"/>
  <c r="BD70" i="243"/>
  <c r="BD77" i="243"/>
  <c r="BD76" i="243"/>
  <c r="BD89" i="243"/>
  <c r="BD88" i="243"/>
  <c r="BD221" i="243"/>
  <c r="BD220" i="243"/>
  <c r="BD214" i="243"/>
  <c r="BD213" i="243"/>
  <c r="BD167" i="243"/>
  <c r="BD166" i="243"/>
  <c r="BB170" i="243" s="1"/>
  <c r="BD161" i="243"/>
  <c r="BD160" i="243"/>
  <c r="BG433" i="243"/>
  <c r="BD431" i="243"/>
  <c r="AC411" i="243"/>
  <c r="X411" i="243"/>
  <c r="V411" i="243"/>
  <c r="P411" i="243"/>
  <c r="L411" i="243"/>
  <c r="J411" i="243"/>
  <c r="AN405" i="243"/>
  <c r="AM405" i="243"/>
  <c r="AL405" i="243"/>
  <c r="AK405" i="243"/>
  <c r="AJ405" i="243"/>
  <c r="AI405" i="243"/>
  <c r="AH405" i="243"/>
  <c r="AG405" i="243"/>
  <c r="AF405" i="243"/>
  <c r="AE405" i="243"/>
  <c r="AD405" i="243"/>
  <c r="AC405" i="243"/>
  <c r="AB405" i="243"/>
  <c r="AA405" i="243"/>
  <c r="Z405" i="243"/>
  <c r="Y405" i="243"/>
  <c r="X405" i="243"/>
  <c r="W405" i="243"/>
  <c r="V405" i="243"/>
  <c r="U405" i="243"/>
  <c r="T405" i="243"/>
  <c r="S405" i="243"/>
  <c r="R405" i="243"/>
  <c r="Q405" i="243"/>
  <c r="P405" i="243"/>
  <c r="O405" i="243"/>
  <c r="N405" i="243"/>
  <c r="M405" i="243"/>
  <c r="L405" i="243"/>
  <c r="K405" i="243"/>
  <c r="J405" i="243"/>
  <c r="I405" i="243"/>
  <c r="H405" i="243"/>
  <c r="AK404" i="243"/>
  <c r="AK393" i="243" s="1"/>
  <c r="AJ404" i="243"/>
  <c r="AJ393" i="243" s="1"/>
  <c r="AI404" i="243"/>
  <c r="AI393" i="243" s="1"/>
  <c r="AM403" i="243"/>
  <c r="AL403" i="243"/>
  <c r="AI403" i="243"/>
  <c r="AC403" i="243"/>
  <c r="AA403" i="243"/>
  <c r="Z403" i="243"/>
  <c r="X403" i="243"/>
  <c r="U403" i="243"/>
  <c r="Q403" i="243"/>
  <c r="N403" i="243"/>
  <c r="L403" i="243"/>
  <c r="K403" i="243"/>
  <c r="J403" i="243"/>
  <c r="I403" i="243"/>
  <c r="H403" i="243"/>
  <c r="AK402" i="243"/>
  <c r="AJ402" i="243"/>
  <c r="AH402" i="243"/>
  <c r="AG402" i="243"/>
  <c r="AF402" i="243"/>
  <c r="AE402" i="243"/>
  <c r="Y402" i="243"/>
  <c r="X402" i="243"/>
  <c r="V402" i="243"/>
  <c r="Q402" i="243"/>
  <c r="M402" i="243"/>
  <c r="L402" i="243"/>
  <c r="J402" i="243"/>
  <c r="I402" i="243"/>
  <c r="H402" i="243"/>
  <c r="AJ401" i="243"/>
  <c r="AJ394" i="243" s="1"/>
  <c r="T401" i="243"/>
  <c r="Q401" i="243"/>
  <c r="Q394" i="243" s="1"/>
  <c r="P401" i="243"/>
  <c r="K401" i="243"/>
  <c r="AM400" i="243"/>
  <c r="AL400" i="243"/>
  <c r="AK400" i="243"/>
  <c r="AJ400" i="243"/>
  <c r="AI400" i="243"/>
  <c r="AH400" i="243"/>
  <c r="AG400" i="243"/>
  <c r="AF400" i="243"/>
  <c r="AE400" i="243"/>
  <c r="AD400" i="243"/>
  <c r="AC400" i="243"/>
  <c r="AB400" i="243"/>
  <c r="AA400" i="243"/>
  <c r="Z400" i="243"/>
  <c r="Y400" i="243"/>
  <c r="X400" i="243"/>
  <c r="W400" i="243"/>
  <c r="V400" i="243"/>
  <c r="U400" i="243"/>
  <c r="T400" i="243"/>
  <c r="S400" i="243"/>
  <c r="R400" i="243"/>
  <c r="Q400" i="243"/>
  <c r="P400" i="243"/>
  <c r="O400" i="243"/>
  <c r="N400" i="243"/>
  <c r="M400" i="243"/>
  <c r="L400" i="243"/>
  <c r="K400" i="243"/>
  <c r="J400" i="243"/>
  <c r="I400" i="243"/>
  <c r="H400" i="243"/>
  <c r="AH399" i="243"/>
  <c r="Y399" i="243"/>
  <c r="W399" i="243"/>
  <c r="P399" i="243"/>
  <c r="AM398" i="243"/>
  <c r="AJ398" i="243"/>
  <c r="AI398" i="243"/>
  <c r="AH398" i="243"/>
  <c r="AC398" i="243"/>
  <c r="W398" i="243"/>
  <c r="V398" i="243"/>
  <c r="U398" i="243"/>
  <c r="O398" i="243"/>
  <c r="M398" i="243"/>
  <c r="L398" i="243"/>
  <c r="K398" i="243"/>
  <c r="J398" i="243"/>
  <c r="I398" i="243"/>
  <c r="H398" i="243"/>
  <c r="AM397" i="243"/>
  <c r="AK397" i="243"/>
  <c r="AC397" i="243"/>
  <c r="AA397" i="243"/>
  <c r="Z397" i="243"/>
  <c r="Y397" i="243"/>
  <c r="X397" i="243"/>
  <c r="Q397" i="243"/>
  <c r="M397" i="243"/>
  <c r="L397" i="243"/>
  <c r="J397" i="243"/>
  <c r="I397" i="243"/>
  <c r="H397" i="243"/>
  <c r="AL396" i="243"/>
  <c r="AK396" i="243"/>
  <c r="AJ396" i="243"/>
  <c r="AG396" i="243"/>
  <c r="AE396" i="243"/>
  <c r="Y396" i="243"/>
  <c r="X396" i="243"/>
  <c r="W396" i="243"/>
  <c r="V396" i="243"/>
  <c r="U396" i="243"/>
  <c r="T396" i="243"/>
  <c r="S396" i="243"/>
  <c r="R396" i="243"/>
  <c r="Q396" i="243"/>
  <c r="P396" i="243"/>
  <c r="O396" i="243"/>
  <c r="N396" i="243"/>
  <c r="M396" i="243"/>
  <c r="L396" i="243"/>
  <c r="K396" i="243"/>
  <c r="J396" i="243"/>
  <c r="I396" i="243"/>
  <c r="H396" i="243"/>
  <c r="V394" i="243"/>
  <c r="O361" i="243"/>
  <c r="O357" i="243"/>
  <c r="O355" i="243"/>
  <c r="O351" i="243"/>
  <c r="O350" i="243"/>
  <c r="O349" i="243"/>
  <c r="O348" i="243"/>
  <c r="O347" i="243"/>
  <c r="O346" i="243"/>
  <c r="O345" i="243"/>
  <c r="O344" i="243"/>
  <c r="O343" i="243"/>
  <c r="O342" i="243"/>
  <c r="O341" i="243"/>
  <c r="O340" i="243"/>
  <c r="O339" i="243"/>
  <c r="O338" i="243"/>
  <c r="O334" i="243"/>
  <c r="O333" i="243"/>
  <c r="O332" i="243"/>
  <c r="O327" i="243"/>
  <c r="O326" i="243"/>
  <c r="O322" i="243"/>
  <c r="O320" i="243"/>
  <c r="AS315" i="243"/>
  <c r="AS391" i="243" s="1"/>
  <c r="AR315" i="243"/>
  <c r="AR391" i="243" s="1"/>
  <c r="H315" i="243"/>
  <c r="H391" i="243" s="1"/>
  <c r="H392" i="243" s="1"/>
  <c r="L312" i="243"/>
  <c r="M312" i="243" s="1"/>
  <c r="N312" i="243" s="1"/>
  <c r="O312" i="243" s="1"/>
  <c r="P312" i="243" s="1"/>
  <c r="Q312" i="243" s="1"/>
  <c r="R312" i="243" s="1"/>
  <c r="S312" i="243" s="1"/>
  <c r="T312" i="243" s="1"/>
  <c r="U312" i="243" s="1"/>
  <c r="V312" i="243" s="1"/>
  <c r="W312" i="243" s="1"/>
  <c r="X312" i="243" s="1"/>
  <c r="Y312" i="243" s="1"/>
  <c r="Z312" i="243" s="1"/>
  <c r="AA312" i="243" s="1"/>
  <c r="AB312" i="243" s="1"/>
  <c r="AC312" i="243" s="1"/>
  <c r="AD312" i="243" s="1"/>
  <c r="AE312" i="243" s="1"/>
  <c r="AF312" i="243" s="1"/>
  <c r="AG312" i="243" s="1"/>
  <c r="AH312" i="243" s="1"/>
  <c r="AI312" i="243" s="1"/>
  <c r="AJ312" i="243" s="1"/>
  <c r="I312" i="243"/>
  <c r="J312" i="243" s="1"/>
  <c r="K312" i="243" s="1"/>
  <c r="H312" i="243"/>
  <c r="I310" i="243"/>
  <c r="J310" i="243" s="1"/>
  <c r="K310" i="243" s="1"/>
  <c r="L310" i="243" s="1"/>
  <c r="M310" i="243" s="1"/>
  <c r="N310" i="243" s="1"/>
  <c r="O310" i="243" s="1"/>
  <c r="P310" i="243" s="1"/>
  <c r="Q310" i="243" s="1"/>
  <c r="R310" i="243" s="1"/>
  <c r="S310" i="243" s="1"/>
  <c r="T310" i="243" s="1"/>
  <c r="U310" i="243" s="1"/>
  <c r="V310" i="243" s="1"/>
  <c r="W310" i="243" s="1"/>
  <c r="X310" i="243" s="1"/>
  <c r="Y310" i="243" s="1"/>
  <c r="Z310" i="243" s="1"/>
  <c r="AA310" i="243" s="1"/>
  <c r="AB310" i="243" s="1"/>
  <c r="AC310" i="243" s="1"/>
  <c r="AD310" i="243" s="1"/>
  <c r="AE310" i="243" s="1"/>
  <c r="AF310" i="243" s="1"/>
  <c r="AG310" i="243" s="1"/>
  <c r="AH310" i="243" s="1"/>
  <c r="AI310" i="243" s="1"/>
  <c r="AJ310" i="243" s="1"/>
  <c r="H310" i="243"/>
  <c r="BC309" i="243"/>
  <c r="BC308" i="243"/>
  <c r="BC307" i="243"/>
  <c r="BD280" i="243"/>
  <c r="K229" i="243"/>
  <c r="L229" i="243" s="1"/>
  <c r="M229" i="243" s="1"/>
  <c r="N229" i="243" s="1"/>
  <c r="O229" i="243" s="1"/>
  <c r="H229" i="243"/>
  <c r="I229" i="243" s="1"/>
  <c r="J229" i="243" s="1"/>
  <c r="H227" i="243"/>
  <c r="I227" i="243" s="1"/>
  <c r="J227" i="243" s="1"/>
  <c r="K227" i="243" s="1"/>
  <c r="L227" i="243" s="1"/>
  <c r="M227" i="243" s="1"/>
  <c r="N227" i="243" s="1"/>
  <c r="O227" i="243" s="1"/>
  <c r="BC226" i="243"/>
  <c r="BC225" i="243"/>
  <c r="BC224" i="243"/>
  <c r="I223" i="243"/>
  <c r="J223" i="243" s="1"/>
  <c r="K223" i="243" s="1"/>
  <c r="L223" i="243" s="1"/>
  <c r="M223" i="243" s="1"/>
  <c r="N223" i="243" s="1"/>
  <c r="O223" i="243" s="1"/>
  <c r="BC222" i="243"/>
  <c r="BC221" i="243"/>
  <c r="BC220" i="243"/>
  <c r="BC219" i="243"/>
  <c r="L218" i="243"/>
  <c r="J218" i="243"/>
  <c r="K218" i="243" s="1"/>
  <c r="I218" i="243"/>
  <c r="AN217" i="243"/>
  <c r="AM217" i="243"/>
  <c r="AL217" i="243"/>
  <c r="AK217" i="243"/>
  <c r="AJ217" i="243"/>
  <c r="AI217" i="243"/>
  <c r="AH217" i="243"/>
  <c r="AG217" i="243"/>
  <c r="AF217" i="243"/>
  <c r="AE217" i="243"/>
  <c r="AD217" i="243"/>
  <c r="AC217" i="243"/>
  <c r="AB217" i="243"/>
  <c r="AA217" i="243"/>
  <c r="Z217" i="243"/>
  <c r="Y217" i="243"/>
  <c r="X217" i="243"/>
  <c r="W217" i="243"/>
  <c r="V217" i="243"/>
  <c r="U217" i="243"/>
  <c r="T217" i="243"/>
  <c r="S217" i="243"/>
  <c r="R217" i="243"/>
  <c r="Q217" i="243"/>
  <c r="P217" i="243"/>
  <c r="O217" i="243"/>
  <c r="N217" i="243"/>
  <c r="M217" i="243"/>
  <c r="L217" i="243"/>
  <c r="K217" i="243"/>
  <c r="J217" i="243"/>
  <c r="I216" i="243"/>
  <c r="J216" i="243" s="1"/>
  <c r="K216" i="243" s="1"/>
  <c r="L216" i="243" s="1"/>
  <c r="M216" i="243" s="1"/>
  <c r="N216" i="243" s="1"/>
  <c r="O216" i="243" s="1"/>
  <c r="AL215" i="243"/>
  <c r="AK215" i="243"/>
  <c r="AJ215" i="243"/>
  <c r="AI215" i="243"/>
  <c r="AH215" i="243"/>
  <c r="AG215" i="243"/>
  <c r="AF215" i="243"/>
  <c r="AE215" i="243"/>
  <c r="AD215" i="243"/>
  <c r="AC215" i="243"/>
  <c r="AB215" i="243"/>
  <c r="AA215" i="243"/>
  <c r="Z215" i="243"/>
  <c r="Y215" i="243"/>
  <c r="X215" i="243"/>
  <c r="W215" i="243"/>
  <c r="V215" i="243"/>
  <c r="U215" i="243"/>
  <c r="T215" i="243"/>
  <c r="S215" i="243"/>
  <c r="R215" i="243"/>
  <c r="Q215" i="243"/>
  <c r="P215" i="243"/>
  <c r="O215" i="243"/>
  <c r="N215" i="243"/>
  <c r="M215" i="243"/>
  <c r="L215" i="243"/>
  <c r="K215" i="243"/>
  <c r="J215" i="243"/>
  <c r="I215" i="243"/>
  <c r="H215" i="243"/>
  <c r="BC215" i="243" s="1"/>
  <c r="AL214" i="243"/>
  <c r="AL398" i="243" s="1"/>
  <c r="AK214" i="243"/>
  <c r="AJ214" i="243"/>
  <c r="AJ403" i="243" s="1"/>
  <c r="AI214" i="243"/>
  <c r="AH214" i="243"/>
  <c r="AG214" i="243"/>
  <c r="AF214" i="243"/>
  <c r="AE214" i="243"/>
  <c r="AE403" i="243" s="1"/>
  <c r="AD214" i="243"/>
  <c r="AD403" i="243" s="1"/>
  <c r="AC214" i="243"/>
  <c r="AB214" i="243"/>
  <c r="AA214" i="243"/>
  <c r="Z214" i="243"/>
  <c r="Z398" i="243" s="1"/>
  <c r="Y214" i="243"/>
  <c r="X214" i="243"/>
  <c r="X398" i="243" s="1"/>
  <c r="W214" i="243"/>
  <c r="V214" i="243"/>
  <c r="V403" i="243" s="1"/>
  <c r="U214" i="243"/>
  <c r="T214" i="243"/>
  <c r="S214" i="243"/>
  <c r="R214" i="243"/>
  <c r="R398" i="243" s="1"/>
  <c r="Q214" i="243"/>
  <c r="P214" i="243"/>
  <c r="O214" i="243"/>
  <c r="N214" i="243"/>
  <c r="N398" i="243" s="1"/>
  <c r="M214" i="243"/>
  <c r="L214" i="243"/>
  <c r="K214" i="243"/>
  <c r="BC213" i="243"/>
  <c r="BB211" i="243"/>
  <c r="AZ211" i="243"/>
  <c r="AY211" i="243"/>
  <c r="AX211" i="243"/>
  <c r="AW211" i="243"/>
  <c r="AV211" i="243"/>
  <c r="AU211" i="243"/>
  <c r="AT211" i="243"/>
  <c r="AS211" i="243"/>
  <c r="AR211" i="243"/>
  <c r="AQ211" i="243"/>
  <c r="AP211" i="243"/>
  <c r="AO211" i="243"/>
  <c r="AN211" i="243"/>
  <c r="AM211" i="243"/>
  <c r="AL211" i="243"/>
  <c r="AK211" i="243"/>
  <c r="AJ211" i="243"/>
  <c r="AI211" i="243"/>
  <c r="AH211" i="243"/>
  <c r="AG211" i="243"/>
  <c r="AF211" i="243"/>
  <c r="AE211" i="243"/>
  <c r="AD211" i="243"/>
  <c r="AC211" i="243"/>
  <c r="AB211" i="243"/>
  <c r="AA211" i="243"/>
  <c r="Z211" i="243"/>
  <c r="Y211" i="243"/>
  <c r="X211" i="243"/>
  <c r="W211" i="243"/>
  <c r="V211" i="243"/>
  <c r="U211" i="243"/>
  <c r="T211" i="243"/>
  <c r="S211" i="243"/>
  <c r="R211" i="243"/>
  <c r="Q211" i="243"/>
  <c r="P211" i="243"/>
  <c r="O211" i="243"/>
  <c r="N211" i="243"/>
  <c r="M211" i="243"/>
  <c r="L211" i="243"/>
  <c r="K211" i="243"/>
  <c r="J211" i="243"/>
  <c r="I211" i="243"/>
  <c r="H211" i="243"/>
  <c r="BB209" i="243"/>
  <c r="BA209" i="243"/>
  <c r="AY209" i="243"/>
  <c r="AX209" i="243"/>
  <c r="AW209" i="243"/>
  <c r="AV209" i="243"/>
  <c r="AU209" i="243"/>
  <c r="AT209" i="243"/>
  <c r="AS209" i="243"/>
  <c r="AR209" i="243"/>
  <c r="AQ209" i="243"/>
  <c r="AP209" i="243"/>
  <c r="AO209" i="243"/>
  <c r="AN209" i="243"/>
  <c r="AM209" i="243"/>
  <c r="AL209" i="243"/>
  <c r="AK209" i="243"/>
  <c r="AJ209" i="243"/>
  <c r="AI209" i="243"/>
  <c r="AH209" i="243"/>
  <c r="AG209" i="243"/>
  <c r="AF209" i="243"/>
  <c r="AE209" i="243"/>
  <c r="AD209" i="243"/>
  <c r="AC209" i="243"/>
  <c r="AB209" i="243"/>
  <c r="AA209" i="243"/>
  <c r="Z209" i="243"/>
  <c r="Y209" i="243"/>
  <c r="X209" i="243"/>
  <c r="W209" i="243"/>
  <c r="V209" i="243"/>
  <c r="U209" i="243"/>
  <c r="T209" i="243"/>
  <c r="S209" i="243"/>
  <c r="R209" i="243"/>
  <c r="Q209" i="243"/>
  <c r="P209" i="243"/>
  <c r="O209" i="243"/>
  <c r="N209" i="243"/>
  <c r="M209" i="243"/>
  <c r="L209" i="243"/>
  <c r="K209" i="243"/>
  <c r="J209" i="243"/>
  <c r="I209" i="243"/>
  <c r="H209" i="243"/>
  <c r="AM208" i="243"/>
  <c r="AL208" i="243"/>
  <c r="AK208" i="243"/>
  <c r="AJ208" i="243"/>
  <c r="AI208" i="243"/>
  <c r="AH208" i="243"/>
  <c r="AH401" i="243" s="1"/>
  <c r="AG208" i="243"/>
  <c r="AG401" i="243" s="1"/>
  <c r="AF208" i="243"/>
  <c r="AE208" i="243"/>
  <c r="AD208" i="243"/>
  <c r="AD401" i="243" s="1"/>
  <c r="AC208" i="243"/>
  <c r="AB208" i="243"/>
  <c r="AA208" i="243"/>
  <c r="Z208" i="243"/>
  <c r="Y208" i="243"/>
  <c r="Y401" i="243" s="1"/>
  <c r="X208" i="243"/>
  <c r="X401" i="243" s="1"/>
  <c r="X394" i="243" s="1"/>
  <c r="W208" i="243"/>
  <c r="W401" i="243" s="1"/>
  <c r="V208" i="243"/>
  <c r="V401" i="243" s="1"/>
  <c r="U208" i="243"/>
  <c r="U401" i="243" s="1"/>
  <c r="T208" i="243"/>
  <c r="S208" i="243"/>
  <c r="S401" i="243" s="1"/>
  <c r="R208" i="243"/>
  <c r="R401" i="243" s="1"/>
  <c r="Q208" i="243"/>
  <c r="P208" i="243"/>
  <c r="O208" i="243"/>
  <c r="N208" i="243"/>
  <c r="N401" i="243" s="1"/>
  <c r="M208" i="243"/>
  <c r="M401" i="243" s="1"/>
  <c r="L208" i="243"/>
  <c r="L401" i="243" s="1"/>
  <c r="L394" i="243" s="1"/>
  <c r="K208" i="243"/>
  <c r="J208" i="243"/>
  <c r="J401" i="243" s="1"/>
  <c r="J394" i="243" s="1"/>
  <c r="I208" i="243"/>
  <c r="I401" i="243" s="1"/>
  <c r="I394" i="243" s="1"/>
  <c r="H208" i="243"/>
  <c r="H210" i="243" s="1"/>
  <c r="I210" i="243" s="1"/>
  <c r="BC207" i="243"/>
  <c r="BC206" i="243"/>
  <c r="AJ206" i="243"/>
  <c r="AI206" i="243"/>
  <c r="AH206" i="243"/>
  <c r="AG206" i="243"/>
  <c r="AF206" i="243"/>
  <c r="AE206" i="243"/>
  <c r="AD206" i="243"/>
  <c r="AC206" i="243"/>
  <c r="AB206" i="243"/>
  <c r="AA206" i="243"/>
  <c r="Z206" i="243"/>
  <c r="Y206" i="243"/>
  <c r="X206" i="243"/>
  <c r="W206" i="243"/>
  <c r="V206" i="243"/>
  <c r="U206" i="243"/>
  <c r="T206" i="243"/>
  <c r="S206" i="243"/>
  <c r="R206" i="243"/>
  <c r="Q206" i="243"/>
  <c r="P206" i="243"/>
  <c r="O206" i="243"/>
  <c r="N206" i="243"/>
  <c r="M206" i="243"/>
  <c r="L206" i="243"/>
  <c r="K206" i="243"/>
  <c r="J206" i="243"/>
  <c r="I206" i="243"/>
  <c r="H206" i="243"/>
  <c r="BC205" i="243"/>
  <c r="AZ170" i="243"/>
  <c r="AY170" i="243"/>
  <c r="AX170" i="243"/>
  <c r="AW170" i="243"/>
  <c r="AV170" i="243"/>
  <c r="AU170" i="243"/>
  <c r="AT170" i="243"/>
  <c r="AS170" i="243"/>
  <c r="AR170" i="243"/>
  <c r="AQ170" i="243"/>
  <c r="AP170" i="243"/>
  <c r="AO170" i="243"/>
  <c r="AN170" i="243"/>
  <c r="AM170" i="243"/>
  <c r="AL170" i="243"/>
  <c r="AK170" i="243"/>
  <c r="AJ170" i="243"/>
  <c r="AI170" i="243"/>
  <c r="AH170" i="243"/>
  <c r="AG170" i="243"/>
  <c r="AF170" i="243"/>
  <c r="AE170" i="243"/>
  <c r="AD170" i="243"/>
  <c r="AC170" i="243"/>
  <c r="AB170" i="243"/>
  <c r="AA170" i="243"/>
  <c r="Z170" i="243"/>
  <c r="Y170" i="243"/>
  <c r="X170" i="243"/>
  <c r="W170" i="243"/>
  <c r="V170" i="243"/>
  <c r="U170" i="243"/>
  <c r="T170" i="243"/>
  <c r="S170" i="243"/>
  <c r="R170" i="243"/>
  <c r="Q170" i="243"/>
  <c r="P170" i="243"/>
  <c r="O170" i="243"/>
  <c r="O318" i="243" s="1"/>
  <c r="N170" i="243"/>
  <c r="L170" i="243"/>
  <c r="J170" i="243"/>
  <c r="I170" i="243"/>
  <c r="I171" i="243" s="1"/>
  <c r="J171" i="243" s="1"/>
  <c r="H170" i="243"/>
  <c r="AO168" i="243"/>
  <c r="AN168" i="243"/>
  <c r="AM168" i="243"/>
  <c r="AL168" i="243"/>
  <c r="AK168" i="243"/>
  <c r="AJ168" i="243"/>
  <c r="AI168" i="243"/>
  <c r="AH168" i="243"/>
  <c r="AG168" i="243"/>
  <c r="AF168" i="243"/>
  <c r="AE168" i="243"/>
  <c r="AD168" i="243"/>
  <c r="AC168" i="243"/>
  <c r="AB168" i="243"/>
  <c r="AA168" i="243"/>
  <c r="Z168" i="243"/>
  <c r="Y168" i="243"/>
  <c r="X168" i="243"/>
  <c r="W168" i="243"/>
  <c r="V168" i="243"/>
  <c r="U168" i="243"/>
  <c r="T168" i="243"/>
  <c r="S168" i="243"/>
  <c r="R168" i="243"/>
  <c r="Q168" i="243"/>
  <c r="BC168" i="243" s="1"/>
  <c r="P168" i="243"/>
  <c r="O168" i="243"/>
  <c r="N168" i="243"/>
  <c r="M168" i="243"/>
  <c r="L168" i="243"/>
  <c r="K168" i="243"/>
  <c r="J168" i="243"/>
  <c r="I168" i="243"/>
  <c r="I169" i="243" s="1"/>
  <c r="J169" i="243" s="1"/>
  <c r="K169" i="243" s="1"/>
  <c r="L169" i="243" s="1"/>
  <c r="M169" i="243" s="1"/>
  <c r="N169" i="243" s="1"/>
  <c r="O169" i="243" s="1"/>
  <c r="H168" i="243"/>
  <c r="AN167" i="243"/>
  <c r="AM167" i="243"/>
  <c r="AM402" i="243" s="1"/>
  <c r="AL167" i="243"/>
  <c r="AK167" i="243"/>
  <c r="AJ167" i="243"/>
  <c r="AJ397" i="243" s="1"/>
  <c r="AI167" i="243"/>
  <c r="AH167" i="243"/>
  <c r="AH397" i="243" s="1"/>
  <c r="AG167" i="243"/>
  <c r="AG397" i="243" s="1"/>
  <c r="AF167" i="243"/>
  <c r="AF397" i="243" s="1"/>
  <c r="AE167" i="243"/>
  <c r="AE397" i="243" s="1"/>
  <c r="AD167" i="243"/>
  <c r="AC167" i="243"/>
  <c r="AC402" i="243" s="1"/>
  <c r="AB167" i="243"/>
  <c r="AA167" i="243"/>
  <c r="AA402" i="243" s="1"/>
  <c r="Z167" i="243"/>
  <c r="Y167" i="243"/>
  <c r="X167" i="243"/>
  <c r="W167" i="243"/>
  <c r="V167" i="243"/>
  <c r="V397" i="243" s="1"/>
  <c r="U167" i="243"/>
  <c r="T167" i="243"/>
  <c r="S167" i="243"/>
  <c r="S397" i="243" s="1"/>
  <c r="R167" i="243"/>
  <c r="Q167" i="243"/>
  <c r="P167" i="243"/>
  <c r="O167" i="243"/>
  <c r="N167" i="243"/>
  <c r="M167" i="243"/>
  <c r="L167" i="243"/>
  <c r="K167" i="243"/>
  <c r="BC166" i="243"/>
  <c r="BA170" i="243" s="1"/>
  <c r="K165" i="243"/>
  <c r="L165" i="243" s="1"/>
  <c r="M165" i="243" s="1"/>
  <c r="I165" i="243"/>
  <c r="BB164" i="243"/>
  <c r="BA164" i="243"/>
  <c r="AZ164" i="243"/>
  <c r="AY164" i="243"/>
  <c r="AX164" i="243"/>
  <c r="AW164" i="243"/>
  <c r="AV164" i="243"/>
  <c r="AU164" i="243"/>
  <c r="AT164" i="243"/>
  <c r="AS164" i="243"/>
  <c r="AR164" i="243"/>
  <c r="AQ164" i="243"/>
  <c r="AP164" i="243"/>
  <c r="AO164" i="243"/>
  <c r="AO165" i="243" s="1"/>
  <c r="AP165" i="243" s="1"/>
  <c r="AQ165" i="243" s="1"/>
  <c r="AN164" i="243"/>
  <c r="AM164" i="243"/>
  <c r="AL164" i="243"/>
  <c r="AK164" i="243"/>
  <c r="AJ164" i="243"/>
  <c r="AI164" i="243"/>
  <c r="AH164" i="243"/>
  <c r="AG164" i="243"/>
  <c r="AF164" i="243"/>
  <c r="AE164" i="243"/>
  <c r="AD164" i="243"/>
  <c r="AC164" i="243"/>
  <c r="AB164" i="243"/>
  <c r="AA164" i="243"/>
  <c r="Z164" i="243"/>
  <c r="Y164" i="243"/>
  <c r="X164" i="243"/>
  <c r="W164" i="243"/>
  <c r="V164" i="243"/>
  <c r="U164" i="243"/>
  <c r="T164" i="243"/>
  <c r="S164" i="243"/>
  <c r="R164" i="243"/>
  <c r="Q164" i="243"/>
  <c r="P164" i="243"/>
  <c r="O164" i="243"/>
  <c r="N164" i="243"/>
  <c r="M164" i="243"/>
  <c r="L164" i="243"/>
  <c r="K164" i="243"/>
  <c r="J164" i="243"/>
  <c r="I164" i="243"/>
  <c r="H164" i="243"/>
  <c r="I163" i="243"/>
  <c r="BB162" i="243"/>
  <c r="BA162" i="243"/>
  <c r="AY162" i="243"/>
  <c r="AX162" i="243"/>
  <c r="AW162" i="243"/>
  <c r="AV162" i="243"/>
  <c r="AU162" i="243"/>
  <c r="AT162" i="243"/>
  <c r="AS162" i="243"/>
  <c r="AR162" i="243"/>
  <c r="AQ162" i="243"/>
  <c r="AP162" i="243"/>
  <c r="AO162" i="243"/>
  <c r="AN162" i="243"/>
  <c r="AM162" i="243"/>
  <c r="AL162" i="243"/>
  <c r="AK162" i="243"/>
  <c r="AJ162" i="243"/>
  <c r="AI162" i="243"/>
  <c r="AH162" i="243"/>
  <c r="AG162" i="243"/>
  <c r="AF162" i="243"/>
  <c r="AE162" i="243"/>
  <c r="AD162" i="243"/>
  <c r="AC162" i="243"/>
  <c r="AB162" i="243"/>
  <c r="AA162" i="243"/>
  <c r="Z162" i="243"/>
  <c r="Y162" i="243"/>
  <c r="X162" i="243"/>
  <c r="W162" i="243"/>
  <c r="V162" i="243"/>
  <c r="U162" i="243"/>
  <c r="T162" i="243"/>
  <c r="S162" i="243"/>
  <c r="R162" i="243"/>
  <c r="Q162" i="243"/>
  <c r="P162" i="243"/>
  <c r="O162" i="243"/>
  <c r="N162" i="243"/>
  <c r="M162" i="243"/>
  <c r="L162" i="243"/>
  <c r="K162" i="243"/>
  <c r="J162" i="243"/>
  <c r="BB161" i="243"/>
  <c r="AZ161" i="243"/>
  <c r="AZ315" i="243" s="1"/>
  <c r="AZ391" i="243" s="1"/>
  <c r="AY161" i="243"/>
  <c r="AX161" i="243"/>
  <c r="AW161" i="243"/>
  <c r="AV161" i="243"/>
  <c r="AU161" i="243"/>
  <c r="AT161" i="243"/>
  <c r="AS161" i="243"/>
  <c r="AR161" i="243"/>
  <c r="AQ161" i="243"/>
  <c r="AP161" i="243"/>
  <c r="AO161" i="243"/>
  <c r="AN161" i="243"/>
  <c r="AM161" i="243"/>
  <c r="AL161" i="243"/>
  <c r="AL401" i="243" s="1"/>
  <c r="AK161" i="243"/>
  <c r="AJ161" i="243"/>
  <c r="AI161" i="243"/>
  <c r="AH161" i="243"/>
  <c r="AH396" i="243" s="1"/>
  <c r="AG161" i="243"/>
  <c r="AF161" i="243"/>
  <c r="AE161" i="243"/>
  <c r="AD161" i="243"/>
  <c r="AD396" i="243" s="1"/>
  <c r="AC161" i="243"/>
  <c r="AC396" i="243" s="1"/>
  <c r="AB161" i="243"/>
  <c r="AA161" i="243"/>
  <c r="AA396" i="243" s="1"/>
  <c r="Z161" i="243"/>
  <c r="BC160" i="243"/>
  <c r="BA161" i="243" s="1"/>
  <c r="BE96" i="243"/>
  <c r="BE95" i="243"/>
  <c r="BE94" i="243"/>
  <c r="H93" i="243"/>
  <c r="I93" i="243" s="1"/>
  <c r="J93" i="243" s="1"/>
  <c r="K93" i="243" s="1"/>
  <c r="L93" i="243" s="1"/>
  <c r="M93" i="243" s="1"/>
  <c r="N93" i="243" s="1"/>
  <c r="O93" i="243" s="1"/>
  <c r="K91" i="243"/>
  <c r="L91" i="243" s="1"/>
  <c r="M91" i="243" s="1"/>
  <c r="N91" i="243" s="1"/>
  <c r="O91" i="243" s="1"/>
  <c r="I91" i="243"/>
  <c r="J91" i="243" s="1"/>
  <c r="H91" i="243"/>
  <c r="BC90" i="243"/>
  <c r="BC89" i="243"/>
  <c r="BC88" i="243"/>
  <c r="O79" i="243"/>
  <c r="J79" i="243"/>
  <c r="K79" i="243" s="1"/>
  <c r="I79" i="243"/>
  <c r="BC78" i="243"/>
  <c r="BC77" i="243"/>
  <c r="BC76" i="243"/>
  <c r="BB74" i="243"/>
  <c r="BA74" i="243"/>
  <c r="AY74" i="243"/>
  <c r="AX74" i="243"/>
  <c r="AW74" i="243"/>
  <c r="AV74" i="243"/>
  <c r="AU74" i="243"/>
  <c r="AT74" i="243"/>
  <c r="AS74" i="243"/>
  <c r="AR74" i="243"/>
  <c r="AQ74" i="243"/>
  <c r="AP74" i="243"/>
  <c r="AO74" i="243"/>
  <c r="AN74" i="243"/>
  <c r="AM74" i="243"/>
  <c r="AL74" i="243"/>
  <c r="AK74" i="243"/>
  <c r="AJ74" i="243"/>
  <c r="AI74" i="243"/>
  <c r="AH74" i="243"/>
  <c r="AG74" i="243"/>
  <c r="AF74" i="243"/>
  <c r="AE74" i="243"/>
  <c r="AD74" i="243"/>
  <c r="AC74" i="243"/>
  <c r="AB74" i="243"/>
  <c r="AA74" i="243"/>
  <c r="Z74" i="243"/>
  <c r="Y74" i="243"/>
  <c r="X74" i="243"/>
  <c r="W74" i="243"/>
  <c r="V74" i="243"/>
  <c r="U74" i="243"/>
  <c r="T74" i="243"/>
  <c r="S74" i="243"/>
  <c r="J74" i="243"/>
  <c r="I74" i="243"/>
  <c r="H74" i="243"/>
  <c r="BB72" i="243"/>
  <c r="BA72" i="243"/>
  <c r="AZ72" i="243"/>
  <c r="AX72" i="243"/>
  <c r="AW72" i="243"/>
  <c r="AV72" i="243"/>
  <c r="AU72" i="243"/>
  <c r="AT72" i="243"/>
  <c r="AS72" i="243"/>
  <c r="AR72" i="243"/>
  <c r="AQ72" i="243"/>
  <c r="AP72" i="243"/>
  <c r="AO72" i="243"/>
  <c r="AN72" i="243"/>
  <c r="AM72" i="243"/>
  <c r="AL72" i="243"/>
  <c r="AK72" i="243"/>
  <c r="AJ72" i="243"/>
  <c r="AI72" i="243"/>
  <c r="AH72" i="243"/>
  <c r="AG72" i="243"/>
  <c r="AF72" i="243"/>
  <c r="AE72" i="243"/>
  <c r="AD72" i="243"/>
  <c r="AC72" i="243"/>
  <c r="AB72" i="243"/>
  <c r="AA72" i="243"/>
  <c r="Z72" i="243"/>
  <c r="Y72" i="243"/>
  <c r="X72" i="243"/>
  <c r="W72" i="243"/>
  <c r="V72" i="243"/>
  <c r="U72" i="243"/>
  <c r="T72" i="243"/>
  <c r="S72" i="243"/>
  <c r="R72" i="243"/>
  <c r="Q72" i="243"/>
  <c r="P72" i="243"/>
  <c r="O72" i="243"/>
  <c r="N72" i="243"/>
  <c r="M72" i="243"/>
  <c r="L72" i="243"/>
  <c r="K72" i="243"/>
  <c r="J72" i="243"/>
  <c r="I72" i="243"/>
  <c r="H72" i="243"/>
  <c r="BB71" i="243"/>
  <c r="BA71" i="243"/>
  <c r="AY71" i="243"/>
  <c r="AX71" i="243"/>
  <c r="AW71" i="243"/>
  <c r="AV71" i="243"/>
  <c r="AU71" i="243"/>
  <c r="AT71" i="243"/>
  <c r="AS71" i="243"/>
  <c r="AR71" i="243"/>
  <c r="AQ71" i="243"/>
  <c r="AP71" i="243"/>
  <c r="AO71" i="243"/>
  <c r="AN71" i="243"/>
  <c r="AM71" i="243"/>
  <c r="AL71" i="243"/>
  <c r="AK71" i="243"/>
  <c r="AK399" i="243" s="1"/>
  <c r="AJ71" i="243"/>
  <c r="AJ399" i="243" s="1"/>
  <c r="AI71" i="243"/>
  <c r="AI399" i="243" s="1"/>
  <c r="AH71" i="243"/>
  <c r="AH404" i="243" s="1"/>
  <c r="AH393" i="243" s="1"/>
  <c r="AG71" i="243"/>
  <c r="AF71" i="243"/>
  <c r="AE71" i="243"/>
  <c r="AD71" i="243"/>
  <c r="AC71" i="243"/>
  <c r="AB71" i="243"/>
  <c r="AB399" i="243" s="1"/>
  <c r="AA71" i="243"/>
  <c r="Z71" i="243"/>
  <c r="Y71" i="243"/>
  <c r="X71" i="243"/>
  <c r="W71" i="243"/>
  <c r="V71" i="243"/>
  <c r="V399" i="243" s="1"/>
  <c r="U71" i="243"/>
  <c r="T71" i="243"/>
  <c r="S71" i="243"/>
  <c r="R71" i="243"/>
  <c r="Q71" i="243"/>
  <c r="P71" i="243"/>
  <c r="O71" i="243"/>
  <c r="N71" i="243"/>
  <c r="M71" i="243"/>
  <c r="L71" i="243"/>
  <c r="K71" i="243"/>
  <c r="K399" i="243" s="1"/>
  <c r="J71" i="243"/>
  <c r="I71" i="243"/>
  <c r="I399" i="243" s="1"/>
  <c r="H71" i="243"/>
  <c r="H73" i="243" s="1"/>
  <c r="I73" i="243" s="1"/>
  <c r="J73" i="243" s="1"/>
  <c r="K73" i="243" s="1"/>
  <c r="L73" i="243" s="1"/>
  <c r="M73" i="243" s="1"/>
  <c r="N73" i="243" s="1"/>
  <c r="O73" i="243" s="1"/>
  <c r="P73" i="243" s="1"/>
  <c r="Q73" i="243" s="1"/>
  <c r="R73" i="243" s="1"/>
  <c r="S73" i="243" s="1"/>
  <c r="T73" i="243" s="1"/>
  <c r="U73" i="243" s="1"/>
  <c r="V73" i="243" s="1"/>
  <c r="W73" i="243" s="1"/>
  <c r="X73" i="243" s="1"/>
  <c r="Y73" i="243" s="1"/>
  <c r="Z73" i="243" s="1"/>
  <c r="AA73" i="243" s="1"/>
  <c r="AB73" i="243" s="1"/>
  <c r="AC73" i="243" s="1"/>
  <c r="AD73" i="243" s="1"/>
  <c r="AE73" i="243" s="1"/>
  <c r="AF73" i="243" s="1"/>
  <c r="AG73" i="243" s="1"/>
  <c r="AH73" i="243" s="1"/>
  <c r="AI73" i="243" s="1"/>
  <c r="AJ73" i="243" s="1"/>
  <c r="AK73" i="243" s="1"/>
  <c r="AL73" i="243" s="1"/>
  <c r="AM73" i="243" s="1"/>
  <c r="AN73" i="243" s="1"/>
  <c r="AO73" i="243" s="1"/>
  <c r="AP73" i="243" s="1"/>
  <c r="AQ73" i="243" s="1"/>
  <c r="AR73" i="243" s="1"/>
  <c r="AS73" i="243" s="1"/>
  <c r="AT73" i="243" s="1"/>
  <c r="AU73" i="243" s="1"/>
  <c r="AV73" i="243" s="1"/>
  <c r="AW73" i="243" s="1"/>
  <c r="AX73" i="243" s="1"/>
  <c r="AY73" i="243" s="1"/>
  <c r="AZ73" i="243" s="1"/>
  <c r="BC70" i="243"/>
  <c r="BC66" i="243"/>
  <c r="AP66" i="243"/>
  <c r="AO66" i="243"/>
  <c r="AN66" i="243"/>
  <c r="AM66" i="243"/>
  <c r="AL66" i="243"/>
  <c r="AK66" i="243"/>
  <c r="AP65" i="243"/>
  <c r="AO65" i="243"/>
  <c r="AN65" i="243"/>
  <c r="AN67" i="243" s="1"/>
  <c r="AO67" i="243" s="1"/>
  <c r="AP67" i="243" s="1"/>
  <c r="BC64" i="243"/>
  <c r="BC63" i="243"/>
  <c r="BC61" i="243"/>
  <c r="BC60" i="243"/>
  <c r="BC59" i="243"/>
  <c r="BC58" i="243"/>
  <c r="BC54" i="243"/>
  <c r="BA54" i="243"/>
  <c r="BC53" i="243"/>
  <c r="BC52" i="243"/>
  <c r="BC50" i="243"/>
  <c r="BC48" i="243"/>
  <c r="BC41" i="243"/>
  <c r="BC39" i="243"/>
  <c r="BB37" i="243"/>
  <c r="BA37" i="243"/>
  <c r="AY37" i="243"/>
  <c r="AX37" i="243"/>
  <c r="AW37" i="243"/>
  <c r="AV37" i="243"/>
  <c r="AU37" i="243"/>
  <c r="AT37" i="243"/>
  <c r="AS37" i="243"/>
  <c r="AR37" i="243"/>
  <c r="AQ37" i="243"/>
  <c r="AP37" i="243"/>
  <c r="AO37" i="243"/>
  <c r="AN37" i="243"/>
  <c r="AM37" i="243"/>
  <c r="AL37" i="243"/>
  <c r="AK37" i="243"/>
  <c r="AJ37" i="243"/>
  <c r="AI37" i="243"/>
  <c r="AH37" i="243"/>
  <c r="AG37" i="243"/>
  <c r="AF37" i="243"/>
  <c r="AE37" i="243"/>
  <c r="AD37" i="243"/>
  <c r="AC37" i="243"/>
  <c r="AB37" i="243"/>
  <c r="AA37" i="243"/>
  <c r="Z37" i="243"/>
  <c r="Y37" i="243"/>
  <c r="X37" i="243"/>
  <c r="W37" i="243"/>
  <c r="V37" i="243"/>
  <c r="U37" i="243"/>
  <c r="T37" i="243"/>
  <c r="S37" i="243"/>
  <c r="R37" i="243"/>
  <c r="Q37" i="243"/>
  <c r="P37" i="243"/>
  <c r="O37" i="243"/>
  <c r="N37" i="243"/>
  <c r="M37" i="243"/>
  <c r="L37" i="243"/>
  <c r="K37" i="243"/>
  <c r="J37" i="243"/>
  <c r="I37" i="243"/>
  <c r="H37" i="243"/>
  <c r="H38" i="243" s="1"/>
  <c r="I38" i="243" s="1"/>
  <c r="J38" i="243" s="1"/>
  <c r="K38" i="243" s="1"/>
  <c r="L38" i="243" s="1"/>
  <c r="M38" i="243" s="1"/>
  <c r="N38" i="243" s="1"/>
  <c r="L36" i="243"/>
  <c r="M36" i="243" s="1"/>
  <c r="N36" i="243" s="1"/>
  <c r="O36" i="243" s="1"/>
  <c r="P36" i="243" s="1"/>
  <c r="Q36" i="243" s="1"/>
  <c r="R36" i="243" s="1"/>
  <c r="S36" i="243" s="1"/>
  <c r="T36" i="243" s="1"/>
  <c r="U36" i="243" s="1"/>
  <c r="V36" i="243" s="1"/>
  <c r="W36" i="243" s="1"/>
  <c r="X36" i="243" s="1"/>
  <c r="Y36" i="243" s="1"/>
  <c r="Z36" i="243" s="1"/>
  <c r="AA36" i="243" s="1"/>
  <c r="AB36" i="243" s="1"/>
  <c r="AC36" i="243" s="1"/>
  <c r="AD36" i="243" s="1"/>
  <c r="AE36" i="243" s="1"/>
  <c r="AF36" i="243" s="1"/>
  <c r="AG36" i="243" s="1"/>
  <c r="AH36" i="243" s="1"/>
  <c r="AI36" i="243" s="1"/>
  <c r="AJ36" i="243" s="1"/>
  <c r="AK36" i="243" s="1"/>
  <c r="AL36" i="243" s="1"/>
  <c r="AM36" i="243" s="1"/>
  <c r="AN36" i="243" s="1"/>
  <c r="AO36" i="243" s="1"/>
  <c r="AP36" i="243" s="1"/>
  <c r="AQ36" i="243" s="1"/>
  <c r="AR36" i="243" s="1"/>
  <c r="AS36" i="243" s="1"/>
  <c r="AT36" i="243" s="1"/>
  <c r="AU36" i="243" s="1"/>
  <c r="AV36" i="243" s="1"/>
  <c r="AW36" i="243" s="1"/>
  <c r="AX36" i="243" s="1"/>
  <c r="AY36" i="243" s="1"/>
  <c r="H36" i="243"/>
  <c r="I36" i="243" s="1"/>
  <c r="J36" i="243" s="1"/>
  <c r="K36" i="243" s="1"/>
  <c r="BB35" i="243"/>
  <c r="BA35" i="243"/>
  <c r="AX35" i="243"/>
  <c r="AW35" i="243"/>
  <c r="AV35" i="243"/>
  <c r="AU35" i="243"/>
  <c r="AT35" i="243"/>
  <c r="AS35" i="243"/>
  <c r="AR35" i="243"/>
  <c r="AQ35" i="243"/>
  <c r="AP35" i="243"/>
  <c r="AO35" i="243"/>
  <c r="AN35" i="243"/>
  <c r="AM35" i="243"/>
  <c r="AL35" i="243"/>
  <c r="AK35" i="243"/>
  <c r="AJ35" i="243"/>
  <c r="AI35" i="243"/>
  <c r="AH35" i="243"/>
  <c r="AG35" i="243"/>
  <c r="AF35" i="243"/>
  <c r="AE35" i="243"/>
  <c r="AD35" i="243"/>
  <c r="AC35" i="243"/>
  <c r="AB35" i="243"/>
  <c r="AA35" i="243"/>
  <c r="Z35" i="243"/>
  <c r="Y35" i="243"/>
  <c r="X35" i="243"/>
  <c r="W35" i="243"/>
  <c r="V35" i="243"/>
  <c r="U35" i="243"/>
  <c r="T35" i="243"/>
  <c r="S35" i="243"/>
  <c r="R35" i="243"/>
  <c r="BC35" i="243" s="1"/>
  <c r="Q35" i="243"/>
  <c r="P35" i="243"/>
  <c r="O35" i="243"/>
  <c r="N35" i="243"/>
  <c r="M35" i="243"/>
  <c r="L35" i="243"/>
  <c r="K35" i="243"/>
  <c r="J35" i="243"/>
  <c r="I35" i="243"/>
  <c r="H35" i="243"/>
  <c r="BB34" i="243"/>
  <c r="BA34" i="243"/>
  <c r="AY34" i="243"/>
  <c r="AX34" i="243"/>
  <c r="AW34" i="243"/>
  <c r="AV34" i="243"/>
  <c r="AU34" i="243"/>
  <c r="AU315" i="243" s="1"/>
  <c r="AU391" i="243" s="1"/>
  <c r="AT34" i="243"/>
  <c r="AS34" i="243"/>
  <c r="AR34" i="243"/>
  <c r="AQ34" i="243"/>
  <c r="AP34" i="243"/>
  <c r="AO34" i="243"/>
  <c r="AN34" i="243"/>
  <c r="AM34" i="243"/>
  <c r="AL34" i="243"/>
  <c r="AK34" i="243"/>
  <c r="AJ34" i="243"/>
  <c r="AJ315" i="243" s="1"/>
  <c r="AJ391" i="243" s="1"/>
  <c r="AI34" i="243"/>
  <c r="AI412" i="243" s="1"/>
  <c r="AH34" i="243"/>
  <c r="AG34" i="243"/>
  <c r="AF34" i="243"/>
  <c r="AE34" i="243"/>
  <c r="AD34" i="243"/>
  <c r="AC34" i="243"/>
  <c r="AB34" i="243"/>
  <c r="AA34" i="243"/>
  <c r="Z34" i="243"/>
  <c r="Y34" i="243"/>
  <c r="X34" i="243"/>
  <c r="X2" i="243" s="1"/>
  <c r="W34" i="243"/>
  <c r="V34" i="243"/>
  <c r="U34" i="243"/>
  <c r="T34" i="243"/>
  <c r="S34" i="243"/>
  <c r="S315" i="243" s="1"/>
  <c r="S391" i="243" s="1"/>
  <c r="R34" i="243"/>
  <c r="Q34" i="243"/>
  <c r="P34" i="243"/>
  <c r="O34" i="243"/>
  <c r="N34" i="243"/>
  <c r="M34" i="243"/>
  <c r="L34" i="243"/>
  <c r="L412" i="243" s="1"/>
  <c r="K34" i="243"/>
  <c r="J34" i="243"/>
  <c r="I34" i="243"/>
  <c r="H34" i="243"/>
  <c r="BC33" i="243"/>
  <c r="BB31" i="243"/>
  <c r="BA31" i="243"/>
  <c r="AY31" i="243"/>
  <c r="AX31" i="243"/>
  <c r="AW31" i="243"/>
  <c r="AV31" i="243"/>
  <c r="AU31" i="243"/>
  <c r="AT31" i="243"/>
  <c r="AS31" i="243"/>
  <c r="AR31" i="243"/>
  <c r="AQ31" i="243"/>
  <c r="AP31" i="243"/>
  <c r="AO31" i="243"/>
  <c r="AN31" i="243"/>
  <c r="AM31" i="243"/>
  <c r="AL31" i="243"/>
  <c r="AK31" i="243"/>
  <c r="AJ31" i="243"/>
  <c r="AI31" i="243"/>
  <c r="AH31" i="243"/>
  <c r="AG31" i="243"/>
  <c r="AF31" i="243"/>
  <c r="AE31" i="243"/>
  <c r="AD31" i="243"/>
  <c r="AC31" i="243"/>
  <c r="AB31" i="243"/>
  <c r="AA31" i="243"/>
  <c r="Z31" i="243"/>
  <c r="Y31" i="243"/>
  <c r="X31" i="243"/>
  <c r="W31" i="243"/>
  <c r="V31" i="243"/>
  <c r="U31" i="243"/>
  <c r="T31" i="243"/>
  <c r="S31" i="243"/>
  <c r="R31" i="243"/>
  <c r="Q31" i="243"/>
  <c r="P31" i="243"/>
  <c r="O31" i="243"/>
  <c r="N31" i="243"/>
  <c r="M31" i="243"/>
  <c r="L31" i="243"/>
  <c r="K31" i="243"/>
  <c r="J31" i="243"/>
  <c r="I31" i="243"/>
  <c r="H31" i="243"/>
  <c r="AO30" i="243"/>
  <c r="AP30" i="243" s="1"/>
  <c r="AQ30" i="243" s="1"/>
  <c r="AR30" i="243" s="1"/>
  <c r="AS30" i="243" s="1"/>
  <c r="AT30" i="243" s="1"/>
  <c r="AU30" i="243" s="1"/>
  <c r="AV30" i="243" s="1"/>
  <c r="AW30" i="243" s="1"/>
  <c r="AX30" i="243" s="1"/>
  <c r="AY30" i="243" s="1"/>
  <c r="BB29" i="243"/>
  <c r="BA29" i="243"/>
  <c r="AZ29" i="243"/>
  <c r="AX29" i="243"/>
  <c r="AW29" i="243"/>
  <c r="AV29" i="243"/>
  <c r="AU29" i="243"/>
  <c r="AT29" i="243"/>
  <c r="AS29" i="243"/>
  <c r="AR29" i="243"/>
  <c r="AQ29" i="243"/>
  <c r="AP29" i="243"/>
  <c r="AO29" i="243"/>
  <c r="AN29" i="243"/>
  <c r="AM29" i="243"/>
  <c r="AL29" i="243"/>
  <c r="AK29" i="243"/>
  <c r="AJ29" i="243"/>
  <c r="AI29" i="243"/>
  <c r="AH29" i="243"/>
  <c r="AG29" i="243"/>
  <c r="AF29" i="243"/>
  <c r="AE29" i="243"/>
  <c r="AD29" i="243"/>
  <c r="AC29" i="243"/>
  <c r="AB29" i="243"/>
  <c r="AA29" i="243"/>
  <c r="Z29" i="243"/>
  <c r="Y29" i="243"/>
  <c r="X29" i="243"/>
  <c r="W29" i="243"/>
  <c r="V29" i="243"/>
  <c r="U29" i="243"/>
  <c r="T29" i="243"/>
  <c r="S29" i="243"/>
  <c r="R29" i="243"/>
  <c r="Q29" i="243"/>
  <c r="BC29" i="243" s="1"/>
  <c r="P29" i="243"/>
  <c r="O29" i="243"/>
  <c r="N29" i="243"/>
  <c r="M29" i="243"/>
  <c r="L29" i="243"/>
  <c r="K29" i="243"/>
  <c r="J29" i="243"/>
  <c r="I29" i="243"/>
  <c r="H29" i="243"/>
  <c r="BB28" i="243"/>
  <c r="BA28" i="243"/>
  <c r="AY28" i="243"/>
  <c r="AY315" i="243" s="1"/>
  <c r="AY391" i="243" s="1"/>
  <c r="AX28" i="243"/>
  <c r="AW28" i="243"/>
  <c r="AW315" i="243" s="1"/>
  <c r="AW391" i="243" s="1"/>
  <c r="AV28" i="243"/>
  <c r="AU28" i="243"/>
  <c r="AT28" i="243"/>
  <c r="AT315" i="243" s="1"/>
  <c r="AT391" i="243" s="1"/>
  <c r="AS28" i="243"/>
  <c r="AR28" i="243"/>
  <c r="AQ28" i="243"/>
  <c r="AP28" i="243"/>
  <c r="AO28" i="243"/>
  <c r="AN28" i="243"/>
  <c r="AM28" i="243"/>
  <c r="AM315" i="243" s="1"/>
  <c r="AM391" i="243" s="1"/>
  <c r="AL28" i="243"/>
  <c r="AL315" i="243" s="1"/>
  <c r="AL391" i="243" s="1"/>
  <c r="AK28" i="243"/>
  <c r="AJ28" i="243"/>
  <c r="AI28" i="243"/>
  <c r="AI315" i="243" s="1"/>
  <c r="AI391" i="243" s="1"/>
  <c r="AH28" i="243"/>
  <c r="AG28" i="243"/>
  <c r="AF28" i="243"/>
  <c r="AE28" i="243"/>
  <c r="AD28" i="243"/>
  <c r="AC28" i="243"/>
  <c r="AB28" i="243"/>
  <c r="AA28" i="243"/>
  <c r="Z28" i="243"/>
  <c r="Y28" i="243"/>
  <c r="Y412" i="243" s="1"/>
  <c r="X28" i="243"/>
  <c r="W28" i="243"/>
  <c r="W412" i="243" s="1"/>
  <c r="V28" i="243"/>
  <c r="V2" i="243" s="1"/>
  <c r="U28" i="243"/>
  <c r="T28" i="243"/>
  <c r="S28" i="243"/>
  <c r="R28" i="243"/>
  <c r="Q28" i="243"/>
  <c r="P28" i="243"/>
  <c r="O28" i="243"/>
  <c r="N28" i="243"/>
  <c r="M28" i="243"/>
  <c r="M412" i="243" s="1"/>
  <c r="L28" i="243"/>
  <c r="K28" i="243"/>
  <c r="J28" i="243"/>
  <c r="I28" i="243"/>
  <c r="H28" i="243"/>
  <c r="BC27" i="243"/>
  <c r="AW26" i="243"/>
  <c r="AX26" i="243" s="1"/>
  <c r="AY26" i="243" s="1"/>
  <c r="AZ26" i="243" s="1"/>
  <c r="AN26" i="243"/>
  <c r="AO26" i="243" s="1"/>
  <c r="AP26" i="243" s="1"/>
  <c r="AQ26" i="243" s="1"/>
  <c r="AR26" i="243" s="1"/>
  <c r="AS26" i="243" s="1"/>
  <c r="AT26" i="243" s="1"/>
  <c r="AU26" i="243" s="1"/>
  <c r="AK26" i="243"/>
  <c r="AY25" i="243"/>
  <c r="AX25" i="243"/>
  <c r="AW25" i="243"/>
  <c r="AV25" i="243"/>
  <c r="AU25" i="243"/>
  <c r="AT25" i="243"/>
  <c r="AS25" i="243"/>
  <c r="AR25" i="243"/>
  <c r="AQ25" i="243"/>
  <c r="AP25" i="243"/>
  <c r="AO25" i="243"/>
  <c r="AN25" i="243"/>
  <c r="AM25" i="243"/>
  <c r="AL25" i="243"/>
  <c r="AN24" i="243"/>
  <c r="AO24" i="243" s="1"/>
  <c r="AP24" i="243" s="1"/>
  <c r="AQ24" i="243" s="1"/>
  <c r="AU23" i="243"/>
  <c r="AT23" i="243"/>
  <c r="AS23" i="243"/>
  <c r="AR23" i="243"/>
  <c r="AQ23" i="243"/>
  <c r="AP23" i="243"/>
  <c r="AO23" i="243"/>
  <c r="AN23" i="243"/>
  <c r="AM23" i="243"/>
  <c r="AL23" i="243"/>
  <c r="AK23" i="243"/>
  <c r="AX22" i="243"/>
  <c r="AW22" i="243"/>
  <c r="AV22" i="243"/>
  <c r="AU22" i="243"/>
  <c r="AT22" i="243"/>
  <c r="AQ22" i="243"/>
  <c r="AP22" i="243"/>
  <c r="AO22" i="243"/>
  <c r="AN22" i="243"/>
  <c r="AM22" i="243"/>
  <c r="AM26" i="243" s="1"/>
  <c r="AL22" i="243"/>
  <c r="AK22" i="243"/>
  <c r="BC21" i="243"/>
  <c r="BC20" i="243"/>
  <c r="AO20" i="243"/>
  <c r="AP20" i="243" s="1"/>
  <c r="AQ20" i="243" s="1"/>
  <c r="AR20" i="243" s="1"/>
  <c r="AS20" i="243" s="1"/>
  <c r="AS19" i="243"/>
  <c r="AR19" i="243"/>
  <c r="AQ19" i="243"/>
  <c r="AP19" i="243"/>
  <c r="AO19" i="243"/>
  <c r="AN19" i="243"/>
  <c r="AM19" i="243"/>
  <c r="AL19" i="243"/>
  <c r="AK19" i="243"/>
  <c r="BC18" i="243"/>
  <c r="AN18" i="243"/>
  <c r="AO18" i="243" s="1"/>
  <c r="AP18" i="243" s="1"/>
  <c r="AQ18" i="243" s="1"/>
  <c r="AR18" i="243" s="1"/>
  <c r="AS18" i="243" s="1"/>
  <c r="AS17" i="243"/>
  <c r="AR17" i="243"/>
  <c r="AQ17" i="243"/>
  <c r="AP17" i="243"/>
  <c r="AO17" i="243"/>
  <c r="AN17" i="243"/>
  <c r="AM17" i="243"/>
  <c r="AL17" i="243"/>
  <c r="AK17" i="243"/>
  <c r="BC16" i="243"/>
  <c r="AS16" i="243"/>
  <c r="AR16" i="243"/>
  <c r="AQ16" i="243"/>
  <c r="AP16" i="243"/>
  <c r="AO16" i="243"/>
  <c r="AN16" i="243"/>
  <c r="AN20" i="243" s="1"/>
  <c r="AM16" i="243"/>
  <c r="AL16" i="243"/>
  <c r="AK16" i="243"/>
  <c r="AK20" i="243" s="1"/>
  <c r="AL20" i="243" s="1"/>
  <c r="AM20" i="243" s="1"/>
  <c r="BC15" i="243"/>
  <c r="AO14" i="243"/>
  <c r="AP14" i="243" s="1"/>
  <c r="AQ14" i="243" s="1"/>
  <c r="AR14" i="243" s="1"/>
  <c r="AS14" i="243" s="1"/>
  <c r="AS13" i="243"/>
  <c r="AR13" i="243"/>
  <c r="AQ13" i="243"/>
  <c r="AP13" i="243"/>
  <c r="AO13" i="243"/>
  <c r="AN13" i="243"/>
  <c r="AM13" i="243"/>
  <c r="AL13" i="243"/>
  <c r="AK13" i="243"/>
  <c r="AK14" i="243" s="1"/>
  <c r="AL14" i="243" s="1"/>
  <c r="AM14" i="243" s="1"/>
  <c r="AN12" i="243"/>
  <c r="AO12" i="243" s="1"/>
  <c r="AP12" i="243" s="1"/>
  <c r="AQ12" i="243" s="1"/>
  <c r="AR12" i="243" s="1"/>
  <c r="AL12" i="243"/>
  <c r="AM12" i="243" s="1"/>
  <c r="BA11" i="243"/>
  <c r="AS11" i="243"/>
  <c r="AR11" i="243"/>
  <c r="AQ11" i="243"/>
  <c r="AP11" i="243"/>
  <c r="AO11" i="243"/>
  <c r="AN11" i="243"/>
  <c r="AM11" i="243"/>
  <c r="AL11" i="243"/>
  <c r="AK11" i="243"/>
  <c r="AK12" i="243" s="1"/>
  <c r="AS10" i="243"/>
  <c r="AR10" i="243"/>
  <c r="AQ10" i="243"/>
  <c r="AP10" i="243"/>
  <c r="AO10" i="243"/>
  <c r="AN10" i="243"/>
  <c r="AM10" i="243"/>
  <c r="BC9" i="243"/>
  <c r="Y2" i="243"/>
  <c r="W2" i="243"/>
  <c r="U2" i="243"/>
  <c r="N2" i="243"/>
  <c r="M2" i="243"/>
  <c r="L2" i="243"/>
  <c r="AA1" i="243"/>
  <c r="Z1" i="243"/>
  <c r="Y1" i="243"/>
  <c r="X1" i="243"/>
  <c r="W1" i="243"/>
  <c r="V1" i="243"/>
  <c r="U1" i="243"/>
  <c r="T1" i="243"/>
  <c r="S1" i="243"/>
  <c r="R1" i="243"/>
  <c r="Q1" i="243"/>
  <c r="P1" i="243"/>
  <c r="O1" i="243"/>
  <c r="N1" i="243"/>
  <c r="M1" i="243"/>
  <c r="L1" i="243"/>
  <c r="K1" i="243"/>
  <c r="J1" i="243"/>
  <c r="I1" i="243"/>
  <c r="H1" i="243"/>
  <c r="AZ30" i="243" l="1"/>
  <c r="BA30" i="243" s="1"/>
  <c r="BB30" i="243" s="1"/>
  <c r="AZ36" i="243"/>
  <c r="BA36" i="243" s="1"/>
  <c r="BB36" i="243" s="1"/>
  <c r="BA73" i="243"/>
  <c r="BB73" i="243" s="1"/>
  <c r="BA315" i="243"/>
  <c r="BA391" i="243" s="1"/>
  <c r="O335" i="243"/>
  <c r="O329" i="243"/>
  <c r="P91" i="243"/>
  <c r="Q91" i="243" s="1"/>
  <c r="R91" i="243" s="1"/>
  <c r="S91" i="243" s="1"/>
  <c r="T91" i="243" s="1"/>
  <c r="U91" i="243" s="1"/>
  <c r="V91" i="243" s="1"/>
  <c r="W91" i="243" s="1"/>
  <c r="X91" i="243" s="1"/>
  <c r="Y91" i="243" s="1"/>
  <c r="Z91" i="243" s="1"/>
  <c r="AA91" i="243" s="1"/>
  <c r="AB91" i="243" s="1"/>
  <c r="AC91" i="243" s="1"/>
  <c r="AD91" i="243" s="1"/>
  <c r="AE91" i="243" s="1"/>
  <c r="AF91" i="243" s="1"/>
  <c r="AG91" i="243" s="1"/>
  <c r="AH91" i="243" s="1"/>
  <c r="AI91" i="243" s="1"/>
  <c r="AJ91" i="243" s="1"/>
  <c r="AK91" i="243" s="1"/>
  <c r="AL91" i="243" s="1"/>
  <c r="AM91" i="243" s="1"/>
  <c r="AD394" i="243"/>
  <c r="S394" i="243"/>
  <c r="F1" i="243"/>
  <c r="AS12" i="243"/>
  <c r="O412" i="243"/>
  <c r="O315" i="243"/>
  <c r="O391" i="243" s="1"/>
  <c r="O2" i="243"/>
  <c r="AA315" i="243"/>
  <c r="AA391" i="243" s="1"/>
  <c r="AA412" i="243"/>
  <c r="AA2" i="243"/>
  <c r="N404" i="243"/>
  <c r="N393" i="243" s="1"/>
  <c r="N399" i="243"/>
  <c r="N412" i="243"/>
  <c r="Z404" i="243"/>
  <c r="Z393" i="243" s="1"/>
  <c r="Z315" i="243"/>
  <c r="Z391" i="243" s="1"/>
  <c r="Z399" i="243"/>
  <c r="Z2" i="243"/>
  <c r="AL404" i="243"/>
  <c r="AL393" i="243" s="1"/>
  <c r="AL399" i="243"/>
  <c r="BC17" i="243"/>
  <c r="P412" i="243"/>
  <c r="P315" i="243"/>
  <c r="P391" i="243" s="1"/>
  <c r="P2" i="243"/>
  <c r="AB315" i="243"/>
  <c r="AB391" i="243" s="1"/>
  <c r="AB404" i="243"/>
  <c r="AB393" i="243" s="1"/>
  <c r="AB412" i="243"/>
  <c r="AN315" i="243"/>
  <c r="AN391" i="243" s="1"/>
  <c r="O404" i="243"/>
  <c r="O399" i="243"/>
  <c r="O352" i="243"/>
  <c r="AA399" i="243"/>
  <c r="AA404" i="243"/>
  <c r="AA393" i="243" s="1"/>
  <c r="AM404" i="243"/>
  <c r="AM393" i="243" s="1"/>
  <c r="AM399" i="243"/>
  <c r="K402" i="243"/>
  <c r="K394" i="243" s="1"/>
  <c r="BC167" i="243"/>
  <c r="K397" i="243"/>
  <c r="W397" i="243"/>
  <c r="W402" i="243"/>
  <c r="AI397" i="243"/>
  <c r="AI402" i="243"/>
  <c r="T411" i="243"/>
  <c r="T403" i="243"/>
  <c r="T398" i="243"/>
  <c r="AF398" i="243"/>
  <c r="AF411" i="243"/>
  <c r="AF403" i="243"/>
  <c r="Q412" i="243"/>
  <c r="Q2" i="243"/>
  <c r="Q315" i="243"/>
  <c r="Q391" i="243" s="1"/>
  <c r="AC412" i="243"/>
  <c r="AC315" i="243"/>
  <c r="AC391" i="243" s="1"/>
  <c r="AO315" i="243"/>
  <c r="AO391" i="243" s="1"/>
  <c r="BB315" i="243"/>
  <c r="BB391" i="243" s="1"/>
  <c r="BC34" i="243"/>
  <c r="BC22" i="243"/>
  <c r="BC23" i="243"/>
  <c r="AK24" i="243"/>
  <c r="AL24" i="243" s="1"/>
  <c r="AM24" i="243" s="1"/>
  <c r="K404" i="243"/>
  <c r="K393" i="243" s="1"/>
  <c r="K412" i="243"/>
  <c r="K2" i="243"/>
  <c r="W404" i="243"/>
  <c r="W315" i="243"/>
  <c r="W391" i="243" s="1"/>
  <c r="O337" i="243"/>
  <c r="O331" i="243"/>
  <c r="P93" i="243"/>
  <c r="Q93" i="243" s="1"/>
  <c r="R93" i="243" s="1"/>
  <c r="S93" i="243" s="1"/>
  <c r="T93" i="243" s="1"/>
  <c r="U93" i="243" s="1"/>
  <c r="V93" i="243" s="1"/>
  <c r="W93" i="243" s="1"/>
  <c r="X93" i="243" s="1"/>
  <c r="Y93" i="243" s="1"/>
  <c r="Z93" i="243" s="1"/>
  <c r="AA93" i="243" s="1"/>
  <c r="AB93" i="243" s="1"/>
  <c r="AC93" i="243" s="1"/>
  <c r="AD93" i="243" s="1"/>
  <c r="AE93" i="243" s="1"/>
  <c r="AF93" i="243" s="1"/>
  <c r="AG93" i="243" s="1"/>
  <c r="AH93" i="243" s="1"/>
  <c r="AI93" i="243" s="1"/>
  <c r="AJ93" i="243" s="1"/>
  <c r="AK93" i="243" s="1"/>
  <c r="AL93" i="243" s="1"/>
  <c r="AM93" i="243" s="1"/>
  <c r="AN93" i="243" s="1"/>
  <c r="AO93" i="243" s="1"/>
  <c r="AP93" i="243" s="1"/>
  <c r="AQ93" i="243" s="1"/>
  <c r="AR93" i="243" s="1"/>
  <c r="AS93" i="243" s="1"/>
  <c r="AT93" i="243" s="1"/>
  <c r="AU93" i="243" s="1"/>
  <c r="AV93" i="243" s="1"/>
  <c r="AW93" i="243" s="1"/>
  <c r="AX93" i="243" s="1"/>
  <c r="AY93" i="243" s="1"/>
  <c r="AZ93" i="243" s="1"/>
  <c r="BA93" i="243" s="1"/>
  <c r="BB93" i="243" s="1"/>
  <c r="O362" i="243"/>
  <c r="O317" i="243"/>
  <c r="P216" i="243"/>
  <c r="Q216" i="243" s="1"/>
  <c r="R216" i="243" s="1"/>
  <c r="S216" i="243" s="1"/>
  <c r="T216" i="243" s="1"/>
  <c r="U216" i="243" s="1"/>
  <c r="V216" i="243" s="1"/>
  <c r="W216" i="243" s="1"/>
  <c r="X216" i="243" s="1"/>
  <c r="Y216" i="243" s="1"/>
  <c r="Z216" i="243" s="1"/>
  <c r="AA216" i="243" s="1"/>
  <c r="AB216" i="243" s="1"/>
  <c r="AC216" i="243" s="1"/>
  <c r="O38" i="243"/>
  <c r="P38" i="243" s="1"/>
  <c r="Q38" i="243" s="1"/>
  <c r="R38" i="243" s="1"/>
  <c r="S38" i="243" s="1"/>
  <c r="T38" i="243" s="1"/>
  <c r="U38" i="243" s="1"/>
  <c r="V38" i="243" s="1"/>
  <c r="W38" i="243" s="1"/>
  <c r="X38" i="243" s="1"/>
  <c r="Y38" i="243" s="1"/>
  <c r="Z38" i="243" s="1"/>
  <c r="AA38" i="243" s="1"/>
  <c r="AB38" i="243" s="1"/>
  <c r="AC38" i="243" s="1"/>
  <c r="AD38" i="243" s="1"/>
  <c r="AE38" i="243" s="1"/>
  <c r="AF38" i="243" s="1"/>
  <c r="AG38" i="243" s="1"/>
  <c r="AH38" i="243" s="1"/>
  <c r="AI38" i="243" s="1"/>
  <c r="AJ38" i="243" s="1"/>
  <c r="AK38" i="243" s="1"/>
  <c r="AL38" i="243" s="1"/>
  <c r="AM38" i="243" s="1"/>
  <c r="AN38" i="243" s="1"/>
  <c r="AO38" i="243" s="1"/>
  <c r="AP38" i="243" s="1"/>
  <c r="AQ38" i="243" s="1"/>
  <c r="AR38" i="243" s="1"/>
  <c r="AS38" i="243" s="1"/>
  <c r="AT38" i="243" s="1"/>
  <c r="AU38" i="243" s="1"/>
  <c r="AV38" i="243" s="1"/>
  <c r="AW38" i="243" s="1"/>
  <c r="AX38" i="243" s="1"/>
  <c r="AY38" i="243" s="1"/>
  <c r="AZ38" i="243" s="1"/>
  <c r="BA38" i="243" s="1"/>
  <c r="BB38" i="243" s="1"/>
  <c r="O359" i="243"/>
  <c r="O353" i="243"/>
  <c r="AR24" i="243"/>
  <c r="AS24" i="243" s="1"/>
  <c r="AT24" i="243" s="1"/>
  <c r="AU24" i="243" s="1"/>
  <c r="AV24" i="243" s="1"/>
  <c r="AW24" i="243" s="1"/>
  <c r="AX24" i="243" s="1"/>
  <c r="AY24" i="243" s="1"/>
  <c r="O328" i="243"/>
  <c r="P227" i="243"/>
  <c r="Q227" i="243" s="1"/>
  <c r="R227" i="243" s="1"/>
  <c r="S227" i="243" s="1"/>
  <c r="T227" i="243" s="1"/>
  <c r="U227" i="243" s="1"/>
  <c r="V227" i="243" s="1"/>
  <c r="W227" i="243" s="1"/>
  <c r="X227" i="243" s="1"/>
  <c r="Y227" i="243" s="1"/>
  <c r="Z227" i="243" s="1"/>
  <c r="AA227" i="243" s="1"/>
  <c r="AB227" i="243" s="1"/>
  <c r="AC227" i="243" s="1"/>
  <c r="AD227" i="243" s="1"/>
  <c r="AE227" i="243" s="1"/>
  <c r="AF227" i="243" s="1"/>
  <c r="AG227" i="243" s="1"/>
  <c r="AH227" i="243" s="1"/>
  <c r="AI227" i="243" s="1"/>
  <c r="AJ227" i="243" s="1"/>
  <c r="O321" i="243"/>
  <c r="AZ209" i="243"/>
  <c r="BA211" i="243"/>
  <c r="AN69" i="243"/>
  <c r="AO69" i="243" s="1"/>
  <c r="AP69" i="243" s="1"/>
  <c r="BC65" i="243"/>
  <c r="BC72" i="243"/>
  <c r="AR165" i="243"/>
  <c r="AS165" i="243" s="1"/>
  <c r="AT165" i="243" s="1"/>
  <c r="AU165" i="243" s="1"/>
  <c r="AV165" i="243" s="1"/>
  <c r="AW165" i="243" s="1"/>
  <c r="AX165" i="243" s="1"/>
  <c r="AY165" i="243" s="1"/>
  <c r="AZ165" i="243" s="1"/>
  <c r="BA165" i="243" s="1"/>
  <c r="BB165" i="243" s="1"/>
  <c r="M394" i="243"/>
  <c r="T394" i="243"/>
  <c r="J412" i="243"/>
  <c r="J315" i="243"/>
  <c r="J391" i="243" s="1"/>
  <c r="J2" i="243"/>
  <c r="V412" i="243"/>
  <c r="V315" i="243"/>
  <c r="V391" i="243" s="1"/>
  <c r="AH412" i="243"/>
  <c r="AH315" i="243"/>
  <c r="AH391" i="243" s="1"/>
  <c r="AF396" i="243"/>
  <c r="AF401" i="243"/>
  <c r="I2" i="243"/>
  <c r="I315" i="243"/>
  <c r="I391" i="243" s="1"/>
  <c r="I392" i="243" s="1"/>
  <c r="J392" i="243" s="1"/>
  <c r="I32" i="243"/>
  <c r="J32" i="243" s="1"/>
  <c r="K32" i="243" s="1"/>
  <c r="L32" i="243" s="1"/>
  <c r="M32" i="243" s="1"/>
  <c r="N32" i="243" s="1"/>
  <c r="O32" i="243" s="1"/>
  <c r="P32" i="243" s="1"/>
  <c r="Q32" i="243" s="1"/>
  <c r="R32" i="243" s="1"/>
  <c r="S32" i="243" s="1"/>
  <c r="T32" i="243" s="1"/>
  <c r="U32" i="243" s="1"/>
  <c r="V32" i="243" s="1"/>
  <c r="W32" i="243" s="1"/>
  <c r="X32" i="243" s="1"/>
  <c r="Y32" i="243" s="1"/>
  <c r="Z32" i="243" s="1"/>
  <c r="AA32" i="243" s="1"/>
  <c r="AB32" i="243" s="1"/>
  <c r="AC32" i="243" s="1"/>
  <c r="AD32" i="243" s="1"/>
  <c r="AE32" i="243" s="1"/>
  <c r="AF32" i="243" s="1"/>
  <c r="AG32" i="243" s="1"/>
  <c r="AH32" i="243" s="1"/>
  <c r="AI32" i="243" s="1"/>
  <c r="AJ32" i="243" s="1"/>
  <c r="AK32" i="243" s="1"/>
  <c r="AL32" i="243" s="1"/>
  <c r="AM32" i="243" s="1"/>
  <c r="AN32" i="243" s="1"/>
  <c r="AO32" i="243" s="1"/>
  <c r="AP32" i="243" s="1"/>
  <c r="AQ32" i="243" s="1"/>
  <c r="AR32" i="243" s="1"/>
  <c r="AS32" i="243" s="1"/>
  <c r="AT32" i="243" s="1"/>
  <c r="AU32" i="243" s="1"/>
  <c r="AV32" i="243" s="1"/>
  <c r="AW32" i="243" s="1"/>
  <c r="AX32" i="243" s="1"/>
  <c r="AY32" i="243" s="1"/>
  <c r="AZ32" i="243" s="1"/>
  <c r="BA32" i="243" s="1"/>
  <c r="BB32" i="243" s="1"/>
  <c r="O323" i="243"/>
  <c r="P169" i="243"/>
  <c r="Q169" i="243" s="1"/>
  <c r="R169" i="243" s="1"/>
  <c r="S169" i="243" s="1"/>
  <c r="BC11" i="243"/>
  <c r="O324" i="243"/>
  <c r="P223" i="243"/>
  <c r="Q223" i="243" s="1"/>
  <c r="R223" i="243" s="1"/>
  <c r="S223" i="243" s="1"/>
  <c r="T223" i="243" s="1"/>
  <c r="U223" i="243" s="1"/>
  <c r="V223" i="243" s="1"/>
  <c r="W223" i="243" s="1"/>
  <c r="X223" i="243" s="1"/>
  <c r="Y223" i="243" s="1"/>
  <c r="Z223" i="243" s="1"/>
  <c r="AA223" i="243" s="1"/>
  <c r="AB223" i="243" s="1"/>
  <c r="AC223" i="243" s="1"/>
  <c r="AD223" i="243" s="1"/>
  <c r="AE223" i="243" s="1"/>
  <c r="AF223" i="243" s="1"/>
  <c r="AG223" i="243" s="1"/>
  <c r="AH223" i="243" s="1"/>
  <c r="AI223" i="243" s="1"/>
  <c r="AJ223" i="243" s="1"/>
  <c r="AK223" i="243" s="1"/>
  <c r="AL223" i="243" s="1"/>
  <c r="AM223" i="243" s="1"/>
  <c r="AN223" i="243" s="1"/>
  <c r="O330" i="243"/>
  <c r="O336" i="243"/>
  <c r="P229" i="243"/>
  <c r="Q229" i="243" s="1"/>
  <c r="R229" i="243" s="1"/>
  <c r="S229" i="243" s="1"/>
  <c r="T229" i="243" s="1"/>
  <c r="U229" i="243" s="1"/>
  <c r="V229" i="243" s="1"/>
  <c r="W229" i="243" s="1"/>
  <c r="X229" i="243" s="1"/>
  <c r="Y229" i="243" s="1"/>
  <c r="Z229" i="243" s="1"/>
  <c r="AA229" i="243" s="1"/>
  <c r="AB229" i="243" s="1"/>
  <c r="AC229" i="243" s="1"/>
  <c r="AD229" i="243" s="1"/>
  <c r="AE229" i="243" s="1"/>
  <c r="AF229" i="243" s="1"/>
  <c r="AG229" i="243" s="1"/>
  <c r="AH229" i="243" s="1"/>
  <c r="AI229" i="243" s="1"/>
  <c r="AJ229" i="243" s="1"/>
  <c r="H2" i="243"/>
  <c r="Q404" i="243"/>
  <c r="Q393" i="243" s="1"/>
  <c r="Q399" i="243"/>
  <c r="AC404" i="243"/>
  <c r="AC393" i="243" s="1"/>
  <c r="AC399" i="243"/>
  <c r="N411" i="243"/>
  <c r="N397" i="243"/>
  <c r="Z402" i="243"/>
  <c r="Z411" i="243"/>
  <c r="AL402" i="243"/>
  <c r="AL397" i="243"/>
  <c r="J210" i="243"/>
  <c r="K210" i="243" s="1"/>
  <c r="L210" i="243" s="1"/>
  <c r="M210" i="243" s="1"/>
  <c r="N210" i="243" s="1"/>
  <c r="O210" i="243" s="1"/>
  <c r="I30" i="243"/>
  <c r="J30" i="243" s="1"/>
  <c r="K30" i="243" s="1"/>
  <c r="L30" i="243" s="1"/>
  <c r="M30" i="243" s="1"/>
  <c r="N30" i="243" s="1"/>
  <c r="O30" i="243" s="1"/>
  <c r="P30" i="243" s="1"/>
  <c r="Q30" i="243" s="1"/>
  <c r="R30" i="243" s="1"/>
  <c r="S30" i="243" s="1"/>
  <c r="T30" i="243" s="1"/>
  <c r="U30" i="243" s="1"/>
  <c r="V30" i="243" s="1"/>
  <c r="W30" i="243" s="1"/>
  <c r="X30" i="243" s="1"/>
  <c r="Y30" i="243" s="1"/>
  <c r="Z30" i="243" s="1"/>
  <c r="AA30" i="243" s="1"/>
  <c r="AB30" i="243" s="1"/>
  <c r="AC30" i="243" s="1"/>
  <c r="AD30" i="243" s="1"/>
  <c r="AE30" i="243" s="1"/>
  <c r="AF30" i="243" s="1"/>
  <c r="AG30" i="243" s="1"/>
  <c r="R399" i="243"/>
  <c r="R404" i="243"/>
  <c r="AD399" i="243"/>
  <c r="AD404" i="243"/>
  <c r="AD393" i="243" s="1"/>
  <c r="BC71" i="243"/>
  <c r="O397" i="243"/>
  <c r="O402" i="243"/>
  <c r="AG394" i="243"/>
  <c r="AK18" i="243"/>
  <c r="AL18" i="243" s="1"/>
  <c r="AM18" i="243" s="1"/>
  <c r="T412" i="243"/>
  <c r="T315" i="243"/>
  <c r="T391" i="243" s="1"/>
  <c r="AF412" i="243"/>
  <c r="AF315" i="243"/>
  <c r="AF391" i="243" s="1"/>
  <c r="S399" i="243"/>
  <c r="S404" i="243"/>
  <c r="AE404" i="243"/>
  <c r="AE393" i="243" s="1"/>
  <c r="AE399" i="243"/>
  <c r="AK401" i="243"/>
  <c r="AZ162" i="243"/>
  <c r="P402" i="243"/>
  <c r="P397" i="243"/>
  <c r="AB397" i="243"/>
  <c r="AB402" i="243"/>
  <c r="AH394" i="243"/>
  <c r="M411" i="243"/>
  <c r="M403" i="243"/>
  <c r="BC214" i="243"/>
  <c r="Y398" i="243"/>
  <c r="Y411" i="243"/>
  <c r="Y403" i="243"/>
  <c r="AK403" i="243"/>
  <c r="AK398" i="243"/>
  <c r="U412" i="243"/>
  <c r="U315" i="243"/>
  <c r="U391" i="243" s="1"/>
  <c r="AG412" i="243"/>
  <c r="AG315" i="243"/>
  <c r="AG391" i="243" s="1"/>
  <c r="H399" i="243"/>
  <c r="H75" i="243"/>
  <c r="I75" i="243" s="1"/>
  <c r="J75" i="243" s="1"/>
  <c r="K75" i="243" s="1"/>
  <c r="L75" i="243" s="1"/>
  <c r="M75" i="243" s="1"/>
  <c r="N75" i="243" s="1"/>
  <c r="O75" i="243" s="1"/>
  <c r="P75" i="243" s="1"/>
  <c r="Q75" i="243" s="1"/>
  <c r="R75" i="243" s="1"/>
  <c r="S75" i="243" s="1"/>
  <c r="T75" i="243" s="1"/>
  <c r="U75" i="243" s="1"/>
  <c r="V75" i="243" s="1"/>
  <c r="W75" i="243" s="1"/>
  <c r="X75" i="243" s="1"/>
  <c r="Y75" i="243" s="1"/>
  <c r="Z75" i="243" s="1"/>
  <c r="AA75" i="243" s="1"/>
  <c r="AB75" i="243" s="1"/>
  <c r="AC75" i="243" s="1"/>
  <c r="AD75" i="243" s="1"/>
  <c r="AE75" i="243" s="1"/>
  <c r="AF75" i="243" s="1"/>
  <c r="AG75" i="243" s="1"/>
  <c r="AH75" i="243" s="1"/>
  <c r="AI75" i="243" s="1"/>
  <c r="AJ75" i="243" s="1"/>
  <c r="AK75" i="243" s="1"/>
  <c r="AL75" i="243" s="1"/>
  <c r="AM75" i="243" s="1"/>
  <c r="AN75" i="243" s="1"/>
  <c r="AO75" i="243" s="1"/>
  <c r="AP75" i="243" s="1"/>
  <c r="AQ75" i="243" s="1"/>
  <c r="AR75" i="243" s="1"/>
  <c r="AS75" i="243" s="1"/>
  <c r="AT75" i="243" s="1"/>
  <c r="AU75" i="243" s="1"/>
  <c r="AV75" i="243" s="1"/>
  <c r="AW75" i="243" s="1"/>
  <c r="AX75" i="243" s="1"/>
  <c r="AY75" i="243" s="1"/>
  <c r="AZ75" i="243" s="1"/>
  <c r="BA75" i="243" s="1"/>
  <c r="BB75" i="243" s="1"/>
  <c r="T399" i="243"/>
  <c r="T404" i="243"/>
  <c r="AF404" i="243"/>
  <c r="AF393" i="243" s="1"/>
  <c r="AF399" i="243"/>
  <c r="N165" i="243"/>
  <c r="O165" i="243" s="1"/>
  <c r="P165" i="243" s="1"/>
  <c r="Q165" i="243" s="1"/>
  <c r="R165" i="243" s="1"/>
  <c r="S165" i="243" s="1"/>
  <c r="T165" i="243" s="1"/>
  <c r="U165" i="243" s="1"/>
  <c r="V165" i="243" s="1"/>
  <c r="W165" i="243" s="1"/>
  <c r="X165" i="243" s="1"/>
  <c r="Y165" i="243" s="1"/>
  <c r="Z165" i="243" s="1"/>
  <c r="AA165" i="243" s="1"/>
  <c r="AB165" i="243" s="1"/>
  <c r="AC165" i="243" s="1"/>
  <c r="AD165" i="243" s="1"/>
  <c r="AE165" i="243" s="1"/>
  <c r="W394" i="243"/>
  <c r="N402" i="243"/>
  <c r="N394" i="243" s="1"/>
  <c r="U399" i="243"/>
  <c r="U404" i="243"/>
  <c r="U393" i="243" s="1"/>
  <c r="AG404" i="243"/>
  <c r="AG393" i="243" s="1"/>
  <c r="AG399" i="243"/>
  <c r="AM396" i="243"/>
  <c r="AM401" i="243"/>
  <c r="R402" i="243"/>
  <c r="R397" i="243"/>
  <c r="AD402" i="243"/>
  <c r="AD397" i="243"/>
  <c r="Y315" i="243"/>
  <c r="Y391" i="243" s="1"/>
  <c r="AB411" i="243"/>
  <c r="AB403" i="243"/>
  <c r="AB398" i="243"/>
  <c r="O360" i="243"/>
  <c r="H404" i="243"/>
  <c r="H393" i="243" s="1"/>
  <c r="AV315" i="243"/>
  <c r="AV391" i="243" s="1"/>
  <c r="BC10" i="243"/>
  <c r="AE315" i="243"/>
  <c r="AE391" i="243" s="1"/>
  <c r="L404" i="243"/>
  <c r="L393" i="243" s="1"/>
  <c r="L399" i="243"/>
  <c r="X399" i="243"/>
  <c r="X404" i="243"/>
  <c r="X393" i="243" s="1"/>
  <c r="P79" i="243"/>
  <c r="Q79" i="243" s="1"/>
  <c r="R79" i="243" s="1"/>
  <c r="S79" i="243" s="1"/>
  <c r="T79" i="243" s="1"/>
  <c r="U79" i="243" s="1"/>
  <c r="V79" i="243" s="1"/>
  <c r="W79" i="243" s="1"/>
  <c r="X79" i="243" s="1"/>
  <c r="Y79" i="243" s="1"/>
  <c r="Z79" i="243" s="1"/>
  <c r="AA79" i="243" s="1"/>
  <c r="AB79" i="243" s="1"/>
  <c r="AC79" i="243" s="1"/>
  <c r="AD79" i="243" s="1"/>
  <c r="AE79" i="243" s="1"/>
  <c r="AF79" i="243" s="1"/>
  <c r="BC161" i="243"/>
  <c r="U402" i="243"/>
  <c r="U394" i="243" s="1"/>
  <c r="U397" i="243"/>
  <c r="U411" i="243"/>
  <c r="K171" i="243"/>
  <c r="L171" i="243" s="1"/>
  <c r="M171" i="243" s="1"/>
  <c r="N171" i="243" s="1"/>
  <c r="O171" i="243" s="1"/>
  <c r="I404" i="243"/>
  <c r="I393" i="243" s="1"/>
  <c r="AB396" i="243"/>
  <c r="AB401" i="243"/>
  <c r="Y394" i="243"/>
  <c r="P398" i="243"/>
  <c r="P403" i="243"/>
  <c r="M218" i="243"/>
  <c r="N218" i="243" s="1"/>
  <c r="L315" i="243"/>
  <c r="L391" i="243" s="1"/>
  <c r="X412" i="243"/>
  <c r="R2" i="243"/>
  <c r="M315" i="243"/>
  <c r="M391" i="243" s="1"/>
  <c r="AK315" i="243"/>
  <c r="AK391" i="243" s="1"/>
  <c r="S2" i="243"/>
  <c r="S412" i="243"/>
  <c r="T2" i="243"/>
  <c r="N315" i="243"/>
  <c r="N391" i="243" s="1"/>
  <c r="Z412" i="243"/>
  <c r="AX315" i="243"/>
  <c r="AX391" i="243" s="1"/>
  <c r="M399" i="243"/>
  <c r="M404" i="243"/>
  <c r="M393" i="243" s="1"/>
  <c r="Y404" i="243"/>
  <c r="AE401" i="243"/>
  <c r="AE394" i="243" s="1"/>
  <c r="BC162" i="243"/>
  <c r="J163" i="243"/>
  <c r="K163" i="243" s="1"/>
  <c r="L163" i="243" s="1"/>
  <c r="M163" i="243" s="1"/>
  <c r="N163" i="243" s="1"/>
  <c r="O163" i="243" s="1"/>
  <c r="P163" i="243" s="1"/>
  <c r="Q163" i="243" s="1"/>
  <c r="R163" i="243" s="1"/>
  <c r="S163" i="243" s="1"/>
  <c r="T163" i="243" s="1"/>
  <c r="U163" i="243" s="1"/>
  <c r="V163" i="243" s="1"/>
  <c r="W163" i="243" s="1"/>
  <c r="X163" i="243" s="1"/>
  <c r="Y163" i="243" s="1"/>
  <c r="Z163" i="243" s="1"/>
  <c r="AA163" i="243" s="1"/>
  <c r="AB163" i="243" s="1"/>
  <c r="AC163" i="243" s="1"/>
  <c r="AD163" i="243" s="1"/>
  <c r="AE163" i="243" s="1"/>
  <c r="AF163" i="243" s="1"/>
  <c r="AG163" i="243" s="1"/>
  <c r="AH163" i="243" s="1"/>
  <c r="AI163" i="243" s="1"/>
  <c r="AJ163" i="243" s="1"/>
  <c r="AK163" i="243" s="1"/>
  <c r="AL163" i="243" s="1"/>
  <c r="AM163" i="243" s="1"/>
  <c r="AN163" i="243" s="1"/>
  <c r="AO163" i="243" s="1"/>
  <c r="AP163" i="243" s="1"/>
  <c r="AQ163" i="243" s="1"/>
  <c r="AR163" i="243" s="1"/>
  <c r="AS163" i="243" s="1"/>
  <c r="AT163" i="243" s="1"/>
  <c r="AU163" i="243" s="1"/>
  <c r="AV163" i="243" s="1"/>
  <c r="AW163" i="243" s="1"/>
  <c r="AX163" i="243" s="1"/>
  <c r="AY163" i="243" s="1"/>
  <c r="S411" i="243"/>
  <c r="S403" i="243"/>
  <c r="S398" i="243"/>
  <c r="AE398" i="243"/>
  <c r="AE411" i="243"/>
  <c r="AA401" i="243"/>
  <c r="AA394" i="243" s="1"/>
  <c r="R315" i="243"/>
  <c r="R391" i="243" s="1"/>
  <c r="R412" i="243"/>
  <c r="AD315" i="243"/>
  <c r="AD391" i="243" s="1"/>
  <c r="AD412" i="243"/>
  <c r="AP315" i="243"/>
  <c r="AP391" i="243" s="1"/>
  <c r="BC28" i="243"/>
  <c r="J404" i="243"/>
  <c r="J393" i="243" s="1"/>
  <c r="AI401" i="243"/>
  <c r="AI394" i="243" s="1"/>
  <c r="AI396" i="243"/>
  <c r="AG411" i="243"/>
  <c r="AG403" i="243"/>
  <c r="AE412" i="243"/>
  <c r="AQ315" i="243"/>
  <c r="AQ391" i="243" s="1"/>
  <c r="O316" i="243"/>
  <c r="T397" i="243"/>
  <c r="T402" i="243"/>
  <c r="O401" i="243"/>
  <c r="O394" i="243" s="1"/>
  <c r="O354" i="243"/>
  <c r="AH403" i="243"/>
  <c r="AH411" i="243"/>
  <c r="J399" i="243"/>
  <c r="S402" i="243"/>
  <c r="Z401" i="243"/>
  <c r="Z394" i="243" s="1"/>
  <c r="Z396" i="243"/>
  <c r="V404" i="243"/>
  <c r="V393" i="243" s="1"/>
  <c r="X315" i="243"/>
  <c r="X391" i="243" s="1"/>
  <c r="P404" i="243"/>
  <c r="H212" i="243"/>
  <c r="H401" i="243"/>
  <c r="H394" i="243" s="1"/>
  <c r="O411" i="243"/>
  <c r="O403" i="243"/>
  <c r="AA398" i="243"/>
  <c r="AA411" i="243"/>
  <c r="AG398" i="243"/>
  <c r="K315" i="243"/>
  <c r="R403" i="243"/>
  <c r="R394" i="243" s="1"/>
  <c r="R411" i="243"/>
  <c r="Q411" i="243"/>
  <c r="Q398" i="243"/>
  <c r="AC401" i="243"/>
  <c r="AC394" i="243" s="1"/>
  <c r="AD411" i="243"/>
  <c r="AD398" i="243"/>
  <c r="K411" i="243"/>
  <c r="W411" i="243"/>
  <c r="AI411" i="243"/>
  <c r="W403" i="243"/>
  <c r="BC313" i="243" l="1"/>
  <c r="K392" i="243"/>
  <c r="L392" i="243" s="1"/>
  <c r="M392" i="243" s="1"/>
  <c r="N392" i="243" s="1"/>
  <c r="O392" i="243" s="1"/>
  <c r="P392" i="243" s="1"/>
  <c r="Q392" i="243" s="1"/>
  <c r="R392" i="243" s="1"/>
  <c r="S392" i="243" s="1"/>
  <c r="T392" i="243" s="1"/>
  <c r="U392" i="243" s="1"/>
  <c r="V392" i="243" s="1"/>
  <c r="W392" i="243" s="1"/>
  <c r="X392" i="243" s="1"/>
  <c r="Y392" i="243" s="1"/>
  <c r="Z392" i="243" s="1"/>
  <c r="AA392" i="243" s="1"/>
  <c r="AB392" i="243" s="1"/>
  <c r="AC392" i="243" s="1"/>
  <c r="AD392" i="243" s="1"/>
  <c r="AE392" i="243" s="1"/>
  <c r="AF392" i="243" s="1"/>
  <c r="AG392" i="243" s="1"/>
  <c r="AH392" i="243" s="1"/>
  <c r="AI392" i="243" s="1"/>
  <c r="AJ392" i="243" s="1"/>
  <c r="AK392" i="243" s="1"/>
  <c r="AL392" i="243" s="1"/>
  <c r="AM392" i="243" s="1"/>
  <c r="AN392" i="243" s="1"/>
  <c r="AO392" i="243" s="1"/>
  <c r="AP392" i="243" s="1"/>
  <c r="AQ392" i="243" s="1"/>
  <c r="AR392" i="243" s="1"/>
  <c r="AS392" i="243" s="1"/>
  <c r="AT392" i="243" s="1"/>
  <c r="AU392" i="243" s="1"/>
  <c r="AV392" i="243" s="1"/>
  <c r="AW392" i="243" s="1"/>
  <c r="AX392" i="243" s="1"/>
  <c r="AY392" i="243" s="1"/>
  <c r="AZ392" i="243" s="1"/>
  <c r="BA392" i="243" s="1"/>
  <c r="BB392" i="243" s="1"/>
  <c r="P394" i="243"/>
  <c r="AK394" i="243"/>
  <c r="AB394" i="243"/>
  <c r="T393" i="243"/>
  <c r="S393" i="243"/>
  <c r="O393" i="243"/>
  <c r="O218" i="243"/>
  <c r="K391" i="243"/>
  <c r="BC315" i="243"/>
  <c r="BC391" i="243" s="1"/>
  <c r="AZ163" i="243"/>
  <c r="BA163" i="243" s="1"/>
  <c r="BB163" i="243" s="1"/>
  <c r="O325" i="243"/>
  <c r="P171" i="243"/>
  <c r="Q171" i="243" s="1"/>
  <c r="R171" i="243" s="1"/>
  <c r="S171" i="243" s="1"/>
  <c r="T171" i="243" s="1"/>
  <c r="U171" i="243" s="1"/>
  <c r="V171" i="243" s="1"/>
  <c r="W171" i="243" s="1"/>
  <c r="X171" i="243" s="1"/>
  <c r="Y171" i="243" s="1"/>
  <c r="Z171" i="243" s="1"/>
  <c r="AA171" i="243" s="1"/>
  <c r="AB171" i="243" s="1"/>
  <c r="AC171" i="243" s="1"/>
  <c r="AD171" i="243" s="1"/>
  <c r="AE171" i="243" s="1"/>
  <c r="AF171" i="243" s="1"/>
  <c r="AG171" i="243" s="1"/>
  <c r="AH171" i="243" s="1"/>
  <c r="AI171" i="243" s="1"/>
  <c r="AJ171" i="243" s="1"/>
  <c r="AK171" i="243" s="1"/>
  <c r="AL171" i="243" s="1"/>
  <c r="AM171" i="243" s="1"/>
  <c r="AN171" i="243" s="1"/>
  <c r="R393" i="243"/>
  <c r="W393" i="243"/>
  <c r="F2" i="243"/>
  <c r="Y393" i="243"/>
  <c r="P210" i="243"/>
  <c r="Q210" i="243" s="1"/>
  <c r="R210" i="243" s="1"/>
  <c r="S210" i="243" s="1"/>
  <c r="T210" i="243" s="1"/>
  <c r="U210" i="243" s="1"/>
  <c r="V210" i="243" s="1"/>
  <c r="W210" i="243" s="1"/>
  <c r="X210" i="243" s="1"/>
  <c r="Y210" i="243" s="1"/>
  <c r="Z210" i="243" s="1"/>
  <c r="AA210" i="243" s="1"/>
  <c r="AB210" i="243" s="1"/>
  <c r="AC210" i="243" s="1"/>
  <c r="AD210" i="243" s="1"/>
  <c r="AE210" i="243" s="1"/>
  <c r="AF210" i="243" s="1"/>
  <c r="AG210" i="243" s="1"/>
  <c r="AH210" i="243" s="1"/>
  <c r="AI210" i="243" s="1"/>
  <c r="AJ210" i="243" s="1"/>
  <c r="AK210" i="243" s="1"/>
  <c r="AL210" i="243" s="1"/>
  <c r="AM210" i="243" s="1"/>
  <c r="AN210" i="243" s="1"/>
  <c r="AO210" i="243" s="1"/>
  <c r="AP210" i="243" s="1"/>
  <c r="AQ210" i="243" s="1"/>
  <c r="AR210" i="243" s="1"/>
  <c r="AS210" i="243" s="1"/>
  <c r="AT210" i="243" s="1"/>
  <c r="AU210" i="243" s="1"/>
  <c r="AV210" i="243" s="1"/>
  <c r="AW210" i="243" s="1"/>
  <c r="AX210" i="243" s="1"/>
  <c r="AY210" i="243" s="1"/>
  <c r="AZ210" i="243" s="1"/>
  <c r="BA210" i="243" s="1"/>
  <c r="BB210" i="243" s="1"/>
  <c r="O356" i="243"/>
  <c r="H313" i="243"/>
  <c r="H314" i="243" s="1"/>
  <c r="I212" i="243"/>
  <c r="P393" i="243"/>
  <c r="AF394" i="243"/>
  <c r="I313" i="243" l="1"/>
  <c r="I314" i="243" s="1"/>
  <c r="J212" i="243"/>
  <c r="P218" i="243"/>
  <c r="Q218" i="243" l="1"/>
  <c r="R218" i="243" s="1"/>
  <c r="S218" i="243" s="1"/>
  <c r="T218" i="243" s="1"/>
  <c r="U218" i="243" s="1"/>
  <c r="V218" i="243" s="1"/>
  <c r="W218" i="243" s="1"/>
  <c r="X218" i="243" s="1"/>
  <c r="Y218" i="243" s="1"/>
  <c r="Z218" i="243" s="1"/>
  <c r="AA218" i="243" s="1"/>
  <c r="AB218" i="243" s="1"/>
  <c r="AC218" i="243" s="1"/>
  <c r="AD218" i="243" s="1"/>
  <c r="AE218" i="243" s="1"/>
  <c r="AF218" i="243" s="1"/>
  <c r="AG218" i="243" s="1"/>
  <c r="AH218" i="243" s="1"/>
  <c r="AI218" i="243" s="1"/>
  <c r="AJ218" i="243" s="1"/>
  <c r="AK218" i="243" s="1"/>
  <c r="AL218" i="243" s="1"/>
  <c r="AM218" i="243" s="1"/>
  <c r="AN218" i="243" s="1"/>
  <c r="K212" i="243"/>
  <c r="J313" i="243"/>
  <c r="J314" i="243" s="1"/>
  <c r="K313" i="243" l="1"/>
  <c r="K314" i="243" s="1"/>
  <c r="L212" i="243"/>
  <c r="BC218" i="243"/>
  <c r="M212" i="243" l="1"/>
  <c r="L313" i="243"/>
  <c r="L314" i="243" s="1"/>
  <c r="M313" i="243" l="1"/>
  <c r="M314" i="243" s="1"/>
  <c r="N212" i="243"/>
  <c r="O212" i="243" l="1"/>
  <c r="N313" i="243"/>
  <c r="N314" i="243" s="1"/>
  <c r="O313" i="243" l="1"/>
  <c r="O314" i="243" s="1"/>
  <c r="O358" i="243"/>
  <c r="P212" i="243"/>
  <c r="O319" i="243"/>
  <c r="Q212" i="243" l="1"/>
  <c r="P313" i="243"/>
  <c r="P314" i="243" s="1"/>
  <c r="Q313" i="243" l="1"/>
  <c r="Q314" i="243" s="1"/>
  <c r="R212" i="243"/>
  <c r="R313" i="243" l="1"/>
  <c r="R314" i="243" s="1"/>
  <c r="S212" i="243"/>
  <c r="S313" i="243" l="1"/>
  <c r="S314" i="243" s="1"/>
  <c r="T212" i="243"/>
  <c r="U212" i="243" l="1"/>
  <c r="T313" i="243"/>
  <c r="T314" i="243" s="1"/>
  <c r="V212" i="243" l="1"/>
  <c r="U313" i="243"/>
  <c r="U314" i="243" s="1"/>
  <c r="W212" i="243" l="1"/>
  <c r="V313" i="243"/>
  <c r="V314" i="243" s="1"/>
  <c r="W313" i="243" l="1"/>
  <c r="W314" i="243" s="1"/>
  <c r="X212" i="243"/>
  <c r="X313" i="243" l="1"/>
  <c r="X314" i="243" s="1"/>
  <c r="Y212" i="243"/>
  <c r="Y313" i="243" l="1"/>
  <c r="Y314" i="243" s="1"/>
  <c r="Z212" i="243"/>
  <c r="Z313" i="243" l="1"/>
  <c r="Z314" i="243" s="1"/>
  <c r="AA212" i="243"/>
  <c r="AA313" i="243" l="1"/>
  <c r="AA314" i="243" s="1"/>
  <c r="AB212" i="243"/>
  <c r="AC212" i="243" l="1"/>
  <c r="AB313" i="243"/>
  <c r="AB314" i="243" s="1"/>
  <c r="AD212" i="243" l="1"/>
  <c r="AC313" i="243"/>
  <c r="AC314" i="243" s="1"/>
  <c r="AD313" i="243" l="1"/>
  <c r="AD314" i="243" s="1"/>
  <c r="AE212" i="243"/>
  <c r="AE313" i="243" l="1"/>
  <c r="AE314" i="243" s="1"/>
  <c r="AF212" i="243"/>
  <c r="AF313" i="243" l="1"/>
  <c r="AF314" i="243" s="1"/>
  <c r="AG212" i="243"/>
  <c r="AH212" i="243" l="1"/>
  <c r="AG313" i="243"/>
  <c r="AG314" i="243" s="1"/>
  <c r="AI212" i="243" l="1"/>
  <c r="AH313" i="243"/>
  <c r="AH314" i="243" s="1"/>
  <c r="AJ212" i="243" l="1"/>
  <c r="AI313" i="243"/>
  <c r="AI314" i="243" s="1"/>
  <c r="AK212" i="243" l="1"/>
  <c r="AJ313" i="243"/>
  <c r="AJ314" i="243" s="1"/>
  <c r="AK313" i="243" l="1"/>
  <c r="AL212" i="243"/>
  <c r="AM212" i="243" s="1"/>
  <c r="AN212" i="243" s="1"/>
  <c r="AO212" i="243" s="1"/>
  <c r="AP212" i="243" s="1"/>
  <c r="AQ212" i="243" s="1"/>
  <c r="AR212" i="243" s="1"/>
  <c r="AS212" i="243" s="1"/>
  <c r="AT212" i="243" s="1"/>
  <c r="AU212" i="243" s="1"/>
  <c r="AV212" i="243" s="1"/>
  <c r="AW212" i="243" s="1"/>
  <c r="AX212" i="243" s="1"/>
  <c r="AY212" i="243" s="1"/>
  <c r="AZ212" i="243" s="1"/>
  <c r="BA212" i="243" s="1"/>
  <c r="BB212" i="243" s="1"/>
  <c r="C8" i="236" l="1"/>
  <c r="B216" i="22"/>
  <c r="B215" i="22"/>
  <c r="B214" i="22" l="1"/>
  <c r="B213" i="22" l="1"/>
  <c r="B212" i="22"/>
  <c r="B211" i="22"/>
  <c r="B210" i="22"/>
  <c r="B209" i="22"/>
  <c r="B208" i="22"/>
  <c r="B206" i="22"/>
  <c r="B205" i="22"/>
  <c r="B204" i="22"/>
  <c r="B203" i="22"/>
  <c r="B202" i="22"/>
  <c r="B201" i="22"/>
  <c r="B200" i="22" l="1"/>
  <c r="B199" i="22"/>
  <c r="B198" i="22"/>
  <c r="B197" i="22"/>
  <c r="B196" i="22"/>
  <c r="B207" i="22" l="1"/>
  <c r="B195" i="22"/>
  <c r="B194" i="22" l="1"/>
  <c r="B193" i="22"/>
  <c r="B192" i="22"/>
  <c r="B191" i="22"/>
  <c r="B190" i="22"/>
  <c r="B189" i="22" l="1"/>
  <c r="B188" i="22"/>
  <c r="B187" i="22"/>
  <c r="B186" i="22"/>
  <c r="B185" i="22"/>
  <c r="B184" i="22"/>
  <c r="B183" i="22"/>
  <c r="B182" i="22"/>
  <c r="B181" i="22"/>
  <c r="B180" i="22" l="1"/>
  <c r="B179" i="22"/>
  <c r="B178" i="22"/>
  <c r="B177" i="22"/>
  <c r="B176" i="22"/>
  <c r="B175" i="22"/>
  <c r="B174" i="22"/>
  <c r="B173" i="22"/>
  <c r="B172" i="22"/>
  <c r="B171" i="22"/>
  <c r="B170" i="22"/>
  <c r="B169" i="22"/>
  <c r="B168" i="22"/>
  <c r="B167" i="22" l="1"/>
  <c r="B166" i="22"/>
  <c r="B165" i="22"/>
  <c r="B164" i="22"/>
  <c r="B163" i="22"/>
  <c r="B162" i="22"/>
  <c r="B161" i="22"/>
  <c r="B160" i="22"/>
  <c r="B159" i="22"/>
  <c r="B158" i="22"/>
  <c r="S2" i="180"/>
  <c r="S55" i="180"/>
  <c r="R55" i="180"/>
  <c r="Q55" i="180"/>
  <c r="P55" i="180"/>
  <c r="O55" i="180"/>
  <c r="N55" i="180"/>
  <c r="M55" i="180"/>
  <c r="L55" i="180"/>
  <c r="S54" i="180"/>
  <c r="R54" i="180"/>
  <c r="Q54" i="180"/>
  <c r="P54" i="180"/>
  <c r="O54" i="180"/>
  <c r="N54" i="180"/>
  <c r="M54" i="180"/>
  <c r="L54" i="180"/>
  <c r="S53" i="180"/>
  <c r="R53" i="180"/>
  <c r="Q53" i="180"/>
  <c r="P53" i="180"/>
  <c r="O53" i="180"/>
  <c r="N53" i="180"/>
  <c r="M53" i="180"/>
  <c r="L53" i="180"/>
  <c r="S52" i="180"/>
  <c r="R52" i="180"/>
  <c r="Q52" i="180"/>
  <c r="P52" i="180"/>
  <c r="O52" i="180"/>
  <c r="N52" i="180"/>
  <c r="M52" i="180"/>
  <c r="L52" i="180"/>
  <c r="S51" i="180"/>
  <c r="R51" i="180"/>
  <c r="Q51" i="180"/>
  <c r="P51" i="180"/>
  <c r="O51" i="180"/>
  <c r="N51" i="180"/>
  <c r="M51" i="180"/>
  <c r="L51" i="180"/>
  <c r="S50" i="180"/>
  <c r="R50" i="180"/>
  <c r="Q50" i="180"/>
  <c r="P50" i="180"/>
  <c r="O50" i="180"/>
  <c r="N50" i="180"/>
  <c r="M50" i="180"/>
  <c r="L50" i="180"/>
  <c r="S49" i="180"/>
  <c r="R49" i="180"/>
  <c r="Q49" i="180"/>
  <c r="P49" i="180"/>
  <c r="O49" i="180"/>
  <c r="N49" i="180"/>
  <c r="M49" i="180"/>
  <c r="L49" i="180"/>
  <c r="S48" i="180"/>
  <c r="R48" i="180"/>
  <c r="Q48" i="180"/>
  <c r="P48" i="180"/>
  <c r="O48" i="180"/>
  <c r="N48" i="180"/>
  <c r="M48" i="180"/>
  <c r="L48" i="180"/>
  <c r="S47" i="180"/>
  <c r="R47" i="180"/>
  <c r="Q47" i="180"/>
  <c r="P47" i="180"/>
  <c r="O47" i="180"/>
  <c r="N47" i="180"/>
  <c r="M47" i="180"/>
  <c r="L47" i="180"/>
  <c r="S46" i="180"/>
  <c r="R46" i="180"/>
  <c r="Q46" i="180"/>
  <c r="P46" i="180"/>
  <c r="O46" i="180"/>
  <c r="N46" i="180"/>
  <c r="M46" i="180"/>
  <c r="L46" i="180"/>
  <c r="S45" i="180"/>
  <c r="R45" i="180"/>
  <c r="Q45" i="180"/>
  <c r="P45" i="180"/>
  <c r="O45" i="180"/>
  <c r="N45" i="180"/>
  <c r="M45" i="180"/>
  <c r="L45" i="180"/>
  <c r="S44" i="180"/>
  <c r="R44" i="180"/>
  <c r="Q44" i="180"/>
  <c r="P44" i="180"/>
  <c r="O44" i="180"/>
  <c r="N44" i="180"/>
  <c r="M44" i="180"/>
  <c r="L44" i="180"/>
  <c r="S43" i="180"/>
  <c r="R43" i="180"/>
  <c r="Q43" i="180"/>
  <c r="P43" i="180"/>
  <c r="O43" i="180"/>
  <c r="N43" i="180"/>
  <c r="M43" i="180"/>
  <c r="L43" i="180"/>
  <c r="S42" i="180"/>
  <c r="R42" i="180"/>
  <c r="Q42" i="180"/>
  <c r="P42" i="180"/>
  <c r="O42" i="180"/>
  <c r="N42" i="180"/>
  <c r="M42" i="180"/>
  <c r="L42" i="180"/>
  <c r="S41" i="180"/>
  <c r="R41" i="180"/>
  <c r="Q41" i="180"/>
  <c r="P41" i="180"/>
  <c r="O41" i="180"/>
  <c r="N41" i="180"/>
  <c r="M41" i="180"/>
  <c r="L41" i="180"/>
  <c r="S40" i="180"/>
  <c r="R40" i="180"/>
  <c r="Q40" i="180"/>
  <c r="P40" i="180"/>
  <c r="O40" i="180"/>
  <c r="N40" i="180"/>
  <c r="M40" i="180"/>
  <c r="L40" i="180"/>
  <c r="S39" i="180"/>
  <c r="R39" i="180"/>
  <c r="Q39" i="180"/>
  <c r="P39" i="180"/>
  <c r="O39" i="180"/>
  <c r="N39" i="180"/>
  <c r="M39" i="180"/>
  <c r="L39" i="180"/>
  <c r="S38" i="180"/>
  <c r="R38" i="180"/>
  <c r="Q38" i="180"/>
  <c r="P38" i="180"/>
  <c r="O38" i="180"/>
  <c r="N38" i="180"/>
  <c r="M38" i="180"/>
  <c r="L38" i="180"/>
  <c r="S37" i="180"/>
  <c r="R37" i="180"/>
  <c r="Q37" i="180"/>
  <c r="P37" i="180"/>
  <c r="O37" i="180"/>
  <c r="N37" i="180"/>
  <c r="M37" i="180"/>
  <c r="L37" i="180"/>
  <c r="S36" i="180"/>
  <c r="R36" i="180"/>
  <c r="Q36" i="180"/>
  <c r="P36" i="180"/>
  <c r="O36" i="180"/>
  <c r="N36" i="180"/>
  <c r="M36" i="180"/>
  <c r="L36" i="180"/>
  <c r="S35" i="180"/>
  <c r="R35" i="180"/>
  <c r="Q35" i="180"/>
  <c r="P35" i="180"/>
  <c r="O35" i="180"/>
  <c r="N35" i="180"/>
  <c r="M35" i="180"/>
  <c r="L35" i="180"/>
  <c r="S34" i="180"/>
  <c r="R34" i="180"/>
  <c r="Q34" i="180"/>
  <c r="P34" i="180"/>
  <c r="O34" i="180"/>
  <c r="N34" i="180"/>
  <c r="M34" i="180"/>
  <c r="L34" i="180"/>
  <c r="S33" i="180"/>
  <c r="R33" i="180"/>
  <c r="Q33" i="180"/>
  <c r="P33" i="180"/>
  <c r="O33" i="180"/>
  <c r="N33" i="180"/>
  <c r="M33" i="180"/>
  <c r="L33" i="180"/>
  <c r="S32" i="180"/>
  <c r="R32" i="180"/>
  <c r="Q32" i="180"/>
  <c r="P32" i="180"/>
  <c r="O32" i="180"/>
  <c r="N32" i="180"/>
  <c r="M32" i="180"/>
  <c r="L32" i="180"/>
  <c r="S31" i="180"/>
  <c r="R31" i="180"/>
  <c r="Q31" i="180"/>
  <c r="P31" i="180"/>
  <c r="O31" i="180"/>
  <c r="N31" i="180"/>
  <c r="M31" i="180"/>
  <c r="L31" i="180"/>
  <c r="S30" i="180"/>
  <c r="R30" i="180"/>
  <c r="Q30" i="180"/>
  <c r="P30" i="180"/>
  <c r="O30" i="180"/>
  <c r="N30" i="180"/>
  <c r="M30" i="180"/>
  <c r="L30" i="180"/>
  <c r="S29" i="180"/>
  <c r="R29" i="180"/>
  <c r="Q29" i="180"/>
  <c r="P29" i="180"/>
  <c r="O29" i="180"/>
  <c r="N29" i="180"/>
  <c r="M29" i="180"/>
  <c r="L29" i="180"/>
  <c r="S28" i="180"/>
  <c r="R28" i="180"/>
  <c r="Q28" i="180"/>
  <c r="P28" i="180"/>
  <c r="O28" i="180"/>
  <c r="N28" i="180"/>
  <c r="M28" i="180"/>
  <c r="L28" i="180"/>
  <c r="S27" i="180"/>
  <c r="R27" i="180"/>
  <c r="Q27" i="180"/>
  <c r="P27" i="180"/>
  <c r="O27" i="180"/>
  <c r="N27" i="180"/>
  <c r="M27" i="180"/>
  <c r="L27" i="180"/>
  <c r="S26" i="180"/>
  <c r="R26" i="180"/>
  <c r="Q26" i="180"/>
  <c r="P26" i="180"/>
  <c r="O26" i="180"/>
  <c r="N26" i="180"/>
  <c r="M26" i="180"/>
  <c r="L26" i="180"/>
  <c r="S25" i="180"/>
  <c r="R25" i="180"/>
  <c r="Q25" i="180"/>
  <c r="P25" i="180"/>
  <c r="O25" i="180"/>
  <c r="N25" i="180"/>
  <c r="M25" i="180"/>
  <c r="L25" i="180"/>
  <c r="S24" i="180"/>
  <c r="R24" i="180"/>
  <c r="Q24" i="180"/>
  <c r="P24" i="180"/>
  <c r="O24" i="180"/>
  <c r="N24" i="180"/>
  <c r="M24" i="180"/>
  <c r="L24" i="180"/>
  <c r="S23" i="180"/>
  <c r="R23" i="180"/>
  <c r="Q23" i="180"/>
  <c r="P23" i="180"/>
  <c r="O23" i="180"/>
  <c r="N23" i="180"/>
  <c r="M23" i="180"/>
  <c r="L23" i="180"/>
  <c r="S22" i="180"/>
  <c r="R22" i="180"/>
  <c r="Q22" i="180"/>
  <c r="P22" i="180"/>
  <c r="O22" i="180"/>
  <c r="N22" i="180"/>
  <c r="M22" i="180"/>
  <c r="L22" i="180"/>
  <c r="S21" i="180"/>
  <c r="R21" i="180"/>
  <c r="Q21" i="180"/>
  <c r="P21" i="180"/>
  <c r="O21" i="180"/>
  <c r="N21" i="180"/>
  <c r="M21" i="180"/>
  <c r="L21" i="180"/>
  <c r="S20" i="180"/>
  <c r="R20" i="180"/>
  <c r="Q20" i="180"/>
  <c r="P20" i="180"/>
  <c r="O20" i="180"/>
  <c r="N20" i="180"/>
  <c r="M20" i="180"/>
  <c r="L20" i="180"/>
  <c r="S19" i="180"/>
  <c r="R19" i="180"/>
  <c r="Q19" i="180"/>
  <c r="P19" i="180"/>
  <c r="O19" i="180"/>
  <c r="N19" i="180"/>
  <c r="M19" i="180"/>
  <c r="L19" i="180"/>
  <c r="S18" i="180"/>
  <c r="R18" i="180"/>
  <c r="Q18" i="180"/>
  <c r="P18" i="180"/>
  <c r="O18" i="180"/>
  <c r="N18" i="180"/>
  <c r="M18" i="180"/>
  <c r="L18" i="180"/>
  <c r="S17" i="180"/>
  <c r="R17" i="180"/>
  <c r="Q17" i="180"/>
  <c r="P17" i="180"/>
  <c r="O17" i="180"/>
  <c r="N17" i="180"/>
  <c r="M17" i="180"/>
  <c r="L17" i="180"/>
  <c r="S16" i="180"/>
  <c r="R16" i="180"/>
  <c r="Q16" i="180"/>
  <c r="P16" i="180"/>
  <c r="O16" i="180"/>
  <c r="N16" i="180"/>
  <c r="M16" i="180"/>
  <c r="L16" i="180"/>
  <c r="S15" i="180"/>
  <c r="R15" i="180"/>
  <c r="Q15" i="180"/>
  <c r="P15" i="180"/>
  <c r="O15" i="180"/>
  <c r="N15" i="180"/>
  <c r="M15" i="180"/>
  <c r="L15" i="180"/>
  <c r="S14" i="180"/>
  <c r="R14" i="180"/>
  <c r="Q14" i="180"/>
  <c r="P14" i="180"/>
  <c r="O14" i="180"/>
  <c r="N14" i="180"/>
  <c r="M14" i="180"/>
  <c r="L14" i="180"/>
  <c r="S13" i="180"/>
  <c r="R13" i="180"/>
  <c r="Q13" i="180"/>
  <c r="P13" i="180"/>
  <c r="O13" i="180"/>
  <c r="N13" i="180"/>
  <c r="M13" i="180"/>
  <c r="L13" i="180"/>
  <c r="S12" i="180"/>
  <c r="R12" i="180"/>
  <c r="Q12" i="180"/>
  <c r="P12" i="180"/>
  <c r="O12" i="180"/>
  <c r="N12" i="180"/>
  <c r="M12" i="180"/>
  <c r="L12" i="180"/>
  <c r="S11" i="180"/>
  <c r="R11" i="180"/>
  <c r="Q11" i="180"/>
  <c r="P11" i="180"/>
  <c r="O11" i="180"/>
  <c r="N11" i="180"/>
  <c r="M11" i="180"/>
  <c r="L11" i="180"/>
  <c r="S10" i="180"/>
  <c r="R10" i="180"/>
  <c r="Q10" i="180"/>
  <c r="P10" i="180"/>
  <c r="O10" i="180"/>
  <c r="N10" i="180"/>
  <c r="M10" i="180"/>
  <c r="L10" i="180"/>
  <c r="S9" i="180"/>
  <c r="R9" i="180"/>
  <c r="Q9" i="180"/>
  <c r="P9" i="180"/>
  <c r="O9" i="180"/>
  <c r="N9" i="180"/>
  <c r="M9" i="180"/>
  <c r="L9" i="180"/>
  <c r="S8" i="180"/>
  <c r="R8" i="180"/>
  <c r="Q8" i="180"/>
  <c r="P8" i="180"/>
  <c r="O8" i="180"/>
  <c r="N8" i="180"/>
  <c r="M8" i="180"/>
  <c r="L8" i="180"/>
  <c r="S7" i="180"/>
  <c r="R7" i="180"/>
  <c r="Q7" i="180"/>
  <c r="P7" i="180"/>
  <c r="O7" i="180"/>
  <c r="N7" i="180"/>
  <c r="M7" i="180"/>
  <c r="L7" i="180"/>
  <c r="S6" i="180"/>
  <c r="R6" i="180"/>
  <c r="Q6" i="180"/>
  <c r="P6" i="180"/>
  <c r="O6" i="180"/>
  <c r="N6" i="180"/>
  <c r="M6" i="180"/>
  <c r="L6" i="180"/>
  <c r="S5" i="180"/>
  <c r="R5" i="180"/>
  <c r="Q5" i="180"/>
  <c r="P5" i="180"/>
  <c r="O5" i="180"/>
  <c r="N5" i="180"/>
  <c r="M5" i="180"/>
  <c r="L5" i="180"/>
  <c r="S4" i="180"/>
  <c r="R4" i="180"/>
  <c r="Q4" i="180"/>
  <c r="P4" i="180"/>
  <c r="O4" i="180"/>
  <c r="N4" i="180"/>
  <c r="M4" i="180"/>
  <c r="L4" i="180"/>
  <c r="S3" i="180"/>
  <c r="R3" i="180"/>
  <c r="Q3" i="180"/>
  <c r="P3" i="180"/>
  <c r="O3" i="180"/>
  <c r="N3" i="180"/>
  <c r="M3" i="180"/>
  <c r="L3" i="180"/>
  <c r="R2" i="180"/>
  <c r="Q2" i="180"/>
  <c r="P2" i="180"/>
  <c r="O2" i="180"/>
  <c r="N2" i="180"/>
  <c r="M2" i="180"/>
  <c r="L2" i="180"/>
  <c r="K55" i="180"/>
  <c r="K54" i="180"/>
  <c r="K53" i="180"/>
  <c r="K52" i="180"/>
  <c r="K51" i="180"/>
  <c r="K50" i="180"/>
  <c r="K49" i="180"/>
  <c r="K48" i="180"/>
  <c r="K47" i="180"/>
  <c r="K46" i="180"/>
  <c r="K45" i="180"/>
  <c r="K44" i="180"/>
  <c r="K43" i="180"/>
  <c r="K42" i="180"/>
  <c r="K41" i="180"/>
  <c r="K40" i="180"/>
  <c r="K39" i="180"/>
  <c r="K38" i="180"/>
  <c r="K37" i="180"/>
  <c r="K36" i="180"/>
  <c r="K35" i="180"/>
  <c r="K34" i="180"/>
  <c r="K33" i="180"/>
  <c r="K32" i="180"/>
  <c r="K31" i="180"/>
  <c r="K30" i="180"/>
  <c r="K29" i="180"/>
  <c r="K28" i="180"/>
  <c r="K27" i="180"/>
  <c r="K26" i="180"/>
  <c r="K25" i="180"/>
  <c r="K24" i="180"/>
  <c r="K23" i="180"/>
  <c r="K22" i="180"/>
  <c r="K21" i="180"/>
  <c r="K20" i="180"/>
  <c r="K19" i="180"/>
  <c r="K18" i="180"/>
  <c r="K17" i="180"/>
  <c r="K16" i="180"/>
  <c r="K15" i="180"/>
  <c r="K14" i="180"/>
  <c r="K13" i="180"/>
  <c r="K12" i="180"/>
  <c r="K11" i="180"/>
  <c r="K10" i="180"/>
  <c r="K9" i="180"/>
  <c r="K8" i="180"/>
  <c r="K7" i="180"/>
  <c r="K6" i="180"/>
  <c r="K5" i="180"/>
  <c r="K4" i="180"/>
  <c r="K3" i="180"/>
  <c r="K2" i="180"/>
  <c r="B157" i="22"/>
  <c r="B156" i="22"/>
  <c r="B155" i="22"/>
  <c r="B154" i="22"/>
  <c r="B153" i="22"/>
  <c r="S903" i="173"/>
  <c r="R903" i="173"/>
  <c r="Q903" i="173"/>
  <c r="P903" i="173"/>
  <c r="O903" i="173"/>
  <c r="N903" i="173"/>
  <c r="M903" i="173"/>
  <c r="L903" i="173"/>
  <c r="K903" i="173"/>
  <c r="S902" i="173"/>
  <c r="R902" i="173"/>
  <c r="Q902" i="173"/>
  <c r="P902" i="173"/>
  <c r="O902" i="173"/>
  <c r="N902" i="173"/>
  <c r="M902" i="173"/>
  <c r="L902" i="173"/>
  <c r="K902" i="173"/>
  <c r="S901" i="173"/>
  <c r="R901" i="173"/>
  <c r="Q901" i="173"/>
  <c r="P901" i="173"/>
  <c r="O901" i="173"/>
  <c r="N901" i="173"/>
  <c r="M901" i="173"/>
  <c r="L901" i="173"/>
  <c r="K901" i="173"/>
  <c r="S900" i="173"/>
  <c r="R900" i="173"/>
  <c r="Q900" i="173"/>
  <c r="P900" i="173"/>
  <c r="O900" i="173"/>
  <c r="N900" i="173"/>
  <c r="M900" i="173"/>
  <c r="L900" i="173"/>
  <c r="K900" i="173"/>
  <c r="S899" i="173"/>
  <c r="R899" i="173"/>
  <c r="Q899" i="173"/>
  <c r="P899" i="173"/>
  <c r="O899" i="173"/>
  <c r="N899" i="173"/>
  <c r="M899" i="173"/>
  <c r="L899" i="173"/>
  <c r="K899" i="173"/>
  <c r="S898" i="173"/>
  <c r="R898" i="173"/>
  <c r="Q898" i="173"/>
  <c r="P898" i="173"/>
  <c r="O898" i="173"/>
  <c r="N898" i="173"/>
  <c r="M898" i="173"/>
  <c r="L898" i="173"/>
  <c r="K898" i="173"/>
  <c r="S897" i="173"/>
  <c r="R897" i="173"/>
  <c r="Q897" i="173"/>
  <c r="P897" i="173"/>
  <c r="O897" i="173"/>
  <c r="N897" i="173"/>
  <c r="M897" i="173"/>
  <c r="L897" i="173"/>
  <c r="K897" i="173"/>
  <c r="S896" i="173"/>
  <c r="R896" i="173"/>
  <c r="Q896" i="173"/>
  <c r="P896" i="173"/>
  <c r="O896" i="173"/>
  <c r="N896" i="173"/>
  <c r="M896" i="173"/>
  <c r="L896" i="173"/>
  <c r="K896" i="173"/>
  <c r="S895" i="173"/>
  <c r="R895" i="173"/>
  <c r="Q895" i="173"/>
  <c r="P895" i="173"/>
  <c r="O895" i="173"/>
  <c r="N895" i="173"/>
  <c r="M895" i="173"/>
  <c r="L895" i="173"/>
  <c r="K895" i="173"/>
  <c r="S894" i="173"/>
  <c r="R894" i="173"/>
  <c r="Q894" i="173"/>
  <c r="P894" i="173"/>
  <c r="O894" i="173"/>
  <c r="N894" i="173"/>
  <c r="M894" i="173"/>
  <c r="L894" i="173"/>
  <c r="K894" i="173"/>
  <c r="S893" i="173"/>
  <c r="R893" i="173"/>
  <c r="Q893" i="173"/>
  <c r="P893" i="173"/>
  <c r="O893" i="173"/>
  <c r="N893" i="173"/>
  <c r="M893" i="173"/>
  <c r="L893" i="173"/>
  <c r="K893" i="173"/>
  <c r="S892" i="173"/>
  <c r="R892" i="173"/>
  <c r="Q892" i="173"/>
  <c r="P892" i="173"/>
  <c r="O892" i="173"/>
  <c r="N892" i="173"/>
  <c r="M892" i="173"/>
  <c r="L892" i="173"/>
  <c r="K892" i="173"/>
  <c r="S891" i="173"/>
  <c r="R891" i="173"/>
  <c r="Q891" i="173"/>
  <c r="P891" i="173"/>
  <c r="O891" i="173"/>
  <c r="N891" i="173"/>
  <c r="M891" i="173"/>
  <c r="L891" i="173"/>
  <c r="K891" i="173"/>
  <c r="S890" i="173"/>
  <c r="R890" i="173"/>
  <c r="Q890" i="173"/>
  <c r="P890" i="173"/>
  <c r="O890" i="173"/>
  <c r="N890" i="173"/>
  <c r="M890" i="173"/>
  <c r="L890" i="173"/>
  <c r="K890" i="173"/>
  <c r="S889" i="173"/>
  <c r="R889" i="173"/>
  <c r="Q889" i="173"/>
  <c r="P889" i="173"/>
  <c r="O889" i="173"/>
  <c r="N889" i="173"/>
  <c r="M889" i="173"/>
  <c r="L889" i="173"/>
  <c r="K889" i="173"/>
  <c r="S888" i="173"/>
  <c r="R888" i="173"/>
  <c r="Q888" i="173"/>
  <c r="P888" i="173"/>
  <c r="O888" i="173"/>
  <c r="N888" i="173"/>
  <c r="M888" i="173"/>
  <c r="L888" i="173"/>
  <c r="K888" i="173"/>
  <c r="S887" i="173"/>
  <c r="R887" i="173"/>
  <c r="Q887" i="173"/>
  <c r="P887" i="173"/>
  <c r="O887" i="173"/>
  <c r="N887" i="173"/>
  <c r="M887" i="173"/>
  <c r="L887" i="173"/>
  <c r="K887" i="173"/>
  <c r="S886" i="173"/>
  <c r="R886" i="173"/>
  <c r="Q886" i="173"/>
  <c r="P886" i="173"/>
  <c r="O886" i="173"/>
  <c r="N886" i="173"/>
  <c r="M886" i="173"/>
  <c r="L886" i="173"/>
  <c r="K886" i="173"/>
  <c r="S885" i="173"/>
  <c r="R885" i="173"/>
  <c r="Q885" i="173"/>
  <c r="P885" i="173"/>
  <c r="O885" i="173"/>
  <c r="N885" i="173"/>
  <c r="M885" i="173"/>
  <c r="L885" i="173"/>
  <c r="K885" i="173"/>
  <c r="S884" i="173"/>
  <c r="R884" i="173"/>
  <c r="Q884" i="173"/>
  <c r="P884" i="173"/>
  <c r="O884" i="173"/>
  <c r="N884" i="173"/>
  <c r="M884" i="173"/>
  <c r="L884" i="173"/>
  <c r="K884" i="173"/>
  <c r="S883" i="173"/>
  <c r="R883" i="173"/>
  <c r="Q883" i="173"/>
  <c r="P883" i="173"/>
  <c r="O883" i="173"/>
  <c r="N883" i="173"/>
  <c r="M883" i="173"/>
  <c r="L883" i="173"/>
  <c r="K883" i="173"/>
  <c r="S882" i="173"/>
  <c r="R882" i="173"/>
  <c r="Q882" i="173"/>
  <c r="P882" i="173"/>
  <c r="O882" i="173"/>
  <c r="N882" i="173"/>
  <c r="M882" i="173"/>
  <c r="L882" i="173"/>
  <c r="K882" i="173"/>
  <c r="S881" i="173"/>
  <c r="R881" i="173"/>
  <c r="Q881" i="173"/>
  <c r="P881" i="173"/>
  <c r="O881" i="173"/>
  <c r="N881" i="173"/>
  <c r="M881" i="173"/>
  <c r="L881" i="173"/>
  <c r="K881" i="173"/>
  <c r="S880" i="173"/>
  <c r="R880" i="173"/>
  <c r="Q880" i="173"/>
  <c r="P880" i="173"/>
  <c r="O880" i="173"/>
  <c r="N880" i="173"/>
  <c r="M880" i="173"/>
  <c r="L880" i="173"/>
  <c r="K880" i="173"/>
  <c r="S879" i="173"/>
  <c r="R879" i="173"/>
  <c r="Q879" i="173"/>
  <c r="P879" i="173"/>
  <c r="O879" i="173"/>
  <c r="N879" i="173"/>
  <c r="M879" i="173"/>
  <c r="L879" i="173"/>
  <c r="K879" i="173"/>
  <c r="S878" i="173"/>
  <c r="R878" i="173"/>
  <c r="Q878" i="173"/>
  <c r="P878" i="173"/>
  <c r="O878" i="173"/>
  <c r="N878" i="173"/>
  <c r="M878" i="173"/>
  <c r="L878" i="173"/>
  <c r="K878" i="173"/>
  <c r="S877" i="173"/>
  <c r="R877" i="173"/>
  <c r="Q877" i="173"/>
  <c r="P877" i="173"/>
  <c r="O877" i="173"/>
  <c r="N877" i="173"/>
  <c r="M877" i="173"/>
  <c r="L877" i="173"/>
  <c r="K877" i="173"/>
  <c r="S876" i="173"/>
  <c r="R876" i="173"/>
  <c r="Q876" i="173"/>
  <c r="P876" i="173"/>
  <c r="O876" i="173"/>
  <c r="N876" i="173"/>
  <c r="M876" i="173"/>
  <c r="L876" i="173"/>
  <c r="K876" i="173"/>
  <c r="S875" i="173"/>
  <c r="R875" i="173"/>
  <c r="Q875" i="173"/>
  <c r="P875" i="173"/>
  <c r="O875" i="173"/>
  <c r="N875" i="173"/>
  <c r="M875" i="173"/>
  <c r="L875" i="173"/>
  <c r="K875" i="173"/>
  <c r="S874" i="173"/>
  <c r="R874" i="173"/>
  <c r="Q874" i="173"/>
  <c r="P874" i="173"/>
  <c r="O874" i="173"/>
  <c r="N874" i="173"/>
  <c r="M874" i="173"/>
  <c r="L874" i="173"/>
  <c r="K874" i="173"/>
  <c r="S873" i="173"/>
  <c r="R873" i="173"/>
  <c r="Q873" i="173"/>
  <c r="P873" i="173"/>
  <c r="O873" i="173"/>
  <c r="N873" i="173"/>
  <c r="M873" i="173"/>
  <c r="L873" i="173"/>
  <c r="K873" i="173"/>
  <c r="S872" i="173"/>
  <c r="R872" i="173"/>
  <c r="Q872" i="173"/>
  <c r="P872" i="173"/>
  <c r="O872" i="173"/>
  <c r="N872" i="173"/>
  <c r="M872" i="173"/>
  <c r="L872" i="173"/>
  <c r="K872" i="173"/>
  <c r="S871" i="173"/>
  <c r="R871" i="173"/>
  <c r="Q871" i="173"/>
  <c r="P871" i="173"/>
  <c r="O871" i="173"/>
  <c r="N871" i="173"/>
  <c r="M871" i="173"/>
  <c r="L871" i="173"/>
  <c r="K871" i="173"/>
  <c r="S870" i="173"/>
  <c r="R870" i="173"/>
  <c r="Q870" i="173"/>
  <c r="P870" i="173"/>
  <c r="O870" i="173"/>
  <c r="N870" i="173"/>
  <c r="M870" i="173"/>
  <c r="L870" i="173"/>
  <c r="K870" i="173"/>
  <c r="S869" i="173"/>
  <c r="R869" i="173"/>
  <c r="Q869" i="173"/>
  <c r="P869" i="173"/>
  <c r="O869" i="173"/>
  <c r="N869" i="173"/>
  <c r="M869" i="173"/>
  <c r="L869" i="173"/>
  <c r="K869" i="173"/>
  <c r="S868" i="173"/>
  <c r="R868" i="173"/>
  <c r="Q868" i="173"/>
  <c r="P868" i="173"/>
  <c r="O868" i="173"/>
  <c r="N868" i="173"/>
  <c r="M868" i="173"/>
  <c r="L868" i="173"/>
  <c r="K868" i="173"/>
  <c r="S867" i="173"/>
  <c r="R867" i="173"/>
  <c r="Q867" i="173"/>
  <c r="P867" i="173"/>
  <c r="O867" i="173"/>
  <c r="N867" i="173"/>
  <c r="M867" i="173"/>
  <c r="L867" i="173"/>
  <c r="K867" i="173"/>
  <c r="S866" i="173"/>
  <c r="R866" i="173"/>
  <c r="Q866" i="173"/>
  <c r="P866" i="173"/>
  <c r="O866" i="173"/>
  <c r="N866" i="173"/>
  <c r="M866" i="173"/>
  <c r="L866" i="173"/>
  <c r="K866" i="173"/>
  <c r="S865" i="173"/>
  <c r="R865" i="173"/>
  <c r="Q865" i="173"/>
  <c r="P865" i="173"/>
  <c r="O865" i="173"/>
  <c r="N865" i="173"/>
  <c r="M865" i="173"/>
  <c r="L865" i="173"/>
  <c r="K865" i="173"/>
  <c r="S864" i="173"/>
  <c r="R864" i="173"/>
  <c r="Q864" i="173"/>
  <c r="P864" i="173"/>
  <c r="O864" i="173"/>
  <c r="N864" i="173"/>
  <c r="M864" i="173"/>
  <c r="L864" i="173"/>
  <c r="K864" i="173"/>
  <c r="S863" i="173"/>
  <c r="R863" i="173"/>
  <c r="Q863" i="173"/>
  <c r="P863" i="173"/>
  <c r="O863" i="173"/>
  <c r="N863" i="173"/>
  <c r="M863" i="173"/>
  <c r="L863" i="173"/>
  <c r="K863" i="173"/>
  <c r="S862" i="173"/>
  <c r="R862" i="173"/>
  <c r="Q862" i="173"/>
  <c r="P862" i="173"/>
  <c r="O862" i="173"/>
  <c r="N862" i="173"/>
  <c r="M862" i="173"/>
  <c r="L862" i="173"/>
  <c r="K862" i="173"/>
  <c r="S861" i="173"/>
  <c r="R861" i="173"/>
  <c r="Q861" i="173"/>
  <c r="P861" i="173"/>
  <c r="O861" i="173"/>
  <c r="N861" i="173"/>
  <c r="M861" i="173"/>
  <c r="L861" i="173"/>
  <c r="K861" i="173"/>
  <c r="S860" i="173"/>
  <c r="R860" i="173"/>
  <c r="Q860" i="173"/>
  <c r="P860" i="173"/>
  <c r="O860" i="173"/>
  <c r="N860" i="173"/>
  <c r="M860" i="173"/>
  <c r="L860" i="173"/>
  <c r="K860" i="173"/>
  <c r="S859" i="173"/>
  <c r="R859" i="173"/>
  <c r="Q859" i="173"/>
  <c r="P859" i="173"/>
  <c r="O859" i="173"/>
  <c r="N859" i="173"/>
  <c r="M859" i="173"/>
  <c r="L859" i="173"/>
  <c r="K859" i="173"/>
  <c r="S858" i="173"/>
  <c r="R858" i="173"/>
  <c r="Q858" i="173"/>
  <c r="P858" i="173"/>
  <c r="O858" i="173"/>
  <c r="N858" i="173"/>
  <c r="M858" i="173"/>
  <c r="L858" i="173"/>
  <c r="K858" i="173"/>
  <c r="S857" i="173"/>
  <c r="R857" i="173"/>
  <c r="Q857" i="173"/>
  <c r="P857" i="173"/>
  <c r="O857" i="173"/>
  <c r="N857" i="173"/>
  <c r="M857" i="173"/>
  <c r="L857" i="173"/>
  <c r="K857" i="173"/>
  <c r="S856" i="173"/>
  <c r="R856" i="173"/>
  <c r="Q856" i="173"/>
  <c r="P856" i="173"/>
  <c r="O856" i="173"/>
  <c r="N856" i="173"/>
  <c r="M856" i="173"/>
  <c r="L856" i="173"/>
  <c r="K856" i="173"/>
  <c r="S855" i="173"/>
  <c r="R855" i="173"/>
  <c r="Q855" i="173"/>
  <c r="P855" i="173"/>
  <c r="O855" i="173"/>
  <c r="N855" i="173"/>
  <c r="M855" i="173"/>
  <c r="L855" i="173"/>
  <c r="K855" i="173"/>
  <c r="S854" i="173"/>
  <c r="R854" i="173"/>
  <c r="Q854" i="173"/>
  <c r="P854" i="173"/>
  <c r="O854" i="173"/>
  <c r="N854" i="173"/>
  <c r="M854" i="173"/>
  <c r="L854" i="173"/>
  <c r="K854" i="173"/>
  <c r="S853" i="173"/>
  <c r="R853" i="173"/>
  <c r="Q853" i="173"/>
  <c r="P853" i="173"/>
  <c r="O853" i="173"/>
  <c r="N853" i="173"/>
  <c r="M853" i="173"/>
  <c r="L853" i="173"/>
  <c r="K853" i="173"/>
  <c r="S852" i="173"/>
  <c r="R852" i="173"/>
  <c r="Q852" i="173"/>
  <c r="P852" i="173"/>
  <c r="O852" i="173"/>
  <c r="N852" i="173"/>
  <c r="M852" i="173"/>
  <c r="L852" i="173"/>
  <c r="K852" i="173"/>
  <c r="S851" i="173"/>
  <c r="R851" i="173"/>
  <c r="Q851" i="173"/>
  <c r="P851" i="173"/>
  <c r="O851" i="173"/>
  <c r="N851" i="173"/>
  <c r="M851" i="173"/>
  <c r="L851" i="173"/>
  <c r="K851" i="173"/>
  <c r="S850" i="173"/>
  <c r="R850" i="173"/>
  <c r="Q850" i="173"/>
  <c r="P850" i="173"/>
  <c r="O850" i="173"/>
  <c r="N850" i="173"/>
  <c r="M850" i="173"/>
  <c r="L850" i="173"/>
  <c r="K850" i="173"/>
  <c r="S849" i="173"/>
  <c r="R849" i="173"/>
  <c r="Q849" i="173"/>
  <c r="P849" i="173"/>
  <c r="O849" i="173"/>
  <c r="N849" i="173"/>
  <c r="M849" i="173"/>
  <c r="L849" i="173"/>
  <c r="K849" i="173"/>
  <c r="S848" i="173"/>
  <c r="R848" i="173"/>
  <c r="Q848" i="173"/>
  <c r="P848" i="173"/>
  <c r="O848" i="173"/>
  <c r="N848" i="173"/>
  <c r="M848" i="173"/>
  <c r="L848" i="173"/>
  <c r="K848" i="173"/>
  <c r="S847" i="173"/>
  <c r="R847" i="173"/>
  <c r="Q847" i="173"/>
  <c r="P847" i="173"/>
  <c r="O847" i="173"/>
  <c r="N847" i="173"/>
  <c r="M847" i="173"/>
  <c r="L847" i="173"/>
  <c r="K847" i="173"/>
  <c r="S846" i="173"/>
  <c r="R846" i="173"/>
  <c r="Q846" i="173"/>
  <c r="P846" i="173"/>
  <c r="O846" i="173"/>
  <c r="N846" i="173"/>
  <c r="M846" i="173"/>
  <c r="L846" i="173"/>
  <c r="K846" i="173"/>
  <c r="S845" i="173"/>
  <c r="R845" i="173"/>
  <c r="Q845" i="173"/>
  <c r="P845" i="173"/>
  <c r="O845" i="173"/>
  <c r="N845" i="173"/>
  <c r="M845" i="173"/>
  <c r="L845" i="173"/>
  <c r="K845" i="173"/>
  <c r="S844" i="173"/>
  <c r="R844" i="173"/>
  <c r="Q844" i="173"/>
  <c r="P844" i="173"/>
  <c r="O844" i="173"/>
  <c r="N844" i="173"/>
  <c r="M844" i="173"/>
  <c r="L844" i="173"/>
  <c r="K844" i="173"/>
  <c r="S843" i="173"/>
  <c r="R843" i="173"/>
  <c r="Q843" i="173"/>
  <c r="P843" i="173"/>
  <c r="O843" i="173"/>
  <c r="N843" i="173"/>
  <c r="M843" i="173"/>
  <c r="L843" i="173"/>
  <c r="K843" i="173"/>
  <c r="S842" i="173"/>
  <c r="R842" i="173"/>
  <c r="Q842" i="173"/>
  <c r="P842" i="173"/>
  <c r="O842" i="173"/>
  <c r="N842" i="173"/>
  <c r="M842" i="173"/>
  <c r="L842" i="173"/>
  <c r="K842" i="173"/>
  <c r="S841" i="173"/>
  <c r="R841" i="173"/>
  <c r="Q841" i="173"/>
  <c r="P841" i="173"/>
  <c r="O841" i="173"/>
  <c r="N841" i="173"/>
  <c r="M841" i="173"/>
  <c r="L841" i="173"/>
  <c r="K841" i="173"/>
  <c r="S840" i="173"/>
  <c r="R840" i="173"/>
  <c r="Q840" i="173"/>
  <c r="P840" i="173"/>
  <c r="O840" i="173"/>
  <c r="N840" i="173"/>
  <c r="M840" i="173"/>
  <c r="L840" i="173"/>
  <c r="K840" i="173"/>
  <c r="S839" i="173"/>
  <c r="R839" i="173"/>
  <c r="Q839" i="173"/>
  <c r="P839" i="173"/>
  <c r="O839" i="173"/>
  <c r="N839" i="173"/>
  <c r="M839" i="173"/>
  <c r="L839" i="173"/>
  <c r="K839" i="173"/>
  <c r="S838" i="173"/>
  <c r="R838" i="173"/>
  <c r="Q838" i="173"/>
  <c r="P838" i="173"/>
  <c r="O838" i="173"/>
  <c r="N838" i="173"/>
  <c r="M838" i="173"/>
  <c r="L838" i="173"/>
  <c r="K838" i="173"/>
  <c r="S837" i="173"/>
  <c r="R837" i="173"/>
  <c r="Q837" i="173"/>
  <c r="P837" i="173"/>
  <c r="O837" i="173"/>
  <c r="N837" i="173"/>
  <c r="M837" i="173"/>
  <c r="L837" i="173"/>
  <c r="K837" i="173"/>
  <c r="S836" i="173"/>
  <c r="R836" i="173"/>
  <c r="Q836" i="173"/>
  <c r="P836" i="173"/>
  <c r="O836" i="173"/>
  <c r="N836" i="173"/>
  <c r="M836" i="173"/>
  <c r="L836" i="173"/>
  <c r="K836" i="173"/>
  <c r="S835" i="173"/>
  <c r="R835" i="173"/>
  <c r="Q835" i="173"/>
  <c r="P835" i="173"/>
  <c r="O835" i="173"/>
  <c r="N835" i="173"/>
  <c r="M835" i="173"/>
  <c r="L835" i="173"/>
  <c r="K835" i="173"/>
  <c r="S834" i="173"/>
  <c r="R834" i="173"/>
  <c r="Q834" i="173"/>
  <c r="P834" i="173"/>
  <c r="O834" i="173"/>
  <c r="N834" i="173"/>
  <c r="M834" i="173"/>
  <c r="L834" i="173"/>
  <c r="K834" i="173"/>
  <c r="S833" i="173"/>
  <c r="R833" i="173"/>
  <c r="Q833" i="173"/>
  <c r="P833" i="173"/>
  <c r="O833" i="173"/>
  <c r="N833" i="173"/>
  <c r="M833" i="173"/>
  <c r="L833" i="173"/>
  <c r="K833" i="173"/>
  <c r="S832" i="173"/>
  <c r="R832" i="173"/>
  <c r="Q832" i="173"/>
  <c r="P832" i="173"/>
  <c r="O832" i="173"/>
  <c r="N832" i="173"/>
  <c r="M832" i="173"/>
  <c r="L832" i="173"/>
  <c r="K832" i="173"/>
  <c r="S831" i="173"/>
  <c r="R831" i="173"/>
  <c r="Q831" i="173"/>
  <c r="P831" i="173"/>
  <c r="O831" i="173"/>
  <c r="N831" i="173"/>
  <c r="M831" i="173"/>
  <c r="L831" i="173"/>
  <c r="K831" i="173"/>
  <c r="S830" i="173"/>
  <c r="R830" i="173"/>
  <c r="Q830" i="173"/>
  <c r="P830" i="173"/>
  <c r="O830" i="173"/>
  <c r="N830" i="173"/>
  <c r="M830" i="173"/>
  <c r="L830" i="173"/>
  <c r="K830" i="173"/>
  <c r="S829" i="173"/>
  <c r="R829" i="173"/>
  <c r="Q829" i="173"/>
  <c r="P829" i="173"/>
  <c r="O829" i="173"/>
  <c r="N829" i="173"/>
  <c r="M829" i="173"/>
  <c r="L829" i="173"/>
  <c r="K829" i="173"/>
  <c r="S828" i="173"/>
  <c r="R828" i="173"/>
  <c r="Q828" i="173"/>
  <c r="P828" i="173"/>
  <c r="O828" i="173"/>
  <c r="N828" i="173"/>
  <c r="M828" i="173"/>
  <c r="L828" i="173"/>
  <c r="K828" i="173"/>
  <c r="S827" i="173"/>
  <c r="R827" i="173"/>
  <c r="Q827" i="173"/>
  <c r="P827" i="173"/>
  <c r="O827" i="173"/>
  <c r="N827" i="173"/>
  <c r="M827" i="173"/>
  <c r="L827" i="173"/>
  <c r="K827" i="173"/>
  <c r="S826" i="173"/>
  <c r="R826" i="173"/>
  <c r="Q826" i="173"/>
  <c r="P826" i="173"/>
  <c r="O826" i="173"/>
  <c r="N826" i="173"/>
  <c r="M826" i="173"/>
  <c r="L826" i="173"/>
  <c r="K826" i="173"/>
  <c r="S825" i="173"/>
  <c r="R825" i="173"/>
  <c r="Q825" i="173"/>
  <c r="P825" i="173"/>
  <c r="O825" i="173"/>
  <c r="N825" i="173"/>
  <c r="M825" i="173"/>
  <c r="L825" i="173"/>
  <c r="K825" i="173"/>
  <c r="S824" i="173"/>
  <c r="R824" i="173"/>
  <c r="Q824" i="173"/>
  <c r="P824" i="173"/>
  <c r="O824" i="173"/>
  <c r="N824" i="173"/>
  <c r="M824" i="173"/>
  <c r="L824" i="173"/>
  <c r="K824" i="173"/>
  <c r="S823" i="173"/>
  <c r="R823" i="173"/>
  <c r="Q823" i="173"/>
  <c r="P823" i="173"/>
  <c r="O823" i="173"/>
  <c r="N823" i="173"/>
  <c r="M823" i="173"/>
  <c r="L823" i="173"/>
  <c r="K823" i="173"/>
  <c r="S822" i="173"/>
  <c r="R822" i="173"/>
  <c r="Q822" i="173"/>
  <c r="P822" i="173"/>
  <c r="O822" i="173"/>
  <c r="N822" i="173"/>
  <c r="M822" i="173"/>
  <c r="L822" i="173"/>
  <c r="K822" i="173"/>
  <c r="S821" i="173"/>
  <c r="R821" i="173"/>
  <c r="Q821" i="173"/>
  <c r="P821" i="173"/>
  <c r="O821" i="173"/>
  <c r="N821" i="173"/>
  <c r="M821" i="173"/>
  <c r="L821" i="173"/>
  <c r="K821" i="173"/>
  <c r="S820" i="173"/>
  <c r="R820" i="173"/>
  <c r="Q820" i="173"/>
  <c r="P820" i="173"/>
  <c r="O820" i="173"/>
  <c r="N820" i="173"/>
  <c r="M820" i="173"/>
  <c r="L820" i="173"/>
  <c r="K820" i="173"/>
  <c r="S819" i="173"/>
  <c r="R819" i="173"/>
  <c r="Q819" i="173"/>
  <c r="P819" i="173"/>
  <c r="O819" i="173"/>
  <c r="N819" i="173"/>
  <c r="M819" i="173"/>
  <c r="L819" i="173"/>
  <c r="K819" i="173"/>
  <c r="S818" i="173"/>
  <c r="R818" i="173"/>
  <c r="Q818" i="173"/>
  <c r="P818" i="173"/>
  <c r="O818" i="173"/>
  <c r="N818" i="173"/>
  <c r="M818" i="173"/>
  <c r="L818" i="173"/>
  <c r="K818" i="173"/>
  <c r="S817" i="173"/>
  <c r="R817" i="173"/>
  <c r="Q817" i="173"/>
  <c r="P817" i="173"/>
  <c r="O817" i="173"/>
  <c r="N817" i="173"/>
  <c r="M817" i="173"/>
  <c r="L817" i="173"/>
  <c r="K817" i="173"/>
  <c r="S816" i="173"/>
  <c r="R816" i="173"/>
  <c r="Q816" i="173"/>
  <c r="P816" i="173"/>
  <c r="O816" i="173"/>
  <c r="N816" i="173"/>
  <c r="M816" i="173"/>
  <c r="L816" i="173"/>
  <c r="K816" i="173"/>
  <c r="S815" i="173"/>
  <c r="R815" i="173"/>
  <c r="Q815" i="173"/>
  <c r="P815" i="173"/>
  <c r="O815" i="173"/>
  <c r="N815" i="173"/>
  <c r="M815" i="173"/>
  <c r="L815" i="173"/>
  <c r="K815" i="173"/>
  <c r="S814" i="173"/>
  <c r="R814" i="173"/>
  <c r="Q814" i="173"/>
  <c r="P814" i="173"/>
  <c r="O814" i="173"/>
  <c r="N814" i="173"/>
  <c r="M814" i="173"/>
  <c r="L814" i="173"/>
  <c r="K814" i="173"/>
  <c r="S813" i="173"/>
  <c r="R813" i="173"/>
  <c r="Q813" i="173"/>
  <c r="P813" i="173"/>
  <c r="O813" i="173"/>
  <c r="N813" i="173"/>
  <c r="M813" i="173"/>
  <c r="L813" i="173"/>
  <c r="K813" i="173"/>
  <c r="S812" i="173"/>
  <c r="R812" i="173"/>
  <c r="Q812" i="173"/>
  <c r="P812" i="173"/>
  <c r="O812" i="173"/>
  <c r="N812" i="173"/>
  <c r="M812" i="173"/>
  <c r="L812" i="173"/>
  <c r="K812" i="173"/>
  <c r="S811" i="173"/>
  <c r="R811" i="173"/>
  <c r="Q811" i="173"/>
  <c r="P811" i="173"/>
  <c r="O811" i="173"/>
  <c r="N811" i="173"/>
  <c r="M811" i="173"/>
  <c r="L811" i="173"/>
  <c r="K811" i="173"/>
  <c r="S810" i="173"/>
  <c r="R810" i="173"/>
  <c r="Q810" i="173"/>
  <c r="P810" i="173"/>
  <c r="O810" i="173"/>
  <c r="N810" i="173"/>
  <c r="M810" i="173"/>
  <c r="L810" i="173"/>
  <c r="K810" i="173"/>
  <c r="S809" i="173"/>
  <c r="R809" i="173"/>
  <c r="Q809" i="173"/>
  <c r="P809" i="173"/>
  <c r="O809" i="173"/>
  <c r="N809" i="173"/>
  <c r="M809" i="173"/>
  <c r="L809" i="173"/>
  <c r="K809" i="173"/>
  <c r="S808" i="173"/>
  <c r="R808" i="173"/>
  <c r="Q808" i="173"/>
  <c r="P808" i="173"/>
  <c r="O808" i="173"/>
  <c r="N808" i="173"/>
  <c r="M808" i="173"/>
  <c r="L808" i="173"/>
  <c r="K808" i="173"/>
  <c r="S807" i="173"/>
  <c r="R807" i="173"/>
  <c r="Q807" i="173"/>
  <c r="P807" i="173"/>
  <c r="O807" i="173"/>
  <c r="N807" i="173"/>
  <c r="M807" i="173"/>
  <c r="L807" i="173"/>
  <c r="K807" i="173"/>
  <c r="S806" i="173"/>
  <c r="R806" i="173"/>
  <c r="Q806" i="173"/>
  <c r="P806" i="173"/>
  <c r="O806" i="173"/>
  <c r="N806" i="173"/>
  <c r="M806" i="173"/>
  <c r="L806" i="173"/>
  <c r="K806" i="173"/>
  <c r="S805" i="173"/>
  <c r="R805" i="173"/>
  <c r="Q805" i="173"/>
  <c r="P805" i="173"/>
  <c r="O805" i="173"/>
  <c r="N805" i="173"/>
  <c r="M805" i="173"/>
  <c r="L805" i="173"/>
  <c r="K805" i="173"/>
  <c r="S804" i="173"/>
  <c r="R804" i="173"/>
  <c r="Q804" i="173"/>
  <c r="P804" i="173"/>
  <c r="O804" i="173"/>
  <c r="N804" i="173"/>
  <c r="M804" i="173"/>
  <c r="L804" i="173"/>
  <c r="K804" i="173"/>
  <c r="S803" i="173"/>
  <c r="R803" i="173"/>
  <c r="Q803" i="173"/>
  <c r="P803" i="173"/>
  <c r="O803" i="173"/>
  <c r="N803" i="173"/>
  <c r="M803" i="173"/>
  <c r="L803" i="173"/>
  <c r="K803" i="173"/>
  <c r="S802" i="173"/>
  <c r="R802" i="173"/>
  <c r="Q802" i="173"/>
  <c r="P802" i="173"/>
  <c r="O802" i="173"/>
  <c r="N802" i="173"/>
  <c r="M802" i="173"/>
  <c r="L802" i="173"/>
  <c r="K802" i="173"/>
  <c r="S801" i="173"/>
  <c r="R801" i="173"/>
  <c r="Q801" i="173"/>
  <c r="P801" i="173"/>
  <c r="O801" i="173"/>
  <c r="N801" i="173"/>
  <c r="M801" i="173"/>
  <c r="L801" i="173"/>
  <c r="K801" i="173"/>
  <c r="S800" i="173"/>
  <c r="R800" i="173"/>
  <c r="Q800" i="173"/>
  <c r="P800" i="173"/>
  <c r="O800" i="173"/>
  <c r="N800" i="173"/>
  <c r="M800" i="173"/>
  <c r="L800" i="173"/>
  <c r="K800" i="173"/>
  <c r="S799" i="173"/>
  <c r="R799" i="173"/>
  <c r="Q799" i="173"/>
  <c r="P799" i="173"/>
  <c r="O799" i="173"/>
  <c r="N799" i="173"/>
  <c r="M799" i="173"/>
  <c r="L799" i="173"/>
  <c r="K799" i="173"/>
  <c r="S798" i="173"/>
  <c r="R798" i="173"/>
  <c r="Q798" i="173"/>
  <c r="P798" i="173"/>
  <c r="O798" i="173"/>
  <c r="N798" i="173"/>
  <c r="M798" i="173"/>
  <c r="L798" i="173"/>
  <c r="K798" i="173"/>
  <c r="S797" i="173"/>
  <c r="R797" i="173"/>
  <c r="Q797" i="173"/>
  <c r="P797" i="173"/>
  <c r="O797" i="173"/>
  <c r="N797" i="173"/>
  <c r="M797" i="173"/>
  <c r="L797" i="173"/>
  <c r="K797" i="173"/>
  <c r="S796" i="173"/>
  <c r="R796" i="173"/>
  <c r="Q796" i="173"/>
  <c r="P796" i="173"/>
  <c r="O796" i="173"/>
  <c r="N796" i="173"/>
  <c r="M796" i="173"/>
  <c r="L796" i="173"/>
  <c r="K796" i="173"/>
  <c r="S795" i="173"/>
  <c r="R795" i="173"/>
  <c r="Q795" i="173"/>
  <c r="P795" i="173"/>
  <c r="O795" i="173"/>
  <c r="N795" i="173"/>
  <c r="M795" i="173"/>
  <c r="L795" i="173"/>
  <c r="K795" i="173"/>
  <c r="S794" i="173"/>
  <c r="R794" i="173"/>
  <c r="Q794" i="173"/>
  <c r="P794" i="173"/>
  <c r="O794" i="173"/>
  <c r="N794" i="173"/>
  <c r="M794" i="173"/>
  <c r="L794" i="173"/>
  <c r="K794" i="173"/>
  <c r="S793" i="173"/>
  <c r="R793" i="173"/>
  <c r="Q793" i="173"/>
  <c r="P793" i="173"/>
  <c r="O793" i="173"/>
  <c r="N793" i="173"/>
  <c r="M793" i="173"/>
  <c r="L793" i="173"/>
  <c r="K793" i="173"/>
  <c r="S792" i="173"/>
  <c r="R792" i="173"/>
  <c r="Q792" i="173"/>
  <c r="P792" i="173"/>
  <c r="O792" i="173"/>
  <c r="N792" i="173"/>
  <c r="M792" i="173"/>
  <c r="L792" i="173"/>
  <c r="K792" i="173"/>
  <c r="S791" i="173"/>
  <c r="R791" i="173"/>
  <c r="Q791" i="173"/>
  <c r="P791" i="173"/>
  <c r="O791" i="173"/>
  <c r="N791" i="173"/>
  <c r="M791" i="173"/>
  <c r="L791" i="173"/>
  <c r="K791" i="173"/>
  <c r="S790" i="173"/>
  <c r="R790" i="173"/>
  <c r="Q790" i="173"/>
  <c r="P790" i="173"/>
  <c r="O790" i="173"/>
  <c r="N790" i="173"/>
  <c r="M790" i="173"/>
  <c r="L790" i="173"/>
  <c r="K790" i="173"/>
  <c r="S789" i="173"/>
  <c r="R789" i="173"/>
  <c r="Q789" i="173"/>
  <c r="P789" i="173"/>
  <c r="O789" i="173"/>
  <c r="N789" i="173"/>
  <c r="M789" i="173"/>
  <c r="L789" i="173"/>
  <c r="K789" i="173"/>
  <c r="S788" i="173"/>
  <c r="R788" i="173"/>
  <c r="Q788" i="173"/>
  <c r="P788" i="173"/>
  <c r="O788" i="173"/>
  <c r="N788" i="173"/>
  <c r="M788" i="173"/>
  <c r="L788" i="173"/>
  <c r="K788" i="173"/>
  <c r="S787" i="173"/>
  <c r="R787" i="173"/>
  <c r="Q787" i="173"/>
  <c r="P787" i="173"/>
  <c r="O787" i="173"/>
  <c r="N787" i="173"/>
  <c r="M787" i="173"/>
  <c r="L787" i="173"/>
  <c r="K787" i="173"/>
  <c r="S786" i="173"/>
  <c r="R786" i="173"/>
  <c r="Q786" i="173"/>
  <c r="P786" i="173"/>
  <c r="O786" i="173"/>
  <c r="N786" i="173"/>
  <c r="M786" i="173"/>
  <c r="L786" i="173"/>
  <c r="K786" i="173"/>
  <c r="S785" i="173"/>
  <c r="R785" i="173"/>
  <c r="Q785" i="173"/>
  <c r="P785" i="173"/>
  <c r="O785" i="173"/>
  <c r="N785" i="173"/>
  <c r="M785" i="173"/>
  <c r="L785" i="173"/>
  <c r="K785" i="173"/>
  <c r="S784" i="173"/>
  <c r="R784" i="173"/>
  <c r="Q784" i="173"/>
  <c r="P784" i="173"/>
  <c r="O784" i="173"/>
  <c r="N784" i="173"/>
  <c r="M784" i="173"/>
  <c r="L784" i="173"/>
  <c r="K784" i="173"/>
  <c r="S783" i="173"/>
  <c r="R783" i="173"/>
  <c r="Q783" i="173"/>
  <c r="P783" i="173"/>
  <c r="O783" i="173"/>
  <c r="N783" i="173"/>
  <c r="M783" i="173"/>
  <c r="L783" i="173"/>
  <c r="K783" i="173"/>
  <c r="S782" i="173"/>
  <c r="R782" i="173"/>
  <c r="Q782" i="173"/>
  <c r="P782" i="173"/>
  <c r="O782" i="173"/>
  <c r="N782" i="173"/>
  <c r="M782" i="173"/>
  <c r="L782" i="173"/>
  <c r="K782" i="173"/>
  <c r="S781" i="173"/>
  <c r="R781" i="173"/>
  <c r="Q781" i="173"/>
  <c r="P781" i="173"/>
  <c r="O781" i="173"/>
  <c r="N781" i="173"/>
  <c r="M781" i="173"/>
  <c r="L781" i="173"/>
  <c r="K781" i="173"/>
  <c r="S780" i="173"/>
  <c r="R780" i="173"/>
  <c r="Q780" i="173"/>
  <c r="P780" i="173"/>
  <c r="O780" i="173"/>
  <c r="N780" i="173"/>
  <c r="M780" i="173"/>
  <c r="L780" i="173"/>
  <c r="K780" i="173"/>
  <c r="S779" i="173"/>
  <c r="R779" i="173"/>
  <c r="Q779" i="173"/>
  <c r="P779" i="173"/>
  <c r="O779" i="173"/>
  <c r="N779" i="173"/>
  <c r="M779" i="173"/>
  <c r="L779" i="173"/>
  <c r="K779" i="173"/>
  <c r="S778" i="173"/>
  <c r="R778" i="173"/>
  <c r="Q778" i="173"/>
  <c r="P778" i="173"/>
  <c r="O778" i="173"/>
  <c r="N778" i="173"/>
  <c r="M778" i="173"/>
  <c r="L778" i="173"/>
  <c r="K778" i="173"/>
  <c r="S777" i="173"/>
  <c r="R777" i="173"/>
  <c r="Q777" i="173"/>
  <c r="P777" i="173"/>
  <c r="O777" i="173"/>
  <c r="N777" i="173"/>
  <c r="M777" i="173"/>
  <c r="L777" i="173"/>
  <c r="K777" i="173"/>
  <c r="S776" i="173"/>
  <c r="R776" i="173"/>
  <c r="Q776" i="173"/>
  <c r="P776" i="173"/>
  <c r="O776" i="173"/>
  <c r="N776" i="173"/>
  <c r="M776" i="173"/>
  <c r="L776" i="173"/>
  <c r="K776" i="173"/>
  <c r="S775" i="173"/>
  <c r="R775" i="173"/>
  <c r="Q775" i="173"/>
  <c r="P775" i="173"/>
  <c r="O775" i="173"/>
  <c r="N775" i="173"/>
  <c r="M775" i="173"/>
  <c r="L775" i="173"/>
  <c r="K775" i="173"/>
  <c r="S774" i="173"/>
  <c r="R774" i="173"/>
  <c r="Q774" i="173"/>
  <c r="P774" i="173"/>
  <c r="O774" i="173"/>
  <c r="N774" i="173"/>
  <c r="M774" i="173"/>
  <c r="L774" i="173"/>
  <c r="K774" i="173"/>
  <c r="S773" i="173"/>
  <c r="R773" i="173"/>
  <c r="Q773" i="173"/>
  <c r="P773" i="173"/>
  <c r="O773" i="173"/>
  <c r="N773" i="173"/>
  <c r="M773" i="173"/>
  <c r="L773" i="173"/>
  <c r="K773" i="173"/>
  <c r="S772" i="173"/>
  <c r="R772" i="173"/>
  <c r="Q772" i="173"/>
  <c r="P772" i="173"/>
  <c r="O772" i="173"/>
  <c r="N772" i="173"/>
  <c r="M772" i="173"/>
  <c r="L772" i="173"/>
  <c r="K772" i="173"/>
  <c r="S771" i="173"/>
  <c r="R771" i="173"/>
  <c r="Q771" i="173"/>
  <c r="P771" i="173"/>
  <c r="O771" i="173"/>
  <c r="N771" i="173"/>
  <c r="M771" i="173"/>
  <c r="L771" i="173"/>
  <c r="K771" i="173"/>
  <c r="S770" i="173"/>
  <c r="R770" i="173"/>
  <c r="Q770" i="173"/>
  <c r="P770" i="173"/>
  <c r="O770" i="173"/>
  <c r="N770" i="173"/>
  <c r="M770" i="173"/>
  <c r="L770" i="173"/>
  <c r="K770" i="173"/>
  <c r="S769" i="173"/>
  <c r="R769" i="173"/>
  <c r="Q769" i="173"/>
  <c r="P769" i="173"/>
  <c r="O769" i="173"/>
  <c r="N769" i="173"/>
  <c r="M769" i="173"/>
  <c r="L769" i="173"/>
  <c r="K769" i="173"/>
  <c r="S768" i="173"/>
  <c r="R768" i="173"/>
  <c r="Q768" i="173"/>
  <c r="P768" i="173"/>
  <c r="O768" i="173"/>
  <c r="N768" i="173"/>
  <c r="M768" i="173"/>
  <c r="L768" i="173"/>
  <c r="K768" i="173"/>
  <c r="S767" i="173"/>
  <c r="R767" i="173"/>
  <c r="Q767" i="173"/>
  <c r="P767" i="173"/>
  <c r="O767" i="173"/>
  <c r="N767" i="173"/>
  <c r="M767" i="173"/>
  <c r="L767" i="173"/>
  <c r="K767" i="173"/>
  <c r="S766" i="173"/>
  <c r="R766" i="173"/>
  <c r="Q766" i="173"/>
  <c r="P766" i="173"/>
  <c r="O766" i="173"/>
  <c r="N766" i="173"/>
  <c r="M766" i="173"/>
  <c r="L766" i="173"/>
  <c r="K766" i="173"/>
  <c r="S765" i="173"/>
  <c r="R765" i="173"/>
  <c r="Q765" i="173"/>
  <c r="P765" i="173"/>
  <c r="O765" i="173"/>
  <c r="N765" i="173"/>
  <c r="M765" i="173"/>
  <c r="L765" i="173"/>
  <c r="K765" i="173"/>
  <c r="S764" i="173"/>
  <c r="R764" i="173"/>
  <c r="Q764" i="173"/>
  <c r="P764" i="173"/>
  <c r="O764" i="173"/>
  <c r="N764" i="173"/>
  <c r="M764" i="173"/>
  <c r="L764" i="173"/>
  <c r="K764" i="173"/>
  <c r="S763" i="173"/>
  <c r="R763" i="173"/>
  <c r="Q763" i="173"/>
  <c r="P763" i="173"/>
  <c r="O763" i="173"/>
  <c r="N763" i="173"/>
  <c r="M763" i="173"/>
  <c r="L763" i="173"/>
  <c r="K763" i="173"/>
  <c r="S762" i="173"/>
  <c r="R762" i="173"/>
  <c r="Q762" i="173"/>
  <c r="P762" i="173"/>
  <c r="O762" i="173"/>
  <c r="N762" i="173"/>
  <c r="M762" i="173"/>
  <c r="L762" i="173"/>
  <c r="K762" i="173"/>
  <c r="S761" i="173"/>
  <c r="R761" i="173"/>
  <c r="Q761" i="173"/>
  <c r="P761" i="173"/>
  <c r="O761" i="173"/>
  <c r="N761" i="173"/>
  <c r="M761" i="173"/>
  <c r="L761" i="173"/>
  <c r="K761" i="173"/>
  <c r="S760" i="173"/>
  <c r="R760" i="173"/>
  <c r="Q760" i="173"/>
  <c r="P760" i="173"/>
  <c r="O760" i="173"/>
  <c r="N760" i="173"/>
  <c r="M760" i="173"/>
  <c r="L760" i="173"/>
  <c r="K760" i="173"/>
  <c r="S759" i="173"/>
  <c r="R759" i="173"/>
  <c r="Q759" i="173"/>
  <c r="P759" i="173"/>
  <c r="O759" i="173"/>
  <c r="N759" i="173"/>
  <c r="M759" i="173"/>
  <c r="L759" i="173"/>
  <c r="K759" i="173"/>
  <c r="S758" i="173"/>
  <c r="R758" i="173"/>
  <c r="Q758" i="173"/>
  <c r="P758" i="173"/>
  <c r="O758" i="173"/>
  <c r="N758" i="173"/>
  <c r="M758" i="173"/>
  <c r="L758" i="173"/>
  <c r="K758" i="173"/>
  <c r="S757" i="173"/>
  <c r="R757" i="173"/>
  <c r="Q757" i="173"/>
  <c r="P757" i="173"/>
  <c r="O757" i="173"/>
  <c r="N757" i="173"/>
  <c r="M757" i="173"/>
  <c r="L757" i="173"/>
  <c r="K757" i="173"/>
  <c r="S756" i="173"/>
  <c r="R756" i="173"/>
  <c r="Q756" i="173"/>
  <c r="P756" i="173"/>
  <c r="O756" i="173"/>
  <c r="N756" i="173"/>
  <c r="M756" i="173"/>
  <c r="L756" i="173"/>
  <c r="K756" i="173"/>
  <c r="S755" i="173"/>
  <c r="R755" i="173"/>
  <c r="Q755" i="173"/>
  <c r="P755" i="173"/>
  <c r="O755" i="173"/>
  <c r="N755" i="173"/>
  <c r="M755" i="173"/>
  <c r="L755" i="173"/>
  <c r="K755" i="173"/>
  <c r="S754" i="173"/>
  <c r="R754" i="173"/>
  <c r="Q754" i="173"/>
  <c r="P754" i="173"/>
  <c r="O754" i="173"/>
  <c r="N754" i="173"/>
  <c r="M754" i="173"/>
  <c r="L754" i="173"/>
  <c r="K754" i="173"/>
  <c r="S753" i="173"/>
  <c r="R753" i="173"/>
  <c r="Q753" i="173"/>
  <c r="P753" i="173"/>
  <c r="O753" i="173"/>
  <c r="N753" i="173"/>
  <c r="M753" i="173"/>
  <c r="L753" i="173"/>
  <c r="K753" i="173"/>
  <c r="S752" i="173"/>
  <c r="R752" i="173"/>
  <c r="Q752" i="173"/>
  <c r="P752" i="173"/>
  <c r="O752" i="173"/>
  <c r="N752" i="173"/>
  <c r="M752" i="173"/>
  <c r="L752" i="173"/>
  <c r="K752" i="173"/>
  <c r="S751" i="173"/>
  <c r="R751" i="173"/>
  <c r="Q751" i="173"/>
  <c r="P751" i="173"/>
  <c r="O751" i="173"/>
  <c r="N751" i="173"/>
  <c r="M751" i="173"/>
  <c r="L751" i="173"/>
  <c r="K751" i="173"/>
  <c r="S750" i="173"/>
  <c r="R750" i="173"/>
  <c r="Q750" i="173"/>
  <c r="P750" i="173"/>
  <c r="O750" i="173"/>
  <c r="N750" i="173"/>
  <c r="M750" i="173"/>
  <c r="L750" i="173"/>
  <c r="K750" i="173"/>
  <c r="S749" i="173"/>
  <c r="R749" i="173"/>
  <c r="Q749" i="173"/>
  <c r="P749" i="173"/>
  <c r="O749" i="173"/>
  <c r="N749" i="173"/>
  <c r="M749" i="173"/>
  <c r="L749" i="173"/>
  <c r="K749" i="173"/>
  <c r="S748" i="173"/>
  <c r="R748" i="173"/>
  <c r="Q748" i="173"/>
  <c r="P748" i="173"/>
  <c r="O748" i="173"/>
  <c r="N748" i="173"/>
  <c r="M748" i="173"/>
  <c r="L748" i="173"/>
  <c r="K748" i="173"/>
  <c r="S747" i="173"/>
  <c r="R747" i="173"/>
  <c r="Q747" i="173"/>
  <c r="P747" i="173"/>
  <c r="O747" i="173"/>
  <c r="N747" i="173"/>
  <c r="M747" i="173"/>
  <c r="L747" i="173"/>
  <c r="K747" i="173"/>
  <c r="S746" i="173"/>
  <c r="R746" i="173"/>
  <c r="Q746" i="173"/>
  <c r="P746" i="173"/>
  <c r="O746" i="173"/>
  <c r="N746" i="173"/>
  <c r="M746" i="173"/>
  <c r="L746" i="173"/>
  <c r="K746" i="173"/>
  <c r="S745" i="173"/>
  <c r="R745" i="173"/>
  <c r="Q745" i="173"/>
  <c r="P745" i="173"/>
  <c r="O745" i="173"/>
  <c r="N745" i="173"/>
  <c r="M745" i="173"/>
  <c r="L745" i="173"/>
  <c r="K745" i="173"/>
  <c r="S744" i="173"/>
  <c r="R744" i="173"/>
  <c r="Q744" i="173"/>
  <c r="P744" i="173"/>
  <c r="O744" i="173"/>
  <c r="N744" i="173"/>
  <c r="M744" i="173"/>
  <c r="L744" i="173"/>
  <c r="K744" i="173"/>
  <c r="S743" i="173"/>
  <c r="R743" i="173"/>
  <c r="Q743" i="173"/>
  <c r="P743" i="173"/>
  <c r="O743" i="173"/>
  <c r="N743" i="173"/>
  <c r="M743" i="173"/>
  <c r="L743" i="173"/>
  <c r="K743" i="173"/>
  <c r="S742" i="173"/>
  <c r="R742" i="173"/>
  <c r="Q742" i="173"/>
  <c r="P742" i="173"/>
  <c r="O742" i="173"/>
  <c r="N742" i="173"/>
  <c r="M742" i="173"/>
  <c r="L742" i="173"/>
  <c r="K742" i="173"/>
  <c r="S741" i="173"/>
  <c r="R741" i="173"/>
  <c r="Q741" i="173"/>
  <c r="P741" i="173"/>
  <c r="O741" i="173"/>
  <c r="N741" i="173"/>
  <c r="M741" i="173"/>
  <c r="L741" i="173"/>
  <c r="K741" i="173"/>
  <c r="S740" i="173"/>
  <c r="R740" i="173"/>
  <c r="Q740" i="173"/>
  <c r="P740" i="173"/>
  <c r="O740" i="173"/>
  <c r="N740" i="173"/>
  <c r="M740" i="173"/>
  <c r="L740" i="173"/>
  <c r="K740" i="173"/>
  <c r="S739" i="173"/>
  <c r="R739" i="173"/>
  <c r="Q739" i="173"/>
  <c r="P739" i="173"/>
  <c r="O739" i="173"/>
  <c r="N739" i="173"/>
  <c r="M739" i="173"/>
  <c r="L739" i="173"/>
  <c r="K739" i="173"/>
  <c r="S738" i="173"/>
  <c r="R738" i="173"/>
  <c r="Q738" i="173"/>
  <c r="P738" i="173"/>
  <c r="O738" i="173"/>
  <c r="N738" i="173"/>
  <c r="M738" i="173"/>
  <c r="L738" i="173"/>
  <c r="K738" i="173"/>
  <c r="S737" i="173"/>
  <c r="R737" i="173"/>
  <c r="Q737" i="173"/>
  <c r="P737" i="173"/>
  <c r="O737" i="173"/>
  <c r="N737" i="173"/>
  <c r="M737" i="173"/>
  <c r="L737" i="173"/>
  <c r="K737" i="173"/>
  <c r="S736" i="173"/>
  <c r="R736" i="173"/>
  <c r="Q736" i="173"/>
  <c r="P736" i="173"/>
  <c r="O736" i="173"/>
  <c r="N736" i="173"/>
  <c r="M736" i="173"/>
  <c r="L736" i="173"/>
  <c r="K736" i="173"/>
  <c r="S735" i="173"/>
  <c r="R735" i="173"/>
  <c r="Q735" i="173"/>
  <c r="P735" i="173"/>
  <c r="O735" i="173"/>
  <c r="N735" i="173"/>
  <c r="M735" i="173"/>
  <c r="L735" i="173"/>
  <c r="K735" i="173"/>
  <c r="S734" i="173"/>
  <c r="R734" i="173"/>
  <c r="Q734" i="173"/>
  <c r="P734" i="173"/>
  <c r="O734" i="173"/>
  <c r="N734" i="173"/>
  <c r="M734" i="173"/>
  <c r="L734" i="173"/>
  <c r="K734" i="173"/>
  <c r="S733" i="173"/>
  <c r="R733" i="173"/>
  <c r="Q733" i="173"/>
  <c r="P733" i="173"/>
  <c r="O733" i="173"/>
  <c r="N733" i="173"/>
  <c r="M733" i="173"/>
  <c r="L733" i="173"/>
  <c r="K733" i="173"/>
  <c r="S732" i="173"/>
  <c r="R732" i="173"/>
  <c r="Q732" i="173"/>
  <c r="P732" i="173"/>
  <c r="O732" i="173"/>
  <c r="N732" i="173"/>
  <c r="M732" i="173"/>
  <c r="L732" i="173"/>
  <c r="K732" i="173"/>
  <c r="S731" i="173"/>
  <c r="R731" i="173"/>
  <c r="Q731" i="173"/>
  <c r="P731" i="173"/>
  <c r="O731" i="173"/>
  <c r="N731" i="173"/>
  <c r="M731" i="173"/>
  <c r="L731" i="173"/>
  <c r="K731" i="173"/>
  <c r="S730" i="173"/>
  <c r="R730" i="173"/>
  <c r="Q730" i="173"/>
  <c r="P730" i="173"/>
  <c r="O730" i="173"/>
  <c r="N730" i="173"/>
  <c r="M730" i="173"/>
  <c r="L730" i="173"/>
  <c r="K730" i="173"/>
  <c r="S729" i="173"/>
  <c r="R729" i="173"/>
  <c r="Q729" i="173"/>
  <c r="P729" i="173"/>
  <c r="O729" i="173"/>
  <c r="N729" i="173"/>
  <c r="M729" i="173"/>
  <c r="L729" i="173"/>
  <c r="K729" i="173"/>
  <c r="S728" i="173"/>
  <c r="R728" i="173"/>
  <c r="Q728" i="173"/>
  <c r="P728" i="173"/>
  <c r="O728" i="173"/>
  <c r="N728" i="173"/>
  <c r="M728" i="173"/>
  <c r="L728" i="173"/>
  <c r="K728" i="173"/>
  <c r="S727" i="173"/>
  <c r="R727" i="173"/>
  <c r="Q727" i="173"/>
  <c r="P727" i="173"/>
  <c r="O727" i="173"/>
  <c r="N727" i="173"/>
  <c r="M727" i="173"/>
  <c r="L727" i="173"/>
  <c r="K727" i="173"/>
  <c r="S726" i="173"/>
  <c r="R726" i="173"/>
  <c r="Q726" i="173"/>
  <c r="P726" i="173"/>
  <c r="O726" i="173"/>
  <c r="N726" i="173"/>
  <c r="M726" i="173"/>
  <c r="L726" i="173"/>
  <c r="K726" i="173"/>
  <c r="S725" i="173"/>
  <c r="R725" i="173"/>
  <c r="Q725" i="173"/>
  <c r="P725" i="173"/>
  <c r="O725" i="173"/>
  <c r="N725" i="173"/>
  <c r="M725" i="173"/>
  <c r="L725" i="173"/>
  <c r="K725" i="173"/>
  <c r="S724" i="173"/>
  <c r="R724" i="173"/>
  <c r="Q724" i="173"/>
  <c r="P724" i="173"/>
  <c r="O724" i="173"/>
  <c r="N724" i="173"/>
  <c r="M724" i="173"/>
  <c r="L724" i="173"/>
  <c r="K724" i="173"/>
  <c r="S723" i="173"/>
  <c r="R723" i="173"/>
  <c r="Q723" i="173"/>
  <c r="P723" i="173"/>
  <c r="O723" i="173"/>
  <c r="N723" i="173"/>
  <c r="M723" i="173"/>
  <c r="L723" i="173"/>
  <c r="K723" i="173"/>
  <c r="S722" i="173"/>
  <c r="R722" i="173"/>
  <c r="Q722" i="173"/>
  <c r="P722" i="173"/>
  <c r="O722" i="173"/>
  <c r="N722" i="173"/>
  <c r="M722" i="173"/>
  <c r="L722" i="173"/>
  <c r="K722" i="173"/>
  <c r="S721" i="173"/>
  <c r="R721" i="173"/>
  <c r="Q721" i="173"/>
  <c r="P721" i="173"/>
  <c r="O721" i="173"/>
  <c r="N721" i="173"/>
  <c r="M721" i="173"/>
  <c r="L721" i="173"/>
  <c r="K721" i="173"/>
  <c r="S720" i="173"/>
  <c r="R720" i="173"/>
  <c r="Q720" i="173"/>
  <c r="P720" i="173"/>
  <c r="O720" i="173"/>
  <c r="N720" i="173"/>
  <c r="M720" i="173"/>
  <c r="L720" i="173"/>
  <c r="K720" i="173"/>
  <c r="S719" i="173"/>
  <c r="R719" i="173"/>
  <c r="Q719" i="173"/>
  <c r="P719" i="173"/>
  <c r="O719" i="173"/>
  <c r="N719" i="173"/>
  <c r="M719" i="173"/>
  <c r="L719" i="173"/>
  <c r="K719" i="173"/>
  <c r="S718" i="173"/>
  <c r="R718" i="173"/>
  <c r="Q718" i="173"/>
  <c r="P718" i="173"/>
  <c r="O718" i="173"/>
  <c r="N718" i="173"/>
  <c r="M718" i="173"/>
  <c r="L718" i="173"/>
  <c r="K718" i="173"/>
  <c r="S717" i="173"/>
  <c r="R717" i="173"/>
  <c r="Q717" i="173"/>
  <c r="P717" i="173"/>
  <c r="O717" i="173"/>
  <c r="N717" i="173"/>
  <c r="M717" i="173"/>
  <c r="L717" i="173"/>
  <c r="K717" i="173"/>
  <c r="S716" i="173"/>
  <c r="R716" i="173"/>
  <c r="Q716" i="173"/>
  <c r="P716" i="173"/>
  <c r="O716" i="173"/>
  <c r="N716" i="173"/>
  <c r="M716" i="173"/>
  <c r="L716" i="173"/>
  <c r="K716" i="173"/>
  <c r="S715" i="173"/>
  <c r="R715" i="173"/>
  <c r="Q715" i="173"/>
  <c r="P715" i="173"/>
  <c r="O715" i="173"/>
  <c r="N715" i="173"/>
  <c r="M715" i="173"/>
  <c r="L715" i="173"/>
  <c r="K715" i="173"/>
  <c r="S714" i="173"/>
  <c r="R714" i="173"/>
  <c r="Q714" i="173"/>
  <c r="P714" i="173"/>
  <c r="O714" i="173"/>
  <c r="N714" i="173"/>
  <c r="M714" i="173"/>
  <c r="L714" i="173"/>
  <c r="K714" i="173"/>
  <c r="S713" i="173"/>
  <c r="R713" i="173"/>
  <c r="Q713" i="173"/>
  <c r="P713" i="173"/>
  <c r="O713" i="173"/>
  <c r="N713" i="173"/>
  <c r="M713" i="173"/>
  <c r="L713" i="173"/>
  <c r="K713" i="173"/>
  <c r="S712" i="173"/>
  <c r="R712" i="173"/>
  <c r="Q712" i="173"/>
  <c r="P712" i="173"/>
  <c r="O712" i="173"/>
  <c r="N712" i="173"/>
  <c r="M712" i="173"/>
  <c r="L712" i="173"/>
  <c r="K712" i="173"/>
  <c r="S711" i="173"/>
  <c r="R711" i="173"/>
  <c r="Q711" i="173"/>
  <c r="P711" i="173"/>
  <c r="O711" i="173"/>
  <c r="N711" i="173"/>
  <c r="M711" i="173"/>
  <c r="L711" i="173"/>
  <c r="K711" i="173"/>
  <c r="S710" i="173"/>
  <c r="R710" i="173"/>
  <c r="Q710" i="173"/>
  <c r="P710" i="173"/>
  <c r="O710" i="173"/>
  <c r="N710" i="173"/>
  <c r="M710" i="173"/>
  <c r="L710" i="173"/>
  <c r="K710" i="173"/>
  <c r="S709" i="173"/>
  <c r="R709" i="173"/>
  <c r="Q709" i="173"/>
  <c r="P709" i="173"/>
  <c r="O709" i="173"/>
  <c r="N709" i="173"/>
  <c r="M709" i="173"/>
  <c r="L709" i="173"/>
  <c r="K709" i="173"/>
  <c r="S708" i="173"/>
  <c r="R708" i="173"/>
  <c r="Q708" i="173"/>
  <c r="P708" i="173"/>
  <c r="O708" i="173"/>
  <c r="N708" i="173"/>
  <c r="M708" i="173"/>
  <c r="L708" i="173"/>
  <c r="K708" i="173"/>
  <c r="S707" i="173"/>
  <c r="R707" i="173"/>
  <c r="Q707" i="173"/>
  <c r="P707" i="173"/>
  <c r="O707" i="173"/>
  <c r="N707" i="173"/>
  <c r="M707" i="173"/>
  <c r="L707" i="173"/>
  <c r="K707" i="173"/>
  <c r="S706" i="173"/>
  <c r="R706" i="173"/>
  <c r="Q706" i="173"/>
  <c r="P706" i="173"/>
  <c r="O706" i="173"/>
  <c r="N706" i="173"/>
  <c r="M706" i="173"/>
  <c r="L706" i="173"/>
  <c r="K706" i="173"/>
  <c r="S705" i="173"/>
  <c r="R705" i="173"/>
  <c r="Q705" i="173"/>
  <c r="P705" i="173"/>
  <c r="O705" i="173"/>
  <c r="N705" i="173"/>
  <c r="M705" i="173"/>
  <c r="L705" i="173"/>
  <c r="K705" i="173"/>
  <c r="S704" i="173"/>
  <c r="R704" i="173"/>
  <c r="Q704" i="173"/>
  <c r="P704" i="173"/>
  <c r="O704" i="173"/>
  <c r="N704" i="173"/>
  <c r="M704" i="173"/>
  <c r="L704" i="173"/>
  <c r="K704" i="173"/>
  <c r="S703" i="173"/>
  <c r="R703" i="173"/>
  <c r="Q703" i="173"/>
  <c r="P703" i="173"/>
  <c r="O703" i="173"/>
  <c r="N703" i="173"/>
  <c r="M703" i="173"/>
  <c r="L703" i="173"/>
  <c r="K703" i="173"/>
  <c r="S702" i="173"/>
  <c r="R702" i="173"/>
  <c r="Q702" i="173"/>
  <c r="P702" i="173"/>
  <c r="O702" i="173"/>
  <c r="N702" i="173"/>
  <c r="M702" i="173"/>
  <c r="L702" i="173"/>
  <c r="K702" i="173"/>
  <c r="S701" i="173"/>
  <c r="R701" i="173"/>
  <c r="Q701" i="173"/>
  <c r="P701" i="173"/>
  <c r="O701" i="173"/>
  <c r="N701" i="173"/>
  <c r="M701" i="173"/>
  <c r="L701" i="173"/>
  <c r="K701" i="173"/>
  <c r="S700" i="173"/>
  <c r="R700" i="173"/>
  <c r="Q700" i="173"/>
  <c r="P700" i="173"/>
  <c r="O700" i="173"/>
  <c r="N700" i="173"/>
  <c r="M700" i="173"/>
  <c r="L700" i="173"/>
  <c r="K700" i="173"/>
  <c r="S699" i="173"/>
  <c r="R699" i="173"/>
  <c r="Q699" i="173"/>
  <c r="P699" i="173"/>
  <c r="O699" i="173"/>
  <c r="N699" i="173"/>
  <c r="M699" i="173"/>
  <c r="L699" i="173"/>
  <c r="K699" i="173"/>
  <c r="S698" i="173"/>
  <c r="R698" i="173"/>
  <c r="Q698" i="173"/>
  <c r="P698" i="173"/>
  <c r="O698" i="173"/>
  <c r="N698" i="173"/>
  <c r="M698" i="173"/>
  <c r="L698" i="173"/>
  <c r="K698" i="173"/>
  <c r="S697" i="173"/>
  <c r="R697" i="173"/>
  <c r="Q697" i="173"/>
  <c r="P697" i="173"/>
  <c r="O697" i="173"/>
  <c r="N697" i="173"/>
  <c r="M697" i="173"/>
  <c r="L697" i="173"/>
  <c r="K697" i="173"/>
  <c r="S696" i="173"/>
  <c r="R696" i="173"/>
  <c r="Q696" i="173"/>
  <c r="P696" i="173"/>
  <c r="O696" i="173"/>
  <c r="N696" i="173"/>
  <c r="M696" i="173"/>
  <c r="L696" i="173"/>
  <c r="K696" i="173"/>
  <c r="S695" i="173"/>
  <c r="R695" i="173"/>
  <c r="Q695" i="173"/>
  <c r="P695" i="173"/>
  <c r="O695" i="173"/>
  <c r="N695" i="173"/>
  <c r="M695" i="173"/>
  <c r="L695" i="173"/>
  <c r="K695" i="173"/>
  <c r="S694" i="173"/>
  <c r="R694" i="173"/>
  <c r="Q694" i="173"/>
  <c r="P694" i="173"/>
  <c r="O694" i="173"/>
  <c r="N694" i="173"/>
  <c r="M694" i="173"/>
  <c r="L694" i="173"/>
  <c r="K694" i="173"/>
  <c r="S693" i="173"/>
  <c r="R693" i="173"/>
  <c r="Q693" i="173"/>
  <c r="P693" i="173"/>
  <c r="O693" i="173"/>
  <c r="N693" i="173"/>
  <c r="M693" i="173"/>
  <c r="L693" i="173"/>
  <c r="K693" i="173"/>
  <c r="S692" i="173"/>
  <c r="R692" i="173"/>
  <c r="Q692" i="173"/>
  <c r="P692" i="173"/>
  <c r="O692" i="173"/>
  <c r="N692" i="173"/>
  <c r="M692" i="173"/>
  <c r="L692" i="173"/>
  <c r="K692" i="173"/>
  <c r="S691" i="173"/>
  <c r="R691" i="173"/>
  <c r="Q691" i="173"/>
  <c r="P691" i="173"/>
  <c r="O691" i="173"/>
  <c r="N691" i="173"/>
  <c r="M691" i="173"/>
  <c r="L691" i="173"/>
  <c r="K691" i="173"/>
  <c r="S690" i="173"/>
  <c r="R690" i="173"/>
  <c r="Q690" i="173"/>
  <c r="P690" i="173"/>
  <c r="O690" i="173"/>
  <c r="N690" i="173"/>
  <c r="M690" i="173"/>
  <c r="L690" i="173"/>
  <c r="K690" i="173"/>
  <c r="S689" i="173"/>
  <c r="R689" i="173"/>
  <c r="Q689" i="173"/>
  <c r="P689" i="173"/>
  <c r="O689" i="173"/>
  <c r="N689" i="173"/>
  <c r="M689" i="173"/>
  <c r="L689" i="173"/>
  <c r="K689" i="173"/>
  <c r="S688" i="173"/>
  <c r="R688" i="173"/>
  <c r="Q688" i="173"/>
  <c r="P688" i="173"/>
  <c r="O688" i="173"/>
  <c r="N688" i="173"/>
  <c r="M688" i="173"/>
  <c r="L688" i="173"/>
  <c r="K688" i="173"/>
  <c r="S687" i="173"/>
  <c r="R687" i="173"/>
  <c r="Q687" i="173"/>
  <c r="P687" i="173"/>
  <c r="O687" i="173"/>
  <c r="N687" i="173"/>
  <c r="M687" i="173"/>
  <c r="L687" i="173"/>
  <c r="K687" i="173"/>
  <c r="S686" i="173"/>
  <c r="R686" i="173"/>
  <c r="Q686" i="173"/>
  <c r="P686" i="173"/>
  <c r="O686" i="173"/>
  <c r="N686" i="173"/>
  <c r="M686" i="173"/>
  <c r="L686" i="173"/>
  <c r="K686" i="173"/>
  <c r="S685" i="173"/>
  <c r="R685" i="173"/>
  <c r="Q685" i="173"/>
  <c r="P685" i="173"/>
  <c r="O685" i="173"/>
  <c r="N685" i="173"/>
  <c r="M685" i="173"/>
  <c r="L685" i="173"/>
  <c r="K685" i="173"/>
  <c r="S684" i="173"/>
  <c r="R684" i="173"/>
  <c r="Q684" i="173"/>
  <c r="P684" i="173"/>
  <c r="O684" i="173"/>
  <c r="N684" i="173"/>
  <c r="M684" i="173"/>
  <c r="L684" i="173"/>
  <c r="K684" i="173"/>
  <c r="S683" i="173"/>
  <c r="R683" i="173"/>
  <c r="Q683" i="173"/>
  <c r="P683" i="173"/>
  <c r="O683" i="173"/>
  <c r="N683" i="173"/>
  <c r="M683" i="173"/>
  <c r="L683" i="173"/>
  <c r="K683" i="173"/>
  <c r="S682" i="173"/>
  <c r="R682" i="173"/>
  <c r="Q682" i="173"/>
  <c r="P682" i="173"/>
  <c r="O682" i="173"/>
  <c r="N682" i="173"/>
  <c r="M682" i="173"/>
  <c r="L682" i="173"/>
  <c r="K682" i="173"/>
  <c r="S681" i="173"/>
  <c r="R681" i="173"/>
  <c r="Q681" i="173"/>
  <c r="P681" i="173"/>
  <c r="O681" i="173"/>
  <c r="N681" i="173"/>
  <c r="M681" i="173"/>
  <c r="L681" i="173"/>
  <c r="K681" i="173"/>
  <c r="S680" i="173"/>
  <c r="R680" i="173"/>
  <c r="Q680" i="173"/>
  <c r="P680" i="173"/>
  <c r="O680" i="173"/>
  <c r="N680" i="173"/>
  <c r="M680" i="173"/>
  <c r="L680" i="173"/>
  <c r="K680" i="173"/>
  <c r="S679" i="173"/>
  <c r="R679" i="173"/>
  <c r="Q679" i="173"/>
  <c r="P679" i="173"/>
  <c r="O679" i="173"/>
  <c r="N679" i="173"/>
  <c r="M679" i="173"/>
  <c r="L679" i="173"/>
  <c r="K679" i="173"/>
  <c r="S678" i="173"/>
  <c r="R678" i="173"/>
  <c r="Q678" i="173"/>
  <c r="P678" i="173"/>
  <c r="O678" i="173"/>
  <c r="N678" i="173"/>
  <c r="M678" i="173"/>
  <c r="L678" i="173"/>
  <c r="K678" i="173"/>
  <c r="S677" i="173"/>
  <c r="R677" i="173"/>
  <c r="Q677" i="173"/>
  <c r="P677" i="173"/>
  <c r="O677" i="173"/>
  <c r="N677" i="173"/>
  <c r="M677" i="173"/>
  <c r="L677" i="173"/>
  <c r="K677" i="173"/>
  <c r="S676" i="173"/>
  <c r="R676" i="173"/>
  <c r="Q676" i="173"/>
  <c r="P676" i="173"/>
  <c r="O676" i="173"/>
  <c r="N676" i="173"/>
  <c r="M676" i="173"/>
  <c r="L676" i="173"/>
  <c r="K676" i="173"/>
  <c r="S675" i="173"/>
  <c r="R675" i="173"/>
  <c r="Q675" i="173"/>
  <c r="P675" i="173"/>
  <c r="O675" i="173"/>
  <c r="N675" i="173"/>
  <c r="M675" i="173"/>
  <c r="L675" i="173"/>
  <c r="K675" i="173"/>
  <c r="S674" i="173"/>
  <c r="R674" i="173"/>
  <c r="Q674" i="173"/>
  <c r="P674" i="173"/>
  <c r="O674" i="173"/>
  <c r="N674" i="173"/>
  <c r="M674" i="173"/>
  <c r="L674" i="173"/>
  <c r="K674" i="173"/>
  <c r="S673" i="173"/>
  <c r="R673" i="173"/>
  <c r="Q673" i="173"/>
  <c r="P673" i="173"/>
  <c r="O673" i="173"/>
  <c r="N673" i="173"/>
  <c r="M673" i="173"/>
  <c r="L673" i="173"/>
  <c r="K673" i="173"/>
  <c r="S672" i="173"/>
  <c r="R672" i="173"/>
  <c r="Q672" i="173"/>
  <c r="P672" i="173"/>
  <c r="O672" i="173"/>
  <c r="N672" i="173"/>
  <c r="M672" i="173"/>
  <c r="L672" i="173"/>
  <c r="K672" i="173"/>
  <c r="S671" i="173"/>
  <c r="R671" i="173"/>
  <c r="Q671" i="173"/>
  <c r="P671" i="173"/>
  <c r="O671" i="173"/>
  <c r="N671" i="173"/>
  <c r="M671" i="173"/>
  <c r="L671" i="173"/>
  <c r="K671" i="173"/>
  <c r="S670" i="173"/>
  <c r="R670" i="173"/>
  <c r="Q670" i="173"/>
  <c r="P670" i="173"/>
  <c r="O670" i="173"/>
  <c r="N670" i="173"/>
  <c r="M670" i="173"/>
  <c r="L670" i="173"/>
  <c r="K670" i="173"/>
  <c r="S669" i="173"/>
  <c r="R669" i="173"/>
  <c r="Q669" i="173"/>
  <c r="P669" i="173"/>
  <c r="O669" i="173"/>
  <c r="N669" i="173"/>
  <c r="M669" i="173"/>
  <c r="L669" i="173"/>
  <c r="K669" i="173"/>
  <c r="S668" i="173"/>
  <c r="R668" i="173"/>
  <c r="Q668" i="173"/>
  <c r="P668" i="173"/>
  <c r="O668" i="173"/>
  <c r="N668" i="173"/>
  <c r="M668" i="173"/>
  <c r="L668" i="173"/>
  <c r="K668" i="173"/>
  <c r="S667" i="173"/>
  <c r="R667" i="173"/>
  <c r="Q667" i="173"/>
  <c r="P667" i="173"/>
  <c r="O667" i="173"/>
  <c r="N667" i="173"/>
  <c r="M667" i="173"/>
  <c r="L667" i="173"/>
  <c r="K667" i="173"/>
  <c r="S666" i="173"/>
  <c r="R666" i="173"/>
  <c r="Q666" i="173"/>
  <c r="P666" i="173"/>
  <c r="O666" i="173"/>
  <c r="N666" i="173"/>
  <c r="M666" i="173"/>
  <c r="L666" i="173"/>
  <c r="K666" i="173"/>
  <c r="S665" i="173"/>
  <c r="R665" i="173"/>
  <c r="Q665" i="173"/>
  <c r="P665" i="173"/>
  <c r="O665" i="173"/>
  <c r="N665" i="173"/>
  <c r="M665" i="173"/>
  <c r="L665" i="173"/>
  <c r="K665" i="173"/>
  <c r="S664" i="173"/>
  <c r="R664" i="173"/>
  <c r="Q664" i="173"/>
  <c r="P664" i="173"/>
  <c r="O664" i="173"/>
  <c r="N664" i="173"/>
  <c r="M664" i="173"/>
  <c r="L664" i="173"/>
  <c r="K664" i="173"/>
  <c r="S663" i="173"/>
  <c r="R663" i="173"/>
  <c r="Q663" i="173"/>
  <c r="P663" i="173"/>
  <c r="O663" i="173"/>
  <c r="N663" i="173"/>
  <c r="M663" i="173"/>
  <c r="L663" i="173"/>
  <c r="K663" i="173"/>
  <c r="S662" i="173"/>
  <c r="R662" i="173"/>
  <c r="Q662" i="173"/>
  <c r="P662" i="173"/>
  <c r="O662" i="173"/>
  <c r="N662" i="173"/>
  <c r="M662" i="173"/>
  <c r="L662" i="173"/>
  <c r="K662" i="173"/>
  <c r="S661" i="173"/>
  <c r="R661" i="173"/>
  <c r="Q661" i="173"/>
  <c r="P661" i="173"/>
  <c r="O661" i="173"/>
  <c r="N661" i="173"/>
  <c r="M661" i="173"/>
  <c r="L661" i="173"/>
  <c r="K661" i="173"/>
  <c r="S660" i="173"/>
  <c r="R660" i="173"/>
  <c r="Q660" i="173"/>
  <c r="P660" i="173"/>
  <c r="O660" i="173"/>
  <c r="N660" i="173"/>
  <c r="M660" i="173"/>
  <c r="L660" i="173"/>
  <c r="K660" i="173"/>
  <c r="S659" i="173"/>
  <c r="R659" i="173"/>
  <c r="Q659" i="173"/>
  <c r="P659" i="173"/>
  <c r="O659" i="173"/>
  <c r="N659" i="173"/>
  <c r="M659" i="173"/>
  <c r="L659" i="173"/>
  <c r="K659" i="173"/>
  <c r="S658" i="173"/>
  <c r="R658" i="173"/>
  <c r="Q658" i="173"/>
  <c r="P658" i="173"/>
  <c r="O658" i="173"/>
  <c r="N658" i="173"/>
  <c r="M658" i="173"/>
  <c r="L658" i="173"/>
  <c r="K658" i="173"/>
  <c r="S657" i="173"/>
  <c r="R657" i="173"/>
  <c r="Q657" i="173"/>
  <c r="P657" i="173"/>
  <c r="O657" i="173"/>
  <c r="N657" i="173"/>
  <c r="M657" i="173"/>
  <c r="L657" i="173"/>
  <c r="K657" i="173"/>
  <c r="S656" i="173"/>
  <c r="R656" i="173"/>
  <c r="Q656" i="173"/>
  <c r="P656" i="173"/>
  <c r="O656" i="173"/>
  <c r="N656" i="173"/>
  <c r="M656" i="173"/>
  <c r="L656" i="173"/>
  <c r="K656" i="173"/>
  <c r="S655" i="173"/>
  <c r="R655" i="173"/>
  <c r="Q655" i="173"/>
  <c r="P655" i="173"/>
  <c r="O655" i="173"/>
  <c r="N655" i="173"/>
  <c r="M655" i="173"/>
  <c r="L655" i="173"/>
  <c r="K655" i="173"/>
  <c r="S654" i="173"/>
  <c r="R654" i="173"/>
  <c r="Q654" i="173"/>
  <c r="P654" i="173"/>
  <c r="O654" i="173"/>
  <c r="N654" i="173"/>
  <c r="M654" i="173"/>
  <c r="L654" i="173"/>
  <c r="K654" i="173"/>
  <c r="S653" i="173"/>
  <c r="R653" i="173"/>
  <c r="Q653" i="173"/>
  <c r="P653" i="173"/>
  <c r="O653" i="173"/>
  <c r="N653" i="173"/>
  <c r="M653" i="173"/>
  <c r="L653" i="173"/>
  <c r="K653" i="173"/>
  <c r="S652" i="173"/>
  <c r="R652" i="173"/>
  <c r="Q652" i="173"/>
  <c r="P652" i="173"/>
  <c r="O652" i="173"/>
  <c r="N652" i="173"/>
  <c r="M652" i="173"/>
  <c r="L652" i="173"/>
  <c r="K652" i="173"/>
  <c r="S651" i="173"/>
  <c r="R651" i="173"/>
  <c r="Q651" i="173"/>
  <c r="P651" i="173"/>
  <c r="O651" i="173"/>
  <c r="N651" i="173"/>
  <c r="M651" i="173"/>
  <c r="L651" i="173"/>
  <c r="K651" i="173"/>
  <c r="S650" i="173"/>
  <c r="R650" i="173"/>
  <c r="Q650" i="173"/>
  <c r="P650" i="173"/>
  <c r="O650" i="173"/>
  <c r="N650" i="173"/>
  <c r="M650" i="173"/>
  <c r="L650" i="173"/>
  <c r="K650" i="173"/>
  <c r="S649" i="173"/>
  <c r="R649" i="173"/>
  <c r="Q649" i="173"/>
  <c r="P649" i="173"/>
  <c r="O649" i="173"/>
  <c r="N649" i="173"/>
  <c r="M649" i="173"/>
  <c r="L649" i="173"/>
  <c r="K649" i="173"/>
  <c r="S648" i="173"/>
  <c r="R648" i="173"/>
  <c r="Q648" i="173"/>
  <c r="P648" i="173"/>
  <c r="O648" i="173"/>
  <c r="N648" i="173"/>
  <c r="M648" i="173"/>
  <c r="L648" i="173"/>
  <c r="K648" i="173"/>
  <c r="S647" i="173"/>
  <c r="R647" i="173"/>
  <c r="Q647" i="173"/>
  <c r="P647" i="173"/>
  <c r="O647" i="173"/>
  <c r="N647" i="173"/>
  <c r="M647" i="173"/>
  <c r="L647" i="173"/>
  <c r="K647" i="173"/>
  <c r="S646" i="173"/>
  <c r="R646" i="173"/>
  <c r="Q646" i="173"/>
  <c r="P646" i="173"/>
  <c r="O646" i="173"/>
  <c r="N646" i="173"/>
  <c r="M646" i="173"/>
  <c r="L646" i="173"/>
  <c r="K646" i="173"/>
  <c r="S645" i="173"/>
  <c r="R645" i="173"/>
  <c r="Q645" i="173"/>
  <c r="P645" i="173"/>
  <c r="O645" i="173"/>
  <c r="N645" i="173"/>
  <c r="M645" i="173"/>
  <c r="L645" i="173"/>
  <c r="K645" i="173"/>
  <c r="S644" i="173"/>
  <c r="R644" i="173"/>
  <c r="Q644" i="173"/>
  <c r="P644" i="173"/>
  <c r="O644" i="173"/>
  <c r="N644" i="173"/>
  <c r="M644" i="173"/>
  <c r="L644" i="173"/>
  <c r="K644" i="173"/>
  <c r="S643" i="173"/>
  <c r="R643" i="173"/>
  <c r="Q643" i="173"/>
  <c r="P643" i="173"/>
  <c r="O643" i="173"/>
  <c r="N643" i="173"/>
  <c r="M643" i="173"/>
  <c r="L643" i="173"/>
  <c r="K643" i="173"/>
  <c r="S642" i="173"/>
  <c r="R642" i="173"/>
  <c r="Q642" i="173"/>
  <c r="P642" i="173"/>
  <c r="O642" i="173"/>
  <c r="N642" i="173"/>
  <c r="M642" i="173"/>
  <c r="L642" i="173"/>
  <c r="K642" i="173"/>
  <c r="S641" i="173"/>
  <c r="R641" i="173"/>
  <c r="Q641" i="173"/>
  <c r="P641" i="173"/>
  <c r="O641" i="173"/>
  <c r="N641" i="173"/>
  <c r="M641" i="173"/>
  <c r="L641" i="173"/>
  <c r="K641" i="173"/>
  <c r="S640" i="173"/>
  <c r="R640" i="173"/>
  <c r="Q640" i="173"/>
  <c r="P640" i="173"/>
  <c r="O640" i="173"/>
  <c r="N640" i="173"/>
  <c r="M640" i="173"/>
  <c r="L640" i="173"/>
  <c r="K640" i="173"/>
  <c r="S639" i="173"/>
  <c r="R639" i="173"/>
  <c r="Q639" i="173"/>
  <c r="P639" i="173"/>
  <c r="O639" i="173"/>
  <c r="N639" i="173"/>
  <c r="M639" i="173"/>
  <c r="L639" i="173"/>
  <c r="K639" i="173"/>
  <c r="S638" i="173"/>
  <c r="R638" i="173"/>
  <c r="Q638" i="173"/>
  <c r="P638" i="173"/>
  <c r="O638" i="173"/>
  <c r="N638" i="173"/>
  <c r="M638" i="173"/>
  <c r="L638" i="173"/>
  <c r="K638" i="173"/>
  <c r="S637" i="173"/>
  <c r="R637" i="173"/>
  <c r="Q637" i="173"/>
  <c r="P637" i="173"/>
  <c r="O637" i="173"/>
  <c r="N637" i="173"/>
  <c r="M637" i="173"/>
  <c r="L637" i="173"/>
  <c r="K637" i="173"/>
  <c r="S636" i="173"/>
  <c r="R636" i="173"/>
  <c r="Q636" i="173"/>
  <c r="P636" i="173"/>
  <c r="O636" i="173"/>
  <c r="N636" i="173"/>
  <c r="M636" i="173"/>
  <c r="L636" i="173"/>
  <c r="K636" i="173"/>
  <c r="S635" i="173"/>
  <c r="R635" i="173"/>
  <c r="Q635" i="173"/>
  <c r="P635" i="173"/>
  <c r="O635" i="173"/>
  <c r="N635" i="173"/>
  <c r="M635" i="173"/>
  <c r="L635" i="173"/>
  <c r="K635" i="173"/>
  <c r="S634" i="173"/>
  <c r="R634" i="173"/>
  <c r="Q634" i="173"/>
  <c r="P634" i="173"/>
  <c r="O634" i="173"/>
  <c r="N634" i="173"/>
  <c r="M634" i="173"/>
  <c r="L634" i="173"/>
  <c r="K634" i="173"/>
  <c r="S633" i="173"/>
  <c r="R633" i="173"/>
  <c r="Q633" i="173"/>
  <c r="P633" i="173"/>
  <c r="O633" i="173"/>
  <c r="N633" i="173"/>
  <c r="M633" i="173"/>
  <c r="L633" i="173"/>
  <c r="K633" i="173"/>
  <c r="S632" i="173"/>
  <c r="R632" i="173"/>
  <c r="Q632" i="173"/>
  <c r="P632" i="173"/>
  <c r="O632" i="173"/>
  <c r="N632" i="173"/>
  <c r="M632" i="173"/>
  <c r="L632" i="173"/>
  <c r="K632" i="173"/>
  <c r="S631" i="173"/>
  <c r="R631" i="173"/>
  <c r="Q631" i="173"/>
  <c r="P631" i="173"/>
  <c r="O631" i="173"/>
  <c r="N631" i="173"/>
  <c r="M631" i="173"/>
  <c r="L631" i="173"/>
  <c r="K631" i="173"/>
  <c r="S630" i="173"/>
  <c r="R630" i="173"/>
  <c r="Q630" i="173"/>
  <c r="P630" i="173"/>
  <c r="O630" i="173"/>
  <c r="N630" i="173"/>
  <c r="M630" i="173"/>
  <c r="L630" i="173"/>
  <c r="K630" i="173"/>
  <c r="S629" i="173"/>
  <c r="R629" i="173"/>
  <c r="Q629" i="173"/>
  <c r="P629" i="173"/>
  <c r="O629" i="173"/>
  <c r="N629" i="173"/>
  <c r="M629" i="173"/>
  <c r="L629" i="173"/>
  <c r="K629" i="173"/>
  <c r="S628" i="173"/>
  <c r="R628" i="173"/>
  <c r="Q628" i="173"/>
  <c r="P628" i="173"/>
  <c r="O628" i="173"/>
  <c r="N628" i="173"/>
  <c r="M628" i="173"/>
  <c r="L628" i="173"/>
  <c r="K628" i="173"/>
  <c r="S627" i="173"/>
  <c r="R627" i="173"/>
  <c r="Q627" i="173"/>
  <c r="P627" i="173"/>
  <c r="O627" i="173"/>
  <c r="N627" i="173"/>
  <c r="M627" i="173"/>
  <c r="L627" i="173"/>
  <c r="K627" i="173"/>
  <c r="S626" i="173"/>
  <c r="R626" i="173"/>
  <c r="Q626" i="173"/>
  <c r="P626" i="173"/>
  <c r="O626" i="173"/>
  <c r="N626" i="173"/>
  <c r="M626" i="173"/>
  <c r="L626" i="173"/>
  <c r="K626" i="173"/>
  <c r="S625" i="173"/>
  <c r="R625" i="173"/>
  <c r="Q625" i="173"/>
  <c r="P625" i="173"/>
  <c r="O625" i="173"/>
  <c r="N625" i="173"/>
  <c r="M625" i="173"/>
  <c r="L625" i="173"/>
  <c r="K625" i="173"/>
  <c r="S624" i="173"/>
  <c r="R624" i="173"/>
  <c r="Q624" i="173"/>
  <c r="P624" i="173"/>
  <c r="O624" i="173"/>
  <c r="N624" i="173"/>
  <c r="M624" i="173"/>
  <c r="L624" i="173"/>
  <c r="K624" i="173"/>
  <c r="S623" i="173"/>
  <c r="R623" i="173"/>
  <c r="Q623" i="173"/>
  <c r="P623" i="173"/>
  <c r="O623" i="173"/>
  <c r="N623" i="173"/>
  <c r="M623" i="173"/>
  <c r="L623" i="173"/>
  <c r="K623" i="173"/>
  <c r="S622" i="173"/>
  <c r="R622" i="173"/>
  <c r="Q622" i="173"/>
  <c r="P622" i="173"/>
  <c r="O622" i="173"/>
  <c r="N622" i="173"/>
  <c r="M622" i="173"/>
  <c r="L622" i="173"/>
  <c r="K622" i="173"/>
  <c r="S621" i="173"/>
  <c r="R621" i="173"/>
  <c r="Q621" i="173"/>
  <c r="P621" i="173"/>
  <c r="O621" i="173"/>
  <c r="N621" i="173"/>
  <c r="M621" i="173"/>
  <c r="L621" i="173"/>
  <c r="K621" i="173"/>
  <c r="S620" i="173"/>
  <c r="R620" i="173"/>
  <c r="Q620" i="173"/>
  <c r="P620" i="173"/>
  <c r="O620" i="173"/>
  <c r="N620" i="173"/>
  <c r="M620" i="173"/>
  <c r="L620" i="173"/>
  <c r="K620" i="173"/>
  <c r="S619" i="173"/>
  <c r="R619" i="173"/>
  <c r="Q619" i="173"/>
  <c r="P619" i="173"/>
  <c r="O619" i="173"/>
  <c r="N619" i="173"/>
  <c r="M619" i="173"/>
  <c r="L619" i="173"/>
  <c r="K619" i="173"/>
  <c r="S618" i="173"/>
  <c r="R618" i="173"/>
  <c r="Q618" i="173"/>
  <c r="P618" i="173"/>
  <c r="O618" i="173"/>
  <c r="N618" i="173"/>
  <c r="M618" i="173"/>
  <c r="L618" i="173"/>
  <c r="K618" i="173"/>
  <c r="S617" i="173"/>
  <c r="R617" i="173"/>
  <c r="Q617" i="173"/>
  <c r="P617" i="173"/>
  <c r="O617" i="173"/>
  <c r="N617" i="173"/>
  <c r="M617" i="173"/>
  <c r="L617" i="173"/>
  <c r="K617" i="173"/>
  <c r="S616" i="173"/>
  <c r="R616" i="173"/>
  <c r="Q616" i="173"/>
  <c r="P616" i="173"/>
  <c r="O616" i="173"/>
  <c r="N616" i="173"/>
  <c r="M616" i="173"/>
  <c r="L616" i="173"/>
  <c r="K616" i="173"/>
  <c r="S615" i="173"/>
  <c r="R615" i="173"/>
  <c r="Q615" i="173"/>
  <c r="P615" i="173"/>
  <c r="O615" i="173"/>
  <c r="N615" i="173"/>
  <c r="M615" i="173"/>
  <c r="L615" i="173"/>
  <c r="K615" i="173"/>
  <c r="S614" i="173"/>
  <c r="R614" i="173"/>
  <c r="Q614" i="173"/>
  <c r="P614" i="173"/>
  <c r="O614" i="173"/>
  <c r="N614" i="173"/>
  <c r="M614" i="173"/>
  <c r="L614" i="173"/>
  <c r="K614" i="173"/>
  <c r="S613" i="173"/>
  <c r="R613" i="173"/>
  <c r="Q613" i="173"/>
  <c r="P613" i="173"/>
  <c r="O613" i="173"/>
  <c r="N613" i="173"/>
  <c r="M613" i="173"/>
  <c r="L613" i="173"/>
  <c r="K613" i="173"/>
  <c r="S612" i="173"/>
  <c r="R612" i="173"/>
  <c r="Q612" i="173"/>
  <c r="P612" i="173"/>
  <c r="O612" i="173"/>
  <c r="N612" i="173"/>
  <c r="M612" i="173"/>
  <c r="L612" i="173"/>
  <c r="K612" i="173"/>
  <c r="S611" i="173"/>
  <c r="R611" i="173"/>
  <c r="Q611" i="173"/>
  <c r="P611" i="173"/>
  <c r="O611" i="173"/>
  <c r="N611" i="173"/>
  <c r="M611" i="173"/>
  <c r="L611" i="173"/>
  <c r="K611" i="173"/>
  <c r="S610" i="173"/>
  <c r="R610" i="173"/>
  <c r="Q610" i="173"/>
  <c r="P610" i="173"/>
  <c r="O610" i="173"/>
  <c r="N610" i="173"/>
  <c r="M610" i="173"/>
  <c r="L610" i="173"/>
  <c r="K610" i="173"/>
  <c r="S609" i="173"/>
  <c r="R609" i="173"/>
  <c r="Q609" i="173"/>
  <c r="P609" i="173"/>
  <c r="O609" i="173"/>
  <c r="N609" i="173"/>
  <c r="M609" i="173"/>
  <c r="L609" i="173"/>
  <c r="K609" i="173"/>
  <c r="S608" i="173"/>
  <c r="R608" i="173"/>
  <c r="Q608" i="173"/>
  <c r="P608" i="173"/>
  <c r="O608" i="173"/>
  <c r="N608" i="173"/>
  <c r="M608" i="173"/>
  <c r="L608" i="173"/>
  <c r="K608" i="173"/>
  <c r="S607" i="173"/>
  <c r="R607" i="173"/>
  <c r="Q607" i="173"/>
  <c r="P607" i="173"/>
  <c r="O607" i="173"/>
  <c r="N607" i="173"/>
  <c r="M607" i="173"/>
  <c r="L607" i="173"/>
  <c r="K607" i="173"/>
  <c r="S606" i="173"/>
  <c r="R606" i="173"/>
  <c r="Q606" i="173"/>
  <c r="P606" i="173"/>
  <c r="O606" i="173"/>
  <c r="N606" i="173"/>
  <c r="M606" i="173"/>
  <c r="L606" i="173"/>
  <c r="K606" i="173"/>
  <c r="S605" i="173"/>
  <c r="R605" i="173"/>
  <c r="Q605" i="173"/>
  <c r="P605" i="173"/>
  <c r="O605" i="173"/>
  <c r="N605" i="173"/>
  <c r="M605" i="173"/>
  <c r="L605" i="173"/>
  <c r="K605" i="173"/>
  <c r="S604" i="173"/>
  <c r="R604" i="173"/>
  <c r="Q604" i="173"/>
  <c r="P604" i="173"/>
  <c r="O604" i="173"/>
  <c r="N604" i="173"/>
  <c r="M604" i="173"/>
  <c r="L604" i="173"/>
  <c r="K604" i="173"/>
  <c r="S603" i="173"/>
  <c r="R603" i="173"/>
  <c r="Q603" i="173"/>
  <c r="P603" i="173"/>
  <c r="O603" i="173"/>
  <c r="N603" i="173"/>
  <c r="M603" i="173"/>
  <c r="L603" i="173"/>
  <c r="K603" i="173"/>
  <c r="S602" i="173"/>
  <c r="R602" i="173"/>
  <c r="Q602" i="173"/>
  <c r="P602" i="173"/>
  <c r="O602" i="173"/>
  <c r="N602" i="173"/>
  <c r="M602" i="173"/>
  <c r="L602" i="173"/>
  <c r="K602" i="173"/>
  <c r="S601" i="173"/>
  <c r="R601" i="173"/>
  <c r="Q601" i="173"/>
  <c r="P601" i="173"/>
  <c r="O601" i="173"/>
  <c r="N601" i="173"/>
  <c r="M601" i="173"/>
  <c r="L601" i="173"/>
  <c r="K601" i="173"/>
  <c r="S600" i="173"/>
  <c r="R600" i="173"/>
  <c r="Q600" i="173"/>
  <c r="P600" i="173"/>
  <c r="O600" i="173"/>
  <c r="N600" i="173"/>
  <c r="M600" i="173"/>
  <c r="L600" i="173"/>
  <c r="K600" i="173"/>
  <c r="S599" i="173"/>
  <c r="R599" i="173"/>
  <c r="Q599" i="173"/>
  <c r="P599" i="173"/>
  <c r="O599" i="173"/>
  <c r="N599" i="173"/>
  <c r="M599" i="173"/>
  <c r="L599" i="173"/>
  <c r="K599" i="173"/>
  <c r="S598" i="173"/>
  <c r="R598" i="173"/>
  <c r="Q598" i="173"/>
  <c r="P598" i="173"/>
  <c r="O598" i="173"/>
  <c r="N598" i="173"/>
  <c r="M598" i="173"/>
  <c r="L598" i="173"/>
  <c r="K598" i="173"/>
  <c r="S597" i="173"/>
  <c r="R597" i="173"/>
  <c r="Q597" i="173"/>
  <c r="P597" i="173"/>
  <c r="O597" i="173"/>
  <c r="N597" i="173"/>
  <c r="M597" i="173"/>
  <c r="L597" i="173"/>
  <c r="K597" i="173"/>
  <c r="S596" i="173"/>
  <c r="R596" i="173"/>
  <c r="Q596" i="173"/>
  <c r="P596" i="173"/>
  <c r="O596" i="173"/>
  <c r="N596" i="173"/>
  <c r="M596" i="173"/>
  <c r="L596" i="173"/>
  <c r="K596" i="173"/>
  <c r="S595" i="173"/>
  <c r="R595" i="173"/>
  <c r="Q595" i="173"/>
  <c r="P595" i="173"/>
  <c r="O595" i="173"/>
  <c r="N595" i="173"/>
  <c r="M595" i="173"/>
  <c r="L595" i="173"/>
  <c r="K595" i="173"/>
  <c r="S594" i="173"/>
  <c r="R594" i="173"/>
  <c r="Q594" i="173"/>
  <c r="P594" i="173"/>
  <c r="O594" i="173"/>
  <c r="N594" i="173"/>
  <c r="M594" i="173"/>
  <c r="L594" i="173"/>
  <c r="K594" i="173"/>
  <c r="S593" i="173"/>
  <c r="R593" i="173"/>
  <c r="Q593" i="173"/>
  <c r="P593" i="173"/>
  <c r="O593" i="173"/>
  <c r="N593" i="173"/>
  <c r="M593" i="173"/>
  <c r="L593" i="173"/>
  <c r="K593" i="173"/>
  <c r="S592" i="173"/>
  <c r="R592" i="173"/>
  <c r="Q592" i="173"/>
  <c r="P592" i="173"/>
  <c r="O592" i="173"/>
  <c r="N592" i="173"/>
  <c r="M592" i="173"/>
  <c r="L592" i="173"/>
  <c r="K592" i="173"/>
  <c r="S591" i="173"/>
  <c r="R591" i="173"/>
  <c r="Q591" i="173"/>
  <c r="P591" i="173"/>
  <c r="O591" i="173"/>
  <c r="N591" i="173"/>
  <c r="M591" i="173"/>
  <c r="L591" i="173"/>
  <c r="K591" i="173"/>
  <c r="S590" i="173"/>
  <c r="R590" i="173"/>
  <c r="Q590" i="173"/>
  <c r="P590" i="173"/>
  <c r="O590" i="173"/>
  <c r="N590" i="173"/>
  <c r="M590" i="173"/>
  <c r="L590" i="173"/>
  <c r="K590" i="173"/>
  <c r="S589" i="173"/>
  <c r="R589" i="173"/>
  <c r="Q589" i="173"/>
  <c r="P589" i="173"/>
  <c r="O589" i="173"/>
  <c r="N589" i="173"/>
  <c r="M589" i="173"/>
  <c r="L589" i="173"/>
  <c r="K589" i="173"/>
  <c r="S588" i="173"/>
  <c r="R588" i="173"/>
  <c r="Q588" i="173"/>
  <c r="P588" i="173"/>
  <c r="O588" i="173"/>
  <c r="N588" i="173"/>
  <c r="M588" i="173"/>
  <c r="L588" i="173"/>
  <c r="K588" i="173"/>
  <c r="S587" i="173"/>
  <c r="R587" i="173"/>
  <c r="Q587" i="173"/>
  <c r="P587" i="173"/>
  <c r="O587" i="173"/>
  <c r="N587" i="173"/>
  <c r="M587" i="173"/>
  <c r="L587" i="173"/>
  <c r="K587" i="173"/>
  <c r="S586" i="173"/>
  <c r="R586" i="173"/>
  <c r="Q586" i="173"/>
  <c r="P586" i="173"/>
  <c r="O586" i="173"/>
  <c r="N586" i="173"/>
  <c r="M586" i="173"/>
  <c r="L586" i="173"/>
  <c r="K586" i="173"/>
  <c r="S585" i="173"/>
  <c r="R585" i="173"/>
  <c r="Q585" i="173"/>
  <c r="P585" i="173"/>
  <c r="O585" i="173"/>
  <c r="N585" i="173"/>
  <c r="M585" i="173"/>
  <c r="L585" i="173"/>
  <c r="K585" i="173"/>
  <c r="S584" i="173"/>
  <c r="R584" i="173"/>
  <c r="Q584" i="173"/>
  <c r="P584" i="173"/>
  <c r="O584" i="173"/>
  <c r="N584" i="173"/>
  <c r="M584" i="173"/>
  <c r="L584" i="173"/>
  <c r="K584" i="173"/>
  <c r="S583" i="173"/>
  <c r="R583" i="173"/>
  <c r="Q583" i="173"/>
  <c r="P583" i="173"/>
  <c r="O583" i="173"/>
  <c r="N583" i="173"/>
  <c r="M583" i="173"/>
  <c r="L583" i="173"/>
  <c r="K583" i="173"/>
  <c r="S582" i="173"/>
  <c r="R582" i="173"/>
  <c r="Q582" i="173"/>
  <c r="P582" i="173"/>
  <c r="O582" i="173"/>
  <c r="N582" i="173"/>
  <c r="M582" i="173"/>
  <c r="L582" i="173"/>
  <c r="K582" i="173"/>
  <c r="S581" i="173"/>
  <c r="R581" i="173"/>
  <c r="Q581" i="173"/>
  <c r="P581" i="173"/>
  <c r="O581" i="173"/>
  <c r="N581" i="173"/>
  <c r="M581" i="173"/>
  <c r="L581" i="173"/>
  <c r="K581" i="173"/>
  <c r="S580" i="173"/>
  <c r="R580" i="173"/>
  <c r="Q580" i="173"/>
  <c r="P580" i="173"/>
  <c r="O580" i="173"/>
  <c r="N580" i="173"/>
  <c r="M580" i="173"/>
  <c r="L580" i="173"/>
  <c r="K580" i="173"/>
  <c r="S579" i="173"/>
  <c r="R579" i="173"/>
  <c r="Q579" i="173"/>
  <c r="P579" i="173"/>
  <c r="O579" i="173"/>
  <c r="N579" i="173"/>
  <c r="M579" i="173"/>
  <c r="L579" i="173"/>
  <c r="K579" i="173"/>
  <c r="S578" i="173"/>
  <c r="R578" i="173"/>
  <c r="Q578" i="173"/>
  <c r="P578" i="173"/>
  <c r="O578" i="173"/>
  <c r="N578" i="173"/>
  <c r="M578" i="173"/>
  <c r="L578" i="173"/>
  <c r="K578" i="173"/>
  <c r="S577" i="173"/>
  <c r="R577" i="173"/>
  <c r="Q577" i="173"/>
  <c r="P577" i="173"/>
  <c r="O577" i="173"/>
  <c r="N577" i="173"/>
  <c r="M577" i="173"/>
  <c r="L577" i="173"/>
  <c r="K577" i="173"/>
  <c r="S576" i="173"/>
  <c r="R576" i="173"/>
  <c r="Q576" i="173"/>
  <c r="P576" i="173"/>
  <c r="O576" i="173"/>
  <c r="N576" i="173"/>
  <c r="M576" i="173"/>
  <c r="L576" i="173"/>
  <c r="K576" i="173"/>
  <c r="S575" i="173"/>
  <c r="R575" i="173"/>
  <c r="Q575" i="173"/>
  <c r="P575" i="173"/>
  <c r="O575" i="173"/>
  <c r="N575" i="173"/>
  <c r="M575" i="173"/>
  <c r="L575" i="173"/>
  <c r="K575" i="173"/>
  <c r="S574" i="173"/>
  <c r="R574" i="173"/>
  <c r="Q574" i="173"/>
  <c r="P574" i="173"/>
  <c r="O574" i="173"/>
  <c r="N574" i="173"/>
  <c r="M574" i="173"/>
  <c r="L574" i="173"/>
  <c r="K574" i="173"/>
  <c r="S573" i="173"/>
  <c r="R573" i="173"/>
  <c r="Q573" i="173"/>
  <c r="P573" i="173"/>
  <c r="O573" i="173"/>
  <c r="N573" i="173"/>
  <c r="M573" i="173"/>
  <c r="L573" i="173"/>
  <c r="K573" i="173"/>
  <c r="S572" i="173"/>
  <c r="R572" i="173"/>
  <c r="Q572" i="173"/>
  <c r="P572" i="173"/>
  <c r="O572" i="173"/>
  <c r="N572" i="173"/>
  <c r="M572" i="173"/>
  <c r="L572" i="173"/>
  <c r="K572" i="173"/>
  <c r="S571" i="173"/>
  <c r="R571" i="173"/>
  <c r="Q571" i="173"/>
  <c r="P571" i="173"/>
  <c r="O571" i="173"/>
  <c r="N571" i="173"/>
  <c r="M571" i="173"/>
  <c r="L571" i="173"/>
  <c r="K571" i="173"/>
  <c r="S570" i="173"/>
  <c r="R570" i="173"/>
  <c r="Q570" i="173"/>
  <c r="P570" i="173"/>
  <c r="O570" i="173"/>
  <c r="N570" i="173"/>
  <c r="M570" i="173"/>
  <c r="L570" i="173"/>
  <c r="K570" i="173"/>
  <c r="S569" i="173"/>
  <c r="R569" i="173"/>
  <c r="Q569" i="173"/>
  <c r="P569" i="173"/>
  <c r="O569" i="173"/>
  <c r="N569" i="173"/>
  <c r="M569" i="173"/>
  <c r="L569" i="173"/>
  <c r="K569" i="173"/>
  <c r="S568" i="173"/>
  <c r="R568" i="173"/>
  <c r="Q568" i="173"/>
  <c r="P568" i="173"/>
  <c r="O568" i="173"/>
  <c r="N568" i="173"/>
  <c r="M568" i="173"/>
  <c r="L568" i="173"/>
  <c r="K568" i="173"/>
  <c r="S567" i="173"/>
  <c r="R567" i="173"/>
  <c r="Q567" i="173"/>
  <c r="P567" i="173"/>
  <c r="O567" i="173"/>
  <c r="N567" i="173"/>
  <c r="M567" i="173"/>
  <c r="L567" i="173"/>
  <c r="K567" i="173"/>
  <c r="S566" i="173"/>
  <c r="R566" i="173"/>
  <c r="Q566" i="173"/>
  <c r="P566" i="173"/>
  <c r="O566" i="173"/>
  <c r="N566" i="173"/>
  <c r="M566" i="173"/>
  <c r="L566" i="173"/>
  <c r="K566" i="173"/>
  <c r="S565" i="173"/>
  <c r="R565" i="173"/>
  <c r="Q565" i="173"/>
  <c r="P565" i="173"/>
  <c r="O565" i="173"/>
  <c r="N565" i="173"/>
  <c r="M565" i="173"/>
  <c r="L565" i="173"/>
  <c r="K565" i="173"/>
  <c r="S564" i="173"/>
  <c r="R564" i="173"/>
  <c r="Q564" i="173"/>
  <c r="P564" i="173"/>
  <c r="O564" i="173"/>
  <c r="N564" i="173"/>
  <c r="M564" i="173"/>
  <c r="L564" i="173"/>
  <c r="K564" i="173"/>
  <c r="S563" i="173"/>
  <c r="R563" i="173"/>
  <c r="Q563" i="173"/>
  <c r="P563" i="173"/>
  <c r="O563" i="173"/>
  <c r="N563" i="173"/>
  <c r="M563" i="173"/>
  <c r="L563" i="173"/>
  <c r="K563" i="173"/>
  <c r="S562" i="173"/>
  <c r="R562" i="173"/>
  <c r="Q562" i="173"/>
  <c r="P562" i="173"/>
  <c r="O562" i="173"/>
  <c r="N562" i="173"/>
  <c r="M562" i="173"/>
  <c r="L562" i="173"/>
  <c r="K562" i="173"/>
  <c r="S561" i="173"/>
  <c r="R561" i="173"/>
  <c r="Q561" i="173"/>
  <c r="P561" i="173"/>
  <c r="O561" i="173"/>
  <c r="N561" i="173"/>
  <c r="M561" i="173"/>
  <c r="L561" i="173"/>
  <c r="K561" i="173"/>
  <c r="S560" i="173"/>
  <c r="R560" i="173"/>
  <c r="Q560" i="173"/>
  <c r="P560" i="173"/>
  <c r="O560" i="173"/>
  <c r="N560" i="173"/>
  <c r="M560" i="173"/>
  <c r="L560" i="173"/>
  <c r="K560" i="173"/>
  <c r="S559" i="173"/>
  <c r="R559" i="173"/>
  <c r="Q559" i="173"/>
  <c r="P559" i="173"/>
  <c r="O559" i="173"/>
  <c r="N559" i="173"/>
  <c r="M559" i="173"/>
  <c r="L559" i="173"/>
  <c r="K559" i="173"/>
  <c r="S558" i="173"/>
  <c r="R558" i="173"/>
  <c r="Q558" i="173"/>
  <c r="P558" i="173"/>
  <c r="O558" i="173"/>
  <c r="N558" i="173"/>
  <c r="M558" i="173"/>
  <c r="L558" i="173"/>
  <c r="K558" i="173"/>
  <c r="S557" i="173"/>
  <c r="R557" i="173"/>
  <c r="Q557" i="173"/>
  <c r="P557" i="173"/>
  <c r="O557" i="173"/>
  <c r="N557" i="173"/>
  <c r="M557" i="173"/>
  <c r="L557" i="173"/>
  <c r="K557" i="173"/>
  <c r="S556" i="173"/>
  <c r="R556" i="173"/>
  <c r="Q556" i="173"/>
  <c r="P556" i="173"/>
  <c r="O556" i="173"/>
  <c r="N556" i="173"/>
  <c r="M556" i="173"/>
  <c r="L556" i="173"/>
  <c r="K556" i="173"/>
  <c r="S555" i="173"/>
  <c r="R555" i="173"/>
  <c r="Q555" i="173"/>
  <c r="P555" i="173"/>
  <c r="O555" i="173"/>
  <c r="N555" i="173"/>
  <c r="M555" i="173"/>
  <c r="L555" i="173"/>
  <c r="K555" i="173"/>
  <c r="S554" i="173"/>
  <c r="R554" i="173"/>
  <c r="Q554" i="173"/>
  <c r="P554" i="173"/>
  <c r="O554" i="173"/>
  <c r="N554" i="173"/>
  <c r="M554" i="173"/>
  <c r="L554" i="173"/>
  <c r="K554" i="173"/>
  <c r="S553" i="173"/>
  <c r="R553" i="173"/>
  <c r="Q553" i="173"/>
  <c r="P553" i="173"/>
  <c r="O553" i="173"/>
  <c r="N553" i="173"/>
  <c r="M553" i="173"/>
  <c r="L553" i="173"/>
  <c r="K553" i="173"/>
  <c r="S552" i="173"/>
  <c r="R552" i="173"/>
  <c r="Q552" i="173"/>
  <c r="P552" i="173"/>
  <c r="O552" i="173"/>
  <c r="N552" i="173"/>
  <c r="M552" i="173"/>
  <c r="L552" i="173"/>
  <c r="K552" i="173"/>
  <c r="S551" i="173"/>
  <c r="R551" i="173"/>
  <c r="Q551" i="173"/>
  <c r="P551" i="173"/>
  <c r="O551" i="173"/>
  <c r="N551" i="173"/>
  <c r="M551" i="173"/>
  <c r="L551" i="173"/>
  <c r="K551" i="173"/>
  <c r="S550" i="173"/>
  <c r="R550" i="173"/>
  <c r="Q550" i="173"/>
  <c r="P550" i="173"/>
  <c r="O550" i="173"/>
  <c r="N550" i="173"/>
  <c r="M550" i="173"/>
  <c r="L550" i="173"/>
  <c r="K550" i="173"/>
  <c r="S549" i="173"/>
  <c r="R549" i="173"/>
  <c r="Q549" i="173"/>
  <c r="P549" i="173"/>
  <c r="O549" i="173"/>
  <c r="N549" i="173"/>
  <c r="M549" i="173"/>
  <c r="L549" i="173"/>
  <c r="K549" i="173"/>
  <c r="S548" i="173"/>
  <c r="R548" i="173"/>
  <c r="Q548" i="173"/>
  <c r="P548" i="173"/>
  <c r="O548" i="173"/>
  <c r="N548" i="173"/>
  <c r="M548" i="173"/>
  <c r="L548" i="173"/>
  <c r="K548" i="173"/>
  <c r="S547" i="173"/>
  <c r="R547" i="173"/>
  <c r="Q547" i="173"/>
  <c r="P547" i="173"/>
  <c r="O547" i="173"/>
  <c r="N547" i="173"/>
  <c r="M547" i="173"/>
  <c r="L547" i="173"/>
  <c r="K547" i="173"/>
  <c r="S546" i="173"/>
  <c r="R546" i="173"/>
  <c r="Q546" i="173"/>
  <c r="P546" i="173"/>
  <c r="O546" i="173"/>
  <c r="N546" i="173"/>
  <c r="M546" i="173"/>
  <c r="L546" i="173"/>
  <c r="K546" i="173"/>
  <c r="S545" i="173"/>
  <c r="R545" i="173"/>
  <c r="Q545" i="173"/>
  <c r="P545" i="173"/>
  <c r="O545" i="173"/>
  <c r="N545" i="173"/>
  <c r="M545" i="173"/>
  <c r="L545" i="173"/>
  <c r="K545" i="173"/>
  <c r="S544" i="173"/>
  <c r="R544" i="173"/>
  <c r="Q544" i="173"/>
  <c r="P544" i="173"/>
  <c r="O544" i="173"/>
  <c r="N544" i="173"/>
  <c r="M544" i="173"/>
  <c r="L544" i="173"/>
  <c r="K544" i="173"/>
  <c r="S543" i="173"/>
  <c r="R543" i="173"/>
  <c r="Q543" i="173"/>
  <c r="P543" i="173"/>
  <c r="O543" i="173"/>
  <c r="N543" i="173"/>
  <c r="M543" i="173"/>
  <c r="L543" i="173"/>
  <c r="K543" i="173"/>
  <c r="S542" i="173"/>
  <c r="R542" i="173"/>
  <c r="Q542" i="173"/>
  <c r="P542" i="173"/>
  <c r="O542" i="173"/>
  <c r="N542" i="173"/>
  <c r="M542" i="173"/>
  <c r="L542" i="173"/>
  <c r="K542" i="173"/>
  <c r="S541" i="173"/>
  <c r="R541" i="173"/>
  <c r="Q541" i="173"/>
  <c r="P541" i="173"/>
  <c r="O541" i="173"/>
  <c r="N541" i="173"/>
  <c r="M541" i="173"/>
  <c r="L541" i="173"/>
  <c r="K541" i="173"/>
  <c r="S540" i="173"/>
  <c r="R540" i="173"/>
  <c r="Q540" i="173"/>
  <c r="P540" i="173"/>
  <c r="O540" i="173"/>
  <c r="N540" i="173"/>
  <c r="M540" i="173"/>
  <c r="L540" i="173"/>
  <c r="K540" i="173"/>
  <c r="S539" i="173"/>
  <c r="R539" i="173"/>
  <c r="Q539" i="173"/>
  <c r="P539" i="173"/>
  <c r="O539" i="173"/>
  <c r="N539" i="173"/>
  <c r="M539" i="173"/>
  <c r="L539" i="173"/>
  <c r="K539" i="173"/>
  <c r="S538" i="173"/>
  <c r="R538" i="173"/>
  <c r="Q538" i="173"/>
  <c r="P538" i="173"/>
  <c r="O538" i="173"/>
  <c r="N538" i="173"/>
  <c r="M538" i="173"/>
  <c r="L538" i="173"/>
  <c r="K538" i="173"/>
  <c r="S537" i="173"/>
  <c r="R537" i="173"/>
  <c r="Q537" i="173"/>
  <c r="P537" i="173"/>
  <c r="O537" i="173"/>
  <c r="N537" i="173"/>
  <c r="M537" i="173"/>
  <c r="L537" i="173"/>
  <c r="K537" i="173"/>
  <c r="S536" i="173"/>
  <c r="R536" i="173"/>
  <c r="Q536" i="173"/>
  <c r="P536" i="173"/>
  <c r="O536" i="173"/>
  <c r="N536" i="173"/>
  <c r="M536" i="173"/>
  <c r="L536" i="173"/>
  <c r="K536" i="173"/>
  <c r="S535" i="173"/>
  <c r="R535" i="173"/>
  <c r="Q535" i="173"/>
  <c r="P535" i="173"/>
  <c r="O535" i="173"/>
  <c r="N535" i="173"/>
  <c r="M535" i="173"/>
  <c r="L535" i="173"/>
  <c r="K535" i="173"/>
  <c r="S534" i="173"/>
  <c r="R534" i="173"/>
  <c r="Q534" i="173"/>
  <c r="P534" i="173"/>
  <c r="O534" i="173"/>
  <c r="N534" i="173"/>
  <c r="M534" i="173"/>
  <c r="L534" i="173"/>
  <c r="K534" i="173"/>
  <c r="S533" i="173"/>
  <c r="R533" i="173"/>
  <c r="Q533" i="173"/>
  <c r="P533" i="173"/>
  <c r="O533" i="173"/>
  <c r="N533" i="173"/>
  <c r="M533" i="173"/>
  <c r="L533" i="173"/>
  <c r="K533" i="173"/>
  <c r="S532" i="173"/>
  <c r="R532" i="173"/>
  <c r="Q532" i="173"/>
  <c r="P532" i="173"/>
  <c r="O532" i="173"/>
  <c r="N532" i="173"/>
  <c r="M532" i="173"/>
  <c r="L532" i="173"/>
  <c r="K532" i="173"/>
  <c r="S531" i="173"/>
  <c r="R531" i="173"/>
  <c r="Q531" i="173"/>
  <c r="P531" i="173"/>
  <c r="O531" i="173"/>
  <c r="N531" i="173"/>
  <c r="M531" i="173"/>
  <c r="L531" i="173"/>
  <c r="K531" i="173"/>
  <c r="S530" i="173"/>
  <c r="R530" i="173"/>
  <c r="Q530" i="173"/>
  <c r="P530" i="173"/>
  <c r="O530" i="173"/>
  <c r="N530" i="173"/>
  <c r="M530" i="173"/>
  <c r="L530" i="173"/>
  <c r="K530" i="173"/>
  <c r="S529" i="173"/>
  <c r="R529" i="173"/>
  <c r="Q529" i="173"/>
  <c r="P529" i="173"/>
  <c r="O529" i="173"/>
  <c r="N529" i="173"/>
  <c r="M529" i="173"/>
  <c r="L529" i="173"/>
  <c r="K529" i="173"/>
  <c r="S528" i="173"/>
  <c r="R528" i="173"/>
  <c r="Q528" i="173"/>
  <c r="P528" i="173"/>
  <c r="O528" i="173"/>
  <c r="N528" i="173"/>
  <c r="M528" i="173"/>
  <c r="L528" i="173"/>
  <c r="K528" i="173"/>
  <c r="S527" i="173"/>
  <c r="R527" i="173"/>
  <c r="Q527" i="173"/>
  <c r="P527" i="173"/>
  <c r="O527" i="173"/>
  <c r="N527" i="173"/>
  <c r="M527" i="173"/>
  <c r="L527" i="173"/>
  <c r="K527" i="173"/>
  <c r="S526" i="173"/>
  <c r="R526" i="173"/>
  <c r="Q526" i="173"/>
  <c r="P526" i="173"/>
  <c r="O526" i="173"/>
  <c r="N526" i="173"/>
  <c r="M526" i="173"/>
  <c r="L526" i="173"/>
  <c r="K526" i="173"/>
  <c r="S525" i="173"/>
  <c r="R525" i="173"/>
  <c r="Q525" i="173"/>
  <c r="P525" i="173"/>
  <c r="O525" i="173"/>
  <c r="N525" i="173"/>
  <c r="M525" i="173"/>
  <c r="L525" i="173"/>
  <c r="K525" i="173"/>
  <c r="S524" i="173"/>
  <c r="R524" i="173"/>
  <c r="Q524" i="173"/>
  <c r="P524" i="173"/>
  <c r="O524" i="173"/>
  <c r="N524" i="173"/>
  <c r="M524" i="173"/>
  <c r="L524" i="173"/>
  <c r="K524" i="173"/>
  <c r="S523" i="173"/>
  <c r="R523" i="173"/>
  <c r="Q523" i="173"/>
  <c r="P523" i="173"/>
  <c r="O523" i="173"/>
  <c r="N523" i="173"/>
  <c r="M523" i="173"/>
  <c r="L523" i="173"/>
  <c r="K523" i="173"/>
  <c r="S522" i="173"/>
  <c r="R522" i="173"/>
  <c r="Q522" i="173"/>
  <c r="P522" i="173"/>
  <c r="O522" i="173"/>
  <c r="N522" i="173"/>
  <c r="M522" i="173"/>
  <c r="L522" i="173"/>
  <c r="K522" i="173"/>
  <c r="S521" i="173"/>
  <c r="R521" i="173"/>
  <c r="Q521" i="173"/>
  <c r="P521" i="173"/>
  <c r="O521" i="173"/>
  <c r="N521" i="173"/>
  <c r="M521" i="173"/>
  <c r="L521" i="173"/>
  <c r="K521" i="173"/>
  <c r="S520" i="173"/>
  <c r="R520" i="173"/>
  <c r="Q520" i="173"/>
  <c r="P520" i="173"/>
  <c r="O520" i="173"/>
  <c r="N520" i="173"/>
  <c r="M520" i="173"/>
  <c r="L520" i="173"/>
  <c r="K520" i="173"/>
  <c r="S519" i="173"/>
  <c r="R519" i="173"/>
  <c r="Q519" i="173"/>
  <c r="P519" i="173"/>
  <c r="O519" i="173"/>
  <c r="N519" i="173"/>
  <c r="M519" i="173"/>
  <c r="L519" i="173"/>
  <c r="K519" i="173"/>
  <c r="S518" i="173"/>
  <c r="R518" i="173"/>
  <c r="Q518" i="173"/>
  <c r="P518" i="173"/>
  <c r="O518" i="173"/>
  <c r="N518" i="173"/>
  <c r="M518" i="173"/>
  <c r="L518" i="173"/>
  <c r="K518" i="173"/>
  <c r="S517" i="173"/>
  <c r="R517" i="173"/>
  <c r="Q517" i="173"/>
  <c r="P517" i="173"/>
  <c r="O517" i="173"/>
  <c r="N517" i="173"/>
  <c r="M517" i="173"/>
  <c r="L517" i="173"/>
  <c r="K517" i="173"/>
  <c r="S516" i="173"/>
  <c r="R516" i="173"/>
  <c r="Q516" i="173"/>
  <c r="P516" i="173"/>
  <c r="O516" i="173"/>
  <c r="N516" i="173"/>
  <c r="M516" i="173"/>
  <c r="L516" i="173"/>
  <c r="K516" i="173"/>
  <c r="S515" i="173"/>
  <c r="R515" i="173"/>
  <c r="Q515" i="173"/>
  <c r="P515" i="173"/>
  <c r="O515" i="173"/>
  <c r="N515" i="173"/>
  <c r="M515" i="173"/>
  <c r="L515" i="173"/>
  <c r="K515" i="173"/>
  <c r="S514" i="173"/>
  <c r="R514" i="173"/>
  <c r="Q514" i="173"/>
  <c r="P514" i="173"/>
  <c r="O514" i="173"/>
  <c r="N514" i="173"/>
  <c r="M514" i="173"/>
  <c r="L514" i="173"/>
  <c r="K514" i="173"/>
  <c r="S513" i="173"/>
  <c r="R513" i="173"/>
  <c r="Q513" i="173"/>
  <c r="P513" i="173"/>
  <c r="O513" i="173"/>
  <c r="N513" i="173"/>
  <c r="M513" i="173"/>
  <c r="L513" i="173"/>
  <c r="K513" i="173"/>
  <c r="S512" i="173"/>
  <c r="R512" i="173"/>
  <c r="Q512" i="173"/>
  <c r="P512" i="173"/>
  <c r="O512" i="173"/>
  <c r="N512" i="173"/>
  <c r="M512" i="173"/>
  <c r="L512" i="173"/>
  <c r="K512" i="173"/>
  <c r="S511" i="173"/>
  <c r="R511" i="173"/>
  <c r="Q511" i="173"/>
  <c r="P511" i="173"/>
  <c r="O511" i="173"/>
  <c r="N511" i="173"/>
  <c r="M511" i="173"/>
  <c r="L511" i="173"/>
  <c r="K511" i="173"/>
  <c r="S510" i="173"/>
  <c r="R510" i="173"/>
  <c r="Q510" i="173"/>
  <c r="P510" i="173"/>
  <c r="O510" i="173"/>
  <c r="N510" i="173"/>
  <c r="M510" i="173"/>
  <c r="L510" i="173"/>
  <c r="K510" i="173"/>
  <c r="S509" i="173"/>
  <c r="R509" i="173"/>
  <c r="Q509" i="173"/>
  <c r="P509" i="173"/>
  <c r="O509" i="173"/>
  <c r="N509" i="173"/>
  <c r="M509" i="173"/>
  <c r="L509" i="173"/>
  <c r="K509" i="173"/>
  <c r="S508" i="173"/>
  <c r="R508" i="173"/>
  <c r="Q508" i="173"/>
  <c r="P508" i="173"/>
  <c r="O508" i="173"/>
  <c r="N508" i="173"/>
  <c r="M508" i="173"/>
  <c r="L508" i="173"/>
  <c r="K508" i="173"/>
  <c r="S507" i="173"/>
  <c r="R507" i="173"/>
  <c r="Q507" i="173"/>
  <c r="P507" i="173"/>
  <c r="O507" i="173"/>
  <c r="N507" i="173"/>
  <c r="M507" i="173"/>
  <c r="L507" i="173"/>
  <c r="K507" i="173"/>
  <c r="S506" i="173"/>
  <c r="R506" i="173"/>
  <c r="Q506" i="173"/>
  <c r="P506" i="173"/>
  <c r="O506" i="173"/>
  <c r="N506" i="173"/>
  <c r="M506" i="173"/>
  <c r="L506" i="173"/>
  <c r="K506" i="173"/>
  <c r="S505" i="173"/>
  <c r="R505" i="173"/>
  <c r="Q505" i="173"/>
  <c r="P505" i="173"/>
  <c r="O505" i="173"/>
  <c r="N505" i="173"/>
  <c r="M505" i="173"/>
  <c r="L505" i="173"/>
  <c r="K505" i="173"/>
  <c r="S504" i="173"/>
  <c r="R504" i="173"/>
  <c r="Q504" i="173"/>
  <c r="P504" i="173"/>
  <c r="O504" i="173"/>
  <c r="N504" i="173"/>
  <c r="M504" i="173"/>
  <c r="L504" i="173"/>
  <c r="K504" i="173"/>
  <c r="S503" i="173"/>
  <c r="R503" i="173"/>
  <c r="Q503" i="173"/>
  <c r="P503" i="173"/>
  <c r="O503" i="173"/>
  <c r="N503" i="173"/>
  <c r="M503" i="173"/>
  <c r="L503" i="173"/>
  <c r="K503" i="173"/>
  <c r="S502" i="173"/>
  <c r="R502" i="173"/>
  <c r="Q502" i="173"/>
  <c r="P502" i="173"/>
  <c r="O502" i="173"/>
  <c r="N502" i="173"/>
  <c r="M502" i="173"/>
  <c r="L502" i="173"/>
  <c r="K502" i="173"/>
  <c r="S501" i="173"/>
  <c r="R501" i="173"/>
  <c r="Q501" i="173"/>
  <c r="P501" i="173"/>
  <c r="O501" i="173"/>
  <c r="N501" i="173"/>
  <c r="M501" i="173"/>
  <c r="L501" i="173"/>
  <c r="K501" i="173"/>
  <c r="S500" i="173"/>
  <c r="R500" i="173"/>
  <c r="Q500" i="173"/>
  <c r="P500" i="173"/>
  <c r="O500" i="173"/>
  <c r="N500" i="173"/>
  <c r="M500" i="173"/>
  <c r="L500" i="173"/>
  <c r="K500" i="173"/>
  <c r="S499" i="173"/>
  <c r="R499" i="173"/>
  <c r="Q499" i="173"/>
  <c r="P499" i="173"/>
  <c r="O499" i="173"/>
  <c r="N499" i="173"/>
  <c r="M499" i="173"/>
  <c r="L499" i="173"/>
  <c r="K499" i="173"/>
  <c r="S498" i="173"/>
  <c r="R498" i="173"/>
  <c r="Q498" i="173"/>
  <c r="P498" i="173"/>
  <c r="O498" i="173"/>
  <c r="N498" i="173"/>
  <c r="M498" i="173"/>
  <c r="L498" i="173"/>
  <c r="K498" i="173"/>
  <c r="S497" i="173"/>
  <c r="R497" i="173"/>
  <c r="Q497" i="173"/>
  <c r="P497" i="173"/>
  <c r="O497" i="173"/>
  <c r="N497" i="173"/>
  <c r="M497" i="173"/>
  <c r="L497" i="173"/>
  <c r="K497" i="173"/>
  <c r="S496" i="173"/>
  <c r="R496" i="173"/>
  <c r="Q496" i="173"/>
  <c r="P496" i="173"/>
  <c r="O496" i="173"/>
  <c r="N496" i="173"/>
  <c r="M496" i="173"/>
  <c r="L496" i="173"/>
  <c r="K496" i="173"/>
  <c r="S495" i="173"/>
  <c r="R495" i="173"/>
  <c r="Q495" i="173"/>
  <c r="P495" i="173"/>
  <c r="O495" i="173"/>
  <c r="N495" i="173"/>
  <c r="M495" i="173"/>
  <c r="L495" i="173"/>
  <c r="K495" i="173"/>
  <c r="S494" i="173"/>
  <c r="R494" i="173"/>
  <c r="Q494" i="173"/>
  <c r="P494" i="173"/>
  <c r="O494" i="173"/>
  <c r="N494" i="173"/>
  <c r="M494" i="173"/>
  <c r="L494" i="173"/>
  <c r="K494" i="173"/>
  <c r="S493" i="173"/>
  <c r="R493" i="173"/>
  <c r="Q493" i="173"/>
  <c r="P493" i="173"/>
  <c r="O493" i="173"/>
  <c r="N493" i="173"/>
  <c r="M493" i="173"/>
  <c r="L493" i="173"/>
  <c r="K493" i="173"/>
  <c r="S492" i="173"/>
  <c r="R492" i="173"/>
  <c r="Q492" i="173"/>
  <c r="P492" i="173"/>
  <c r="O492" i="173"/>
  <c r="N492" i="173"/>
  <c r="M492" i="173"/>
  <c r="L492" i="173"/>
  <c r="K492" i="173"/>
  <c r="S491" i="173"/>
  <c r="R491" i="173"/>
  <c r="Q491" i="173"/>
  <c r="P491" i="173"/>
  <c r="O491" i="173"/>
  <c r="N491" i="173"/>
  <c r="M491" i="173"/>
  <c r="L491" i="173"/>
  <c r="K491" i="173"/>
  <c r="S490" i="173"/>
  <c r="R490" i="173"/>
  <c r="Q490" i="173"/>
  <c r="P490" i="173"/>
  <c r="O490" i="173"/>
  <c r="N490" i="173"/>
  <c r="M490" i="173"/>
  <c r="L490" i="173"/>
  <c r="K490" i="173"/>
  <c r="S489" i="173"/>
  <c r="R489" i="173"/>
  <c r="Q489" i="173"/>
  <c r="P489" i="173"/>
  <c r="O489" i="173"/>
  <c r="N489" i="173"/>
  <c r="M489" i="173"/>
  <c r="L489" i="173"/>
  <c r="K489" i="173"/>
  <c r="S488" i="173"/>
  <c r="R488" i="173"/>
  <c r="Q488" i="173"/>
  <c r="P488" i="173"/>
  <c r="O488" i="173"/>
  <c r="N488" i="173"/>
  <c r="M488" i="173"/>
  <c r="L488" i="173"/>
  <c r="K488" i="173"/>
  <c r="S487" i="173"/>
  <c r="R487" i="173"/>
  <c r="Q487" i="173"/>
  <c r="P487" i="173"/>
  <c r="O487" i="173"/>
  <c r="N487" i="173"/>
  <c r="M487" i="173"/>
  <c r="L487" i="173"/>
  <c r="K487" i="173"/>
  <c r="S486" i="173"/>
  <c r="R486" i="173"/>
  <c r="Q486" i="173"/>
  <c r="P486" i="173"/>
  <c r="O486" i="173"/>
  <c r="N486" i="173"/>
  <c r="M486" i="173"/>
  <c r="L486" i="173"/>
  <c r="K486" i="173"/>
  <c r="S485" i="173"/>
  <c r="R485" i="173"/>
  <c r="Q485" i="173"/>
  <c r="P485" i="173"/>
  <c r="O485" i="173"/>
  <c r="N485" i="173"/>
  <c r="M485" i="173"/>
  <c r="L485" i="173"/>
  <c r="K485" i="173"/>
  <c r="S484" i="173"/>
  <c r="R484" i="173"/>
  <c r="Q484" i="173"/>
  <c r="P484" i="173"/>
  <c r="O484" i="173"/>
  <c r="N484" i="173"/>
  <c r="M484" i="173"/>
  <c r="L484" i="173"/>
  <c r="K484" i="173"/>
  <c r="S483" i="173"/>
  <c r="R483" i="173"/>
  <c r="Q483" i="173"/>
  <c r="P483" i="173"/>
  <c r="O483" i="173"/>
  <c r="N483" i="173"/>
  <c r="M483" i="173"/>
  <c r="L483" i="173"/>
  <c r="K483" i="173"/>
  <c r="S482" i="173"/>
  <c r="R482" i="173"/>
  <c r="Q482" i="173"/>
  <c r="P482" i="173"/>
  <c r="O482" i="173"/>
  <c r="N482" i="173"/>
  <c r="M482" i="173"/>
  <c r="L482" i="173"/>
  <c r="K482" i="173"/>
  <c r="S481" i="173"/>
  <c r="R481" i="173"/>
  <c r="Q481" i="173"/>
  <c r="P481" i="173"/>
  <c r="O481" i="173"/>
  <c r="N481" i="173"/>
  <c r="M481" i="173"/>
  <c r="L481" i="173"/>
  <c r="K481" i="173"/>
  <c r="S480" i="173"/>
  <c r="R480" i="173"/>
  <c r="Q480" i="173"/>
  <c r="P480" i="173"/>
  <c r="O480" i="173"/>
  <c r="N480" i="173"/>
  <c r="M480" i="173"/>
  <c r="L480" i="173"/>
  <c r="K480" i="173"/>
  <c r="S479" i="173"/>
  <c r="R479" i="173"/>
  <c r="Q479" i="173"/>
  <c r="P479" i="173"/>
  <c r="O479" i="173"/>
  <c r="N479" i="173"/>
  <c r="M479" i="173"/>
  <c r="L479" i="173"/>
  <c r="K479" i="173"/>
  <c r="S478" i="173"/>
  <c r="R478" i="173"/>
  <c r="Q478" i="173"/>
  <c r="P478" i="173"/>
  <c r="O478" i="173"/>
  <c r="N478" i="173"/>
  <c r="M478" i="173"/>
  <c r="L478" i="173"/>
  <c r="K478" i="173"/>
  <c r="S477" i="173"/>
  <c r="R477" i="173"/>
  <c r="Q477" i="173"/>
  <c r="P477" i="173"/>
  <c r="O477" i="173"/>
  <c r="N477" i="173"/>
  <c r="M477" i="173"/>
  <c r="L477" i="173"/>
  <c r="K477" i="173"/>
  <c r="S476" i="173"/>
  <c r="R476" i="173"/>
  <c r="Q476" i="173"/>
  <c r="P476" i="173"/>
  <c r="O476" i="173"/>
  <c r="N476" i="173"/>
  <c r="M476" i="173"/>
  <c r="L476" i="173"/>
  <c r="K476" i="173"/>
  <c r="S475" i="173"/>
  <c r="R475" i="173"/>
  <c r="Q475" i="173"/>
  <c r="P475" i="173"/>
  <c r="O475" i="173"/>
  <c r="N475" i="173"/>
  <c r="M475" i="173"/>
  <c r="L475" i="173"/>
  <c r="K475" i="173"/>
  <c r="S474" i="173"/>
  <c r="R474" i="173"/>
  <c r="Q474" i="173"/>
  <c r="P474" i="173"/>
  <c r="O474" i="173"/>
  <c r="N474" i="173"/>
  <c r="M474" i="173"/>
  <c r="L474" i="173"/>
  <c r="K474" i="173"/>
  <c r="S473" i="173"/>
  <c r="R473" i="173"/>
  <c r="Q473" i="173"/>
  <c r="P473" i="173"/>
  <c r="O473" i="173"/>
  <c r="N473" i="173"/>
  <c r="M473" i="173"/>
  <c r="L473" i="173"/>
  <c r="K473" i="173"/>
  <c r="S472" i="173"/>
  <c r="R472" i="173"/>
  <c r="Q472" i="173"/>
  <c r="P472" i="173"/>
  <c r="O472" i="173"/>
  <c r="N472" i="173"/>
  <c r="M472" i="173"/>
  <c r="L472" i="173"/>
  <c r="K472" i="173"/>
  <c r="S471" i="173"/>
  <c r="R471" i="173"/>
  <c r="Q471" i="173"/>
  <c r="P471" i="173"/>
  <c r="O471" i="173"/>
  <c r="N471" i="173"/>
  <c r="M471" i="173"/>
  <c r="L471" i="173"/>
  <c r="K471" i="173"/>
  <c r="S470" i="173"/>
  <c r="R470" i="173"/>
  <c r="Q470" i="173"/>
  <c r="P470" i="173"/>
  <c r="O470" i="173"/>
  <c r="N470" i="173"/>
  <c r="M470" i="173"/>
  <c r="L470" i="173"/>
  <c r="K470" i="173"/>
  <c r="S469" i="173"/>
  <c r="R469" i="173"/>
  <c r="Q469" i="173"/>
  <c r="P469" i="173"/>
  <c r="O469" i="173"/>
  <c r="N469" i="173"/>
  <c r="M469" i="173"/>
  <c r="L469" i="173"/>
  <c r="K469" i="173"/>
  <c r="S468" i="173"/>
  <c r="R468" i="173"/>
  <c r="Q468" i="173"/>
  <c r="P468" i="173"/>
  <c r="O468" i="173"/>
  <c r="N468" i="173"/>
  <c r="M468" i="173"/>
  <c r="L468" i="173"/>
  <c r="K468" i="173"/>
  <c r="S467" i="173"/>
  <c r="R467" i="173"/>
  <c r="Q467" i="173"/>
  <c r="P467" i="173"/>
  <c r="O467" i="173"/>
  <c r="N467" i="173"/>
  <c r="M467" i="173"/>
  <c r="L467" i="173"/>
  <c r="K467" i="173"/>
  <c r="S466" i="173"/>
  <c r="R466" i="173"/>
  <c r="Q466" i="173"/>
  <c r="P466" i="173"/>
  <c r="O466" i="173"/>
  <c r="N466" i="173"/>
  <c r="M466" i="173"/>
  <c r="L466" i="173"/>
  <c r="K466" i="173"/>
  <c r="S465" i="173"/>
  <c r="R465" i="173"/>
  <c r="Q465" i="173"/>
  <c r="P465" i="173"/>
  <c r="O465" i="173"/>
  <c r="N465" i="173"/>
  <c r="M465" i="173"/>
  <c r="L465" i="173"/>
  <c r="K465" i="173"/>
  <c r="S464" i="173"/>
  <c r="R464" i="173"/>
  <c r="Q464" i="173"/>
  <c r="P464" i="173"/>
  <c r="O464" i="173"/>
  <c r="N464" i="173"/>
  <c r="M464" i="173"/>
  <c r="L464" i="173"/>
  <c r="K464" i="173"/>
  <c r="S463" i="173"/>
  <c r="R463" i="173"/>
  <c r="Q463" i="173"/>
  <c r="P463" i="173"/>
  <c r="O463" i="173"/>
  <c r="N463" i="173"/>
  <c r="M463" i="173"/>
  <c r="L463" i="173"/>
  <c r="K463" i="173"/>
  <c r="S462" i="173"/>
  <c r="R462" i="173"/>
  <c r="Q462" i="173"/>
  <c r="P462" i="173"/>
  <c r="O462" i="173"/>
  <c r="N462" i="173"/>
  <c r="M462" i="173"/>
  <c r="L462" i="173"/>
  <c r="K462" i="173"/>
  <c r="S461" i="173"/>
  <c r="R461" i="173"/>
  <c r="Q461" i="173"/>
  <c r="P461" i="173"/>
  <c r="O461" i="173"/>
  <c r="N461" i="173"/>
  <c r="M461" i="173"/>
  <c r="L461" i="173"/>
  <c r="K461" i="173"/>
  <c r="S460" i="173"/>
  <c r="R460" i="173"/>
  <c r="Q460" i="173"/>
  <c r="P460" i="173"/>
  <c r="O460" i="173"/>
  <c r="N460" i="173"/>
  <c r="M460" i="173"/>
  <c r="L460" i="173"/>
  <c r="K460" i="173"/>
  <c r="S459" i="173"/>
  <c r="R459" i="173"/>
  <c r="Q459" i="173"/>
  <c r="P459" i="173"/>
  <c r="O459" i="173"/>
  <c r="N459" i="173"/>
  <c r="M459" i="173"/>
  <c r="L459" i="173"/>
  <c r="K459" i="173"/>
  <c r="S458" i="173"/>
  <c r="R458" i="173"/>
  <c r="Q458" i="173"/>
  <c r="P458" i="173"/>
  <c r="O458" i="173"/>
  <c r="N458" i="173"/>
  <c r="M458" i="173"/>
  <c r="L458" i="173"/>
  <c r="K458" i="173"/>
  <c r="S457" i="173"/>
  <c r="R457" i="173"/>
  <c r="Q457" i="173"/>
  <c r="P457" i="173"/>
  <c r="O457" i="173"/>
  <c r="N457" i="173"/>
  <c r="M457" i="173"/>
  <c r="L457" i="173"/>
  <c r="K457" i="173"/>
  <c r="S456" i="173"/>
  <c r="R456" i="173"/>
  <c r="Q456" i="173"/>
  <c r="P456" i="173"/>
  <c r="O456" i="173"/>
  <c r="N456" i="173"/>
  <c r="M456" i="173"/>
  <c r="L456" i="173"/>
  <c r="K456" i="173"/>
  <c r="S455" i="173"/>
  <c r="R455" i="173"/>
  <c r="Q455" i="173"/>
  <c r="P455" i="173"/>
  <c r="O455" i="173"/>
  <c r="N455" i="173"/>
  <c r="M455" i="173"/>
  <c r="L455" i="173"/>
  <c r="K455" i="173"/>
  <c r="S454" i="173"/>
  <c r="R454" i="173"/>
  <c r="Q454" i="173"/>
  <c r="P454" i="173"/>
  <c r="O454" i="173"/>
  <c r="N454" i="173"/>
  <c r="M454" i="173"/>
  <c r="L454" i="173"/>
  <c r="K454" i="173"/>
  <c r="S453" i="173"/>
  <c r="R453" i="173"/>
  <c r="Q453" i="173"/>
  <c r="P453" i="173"/>
  <c r="O453" i="173"/>
  <c r="N453" i="173"/>
  <c r="M453" i="173"/>
  <c r="L453" i="173"/>
  <c r="K453" i="173"/>
  <c r="S452" i="173"/>
  <c r="R452" i="173"/>
  <c r="Q452" i="173"/>
  <c r="P452" i="173"/>
  <c r="O452" i="173"/>
  <c r="N452" i="173"/>
  <c r="M452" i="173"/>
  <c r="L452" i="173"/>
  <c r="K452" i="173"/>
  <c r="S451" i="173"/>
  <c r="R451" i="173"/>
  <c r="Q451" i="173"/>
  <c r="P451" i="173"/>
  <c r="O451" i="173"/>
  <c r="N451" i="173"/>
  <c r="M451" i="173"/>
  <c r="L451" i="173"/>
  <c r="K451" i="173"/>
  <c r="S450" i="173"/>
  <c r="R450" i="173"/>
  <c r="Q450" i="173"/>
  <c r="P450" i="173"/>
  <c r="O450" i="173"/>
  <c r="N450" i="173"/>
  <c r="M450" i="173"/>
  <c r="L450" i="173"/>
  <c r="K450" i="173"/>
  <c r="S449" i="173"/>
  <c r="R449" i="173"/>
  <c r="Q449" i="173"/>
  <c r="P449" i="173"/>
  <c r="O449" i="173"/>
  <c r="N449" i="173"/>
  <c r="M449" i="173"/>
  <c r="L449" i="173"/>
  <c r="K449" i="173"/>
  <c r="S448" i="173"/>
  <c r="R448" i="173"/>
  <c r="Q448" i="173"/>
  <c r="P448" i="173"/>
  <c r="O448" i="173"/>
  <c r="N448" i="173"/>
  <c r="M448" i="173"/>
  <c r="L448" i="173"/>
  <c r="K448" i="173"/>
  <c r="S447" i="173"/>
  <c r="R447" i="173"/>
  <c r="Q447" i="173"/>
  <c r="P447" i="173"/>
  <c r="O447" i="173"/>
  <c r="N447" i="173"/>
  <c r="M447" i="173"/>
  <c r="L447" i="173"/>
  <c r="K447" i="173"/>
  <c r="S446" i="173"/>
  <c r="R446" i="173"/>
  <c r="Q446" i="173"/>
  <c r="P446" i="173"/>
  <c r="O446" i="173"/>
  <c r="N446" i="173"/>
  <c r="M446" i="173"/>
  <c r="L446" i="173"/>
  <c r="K446" i="173"/>
  <c r="S445" i="173"/>
  <c r="R445" i="173"/>
  <c r="Q445" i="173"/>
  <c r="P445" i="173"/>
  <c r="O445" i="173"/>
  <c r="N445" i="173"/>
  <c r="M445" i="173"/>
  <c r="L445" i="173"/>
  <c r="K445" i="173"/>
  <c r="S444" i="173"/>
  <c r="R444" i="173"/>
  <c r="Q444" i="173"/>
  <c r="P444" i="173"/>
  <c r="O444" i="173"/>
  <c r="N444" i="173"/>
  <c r="M444" i="173"/>
  <c r="L444" i="173"/>
  <c r="K444" i="173"/>
  <c r="S443" i="173"/>
  <c r="R443" i="173"/>
  <c r="Q443" i="173"/>
  <c r="P443" i="173"/>
  <c r="O443" i="173"/>
  <c r="N443" i="173"/>
  <c r="M443" i="173"/>
  <c r="L443" i="173"/>
  <c r="K443" i="173"/>
  <c r="S442" i="173"/>
  <c r="R442" i="173"/>
  <c r="Q442" i="173"/>
  <c r="P442" i="173"/>
  <c r="O442" i="173"/>
  <c r="N442" i="173"/>
  <c r="M442" i="173"/>
  <c r="L442" i="173"/>
  <c r="K442" i="173"/>
  <c r="S441" i="173"/>
  <c r="R441" i="173"/>
  <c r="Q441" i="173"/>
  <c r="P441" i="173"/>
  <c r="O441" i="173"/>
  <c r="N441" i="173"/>
  <c r="M441" i="173"/>
  <c r="L441" i="173"/>
  <c r="K441" i="173"/>
  <c r="S440" i="173"/>
  <c r="R440" i="173"/>
  <c r="Q440" i="173"/>
  <c r="P440" i="173"/>
  <c r="O440" i="173"/>
  <c r="N440" i="173"/>
  <c r="M440" i="173"/>
  <c r="L440" i="173"/>
  <c r="K440" i="173"/>
  <c r="S439" i="173"/>
  <c r="R439" i="173"/>
  <c r="Q439" i="173"/>
  <c r="P439" i="173"/>
  <c r="O439" i="173"/>
  <c r="N439" i="173"/>
  <c r="M439" i="173"/>
  <c r="L439" i="173"/>
  <c r="K439" i="173"/>
  <c r="S438" i="173"/>
  <c r="R438" i="173"/>
  <c r="Q438" i="173"/>
  <c r="P438" i="173"/>
  <c r="O438" i="173"/>
  <c r="N438" i="173"/>
  <c r="M438" i="173"/>
  <c r="L438" i="173"/>
  <c r="K438" i="173"/>
  <c r="S437" i="173"/>
  <c r="R437" i="173"/>
  <c r="Q437" i="173"/>
  <c r="P437" i="173"/>
  <c r="O437" i="173"/>
  <c r="N437" i="173"/>
  <c r="M437" i="173"/>
  <c r="L437" i="173"/>
  <c r="K437" i="173"/>
  <c r="S436" i="173"/>
  <c r="R436" i="173"/>
  <c r="Q436" i="173"/>
  <c r="P436" i="173"/>
  <c r="O436" i="173"/>
  <c r="N436" i="173"/>
  <c r="M436" i="173"/>
  <c r="L436" i="173"/>
  <c r="K436" i="173"/>
  <c r="S435" i="173"/>
  <c r="R435" i="173"/>
  <c r="Q435" i="173"/>
  <c r="P435" i="173"/>
  <c r="O435" i="173"/>
  <c r="N435" i="173"/>
  <c r="M435" i="173"/>
  <c r="L435" i="173"/>
  <c r="K435" i="173"/>
  <c r="S434" i="173"/>
  <c r="R434" i="173"/>
  <c r="Q434" i="173"/>
  <c r="P434" i="173"/>
  <c r="O434" i="173"/>
  <c r="N434" i="173"/>
  <c r="M434" i="173"/>
  <c r="L434" i="173"/>
  <c r="K434" i="173"/>
  <c r="S433" i="173"/>
  <c r="R433" i="173"/>
  <c r="Q433" i="173"/>
  <c r="P433" i="173"/>
  <c r="O433" i="173"/>
  <c r="N433" i="173"/>
  <c r="M433" i="173"/>
  <c r="L433" i="173"/>
  <c r="K433" i="173"/>
  <c r="S432" i="173"/>
  <c r="R432" i="173"/>
  <c r="Q432" i="173"/>
  <c r="P432" i="173"/>
  <c r="O432" i="173"/>
  <c r="N432" i="173"/>
  <c r="M432" i="173"/>
  <c r="L432" i="173"/>
  <c r="K432" i="173"/>
  <c r="S431" i="173"/>
  <c r="R431" i="173"/>
  <c r="Q431" i="173"/>
  <c r="P431" i="173"/>
  <c r="O431" i="173"/>
  <c r="N431" i="173"/>
  <c r="M431" i="173"/>
  <c r="L431" i="173"/>
  <c r="K431" i="173"/>
  <c r="S430" i="173"/>
  <c r="R430" i="173"/>
  <c r="Q430" i="173"/>
  <c r="P430" i="173"/>
  <c r="O430" i="173"/>
  <c r="N430" i="173"/>
  <c r="M430" i="173"/>
  <c r="L430" i="173"/>
  <c r="K430" i="173"/>
  <c r="S429" i="173"/>
  <c r="R429" i="173"/>
  <c r="Q429" i="173"/>
  <c r="P429" i="173"/>
  <c r="O429" i="173"/>
  <c r="N429" i="173"/>
  <c r="M429" i="173"/>
  <c r="L429" i="173"/>
  <c r="K429" i="173"/>
  <c r="S428" i="173"/>
  <c r="R428" i="173"/>
  <c r="Q428" i="173"/>
  <c r="P428" i="173"/>
  <c r="O428" i="173"/>
  <c r="N428" i="173"/>
  <c r="M428" i="173"/>
  <c r="L428" i="173"/>
  <c r="K428" i="173"/>
  <c r="S427" i="173"/>
  <c r="R427" i="173"/>
  <c r="Q427" i="173"/>
  <c r="P427" i="173"/>
  <c r="O427" i="173"/>
  <c r="N427" i="173"/>
  <c r="M427" i="173"/>
  <c r="L427" i="173"/>
  <c r="K427" i="173"/>
  <c r="S426" i="173"/>
  <c r="R426" i="173"/>
  <c r="Q426" i="173"/>
  <c r="P426" i="173"/>
  <c r="O426" i="173"/>
  <c r="N426" i="173"/>
  <c r="M426" i="173"/>
  <c r="L426" i="173"/>
  <c r="K426" i="173"/>
  <c r="S425" i="173"/>
  <c r="R425" i="173"/>
  <c r="Q425" i="173"/>
  <c r="P425" i="173"/>
  <c r="O425" i="173"/>
  <c r="N425" i="173"/>
  <c r="M425" i="173"/>
  <c r="L425" i="173"/>
  <c r="K425" i="173"/>
  <c r="S424" i="173"/>
  <c r="R424" i="173"/>
  <c r="Q424" i="173"/>
  <c r="P424" i="173"/>
  <c r="O424" i="173"/>
  <c r="N424" i="173"/>
  <c r="M424" i="173"/>
  <c r="L424" i="173"/>
  <c r="K424" i="173"/>
  <c r="S423" i="173"/>
  <c r="R423" i="173"/>
  <c r="Q423" i="173"/>
  <c r="P423" i="173"/>
  <c r="O423" i="173"/>
  <c r="N423" i="173"/>
  <c r="M423" i="173"/>
  <c r="L423" i="173"/>
  <c r="K423" i="173"/>
  <c r="S422" i="173"/>
  <c r="R422" i="173"/>
  <c r="Q422" i="173"/>
  <c r="P422" i="173"/>
  <c r="O422" i="173"/>
  <c r="N422" i="173"/>
  <c r="M422" i="173"/>
  <c r="L422" i="173"/>
  <c r="K422" i="173"/>
  <c r="S421" i="173"/>
  <c r="R421" i="173"/>
  <c r="Q421" i="173"/>
  <c r="P421" i="173"/>
  <c r="O421" i="173"/>
  <c r="N421" i="173"/>
  <c r="M421" i="173"/>
  <c r="L421" i="173"/>
  <c r="K421" i="173"/>
  <c r="S420" i="173"/>
  <c r="R420" i="173"/>
  <c r="Q420" i="173"/>
  <c r="P420" i="173"/>
  <c r="O420" i="173"/>
  <c r="N420" i="173"/>
  <c r="M420" i="173"/>
  <c r="L420" i="173"/>
  <c r="K420" i="173"/>
  <c r="S419" i="173"/>
  <c r="R419" i="173"/>
  <c r="Q419" i="173"/>
  <c r="P419" i="173"/>
  <c r="O419" i="173"/>
  <c r="N419" i="173"/>
  <c r="M419" i="173"/>
  <c r="L419" i="173"/>
  <c r="K419" i="173"/>
  <c r="S418" i="173"/>
  <c r="R418" i="173"/>
  <c r="Q418" i="173"/>
  <c r="P418" i="173"/>
  <c r="O418" i="173"/>
  <c r="N418" i="173"/>
  <c r="M418" i="173"/>
  <c r="L418" i="173"/>
  <c r="K418" i="173"/>
  <c r="S417" i="173"/>
  <c r="R417" i="173"/>
  <c r="Q417" i="173"/>
  <c r="P417" i="173"/>
  <c r="O417" i="173"/>
  <c r="N417" i="173"/>
  <c r="M417" i="173"/>
  <c r="L417" i="173"/>
  <c r="K417" i="173"/>
  <c r="S416" i="173"/>
  <c r="R416" i="173"/>
  <c r="Q416" i="173"/>
  <c r="P416" i="173"/>
  <c r="O416" i="173"/>
  <c r="N416" i="173"/>
  <c r="M416" i="173"/>
  <c r="L416" i="173"/>
  <c r="K416" i="173"/>
  <c r="S415" i="173"/>
  <c r="R415" i="173"/>
  <c r="Q415" i="173"/>
  <c r="P415" i="173"/>
  <c r="O415" i="173"/>
  <c r="N415" i="173"/>
  <c r="M415" i="173"/>
  <c r="L415" i="173"/>
  <c r="K415" i="173"/>
  <c r="S414" i="173"/>
  <c r="R414" i="173"/>
  <c r="Q414" i="173"/>
  <c r="P414" i="173"/>
  <c r="O414" i="173"/>
  <c r="N414" i="173"/>
  <c r="M414" i="173"/>
  <c r="L414" i="173"/>
  <c r="K414" i="173"/>
  <c r="S413" i="173"/>
  <c r="R413" i="173"/>
  <c r="Q413" i="173"/>
  <c r="P413" i="173"/>
  <c r="O413" i="173"/>
  <c r="N413" i="173"/>
  <c r="M413" i="173"/>
  <c r="L413" i="173"/>
  <c r="K413" i="173"/>
  <c r="S412" i="173"/>
  <c r="R412" i="173"/>
  <c r="Q412" i="173"/>
  <c r="P412" i="173"/>
  <c r="O412" i="173"/>
  <c r="N412" i="173"/>
  <c r="M412" i="173"/>
  <c r="L412" i="173"/>
  <c r="K412" i="173"/>
  <c r="S411" i="173"/>
  <c r="R411" i="173"/>
  <c r="Q411" i="173"/>
  <c r="P411" i="173"/>
  <c r="O411" i="173"/>
  <c r="N411" i="173"/>
  <c r="M411" i="173"/>
  <c r="L411" i="173"/>
  <c r="K411" i="173"/>
  <c r="S410" i="173"/>
  <c r="R410" i="173"/>
  <c r="Q410" i="173"/>
  <c r="P410" i="173"/>
  <c r="O410" i="173"/>
  <c r="N410" i="173"/>
  <c r="M410" i="173"/>
  <c r="L410" i="173"/>
  <c r="K410" i="173"/>
  <c r="S409" i="173"/>
  <c r="R409" i="173"/>
  <c r="Q409" i="173"/>
  <c r="P409" i="173"/>
  <c r="O409" i="173"/>
  <c r="N409" i="173"/>
  <c r="M409" i="173"/>
  <c r="L409" i="173"/>
  <c r="K409" i="173"/>
  <c r="S408" i="173"/>
  <c r="R408" i="173"/>
  <c r="Q408" i="173"/>
  <c r="P408" i="173"/>
  <c r="O408" i="173"/>
  <c r="N408" i="173"/>
  <c r="M408" i="173"/>
  <c r="L408" i="173"/>
  <c r="K408" i="173"/>
  <c r="S407" i="173"/>
  <c r="R407" i="173"/>
  <c r="Q407" i="173"/>
  <c r="P407" i="173"/>
  <c r="O407" i="173"/>
  <c r="N407" i="173"/>
  <c r="M407" i="173"/>
  <c r="L407" i="173"/>
  <c r="K407" i="173"/>
  <c r="S406" i="173"/>
  <c r="R406" i="173"/>
  <c r="Q406" i="173"/>
  <c r="P406" i="173"/>
  <c r="O406" i="173"/>
  <c r="N406" i="173"/>
  <c r="M406" i="173"/>
  <c r="L406" i="173"/>
  <c r="K406" i="173"/>
  <c r="S405" i="173"/>
  <c r="R405" i="173"/>
  <c r="Q405" i="173"/>
  <c r="P405" i="173"/>
  <c r="O405" i="173"/>
  <c r="N405" i="173"/>
  <c r="M405" i="173"/>
  <c r="L405" i="173"/>
  <c r="K405" i="173"/>
  <c r="S404" i="173"/>
  <c r="R404" i="173"/>
  <c r="Q404" i="173"/>
  <c r="P404" i="173"/>
  <c r="O404" i="173"/>
  <c r="N404" i="173"/>
  <c r="M404" i="173"/>
  <c r="L404" i="173"/>
  <c r="K404" i="173"/>
  <c r="S403" i="173"/>
  <c r="R403" i="173"/>
  <c r="Q403" i="173"/>
  <c r="P403" i="173"/>
  <c r="O403" i="173"/>
  <c r="N403" i="173"/>
  <c r="M403" i="173"/>
  <c r="L403" i="173"/>
  <c r="K403" i="173"/>
  <c r="S402" i="173"/>
  <c r="R402" i="173"/>
  <c r="Q402" i="173"/>
  <c r="P402" i="173"/>
  <c r="O402" i="173"/>
  <c r="N402" i="173"/>
  <c r="M402" i="173"/>
  <c r="L402" i="173"/>
  <c r="K402" i="173"/>
  <c r="S401" i="173"/>
  <c r="R401" i="173"/>
  <c r="Q401" i="173"/>
  <c r="P401" i="173"/>
  <c r="O401" i="173"/>
  <c r="N401" i="173"/>
  <c r="M401" i="173"/>
  <c r="L401" i="173"/>
  <c r="K401" i="173"/>
  <c r="S400" i="173"/>
  <c r="R400" i="173"/>
  <c r="Q400" i="173"/>
  <c r="P400" i="173"/>
  <c r="O400" i="173"/>
  <c r="N400" i="173"/>
  <c r="M400" i="173"/>
  <c r="L400" i="173"/>
  <c r="K400" i="173"/>
  <c r="S399" i="173"/>
  <c r="R399" i="173"/>
  <c r="Q399" i="173"/>
  <c r="P399" i="173"/>
  <c r="O399" i="173"/>
  <c r="N399" i="173"/>
  <c r="M399" i="173"/>
  <c r="L399" i="173"/>
  <c r="K399" i="173"/>
  <c r="S398" i="173"/>
  <c r="R398" i="173"/>
  <c r="Q398" i="173"/>
  <c r="P398" i="173"/>
  <c r="O398" i="173"/>
  <c r="N398" i="173"/>
  <c r="M398" i="173"/>
  <c r="L398" i="173"/>
  <c r="K398" i="173"/>
  <c r="S397" i="173"/>
  <c r="R397" i="173"/>
  <c r="Q397" i="173"/>
  <c r="P397" i="173"/>
  <c r="O397" i="173"/>
  <c r="N397" i="173"/>
  <c r="M397" i="173"/>
  <c r="L397" i="173"/>
  <c r="K397" i="173"/>
  <c r="S396" i="173"/>
  <c r="R396" i="173"/>
  <c r="Q396" i="173"/>
  <c r="P396" i="173"/>
  <c r="O396" i="173"/>
  <c r="N396" i="173"/>
  <c r="M396" i="173"/>
  <c r="L396" i="173"/>
  <c r="K396" i="173"/>
  <c r="S395" i="173"/>
  <c r="R395" i="173"/>
  <c r="Q395" i="173"/>
  <c r="P395" i="173"/>
  <c r="O395" i="173"/>
  <c r="N395" i="173"/>
  <c r="M395" i="173"/>
  <c r="L395" i="173"/>
  <c r="K395" i="173"/>
  <c r="S394" i="173"/>
  <c r="R394" i="173"/>
  <c r="Q394" i="173"/>
  <c r="P394" i="173"/>
  <c r="O394" i="173"/>
  <c r="N394" i="173"/>
  <c r="M394" i="173"/>
  <c r="L394" i="173"/>
  <c r="K394" i="173"/>
  <c r="S393" i="173"/>
  <c r="R393" i="173"/>
  <c r="Q393" i="173"/>
  <c r="P393" i="173"/>
  <c r="O393" i="173"/>
  <c r="N393" i="173"/>
  <c r="M393" i="173"/>
  <c r="L393" i="173"/>
  <c r="K393" i="173"/>
  <c r="S392" i="173"/>
  <c r="R392" i="173"/>
  <c r="Q392" i="173"/>
  <c r="P392" i="173"/>
  <c r="O392" i="173"/>
  <c r="N392" i="173"/>
  <c r="M392" i="173"/>
  <c r="L392" i="173"/>
  <c r="K392" i="173"/>
  <c r="S391" i="173"/>
  <c r="R391" i="173"/>
  <c r="Q391" i="173"/>
  <c r="P391" i="173"/>
  <c r="O391" i="173"/>
  <c r="N391" i="173"/>
  <c r="M391" i="173"/>
  <c r="L391" i="173"/>
  <c r="K391" i="173"/>
  <c r="S390" i="173"/>
  <c r="R390" i="173"/>
  <c r="Q390" i="173"/>
  <c r="P390" i="173"/>
  <c r="O390" i="173"/>
  <c r="N390" i="173"/>
  <c r="M390" i="173"/>
  <c r="L390" i="173"/>
  <c r="K390" i="173"/>
  <c r="S389" i="173"/>
  <c r="R389" i="173"/>
  <c r="Q389" i="173"/>
  <c r="P389" i="173"/>
  <c r="O389" i="173"/>
  <c r="N389" i="173"/>
  <c r="M389" i="173"/>
  <c r="L389" i="173"/>
  <c r="K389" i="173"/>
  <c r="S388" i="173"/>
  <c r="R388" i="173"/>
  <c r="Q388" i="173"/>
  <c r="P388" i="173"/>
  <c r="O388" i="173"/>
  <c r="N388" i="173"/>
  <c r="M388" i="173"/>
  <c r="L388" i="173"/>
  <c r="K388" i="173"/>
  <c r="S387" i="173"/>
  <c r="R387" i="173"/>
  <c r="Q387" i="173"/>
  <c r="P387" i="173"/>
  <c r="O387" i="173"/>
  <c r="N387" i="173"/>
  <c r="M387" i="173"/>
  <c r="L387" i="173"/>
  <c r="K387" i="173"/>
  <c r="S386" i="173"/>
  <c r="R386" i="173"/>
  <c r="Q386" i="173"/>
  <c r="P386" i="173"/>
  <c r="O386" i="173"/>
  <c r="N386" i="173"/>
  <c r="M386" i="173"/>
  <c r="L386" i="173"/>
  <c r="K386" i="173"/>
  <c r="S385" i="173"/>
  <c r="R385" i="173"/>
  <c r="Q385" i="173"/>
  <c r="P385" i="173"/>
  <c r="O385" i="173"/>
  <c r="N385" i="173"/>
  <c r="M385" i="173"/>
  <c r="L385" i="173"/>
  <c r="K385" i="173"/>
  <c r="S384" i="173"/>
  <c r="R384" i="173"/>
  <c r="Q384" i="173"/>
  <c r="P384" i="173"/>
  <c r="O384" i="173"/>
  <c r="N384" i="173"/>
  <c r="M384" i="173"/>
  <c r="L384" i="173"/>
  <c r="K384" i="173"/>
  <c r="S383" i="173"/>
  <c r="R383" i="173"/>
  <c r="Q383" i="173"/>
  <c r="P383" i="173"/>
  <c r="O383" i="173"/>
  <c r="N383" i="173"/>
  <c r="M383" i="173"/>
  <c r="L383" i="173"/>
  <c r="K383" i="173"/>
  <c r="S382" i="173"/>
  <c r="R382" i="173"/>
  <c r="Q382" i="173"/>
  <c r="P382" i="173"/>
  <c r="O382" i="173"/>
  <c r="N382" i="173"/>
  <c r="M382" i="173"/>
  <c r="L382" i="173"/>
  <c r="K382" i="173"/>
  <c r="S381" i="173"/>
  <c r="R381" i="173"/>
  <c r="Q381" i="173"/>
  <c r="P381" i="173"/>
  <c r="O381" i="173"/>
  <c r="N381" i="173"/>
  <c r="M381" i="173"/>
  <c r="L381" i="173"/>
  <c r="K381" i="173"/>
  <c r="S380" i="173"/>
  <c r="R380" i="173"/>
  <c r="Q380" i="173"/>
  <c r="P380" i="173"/>
  <c r="O380" i="173"/>
  <c r="N380" i="173"/>
  <c r="M380" i="173"/>
  <c r="L380" i="173"/>
  <c r="K380" i="173"/>
  <c r="S379" i="173"/>
  <c r="R379" i="173"/>
  <c r="Q379" i="173"/>
  <c r="P379" i="173"/>
  <c r="O379" i="173"/>
  <c r="N379" i="173"/>
  <c r="M379" i="173"/>
  <c r="L379" i="173"/>
  <c r="K379" i="173"/>
  <c r="S378" i="173"/>
  <c r="R378" i="173"/>
  <c r="Q378" i="173"/>
  <c r="P378" i="173"/>
  <c r="O378" i="173"/>
  <c r="N378" i="173"/>
  <c r="M378" i="173"/>
  <c r="L378" i="173"/>
  <c r="K378" i="173"/>
  <c r="S377" i="173"/>
  <c r="R377" i="173"/>
  <c r="Q377" i="173"/>
  <c r="P377" i="173"/>
  <c r="O377" i="173"/>
  <c r="N377" i="173"/>
  <c r="M377" i="173"/>
  <c r="L377" i="173"/>
  <c r="K377" i="173"/>
  <c r="S376" i="173"/>
  <c r="R376" i="173"/>
  <c r="Q376" i="173"/>
  <c r="P376" i="173"/>
  <c r="O376" i="173"/>
  <c r="N376" i="173"/>
  <c r="M376" i="173"/>
  <c r="L376" i="173"/>
  <c r="K376" i="173"/>
  <c r="S375" i="173"/>
  <c r="R375" i="173"/>
  <c r="Q375" i="173"/>
  <c r="P375" i="173"/>
  <c r="O375" i="173"/>
  <c r="N375" i="173"/>
  <c r="M375" i="173"/>
  <c r="L375" i="173"/>
  <c r="K375" i="173"/>
  <c r="S374" i="173"/>
  <c r="R374" i="173"/>
  <c r="Q374" i="173"/>
  <c r="P374" i="173"/>
  <c r="O374" i="173"/>
  <c r="N374" i="173"/>
  <c r="M374" i="173"/>
  <c r="L374" i="173"/>
  <c r="K374" i="173"/>
  <c r="S373" i="173"/>
  <c r="R373" i="173"/>
  <c r="Q373" i="173"/>
  <c r="P373" i="173"/>
  <c r="O373" i="173"/>
  <c r="N373" i="173"/>
  <c r="M373" i="173"/>
  <c r="L373" i="173"/>
  <c r="K373" i="173"/>
  <c r="S372" i="173"/>
  <c r="R372" i="173"/>
  <c r="Q372" i="173"/>
  <c r="P372" i="173"/>
  <c r="O372" i="173"/>
  <c r="N372" i="173"/>
  <c r="M372" i="173"/>
  <c r="L372" i="173"/>
  <c r="K372" i="173"/>
  <c r="S371" i="173"/>
  <c r="R371" i="173"/>
  <c r="Q371" i="173"/>
  <c r="P371" i="173"/>
  <c r="O371" i="173"/>
  <c r="N371" i="173"/>
  <c r="M371" i="173"/>
  <c r="L371" i="173"/>
  <c r="K371" i="173"/>
  <c r="S370" i="173"/>
  <c r="R370" i="173"/>
  <c r="Q370" i="173"/>
  <c r="P370" i="173"/>
  <c r="O370" i="173"/>
  <c r="N370" i="173"/>
  <c r="M370" i="173"/>
  <c r="L370" i="173"/>
  <c r="K370" i="173"/>
  <c r="S369" i="173"/>
  <c r="R369" i="173"/>
  <c r="Q369" i="173"/>
  <c r="P369" i="173"/>
  <c r="O369" i="173"/>
  <c r="N369" i="173"/>
  <c r="M369" i="173"/>
  <c r="L369" i="173"/>
  <c r="K369" i="173"/>
  <c r="S368" i="173"/>
  <c r="R368" i="173"/>
  <c r="Q368" i="173"/>
  <c r="P368" i="173"/>
  <c r="O368" i="173"/>
  <c r="N368" i="173"/>
  <c r="M368" i="173"/>
  <c r="L368" i="173"/>
  <c r="K368" i="173"/>
  <c r="S367" i="173"/>
  <c r="R367" i="173"/>
  <c r="Q367" i="173"/>
  <c r="P367" i="173"/>
  <c r="O367" i="173"/>
  <c r="N367" i="173"/>
  <c r="M367" i="173"/>
  <c r="L367" i="173"/>
  <c r="K367" i="173"/>
  <c r="S366" i="173"/>
  <c r="R366" i="173"/>
  <c r="Q366" i="173"/>
  <c r="P366" i="173"/>
  <c r="O366" i="173"/>
  <c r="N366" i="173"/>
  <c r="M366" i="173"/>
  <c r="L366" i="173"/>
  <c r="K366" i="173"/>
  <c r="S365" i="173"/>
  <c r="R365" i="173"/>
  <c r="Q365" i="173"/>
  <c r="P365" i="173"/>
  <c r="O365" i="173"/>
  <c r="N365" i="173"/>
  <c r="M365" i="173"/>
  <c r="L365" i="173"/>
  <c r="K365" i="173"/>
  <c r="S364" i="173"/>
  <c r="R364" i="173"/>
  <c r="Q364" i="173"/>
  <c r="P364" i="173"/>
  <c r="O364" i="173"/>
  <c r="N364" i="173"/>
  <c r="M364" i="173"/>
  <c r="L364" i="173"/>
  <c r="K364" i="173"/>
  <c r="S363" i="173"/>
  <c r="R363" i="173"/>
  <c r="Q363" i="173"/>
  <c r="P363" i="173"/>
  <c r="O363" i="173"/>
  <c r="N363" i="173"/>
  <c r="M363" i="173"/>
  <c r="L363" i="173"/>
  <c r="K363" i="173"/>
  <c r="S362" i="173"/>
  <c r="R362" i="173"/>
  <c r="Q362" i="173"/>
  <c r="P362" i="173"/>
  <c r="O362" i="173"/>
  <c r="N362" i="173"/>
  <c r="M362" i="173"/>
  <c r="L362" i="173"/>
  <c r="K362" i="173"/>
  <c r="S361" i="173"/>
  <c r="R361" i="173"/>
  <c r="Q361" i="173"/>
  <c r="P361" i="173"/>
  <c r="O361" i="173"/>
  <c r="N361" i="173"/>
  <c r="M361" i="173"/>
  <c r="L361" i="173"/>
  <c r="K361" i="173"/>
  <c r="S360" i="173"/>
  <c r="R360" i="173"/>
  <c r="Q360" i="173"/>
  <c r="P360" i="173"/>
  <c r="O360" i="173"/>
  <c r="N360" i="173"/>
  <c r="M360" i="173"/>
  <c r="L360" i="173"/>
  <c r="K360" i="173"/>
  <c r="S359" i="173"/>
  <c r="R359" i="173"/>
  <c r="Q359" i="173"/>
  <c r="P359" i="173"/>
  <c r="O359" i="173"/>
  <c r="N359" i="173"/>
  <c r="M359" i="173"/>
  <c r="L359" i="173"/>
  <c r="K359" i="173"/>
  <c r="S358" i="173"/>
  <c r="R358" i="173"/>
  <c r="Q358" i="173"/>
  <c r="P358" i="173"/>
  <c r="O358" i="173"/>
  <c r="N358" i="173"/>
  <c r="M358" i="173"/>
  <c r="L358" i="173"/>
  <c r="K358" i="173"/>
  <c r="S357" i="173"/>
  <c r="R357" i="173"/>
  <c r="Q357" i="173"/>
  <c r="P357" i="173"/>
  <c r="O357" i="173"/>
  <c r="N357" i="173"/>
  <c r="M357" i="173"/>
  <c r="L357" i="173"/>
  <c r="K357" i="173"/>
  <c r="S356" i="173"/>
  <c r="R356" i="173"/>
  <c r="Q356" i="173"/>
  <c r="P356" i="173"/>
  <c r="O356" i="173"/>
  <c r="N356" i="173"/>
  <c r="M356" i="173"/>
  <c r="L356" i="173"/>
  <c r="K356" i="173"/>
  <c r="S355" i="173"/>
  <c r="R355" i="173"/>
  <c r="Q355" i="173"/>
  <c r="P355" i="173"/>
  <c r="O355" i="173"/>
  <c r="N355" i="173"/>
  <c r="M355" i="173"/>
  <c r="L355" i="173"/>
  <c r="K355" i="173"/>
  <c r="S354" i="173"/>
  <c r="R354" i="173"/>
  <c r="Q354" i="173"/>
  <c r="P354" i="173"/>
  <c r="O354" i="173"/>
  <c r="N354" i="173"/>
  <c r="M354" i="173"/>
  <c r="L354" i="173"/>
  <c r="K354" i="173"/>
  <c r="S353" i="173"/>
  <c r="R353" i="173"/>
  <c r="Q353" i="173"/>
  <c r="P353" i="173"/>
  <c r="O353" i="173"/>
  <c r="N353" i="173"/>
  <c r="M353" i="173"/>
  <c r="L353" i="173"/>
  <c r="K353" i="173"/>
  <c r="S352" i="173"/>
  <c r="R352" i="173"/>
  <c r="Q352" i="173"/>
  <c r="P352" i="173"/>
  <c r="O352" i="173"/>
  <c r="N352" i="173"/>
  <c r="M352" i="173"/>
  <c r="L352" i="173"/>
  <c r="K352" i="173"/>
  <c r="S351" i="173"/>
  <c r="R351" i="173"/>
  <c r="Q351" i="173"/>
  <c r="P351" i="173"/>
  <c r="O351" i="173"/>
  <c r="N351" i="173"/>
  <c r="M351" i="173"/>
  <c r="L351" i="173"/>
  <c r="K351" i="173"/>
  <c r="S350" i="173"/>
  <c r="R350" i="173"/>
  <c r="Q350" i="173"/>
  <c r="P350" i="173"/>
  <c r="O350" i="173"/>
  <c r="N350" i="173"/>
  <c r="M350" i="173"/>
  <c r="L350" i="173"/>
  <c r="K350" i="173"/>
  <c r="S349" i="173"/>
  <c r="R349" i="173"/>
  <c r="Q349" i="173"/>
  <c r="P349" i="173"/>
  <c r="O349" i="173"/>
  <c r="N349" i="173"/>
  <c r="M349" i="173"/>
  <c r="L349" i="173"/>
  <c r="K349" i="173"/>
  <c r="S348" i="173"/>
  <c r="R348" i="173"/>
  <c r="Q348" i="173"/>
  <c r="P348" i="173"/>
  <c r="O348" i="173"/>
  <c r="N348" i="173"/>
  <c r="M348" i="173"/>
  <c r="L348" i="173"/>
  <c r="K348" i="173"/>
  <c r="S347" i="173"/>
  <c r="R347" i="173"/>
  <c r="Q347" i="173"/>
  <c r="P347" i="173"/>
  <c r="O347" i="173"/>
  <c r="N347" i="173"/>
  <c r="M347" i="173"/>
  <c r="L347" i="173"/>
  <c r="K347" i="173"/>
  <c r="S346" i="173"/>
  <c r="R346" i="173"/>
  <c r="Q346" i="173"/>
  <c r="P346" i="173"/>
  <c r="O346" i="173"/>
  <c r="N346" i="173"/>
  <c r="M346" i="173"/>
  <c r="L346" i="173"/>
  <c r="K346" i="173"/>
  <c r="S345" i="173"/>
  <c r="R345" i="173"/>
  <c r="Q345" i="173"/>
  <c r="P345" i="173"/>
  <c r="O345" i="173"/>
  <c r="N345" i="173"/>
  <c r="M345" i="173"/>
  <c r="L345" i="173"/>
  <c r="K345" i="173"/>
  <c r="S344" i="173"/>
  <c r="R344" i="173"/>
  <c r="Q344" i="173"/>
  <c r="P344" i="173"/>
  <c r="O344" i="173"/>
  <c r="N344" i="173"/>
  <c r="M344" i="173"/>
  <c r="L344" i="173"/>
  <c r="K344" i="173"/>
  <c r="S343" i="173"/>
  <c r="R343" i="173"/>
  <c r="Q343" i="173"/>
  <c r="P343" i="173"/>
  <c r="O343" i="173"/>
  <c r="N343" i="173"/>
  <c r="M343" i="173"/>
  <c r="L343" i="173"/>
  <c r="K343" i="173"/>
  <c r="S342" i="173"/>
  <c r="R342" i="173"/>
  <c r="Q342" i="173"/>
  <c r="P342" i="173"/>
  <c r="O342" i="173"/>
  <c r="N342" i="173"/>
  <c r="M342" i="173"/>
  <c r="L342" i="173"/>
  <c r="K342" i="173"/>
  <c r="S341" i="173"/>
  <c r="R341" i="173"/>
  <c r="Q341" i="173"/>
  <c r="P341" i="173"/>
  <c r="O341" i="173"/>
  <c r="N341" i="173"/>
  <c r="M341" i="173"/>
  <c r="L341" i="173"/>
  <c r="K341" i="173"/>
  <c r="S340" i="173"/>
  <c r="R340" i="173"/>
  <c r="Q340" i="173"/>
  <c r="P340" i="173"/>
  <c r="O340" i="173"/>
  <c r="N340" i="173"/>
  <c r="M340" i="173"/>
  <c r="L340" i="173"/>
  <c r="K340" i="173"/>
  <c r="S339" i="173"/>
  <c r="R339" i="173"/>
  <c r="Q339" i="173"/>
  <c r="P339" i="173"/>
  <c r="O339" i="173"/>
  <c r="N339" i="173"/>
  <c r="M339" i="173"/>
  <c r="L339" i="173"/>
  <c r="K339" i="173"/>
  <c r="S338" i="173"/>
  <c r="R338" i="173"/>
  <c r="Q338" i="173"/>
  <c r="P338" i="173"/>
  <c r="O338" i="173"/>
  <c r="N338" i="173"/>
  <c r="M338" i="173"/>
  <c r="L338" i="173"/>
  <c r="K338" i="173"/>
  <c r="S337" i="173"/>
  <c r="R337" i="173"/>
  <c r="Q337" i="173"/>
  <c r="P337" i="173"/>
  <c r="O337" i="173"/>
  <c r="N337" i="173"/>
  <c r="M337" i="173"/>
  <c r="L337" i="173"/>
  <c r="K337" i="173"/>
  <c r="S336" i="173"/>
  <c r="R336" i="173"/>
  <c r="Q336" i="173"/>
  <c r="P336" i="173"/>
  <c r="O336" i="173"/>
  <c r="N336" i="173"/>
  <c r="M336" i="173"/>
  <c r="L336" i="173"/>
  <c r="K336" i="173"/>
  <c r="S335" i="173"/>
  <c r="R335" i="173"/>
  <c r="Q335" i="173"/>
  <c r="P335" i="173"/>
  <c r="O335" i="173"/>
  <c r="N335" i="173"/>
  <c r="M335" i="173"/>
  <c r="L335" i="173"/>
  <c r="K335" i="173"/>
  <c r="S334" i="173"/>
  <c r="R334" i="173"/>
  <c r="Q334" i="173"/>
  <c r="P334" i="173"/>
  <c r="O334" i="173"/>
  <c r="N334" i="173"/>
  <c r="M334" i="173"/>
  <c r="L334" i="173"/>
  <c r="K334" i="173"/>
  <c r="S333" i="173"/>
  <c r="R333" i="173"/>
  <c r="Q333" i="173"/>
  <c r="P333" i="173"/>
  <c r="O333" i="173"/>
  <c r="N333" i="173"/>
  <c r="M333" i="173"/>
  <c r="L333" i="173"/>
  <c r="K333" i="173"/>
  <c r="S332" i="173"/>
  <c r="R332" i="173"/>
  <c r="Q332" i="173"/>
  <c r="P332" i="173"/>
  <c r="O332" i="173"/>
  <c r="N332" i="173"/>
  <c r="M332" i="173"/>
  <c r="L332" i="173"/>
  <c r="K332" i="173"/>
  <c r="S331" i="173"/>
  <c r="R331" i="173"/>
  <c r="Q331" i="173"/>
  <c r="P331" i="173"/>
  <c r="O331" i="173"/>
  <c r="N331" i="173"/>
  <c r="M331" i="173"/>
  <c r="L331" i="173"/>
  <c r="K331" i="173"/>
  <c r="S330" i="173"/>
  <c r="R330" i="173"/>
  <c r="Q330" i="173"/>
  <c r="P330" i="173"/>
  <c r="O330" i="173"/>
  <c r="N330" i="173"/>
  <c r="M330" i="173"/>
  <c r="L330" i="173"/>
  <c r="K330" i="173"/>
  <c r="S329" i="173"/>
  <c r="R329" i="173"/>
  <c r="Q329" i="173"/>
  <c r="P329" i="173"/>
  <c r="O329" i="173"/>
  <c r="N329" i="173"/>
  <c r="M329" i="173"/>
  <c r="L329" i="173"/>
  <c r="K329" i="173"/>
  <c r="S328" i="173"/>
  <c r="R328" i="173"/>
  <c r="Q328" i="173"/>
  <c r="P328" i="173"/>
  <c r="O328" i="173"/>
  <c r="N328" i="173"/>
  <c r="M328" i="173"/>
  <c r="L328" i="173"/>
  <c r="K328" i="173"/>
  <c r="S327" i="173"/>
  <c r="R327" i="173"/>
  <c r="Q327" i="173"/>
  <c r="P327" i="173"/>
  <c r="O327" i="173"/>
  <c r="N327" i="173"/>
  <c r="M327" i="173"/>
  <c r="L327" i="173"/>
  <c r="K327" i="173"/>
  <c r="S326" i="173"/>
  <c r="R326" i="173"/>
  <c r="Q326" i="173"/>
  <c r="P326" i="173"/>
  <c r="O326" i="173"/>
  <c r="N326" i="173"/>
  <c r="M326" i="173"/>
  <c r="L326" i="173"/>
  <c r="K326" i="173"/>
  <c r="S325" i="173"/>
  <c r="R325" i="173"/>
  <c r="Q325" i="173"/>
  <c r="P325" i="173"/>
  <c r="O325" i="173"/>
  <c r="N325" i="173"/>
  <c r="M325" i="173"/>
  <c r="L325" i="173"/>
  <c r="K325" i="173"/>
  <c r="S324" i="173"/>
  <c r="R324" i="173"/>
  <c r="Q324" i="173"/>
  <c r="P324" i="173"/>
  <c r="O324" i="173"/>
  <c r="N324" i="173"/>
  <c r="M324" i="173"/>
  <c r="L324" i="173"/>
  <c r="K324" i="173"/>
  <c r="S323" i="173"/>
  <c r="R323" i="173"/>
  <c r="Q323" i="173"/>
  <c r="P323" i="173"/>
  <c r="O323" i="173"/>
  <c r="N323" i="173"/>
  <c r="M323" i="173"/>
  <c r="L323" i="173"/>
  <c r="K323" i="173"/>
  <c r="S322" i="173"/>
  <c r="R322" i="173"/>
  <c r="Q322" i="173"/>
  <c r="P322" i="173"/>
  <c r="O322" i="173"/>
  <c r="N322" i="173"/>
  <c r="M322" i="173"/>
  <c r="L322" i="173"/>
  <c r="K322" i="173"/>
  <c r="S321" i="173"/>
  <c r="R321" i="173"/>
  <c r="Q321" i="173"/>
  <c r="P321" i="173"/>
  <c r="O321" i="173"/>
  <c r="N321" i="173"/>
  <c r="M321" i="173"/>
  <c r="L321" i="173"/>
  <c r="K321" i="173"/>
  <c r="S320" i="173"/>
  <c r="R320" i="173"/>
  <c r="Q320" i="173"/>
  <c r="P320" i="173"/>
  <c r="O320" i="173"/>
  <c r="N320" i="173"/>
  <c r="M320" i="173"/>
  <c r="L320" i="173"/>
  <c r="K320" i="173"/>
  <c r="S319" i="173"/>
  <c r="R319" i="173"/>
  <c r="Q319" i="173"/>
  <c r="P319" i="173"/>
  <c r="O319" i="173"/>
  <c r="N319" i="173"/>
  <c r="M319" i="173"/>
  <c r="L319" i="173"/>
  <c r="K319" i="173"/>
  <c r="S318" i="173"/>
  <c r="R318" i="173"/>
  <c r="Q318" i="173"/>
  <c r="P318" i="173"/>
  <c r="O318" i="173"/>
  <c r="N318" i="173"/>
  <c r="M318" i="173"/>
  <c r="L318" i="173"/>
  <c r="K318" i="173"/>
  <c r="S317" i="173"/>
  <c r="R317" i="173"/>
  <c r="Q317" i="173"/>
  <c r="P317" i="173"/>
  <c r="O317" i="173"/>
  <c r="N317" i="173"/>
  <c r="M317" i="173"/>
  <c r="L317" i="173"/>
  <c r="K317" i="173"/>
  <c r="S316" i="173"/>
  <c r="R316" i="173"/>
  <c r="Q316" i="173"/>
  <c r="P316" i="173"/>
  <c r="O316" i="173"/>
  <c r="N316" i="173"/>
  <c r="M316" i="173"/>
  <c r="L316" i="173"/>
  <c r="K316" i="173"/>
  <c r="S315" i="173"/>
  <c r="R315" i="173"/>
  <c r="Q315" i="173"/>
  <c r="P315" i="173"/>
  <c r="O315" i="173"/>
  <c r="N315" i="173"/>
  <c r="M315" i="173"/>
  <c r="L315" i="173"/>
  <c r="K315" i="173"/>
  <c r="S314" i="173"/>
  <c r="R314" i="173"/>
  <c r="Q314" i="173"/>
  <c r="P314" i="173"/>
  <c r="O314" i="173"/>
  <c r="N314" i="173"/>
  <c r="M314" i="173"/>
  <c r="L314" i="173"/>
  <c r="K314" i="173"/>
  <c r="S313" i="173"/>
  <c r="R313" i="173"/>
  <c r="Q313" i="173"/>
  <c r="P313" i="173"/>
  <c r="O313" i="173"/>
  <c r="N313" i="173"/>
  <c r="M313" i="173"/>
  <c r="L313" i="173"/>
  <c r="K313" i="173"/>
  <c r="S312" i="173"/>
  <c r="R312" i="173"/>
  <c r="Q312" i="173"/>
  <c r="P312" i="173"/>
  <c r="O312" i="173"/>
  <c r="N312" i="173"/>
  <c r="M312" i="173"/>
  <c r="L312" i="173"/>
  <c r="K312" i="173"/>
  <c r="S311" i="173"/>
  <c r="R311" i="173"/>
  <c r="Q311" i="173"/>
  <c r="P311" i="173"/>
  <c r="O311" i="173"/>
  <c r="N311" i="173"/>
  <c r="M311" i="173"/>
  <c r="L311" i="173"/>
  <c r="K311" i="173"/>
  <c r="S310" i="173"/>
  <c r="R310" i="173"/>
  <c r="Q310" i="173"/>
  <c r="P310" i="173"/>
  <c r="O310" i="173"/>
  <c r="N310" i="173"/>
  <c r="M310" i="173"/>
  <c r="L310" i="173"/>
  <c r="K310" i="173"/>
  <c r="S309" i="173"/>
  <c r="R309" i="173"/>
  <c r="Q309" i="173"/>
  <c r="P309" i="173"/>
  <c r="O309" i="173"/>
  <c r="N309" i="173"/>
  <c r="M309" i="173"/>
  <c r="L309" i="173"/>
  <c r="K309" i="173"/>
  <c r="S308" i="173"/>
  <c r="R308" i="173"/>
  <c r="Q308" i="173"/>
  <c r="P308" i="173"/>
  <c r="O308" i="173"/>
  <c r="N308" i="173"/>
  <c r="M308" i="173"/>
  <c r="L308" i="173"/>
  <c r="K308" i="173"/>
  <c r="S307" i="173"/>
  <c r="R307" i="173"/>
  <c r="Q307" i="173"/>
  <c r="P307" i="173"/>
  <c r="O307" i="173"/>
  <c r="N307" i="173"/>
  <c r="M307" i="173"/>
  <c r="L307" i="173"/>
  <c r="K307" i="173"/>
  <c r="S306" i="173"/>
  <c r="R306" i="173"/>
  <c r="Q306" i="173"/>
  <c r="P306" i="173"/>
  <c r="O306" i="173"/>
  <c r="N306" i="173"/>
  <c r="M306" i="173"/>
  <c r="L306" i="173"/>
  <c r="K306" i="173"/>
  <c r="S305" i="173"/>
  <c r="R305" i="173"/>
  <c r="Q305" i="173"/>
  <c r="P305" i="173"/>
  <c r="O305" i="173"/>
  <c r="N305" i="173"/>
  <c r="M305" i="173"/>
  <c r="L305" i="173"/>
  <c r="K305" i="173"/>
  <c r="S304" i="173"/>
  <c r="R304" i="173"/>
  <c r="Q304" i="173"/>
  <c r="P304" i="173"/>
  <c r="O304" i="173"/>
  <c r="N304" i="173"/>
  <c r="M304" i="173"/>
  <c r="L304" i="173"/>
  <c r="K304" i="173"/>
  <c r="S303" i="173"/>
  <c r="R303" i="173"/>
  <c r="Q303" i="173"/>
  <c r="P303" i="173"/>
  <c r="O303" i="173"/>
  <c r="N303" i="173"/>
  <c r="M303" i="173"/>
  <c r="L303" i="173"/>
  <c r="K303" i="173"/>
  <c r="S302" i="173"/>
  <c r="R302" i="173"/>
  <c r="Q302" i="173"/>
  <c r="P302" i="173"/>
  <c r="O302" i="173"/>
  <c r="N302" i="173"/>
  <c r="M302" i="173"/>
  <c r="L302" i="173"/>
  <c r="K302" i="173"/>
  <c r="S301" i="173"/>
  <c r="R301" i="173"/>
  <c r="Q301" i="173"/>
  <c r="P301" i="173"/>
  <c r="O301" i="173"/>
  <c r="N301" i="173"/>
  <c r="M301" i="173"/>
  <c r="L301" i="173"/>
  <c r="K301" i="173"/>
  <c r="S300" i="173"/>
  <c r="R300" i="173"/>
  <c r="Q300" i="173"/>
  <c r="P300" i="173"/>
  <c r="O300" i="173"/>
  <c r="N300" i="173"/>
  <c r="M300" i="173"/>
  <c r="L300" i="173"/>
  <c r="K300" i="173"/>
  <c r="S299" i="173"/>
  <c r="R299" i="173"/>
  <c r="Q299" i="173"/>
  <c r="P299" i="173"/>
  <c r="O299" i="173"/>
  <c r="N299" i="173"/>
  <c r="M299" i="173"/>
  <c r="L299" i="173"/>
  <c r="K299" i="173"/>
  <c r="S298" i="173"/>
  <c r="R298" i="173"/>
  <c r="Q298" i="173"/>
  <c r="P298" i="173"/>
  <c r="O298" i="173"/>
  <c r="N298" i="173"/>
  <c r="M298" i="173"/>
  <c r="L298" i="173"/>
  <c r="K298" i="173"/>
  <c r="S297" i="173"/>
  <c r="R297" i="173"/>
  <c r="Q297" i="173"/>
  <c r="P297" i="173"/>
  <c r="O297" i="173"/>
  <c r="N297" i="173"/>
  <c r="M297" i="173"/>
  <c r="L297" i="173"/>
  <c r="K297" i="173"/>
  <c r="S296" i="173"/>
  <c r="R296" i="173"/>
  <c r="Q296" i="173"/>
  <c r="P296" i="173"/>
  <c r="O296" i="173"/>
  <c r="N296" i="173"/>
  <c r="M296" i="173"/>
  <c r="L296" i="173"/>
  <c r="K296" i="173"/>
  <c r="S295" i="173"/>
  <c r="R295" i="173"/>
  <c r="Q295" i="173"/>
  <c r="P295" i="173"/>
  <c r="O295" i="173"/>
  <c r="N295" i="173"/>
  <c r="M295" i="173"/>
  <c r="L295" i="173"/>
  <c r="K295" i="173"/>
  <c r="S294" i="173"/>
  <c r="R294" i="173"/>
  <c r="Q294" i="173"/>
  <c r="P294" i="173"/>
  <c r="O294" i="173"/>
  <c r="N294" i="173"/>
  <c r="M294" i="173"/>
  <c r="L294" i="173"/>
  <c r="K294" i="173"/>
  <c r="S293" i="173"/>
  <c r="R293" i="173"/>
  <c r="Q293" i="173"/>
  <c r="P293" i="173"/>
  <c r="O293" i="173"/>
  <c r="N293" i="173"/>
  <c r="M293" i="173"/>
  <c r="L293" i="173"/>
  <c r="K293" i="173"/>
  <c r="S292" i="173"/>
  <c r="R292" i="173"/>
  <c r="Q292" i="173"/>
  <c r="P292" i="173"/>
  <c r="O292" i="173"/>
  <c r="N292" i="173"/>
  <c r="M292" i="173"/>
  <c r="L292" i="173"/>
  <c r="K292" i="173"/>
  <c r="S291" i="173"/>
  <c r="R291" i="173"/>
  <c r="Q291" i="173"/>
  <c r="P291" i="173"/>
  <c r="O291" i="173"/>
  <c r="N291" i="173"/>
  <c r="M291" i="173"/>
  <c r="L291" i="173"/>
  <c r="K291" i="173"/>
  <c r="S290" i="173"/>
  <c r="R290" i="173"/>
  <c r="Q290" i="173"/>
  <c r="P290" i="173"/>
  <c r="O290" i="173"/>
  <c r="N290" i="173"/>
  <c r="M290" i="173"/>
  <c r="L290" i="173"/>
  <c r="K290" i="173"/>
  <c r="S289" i="173"/>
  <c r="R289" i="173"/>
  <c r="Q289" i="173"/>
  <c r="P289" i="173"/>
  <c r="O289" i="173"/>
  <c r="N289" i="173"/>
  <c r="M289" i="173"/>
  <c r="L289" i="173"/>
  <c r="K289" i="173"/>
  <c r="S288" i="173"/>
  <c r="R288" i="173"/>
  <c r="Q288" i="173"/>
  <c r="P288" i="173"/>
  <c r="O288" i="173"/>
  <c r="N288" i="173"/>
  <c r="M288" i="173"/>
  <c r="L288" i="173"/>
  <c r="K288" i="173"/>
  <c r="S287" i="173"/>
  <c r="R287" i="173"/>
  <c r="Q287" i="173"/>
  <c r="P287" i="173"/>
  <c r="O287" i="173"/>
  <c r="N287" i="173"/>
  <c r="M287" i="173"/>
  <c r="L287" i="173"/>
  <c r="K287" i="173"/>
  <c r="S286" i="173"/>
  <c r="R286" i="173"/>
  <c r="Q286" i="173"/>
  <c r="P286" i="173"/>
  <c r="O286" i="173"/>
  <c r="N286" i="173"/>
  <c r="M286" i="173"/>
  <c r="L286" i="173"/>
  <c r="K286" i="173"/>
  <c r="S285" i="173"/>
  <c r="R285" i="173"/>
  <c r="Q285" i="173"/>
  <c r="P285" i="173"/>
  <c r="O285" i="173"/>
  <c r="N285" i="173"/>
  <c r="M285" i="173"/>
  <c r="L285" i="173"/>
  <c r="K285" i="173"/>
  <c r="S284" i="173"/>
  <c r="R284" i="173"/>
  <c r="Q284" i="173"/>
  <c r="P284" i="173"/>
  <c r="O284" i="173"/>
  <c r="N284" i="173"/>
  <c r="M284" i="173"/>
  <c r="L284" i="173"/>
  <c r="K284" i="173"/>
  <c r="S283" i="173"/>
  <c r="R283" i="173"/>
  <c r="Q283" i="173"/>
  <c r="P283" i="173"/>
  <c r="O283" i="173"/>
  <c r="N283" i="173"/>
  <c r="M283" i="173"/>
  <c r="L283" i="173"/>
  <c r="K283" i="173"/>
  <c r="S282" i="173"/>
  <c r="R282" i="173"/>
  <c r="Q282" i="173"/>
  <c r="P282" i="173"/>
  <c r="O282" i="173"/>
  <c r="N282" i="173"/>
  <c r="M282" i="173"/>
  <c r="L282" i="173"/>
  <c r="K282" i="173"/>
  <c r="S281" i="173"/>
  <c r="R281" i="173"/>
  <c r="Q281" i="173"/>
  <c r="P281" i="173"/>
  <c r="O281" i="173"/>
  <c r="N281" i="173"/>
  <c r="M281" i="173"/>
  <c r="L281" i="173"/>
  <c r="K281" i="173"/>
  <c r="S280" i="173"/>
  <c r="R280" i="173"/>
  <c r="Q280" i="173"/>
  <c r="P280" i="173"/>
  <c r="O280" i="173"/>
  <c r="N280" i="173"/>
  <c r="M280" i="173"/>
  <c r="L280" i="173"/>
  <c r="K280" i="173"/>
  <c r="S279" i="173"/>
  <c r="R279" i="173"/>
  <c r="Q279" i="173"/>
  <c r="P279" i="173"/>
  <c r="O279" i="173"/>
  <c r="N279" i="173"/>
  <c r="M279" i="173"/>
  <c r="L279" i="173"/>
  <c r="K279" i="173"/>
  <c r="S278" i="173"/>
  <c r="R278" i="173"/>
  <c r="Q278" i="173"/>
  <c r="P278" i="173"/>
  <c r="O278" i="173"/>
  <c r="N278" i="173"/>
  <c r="M278" i="173"/>
  <c r="L278" i="173"/>
  <c r="K278" i="173"/>
  <c r="S277" i="173"/>
  <c r="R277" i="173"/>
  <c r="Q277" i="173"/>
  <c r="P277" i="173"/>
  <c r="O277" i="173"/>
  <c r="N277" i="173"/>
  <c r="M277" i="173"/>
  <c r="L277" i="173"/>
  <c r="K277" i="173"/>
  <c r="S276" i="173"/>
  <c r="R276" i="173"/>
  <c r="Q276" i="173"/>
  <c r="P276" i="173"/>
  <c r="O276" i="173"/>
  <c r="N276" i="173"/>
  <c r="M276" i="173"/>
  <c r="L276" i="173"/>
  <c r="K276" i="173"/>
  <c r="S275" i="173"/>
  <c r="R275" i="173"/>
  <c r="Q275" i="173"/>
  <c r="P275" i="173"/>
  <c r="O275" i="173"/>
  <c r="N275" i="173"/>
  <c r="M275" i="173"/>
  <c r="L275" i="173"/>
  <c r="K275" i="173"/>
  <c r="S274" i="173"/>
  <c r="R274" i="173"/>
  <c r="Q274" i="173"/>
  <c r="P274" i="173"/>
  <c r="O274" i="173"/>
  <c r="N274" i="173"/>
  <c r="M274" i="173"/>
  <c r="L274" i="173"/>
  <c r="K274" i="173"/>
  <c r="S273" i="173"/>
  <c r="R273" i="173"/>
  <c r="Q273" i="173"/>
  <c r="P273" i="173"/>
  <c r="O273" i="173"/>
  <c r="N273" i="173"/>
  <c r="M273" i="173"/>
  <c r="L273" i="173"/>
  <c r="K273" i="173"/>
  <c r="S272" i="173"/>
  <c r="R272" i="173"/>
  <c r="Q272" i="173"/>
  <c r="P272" i="173"/>
  <c r="O272" i="173"/>
  <c r="N272" i="173"/>
  <c r="M272" i="173"/>
  <c r="L272" i="173"/>
  <c r="K272" i="173"/>
  <c r="S271" i="173"/>
  <c r="R271" i="173"/>
  <c r="Q271" i="173"/>
  <c r="P271" i="173"/>
  <c r="O271" i="173"/>
  <c r="N271" i="173"/>
  <c r="M271" i="173"/>
  <c r="L271" i="173"/>
  <c r="K271" i="173"/>
  <c r="S270" i="173"/>
  <c r="R270" i="173"/>
  <c r="Q270" i="173"/>
  <c r="P270" i="173"/>
  <c r="O270" i="173"/>
  <c r="N270" i="173"/>
  <c r="M270" i="173"/>
  <c r="L270" i="173"/>
  <c r="K270" i="173"/>
  <c r="S269" i="173"/>
  <c r="R269" i="173"/>
  <c r="Q269" i="173"/>
  <c r="P269" i="173"/>
  <c r="O269" i="173"/>
  <c r="N269" i="173"/>
  <c r="M269" i="173"/>
  <c r="L269" i="173"/>
  <c r="K269" i="173"/>
  <c r="S268" i="173"/>
  <c r="R268" i="173"/>
  <c r="Q268" i="173"/>
  <c r="P268" i="173"/>
  <c r="O268" i="173"/>
  <c r="N268" i="173"/>
  <c r="M268" i="173"/>
  <c r="L268" i="173"/>
  <c r="K268" i="173"/>
  <c r="S267" i="173"/>
  <c r="R267" i="173"/>
  <c r="Q267" i="173"/>
  <c r="P267" i="173"/>
  <c r="O267" i="173"/>
  <c r="N267" i="173"/>
  <c r="M267" i="173"/>
  <c r="L267" i="173"/>
  <c r="K267" i="173"/>
  <c r="S266" i="173"/>
  <c r="R266" i="173"/>
  <c r="Q266" i="173"/>
  <c r="P266" i="173"/>
  <c r="O266" i="173"/>
  <c r="N266" i="173"/>
  <c r="M266" i="173"/>
  <c r="L266" i="173"/>
  <c r="K266" i="173"/>
  <c r="S265" i="173"/>
  <c r="R265" i="173"/>
  <c r="Q265" i="173"/>
  <c r="P265" i="173"/>
  <c r="O265" i="173"/>
  <c r="N265" i="173"/>
  <c r="M265" i="173"/>
  <c r="L265" i="173"/>
  <c r="K265" i="173"/>
  <c r="S264" i="173"/>
  <c r="R264" i="173"/>
  <c r="Q264" i="173"/>
  <c r="P264" i="173"/>
  <c r="O264" i="173"/>
  <c r="N264" i="173"/>
  <c r="M264" i="173"/>
  <c r="L264" i="173"/>
  <c r="K264" i="173"/>
  <c r="S263" i="173"/>
  <c r="R263" i="173"/>
  <c r="Q263" i="173"/>
  <c r="P263" i="173"/>
  <c r="O263" i="173"/>
  <c r="N263" i="173"/>
  <c r="M263" i="173"/>
  <c r="L263" i="173"/>
  <c r="K263" i="173"/>
  <c r="S262" i="173"/>
  <c r="R262" i="173"/>
  <c r="Q262" i="173"/>
  <c r="P262" i="173"/>
  <c r="O262" i="173"/>
  <c r="N262" i="173"/>
  <c r="M262" i="173"/>
  <c r="L262" i="173"/>
  <c r="K262" i="173"/>
  <c r="S261" i="173"/>
  <c r="R261" i="173"/>
  <c r="Q261" i="173"/>
  <c r="P261" i="173"/>
  <c r="O261" i="173"/>
  <c r="N261" i="173"/>
  <c r="M261" i="173"/>
  <c r="L261" i="173"/>
  <c r="K261" i="173"/>
  <c r="S260" i="173"/>
  <c r="R260" i="173"/>
  <c r="Q260" i="173"/>
  <c r="P260" i="173"/>
  <c r="O260" i="173"/>
  <c r="N260" i="173"/>
  <c r="M260" i="173"/>
  <c r="L260" i="173"/>
  <c r="K260" i="173"/>
  <c r="S259" i="173"/>
  <c r="R259" i="173"/>
  <c r="Q259" i="173"/>
  <c r="P259" i="173"/>
  <c r="O259" i="173"/>
  <c r="N259" i="173"/>
  <c r="M259" i="173"/>
  <c r="L259" i="173"/>
  <c r="K259" i="173"/>
  <c r="S258" i="173"/>
  <c r="R258" i="173"/>
  <c r="Q258" i="173"/>
  <c r="P258" i="173"/>
  <c r="O258" i="173"/>
  <c r="N258" i="173"/>
  <c r="M258" i="173"/>
  <c r="L258" i="173"/>
  <c r="K258" i="173"/>
  <c r="S257" i="173"/>
  <c r="R257" i="173"/>
  <c r="Q257" i="173"/>
  <c r="P257" i="173"/>
  <c r="O257" i="173"/>
  <c r="N257" i="173"/>
  <c r="M257" i="173"/>
  <c r="L257" i="173"/>
  <c r="K257" i="173"/>
  <c r="S256" i="173"/>
  <c r="R256" i="173"/>
  <c r="Q256" i="173"/>
  <c r="P256" i="173"/>
  <c r="O256" i="173"/>
  <c r="N256" i="173"/>
  <c r="M256" i="173"/>
  <c r="L256" i="173"/>
  <c r="K256" i="173"/>
  <c r="S255" i="173"/>
  <c r="R255" i="173"/>
  <c r="Q255" i="173"/>
  <c r="P255" i="173"/>
  <c r="O255" i="173"/>
  <c r="N255" i="173"/>
  <c r="M255" i="173"/>
  <c r="L255" i="173"/>
  <c r="K255" i="173"/>
  <c r="S254" i="173"/>
  <c r="R254" i="173"/>
  <c r="Q254" i="173"/>
  <c r="P254" i="173"/>
  <c r="O254" i="173"/>
  <c r="N254" i="173"/>
  <c r="M254" i="173"/>
  <c r="L254" i="173"/>
  <c r="K254" i="173"/>
  <c r="S253" i="173"/>
  <c r="R253" i="173"/>
  <c r="Q253" i="173"/>
  <c r="P253" i="173"/>
  <c r="O253" i="173"/>
  <c r="N253" i="173"/>
  <c r="M253" i="173"/>
  <c r="L253" i="173"/>
  <c r="K253" i="173"/>
  <c r="S252" i="173"/>
  <c r="R252" i="173"/>
  <c r="Q252" i="173"/>
  <c r="P252" i="173"/>
  <c r="O252" i="173"/>
  <c r="N252" i="173"/>
  <c r="M252" i="173"/>
  <c r="L252" i="173"/>
  <c r="K252" i="173"/>
  <c r="S251" i="173"/>
  <c r="R251" i="173"/>
  <c r="Q251" i="173"/>
  <c r="P251" i="173"/>
  <c r="O251" i="173"/>
  <c r="N251" i="173"/>
  <c r="M251" i="173"/>
  <c r="L251" i="173"/>
  <c r="K251" i="173"/>
  <c r="S250" i="173"/>
  <c r="R250" i="173"/>
  <c r="Q250" i="173"/>
  <c r="P250" i="173"/>
  <c r="O250" i="173"/>
  <c r="N250" i="173"/>
  <c r="M250" i="173"/>
  <c r="L250" i="173"/>
  <c r="K250" i="173"/>
  <c r="S249" i="173"/>
  <c r="R249" i="173"/>
  <c r="Q249" i="173"/>
  <c r="P249" i="173"/>
  <c r="O249" i="173"/>
  <c r="N249" i="173"/>
  <c r="M249" i="173"/>
  <c r="L249" i="173"/>
  <c r="K249" i="173"/>
  <c r="S248" i="173"/>
  <c r="R248" i="173"/>
  <c r="Q248" i="173"/>
  <c r="P248" i="173"/>
  <c r="O248" i="173"/>
  <c r="N248" i="173"/>
  <c r="M248" i="173"/>
  <c r="L248" i="173"/>
  <c r="K248" i="173"/>
  <c r="S247" i="173"/>
  <c r="R247" i="173"/>
  <c r="Q247" i="173"/>
  <c r="P247" i="173"/>
  <c r="O247" i="173"/>
  <c r="N247" i="173"/>
  <c r="M247" i="173"/>
  <c r="L247" i="173"/>
  <c r="K247" i="173"/>
  <c r="S246" i="173"/>
  <c r="R246" i="173"/>
  <c r="Q246" i="173"/>
  <c r="P246" i="173"/>
  <c r="O246" i="173"/>
  <c r="N246" i="173"/>
  <c r="M246" i="173"/>
  <c r="L246" i="173"/>
  <c r="K246" i="173"/>
  <c r="S245" i="173"/>
  <c r="R245" i="173"/>
  <c r="Q245" i="173"/>
  <c r="P245" i="173"/>
  <c r="O245" i="173"/>
  <c r="N245" i="173"/>
  <c r="M245" i="173"/>
  <c r="L245" i="173"/>
  <c r="K245" i="173"/>
  <c r="S244" i="173"/>
  <c r="R244" i="173"/>
  <c r="Q244" i="173"/>
  <c r="P244" i="173"/>
  <c r="O244" i="173"/>
  <c r="N244" i="173"/>
  <c r="M244" i="173"/>
  <c r="L244" i="173"/>
  <c r="K244" i="173"/>
  <c r="S243" i="173"/>
  <c r="R243" i="173"/>
  <c r="Q243" i="173"/>
  <c r="P243" i="173"/>
  <c r="O243" i="173"/>
  <c r="N243" i="173"/>
  <c r="M243" i="173"/>
  <c r="L243" i="173"/>
  <c r="K243" i="173"/>
  <c r="S242" i="173"/>
  <c r="R242" i="173"/>
  <c r="Q242" i="173"/>
  <c r="P242" i="173"/>
  <c r="O242" i="173"/>
  <c r="N242" i="173"/>
  <c r="M242" i="173"/>
  <c r="L242" i="173"/>
  <c r="K242" i="173"/>
  <c r="S241" i="173"/>
  <c r="R241" i="173"/>
  <c r="Q241" i="173"/>
  <c r="P241" i="173"/>
  <c r="O241" i="173"/>
  <c r="N241" i="173"/>
  <c r="M241" i="173"/>
  <c r="L241" i="173"/>
  <c r="K241" i="173"/>
  <c r="S240" i="173"/>
  <c r="R240" i="173"/>
  <c r="Q240" i="173"/>
  <c r="P240" i="173"/>
  <c r="O240" i="173"/>
  <c r="N240" i="173"/>
  <c r="M240" i="173"/>
  <c r="L240" i="173"/>
  <c r="K240" i="173"/>
  <c r="S239" i="173"/>
  <c r="R239" i="173"/>
  <c r="Q239" i="173"/>
  <c r="P239" i="173"/>
  <c r="O239" i="173"/>
  <c r="N239" i="173"/>
  <c r="M239" i="173"/>
  <c r="L239" i="173"/>
  <c r="K239" i="173"/>
  <c r="S238" i="173"/>
  <c r="R238" i="173"/>
  <c r="Q238" i="173"/>
  <c r="P238" i="173"/>
  <c r="O238" i="173"/>
  <c r="N238" i="173"/>
  <c r="M238" i="173"/>
  <c r="L238" i="173"/>
  <c r="K238" i="173"/>
  <c r="S237" i="173"/>
  <c r="R237" i="173"/>
  <c r="Q237" i="173"/>
  <c r="P237" i="173"/>
  <c r="O237" i="173"/>
  <c r="N237" i="173"/>
  <c r="M237" i="173"/>
  <c r="L237" i="173"/>
  <c r="K237" i="173"/>
  <c r="S236" i="173"/>
  <c r="R236" i="173"/>
  <c r="Q236" i="173"/>
  <c r="P236" i="173"/>
  <c r="O236" i="173"/>
  <c r="N236" i="173"/>
  <c r="M236" i="173"/>
  <c r="L236" i="173"/>
  <c r="K236" i="173"/>
  <c r="S235" i="173"/>
  <c r="R235" i="173"/>
  <c r="Q235" i="173"/>
  <c r="P235" i="173"/>
  <c r="O235" i="173"/>
  <c r="N235" i="173"/>
  <c r="M235" i="173"/>
  <c r="L235" i="173"/>
  <c r="K235" i="173"/>
  <c r="S234" i="173"/>
  <c r="R234" i="173"/>
  <c r="Q234" i="173"/>
  <c r="P234" i="173"/>
  <c r="O234" i="173"/>
  <c r="N234" i="173"/>
  <c r="M234" i="173"/>
  <c r="L234" i="173"/>
  <c r="K234" i="173"/>
  <c r="S233" i="173"/>
  <c r="R233" i="173"/>
  <c r="Q233" i="173"/>
  <c r="P233" i="173"/>
  <c r="O233" i="173"/>
  <c r="N233" i="173"/>
  <c r="M233" i="173"/>
  <c r="L233" i="173"/>
  <c r="K233" i="173"/>
  <c r="S232" i="173"/>
  <c r="R232" i="173"/>
  <c r="Q232" i="173"/>
  <c r="P232" i="173"/>
  <c r="O232" i="173"/>
  <c r="N232" i="173"/>
  <c r="M232" i="173"/>
  <c r="L232" i="173"/>
  <c r="K232" i="173"/>
  <c r="S231" i="173"/>
  <c r="R231" i="173"/>
  <c r="Q231" i="173"/>
  <c r="P231" i="173"/>
  <c r="O231" i="173"/>
  <c r="N231" i="173"/>
  <c r="M231" i="173"/>
  <c r="L231" i="173"/>
  <c r="K231" i="173"/>
  <c r="S230" i="173"/>
  <c r="R230" i="173"/>
  <c r="Q230" i="173"/>
  <c r="P230" i="173"/>
  <c r="O230" i="173"/>
  <c r="N230" i="173"/>
  <c r="M230" i="173"/>
  <c r="L230" i="173"/>
  <c r="K230" i="173"/>
  <c r="S229" i="173"/>
  <c r="R229" i="173"/>
  <c r="Q229" i="173"/>
  <c r="P229" i="173"/>
  <c r="O229" i="173"/>
  <c r="N229" i="173"/>
  <c r="M229" i="173"/>
  <c r="L229" i="173"/>
  <c r="K229" i="173"/>
  <c r="S228" i="173"/>
  <c r="R228" i="173"/>
  <c r="Q228" i="173"/>
  <c r="P228" i="173"/>
  <c r="O228" i="173"/>
  <c r="N228" i="173"/>
  <c r="M228" i="173"/>
  <c r="L228" i="173"/>
  <c r="K228" i="173"/>
  <c r="S227" i="173"/>
  <c r="R227" i="173"/>
  <c r="Q227" i="173"/>
  <c r="P227" i="173"/>
  <c r="O227" i="173"/>
  <c r="N227" i="173"/>
  <c r="M227" i="173"/>
  <c r="L227" i="173"/>
  <c r="K227" i="173"/>
  <c r="S226" i="173"/>
  <c r="R226" i="173"/>
  <c r="Q226" i="173"/>
  <c r="P226" i="173"/>
  <c r="O226" i="173"/>
  <c r="N226" i="173"/>
  <c r="M226" i="173"/>
  <c r="L226" i="173"/>
  <c r="K226" i="173"/>
  <c r="S225" i="173"/>
  <c r="R225" i="173"/>
  <c r="Q225" i="173"/>
  <c r="P225" i="173"/>
  <c r="O225" i="173"/>
  <c r="N225" i="173"/>
  <c r="M225" i="173"/>
  <c r="L225" i="173"/>
  <c r="K225" i="173"/>
  <c r="S224" i="173"/>
  <c r="R224" i="173"/>
  <c r="Q224" i="173"/>
  <c r="P224" i="173"/>
  <c r="O224" i="173"/>
  <c r="N224" i="173"/>
  <c r="M224" i="173"/>
  <c r="L224" i="173"/>
  <c r="K224" i="173"/>
  <c r="S223" i="173"/>
  <c r="R223" i="173"/>
  <c r="Q223" i="173"/>
  <c r="P223" i="173"/>
  <c r="O223" i="173"/>
  <c r="N223" i="173"/>
  <c r="M223" i="173"/>
  <c r="L223" i="173"/>
  <c r="K223" i="173"/>
  <c r="S222" i="173"/>
  <c r="R222" i="173"/>
  <c r="Q222" i="173"/>
  <c r="P222" i="173"/>
  <c r="O222" i="173"/>
  <c r="N222" i="173"/>
  <c r="M222" i="173"/>
  <c r="L222" i="173"/>
  <c r="K222" i="173"/>
  <c r="S221" i="173"/>
  <c r="R221" i="173"/>
  <c r="Q221" i="173"/>
  <c r="P221" i="173"/>
  <c r="O221" i="173"/>
  <c r="N221" i="173"/>
  <c r="M221" i="173"/>
  <c r="L221" i="173"/>
  <c r="K221" i="173"/>
  <c r="S220" i="173"/>
  <c r="R220" i="173"/>
  <c r="Q220" i="173"/>
  <c r="P220" i="173"/>
  <c r="O220" i="173"/>
  <c r="N220" i="173"/>
  <c r="M220" i="173"/>
  <c r="L220" i="173"/>
  <c r="K220" i="173"/>
  <c r="S219" i="173"/>
  <c r="R219" i="173"/>
  <c r="Q219" i="173"/>
  <c r="P219" i="173"/>
  <c r="O219" i="173"/>
  <c r="N219" i="173"/>
  <c r="M219" i="173"/>
  <c r="L219" i="173"/>
  <c r="K219" i="173"/>
  <c r="S218" i="173"/>
  <c r="R218" i="173"/>
  <c r="Q218" i="173"/>
  <c r="P218" i="173"/>
  <c r="O218" i="173"/>
  <c r="N218" i="173"/>
  <c r="M218" i="173"/>
  <c r="L218" i="173"/>
  <c r="K218" i="173"/>
  <c r="S217" i="173"/>
  <c r="R217" i="173"/>
  <c r="Q217" i="173"/>
  <c r="P217" i="173"/>
  <c r="O217" i="173"/>
  <c r="N217" i="173"/>
  <c r="M217" i="173"/>
  <c r="L217" i="173"/>
  <c r="K217" i="173"/>
  <c r="S216" i="173"/>
  <c r="R216" i="173"/>
  <c r="Q216" i="173"/>
  <c r="P216" i="173"/>
  <c r="O216" i="173"/>
  <c r="N216" i="173"/>
  <c r="M216" i="173"/>
  <c r="L216" i="173"/>
  <c r="K216" i="173"/>
  <c r="S215" i="173"/>
  <c r="R215" i="173"/>
  <c r="Q215" i="173"/>
  <c r="P215" i="173"/>
  <c r="O215" i="173"/>
  <c r="N215" i="173"/>
  <c r="M215" i="173"/>
  <c r="L215" i="173"/>
  <c r="K215" i="173"/>
  <c r="S214" i="173"/>
  <c r="R214" i="173"/>
  <c r="Q214" i="173"/>
  <c r="P214" i="173"/>
  <c r="O214" i="173"/>
  <c r="N214" i="173"/>
  <c r="M214" i="173"/>
  <c r="L214" i="173"/>
  <c r="K214" i="173"/>
  <c r="S213" i="173"/>
  <c r="R213" i="173"/>
  <c r="Q213" i="173"/>
  <c r="P213" i="173"/>
  <c r="O213" i="173"/>
  <c r="N213" i="173"/>
  <c r="M213" i="173"/>
  <c r="L213" i="173"/>
  <c r="K213" i="173"/>
  <c r="S212" i="173"/>
  <c r="R212" i="173"/>
  <c r="Q212" i="173"/>
  <c r="P212" i="173"/>
  <c r="O212" i="173"/>
  <c r="N212" i="173"/>
  <c r="M212" i="173"/>
  <c r="L212" i="173"/>
  <c r="K212" i="173"/>
  <c r="S211" i="173"/>
  <c r="R211" i="173"/>
  <c r="Q211" i="173"/>
  <c r="P211" i="173"/>
  <c r="O211" i="173"/>
  <c r="N211" i="173"/>
  <c r="M211" i="173"/>
  <c r="L211" i="173"/>
  <c r="K211" i="173"/>
  <c r="S210" i="173"/>
  <c r="R210" i="173"/>
  <c r="Q210" i="173"/>
  <c r="P210" i="173"/>
  <c r="O210" i="173"/>
  <c r="N210" i="173"/>
  <c r="M210" i="173"/>
  <c r="L210" i="173"/>
  <c r="K210" i="173"/>
  <c r="S209" i="173"/>
  <c r="R209" i="173"/>
  <c r="Q209" i="173"/>
  <c r="P209" i="173"/>
  <c r="O209" i="173"/>
  <c r="N209" i="173"/>
  <c r="M209" i="173"/>
  <c r="L209" i="173"/>
  <c r="K209" i="173"/>
  <c r="S208" i="173"/>
  <c r="R208" i="173"/>
  <c r="Q208" i="173"/>
  <c r="P208" i="173"/>
  <c r="O208" i="173"/>
  <c r="N208" i="173"/>
  <c r="M208" i="173"/>
  <c r="L208" i="173"/>
  <c r="K208" i="173"/>
  <c r="S207" i="173"/>
  <c r="R207" i="173"/>
  <c r="Q207" i="173"/>
  <c r="P207" i="173"/>
  <c r="O207" i="173"/>
  <c r="N207" i="173"/>
  <c r="M207" i="173"/>
  <c r="L207" i="173"/>
  <c r="K207" i="173"/>
  <c r="S206" i="173"/>
  <c r="R206" i="173"/>
  <c r="Q206" i="173"/>
  <c r="P206" i="173"/>
  <c r="O206" i="173"/>
  <c r="N206" i="173"/>
  <c r="M206" i="173"/>
  <c r="L206" i="173"/>
  <c r="K206" i="173"/>
  <c r="S205" i="173"/>
  <c r="R205" i="173"/>
  <c r="Q205" i="173"/>
  <c r="P205" i="173"/>
  <c r="O205" i="173"/>
  <c r="N205" i="173"/>
  <c r="M205" i="173"/>
  <c r="L205" i="173"/>
  <c r="K205" i="173"/>
  <c r="S204" i="173"/>
  <c r="R204" i="173"/>
  <c r="Q204" i="173"/>
  <c r="P204" i="173"/>
  <c r="O204" i="173"/>
  <c r="N204" i="173"/>
  <c r="M204" i="173"/>
  <c r="L204" i="173"/>
  <c r="K204" i="173"/>
  <c r="S203" i="173"/>
  <c r="R203" i="173"/>
  <c r="Q203" i="173"/>
  <c r="P203" i="173"/>
  <c r="O203" i="173"/>
  <c r="N203" i="173"/>
  <c r="M203" i="173"/>
  <c r="L203" i="173"/>
  <c r="K203" i="173"/>
  <c r="S202" i="173"/>
  <c r="R202" i="173"/>
  <c r="Q202" i="173"/>
  <c r="P202" i="173"/>
  <c r="O202" i="173"/>
  <c r="N202" i="173"/>
  <c r="M202" i="173"/>
  <c r="L202" i="173"/>
  <c r="K202" i="173"/>
  <c r="S201" i="173"/>
  <c r="R201" i="173"/>
  <c r="Q201" i="173"/>
  <c r="P201" i="173"/>
  <c r="O201" i="173"/>
  <c r="N201" i="173"/>
  <c r="M201" i="173"/>
  <c r="L201" i="173"/>
  <c r="K201" i="173"/>
  <c r="S200" i="173"/>
  <c r="R200" i="173"/>
  <c r="Q200" i="173"/>
  <c r="P200" i="173"/>
  <c r="O200" i="173"/>
  <c r="N200" i="173"/>
  <c r="M200" i="173"/>
  <c r="L200" i="173"/>
  <c r="K200" i="173"/>
  <c r="S199" i="173"/>
  <c r="R199" i="173"/>
  <c r="Q199" i="173"/>
  <c r="P199" i="173"/>
  <c r="O199" i="173"/>
  <c r="N199" i="173"/>
  <c r="M199" i="173"/>
  <c r="L199" i="173"/>
  <c r="K199" i="173"/>
  <c r="S198" i="173"/>
  <c r="R198" i="173"/>
  <c r="Q198" i="173"/>
  <c r="P198" i="173"/>
  <c r="O198" i="173"/>
  <c r="N198" i="173"/>
  <c r="M198" i="173"/>
  <c r="L198" i="173"/>
  <c r="K198" i="173"/>
  <c r="S197" i="173"/>
  <c r="R197" i="173"/>
  <c r="Q197" i="173"/>
  <c r="P197" i="173"/>
  <c r="O197" i="173"/>
  <c r="N197" i="173"/>
  <c r="M197" i="173"/>
  <c r="L197" i="173"/>
  <c r="K197" i="173"/>
  <c r="S196" i="173"/>
  <c r="R196" i="173"/>
  <c r="Q196" i="173"/>
  <c r="P196" i="173"/>
  <c r="O196" i="173"/>
  <c r="N196" i="173"/>
  <c r="M196" i="173"/>
  <c r="L196" i="173"/>
  <c r="K196" i="173"/>
  <c r="S195" i="173"/>
  <c r="R195" i="173"/>
  <c r="Q195" i="173"/>
  <c r="P195" i="173"/>
  <c r="O195" i="173"/>
  <c r="N195" i="173"/>
  <c r="M195" i="173"/>
  <c r="L195" i="173"/>
  <c r="K195" i="173"/>
  <c r="S194" i="173"/>
  <c r="R194" i="173"/>
  <c r="Q194" i="173"/>
  <c r="P194" i="173"/>
  <c r="O194" i="173"/>
  <c r="N194" i="173"/>
  <c r="M194" i="173"/>
  <c r="L194" i="173"/>
  <c r="K194" i="173"/>
  <c r="S193" i="173"/>
  <c r="R193" i="173"/>
  <c r="Q193" i="173"/>
  <c r="P193" i="173"/>
  <c r="O193" i="173"/>
  <c r="N193" i="173"/>
  <c r="M193" i="173"/>
  <c r="L193" i="173"/>
  <c r="K193" i="173"/>
  <c r="S192" i="173"/>
  <c r="R192" i="173"/>
  <c r="Q192" i="173"/>
  <c r="P192" i="173"/>
  <c r="O192" i="173"/>
  <c r="N192" i="173"/>
  <c r="M192" i="173"/>
  <c r="L192" i="173"/>
  <c r="K192" i="173"/>
  <c r="S191" i="173"/>
  <c r="R191" i="173"/>
  <c r="Q191" i="173"/>
  <c r="P191" i="173"/>
  <c r="O191" i="173"/>
  <c r="N191" i="173"/>
  <c r="M191" i="173"/>
  <c r="L191" i="173"/>
  <c r="K191" i="173"/>
  <c r="S190" i="173"/>
  <c r="R190" i="173"/>
  <c r="Q190" i="173"/>
  <c r="P190" i="173"/>
  <c r="O190" i="173"/>
  <c r="N190" i="173"/>
  <c r="M190" i="173"/>
  <c r="L190" i="173"/>
  <c r="K190" i="173"/>
  <c r="S189" i="173"/>
  <c r="R189" i="173"/>
  <c r="Q189" i="173"/>
  <c r="P189" i="173"/>
  <c r="O189" i="173"/>
  <c r="N189" i="173"/>
  <c r="M189" i="173"/>
  <c r="L189" i="173"/>
  <c r="K189" i="173"/>
  <c r="S188" i="173"/>
  <c r="R188" i="173"/>
  <c r="Q188" i="173"/>
  <c r="P188" i="173"/>
  <c r="O188" i="173"/>
  <c r="N188" i="173"/>
  <c r="M188" i="173"/>
  <c r="L188" i="173"/>
  <c r="K188" i="173"/>
  <c r="S187" i="173"/>
  <c r="R187" i="173"/>
  <c r="Q187" i="173"/>
  <c r="P187" i="173"/>
  <c r="O187" i="173"/>
  <c r="N187" i="173"/>
  <c r="M187" i="173"/>
  <c r="L187" i="173"/>
  <c r="K187" i="173"/>
  <c r="S186" i="173"/>
  <c r="R186" i="173"/>
  <c r="Q186" i="173"/>
  <c r="P186" i="173"/>
  <c r="O186" i="173"/>
  <c r="N186" i="173"/>
  <c r="M186" i="173"/>
  <c r="L186" i="173"/>
  <c r="K186" i="173"/>
  <c r="S185" i="173"/>
  <c r="R185" i="173"/>
  <c r="Q185" i="173"/>
  <c r="P185" i="173"/>
  <c r="O185" i="173"/>
  <c r="N185" i="173"/>
  <c r="M185" i="173"/>
  <c r="L185" i="173"/>
  <c r="K185" i="173"/>
  <c r="S184" i="173"/>
  <c r="R184" i="173"/>
  <c r="Q184" i="173"/>
  <c r="P184" i="173"/>
  <c r="O184" i="173"/>
  <c r="N184" i="173"/>
  <c r="M184" i="173"/>
  <c r="L184" i="173"/>
  <c r="K184" i="173"/>
  <c r="S183" i="173"/>
  <c r="R183" i="173"/>
  <c r="Q183" i="173"/>
  <c r="P183" i="173"/>
  <c r="O183" i="173"/>
  <c r="N183" i="173"/>
  <c r="M183" i="173"/>
  <c r="L183" i="173"/>
  <c r="K183" i="173"/>
  <c r="S182" i="173"/>
  <c r="R182" i="173"/>
  <c r="Q182" i="173"/>
  <c r="P182" i="173"/>
  <c r="O182" i="173"/>
  <c r="N182" i="173"/>
  <c r="M182" i="173"/>
  <c r="L182" i="173"/>
  <c r="K182" i="173"/>
  <c r="S181" i="173"/>
  <c r="R181" i="173"/>
  <c r="Q181" i="173"/>
  <c r="P181" i="173"/>
  <c r="O181" i="173"/>
  <c r="N181" i="173"/>
  <c r="M181" i="173"/>
  <c r="L181" i="173"/>
  <c r="K181" i="173"/>
  <c r="S180" i="173"/>
  <c r="R180" i="173"/>
  <c r="Q180" i="173"/>
  <c r="P180" i="173"/>
  <c r="O180" i="173"/>
  <c r="N180" i="173"/>
  <c r="M180" i="173"/>
  <c r="L180" i="173"/>
  <c r="K180" i="173"/>
  <c r="S179" i="173"/>
  <c r="R179" i="173"/>
  <c r="Q179" i="173"/>
  <c r="P179" i="173"/>
  <c r="O179" i="173"/>
  <c r="N179" i="173"/>
  <c r="M179" i="173"/>
  <c r="L179" i="173"/>
  <c r="K179" i="173"/>
  <c r="S178" i="173"/>
  <c r="R178" i="173"/>
  <c r="Q178" i="173"/>
  <c r="P178" i="173"/>
  <c r="O178" i="173"/>
  <c r="N178" i="173"/>
  <c r="M178" i="173"/>
  <c r="L178" i="173"/>
  <c r="K178" i="173"/>
  <c r="S177" i="173"/>
  <c r="R177" i="173"/>
  <c r="Q177" i="173"/>
  <c r="P177" i="173"/>
  <c r="O177" i="173"/>
  <c r="N177" i="173"/>
  <c r="M177" i="173"/>
  <c r="L177" i="173"/>
  <c r="K177" i="173"/>
  <c r="S176" i="173"/>
  <c r="R176" i="173"/>
  <c r="Q176" i="173"/>
  <c r="P176" i="173"/>
  <c r="O176" i="173"/>
  <c r="N176" i="173"/>
  <c r="M176" i="173"/>
  <c r="L176" i="173"/>
  <c r="K176" i="173"/>
  <c r="S175" i="173"/>
  <c r="R175" i="173"/>
  <c r="Q175" i="173"/>
  <c r="P175" i="173"/>
  <c r="O175" i="173"/>
  <c r="N175" i="173"/>
  <c r="M175" i="173"/>
  <c r="L175" i="173"/>
  <c r="K175" i="173"/>
  <c r="S174" i="173"/>
  <c r="R174" i="173"/>
  <c r="Q174" i="173"/>
  <c r="P174" i="173"/>
  <c r="O174" i="173"/>
  <c r="N174" i="173"/>
  <c r="M174" i="173"/>
  <c r="L174" i="173"/>
  <c r="K174" i="173"/>
  <c r="S173" i="173"/>
  <c r="R173" i="173"/>
  <c r="Q173" i="173"/>
  <c r="P173" i="173"/>
  <c r="O173" i="173"/>
  <c r="N173" i="173"/>
  <c r="M173" i="173"/>
  <c r="L173" i="173"/>
  <c r="K173" i="173"/>
  <c r="S172" i="173"/>
  <c r="R172" i="173"/>
  <c r="Q172" i="173"/>
  <c r="P172" i="173"/>
  <c r="O172" i="173"/>
  <c r="N172" i="173"/>
  <c r="M172" i="173"/>
  <c r="L172" i="173"/>
  <c r="K172" i="173"/>
  <c r="S171" i="173"/>
  <c r="R171" i="173"/>
  <c r="Q171" i="173"/>
  <c r="P171" i="173"/>
  <c r="O171" i="173"/>
  <c r="N171" i="173"/>
  <c r="M171" i="173"/>
  <c r="L171" i="173"/>
  <c r="K171" i="173"/>
  <c r="S170" i="173"/>
  <c r="R170" i="173"/>
  <c r="Q170" i="173"/>
  <c r="P170" i="173"/>
  <c r="O170" i="173"/>
  <c r="N170" i="173"/>
  <c r="M170" i="173"/>
  <c r="L170" i="173"/>
  <c r="K170" i="173"/>
  <c r="S169" i="173"/>
  <c r="R169" i="173"/>
  <c r="Q169" i="173"/>
  <c r="P169" i="173"/>
  <c r="O169" i="173"/>
  <c r="N169" i="173"/>
  <c r="M169" i="173"/>
  <c r="L169" i="173"/>
  <c r="K169" i="173"/>
  <c r="S168" i="173"/>
  <c r="R168" i="173"/>
  <c r="Q168" i="173"/>
  <c r="P168" i="173"/>
  <c r="O168" i="173"/>
  <c r="N168" i="173"/>
  <c r="M168" i="173"/>
  <c r="L168" i="173"/>
  <c r="K168" i="173"/>
  <c r="S167" i="173"/>
  <c r="R167" i="173"/>
  <c r="Q167" i="173"/>
  <c r="P167" i="173"/>
  <c r="O167" i="173"/>
  <c r="N167" i="173"/>
  <c r="M167" i="173"/>
  <c r="L167" i="173"/>
  <c r="K167" i="173"/>
  <c r="S166" i="173"/>
  <c r="R166" i="173"/>
  <c r="Q166" i="173"/>
  <c r="P166" i="173"/>
  <c r="O166" i="173"/>
  <c r="N166" i="173"/>
  <c r="M166" i="173"/>
  <c r="L166" i="173"/>
  <c r="K166" i="173"/>
  <c r="S165" i="173"/>
  <c r="R165" i="173"/>
  <c r="Q165" i="173"/>
  <c r="P165" i="173"/>
  <c r="O165" i="173"/>
  <c r="N165" i="173"/>
  <c r="M165" i="173"/>
  <c r="L165" i="173"/>
  <c r="K165" i="173"/>
  <c r="S164" i="173"/>
  <c r="R164" i="173"/>
  <c r="Q164" i="173"/>
  <c r="P164" i="173"/>
  <c r="O164" i="173"/>
  <c r="N164" i="173"/>
  <c r="M164" i="173"/>
  <c r="L164" i="173"/>
  <c r="K164" i="173"/>
  <c r="S163" i="173"/>
  <c r="R163" i="173"/>
  <c r="Q163" i="173"/>
  <c r="P163" i="173"/>
  <c r="O163" i="173"/>
  <c r="N163" i="173"/>
  <c r="M163" i="173"/>
  <c r="L163" i="173"/>
  <c r="K163" i="173"/>
  <c r="S162" i="173"/>
  <c r="R162" i="173"/>
  <c r="Q162" i="173"/>
  <c r="P162" i="173"/>
  <c r="O162" i="173"/>
  <c r="N162" i="173"/>
  <c r="M162" i="173"/>
  <c r="L162" i="173"/>
  <c r="K162" i="173"/>
  <c r="S161" i="173"/>
  <c r="R161" i="173"/>
  <c r="Q161" i="173"/>
  <c r="P161" i="173"/>
  <c r="O161" i="173"/>
  <c r="N161" i="173"/>
  <c r="M161" i="173"/>
  <c r="L161" i="173"/>
  <c r="K161" i="173"/>
  <c r="S160" i="173"/>
  <c r="R160" i="173"/>
  <c r="Q160" i="173"/>
  <c r="P160" i="173"/>
  <c r="O160" i="173"/>
  <c r="N160" i="173"/>
  <c r="M160" i="173"/>
  <c r="L160" i="173"/>
  <c r="K160" i="173"/>
  <c r="S159" i="173"/>
  <c r="R159" i="173"/>
  <c r="Q159" i="173"/>
  <c r="P159" i="173"/>
  <c r="O159" i="173"/>
  <c r="N159" i="173"/>
  <c r="M159" i="173"/>
  <c r="L159" i="173"/>
  <c r="K159" i="173"/>
  <c r="S158" i="173"/>
  <c r="R158" i="173"/>
  <c r="Q158" i="173"/>
  <c r="P158" i="173"/>
  <c r="O158" i="173"/>
  <c r="N158" i="173"/>
  <c r="M158" i="173"/>
  <c r="L158" i="173"/>
  <c r="K158" i="173"/>
  <c r="S157" i="173"/>
  <c r="R157" i="173"/>
  <c r="Q157" i="173"/>
  <c r="P157" i="173"/>
  <c r="O157" i="173"/>
  <c r="N157" i="173"/>
  <c r="M157" i="173"/>
  <c r="L157" i="173"/>
  <c r="K157" i="173"/>
  <c r="S156" i="173"/>
  <c r="R156" i="173"/>
  <c r="Q156" i="173"/>
  <c r="P156" i="173"/>
  <c r="O156" i="173"/>
  <c r="N156" i="173"/>
  <c r="M156" i="173"/>
  <c r="L156" i="173"/>
  <c r="K156" i="173"/>
  <c r="S155" i="173"/>
  <c r="R155" i="173"/>
  <c r="Q155" i="173"/>
  <c r="P155" i="173"/>
  <c r="O155" i="173"/>
  <c r="N155" i="173"/>
  <c r="M155" i="173"/>
  <c r="L155" i="173"/>
  <c r="K155" i="173"/>
  <c r="S154" i="173"/>
  <c r="R154" i="173"/>
  <c r="Q154" i="173"/>
  <c r="P154" i="173"/>
  <c r="O154" i="173"/>
  <c r="N154" i="173"/>
  <c r="M154" i="173"/>
  <c r="L154" i="173"/>
  <c r="K154" i="173"/>
  <c r="S153" i="173"/>
  <c r="R153" i="173"/>
  <c r="Q153" i="173"/>
  <c r="P153" i="173"/>
  <c r="O153" i="173"/>
  <c r="N153" i="173"/>
  <c r="M153" i="173"/>
  <c r="L153" i="173"/>
  <c r="K153" i="173"/>
  <c r="S152" i="173"/>
  <c r="R152" i="173"/>
  <c r="Q152" i="173"/>
  <c r="P152" i="173"/>
  <c r="O152" i="173"/>
  <c r="N152" i="173"/>
  <c r="M152" i="173"/>
  <c r="L152" i="173"/>
  <c r="K152" i="173"/>
  <c r="S151" i="173"/>
  <c r="R151" i="173"/>
  <c r="Q151" i="173"/>
  <c r="P151" i="173"/>
  <c r="O151" i="173"/>
  <c r="N151" i="173"/>
  <c r="M151" i="173"/>
  <c r="L151" i="173"/>
  <c r="K151" i="173"/>
  <c r="S150" i="173"/>
  <c r="R150" i="173"/>
  <c r="Q150" i="173"/>
  <c r="P150" i="173"/>
  <c r="O150" i="173"/>
  <c r="N150" i="173"/>
  <c r="M150" i="173"/>
  <c r="L150" i="173"/>
  <c r="K150" i="173"/>
  <c r="S149" i="173"/>
  <c r="R149" i="173"/>
  <c r="Q149" i="173"/>
  <c r="P149" i="173"/>
  <c r="O149" i="173"/>
  <c r="N149" i="173"/>
  <c r="M149" i="173"/>
  <c r="L149" i="173"/>
  <c r="K149" i="173"/>
  <c r="S148" i="173"/>
  <c r="R148" i="173"/>
  <c r="Q148" i="173"/>
  <c r="P148" i="173"/>
  <c r="O148" i="173"/>
  <c r="N148" i="173"/>
  <c r="M148" i="173"/>
  <c r="L148" i="173"/>
  <c r="K148" i="173"/>
  <c r="S147" i="173"/>
  <c r="R147" i="173"/>
  <c r="Q147" i="173"/>
  <c r="P147" i="173"/>
  <c r="O147" i="173"/>
  <c r="N147" i="173"/>
  <c r="M147" i="173"/>
  <c r="L147" i="173"/>
  <c r="K147" i="173"/>
  <c r="S146" i="173"/>
  <c r="R146" i="173"/>
  <c r="Q146" i="173"/>
  <c r="P146" i="173"/>
  <c r="O146" i="173"/>
  <c r="N146" i="173"/>
  <c r="M146" i="173"/>
  <c r="L146" i="173"/>
  <c r="K146" i="173"/>
  <c r="S145" i="173"/>
  <c r="R145" i="173"/>
  <c r="Q145" i="173"/>
  <c r="P145" i="173"/>
  <c r="O145" i="173"/>
  <c r="N145" i="173"/>
  <c r="M145" i="173"/>
  <c r="L145" i="173"/>
  <c r="K145" i="173"/>
  <c r="S144" i="173"/>
  <c r="R144" i="173"/>
  <c r="Q144" i="173"/>
  <c r="P144" i="173"/>
  <c r="O144" i="173"/>
  <c r="N144" i="173"/>
  <c r="M144" i="173"/>
  <c r="L144" i="173"/>
  <c r="K144" i="173"/>
  <c r="S143" i="173"/>
  <c r="R143" i="173"/>
  <c r="Q143" i="173"/>
  <c r="P143" i="173"/>
  <c r="O143" i="173"/>
  <c r="N143" i="173"/>
  <c r="M143" i="173"/>
  <c r="L143" i="173"/>
  <c r="K143" i="173"/>
  <c r="S142" i="173"/>
  <c r="R142" i="173"/>
  <c r="Q142" i="173"/>
  <c r="P142" i="173"/>
  <c r="O142" i="173"/>
  <c r="N142" i="173"/>
  <c r="M142" i="173"/>
  <c r="L142" i="173"/>
  <c r="K142" i="173"/>
  <c r="S141" i="173"/>
  <c r="R141" i="173"/>
  <c r="Q141" i="173"/>
  <c r="P141" i="173"/>
  <c r="O141" i="173"/>
  <c r="N141" i="173"/>
  <c r="M141" i="173"/>
  <c r="L141" i="173"/>
  <c r="K141" i="173"/>
  <c r="S140" i="173"/>
  <c r="R140" i="173"/>
  <c r="Q140" i="173"/>
  <c r="P140" i="173"/>
  <c r="O140" i="173"/>
  <c r="N140" i="173"/>
  <c r="M140" i="173"/>
  <c r="L140" i="173"/>
  <c r="K140" i="173"/>
  <c r="S139" i="173"/>
  <c r="R139" i="173"/>
  <c r="Q139" i="173"/>
  <c r="P139" i="173"/>
  <c r="O139" i="173"/>
  <c r="N139" i="173"/>
  <c r="M139" i="173"/>
  <c r="L139" i="173"/>
  <c r="K139" i="173"/>
  <c r="S138" i="173"/>
  <c r="R138" i="173"/>
  <c r="Q138" i="173"/>
  <c r="P138" i="173"/>
  <c r="O138" i="173"/>
  <c r="N138" i="173"/>
  <c r="M138" i="173"/>
  <c r="L138" i="173"/>
  <c r="K138" i="173"/>
  <c r="S137" i="173"/>
  <c r="R137" i="173"/>
  <c r="Q137" i="173"/>
  <c r="P137" i="173"/>
  <c r="O137" i="173"/>
  <c r="N137" i="173"/>
  <c r="M137" i="173"/>
  <c r="L137" i="173"/>
  <c r="K137" i="173"/>
  <c r="S136" i="173"/>
  <c r="R136" i="173"/>
  <c r="Q136" i="173"/>
  <c r="P136" i="173"/>
  <c r="O136" i="173"/>
  <c r="N136" i="173"/>
  <c r="M136" i="173"/>
  <c r="L136" i="173"/>
  <c r="K136" i="173"/>
  <c r="S135" i="173"/>
  <c r="R135" i="173"/>
  <c r="Q135" i="173"/>
  <c r="P135" i="173"/>
  <c r="O135" i="173"/>
  <c r="N135" i="173"/>
  <c r="M135" i="173"/>
  <c r="L135" i="173"/>
  <c r="K135" i="173"/>
  <c r="S134" i="173"/>
  <c r="R134" i="173"/>
  <c r="Q134" i="173"/>
  <c r="P134" i="173"/>
  <c r="O134" i="173"/>
  <c r="N134" i="173"/>
  <c r="M134" i="173"/>
  <c r="L134" i="173"/>
  <c r="K134" i="173"/>
  <c r="S133" i="173"/>
  <c r="R133" i="173"/>
  <c r="Q133" i="173"/>
  <c r="P133" i="173"/>
  <c r="O133" i="173"/>
  <c r="N133" i="173"/>
  <c r="M133" i="173"/>
  <c r="L133" i="173"/>
  <c r="K133" i="173"/>
  <c r="S132" i="173"/>
  <c r="R132" i="173"/>
  <c r="Q132" i="173"/>
  <c r="P132" i="173"/>
  <c r="O132" i="173"/>
  <c r="N132" i="173"/>
  <c r="M132" i="173"/>
  <c r="L132" i="173"/>
  <c r="K132" i="173"/>
  <c r="S131" i="173"/>
  <c r="R131" i="173"/>
  <c r="Q131" i="173"/>
  <c r="P131" i="173"/>
  <c r="O131" i="173"/>
  <c r="N131" i="173"/>
  <c r="M131" i="173"/>
  <c r="L131" i="173"/>
  <c r="K131" i="173"/>
  <c r="S130" i="173"/>
  <c r="R130" i="173"/>
  <c r="Q130" i="173"/>
  <c r="P130" i="173"/>
  <c r="O130" i="173"/>
  <c r="N130" i="173"/>
  <c r="M130" i="173"/>
  <c r="L130" i="173"/>
  <c r="K130" i="173"/>
  <c r="S129" i="173"/>
  <c r="R129" i="173"/>
  <c r="Q129" i="173"/>
  <c r="P129" i="173"/>
  <c r="O129" i="173"/>
  <c r="N129" i="173"/>
  <c r="M129" i="173"/>
  <c r="L129" i="173"/>
  <c r="K129" i="173"/>
  <c r="S128" i="173"/>
  <c r="R128" i="173"/>
  <c r="Q128" i="173"/>
  <c r="P128" i="173"/>
  <c r="O128" i="173"/>
  <c r="N128" i="173"/>
  <c r="M128" i="173"/>
  <c r="L128" i="173"/>
  <c r="K128" i="173"/>
  <c r="S127" i="173"/>
  <c r="R127" i="173"/>
  <c r="Q127" i="173"/>
  <c r="P127" i="173"/>
  <c r="O127" i="173"/>
  <c r="N127" i="173"/>
  <c r="M127" i="173"/>
  <c r="L127" i="173"/>
  <c r="K127" i="173"/>
  <c r="S126" i="173"/>
  <c r="R126" i="173"/>
  <c r="Q126" i="173"/>
  <c r="P126" i="173"/>
  <c r="O126" i="173"/>
  <c r="N126" i="173"/>
  <c r="M126" i="173"/>
  <c r="L126" i="173"/>
  <c r="K126" i="173"/>
  <c r="S125" i="173"/>
  <c r="R125" i="173"/>
  <c r="Q125" i="173"/>
  <c r="P125" i="173"/>
  <c r="O125" i="173"/>
  <c r="N125" i="173"/>
  <c r="M125" i="173"/>
  <c r="L125" i="173"/>
  <c r="K125" i="173"/>
  <c r="S124" i="173"/>
  <c r="R124" i="173"/>
  <c r="Q124" i="173"/>
  <c r="P124" i="173"/>
  <c r="O124" i="173"/>
  <c r="N124" i="173"/>
  <c r="M124" i="173"/>
  <c r="L124" i="173"/>
  <c r="K124" i="173"/>
  <c r="S123" i="173"/>
  <c r="R123" i="173"/>
  <c r="Q123" i="173"/>
  <c r="P123" i="173"/>
  <c r="O123" i="173"/>
  <c r="N123" i="173"/>
  <c r="M123" i="173"/>
  <c r="L123" i="173"/>
  <c r="K123" i="173"/>
  <c r="S122" i="173"/>
  <c r="R122" i="173"/>
  <c r="Q122" i="173"/>
  <c r="P122" i="173"/>
  <c r="O122" i="173"/>
  <c r="N122" i="173"/>
  <c r="M122" i="173"/>
  <c r="L122" i="173"/>
  <c r="K122" i="173"/>
  <c r="S121" i="173"/>
  <c r="R121" i="173"/>
  <c r="Q121" i="173"/>
  <c r="P121" i="173"/>
  <c r="O121" i="173"/>
  <c r="N121" i="173"/>
  <c r="M121" i="173"/>
  <c r="L121" i="173"/>
  <c r="K121" i="173"/>
  <c r="S120" i="173"/>
  <c r="R120" i="173"/>
  <c r="Q120" i="173"/>
  <c r="P120" i="173"/>
  <c r="O120" i="173"/>
  <c r="N120" i="173"/>
  <c r="M120" i="173"/>
  <c r="L120" i="173"/>
  <c r="K120" i="173"/>
  <c r="S119" i="173"/>
  <c r="R119" i="173"/>
  <c r="Q119" i="173"/>
  <c r="P119" i="173"/>
  <c r="O119" i="173"/>
  <c r="N119" i="173"/>
  <c r="M119" i="173"/>
  <c r="L119" i="173"/>
  <c r="K119" i="173"/>
  <c r="S118" i="173"/>
  <c r="R118" i="173"/>
  <c r="Q118" i="173"/>
  <c r="P118" i="173"/>
  <c r="O118" i="173"/>
  <c r="N118" i="173"/>
  <c r="M118" i="173"/>
  <c r="L118" i="173"/>
  <c r="K118" i="173"/>
  <c r="S117" i="173"/>
  <c r="R117" i="173"/>
  <c r="Q117" i="173"/>
  <c r="P117" i="173"/>
  <c r="O117" i="173"/>
  <c r="N117" i="173"/>
  <c r="M117" i="173"/>
  <c r="L117" i="173"/>
  <c r="K117" i="173"/>
  <c r="S116" i="173"/>
  <c r="R116" i="173"/>
  <c r="Q116" i="173"/>
  <c r="P116" i="173"/>
  <c r="O116" i="173"/>
  <c r="N116" i="173"/>
  <c r="M116" i="173"/>
  <c r="L116" i="173"/>
  <c r="K116" i="173"/>
  <c r="S115" i="173"/>
  <c r="R115" i="173"/>
  <c r="Q115" i="173"/>
  <c r="P115" i="173"/>
  <c r="O115" i="173"/>
  <c r="N115" i="173"/>
  <c r="M115" i="173"/>
  <c r="L115" i="173"/>
  <c r="K115" i="173"/>
  <c r="S114" i="173"/>
  <c r="R114" i="173"/>
  <c r="Q114" i="173"/>
  <c r="P114" i="173"/>
  <c r="O114" i="173"/>
  <c r="N114" i="173"/>
  <c r="M114" i="173"/>
  <c r="L114" i="173"/>
  <c r="K114" i="173"/>
  <c r="S113" i="173"/>
  <c r="R113" i="173"/>
  <c r="Q113" i="173"/>
  <c r="P113" i="173"/>
  <c r="O113" i="173"/>
  <c r="N113" i="173"/>
  <c r="M113" i="173"/>
  <c r="L113" i="173"/>
  <c r="K113" i="173"/>
  <c r="S112" i="173"/>
  <c r="R112" i="173"/>
  <c r="Q112" i="173"/>
  <c r="P112" i="173"/>
  <c r="O112" i="173"/>
  <c r="N112" i="173"/>
  <c r="M112" i="173"/>
  <c r="L112" i="173"/>
  <c r="K112" i="173"/>
  <c r="S111" i="173"/>
  <c r="R111" i="173"/>
  <c r="Q111" i="173"/>
  <c r="P111" i="173"/>
  <c r="O111" i="173"/>
  <c r="N111" i="173"/>
  <c r="M111" i="173"/>
  <c r="L111" i="173"/>
  <c r="K111" i="173"/>
  <c r="S110" i="173"/>
  <c r="R110" i="173"/>
  <c r="Q110" i="173"/>
  <c r="P110" i="173"/>
  <c r="O110" i="173"/>
  <c r="N110" i="173"/>
  <c r="M110" i="173"/>
  <c r="L110" i="173"/>
  <c r="K110" i="173"/>
  <c r="S109" i="173"/>
  <c r="R109" i="173"/>
  <c r="Q109" i="173"/>
  <c r="P109" i="173"/>
  <c r="O109" i="173"/>
  <c r="N109" i="173"/>
  <c r="M109" i="173"/>
  <c r="L109" i="173"/>
  <c r="K109" i="173"/>
  <c r="S108" i="173"/>
  <c r="R108" i="173"/>
  <c r="Q108" i="173"/>
  <c r="P108" i="173"/>
  <c r="O108" i="173"/>
  <c r="N108" i="173"/>
  <c r="M108" i="173"/>
  <c r="L108" i="173"/>
  <c r="K108" i="173"/>
  <c r="S107" i="173"/>
  <c r="R107" i="173"/>
  <c r="Q107" i="173"/>
  <c r="P107" i="173"/>
  <c r="O107" i="173"/>
  <c r="N107" i="173"/>
  <c r="M107" i="173"/>
  <c r="L107" i="173"/>
  <c r="K107" i="173"/>
  <c r="S106" i="173"/>
  <c r="R106" i="173"/>
  <c r="Q106" i="173"/>
  <c r="P106" i="173"/>
  <c r="O106" i="173"/>
  <c r="N106" i="173"/>
  <c r="M106" i="173"/>
  <c r="L106" i="173"/>
  <c r="K106" i="173"/>
  <c r="S105" i="173"/>
  <c r="R105" i="173"/>
  <c r="Q105" i="173"/>
  <c r="P105" i="173"/>
  <c r="O105" i="173"/>
  <c r="N105" i="173"/>
  <c r="M105" i="173"/>
  <c r="L105" i="173"/>
  <c r="K105" i="173"/>
  <c r="S104" i="173"/>
  <c r="R104" i="173"/>
  <c r="Q104" i="173"/>
  <c r="P104" i="173"/>
  <c r="O104" i="173"/>
  <c r="N104" i="173"/>
  <c r="M104" i="173"/>
  <c r="L104" i="173"/>
  <c r="K104" i="173"/>
  <c r="S103" i="173"/>
  <c r="R103" i="173"/>
  <c r="Q103" i="173"/>
  <c r="P103" i="173"/>
  <c r="O103" i="173"/>
  <c r="N103" i="173"/>
  <c r="M103" i="173"/>
  <c r="L103" i="173"/>
  <c r="K103" i="173"/>
  <c r="S102" i="173"/>
  <c r="R102" i="173"/>
  <c r="Q102" i="173"/>
  <c r="P102" i="173"/>
  <c r="O102" i="173"/>
  <c r="N102" i="173"/>
  <c r="M102" i="173"/>
  <c r="L102" i="173"/>
  <c r="K102" i="173"/>
  <c r="S101" i="173"/>
  <c r="R101" i="173"/>
  <c r="Q101" i="173"/>
  <c r="P101" i="173"/>
  <c r="O101" i="173"/>
  <c r="N101" i="173"/>
  <c r="M101" i="173"/>
  <c r="L101" i="173"/>
  <c r="K101" i="173"/>
  <c r="S100" i="173"/>
  <c r="R100" i="173"/>
  <c r="Q100" i="173"/>
  <c r="P100" i="173"/>
  <c r="O100" i="173"/>
  <c r="N100" i="173"/>
  <c r="M100" i="173"/>
  <c r="L100" i="173"/>
  <c r="K100" i="173"/>
  <c r="S99" i="173"/>
  <c r="R99" i="173"/>
  <c r="Q99" i="173"/>
  <c r="P99" i="173"/>
  <c r="O99" i="173"/>
  <c r="N99" i="173"/>
  <c r="M99" i="173"/>
  <c r="L99" i="173"/>
  <c r="K99" i="173"/>
  <c r="S98" i="173"/>
  <c r="R98" i="173"/>
  <c r="Q98" i="173"/>
  <c r="P98" i="173"/>
  <c r="O98" i="173"/>
  <c r="N98" i="173"/>
  <c r="M98" i="173"/>
  <c r="L98" i="173"/>
  <c r="K98" i="173"/>
  <c r="S97" i="173"/>
  <c r="R97" i="173"/>
  <c r="Q97" i="173"/>
  <c r="P97" i="173"/>
  <c r="O97" i="173"/>
  <c r="N97" i="173"/>
  <c r="M97" i="173"/>
  <c r="L97" i="173"/>
  <c r="K97" i="173"/>
  <c r="S96" i="173"/>
  <c r="R96" i="173"/>
  <c r="Q96" i="173"/>
  <c r="P96" i="173"/>
  <c r="O96" i="173"/>
  <c r="N96" i="173"/>
  <c r="M96" i="173"/>
  <c r="L96" i="173"/>
  <c r="K96" i="173"/>
  <c r="S95" i="173"/>
  <c r="R95" i="173"/>
  <c r="Q95" i="173"/>
  <c r="P95" i="173"/>
  <c r="O95" i="173"/>
  <c r="N95" i="173"/>
  <c r="M95" i="173"/>
  <c r="L95" i="173"/>
  <c r="K95" i="173"/>
  <c r="S94" i="173"/>
  <c r="R94" i="173"/>
  <c r="Q94" i="173"/>
  <c r="P94" i="173"/>
  <c r="O94" i="173"/>
  <c r="N94" i="173"/>
  <c r="M94" i="173"/>
  <c r="L94" i="173"/>
  <c r="K94" i="173"/>
  <c r="S93" i="173"/>
  <c r="R93" i="173"/>
  <c r="Q93" i="173"/>
  <c r="P93" i="173"/>
  <c r="O93" i="173"/>
  <c r="N93" i="173"/>
  <c r="M93" i="173"/>
  <c r="L93" i="173"/>
  <c r="K93" i="173"/>
  <c r="S92" i="173"/>
  <c r="R92" i="173"/>
  <c r="Q92" i="173"/>
  <c r="P92" i="173"/>
  <c r="O92" i="173"/>
  <c r="N92" i="173"/>
  <c r="M92" i="173"/>
  <c r="L92" i="173"/>
  <c r="K92" i="173"/>
  <c r="S91" i="173"/>
  <c r="R91" i="173"/>
  <c r="Q91" i="173"/>
  <c r="P91" i="173"/>
  <c r="O91" i="173"/>
  <c r="N91" i="173"/>
  <c r="M91" i="173"/>
  <c r="L91" i="173"/>
  <c r="K91" i="173"/>
  <c r="S90" i="173"/>
  <c r="R90" i="173"/>
  <c r="Q90" i="173"/>
  <c r="P90" i="173"/>
  <c r="O90" i="173"/>
  <c r="N90" i="173"/>
  <c r="M90" i="173"/>
  <c r="L90" i="173"/>
  <c r="K90" i="173"/>
  <c r="S89" i="173"/>
  <c r="R89" i="173"/>
  <c r="Q89" i="173"/>
  <c r="P89" i="173"/>
  <c r="O89" i="173"/>
  <c r="N89" i="173"/>
  <c r="M89" i="173"/>
  <c r="L89" i="173"/>
  <c r="K89" i="173"/>
  <c r="S88" i="173"/>
  <c r="R88" i="173"/>
  <c r="Q88" i="173"/>
  <c r="P88" i="173"/>
  <c r="O88" i="173"/>
  <c r="N88" i="173"/>
  <c r="M88" i="173"/>
  <c r="L88" i="173"/>
  <c r="K88" i="173"/>
  <c r="S87" i="173"/>
  <c r="R87" i="173"/>
  <c r="Q87" i="173"/>
  <c r="P87" i="173"/>
  <c r="O87" i="173"/>
  <c r="N87" i="173"/>
  <c r="M87" i="173"/>
  <c r="L87" i="173"/>
  <c r="K87" i="173"/>
  <c r="S86" i="173"/>
  <c r="R86" i="173"/>
  <c r="Q86" i="173"/>
  <c r="P86" i="173"/>
  <c r="O86" i="173"/>
  <c r="N86" i="173"/>
  <c r="M86" i="173"/>
  <c r="L86" i="173"/>
  <c r="K86" i="173"/>
  <c r="S85" i="173"/>
  <c r="R85" i="173"/>
  <c r="Q85" i="173"/>
  <c r="P85" i="173"/>
  <c r="O85" i="173"/>
  <c r="N85" i="173"/>
  <c r="M85" i="173"/>
  <c r="L85" i="173"/>
  <c r="K85" i="173"/>
  <c r="S84" i="173"/>
  <c r="R84" i="173"/>
  <c r="Q84" i="173"/>
  <c r="P84" i="173"/>
  <c r="O84" i="173"/>
  <c r="N84" i="173"/>
  <c r="M84" i="173"/>
  <c r="L84" i="173"/>
  <c r="K84" i="173"/>
  <c r="S83" i="173"/>
  <c r="R83" i="173"/>
  <c r="Q83" i="173"/>
  <c r="P83" i="173"/>
  <c r="O83" i="173"/>
  <c r="N83" i="173"/>
  <c r="M83" i="173"/>
  <c r="L83" i="173"/>
  <c r="K83" i="173"/>
  <c r="S82" i="173"/>
  <c r="R82" i="173"/>
  <c r="Q82" i="173"/>
  <c r="P82" i="173"/>
  <c r="O82" i="173"/>
  <c r="N82" i="173"/>
  <c r="M82" i="173"/>
  <c r="L82" i="173"/>
  <c r="K82" i="173"/>
  <c r="S81" i="173"/>
  <c r="R81" i="173"/>
  <c r="Q81" i="173"/>
  <c r="P81" i="173"/>
  <c r="O81" i="173"/>
  <c r="N81" i="173"/>
  <c r="M81" i="173"/>
  <c r="L81" i="173"/>
  <c r="K81" i="173"/>
  <c r="S80" i="173"/>
  <c r="R80" i="173"/>
  <c r="Q80" i="173"/>
  <c r="P80" i="173"/>
  <c r="O80" i="173"/>
  <c r="N80" i="173"/>
  <c r="M80" i="173"/>
  <c r="L80" i="173"/>
  <c r="K80" i="173"/>
  <c r="S79" i="173"/>
  <c r="R79" i="173"/>
  <c r="Q79" i="173"/>
  <c r="P79" i="173"/>
  <c r="O79" i="173"/>
  <c r="N79" i="173"/>
  <c r="M79" i="173"/>
  <c r="L79" i="173"/>
  <c r="K79" i="173"/>
  <c r="S78" i="173"/>
  <c r="R78" i="173"/>
  <c r="Q78" i="173"/>
  <c r="P78" i="173"/>
  <c r="O78" i="173"/>
  <c r="N78" i="173"/>
  <c r="M78" i="173"/>
  <c r="L78" i="173"/>
  <c r="K78" i="173"/>
  <c r="S77" i="173"/>
  <c r="R77" i="173"/>
  <c r="Q77" i="173"/>
  <c r="P77" i="173"/>
  <c r="O77" i="173"/>
  <c r="N77" i="173"/>
  <c r="M77" i="173"/>
  <c r="L77" i="173"/>
  <c r="K77" i="173"/>
  <c r="S76" i="173"/>
  <c r="R76" i="173"/>
  <c r="Q76" i="173"/>
  <c r="P76" i="173"/>
  <c r="O76" i="173"/>
  <c r="N76" i="173"/>
  <c r="M76" i="173"/>
  <c r="L76" i="173"/>
  <c r="K76" i="173"/>
  <c r="S75" i="173"/>
  <c r="R75" i="173"/>
  <c r="Q75" i="173"/>
  <c r="P75" i="173"/>
  <c r="O75" i="173"/>
  <c r="N75" i="173"/>
  <c r="M75" i="173"/>
  <c r="L75" i="173"/>
  <c r="K75" i="173"/>
  <c r="S74" i="173"/>
  <c r="R74" i="173"/>
  <c r="Q74" i="173"/>
  <c r="P74" i="173"/>
  <c r="O74" i="173"/>
  <c r="N74" i="173"/>
  <c r="M74" i="173"/>
  <c r="L74" i="173"/>
  <c r="K74" i="173"/>
  <c r="S73" i="173"/>
  <c r="R73" i="173"/>
  <c r="Q73" i="173"/>
  <c r="P73" i="173"/>
  <c r="O73" i="173"/>
  <c r="N73" i="173"/>
  <c r="M73" i="173"/>
  <c r="L73" i="173"/>
  <c r="K73" i="173"/>
  <c r="S72" i="173"/>
  <c r="R72" i="173"/>
  <c r="Q72" i="173"/>
  <c r="P72" i="173"/>
  <c r="O72" i="173"/>
  <c r="N72" i="173"/>
  <c r="M72" i="173"/>
  <c r="L72" i="173"/>
  <c r="K72" i="173"/>
  <c r="S71" i="173"/>
  <c r="R71" i="173"/>
  <c r="Q71" i="173"/>
  <c r="P71" i="173"/>
  <c r="O71" i="173"/>
  <c r="N71" i="173"/>
  <c r="M71" i="173"/>
  <c r="L71" i="173"/>
  <c r="K71" i="173"/>
  <c r="S70" i="173"/>
  <c r="R70" i="173"/>
  <c r="Q70" i="173"/>
  <c r="P70" i="173"/>
  <c r="O70" i="173"/>
  <c r="N70" i="173"/>
  <c r="M70" i="173"/>
  <c r="L70" i="173"/>
  <c r="K70" i="173"/>
  <c r="S69" i="173"/>
  <c r="R69" i="173"/>
  <c r="Q69" i="173"/>
  <c r="P69" i="173"/>
  <c r="O69" i="173"/>
  <c r="N69" i="173"/>
  <c r="M69" i="173"/>
  <c r="L69" i="173"/>
  <c r="K69" i="173"/>
  <c r="S68" i="173"/>
  <c r="R68" i="173"/>
  <c r="Q68" i="173"/>
  <c r="P68" i="173"/>
  <c r="O68" i="173"/>
  <c r="N68" i="173"/>
  <c r="M68" i="173"/>
  <c r="L68" i="173"/>
  <c r="K68" i="173"/>
  <c r="S67" i="173"/>
  <c r="R67" i="173"/>
  <c r="Q67" i="173"/>
  <c r="P67" i="173"/>
  <c r="O67" i="173"/>
  <c r="N67" i="173"/>
  <c r="M67" i="173"/>
  <c r="L67" i="173"/>
  <c r="K67" i="173"/>
  <c r="S66" i="173"/>
  <c r="R66" i="173"/>
  <c r="Q66" i="173"/>
  <c r="P66" i="173"/>
  <c r="O66" i="173"/>
  <c r="N66" i="173"/>
  <c r="M66" i="173"/>
  <c r="L66" i="173"/>
  <c r="K66" i="173"/>
  <c r="S65" i="173"/>
  <c r="R65" i="173"/>
  <c r="Q65" i="173"/>
  <c r="P65" i="173"/>
  <c r="O65" i="173"/>
  <c r="N65" i="173"/>
  <c r="M65" i="173"/>
  <c r="L65" i="173"/>
  <c r="K65" i="173"/>
  <c r="S64" i="173"/>
  <c r="R64" i="173"/>
  <c r="Q64" i="173"/>
  <c r="P64" i="173"/>
  <c r="O64" i="173"/>
  <c r="N64" i="173"/>
  <c r="M64" i="173"/>
  <c r="L64" i="173"/>
  <c r="K64" i="173"/>
  <c r="S63" i="173"/>
  <c r="R63" i="173"/>
  <c r="Q63" i="173"/>
  <c r="P63" i="173"/>
  <c r="O63" i="173"/>
  <c r="N63" i="173"/>
  <c r="M63" i="173"/>
  <c r="L63" i="173"/>
  <c r="K63" i="173"/>
  <c r="S62" i="173"/>
  <c r="R62" i="173"/>
  <c r="Q62" i="173"/>
  <c r="P62" i="173"/>
  <c r="O62" i="173"/>
  <c r="N62" i="173"/>
  <c r="M62" i="173"/>
  <c r="L62" i="173"/>
  <c r="K62" i="173"/>
  <c r="S61" i="173"/>
  <c r="R61" i="173"/>
  <c r="Q61" i="173"/>
  <c r="P61" i="173"/>
  <c r="O61" i="173"/>
  <c r="N61" i="173"/>
  <c r="M61" i="173"/>
  <c r="L61" i="173"/>
  <c r="K61" i="173"/>
  <c r="S60" i="173"/>
  <c r="R60" i="173"/>
  <c r="Q60" i="173"/>
  <c r="P60" i="173"/>
  <c r="O60" i="173"/>
  <c r="N60" i="173"/>
  <c r="M60" i="173"/>
  <c r="L60" i="173"/>
  <c r="K60" i="173"/>
  <c r="S59" i="173"/>
  <c r="R59" i="173"/>
  <c r="Q59" i="173"/>
  <c r="P59" i="173"/>
  <c r="O59" i="173"/>
  <c r="N59" i="173"/>
  <c r="M59" i="173"/>
  <c r="L59" i="173"/>
  <c r="K59" i="173"/>
  <c r="S58" i="173"/>
  <c r="R58" i="173"/>
  <c r="Q58" i="173"/>
  <c r="P58" i="173"/>
  <c r="O58" i="173"/>
  <c r="N58" i="173"/>
  <c r="M58" i="173"/>
  <c r="L58" i="173"/>
  <c r="K58" i="173"/>
  <c r="S57" i="173"/>
  <c r="R57" i="173"/>
  <c r="Q57" i="173"/>
  <c r="P57" i="173"/>
  <c r="O57" i="173"/>
  <c r="N57" i="173"/>
  <c r="M57" i="173"/>
  <c r="L57" i="173"/>
  <c r="K57" i="173"/>
  <c r="S56" i="173"/>
  <c r="R56" i="173"/>
  <c r="Q56" i="173"/>
  <c r="P56" i="173"/>
  <c r="O56" i="173"/>
  <c r="N56" i="173"/>
  <c r="M56" i="173"/>
  <c r="L56" i="173"/>
  <c r="K56" i="173"/>
  <c r="S55" i="173"/>
  <c r="R55" i="173"/>
  <c r="Q55" i="173"/>
  <c r="P55" i="173"/>
  <c r="O55" i="173"/>
  <c r="N55" i="173"/>
  <c r="M55" i="173"/>
  <c r="L55" i="173"/>
  <c r="K55" i="173"/>
  <c r="S54" i="173"/>
  <c r="R54" i="173"/>
  <c r="Q54" i="173"/>
  <c r="P54" i="173"/>
  <c r="O54" i="173"/>
  <c r="N54" i="173"/>
  <c r="M54" i="173"/>
  <c r="L54" i="173"/>
  <c r="K54" i="173"/>
  <c r="S53" i="173"/>
  <c r="R53" i="173"/>
  <c r="Q53" i="173"/>
  <c r="P53" i="173"/>
  <c r="O53" i="173"/>
  <c r="N53" i="173"/>
  <c r="M53" i="173"/>
  <c r="L53" i="173"/>
  <c r="K53" i="173"/>
  <c r="S52" i="173"/>
  <c r="R52" i="173"/>
  <c r="Q52" i="173"/>
  <c r="P52" i="173"/>
  <c r="O52" i="173"/>
  <c r="N52" i="173"/>
  <c r="M52" i="173"/>
  <c r="L52" i="173"/>
  <c r="K52" i="173"/>
  <c r="S51" i="173"/>
  <c r="R51" i="173"/>
  <c r="Q51" i="173"/>
  <c r="P51" i="173"/>
  <c r="O51" i="173"/>
  <c r="N51" i="173"/>
  <c r="M51" i="173"/>
  <c r="L51" i="173"/>
  <c r="K51" i="173"/>
  <c r="S50" i="173"/>
  <c r="R50" i="173"/>
  <c r="Q50" i="173"/>
  <c r="P50" i="173"/>
  <c r="O50" i="173"/>
  <c r="N50" i="173"/>
  <c r="M50" i="173"/>
  <c r="L50" i="173"/>
  <c r="K50" i="173"/>
  <c r="S49" i="173"/>
  <c r="R49" i="173"/>
  <c r="Q49" i="173"/>
  <c r="P49" i="173"/>
  <c r="O49" i="173"/>
  <c r="N49" i="173"/>
  <c r="M49" i="173"/>
  <c r="L49" i="173"/>
  <c r="K49" i="173"/>
  <c r="S48" i="173"/>
  <c r="R48" i="173"/>
  <c r="Q48" i="173"/>
  <c r="P48" i="173"/>
  <c r="O48" i="173"/>
  <c r="N48" i="173"/>
  <c r="M48" i="173"/>
  <c r="L48" i="173"/>
  <c r="K48" i="173"/>
  <c r="S47" i="173"/>
  <c r="R47" i="173"/>
  <c r="Q47" i="173"/>
  <c r="P47" i="173"/>
  <c r="O47" i="173"/>
  <c r="N47" i="173"/>
  <c r="M47" i="173"/>
  <c r="L47" i="173"/>
  <c r="K47" i="173"/>
  <c r="S46" i="173"/>
  <c r="R46" i="173"/>
  <c r="Q46" i="173"/>
  <c r="P46" i="173"/>
  <c r="O46" i="173"/>
  <c r="N46" i="173"/>
  <c r="M46" i="173"/>
  <c r="L46" i="173"/>
  <c r="K46" i="173"/>
  <c r="S45" i="173"/>
  <c r="R45" i="173"/>
  <c r="Q45" i="173"/>
  <c r="P45" i="173"/>
  <c r="O45" i="173"/>
  <c r="N45" i="173"/>
  <c r="M45" i="173"/>
  <c r="L45" i="173"/>
  <c r="K45" i="173"/>
  <c r="S44" i="173"/>
  <c r="R44" i="173"/>
  <c r="Q44" i="173"/>
  <c r="P44" i="173"/>
  <c r="O44" i="173"/>
  <c r="N44" i="173"/>
  <c r="M44" i="173"/>
  <c r="L44" i="173"/>
  <c r="K44" i="173"/>
  <c r="S43" i="173"/>
  <c r="R43" i="173"/>
  <c r="Q43" i="173"/>
  <c r="P43" i="173"/>
  <c r="O43" i="173"/>
  <c r="N43" i="173"/>
  <c r="M43" i="173"/>
  <c r="L43" i="173"/>
  <c r="K43" i="173"/>
  <c r="S42" i="173"/>
  <c r="R42" i="173"/>
  <c r="Q42" i="173"/>
  <c r="P42" i="173"/>
  <c r="O42" i="173"/>
  <c r="N42" i="173"/>
  <c r="M42" i="173"/>
  <c r="L42" i="173"/>
  <c r="K42" i="173"/>
  <c r="S41" i="173"/>
  <c r="R41" i="173"/>
  <c r="Q41" i="173"/>
  <c r="P41" i="173"/>
  <c r="O41" i="173"/>
  <c r="N41" i="173"/>
  <c r="M41" i="173"/>
  <c r="L41" i="173"/>
  <c r="K41" i="173"/>
  <c r="S40" i="173"/>
  <c r="R40" i="173"/>
  <c r="Q40" i="173"/>
  <c r="P40" i="173"/>
  <c r="O40" i="173"/>
  <c r="N40" i="173"/>
  <c r="M40" i="173"/>
  <c r="L40" i="173"/>
  <c r="K40" i="173"/>
  <c r="S39" i="173"/>
  <c r="R39" i="173"/>
  <c r="Q39" i="173"/>
  <c r="P39" i="173"/>
  <c r="O39" i="173"/>
  <c r="N39" i="173"/>
  <c r="M39" i="173"/>
  <c r="L39" i="173"/>
  <c r="K39" i="173"/>
  <c r="S38" i="173"/>
  <c r="R38" i="173"/>
  <c r="Q38" i="173"/>
  <c r="P38" i="173"/>
  <c r="O38" i="173"/>
  <c r="N38" i="173"/>
  <c r="M38" i="173"/>
  <c r="L38" i="173"/>
  <c r="K38" i="173"/>
  <c r="S37" i="173"/>
  <c r="R37" i="173"/>
  <c r="Q37" i="173"/>
  <c r="P37" i="173"/>
  <c r="O37" i="173"/>
  <c r="N37" i="173"/>
  <c r="M37" i="173"/>
  <c r="L37" i="173"/>
  <c r="K37" i="173"/>
  <c r="S36" i="173"/>
  <c r="R36" i="173"/>
  <c r="Q36" i="173"/>
  <c r="P36" i="173"/>
  <c r="O36" i="173"/>
  <c r="N36" i="173"/>
  <c r="M36" i="173"/>
  <c r="L36" i="173"/>
  <c r="K36" i="173"/>
  <c r="S35" i="173"/>
  <c r="R35" i="173"/>
  <c r="Q35" i="173"/>
  <c r="P35" i="173"/>
  <c r="O35" i="173"/>
  <c r="N35" i="173"/>
  <c r="M35" i="173"/>
  <c r="L35" i="173"/>
  <c r="K35" i="173"/>
  <c r="S34" i="173"/>
  <c r="R34" i="173"/>
  <c r="Q34" i="173"/>
  <c r="P34" i="173"/>
  <c r="O34" i="173"/>
  <c r="N34" i="173"/>
  <c r="M34" i="173"/>
  <c r="L34" i="173"/>
  <c r="K34" i="173"/>
  <c r="S33" i="173"/>
  <c r="R33" i="173"/>
  <c r="Q33" i="173"/>
  <c r="P33" i="173"/>
  <c r="O33" i="173"/>
  <c r="N33" i="173"/>
  <c r="M33" i="173"/>
  <c r="L33" i="173"/>
  <c r="K33" i="173"/>
  <c r="S32" i="173"/>
  <c r="R32" i="173"/>
  <c r="Q32" i="173"/>
  <c r="P32" i="173"/>
  <c r="O32" i="173"/>
  <c r="N32" i="173"/>
  <c r="M32" i="173"/>
  <c r="L32" i="173"/>
  <c r="K32" i="173"/>
  <c r="S31" i="173"/>
  <c r="R31" i="173"/>
  <c r="Q31" i="173"/>
  <c r="P31" i="173"/>
  <c r="O31" i="173"/>
  <c r="N31" i="173"/>
  <c r="M31" i="173"/>
  <c r="L31" i="173"/>
  <c r="K31" i="173"/>
  <c r="S30" i="173"/>
  <c r="R30" i="173"/>
  <c r="Q30" i="173"/>
  <c r="P30" i="173"/>
  <c r="O30" i="173"/>
  <c r="N30" i="173"/>
  <c r="M30" i="173"/>
  <c r="L30" i="173"/>
  <c r="K30" i="173"/>
  <c r="S29" i="173"/>
  <c r="R29" i="173"/>
  <c r="Q29" i="173"/>
  <c r="P29" i="173"/>
  <c r="O29" i="173"/>
  <c r="N29" i="173"/>
  <c r="M29" i="173"/>
  <c r="L29" i="173"/>
  <c r="K29" i="173"/>
  <c r="S28" i="173"/>
  <c r="R28" i="173"/>
  <c r="Q28" i="173"/>
  <c r="P28" i="173"/>
  <c r="O28" i="173"/>
  <c r="N28" i="173"/>
  <c r="M28" i="173"/>
  <c r="L28" i="173"/>
  <c r="K28" i="173"/>
  <c r="S27" i="173"/>
  <c r="R27" i="173"/>
  <c r="Q27" i="173"/>
  <c r="P27" i="173"/>
  <c r="O27" i="173"/>
  <c r="N27" i="173"/>
  <c r="M27" i="173"/>
  <c r="L27" i="173"/>
  <c r="K27" i="173"/>
  <c r="S26" i="173"/>
  <c r="R26" i="173"/>
  <c r="Q26" i="173"/>
  <c r="P26" i="173"/>
  <c r="O26" i="173"/>
  <c r="N26" i="173"/>
  <c r="M26" i="173"/>
  <c r="L26" i="173"/>
  <c r="K26" i="173"/>
  <c r="S25" i="173"/>
  <c r="R25" i="173"/>
  <c r="Q25" i="173"/>
  <c r="P25" i="173"/>
  <c r="O25" i="173"/>
  <c r="N25" i="173"/>
  <c r="M25" i="173"/>
  <c r="L25" i="173"/>
  <c r="K25" i="173"/>
  <c r="S24" i="173"/>
  <c r="R24" i="173"/>
  <c r="Q24" i="173"/>
  <c r="P24" i="173"/>
  <c r="O24" i="173"/>
  <c r="N24" i="173"/>
  <c r="M24" i="173"/>
  <c r="L24" i="173"/>
  <c r="K24" i="173"/>
  <c r="S23" i="173"/>
  <c r="R23" i="173"/>
  <c r="Q23" i="173"/>
  <c r="P23" i="173"/>
  <c r="O23" i="173"/>
  <c r="N23" i="173"/>
  <c r="M23" i="173"/>
  <c r="L23" i="173"/>
  <c r="K23" i="173"/>
  <c r="S22" i="173"/>
  <c r="R22" i="173"/>
  <c r="Q22" i="173"/>
  <c r="P22" i="173"/>
  <c r="O22" i="173"/>
  <c r="N22" i="173"/>
  <c r="M22" i="173"/>
  <c r="L22" i="173"/>
  <c r="K22" i="173"/>
  <c r="S21" i="173"/>
  <c r="R21" i="173"/>
  <c r="Q21" i="173"/>
  <c r="P21" i="173"/>
  <c r="O21" i="173"/>
  <c r="N21" i="173"/>
  <c r="M21" i="173"/>
  <c r="L21" i="173"/>
  <c r="K21" i="173"/>
  <c r="S20" i="173"/>
  <c r="R20" i="173"/>
  <c r="Q20" i="173"/>
  <c r="P20" i="173"/>
  <c r="O20" i="173"/>
  <c r="N20" i="173"/>
  <c r="M20" i="173"/>
  <c r="L20" i="173"/>
  <c r="K20" i="173"/>
  <c r="S19" i="173"/>
  <c r="R19" i="173"/>
  <c r="Q19" i="173"/>
  <c r="P19" i="173"/>
  <c r="O19" i="173"/>
  <c r="N19" i="173"/>
  <c r="M19" i="173"/>
  <c r="L19" i="173"/>
  <c r="K19" i="173"/>
  <c r="S18" i="173"/>
  <c r="R18" i="173"/>
  <c r="Q18" i="173"/>
  <c r="P18" i="173"/>
  <c r="O18" i="173"/>
  <c r="N18" i="173"/>
  <c r="M18" i="173"/>
  <c r="L18" i="173"/>
  <c r="K18" i="173"/>
  <c r="S17" i="173"/>
  <c r="R17" i="173"/>
  <c r="Q17" i="173"/>
  <c r="P17" i="173"/>
  <c r="O17" i="173"/>
  <c r="N17" i="173"/>
  <c r="M17" i="173"/>
  <c r="L17" i="173"/>
  <c r="K17" i="173"/>
  <c r="S16" i="173"/>
  <c r="R16" i="173"/>
  <c r="Q16" i="173"/>
  <c r="P16" i="173"/>
  <c r="O16" i="173"/>
  <c r="N16" i="173"/>
  <c r="M16" i="173"/>
  <c r="L16" i="173"/>
  <c r="K16" i="173"/>
  <c r="S15" i="173"/>
  <c r="R15" i="173"/>
  <c r="Q15" i="173"/>
  <c r="P15" i="173"/>
  <c r="O15" i="173"/>
  <c r="N15" i="173"/>
  <c r="M15" i="173"/>
  <c r="L15" i="173"/>
  <c r="K15" i="173"/>
  <c r="S14" i="173"/>
  <c r="R14" i="173"/>
  <c r="Q14" i="173"/>
  <c r="P14" i="173"/>
  <c r="O14" i="173"/>
  <c r="N14" i="173"/>
  <c r="M14" i="173"/>
  <c r="L14" i="173"/>
  <c r="K14" i="173"/>
  <c r="S13" i="173"/>
  <c r="R13" i="173"/>
  <c r="Q13" i="173"/>
  <c r="P13" i="173"/>
  <c r="O13" i="173"/>
  <c r="N13" i="173"/>
  <c r="M13" i="173"/>
  <c r="L13" i="173"/>
  <c r="K13" i="173"/>
  <c r="S12" i="173"/>
  <c r="R12" i="173"/>
  <c r="Q12" i="173"/>
  <c r="P12" i="173"/>
  <c r="O12" i="173"/>
  <c r="N12" i="173"/>
  <c r="M12" i="173"/>
  <c r="L12" i="173"/>
  <c r="K12" i="173"/>
  <c r="S11" i="173"/>
  <c r="R11" i="173"/>
  <c r="Q11" i="173"/>
  <c r="P11" i="173"/>
  <c r="O11" i="173"/>
  <c r="N11" i="173"/>
  <c r="M11" i="173"/>
  <c r="L11" i="173"/>
  <c r="K11" i="173"/>
  <c r="S10" i="173"/>
  <c r="R10" i="173"/>
  <c r="Q10" i="173"/>
  <c r="P10" i="173"/>
  <c r="O10" i="173"/>
  <c r="N10" i="173"/>
  <c r="M10" i="173"/>
  <c r="L10" i="173"/>
  <c r="K10" i="173"/>
  <c r="S9" i="173"/>
  <c r="R9" i="173"/>
  <c r="Q9" i="173"/>
  <c r="P9" i="173"/>
  <c r="O9" i="173"/>
  <c r="N9" i="173"/>
  <c r="M9" i="173"/>
  <c r="L9" i="173"/>
  <c r="K9" i="173"/>
  <c r="S8" i="173"/>
  <c r="R8" i="173"/>
  <c r="Q8" i="173"/>
  <c r="P8" i="173"/>
  <c r="O8" i="173"/>
  <c r="N8" i="173"/>
  <c r="M8" i="173"/>
  <c r="L8" i="173"/>
  <c r="K8" i="173"/>
  <c r="S7" i="173"/>
  <c r="R7" i="173"/>
  <c r="Q7" i="173"/>
  <c r="P7" i="173"/>
  <c r="O7" i="173"/>
  <c r="N7" i="173"/>
  <c r="M7" i="173"/>
  <c r="L7" i="173"/>
  <c r="K7" i="173"/>
  <c r="S6" i="173"/>
  <c r="R6" i="173"/>
  <c r="Q6" i="173"/>
  <c r="P6" i="173"/>
  <c r="O6" i="173"/>
  <c r="N6" i="173"/>
  <c r="M6" i="173"/>
  <c r="L6" i="173"/>
  <c r="K6" i="173"/>
  <c r="S5" i="173"/>
  <c r="R5" i="173"/>
  <c r="Q5" i="173"/>
  <c r="P5" i="173"/>
  <c r="O5" i="173"/>
  <c r="N5" i="173"/>
  <c r="M5" i="173"/>
  <c r="L5" i="173"/>
  <c r="K5" i="173"/>
  <c r="S4" i="173"/>
  <c r="R4" i="173"/>
  <c r="Q4" i="173"/>
  <c r="P4" i="173"/>
  <c r="O4" i="173"/>
  <c r="N4" i="173"/>
  <c r="M4" i="173"/>
  <c r="L4" i="173"/>
  <c r="K4" i="173"/>
  <c r="S3" i="173"/>
  <c r="R3" i="173"/>
  <c r="Q3" i="173"/>
  <c r="P3" i="173"/>
  <c r="O3" i="173"/>
  <c r="N3" i="173"/>
  <c r="M3" i="173"/>
  <c r="L3" i="173"/>
  <c r="K3" i="173"/>
  <c r="S2" i="173"/>
  <c r="R2" i="173"/>
  <c r="Q2" i="173"/>
  <c r="P2" i="173"/>
  <c r="O2" i="173"/>
  <c r="N2" i="173"/>
  <c r="M2" i="173"/>
  <c r="L2" i="173"/>
  <c r="K2" i="173"/>
  <c r="B144" i="22"/>
  <c r="B143" i="22"/>
  <c r="B152" i="22"/>
  <c r="B151" i="22"/>
  <c r="B150" i="22"/>
  <c r="B149" i="22"/>
  <c r="B148" i="22"/>
  <c r="B147" i="22"/>
  <c r="B146" i="22"/>
  <c r="B145" i="22"/>
  <c r="B142" i="22"/>
  <c r="B141" i="22"/>
  <c r="B140" i="22"/>
  <c r="H17" i="160"/>
  <c r="G17" i="160"/>
  <c r="F17" i="160"/>
  <c r="E17" i="160"/>
  <c r="N24" i="160"/>
  <c r="P24" i="160" s="1"/>
  <c r="N23" i="160"/>
  <c r="P23" i="160" s="1"/>
  <c r="L83" i="160"/>
  <c r="O21" i="160" s="1"/>
  <c r="L82" i="160"/>
  <c r="O20" i="160" s="1"/>
  <c r="N21" i="160"/>
  <c r="N20" i="160"/>
  <c r="P97" i="160"/>
  <c r="O18" i="160" s="1"/>
  <c r="P96" i="160"/>
  <c r="O17" i="160" s="1"/>
  <c r="N18" i="160"/>
  <c r="N17" i="160"/>
  <c r="N15" i="160"/>
  <c r="P15" i="160" s="1"/>
  <c r="N14" i="160"/>
  <c r="G41" i="160"/>
  <c r="O11" i="160" s="1"/>
  <c r="G40" i="160"/>
  <c r="O12" i="160" s="1"/>
  <c r="N12" i="160"/>
  <c r="P12" i="160" s="1"/>
  <c r="N11" i="160"/>
  <c r="P11" i="160" s="1"/>
  <c r="G51" i="160"/>
  <c r="O8" i="160" s="1"/>
  <c r="P8" i="160" s="1"/>
  <c r="G50" i="160"/>
  <c r="O9" i="160" s="1"/>
  <c r="P9" i="160" s="1"/>
  <c r="N9" i="160"/>
  <c r="N8" i="160"/>
  <c r="F1" i="156"/>
  <c r="B1" i="156"/>
  <c r="F1" i="155"/>
  <c r="B1" i="155"/>
  <c r="E1" i="158"/>
  <c r="C1" i="158"/>
  <c r="B1" i="158"/>
  <c r="G1" i="157"/>
  <c r="E1" i="157"/>
  <c r="D1" i="157"/>
  <c r="G48" i="155"/>
  <c r="G47" i="155"/>
  <c r="G46" i="155"/>
  <c r="G45" i="155"/>
  <c r="G44" i="155"/>
  <c r="G43" i="155"/>
  <c r="G42" i="155"/>
  <c r="G41" i="155"/>
  <c r="G40" i="155"/>
  <c r="G39" i="155"/>
  <c r="G38" i="155"/>
  <c r="G37" i="155"/>
  <c r="G36" i="155"/>
  <c r="G35" i="155"/>
  <c r="G34" i="155"/>
  <c r="G33" i="155"/>
  <c r="G32" i="155"/>
  <c r="G31" i="155"/>
  <c r="G30" i="155"/>
  <c r="G29" i="155"/>
  <c r="G28" i="155"/>
  <c r="G27" i="155"/>
  <c r="G26" i="155"/>
  <c r="G25" i="155"/>
  <c r="G24" i="155"/>
  <c r="G23" i="155"/>
  <c r="G22" i="155"/>
  <c r="G21" i="155"/>
  <c r="G20" i="155"/>
  <c r="G19" i="155"/>
  <c r="G18" i="155"/>
  <c r="G17" i="155"/>
  <c r="G16" i="155"/>
  <c r="G15" i="155"/>
  <c r="G14" i="155"/>
  <c r="G13" i="155"/>
  <c r="G12" i="155"/>
  <c r="G11" i="155"/>
  <c r="G10" i="155"/>
  <c r="G9" i="155"/>
  <c r="G8" i="155"/>
  <c r="G7" i="155"/>
  <c r="G6" i="155"/>
  <c r="G5" i="155"/>
  <c r="G4" i="155"/>
  <c r="G3" i="155"/>
  <c r="P21" i="160" l="1"/>
  <c r="P20" i="160"/>
  <c r="P18" i="160"/>
  <c r="P17" i="160"/>
  <c r="P14" i="160"/>
  <c r="G49" i="155"/>
  <c r="B139" i="22" l="1"/>
  <c r="B138" i="22"/>
  <c r="B137" i="22"/>
  <c r="B136" i="22"/>
  <c r="B135" i="22"/>
  <c r="B134" i="22"/>
  <c r="B133" i="22"/>
  <c r="B132" i="22"/>
  <c r="B131" i="22"/>
  <c r="B130" i="22"/>
  <c r="B129" i="22"/>
  <c r="B128" i="22"/>
  <c r="B127" i="22"/>
  <c r="B126" i="22"/>
  <c r="B125" i="22"/>
  <c r="B124" i="22"/>
  <c r="B123" i="22"/>
  <c r="B122" i="22"/>
  <c r="B121" i="22"/>
  <c r="B120" i="22"/>
  <c r="B119" i="22"/>
  <c r="B118" i="22"/>
  <c r="B117" i="22"/>
  <c r="B116" i="22"/>
  <c r="B115" i="22"/>
  <c r="B114" i="22"/>
  <c r="B107" i="22" l="1"/>
  <c r="B106" i="22"/>
  <c r="B113" i="22"/>
  <c r="B112" i="22"/>
  <c r="B111" i="22"/>
  <c r="B110" i="22"/>
  <c r="B109" i="22"/>
  <c r="B108" i="22"/>
  <c r="B105" i="22"/>
  <c r="B104" i="22"/>
  <c r="B103" i="22"/>
  <c r="B102" i="22"/>
  <c r="B101" i="22"/>
  <c r="B100" i="22"/>
  <c r="B99" i="22"/>
  <c r="B98" i="22"/>
  <c r="B97" i="22"/>
  <c r="B96" i="22"/>
  <c r="B95" i="22"/>
  <c r="B94" i="22"/>
  <c r="B93" i="22"/>
  <c r="B92" i="22"/>
  <c r="B91" i="22"/>
  <c r="B90" i="22"/>
  <c r="B89" i="22"/>
  <c r="B88" i="22"/>
  <c r="B87" i="22"/>
  <c r="B86" i="22"/>
  <c r="B85" i="22"/>
  <c r="B84" i="22"/>
  <c r="B83" i="22"/>
  <c r="B82" i="22"/>
  <c r="B81" i="22"/>
  <c r="B80" i="22"/>
  <c r="B79" i="22"/>
  <c r="B78" i="22"/>
  <c r="B77" i="22"/>
  <c r="B76" i="22"/>
  <c r="B75" i="22"/>
  <c r="B74" i="22"/>
  <c r="B73" i="22"/>
  <c r="B72" i="22"/>
  <c r="B71" i="22"/>
  <c r="B70" i="22"/>
  <c r="B69" i="22"/>
  <c r="B68" i="22"/>
  <c r="B67" i="22"/>
  <c r="B66" i="22"/>
  <c r="B65" i="22"/>
  <c r="B64" i="22"/>
  <c r="B63" i="22"/>
  <c r="B62" i="22"/>
  <c r="B61" i="22"/>
  <c r="B60" i="22"/>
  <c r="B59" i="22" l="1"/>
  <c r="B58" i="22"/>
  <c r="B57" i="22"/>
  <c r="B56" i="22"/>
  <c r="B55" i="22"/>
  <c r="B54" i="22"/>
  <c r="B53" i="22"/>
  <c r="B52" i="22"/>
  <c r="B50" i="22"/>
  <c r="B48" i="22"/>
  <c r="B47" i="22"/>
  <c r="B46" i="22"/>
  <c r="B45" i="22"/>
  <c r="B44" i="22" l="1"/>
  <c r="B43" i="22"/>
  <c r="B42" i="22"/>
  <c r="B41" i="22"/>
  <c r="B40" i="22"/>
  <c r="B39" i="22"/>
  <c r="B38" i="22"/>
  <c r="B37" i="22"/>
  <c r="B36" i="22"/>
  <c r="B35" i="22"/>
  <c r="B34" i="22"/>
  <c r="B33" i="22"/>
  <c r="B32" i="22"/>
  <c r="B31" i="22"/>
  <c r="B30" i="22"/>
  <c r="B29" i="22"/>
  <c r="B28" i="22"/>
  <c r="B27" i="22"/>
  <c r="B26" i="22"/>
  <c r="B25" i="22"/>
  <c r="B24" i="22"/>
  <c r="B23" i="22"/>
  <c r="B22" i="22"/>
  <c r="B21" i="22"/>
  <c r="B20" i="22"/>
  <c r="B19" i="22"/>
  <c r="B18" i="22"/>
  <c r="B17" i="22"/>
  <c r="B16" i="22"/>
  <c r="B15" i="22"/>
  <c r="B14" i="22"/>
  <c r="B13" i="22"/>
  <c r="B12" i="22"/>
  <c r="B7" i="22" l="1"/>
  <c r="B11" i="22"/>
  <c r="B10" i="22"/>
  <c r="B9" i="22"/>
  <c r="B8" i="22"/>
  <c r="B6" i="22"/>
  <c r="B5" i="22"/>
  <c r="B4" i="22"/>
  <c r="B51" i="1"/>
  <c r="B50" i="1"/>
  <c r="B49" i="1"/>
  <c r="B48" i="1" l="1"/>
  <c r="B47" i="1"/>
  <c r="B46" i="1" l="1"/>
  <c r="B45" i="1"/>
  <c r="B44" i="1"/>
  <c r="B43" i="1"/>
  <c r="B42" i="1"/>
  <c r="B41" i="1"/>
  <c r="B40" i="1"/>
  <c r="B39" i="1"/>
  <c r="B38" i="1"/>
  <c r="B37" i="1"/>
  <c r="B36" i="1"/>
  <c r="B35" i="1"/>
  <c r="B34" i="1"/>
  <c r="B33" i="1"/>
  <c r="B32" i="1"/>
  <c r="B31" i="1"/>
  <c r="B30" i="1"/>
  <c r="B29" i="1"/>
  <c r="B28" i="1"/>
  <c r="B27" i="1"/>
  <c r="B26" i="1"/>
  <c r="B25" i="1"/>
  <c r="B24" i="1"/>
  <c r="B23" i="1"/>
  <c r="B22" i="1"/>
  <c r="B21" i="1"/>
  <c r="B20" i="1"/>
  <c r="B19" i="1"/>
  <c r="B18" i="1"/>
  <c r="B17" i="1"/>
  <c r="B16" i="1"/>
  <c r="B15" i="1"/>
  <c r="B14" i="1"/>
  <c r="B13" i="1"/>
  <c r="B12" i="1"/>
  <c r="B11" i="1"/>
  <c r="B10" i="1"/>
  <c r="B9" i="1"/>
  <c r="B8" i="1"/>
  <c r="B7" i="1"/>
  <c r="B6" i="1"/>
  <c r="B5" i="1"/>
  <c r="B4" i="1"/>
  <c r="B3" i="1"/>
</calcChain>
</file>

<file path=xl/sharedStrings.xml><?xml version="1.0" encoding="utf-8"?>
<sst xmlns="http://schemas.openxmlformats.org/spreadsheetml/2006/main" count="22526" uniqueCount="2848">
  <si>
    <t>No</t>
    <phoneticPr fontId="1"/>
  </si>
  <si>
    <t>分類・条件１</t>
    <rPh sb="0" eb="2">
      <t>ブンルイ</t>
    </rPh>
    <rPh sb="3" eb="5">
      <t>ジョウケン</t>
    </rPh>
    <phoneticPr fontId="1"/>
  </si>
  <si>
    <t>分類・条件２</t>
    <rPh sb="0" eb="2">
      <t>ブンルイ</t>
    </rPh>
    <rPh sb="3" eb="5">
      <t>ジョウケン</t>
    </rPh>
    <phoneticPr fontId="1"/>
  </si>
  <si>
    <t>分類・条件３</t>
    <rPh sb="0" eb="2">
      <t>ブンルイ</t>
    </rPh>
    <rPh sb="3" eb="5">
      <t>ジョウケン</t>
    </rPh>
    <phoneticPr fontId="1"/>
  </si>
  <si>
    <t>分類・条件４</t>
    <rPh sb="0" eb="2">
      <t>ブンルイ</t>
    </rPh>
    <rPh sb="3" eb="5">
      <t>ジョウケン</t>
    </rPh>
    <phoneticPr fontId="1"/>
  </si>
  <si>
    <t>分類・条件５</t>
    <rPh sb="0" eb="2">
      <t>ブンルイ</t>
    </rPh>
    <rPh sb="3" eb="5">
      <t>ジョウケン</t>
    </rPh>
    <phoneticPr fontId="1"/>
  </si>
  <si>
    <t>想定結果</t>
    <rPh sb="0" eb="4">
      <t>ソウテイケッカ</t>
    </rPh>
    <phoneticPr fontId="1"/>
  </si>
  <si>
    <t>判定</t>
    <rPh sb="0" eb="2">
      <t>ハンテイ</t>
    </rPh>
    <phoneticPr fontId="1"/>
  </si>
  <si>
    <t>不具合</t>
    <rPh sb="0" eb="3">
      <t>フグアイ</t>
    </rPh>
    <phoneticPr fontId="1"/>
  </si>
  <si>
    <t>再試験</t>
    <rPh sb="0" eb="3">
      <t>サイシケン</t>
    </rPh>
    <phoneticPr fontId="1"/>
  </si>
  <si>
    <t>備考</t>
    <rPh sb="0" eb="2">
      <t>ビコウ</t>
    </rPh>
    <phoneticPr fontId="1"/>
  </si>
  <si>
    <t>作成：2025/06/24　小佐井</t>
    <rPh sb="0" eb="2">
      <t>サクセイ</t>
    </rPh>
    <rPh sb="14" eb="17">
      <t>コサイ</t>
    </rPh>
    <phoneticPr fontId="1"/>
  </si>
  <si>
    <t>導通</t>
    <rPh sb="0" eb="2">
      <t>ドウツウ</t>
    </rPh>
    <phoneticPr fontId="1"/>
  </si>
  <si>
    <t>6/24 NG
小佐井</t>
    <rPh sb="8" eb="11">
      <t>コサイ</t>
    </rPh>
    <phoneticPr fontId="1"/>
  </si>
  <si>
    <t xml:space="preserve">・コンソールログにラインDBのパスワードが表示される→パスワードは消す
</t>
    <rPh sb="21" eb="23">
      <t>ヒョウジ</t>
    </rPh>
    <rPh sb="33" eb="34">
      <t>ケ</t>
    </rPh>
    <phoneticPr fontId="1"/>
  </si>
  <si>
    <t>・KSFS-QR0件
・KSFS-HIS0件</t>
    <phoneticPr fontId="1"/>
  </si>
  <si>
    <t>6/24 OK
小佐井</t>
    <rPh sb="8" eb="11">
      <t>コサイ</t>
    </rPh>
    <phoneticPr fontId="1"/>
  </si>
  <si>
    <t>・処理件数0件で正常終了</t>
    <rPh sb="1" eb="5">
      <t>ショリケンスウ</t>
    </rPh>
    <rPh sb="6" eb="7">
      <t>ケン</t>
    </rPh>
    <rPh sb="8" eb="12">
      <t>セイジョウシュウリョウ</t>
    </rPh>
    <phoneticPr fontId="1"/>
  </si>
  <si>
    <t>・起動-Pなし</t>
    <phoneticPr fontId="1"/>
  </si>
  <si>
    <t>・起動-Pあり</t>
    <phoneticPr fontId="1"/>
  </si>
  <si>
    <t>・処理件数1件で正常終了</t>
    <rPh sb="1" eb="5">
      <t>ショリケンスウ</t>
    </rPh>
    <rPh sb="6" eb="7">
      <t>ケン</t>
    </rPh>
    <rPh sb="8" eb="12">
      <t>セイジョウシュウリョウ</t>
    </rPh>
    <phoneticPr fontId="1"/>
  </si>
  <si>
    <t>・KSFS-QR
　・qr_code：INのserial値</t>
    <rPh sb="28" eb="29">
      <t>チ</t>
    </rPh>
    <phoneticPr fontId="1"/>
  </si>
  <si>
    <t>　・version：XMLデフォルト値</t>
    <rPh sb="18" eb="19">
      <t>チ</t>
    </rPh>
    <phoneticPr fontId="1"/>
  </si>
  <si>
    <t>　・module_id：XMLライン値</t>
    <rPh sb="18" eb="19">
      <t>チ</t>
    </rPh>
    <phoneticPr fontId="1"/>
  </si>
  <si>
    <t>　・parts_type_id：XMLモデル値</t>
    <rPh sb="22" eb="23">
      <t>チ</t>
    </rPh>
    <phoneticPr fontId="1"/>
  </si>
  <si>
    <t>　・model_code：QR切り取り値</t>
    <rPh sb="15" eb="16">
      <t>キ</t>
    </rPh>
    <rPh sb="17" eb="18">
      <t>ト</t>
    </rPh>
    <rPh sb="19" eb="20">
      <t>チ</t>
    </rPh>
    <phoneticPr fontId="1"/>
  </si>
  <si>
    <t>　・line_id：XMLライン値</t>
    <phoneticPr fontId="1"/>
  </si>
  <si>
    <t>　・ptn_id：XMLデフォルト値</t>
    <phoneticPr fontId="1"/>
  </si>
  <si>
    <t>　・quantity：XMLデフォルト値</t>
    <phoneticPr fontId="1"/>
  </si>
  <si>
    <t>　・work_date：INのinserted_at値</t>
    <rPh sb="26" eb="27">
      <t>チ</t>
    </rPh>
    <phoneticPr fontId="1"/>
  </si>
  <si>
    <t>　・work_user：XMLライン値</t>
    <phoneticPr fontId="1"/>
  </si>
  <si>
    <t>　・create_date：実行日時</t>
    <rPh sb="14" eb="18">
      <t>ジッコウニチジ</t>
    </rPh>
    <phoneticPr fontId="1"/>
  </si>
  <si>
    <t>　・send_flg：XMLデフォルト値</t>
    <phoneticPr fontId="1"/>
  </si>
  <si>
    <t>・KSFS-HIS
　・history_id：シーケンス番号</t>
    <rPh sb="28" eb="30">
      <t>バンゴウ</t>
    </rPh>
    <phoneticPr fontId="1"/>
  </si>
  <si>
    <t>　・qr_code：INのserial値</t>
    <phoneticPr fontId="1"/>
  </si>
  <si>
    <t>　・process_id：XMLライン値</t>
    <phoneticPr fontId="1"/>
  </si>
  <si>
    <t>　・以降の項目：テーブルの規定値</t>
    <rPh sb="2" eb="4">
      <t>イコウ</t>
    </rPh>
    <rPh sb="5" eb="7">
      <t>コウモク</t>
    </rPh>
    <rPh sb="13" eb="16">
      <t>キテイチ</t>
    </rPh>
    <phoneticPr fontId="1"/>
  </si>
  <si>
    <t>OUT出力値</t>
    <rPh sb="3" eb="5">
      <t>シュツリョク</t>
    </rPh>
    <rPh sb="5" eb="6">
      <t>チ</t>
    </rPh>
    <phoneticPr fontId="1"/>
  </si>
  <si>
    <t>〃</t>
    <phoneticPr fontId="1"/>
  </si>
  <si>
    <t>変化なしリラン</t>
    <rPh sb="0" eb="2">
      <t>ヘンカ</t>
    </rPh>
    <phoneticPr fontId="1"/>
  </si>
  <si>
    <t>・データ更新なし</t>
    <rPh sb="4" eb="6">
      <t>コウシン</t>
    </rPh>
    <phoneticPr fontId="1"/>
  </si>
  <si>
    <t>INレコード更新</t>
    <rPh sb="6" eb="8">
      <t>コウシン</t>
    </rPh>
    <phoneticPr fontId="1"/>
  </si>
  <si>
    <t>・KSFS-QRのqr_code一致レコード
　・work_date：INのinserted_at値で更新</t>
    <rPh sb="16" eb="18">
      <t>イッチ</t>
    </rPh>
    <rPh sb="49" eb="50">
      <t>チ</t>
    </rPh>
    <rPh sb="51" eb="53">
      <t>コウシン</t>
    </rPh>
    <phoneticPr fontId="1"/>
  </si>
  <si>
    <t>　・他項目は変わらないこと</t>
    <rPh sb="2" eb="3">
      <t>タ</t>
    </rPh>
    <rPh sb="3" eb="5">
      <t>コウモク</t>
    </rPh>
    <rPh sb="6" eb="7">
      <t>カ</t>
    </rPh>
    <phoneticPr fontId="1"/>
  </si>
  <si>
    <t>・KSFS-HISのqr_code一致レコード
　・work_date：INのinserted_at値で更新</t>
    <rPh sb="17" eb="19">
      <t>イッチ</t>
    </rPh>
    <rPh sb="50" eb="51">
      <t>チ</t>
    </rPh>
    <rPh sb="52" eb="54">
      <t>コウシン</t>
    </rPh>
    <phoneticPr fontId="1"/>
  </si>
  <si>
    <t>INのinserted_at値を更新</t>
    <rPh sb="16" eb="18">
      <t>コウシン</t>
    </rPh>
    <phoneticPr fontId="1"/>
  </si>
  <si>
    <t>・t_qr追加件数0件で追加成功件数が2件と表示されている→テーブル毎更新種類毎の件数を取得するよう修正</t>
    <rPh sb="5" eb="9">
      <t>ツイカケンスウ</t>
    </rPh>
    <rPh sb="10" eb="11">
      <t>ケン</t>
    </rPh>
    <rPh sb="12" eb="18">
      <t>ツイカセイコウケンスウ</t>
    </rPh>
    <rPh sb="20" eb="21">
      <t>ケン</t>
    </rPh>
    <rPh sb="22" eb="24">
      <t>ヒョウジ</t>
    </rPh>
    <rPh sb="34" eb="35">
      <t>マイ</t>
    </rPh>
    <rPh sb="35" eb="40">
      <t>コウシンシュルイマイ</t>
    </rPh>
    <rPh sb="41" eb="43">
      <t>ケンスウ</t>
    </rPh>
    <rPh sb="44" eb="46">
      <t>シュトク</t>
    </rPh>
    <rPh sb="50" eb="52">
      <t>シュウセイ</t>
    </rPh>
    <phoneticPr fontId="1"/>
  </si>
  <si>
    <t>INレコード追加</t>
    <rPh sb="6" eb="8">
      <t>ツイカ</t>
    </rPh>
    <phoneticPr fontId="1"/>
  </si>
  <si>
    <t>INに1件追加</t>
    <rPh sb="4" eb="7">
      <t>ケンツイカ</t>
    </rPh>
    <phoneticPr fontId="1"/>
  </si>
  <si>
    <t>・追加1件1件で正常終了</t>
    <rPh sb="1" eb="3">
      <t>ツイカ</t>
    </rPh>
    <rPh sb="4" eb="5">
      <t>ケン</t>
    </rPh>
    <rPh sb="6" eb="7">
      <t>ケン</t>
    </rPh>
    <rPh sb="8" eb="12">
      <t>セイジョウシュウリョウ</t>
    </rPh>
    <phoneticPr fontId="1"/>
  </si>
  <si>
    <t>IN追加/更新</t>
    <rPh sb="2" eb="4">
      <t>ツイカ</t>
    </rPh>
    <rPh sb="5" eb="7">
      <t>コウシン</t>
    </rPh>
    <phoneticPr fontId="1"/>
  </si>
  <si>
    <t>INに1件追加、1件更新</t>
    <rPh sb="4" eb="7">
      <t>ケンツイカ</t>
    </rPh>
    <rPh sb="9" eb="12">
      <t>ケンコウシン</t>
    </rPh>
    <phoneticPr fontId="1"/>
  </si>
  <si>
    <t>・追加1件1件、更新1件1件で正常終了</t>
    <rPh sb="1" eb="3">
      <t>ツイカ</t>
    </rPh>
    <rPh sb="4" eb="5">
      <t>ケン</t>
    </rPh>
    <rPh sb="6" eb="7">
      <t>ケン</t>
    </rPh>
    <rPh sb="8" eb="10">
      <t>コウシン</t>
    </rPh>
    <rPh sb="15" eb="19">
      <t>セイジョウシュウリョウ</t>
    </rPh>
    <phoneticPr fontId="1"/>
  </si>
  <si>
    <t>・0ライン
・トレサログ0件
・KSFS-QR0件
・KSFS-HIS0件</t>
    <rPh sb="13" eb="14">
      <t>ケン</t>
    </rPh>
    <rPh sb="24" eb="25">
      <t>ケン</t>
    </rPh>
    <phoneticPr fontId="1"/>
  </si>
  <si>
    <t>・2ライン
・トレサログ0件
・KSFS-QR0件
・KSFS-HIS0件</t>
    <rPh sb="13" eb="14">
      <t>ケン</t>
    </rPh>
    <rPh sb="24" eb="25">
      <t>ケン</t>
    </rPh>
    <phoneticPr fontId="1"/>
  </si>
  <si>
    <t>・1ライン
・トレサログ1件
・KSFS-QR0件
・KSFS-HIS0件</t>
    <rPh sb="13" eb="14">
      <t>ケン</t>
    </rPh>
    <rPh sb="24" eb="25">
      <t>ケン</t>
    </rPh>
    <phoneticPr fontId="1"/>
  </si>
  <si>
    <t>・1ライン
・トレサログ1件
・KSFS-QR1件
・KSFS-HIS1件</t>
    <rPh sb="13" eb="14">
      <t>ケン</t>
    </rPh>
    <rPh sb="24" eb="25">
      <t>ケン</t>
    </rPh>
    <phoneticPr fontId="1"/>
  </si>
  <si>
    <t>・1ライン
・トレサログ2件
・KSFS-QR1件
・KSFS-HIS1件</t>
    <rPh sb="13" eb="14">
      <t>ケン</t>
    </rPh>
    <rPh sb="24" eb="25">
      <t>ケン</t>
    </rPh>
    <phoneticPr fontId="1"/>
  </si>
  <si>
    <t>・1ライン
・トレサログ3件
・KSFS-QR2件
・KSFS-HIS2件</t>
    <rPh sb="13" eb="14">
      <t>ケン</t>
    </rPh>
    <rPh sb="24" eb="25">
      <t>ケン</t>
    </rPh>
    <phoneticPr fontId="1"/>
  </si>
  <si>
    <t>・前回更新日時を「0001/01/01 0:00:00」として処理正常終了</t>
    <rPh sb="1" eb="7">
      <t>ゼンカイコウシンニチジ</t>
    </rPh>
    <rPh sb="31" eb="33">
      <t>ショリ</t>
    </rPh>
    <rPh sb="33" eb="37">
      <t>セイジョウシュウリョウ</t>
    </rPh>
    <phoneticPr fontId="1"/>
  </si>
  <si>
    <t>・ファイルなしの時例外終了→有無判定を追加</t>
    <rPh sb="8" eb="9">
      <t>トキ</t>
    </rPh>
    <rPh sb="9" eb="13">
      <t>レイガイシュウリョウ</t>
    </rPh>
    <rPh sb="14" eb="18">
      <t>ウムハンテイ</t>
    </rPh>
    <rPh sb="19" eb="21">
      <t>ツイカ</t>
    </rPh>
    <phoneticPr fontId="1"/>
  </si>
  <si>
    <t>起動時引数誤り</t>
    <rPh sb="0" eb="6">
      <t>キドウジヒキスウアヤマ</t>
    </rPh>
    <phoneticPr fontId="1"/>
  </si>
  <si>
    <t xml:space="preserve">・起動時引数-S
</t>
    <rPh sb="1" eb="6">
      <t>キドウジヒキスウ</t>
    </rPh>
    <phoneticPr fontId="1"/>
  </si>
  <si>
    <t>・エラーメッセージを表示して中断</t>
    <rPh sb="10" eb="12">
      <t>ヒョウジ</t>
    </rPh>
    <rPh sb="14" eb="16">
      <t>チュウダン</t>
    </rPh>
    <phoneticPr fontId="1"/>
  </si>
  <si>
    <t>設定ファイルなし</t>
    <rPh sb="0" eb="2">
      <t>セッテイ</t>
    </rPh>
    <phoneticPr fontId="1"/>
  </si>
  <si>
    <t>AppSettings.xmlファイルなし</t>
    <phoneticPr fontId="1"/>
  </si>
  <si>
    <t>TraceDBLink.exe.configファイルなし</t>
    <phoneticPr fontId="1"/>
  </si>
  <si>
    <t>・ファイルなしの時例外終了→例外処理を追加</t>
    <rPh sb="8" eb="9">
      <t>トキ</t>
    </rPh>
    <rPh sb="9" eb="13">
      <t>レイガイシュウリョウ</t>
    </rPh>
    <rPh sb="14" eb="16">
      <t>レイガイ</t>
    </rPh>
    <rPh sb="16" eb="18">
      <t>ショリ</t>
    </rPh>
    <rPh sb="19" eb="21">
      <t>ツイカ</t>
    </rPh>
    <phoneticPr fontId="1"/>
  </si>
  <si>
    <t>設定ファイル異常</t>
    <rPh sb="0" eb="2">
      <t>セッテイ</t>
    </rPh>
    <rPh sb="6" eb="8">
      <t>イジョウ</t>
    </rPh>
    <phoneticPr fontId="1"/>
  </si>
  <si>
    <t>AppSettings.xmlファイルタグずれ</t>
    <phoneticPr fontId="1"/>
  </si>
  <si>
    <t>TraceDBLink.exe.configファイルタグずれ</t>
    <phoneticPr fontId="1"/>
  </si>
  <si>
    <t>KSFSスキーマ名不正</t>
    <rPh sb="8" eb="11">
      <t>メイフセイ</t>
    </rPh>
    <phoneticPr fontId="1"/>
  </si>
  <si>
    <t>AppSettings.xmlのKsfsTrcSchemaName名不正</t>
    <rPh sb="33" eb="36">
      <t>メイフセイ</t>
    </rPh>
    <phoneticPr fontId="1"/>
  </si>
  <si>
    <t>スキーマ名に存在しない名前を指定すると0件になる。</t>
    <rPh sb="4" eb="5">
      <t>メイ</t>
    </rPh>
    <rPh sb="6" eb="8">
      <t>ソンザイ</t>
    </rPh>
    <rPh sb="11" eb="13">
      <t>ナマエ</t>
    </rPh>
    <rPh sb="14" eb="16">
      <t>シテイ</t>
    </rPh>
    <rPh sb="20" eb="21">
      <t>ケン</t>
    </rPh>
    <phoneticPr fontId="1"/>
  </si>
  <si>
    <t>・1ライン
・トレサログ0件
・KSFS-QR0件
・KSFS-HIS0件
・前回値なし</t>
    <rPh sb="13" eb="14">
      <t>ケン</t>
    </rPh>
    <rPh sb="24" eb="25">
      <t>ケン</t>
    </rPh>
    <rPh sb="39" eb="42">
      <t>ゼンカイチ</t>
    </rPh>
    <phoneticPr fontId="1"/>
  </si>
  <si>
    <t>・前回値XML未登録</t>
    <rPh sb="1" eb="4">
      <t>ゼンカイチ</t>
    </rPh>
    <rPh sb="7" eb="10">
      <t>ミトウロク</t>
    </rPh>
    <phoneticPr fontId="1"/>
  </si>
  <si>
    <t>・前回値XMLに更新日時、接続文字列、スキーマ名が設定されていること</t>
    <rPh sb="1" eb="4">
      <t>ゼンカイチ</t>
    </rPh>
    <rPh sb="8" eb="10">
      <t>コウシン</t>
    </rPh>
    <rPh sb="10" eb="12">
      <t>ニチジ</t>
    </rPh>
    <rPh sb="13" eb="18">
      <t>セツゾクモジレツ</t>
    </rPh>
    <rPh sb="23" eb="24">
      <t>メイ</t>
    </rPh>
    <rPh sb="25" eb="27">
      <t>セッテイ</t>
    </rPh>
    <phoneticPr fontId="1"/>
  </si>
  <si>
    <t>・前回値XMLの更新日時が変化なし</t>
    <rPh sb="8" eb="10">
      <t>コウシン</t>
    </rPh>
    <rPh sb="10" eb="12">
      <t>ニチジ</t>
    </rPh>
    <rPh sb="13" eb="15">
      <t>ヘンカ</t>
    </rPh>
    <phoneticPr fontId="1"/>
  </si>
  <si>
    <t>前回値XML無し</t>
    <rPh sb="0" eb="3">
      <t>ゼンカイチ</t>
    </rPh>
    <rPh sb="6" eb="7">
      <t>ナ</t>
    </rPh>
    <phoneticPr fontId="1"/>
  </si>
  <si>
    <t>〃
・前回値XMLなし</t>
    <phoneticPr fontId="1"/>
  </si>
  <si>
    <t>〃
・前回値XMLあり</t>
    <phoneticPr fontId="1"/>
  </si>
  <si>
    <t>SQLファイルなし</t>
    <phoneticPr fontId="1"/>
  </si>
  <si>
    <t>SQLファイル不正</t>
    <rPh sb="7" eb="9">
      <t>フセイ</t>
    </rPh>
    <phoneticPr fontId="1"/>
  </si>
  <si>
    <t>T_QR.xmlファイルなし</t>
    <phoneticPr fontId="1"/>
  </si>
  <si>
    <t>T_QR_History.xmlファイルなし</t>
    <phoneticPr fontId="1"/>
  </si>
  <si>
    <t>T_QR.xmlファイル形式不正</t>
    <rPh sb="12" eb="14">
      <t>ケイシキ</t>
    </rPh>
    <rPh sb="14" eb="16">
      <t>フセイ</t>
    </rPh>
    <phoneticPr fontId="1"/>
  </si>
  <si>
    <t>T_QR_History.xmlファイル形式不正</t>
    <rPh sb="20" eb="22">
      <t>ケイシキ</t>
    </rPh>
    <rPh sb="22" eb="24">
      <t>フセイ</t>
    </rPh>
    <phoneticPr fontId="1"/>
  </si>
  <si>
    <t>トレサシステム関連テーブル登録ツール　単体試験仕様書</t>
    <rPh sb="19" eb="21">
      <t>タンタイ</t>
    </rPh>
    <rPh sb="21" eb="23">
      <t>シケン</t>
    </rPh>
    <rPh sb="23" eb="26">
      <t>シヨウショ</t>
    </rPh>
    <phoneticPr fontId="1"/>
  </si>
  <si>
    <t>3ライン追加更新</t>
    <rPh sb="4" eb="8">
      <t>ツイカコウシン</t>
    </rPh>
    <phoneticPr fontId="1"/>
  </si>
  <si>
    <t>・3ライン
・トレサログ各6933件
・KSFS-QR 701,262件
・KSFS-HIS 2,927,157件
・追加と更新有り</t>
    <rPh sb="12" eb="13">
      <t>カク</t>
    </rPh>
    <rPh sb="17" eb="18">
      <t>ケン</t>
    </rPh>
    <rPh sb="35" eb="36">
      <t>ケン</t>
    </rPh>
    <rPh sb="59" eb="61">
      <t>ツイカ</t>
    </rPh>
    <rPh sb="62" eb="65">
      <t>コウシンア</t>
    </rPh>
    <phoneticPr fontId="1"/>
  </si>
  <si>
    <t>・追加N件N件、更新N件N件で正常終了</t>
    <rPh sb="1" eb="3">
      <t>ツイカ</t>
    </rPh>
    <rPh sb="4" eb="5">
      <t>ケン</t>
    </rPh>
    <rPh sb="6" eb="7">
      <t>ケン</t>
    </rPh>
    <rPh sb="8" eb="10">
      <t>コウシン</t>
    </rPh>
    <rPh sb="15" eb="19">
      <t>セイジョウシュウリョウ</t>
    </rPh>
    <phoneticPr fontId="1"/>
  </si>
  <si>
    <t>溶接加工向けデータ連携ツール　単体試験仕様書・成績書</t>
    <rPh sb="15" eb="17">
      <t>タンタイ</t>
    </rPh>
    <rPh sb="17" eb="19">
      <t>シケン</t>
    </rPh>
    <rPh sb="19" eb="22">
      <t>シヨウショ</t>
    </rPh>
    <rPh sb="23" eb="26">
      <t>セイセキショ</t>
    </rPh>
    <phoneticPr fontId="1"/>
  </si>
  <si>
    <t>【凡例】INI：設定ファイル（setting.ini）、起動パラ：起動時パラメータ、ピンク塗り：異常系項目</t>
    <rPh sb="1" eb="3">
      <t>ハンレイ</t>
    </rPh>
    <rPh sb="8" eb="10">
      <t>セッテイ</t>
    </rPh>
    <rPh sb="28" eb="30">
      <t>キドウ</t>
    </rPh>
    <rPh sb="33" eb="36">
      <t>キドウジ</t>
    </rPh>
    <rPh sb="45" eb="46">
      <t>ヌ</t>
    </rPh>
    <rPh sb="48" eb="51">
      <t>イジョウケイ</t>
    </rPh>
    <rPh sb="51" eb="53">
      <t>コウモク</t>
    </rPh>
    <phoneticPr fontId="1"/>
  </si>
  <si>
    <t>・INIなし
・起動パラなし</t>
    <rPh sb="8" eb="10">
      <t>キドウ</t>
    </rPh>
    <phoneticPr fontId="1"/>
  </si>
  <si>
    <t>・エラーログ（起動パラ数エラー）
・終了値：-1</t>
    <rPh sb="7" eb="9">
      <t>キドウ</t>
    </rPh>
    <rPh sb="11" eb="12">
      <t>スウ</t>
    </rPh>
    <rPh sb="18" eb="21">
      <t>シュウリョウチ</t>
    </rPh>
    <phoneticPr fontId="1"/>
  </si>
  <si>
    <t>作成：2025/08/26　小佐井　更新：2025/08/26　小佐井</t>
    <rPh sb="0" eb="2">
      <t>サクセイ</t>
    </rPh>
    <rPh sb="14" eb="17">
      <t>コサイ</t>
    </rPh>
    <rPh sb="18" eb="20">
      <t>コウシン</t>
    </rPh>
    <rPh sb="32" eb="35">
      <t>コサイ</t>
    </rPh>
    <phoneticPr fontId="1"/>
  </si>
  <si>
    <t>8/26 OK
小佐井</t>
    <rPh sb="8" eb="11">
      <t>コサイ</t>
    </rPh>
    <phoneticPr fontId="1"/>
  </si>
  <si>
    <t>INI内容：
[Logging]
LogLevel=Information
LogFilePath=Log\ExcelToCsvToDbLog.log
RollingInterval=Month</t>
    <phoneticPr fontId="1"/>
  </si>
  <si>
    <t>・ログファイルが左記に作成されていること。</t>
    <rPh sb="8" eb="10">
      <t>サキ</t>
    </rPh>
    <rPh sb="11" eb="13">
      <t>サクセイ</t>
    </rPh>
    <phoneticPr fontId="1"/>
  </si>
  <si>
    <t>起動パラ：aaa</t>
    <rPh sb="0" eb="2">
      <t>キドウ</t>
    </rPh>
    <phoneticPr fontId="1"/>
  </si>
  <si>
    <t>・エラーログ（起動パラ数エラー）
・終了値：-1</t>
    <phoneticPr fontId="1"/>
  </si>
  <si>
    <t>起動パラ：aaa bbb</t>
    <rPh sb="0" eb="2">
      <t>キドウ</t>
    </rPh>
    <phoneticPr fontId="1"/>
  </si>
  <si>
    <t>起動パラ：aaa bbb ccc</t>
    <rPh sb="0" eb="2">
      <t>キドウ</t>
    </rPh>
    <phoneticPr fontId="1"/>
  </si>
  <si>
    <t>・エラーログ（起動パラ処理区分エラー）
・終了値：-3</t>
    <rPh sb="11" eb="13">
      <t>ショリ</t>
    </rPh>
    <rPh sb="13" eb="15">
      <t>クブン</t>
    </rPh>
    <phoneticPr fontId="1"/>
  </si>
  <si>
    <t>・エラーログ（起動パラ開始日エラー）
・終了値：-2</t>
    <rPh sb="11" eb="14">
      <t>カイシビ</t>
    </rPh>
    <phoneticPr fontId="1"/>
  </si>
  <si>
    <t>起動パラ：/WeOrder bbb</t>
    <rPh sb="0" eb="2">
      <t>キドウ</t>
    </rPh>
    <phoneticPr fontId="1"/>
  </si>
  <si>
    <t>・エラーログ（起動パラ機能区分エラー）
・終了値：-4</t>
    <rPh sb="11" eb="13">
      <t>キノウ</t>
    </rPh>
    <rPh sb="13" eb="15">
      <t>クブン</t>
    </rPh>
    <phoneticPr fontId="1"/>
  </si>
  <si>
    <t>起動パラ：/WeOrder /ExcelToCsv</t>
    <rPh sb="0" eb="2">
      <t>キドウ</t>
    </rPh>
    <phoneticPr fontId="1"/>
  </si>
  <si>
    <t>・エラーログ（開始日時オフセットエラー）
・終了値：-2001</t>
    <rPh sb="7" eb="11">
      <t>カイシニチジ</t>
    </rPh>
    <phoneticPr fontId="1"/>
  </si>
  <si>
    <t>・開始日時が本日の翌日になること（ログで確認）</t>
    <rPh sb="1" eb="5">
      <t>カイシニチジ</t>
    </rPh>
    <rPh sb="6" eb="8">
      <t>ホンジツ</t>
    </rPh>
    <rPh sb="9" eb="11">
      <t>ヨクジツ</t>
    </rPh>
    <rPh sb="20" eb="22">
      <t>カクニン</t>
    </rPh>
    <phoneticPr fontId="1"/>
  </si>
  <si>
    <t>・エラーログ（InFolder未登録エラー）
・終了値：-1002</t>
    <rPh sb="15" eb="18">
      <t>ミトウロク</t>
    </rPh>
    <phoneticPr fontId="1"/>
  </si>
  <si>
    <t>・INIあり（Loggingのみ）
・〃</t>
    <phoneticPr fontId="1"/>
  </si>
  <si>
    <t>・エラーログ（InFolder未存在エラー）
・終了値：-1002</t>
    <rPh sb="15" eb="16">
      <t>ミ</t>
    </rPh>
    <rPh sb="16" eb="18">
      <t>ソンザイ</t>
    </rPh>
    <phoneticPr fontId="1"/>
  </si>
  <si>
    <t>・ワーニングログ（対象ファイルなし）
・終了値：0</t>
    <rPh sb="9" eb="11">
      <t>タイショウ</t>
    </rPh>
    <phoneticPr fontId="1"/>
  </si>
  <si>
    <t>8/27 OK
小佐井</t>
    <rPh sb="8" eb="11">
      <t>コサイ</t>
    </rPh>
    <phoneticPr fontId="1"/>
  </si>
  <si>
    <t>導通（起動）</t>
    <rPh sb="0" eb="2">
      <t>ドウツウ</t>
    </rPh>
    <rPh sb="3" eb="5">
      <t>キドウ</t>
    </rPh>
    <phoneticPr fontId="1"/>
  </si>
  <si>
    <t>導通（Excel→CSV処理）</t>
    <rPh sb="12" eb="14">
      <t>ショリ</t>
    </rPh>
    <phoneticPr fontId="1"/>
  </si>
  <si>
    <t>・対象ファイル名が*.*になっていること（ログで確認）
・ワーニングログ（対象ファイルなし）
・終了値：0</t>
    <rPh sb="1" eb="3">
      <t>タイショウ</t>
    </rPh>
    <rPh sb="7" eb="8">
      <t>メイ</t>
    </rPh>
    <rPh sb="24" eb="26">
      <t>カクニン</t>
    </rPh>
    <rPh sb="37" eb="39">
      <t>タイショウ</t>
    </rPh>
    <phoneticPr fontId="1"/>
  </si>
  <si>
    <t>・ワーニングログ（対象データなし）
・終了値：0</t>
    <rPh sb="9" eb="11">
      <t>タイショウ</t>
    </rPh>
    <phoneticPr fontId="1"/>
  </si>
  <si>
    <t>・エラーログ（Excel日付行番号エラー）
・終了値：-1102</t>
    <rPh sb="12" eb="14">
      <t>ヒヅケ</t>
    </rPh>
    <rPh sb="14" eb="15">
      <t>ギョウ</t>
    </rPh>
    <rPh sb="15" eb="17">
      <t>バンゴウ</t>
    </rPh>
    <phoneticPr fontId="1"/>
  </si>
  <si>
    <t>・エラーログ（Excel日付開始列番号エラー）
・終了値：-1102</t>
    <rPh sb="12" eb="14">
      <t>ヒヅケ</t>
    </rPh>
    <rPh sb="14" eb="17">
      <t>カイシレツ</t>
    </rPh>
    <rPh sb="17" eb="19">
      <t>バンゴウ</t>
    </rPh>
    <phoneticPr fontId="1"/>
  </si>
  <si>
    <t>※空のシートで日付終了判定値が未指定のため、1個も日付が見つからなく終わる。</t>
    <rPh sb="1" eb="2">
      <t>カラ</t>
    </rPh>
    <rPh sb="7" eb="9">
      <t>ヒヅケ</t>
    </rPh>
    <rPh sb="9" eb="14">
      <t>シュウリョウハンテイチ</t>
    </rPh>
    <rPh sb="15" eb="18">
      <t>ミシテイ</t>
    </rPh>
    <rPh sb="23" eb="24">
      <t>コ</t>
    </rPh>
    <rPh sb="25" eb="27">
      <t>ヒヅケ</t>
    </rPh>
    <rPh sb="28" eb="29">
      <t>ミ</t>
    </rPh>
    <rPh sb="34" eb="35">
      <t>オ</t>
    </rPh>
    <phoneticPr fontId="1"/>
  </si>
  <si>
    <t>※空のシートで日付終了判定値が指定ありのため、終了値が見つからない。</t>
    <rPh sb="1" eb="2">
      <t>カラ</t>
    </rPh>
    <rPh sb="7" eb="9">
      <t>ヒヅケ</t>
    </rPh>
    <rPh sb="9" eb="14">
      <t>シュウリョウハンテイチ</t>
    </rPh>
    <rPh sb="15" eb="17">
      <t>シテイ</t>
    </rPh>
    <rPh sb="23" eb="26">
      <t>シュウリョウチ</t>
    </rPh>
    <rPh sb="27" eb="28">
      <t>ミ</t>
    </rPh>
    <phoneticPr fontId="1"/>
  </si>
  <si>
    <t>・エラーログ（日付情報取得エラー）
・終了値：-1102</t>
    <rPh sb="7" eb="9">
      <t>ヒヅケ</t>
    </rPh>
    <rPh sb="9" eb="13">
      <t>ジョウホウシュトク</t>
    </rPh>
    <phoneticPr fontId="1"/>
  </si>
  <si>
    <t>・エラーログ（日付情報終了値なしエラー）
・終了値：-1102</t>
    <rPh sb="7" eb="9">
      <t>ヒヅケ</t>
    </rPh>
    <rPh sb="9" eb="11">
      <t>ジョウホウ</t>
    </rPh>
    <rPh sb="11" eb="13">
      <t>シュウリョウ</t>
    </rPh>
    <rPh sb="13" eb="14">
      <t>チ</t>
    </rPh>
    <phoneticPr fontId="1"/>
  </si>
  <si>
    <t>・起動パラ1個</t>
    <rPh sb="1" eb="3">
      <t>キドウ</t>
    </rPh>
    <rPh sb="6" eb="7">
      <t>コ</t>
    </rPh>
    <phoneticPr fontId="1"/>
  </si>
  <si>
    <t>・起動パラ2個（不整値）</t>
    <rPh sb="1" eb="3">
      <t>キドウ</t>
    </rPh>
    <rPh sb="6" eb="7">
      <t>コ</t>
    </rPh>
    <rPh sb="8" eb="10">
      <t>フセイ</t>
    </rPh>
    <rPh sb="10" eb="11">
      <t>アタイ</t>
    </rPh>
    <phoneticPr fontId="1"/>
  </si>
  <si>
    <t>・起動パラ3個（不整値）</t>
    <rPh sb="1" eb="3">
      <t>キドウ</t>
    </rPh>
    <rPh sb="6" eb="7">
      <t>コ</t>
    </rPh>
    <rPh sb="8" eb="10">
      <t>フセイ</t>
    </rPh>
    <rPh sb="10" eb="11">
      <t>アタイ</t>
    </rPh>
    <phoneticPr fontId="1"/>
  </si>
  <si>
    <t>・起動パラ2個（機能区分不整）</t>
    <rPh sb="1" eb="3">
      <t>キドウ</t>
    </rPh>
    <rPh sb="6" eb="7">
      <t>コ</t>
    </rPh>
    <rPh sb="8" eb="12">
      <t>キノウクブン</t>
    </rPh>
    <rPh sb="12" eb="14">
      <t>フセイ</t>
    </rPh>
    <phoneticPr fontId="1"/>
  </si>
  <si>
    <t xml:space="preserve">・INIに「InFolder」なし
</t>
    <phoneticPr fontId="1"/>
  </si>
  <si>
    <t>・INIに「InFolder」あり</t>
    <phoneticPr fontId="1"/>
  </si>
  <si>
    <t>・INI「InFolder=c:\ZZZ」（存在しないフォルダ）</t>
    <rPh sb="22" eb="24">
      <t>ソンザイ</t>
    </rPh>
    <phoneticPr fontId="1"/>
  </si>
  <si>
    <t>・起動パラ2個
・INIに「DaysToStartOffset」なし</t>
    <rPh sb="1" eb="3">
      <t>キドウ</t>
    </rPh>
    <rPh sb="6" eb="7">
      <t>コ</t>
    </rPh>
    <phoneticPr fontId="1"/>
  </si>
  <si>
    <t>・INI追加：DaysToStartOffset=1</t>
    <rPh sb="4" eb="6">
      <t>ツイカ</t>
    </rPh>
    <phoneticPr fontId="1"/>
  </si>
  <si>
    <t xml:space="preserve">・INI「InFolder=C:\CSV\溶接加工計画」（存在する空フォルダ）
</t>
    <rPh sb="29" eb="31">
      <t>ソンザイ</t>
    </rPh>
    <rPh sb="33" eb="34">
      <t>カラ</t>
    </rPh>
    <phoneticPr fontId="1"/>
  </si>
  <si>
    <t>・INIに「InFolder」あり
・INIに「InFileName」なし</t>
    <phoneticPr fontId="1"/>
  </si>
  <si>
    <t>・〃
・対象フォルダに新規Excelファイルあり
・INIに「ExcelDateRow」なし</t>
    <rPh sb="4" eb="6">
      <t>タイショウ</t>
    </rPh>
    <rPh sb="11" eb="13">
      <t>シンキ</t>
    </rPh>
    <phoneticPr fontId="1"/>
  </si>
  <si>
    <t>・INIに「ExcelDateStartCol」なし</t>
    <phoneticPr fontId="1"/>
  </si>
  <si>
    <t>・INIに「ExcelDateRowEndValue」なし</t>
    <phoneticPr fontId="1"/>
  </si>
  <si>
    <t>・INIに「ExcelDateRowEndValue」あり</t>
    <phoneticPr fontId="1"/>
  </si>
  <si>
    <t xml:space="preserve">・シート上の日付が全て取得できていること（ログで確認）
</t>
    <rPh sb="4" eb="5">
      <t>ジョウ</t>
    </rPh>
    <rPh sb="6" eb="8">
      <t>ヒヅケ</t>
    </rPh>
    <rPh sb="9" eb="10">
      <t>スベ</t>
    </rPh>
    <rPh sb="11" eb="13">
      <t>シュトク</t>
    </rPh>
    <rPh sb="24" eb="26">
      <t>カクニン</t>
    </rPh>
    <phoneticPr fontId="1"/>
  </si>
  <si>
    <t>・対象フォルダに正しい書式のサンプルExcelファイルを置く</t>
    <rPh sb="1" eb="3">
      <t>タイショウ</t>
    </rPh>
    <rPh sb="8" eb="9">
      <t>タダ</t>
    </rPh>
    <rPh sb="11" eb="13">
      <t>ショシキ</t>
    </rPh>
    <rPh sb="28" eb="29">
      <t>オ</t>
    </rPh>
    <phoneticPr fontId="1"/>
  </si>
  <si>
    <t>・〃
・対象フォルダにテキストファイルあり（対象ファイルなし）</t>
    <rPh sb="4" eb="6">
      <t>タイショウ</t>
    </rPh>
    <rPh sb="22" eb="24">
      <t>タイショウ</t>
    </rPh>
    <phoneticPr fontId="1"/>
  </si>
  <si>
    <t>8/27 NG
小佐井</t>
    <rPh sb="8" eb="11">
      <t>コサイ</t>
    </rPh>
    <phoneticPr fontId="1"/>
  </si>
  <si>
    <t>・Excelの日付で、前月の年が1年前の値である（多分前年からコピペされているため）→補正処理を追加
・TOTAL列の前に非表示列があり、変な残骸が残っている→非表示列は無視する</t>
    <rPh sb="7" eb="9">
      <t>ヒヅケ</t>
    </rPh>
    <rPh sb="11" eb="13">
      <t>ゼンゲツ</t>
    </rPh>
    <rPh sb="14" eb="15">
      <t>ネン</t>
    </rPh>
    <rPh sb="17" eb="19">
      <t>ネンマエ</t>
    </rPh>
    <rPh sb="20" eb="21">
      <t>アタイ</t>
    </rPh>
    <rPh sb="25" eb="27">
      <t>タブン</t>
    </rPh>
    <rPh sb="27" eb="29">
      <t>ゼンネン</t>
    </rPh>
    <rPh sb="43" eb="47">
      <t>ホセイショリ</t>
    </rPh>
    <rPh sb="48" eb="50">
      <t>ツイカ</t>
    </rPh>
    <rPh sb="57" eb="58">
      <t>レツ</t>
    </rPh>
    <rPh sb="59" eb="60">
      <t>マエ</t>
    </rPh>
    <rPh sb="61" eb="64">
      <t>ヒヒョウジ</t>
    </rPh>
    <rPh sb="64" eb="65">
      <t>レツ</t>
    </rPh>
    <rPh sb="69" eb="70">
      <t>ヘン</t>
    </rPh>
    <rPh sb="80" eb="83">
      <t>ヒヒョウジ</t>
    </rPh>
    <rPh sb="83" eb="84">
      <t>レツ</t>
    </rPh>
    <rPh sb="85" eb="87">
      <t>ムシ</t>
    </rPh>
    <phoneticPr fontId="1"/>
  </si>
  <si>
    <t>・シートの日付の先頭が処理の開始日より前</t>
    <rPh sb="5" eb="7">
      <t>ヒヅケ</t>
    </rPh>
    <rPh sb="8" eb="10">
      <t>セントウ</t>
    </rPh>
    <rPh sb="11" eb="13">
      <t>ショリ</t>
    </rPh>
    <rPh sb="14" eb="17">
      <t>カイシビ</t>
    </rPh>
    <rPh sb="19" eb="20">
      <t>マエ</t>
    </rPh>
    <phoneticPr fontId="1"/>
  </si>
  <si>
    <t>・シートが対象外とされていること（ログで確認）</t>
    <rPh sb="5" eb="8">
      <t>タイショウガイ</t>
    </rPh>
    <rPh sb="20" eb="22">
      <t>カクニン</t>
    </rPh>
    <phoneticPr fontId="1"/>
  </si>
  <si>
    <t>・シートの日付の先頭が処理の開始日以降のシートが無かった場合</t>
    <rPh sb="5" eb="7">
      <t>ヒヅケ</t>
    </rPh>
    <rPh sb="8" eb="10">
      <t>セントウ</t>
    </rPh>
    <rPh sb="11" eb="13">
      <t>ショリ</t>
    </rPh>
    <rPh sb="14" eb="17">
      <t>カイシビ</t>
    </rPh>
    <rPh sb="17" eb="19">
      <t>イコウ</t>
    </rPh>
    <rPh sb="24" eb="25">
      <t>ナ</t>
    </rPh>
    <rPh sb="28" eb="30">
      <t>バアイ</t>
    </rPh>
    <phoneticPr fontId="1"/>
  </si>
  <si>
    <t>・INIの「InFileName」のパターンに該当なし</t>
    <rPh sb="23" eb="25">
      <t>ガイトウ</t>
    </rPh>
    <phoneticPr fontId="1"/>
  </si>
  <si>
    <t>・INIの「InFileName」のパターンに該当あり</t>
    <rPh sb="23" eb="25">
      <t>ガイトウ</t>
    </rPh>
    <phoneticPr fontId="1"/>
  </si>
  <si>
    <t xml:space="preserve">・該当ファイルは処理されていること（ログより確認）
</t>
    <rPh sb="1" eb="3">
      <t>ガイトウ</t>
    </rPh>
    <rPh sb="8" eb="10">
      <t>ショリ</t>
    </rPh>
    <rPh sb="22" eb="24">
      <t>カクニン</t>
    </rPh>
    <phoneticPr fontId="1"/>
  </si>
  <si>
    <t>・INIの「ExcelSheetCheckItems」に適合</t>
    <rPh sb="28" eb="30">
      <t>テキゴウ</t>
    </rPh>
    <phoneticPr fontId="1"/>
  </si>
  <si>
    <t>・INIの「ExcelSheetCheckItems」に不適合</t>
    <rPh sb="28" eb="29">
      <t>フ</t>
    </rPh>
    <rPh sb="29" eb="31">
      <t>テキゴウ</t>
    </rPh>
    <phoneticPr fontId="1"/>
  </si>
  <si>
    <t>・該当シートは処理対象とされていること（ログより確認）</t>
    <rPh sb="1" eb="3">
      <t>ガイトウ</t>
    </rPh>
    <rPh sb="7" eb="9">
      <t>ショリ</t>
    </rPh>
    <rPh sb="9" eb="11">
      <t>タイショウ</t>
    </rPh>
    <rPh sb="24" eb="26">
      <t>カクニン</t>
    </rPh>
    <phoneticPr fontId="1"/>
  </si>
  <si>
    <t>・該当シートは処理対象外とされていること（ログより確認）</t>
    <rPh sb="1" eb="3">
      <t>ガイトウ</t>
    </rPh>
    <rPh sb="7" eb="9">
      <t>ショリ</t>
    </rPh>
    <rPh sb="9" eb="11">
      <t>タイショウ</t>
    </rPh>
    <rPh sb="11" eb="12">
      <t>ガイ</t>
    </rPh>
    <rPh sb="25" eb="27">
      <t>カクニン</t>
    </rPh>
    <phoneticPr fontId="1"/>
  </si>
  <si>
    <t>・起動パラで開始日指定（Excel日付の最終日）
・INIの「ExcelDataStartRow」なし</t>
    <rPh sb="1" eb="3">
      <t>キドウ</t>
    </rPh>
    <rPh sb="6" eb="9">
      <t>カイシビ</t>
    </rPh>
    <rPh sb="9" eb="11">
      <t>シテイ</t>
    </rPh>
    <rPh sb="17" eb="19">
      <t>ヒヅケ</t>
    </rPh>
    <rPh sb="20" eb="23">
      <t>サイシュウビ</t>
    </rPh>
    <phoneticPr fontId="1"/>
  </si>
  <si>
    <t>・INIの「ExcelDataEndJudgeCol」なし</t>
    <phoneticPr fontId="1"/>
  </si>
  <si>
    <t>・エラーログ（データ開始行なしエラー）
・終了値：-1103</t>
    <rPh sb="10" eb="13">
      <t>カイシギョウ</t>
    </rPh>
    <phoneticPr fontId="1"/>
  </si>
  <si>
    <t>・エラーログ（データ終了判定列なしエラー）
・終了値：-1103</t>
    <rPh sb="10" eb="14">
      <t>シュウリョウハンテイ</t>
    </rPh>
    <rPh sb="14" eb="15">
      <t>レツ</t>
    </rPh>
    <phoneticPr fontId="1"/>
  </si>
  <si>
    <t>・INIの「ExcelMcSeisanFukaRowJudgeCol」なし</t>
    <phoneticPr fontId="1"/>
  </si>
  <si>
    <t>・エラーログ（MC生産負荷行判定列なしエラー）
・終了値：-1103</t>
    <rPh sb="9" eb="11">
      <t>セイサン</t>
    </rPh>
    <rPh sb="11" eb="13">
      <t>フカ</t>
    </rPh>
    <rPh sb="13" eb="14">
      <t>ギョウ</t>
    </rPh>
    <rPh sb="14" eb="16">
      <t>ハンテイ</t>
    </rPh>
    <rPh sb="16" eb="17">
      <t>レツ</t>
    </rPh>
    <phoneticPr fontId="1"/>
  </si>
  <si>
    <t>・INIの「ExcelDataEndJudgeValue」に不正値</t>
    <rPh sb="30" eb="33">
      <t>フセイチ</t>
    </rPh>
    <phoneticPr fontId="1"/>
  </si>
  <si>
    <t>・エラーログ（MC生産負荷行みつからないエラー）
・終了値：-1103</t>
    <rPh sb="9" eb="11">
      <t>セイサン</t>
    </rPh>
    <rPh sb="11" eb="13">
      <t>フカ</t>
    </rPh>
    <rPh sb="13" eb="14">
      <t>ギョウ</t>
    </rPh>
    <phoneticPr fontId="1"/>
  </si>
  <si>
    <t xml:space="preserve">・INIの「ExcelMcSeisanFukaRowJudgeValue」に適正値
</t>
    <rPh sb="38" eb="40">
      <t>テキセイ</t>
    </rPh>
    <rPh sb="40" eb="41">
      <t>アタイ</t>
    </rPh>
    <phoneticPr fontId="1"/>
  </si>
  <si>
    <t xml:space="preserve">・INIの「ExcelMcSeisanFukaRowJudgeValue」に不正値
</t>
    <rPh sb="38" eb="41">
      <t>フセイチ</t>
    </rPh>
    <phoneticPr fontId="1"/>
  </si>
  <si>
    <t>・MC生産負荷行番号が取得できていること（ログより確認）</t>
    <rPh sb="3" eb="5">
      <t>セイサン</t>
    </rPh>
    <rPh sb="5" eb="7">
      <t>フカ</t>
    </rPh>
    <rPh sb="7" eb="8">
      <t>ギョウ</t>
    </rPh>
    <rPh sb="8" eb="10">
      <t>バンゴウ</t>
    </rPh>
    <rPh sb="11" eb="13">
      <t>シュトク</t>
    </rPh>
    <rPh sb="25" eb="27">
      <t>カクニン</t>
    </rPh>
    <phoneticPr fontId="1"/>
  </si>
  <si>
    <t>・INI「NameToIdListForLine」なし</t>
    <phoneticPr fontId="1"/>
  </si>
  <si>
    <t xml:space="preserve">※結果、変換辞書なしのためライン名からラインIDへの変換ができない。
</t>
    <rPh sb="1" eb="3">
      <t>ケッカ</t>
    </rPh>
    <rPh sb="4" eb="8">
      <t>ヘンカンジショ</t>
    </rPh>
    <rPh sb="16" eb="17">
      <t>メイ</t>
    </rPh>
    <rPh sb="26" eb="28">
      <t>ヘンカン</t>
    </rPh>
    <phoneticPr fontId="1"/>
  </si>
  <si>
    <t>・エラーログ（ライン名未登録）
・終了値：-1103</t>
    <rPh sb="10" eb="11">
      <t>メイ</t>
    </rPh>
    <rPh sb="11" eb="12">
      <t>ミ</t>
    </rPh>
    <rPh sb="12" eb="14">
      <t>トウロク</t>
    </rPh>
    <phoneticPr fontId="1"/>
  </si>
  <si>
    <t>・INI「NameToIdListForLine」CSV中の要素数が2以外</t>
    <rPh sb="28" eb="29">
      <t>チュウ</t>
    </rPh>
    <rPh sb="30" eb="33">
      <t>ヨウソスウ</t>
    </rPh>
    <rPh sb="35" eb="37">
      <t>イガイ</t>
    </rPh>
    <phoneticPr fontId="1"/>
  </si>
  <si>
    <t>・エラーログ（ライン名辞書作成失敗）
・終了値：-1103</t>
    <rPh sb="10" eb="11">
      <t>メイ</t>
    </rPh>
    <rPh sb="11" eb="13">
      <t>ジショ</t>
    </rPh>
    <rPh sb="13" eb="15">
      <t>サクセイ</t>
    </rPh>
    <rPh sb="15" eb="17">
      <t>シッパイ</t>
    </rPh>
    <phoneticPr fontId="1"/>
  </si>
  <si>
    <t>8/28 OK
小佐井</t>
    <rPh sb="8" eb="11">
      <t>コサイ</t>
    </rPh>
    <phoneticPr fontId="1"/>
  </si>
  <si>
    <t>・INI「NameToIdListForLine」CSV中の第2要素が数値でない</t>
    <rPh sb="28" eb="29">
      <t>チュウ</t>
    </rPh>
    <rPh sb="30" eb="31">
      <t>ダイ</t>
    </rPh>
    <rPh sb="32" eb="34">
      <t>ヨウソ</t>
    </rPh>
    <rPh sb="35" eb="37">
      <t>スウチ</t>
    </rPh>
    <phoneticPr fontId="1"/>
  </si>
  <si>
    <t>・エラーログ（ラインIDが数値でない）
・終了値：-1103</t>
    <rPh sb="13" eb="15">
      <t>スウチ</t>
    </rPh>
    <phoneticPr fontId="1"/>
  </si>
  <si>
    <t>・INI「ExcelAfWeCol」なし</t>
    <phoneticPr fontId="1"/>
  </si>
  <si>
    <t>・エラーログ（AF/WF判別列未登録）
・終了値：-1103</t>
    <rPh sb="12" eb="15">
      <t>ハンベツレツ</t>
    </rPh>
    <rPh sb="15" eb="18">
      <t>ミトウロク</t>
    </rPh>
    <phoneticPr fontId="1"/>
  </si>
  <si>
    <t>・INI「ExcelAfWeCol」に数値以外</t>
    <rPh sb="19" eb="23">
      <t>スウチイガイ</t>
    </rPh>
    <phoneticPr fontId="1"/>
  </si>
  <si>
    <t>・エラーログ（AF/WF列番号エラー）
・終了値：-1103</t>
    <rPh sb="12" eb="13">
      <t>レツ</t>
    </rPh>
    <rPh sb="13" eb="15">
      <t>バンゴウ</t>
    </rPh>
    <phoneticPr fontId="1"/>
  </si>
  <si>
    <t>一旦デバッガーにて確認</t>
    <rPh sb="0" eb="2">
      <t>イッタン</t>
    </rPh>
    <rPh sb="9" eb="11">
      <t>カクニン</t>
    </rPh>
    <phoneticPr fontId="1"/>
  </si>
  <si>
    <t>↑4行目にして初めて2件になった！</t>
    <rPh sb="2" eb="4">
      <t>ギョウメ</t>
    </rPh>
    <rPh sb="7" eb="8">
      <t>ハジ</t>
    </rPh>
    <rPh sb="11" eb="12">
      <t>ケン</t>
    </rPh>
    <phoneticPr fontId="1"/>
  </si>
  <si>
    <t>・行ごとに見てタクト内容が重複する場合、同じ内容で複数件登録されないこと</t>
    <rPh sb="1" eb="2">
      <t>ギョウ</t>
    </rPh>
    <rPh sb="5" eb="6">
      <t>ミ</t>
    </rPh>
    <phoneticPr fontId="1"/>
  </si>
  <si>
    <t>・INI「NameToIdListForLine」適正値</t>
    <rPh sb="25" eb="28">
      <t>テキセイチ</t>
    </rPh>
    <phoneticPr fontId="1"/>
  </si>
  <si>
    <t>・エラーログ（データ終了判定値が見つからないエラー）
・終了値：-1103</t>
    <rPh sb="10" eb="14">
      <t>シュウリョウハンテイ</t>
    </rPh>
    <rPh sb="14" eb="15">
      <t>チ</t>
    </rPh>
    <rPh sb="16" eb="17">
      <t>ミ</t>
    </rPh>
    <phoneticPr fontId="1"/>
  </si>
  <si>
    <t>・INI「CsvFileNameTactManagement」なし</t>
    <phoneticPr fontId="1"/>
  </si>
  <si>
    <t>・INI「CsvFileNameTactManagement」拡張子なし</t>
    <rPh sb="31" eb="34">
      <t>カクチョウシ</t>
    </rPh>
    <phoneticPr fontId="1"/>
  </si>
  <si>
    <t>・拡張子".csv"が付与されていること（ログで確認）</t>
    <rPh sb="1" eb="4">
      <t>カクチョウシ</t>
    </rPh>
    <rPh sb="11" eb="13">
      <t>フヨ</t>
    </rPh>
    <rPh sb="24" eb="26">
      <t>カクニン</t>
    </rPh>
    <phoneticPr fontId="1"/>
  </si>
  <si>
    <t>・フォルダパスがカレントフォルダになること（ログで確認）</t>
    <rPh sb="25" eb="27">
      <t>カクニン</t>
    </rPh>
    <phoneticPr fontId="1"/>
  </si>
  <si>
    <t xml:space="preserve">・INI「CsvTempFolder」なし
</t>
    <phoneticPr fontId="1"/>
  </si>
  <si>
    <t xml:space="preserve">・INI「CsvTempFolder」あり
</t>
    <phoneticPr fontId="1"/>
  </si>
  <si>
    <t>・フォルダパスが指定フォルダになること（ログで確認）</t>
    <rPh sb="8" eb="10">
      <t>シテイ</t>
    </rPh>
    <rPh sb="23" eb="25">
      <t>カクニン</t>
    </rPh>
    <phoneticPr fontId="1"/>
  </si>
  <si>
    <t>CsvTempFolder=temp</t>
    <phoneticPr fontId="1"/>
  </si>
  <si>
    <t>CsvTempFolder=C:\CSV\溶接加工計画</t>
    <phoneticPr fontId="1"/>
  </si>
  <si>
    <t>・INI「FileDtPrefix」あり</t>
    <phoneticPr fontId="1"/>
  </si>
  <si>
    <t>・ファイル名先頭に日時プレフィックスが付与されていること（ログで確認）</t>
    <rPh sb="5" eb="8">
      <t>メイセントウ</t>
    </rPh>
    <rPh sb="9" eb="11">
      <t>ニチジ</t>
    </rPh>
    <rPh sb="19" eb="21">
      <t>フヨ</t>
    </rPh>
    <rPh sb="32" eb="34">
      <t>カクニン</t>
    </rPh>
    <phoneticPr fontId="1"/>
  </si>
  <si>
    <t>FileDtPrefix=yyyyMMdd-HHmmss_</t>
    <phoneticPr fontId="1"/>
  </si>
  <si>
    <t>FileDtSuffix=_yyyyMMdd_HHmmss</t>
  </si>
  <si>
    <t>・INI「FileDtSuffix」あり</t>
    <phoneticPr fontId="1"/>
  </si>
  <si>
    <t xml:space="preserve">・ファイル名末尾に日時サフィックスが付与されていること（ログで確認）
</t>
    <rPh sb="5" eb="6">
      <t>メイ</t>
    </rPh>
    <rPh sb="6" eb="8">
      <t>マツビ</t>
    </rPh>
    <rPh sb="9" eb="11">
      <t>ニチジ</t>
    </rPh>
    <rPh sb="18" eb="20">
      <t>フヨ</t>
    </rPh>
    <rPh sb="31" eb="33">
      <t>カクニン</t>
    </rPh>
    <phoneticPr fontId="1"/>
  </si>
  <si>
    <t>・INI「CsvFileNameWeOrder」なし</t>
    <phoneticPr fontId="1"/>
  </si>
  <si>
    <t>・エラーログ（CSVファイル名（タクト管理）未設定）
・終了値：-1011</t>
    <rPh sb="14" eb="15">
      <t>メイ</t>
    </rPh>
    <rPh sb="19" eb="21">
      <t>カンリ</t>
    </rPh>
    <phoneticPr fontId="1"/>
  </si>
  <si>
    <t>・エラーログ（CSVファイル名（WE生産計画）未設定）
・終了値：-1012</t>
    <rPh sb="14" eb="15">
      <t>メイ</t>
    </rPh>
    <rPh sb="18" eb="20">
      <t>セイサン</t>
    </rPh>
    <rPh sb="20" eb="22">
      <t>ケイカク</t>
    </rPh>
    <phoneticPr fontId="1"/>
  </si>
  <si>
    <t>・INI「CsvFileNameWeOrder」拡張子なし</t>
    <rPh sb="24" eb="27">
      <t>カクチョウシ</t>
    </rPh>
    <phoneticPr fontId="1"/>
  </si>
  <si>
    <t>CsvFileNameWeOrder=WeOrder</t>
  </si>
  <si>
    <t>・出力先パスのファイルが存在し、使用中</t>
    <rPh sb="1" eb="3">
      <t>シュツリョク</t>
    </rPh>
    <rPh sb="3" eb="4">
      <t>サキ</t>
    </rPh>
    <rPh sb="12" eb="14">
      <t>ソンザイ</t>
    </rPh>
    <rPh sb="16" eb="19">
      <t>シヨウチュウ</t>
    </rPh>
    <phoneticPr fontId="1"/>
  </si>
  <si>
    <t>・エラーログ（CSV出力失敗）
・終了値：-1006</t>
    <phoneticPr fontId="1"/>
  </si>
  <si>
    <t>CSV出力完了までエラー無く実行</t>
    <rPh sb="3" eb="7">
      <t>シュツリョクカンリョウ</t>
    </rPh>
    <rPh sb="12" eb="13">
      <t>ナ</t>
    </rPh>
    <rPh sb="14" eb="16">
      <t>ジッコウ</t>
    </rPh>
    <phoneticPr fontId="1"/>
  </si>
  <si>
    <t>・タクト管理CSV</t>
    <phoneticPr fontId="1"/>
  </si>
  <si>
    <t>8/29 OK
小佐井</t>
    <rPh sb="8" eb="11">
      <t>コサイ</t>
    </rPh>
    <phoneticPr fontId="1"/>
  </si>
  <si>
    <t>・WE生産計画CSV</t>
    <rPh sb="3" eb="7">
      <t>セイサンケイカク</t>
    </rPh>
    <phoneticPr fontId="1"/>
  </si>
  <si>
    <t>・項目ずれなく書式通り出食されていること
・Excelで開けること
（内容検証は別途）</t>
    <rPh sb="1" eb="3">
      <t>コウモク</t>
    </rPh>
    <rPh sb="7" eb="10">
      <t>ショシキドオ</t>
    </rPh>
    <rPh sb="11" eb="13">
      <t>シュツショク</t>
    </rPh>
    <rPh sb="28" eb="29">
      <t>ヒラ</t>
    </rPh>
    <rPh sb="35" eb="37">
      <t>ナイヨウ</t>
    </rPh>
    <rPh sb="37" eb="39">
      <t>ケンショウ</t>
    </rPh>
    <rPh sb="40" eb="42">
      <t>ベット</t>
    </rPh>
    <phoneticPr fontId="1"/>
  </si>
  <si>
    <t>・項目ずれなく書式通り出食されていること
・Excelで開けること
（内容検証は別途）</t>
    <rPh sb="1" eb="3">
      <t>コウモク</t>
    </rPh>
    <rPh sb="7" eb="10">
      <t>ショシキドオ</t>
    </rPh>
    <rPh sb="11" eb="13">
      <t>シュツショク</t>
    </rPh>
    <rPh sb="28" eb="29">
      <t>ヒラ</t>
    </rPh>
    <phoneticPr fontId="1"/>
  </si>
  <si>
    <t>INI[SFTP]セッション「Host」が未設定</t>
    <rPh sb="21" eb="24">
      <t>ミセッテイ</t>
    </rPh>
    <phoneticPr fontId="1"/>
  </si>
  <si>
    <t>※SFPT転送をしないスイッチ</t>
    <rPh sb="5" eb="7">
      <t>テンソウ</t>
    </rPh>
    <phoneticPr fontId="1"/>
  </si>
  <si>
    <t>・SFTP転送処理がスキップされること（ログで確認）</t>
    <rPh sb="5" eb="9">
      <t>テンソウショリ</t>
    </rPh>
    <rPh sb="23" eb="25">
      <t>カクニン</t>
    </rPh>
    <phoneticPr fontId="1"/>
  </si>
  <si>
    <t>・出力件数がログに出力されていること。</t>
    <rPh sb="1" eb="3">
      <t>シュツリョク</t>
    </rPh>
    <rPh sb="3" eb="5">
      <t>ケンスウ</t>
    </rPh>
    <rPh sb="9" eb="11">
      <t>シュツリョク</t>
    </rPh>
    <phoneticPr fontId="1"/>
  </si>
  <si>
    <t>INI[SFTP]セッション「Host」が不正値</t>
    <rPh sb="21" eb="24">
      <t>フセイチ</t>
    </rPh>
    <phoneticPr fontId="1"/>
  </si>
  <si>
    <t>INI[SFTP]セッション「Port」なし</t>
    <phoneticPr fontId="1"/>
  </si>
  <si>
    <t>INI[SFTP]セッション「Port」が範囲外</t>
    <rPh sb="21" eb="24">
      <t>ハンイガイ</t>
    </rPh>
    <phoneticPr fontId="1"/>
  </si>
  <si>
    <t>INI[SFTP]セッション「UserName」なし</t>
    <phoneticPr fontId="1"/>
  </si>
  <si>
    <t>・エラーログ（ポート番号が未設定または不正）
・終了値：-1007</t>
    <rPh sb="10" eb="12">
      <t>バンゴウ</t>
    </rPh>
    <rPh sb="13" eb="16">
      <t>ミセッテイ</t>
    </rPh>
    <rPh sb="19" eb="21">
      <t>フセイ</t>
    </rPh>
    <phoneticPr fontId="1"/>
  </si>
  <si>
    <t>INI[SFTP]セッション「PrivateKeyFilePath」なし</t>
    <phoneticPr fontId="1"/>
  </si>
  <si>
    <t>・エラーログ（ユーザ名が未設定または不正）
・終了値：-1013</t>
    <rPh sb="10" eb="11">
      <t>メイ</t>
    </rPh>
    <rPh sb="12" eb="15">
      <t>ミセッテイ</t>
    </rPh>
    <rPh sb="18" eb="20">
      <t>フセイ</t>
    </rPh>
    <phoneticPr fontId="1"/>
  </si>
  <si>
    <t>・エラーログ（プライベートキーファイルパスが未設定）
・終了値：-1014</t>
    <rPh sb="22" eb="25">
      <t>ミセッテイ</t>
    </rPh>
    <phoneticPr fontId="1"/>
  </si>
  <si>
    <t>INI[SFTP]セッション「PrivateKeyFilePath」ファイル未存在</t>
    <rPh sb="38" eb="41">
      <t>ミソンザイ</t>
    </rPh>
    <phoneticPr fontId="1"/>
  </si>
  <si>
    <t>・エラーログ（プライベートキーファイルパスが未設定）
・終了値：-1015</t>
    <rPh sb="22" eb="25">
      <t>ミセッテイ</t>
    </rPh>
    <phoneticPr fontId="1"/>
  </si>
  <si>
    <t>INI[SFTP]セッション「PrivateKeyFilePath」ファイル内容不正</t>
    <rPh sb="38" eb="42">
      <t>ナイヨウフセイ</t>
    </rPh>
    <phoneticPr fontId="1"/>
  </si>
  <si>
    <t>・エラーログ（プライベートキー内容不正）
・終了値：-1008</t>
    <rPh sb="15" eb="17">
      <t>ナイヨウ</t>
    </rPh>
    <rPh sb="17" eb="19">
      <t>フセイ</t>
    </rPh>
    <phoneticPr fontId="1"/>
  </si>
  <si>
    <t>INI[SFTP]セッション「PassPhrase」なし</t>
    <phoneticPr fontId="1"/>
  </si>
  <si>
    <t>INI[SFTP]セッション「PassPhrase」に平文（未暗号化）</t>
    <rPh sb="27" eb="29">
      <t>ヒラブン</t>
    </rPh>
    <rPh sb="30" eb="34">
      <t>ミアンゴウカ</t>
    </rPh>
    <phoneticPr fontId="1"/>
  </si>
  <si>
    <t xml:space="preserve">・エラーログ（パスフレーズ未設定）
・終了値：-1016
</t>
    <rPh sb="13" eb="14">
      <t>ミ</t>
    </rPh>
    <rPh sb="14" eb="16">
      <t>セッテイ</t>
    </rPh>
    <phoneticPr fontId="1"/>
  </si>
  <si>
    <t>・エラーログ（パスフレーズ未設定）
・終了値：-1017</t>
    <rPh sb="13" eb="14">
      <t>ミ</t>
    </rPh>
    <rPh sb="14" eb="16">
      <t>セッテイ</t>
    </rPh>
    <phoneticPr fontId="1"/>
  </si>
  <si>
    <t>・エラーログ（SFTPテスト接続失敗）
・終了値：-1008</t>
    <phoneticPr fontId="1"/>
  </si>
  <si>
    <t>※または範囲内だけど別ポート</t>
    <rPh sb="4" eb="7">
      <t>ハンイナイ</t>
    </rPh>
    <rPh sb="10" eb="11">
      <t>ベツ</t>
    </rPh>
    <phoneticPr fontId="1"/>
  </si>
  <si>
    <t>INI[SFTP]セッション「UserName」不正値</t>
    <rPh sb="24" eb="27">
      <t>フセイチ</t>
    </rPh>
    <phoneticPr fontId="1"/>
  </si>
  <si>
    <t>上記SFTP接続条件が正しい場合</t>
    <rPh sb="0" eb="2">
      <t>ジョウキ</t>
    </rPh>
    <rPh sb="6" eb="10">
      <t>セツゾクジョウケン</t>
    </rPh>
    <rPh sb="11" eb="12">
      <t>タダ</t>
    </rPh>
    <rPh sb="14" eb="16">
      <t>バアイ</t>
    </rPh>
    <phoneticPr fontId="1"/>
  </si>
  <si>
    <t>・テスト接続が成功すること（ログにて確認）</t>
    <rPh sb="4" eb="6">
      <t>セツゾク</t>
    </rPh>
    <rPh sb="7" eb="9">
      <t>セイコウ</t>
    </rPh>
    <rPh sb="18" eb="20">
      <t>カクニン</t>
    </rPh>
    <phoneticPr fontId="1"/>
  </si>
  <si>
    <t>INI[SFTP]セッション「RemotePath」なし</t>
    <phoneticPr fontId="1"/>
  </si>
  <si>
    <t>・アップロードがホームディレクトリに行われること。</t>
    <rPh sb="18" eb="19">
      <t>オコナ</t>
    </rPh>
    <phoneticPr fontId="1"/>
  </si>
  <si>
    <t>INI[SFTP]セッション「RemotePath」に存在しないディレクトリ</t>
    <rPh sb="27" eb="29">
      <t>ソンザイ</t>
    </rPh>
    <phoneticPr fontId="1"/>
  </si>
  <si>
    <t>・エラーログ（SFTPアップロード失敗）
・終了値：-1009</t>
    <rPh sb="17" eb="19">
      <t>シッパイ</t>
    </rPh>
    <phoneticPr fontId="1"/>
  </si>
  <si>
    <t>INI[SFTP]セッション「RemotePath」に存在するディレクトリ</t>
    <rPh sb="27" eb="29">
      <t>ソンザイ</t>
    </rPh>
    <phoneticPr fontId="1"/>
  </si>
  <si>
    <t>・アップロードが指定ディレクトリに行われること。</t>
    <rPh sb="8" eb="10">
      <t>シテイ</t>
    </rPh>
    <rPh sb="17" eb="18">
      <t>オコナ</t>
    </rPh>
    <phoneticPr fontId="1"/>
  </si>
  <si>
    <t>アップロード完了時</t>
    <rPh sb="6" eb="9">
      <t>カンリョウジ</t>
    </rPh>
    <phoneticPr fontId="1"/>
  </si>
  <si>
    <t>・ファイル毎に完了ログが出力されること</t>
    <rPh sb="5" eb="6">
      <t>マイ</t>
    </rPh>
    <rPh sb="7" eb="9">
      <t>カンリョウ</t>
    </rPh>
    <rPh sb="12" eb="14">
      <t>シュツリョク</t>
    </rPh>
    <phoneticPr fontId="1"/>
  </si>
  <si>
    <t>導通（CSV→DB処理）</t>
    <rPh sb="9" eb="11">
      <t>ショリ</t>
    </rPh>
    <phoneticPr fontId="1"/>
  </si>
  <si>
    <t>・CSV→DB処理が開始すること（ログで確認）</t>
    <rPh sb="7" eb="9">
      <t>ショリ</t>
    </rPh>
    <rPh sb="10" eb="12">
      <t>カイシ</t>
    </rPh>
    <rPh sb="20" eb="22">
      <t>カクニン</t>
    </rPh>
    <phoneticPr fontId="1"/>
  </si>
  <si>
    <t>9/1 OK
小佐井</t>
    <rPh sb="7" eb="10">
      <t>コサイ</t>
    </rPh>
    <phoneticPr fontId="1"/>
  </si>
  <si>
    <t>・INI「[SFTP]Host」なし</t>
    <phoneticPr fontId="1"/>
  </si>
  <si>
    <t>・SFTPダウンロード処理がスキップされること（ログで確認）</t>
    <rPh sb="11" eb="13">
      <t>ショリ</t>
    </rPh>
    <rPh sb="27" eb="29">
      <t>カクニン</t>
    </rPh>
    <phoneticPr fontId="1"/>
  </si>
  <si>
    <t>・起動パラ「/CsvToDb」
・起動パラで開始日なし</t>
    <rPh sb="1" eb="3">
      <t>キドウ</t>
    </rPh>
    <rPh sb="17" eb="19">
      <t>キドウ</t>
    </rPh>
    <rPh sb="22" eb="25">
      <t>カイシビ</t>
    </rPh>
    <phoneticPr fontId="1"/>
  </si>
  <si>
    <t>・エラーログ（開始日オフセットなし）
・終了値：-2001</t>
    <rPh sb="7" eb="10">
      <t>カイシビ</t>
    </rPh>
    <phoneticPr fontId="1"/>
  </si>
  <si>
    <t>・INI「[CsvToDB]DaysToStartOffset」なし</t>
    <phoneticPr fontId="1"/>
  </si>
  <si>
    <t>・INI「[CsvToDB]DaysToStartOffset」あり</t>
    <phoneticPr fontId="1"/>
  </si>
  <si>
    <t>・当日日にオフセット値を加算した日が開始日になること（ログで確認）</t>
    <rPh sb="1" eb="4">
      <t>トウジツビ</t>
    </rPh>
    <rPh sb="10" eb="11">
      <t>チ</t>
    </rPh>
    <rPh sb="12" eb="14">
      <t>カサン</t>
    </rPh>
    <rPh sb="16" eb="17">
      <t>ヒ</t>
    </rPh>
    <rPh sb="18" eb="21">
      <t>カイシビ</t>
    </rPh>
    <rPh sb="30" eb="32">
      <t>カクニン</t>
    </rPh>
    <phoneticPr fontId="1"/>
  </si>
  <si>
    <t>SFTP
ダウンロード</t>
    <phoneticPr fontId="1"/>
  </si>
  <si>
    <t>・INI「[SFTP]Host」あり</t>
    <phoneticPr fontId="1"/>
  </si>
  <si>
    <t>・SFTPダウンロード処理が開始されること（ログで確認）</t>
    <rPh sb="11" eb="13">
      <t>ショリ</t>
    </rPh>
    <rPh sb="14" eb="16">
      <t>カイシ</t>
    </rPh>
    <rPh sb="25" eb="27">
      <t>カクニン</t>
    </rPh>
    <phoneticPr fontId="1"/>
  </si>
  <si>
    <t>・INI「[SFTP]Port」なし</t>
    <phoneticPr fontId="1"/>
  </si>
  <si>
    <t>・エラーログ（ポート番号なしまたは数字でない）
・終了値：-2201</t>
    <rPh sb="10" eb="12">
      <t>バンゴウ</t>
    </rPh>
    <rPh sb="17" eb="19">
      <t>スウジ</t>
    </rPh>
    <phoneticPr fontId="1"/>
  </si>
  <si>
    <t>・INI「[SFTP]UserName」なし</t>
    <phoneticPr fontId="1"/>
  </si>
  <si>
    <t>・エラーログ（ユーザ名なし）
・終了値：-2203</t>
    <rPh sb="10" eb="11">
      <t>メイ</t>
    </rPh>
    <phoneticPr fontId="1"/>
  </si>
  <si>
    <t>・INI「[SFTP]PrivateKeyFilePath」なし</t>
    <phoneticPr fontId="1"/>
  </si>
  <si>
    <t>・エラーログ（プライベートキーファイルパスなし）
・終了値：-2204</t>
    <phoneticPr fontId="1"/>
  </si>
  <si>
    <t>・INI「[SFTP]PrivateKeyFilePath未存在」</t>
    <rPh sb="29" eb="32">
      <t>ミソンザイ</t>
    </rPh>
    <phoneticPr fontId="1"/>
  </si>
  <si>
    <t>・エラーログ（プライベートキーファイル未存在エラー）
・終了値：-2205</t>
    <rPh sb="19" eb="20">
      <t>ミ</t>
    </rPh>
    <rPh sb="20" eb="22">
      <t>ソンザイ</t>
    </rPh>
    <phoneticPr fontId="1"/>
  </si>
  <si>
    <t>・エラーログ（パスフレーズなし）
・終了値：-2206</t>
    <phoneticPr fontId="1"/>
  </si>
  <si>
    <t>・INI「[SFTP]PassPhrase」なし</t>
    <phoneticPr fontId="1"/>
  </si>
  <si>
    <t>・INI「[SFTP]PassPhrase」不正値</t>
    <rPh sb="22" eb="25">
      <t>フセイチ</t>
    </rPh>
    <phoneticPr fontId="1"/>
  </si>
  <si>
    <t>※暗号化した値ではない場合、複合化に失敗する。</t>
    <rPh sb="1" eb="4">
      <t>アンゴウカ</t>
    </rPh>
    <rPh sb="6" eb="7">
      <t>アタイ</t>
    </rPh>
    <rPh sb="11" eb="13">
      <t>バアイ</t>
    </rPh>
    <rPh sb="14" eb="17">
      <t>フクゴウカ</t>
    </rPh>
    <rPh sb="18" eb="20">
      <t>シッパイ</t>
    </rPh>
    <phoneticPr fontId="1"/>
  </si>
  <si>
    <t>・エラーログ（パスフレーズ複合化失敗）
・終了値：-2207</t>
    <rPh sb="13" eb="18">
      <t>フクゴウカシッパイ</t>
    </rPh>
    <phoneticPr fontId="1"/>
  </si>
  <si>
    <t>・INI「[SFTP]PrivateKeyFilePathのファイル内容不正」</t>
    <rPh sb="34" eb="36">
      <t>ナイヨウ</t>
    </rPh>
    <rPh sb="36" eb="38">
      <t>フセイ</t>
    </rPh>
    <phoneticPr fontId="1"/>
  </si>
  <si>
    <t>※キーファイルとパスフレーズがマッチしないとSFTP接続できない。</t>
    <rPh sb="26" eb="28">
      <t>セツゾク</t>
    </rPh>
    <phoneticPr fontId="1"/>
  </si>
  <si>
    <t>・エラーログ（テスト接続失敗-invalid private key file）
・終了値：-2202</t>
    <rPh sb="10" eb="12">
      <t>セツゾク</t>
    </rPh>
    <rPh sb="12" eb="14">
      <t>シッパイ</t>
    </rPh>
    <phoneticPr fontId="1"/>
  </si>
  <si>
    <t>・INI「[SFTP]Host」不正</t>
    <rPh sb="16" eb="18">
      <t>フセイ</t>
    </rPh>
    <phoneticPr fontId="1"/>
  </si>
  <si>
    <t>・エラーログ（テスト接続失敗-そのようなホストは不明です）
・終了値：-2202</t>
    <rPh sb="10" eb="12">
      <t>セツゾク</t>
    </rPh>
    <rPh sb="12" eb="14">
      <t>シッパイ</t>
    </rPh>
    <rPh sb="24" eb="26">
      <t>フメイ</t>
    </rPh>
    <phoneticPr fontId="1"/>
  </si>
  <si>
    <t>・INI「[SFTP]Port」不正</t>
    <rPh sb="16" eb="18">
      <t>フセイ</t>
    </rPh>
    <phoneticPr fontId="1"/>
  </si>
  <si>
    <t>・エラーログ（テスト接続失敗-応答なし）
・終了値：-2202</t>
    <rPh sb="10" eb="12">
      <t>セツゾク</t>
    </rPh>
    <rPh sb="12" eb="14">
      <t>シッパイ</t>
    </rPh>
    <rPh sb="15" eb="17">
      <t>オウトウ</t>
    </rPh>
    <phoneticPr fontId="1"/>
  </si>
  <si>
    <t>・INI「[SFTP]UserName」不正</t>
    <rPh sb="20" eb="22">
      <t>フセイ</t>
    </rPh>
    <phoneticPr fontId="1"/>
  </si>
  <si>
    <t>・エラーログ（テスト接続失敗-Permission denied (publickey)）
・終了値：-2202</t>
    <rPh sb="10" eb="12">
      <t>セツゾク</t>
    </rPh>
    <rPh sb="12" eb="14">
      <t>シッパイ</t>
    </rPh>
    <phoneticPr fontId="1"/>
  </si>
  <si>
    <t>・SFTP接続情報が正確</t>
    <rPh sb="5" eb="9">
      <t>セツゾクジョウホウ</t>
    </rPh>
    <rPh sb="10" eb="12">
      <t>セイカク</t>
    </rPh>
    <phoneticPr fontId="1"/>
  </si>
  <si>
    <t>・テスト接続で成功すること（ログで確認）</t>
    <rPh sb="4" eb="6">
      <t>セツゾク</t>
    </rPh>
    <rPh sb="7" eb="9">
      <t>セイコウ</t>
    </rPh>
    <rPh sb="17" eb="19">
      <t>カクニン</t>
    </rPh>
    <phoneticPr fontId="1"/>
  </si>
  <si>
    <t>・INI「CsvFileNamePatterns」なし</t>
    <phoneticPr fontId="1"/>
  </si>
  <si>
    <t>・エラーログ（CSVファイル名パターン未設定）
・終了値：-2210</t>
    <rPh sb="14" eb="15">
      <t>メイ</t>
    </rPh>
    <rPh sb="19" eb="22">
      <t>ミセッテイ</t>
    </rPh>
    <phoneticPr fontId="1"/>
  </si>
  <si>
    <t>・INI「CsvFileNamePatterns」1個で該当なし</t>
    <rPh sb="26" eb="27">
      <t>コ</t>
    </rPh>
    <rPh sb="28" eb="30">
      <t>ガイトウ</t>
    </rPh>
    <phoneticPr fontId="1"/>
  </si>
  <si>
    <t>・INI「RemotePath」なし</t>
    <phoneticPr fontId="1"/>
  </si>
  <si>
    <t>・該当ファイルなしで処理が継続すること（ログにて確認）</t>
    <rPh sb="1" eb="3">
      <t>ガイトウ</t>
    </rPh>
    <rPh sb="10" eb="12">
      <t>ショリ</t>
    </rPh>
    <rPh sb="13" eb="15">
      <t>ケイゾク</t>
    </rPh>
    <rPh sb="24" eb="26">
      <t>カクニン</t>
    </rPh>
    <phoneticPr fontId="1"/>
  </si>
  <si>
    <t>9/2 OK
小佐井</t>
    <rPh sb="7" eb="10">
      <t>コサイ</t>
    </rPh>
    <phoneticPr fontId="1"/>
  </si>
  <si>
    <t>・INI「CsvFileNamePatterns」1個で該当あり</t>
    <rPh sb="26" eb="27">
      <t>コ</t>
    </rPh>
    <rPh sb="28" eb="30">
      <t>ガイトウ</t>
    </rPh>
    <phoneticPr fontId="1"/>
  </si>
  <si>
    <t>・該当ファイルありでダウンロードが実行され、ファイルの中身に問題なく、処理が継続すること（ログにて確認）</t>
    <rPh sb="1" eb="3">
      <t>ガイトウ</t>
    </rPh>
    <rPh sb="17" eb="19">
      <t>ジッコウ</t>
    </rPh>
    <rPh sb="27" eb="29">
      <t>ナカミ</t>
    </rPh>
    <rPh sb="30" eb="32">
      <t>モンダイ</t>
    </rPh>
    <rPh sb="35" eb="37">
      <t>ショリ</t>
    </rPh>
    <rPh sb="38" eb="40">
      <t>ケイゾク</t>
    </rPh>
    <rPh sb="49" eb="51">
      <t>カクニン</t>
    </rPh>
    <phoneticPr fontId="1"/>
  </si>
  <si>
    <t>【SFTPサーバ】</t>
    <phoneticPr fontId="1"/>
  </si>
  <si>
    <t>【ダウンロードしたファイル】</t>
    <phoneticPr fontId="1"/>
  </si>
  <si>
    <t>以上</t>
    <rPh sb="0" eb="2">
      <t>イジョウ</t>
    </rPh>
    <phoneticPr fontId="1"/>
  </si>
  <si>
    <t>・INI「RemotePath」あり</t>
    <phoneticPr fontId="1"/>
  </si>
  <si>
    <t>・SFTPユーザホームディレクトリをダウンロード元対象としてダウンロードされること。</t>
    <rPh sb="24" eb="25">
      <t>モト</t>
    </rPh>
    <rPh sb="25" eb="27">
      <t>タイショウ</t>
    </rPh>
    <phoneticPr fontId="1"/>
  </si>
  <si>
    <t>・カレントフォルダをダウンロード先対象としてダウンロードされること。</t>
    <rPh sb="16" eb="17">
      <t>サキ</t>
    </rPh>
    <rPh sb="17" eb="19">
      <t>タイショウ</t>
    </rPh>
    <phoneticPr fontId="1"/>
  </si>
  <si>
    <t>・INI「CsvTempFolder」あり→実在しない</t>
    <rPh sb="22" eb="24">
      <t>ジツザイ</t>
    </rPh>
    <phoneticPr fontId="1"/>
  </si>
  <si>
    <t>・エラーログ（SFTPダウンロード失敗）
・終了値：-2208</t>
    <rPh sb="17" eb="19">
      <t>シッパイ</t>
    </rPh>
    <phoneticPr fontId="1"/>
  </si>
  <si>
    <t>・INI「CsvTempFolder」あり→実在する</t>
    <rPh sb="22" eb="24">
      <t>ジツザイ</t>
    </rPh>
    <phoneticPr fontId="1"/>
  </si>
  <si>
    <t>・指定フォルダをダウンロード先対象としてダウンロードされること。</t>
    <rPh sb="1" eb="3">
      <t>シテイ</t>
    </rPh>
    <rPh sb="14" eb="15">
      <t>サキ</t>
    </rPh>
    <rPh sb="15" eb="17">
      <t>タイショウ</t>
    </rPh>
    <phoneticPr fontId="1"/>
  </si>
  <si>
    <t>・指定されたRemotePathディレクトリをダウンロード元対象としてダウンロードされること。</t>
    <rPh sb="1" eb="3">
      <t>シテイ</t>
    </rPh>
    <rPh sb="29" eb="30">
      <t>モト</t>
    </rPh>
    <rPh sb="30" eb="32">
      <t>タイショウ</t>
    </rPh>
    <phoneticPr fontId="1"/>
  </si>
  <si>
    <t>SFTP
転送後処理</t>
    <rPh sb="5" eb="10">
      <t>テンソウゴショリ</t>
    </rPh>
    <phoneticPr fontId="1"/>
  </si>
  <si>
    <t>・INI「ActionAfterSFTPDownload」なし</t>
    <phoneticPr fontId="1"/>
  </si>
  <si>
    <t>・何も処理されないこと（ログで確認）</t>
    <rPh sb="1" eb="2">
      <t>ナニ</t>
    </rPh>
    <rPh sb="3" eb="5">
      <t>ショリ</t>
    </rPh>
    <rPh sb="15" eb="17">
      <t>カクニン</t>
    </rPh>
    <phoneticPr fontId="1"/>
  </si>
  <si>
    <t>9/4 OK
小佐井</t>
    <rPh sb="7" eb="10">
      <t>コサイ</t>
    </rPh>
    <phoneticPr fontId="1"/>
  </si>
  <si>
    <t>・INI「ActionAfterSFTPDownload」不正値</t>
    <rPh sb="29" eb="32">
      <t>フセイチ</t>
    </rPh>
    <phoneticPr fontId="1"/>
  </si>
  <si>
    <t>・ワーニングログ（不正値）
・処理継続</t>
    <rPh sb="9" eb="12">
      <t>フセイチ</t>
    </rPh>
    <rPh sb="15" eb="19">
      <t>ショリケイゾク</t>
    </rPh>
    <phoneticPr fontId="1"/>
  </si>
  <si>
    <t>9/5 OK
小佐井</t>
    <rPh sb="7" eb="10">
      <t>コサイ</t>
    </rPh>
    <phoneticPr fontId="1"/>
  </si>
  <si>
    <t>・INI「ActionAfterSFTPDownload」"DELETE"</t>
    <phoneticPr fontId="1"/>
  </si>
  <si>
    <t>・SFTPサーバの指定パス（INIのRemotePath）の指定ファイル名パターン（INIのCsvFileNamePatterns）に該当するファイルが削除されること</t>
    <rPh sb="9" eb="11">
      <t>シテイ</t>
    </rPh>
    <rPh sb="30" eb="32">
      <t>シテイ</t>
    </rPh>
    <rPh sb="36" eb="37">
      <t>メイ</t>
    </rPh>
    <rPh sb="67" eb="69">
      <t>ガイトウ</t>
    </rPh>
    <rPh sb="76" eb="78">
      <t>サクジョ</t>
    </rPh>
    <phoneticPr fontId="1"/>
  </si>
  <si>
    <t>DB
登録処理</t>
    <rPh sb="3" eb="5">
      <t>トウロク</t>
    </rPh>
    <rPh sb="5" eb="7">
      <t>ショリ</t>
    </rPh>
    <phoneticPr fontId="1"/>
  </si>
  <si>
    <t>・INI「DbConnectionString」なし</t>
    <phoneticPr fontId="1"/>
  </si>
  <si>
    <t>・エラーログ（DB接続文字列なし）
・終了値：-2002</t>
    <rPh sb="9" eb="11">
      <t>セツゾク</t>
    </rPh>
    <rPh sb="11" eb="14">
      <t>モジレツ</t>
    </rPh>
    <phoneticPr fontId="1"/>
  </si>
  <si>
    <t>・INI「DbProviderName」なし</t>
    <phoneticPr fontId="1"/>
  </si>
  <si>
    <t>・DBプロバイダとしてポスグレが使用されること（ログで確認）</t>
    <rPh sb="16" eb="18">
      <t>シヨウ</t>
    </rPh>
    <rPh sb="27" eb="29">
      <t>カクニン</t>
    </rPh>
    <phoneticPr fontId="1"/>
  </si>
  <si>
    <t>・INI「DbConnectionString」正常値</t>
    <rPh sb="24" eb="27">
      <t>セイジョウチ</t>
    </rPh>
    <phoneticPr fontId="1"/>
  </si>
  <si>
    <t>・DBテスト接続が成功していること（ログで確認）</t>
    <rPh sb="6" eb="8">
      <t>セツゾク</t>
    </rPh>
    <rPh sb="9" eb="11">
      <t>セイコウ</t>
    </rPh>
    <rPh sb="21" eb="23">
      <t>カクニン</t>
    </rPh>
    <phoneticPr fontId="1"/>
  </si>
  <si>
    <t>・INI「DbConnectionString」異常値</t>
    <rPh sb="24" eb="27">
      <t>イジョウチ</t>
    </rPh>
    <phoneticPr fontId="1"/>
  </si>
  <si>
    <t>・エラーログ（DB接続失敗）
・終了値：-2002</t>
    <rPh sb="9" eb="11">
      <t>セツゾク</t>
    </rPh>
    <rPh sb="11" eb="13">
      <t>シッパイ</t>
    </rPh>
    <phoneticPr fontId="1"/>
  </si>
  <si>
    <t>※接続文字列に「ENCODING=SJIS」を追加しないと例外メッセージが文字化けする。</t>
    <rPh sb="1" eb="6">
      <t>セツゾクモジレツ</t>
    </rPh>
    <rPh sb="23" eb="25">
      <t>ツイカ</t>
    </rPh>
    <rPh sb="29" eb="31">
      <t>レイガイ</t>
    </rPh>
    <rPh sb="37" eb="40">
      <t>モジバ</t>
    </rPh>
    <phoneticPr fontId="1"/>
  </si>
  <si>
    <t>・SQLフォルダに～.sql.txtファイルあり</t>
    <phoneticPr fontId="1"/>
  </si>
  <si>
    <t>・該当ファイル数分読み込みが成功していること（ログで確認）</t>
    <rPh sb="1" eb="3">
      <t>ガイトウ</t>
    </rPh>
    <rPh sb="7" eb="9">
      <t>スウブン</t>
    </rPh>
    <rPh sb="9" eb="10">
      <t>ヨ</t>
    </rPh>
    <rPh sb="11" eb="12">
      <t>コ</t>
    </rPh>
    <rPh sb="14" eb="16">
      <t>セイコウ</t>
    </rPh>
    <rPh sb="26" eb="28">
      <t>カクニン</t>
    </rPh>
    <phoneticPr fontId="1"/>
  </si>
  <si>
    <t>9/8 OK
小佐井</t>
    <rPh sb="7" eb="10">
      <t>コサイ</t>
    </rPh>
    <phoneticPr fontId="1"/>
  </si>
  <si>
    <t>・エラーログ（SQLロード失敗）
・終了値：-2003</t>
    <rPh sb="13" eb="15">
      <t>シッパイ</t>
    </rPh>
    <phoneticPr fontId="1"/>
  </si>
  <si>
    <t>・SQLフォルダに読取権限のないファイルあり</t>
    <rPh sb="9" eb="13">
      <t>ヨミトリケンゲン</t>
    </rPh>
    <phoneticPr fontId="1"/>
  </si>
  <si>
    <t>INI「CsvFileNamePatterns」なし</t>
    <phoneticPr fontId="1"/>
  </si>
  <si>
    <t xml:space="preserve">INI「CsvFileNamePatterns」「InsertSqlFiles」「DupCheckSqlFiles」「DeleteBeforeInsertSqlFiles」CSV要素数が違う
</t>
    <rPh sb="89" eb="92">
      <t>ヨウソスウ</t>
    </rPh>
    <rPh sb="93" eb="94">
      <t>チガ</t>
    </rPh>
    <phoneticPr fontId="1"/>
  </si>
  <si>
    <t>・エラーログ（CSFファイル名パターン設定なし）
・終了値：-2210</t>
    <rPh sb="14" eb="15">
      <t>メイ</t>
    </rPh>
    <rPh sb="19" eb="21">
      <t>セッテイ</t>
    </rPh>
    <phoneticPr fontId="1"/>
  </si>
  <si>
    <t xml:space="preserve">INI「CsvFileNamePatterns」「InsertSqlFiles」「DupCheckSqlFiles」「DeleteBeforeInsertSqlFiles」CSV要素数が一致
</t>
    <rPh sb="89" eb="92">
      <t>ヨウソスウ</t>
    </rPh>
    <rPh sb="93" eb="95">
      <t>イッチ</t>
    </rPh>
    <phoneticPr fontId="1"/>
  </si>
  <si>
    <t>・処理が継続すること（ログで確認）</t>
    <rPh sb="1" eb="3">
      <t>ショリ</t>
    </rPh>
    <rPh sb="4" eb="6">
      <t>ケイゾク</t>
    </rPh>
    <rPh sb="14" eb="16">
      <t>カクニン</t>
    </rPh>
    <phoneticPr fontId="1"/>
  </si>
  <si>
    <t>・エラーログ（要素数不一致）
・終了値：-2004</t>
    <rPh sb="7" eb="13">
      <t>ヨウソスウフイッチ</t>
    </rPh>
    <phoneticPr fontId="1"/>
  </si>
  <si>
    <t>DB接続でエラー</t>
    <rPh sb="2" eb="4">
      <t>セツゾク</t>
    </rPh>
    <phoneticPr fontId="1"/>
  </si>
  <si>
    <t>※通常は事前にテスト接続を行っているためエラーは発生しないが、デバッグにて強制的に発生させる。</t>
    <rPh sb="1" eb="3">
      <t>ツウジョウ</t>
    </rPh>
    <rPh sb="4" eb="6">
      <t>ジゼン</t>
    </rPh>
    <rPh sb="10" eb="12">
      <t>セツゾク</t>
    </rPh>
    <rPh sb="13" eb="14">
      <t>オコナ</t>
    </rPh>
    <rPh sb="24" eb="26">
      <t>ハッセイ</t>
    </rPh>
    <rPh sb="37" eb="40">
      <t>キョウセイテキ</t>
    </rPh>
    <rPh sb="41" eb="43">
      <t>ハッセイ</t>
    </rPh>
    <phoneticPr fontId="1"/>
  </si>
  <si>
    <t>・エラーログ（DB接続失敗）
・終了値：-2006</t>
    <rPh sb="9" eb="11">
      <t>セツゾク</t>
    </rPh>
    <rPh sb="11" eb="13">
      <t>シッパイ</t>
    </rPh>
    <phoneticPr fontId="1"/>
  </si>
  <si>
    <t>9/9 OK
小佐井</t>
    <rPh sb="7" eb="10">
      <t>コサイ</t>
    </rPh>
    <phoneticPr fontId="1"/>
  </si>
  <si>
    <t>DB接続に成功</t>
    <rPh sb="2" eb="4">
      <t>セツゾク</t>
    </rPh>
    <rPh sb="5" eb="7">
      <t>セイコウ</t>
    </rPh>
    <phoneticPr fontId="1"/>
  </si>
  <si>
    <t xml:space="preserve">・処理が継続すること（ログで確認）
</t>
    <rPh sb="1" eb="3">
      <t>ショリ</t>
    </rPh>
    <rPh sb="4" eb="6">
      <t>ケイゾク</t>
    </rPh>
    <rPh sb="14" eb="16">
      <t>カクニン</t>
    </rPh>
    <phoneticPr fontId="1"/>
  </si>
  <si>
    <t>INI「CsvFileNamePatterns」の要素が1個</t>
    <rPh sb="25" eb="27">
      <t>ヨウソ</t>
    </rPh>
    <rPh sb="29" eb="30">
      <t>コ</t>
    </rPh>
    <phoneticPr fontId="1"/>
  </si>
  <si>
    <t>INI「DeleteBeforeInsertSqlFiles」未指定</t>
    <rPh sb="31" eb="34">
      <t>ミシテイ</t>
    </rPh>
    <phoneticPr fontId="1"/>
  </si>
  <si>
    <t>・挿入前削除処理が実行されず処理が継続すること（ログで確認）</t>
    <rPh sb="1" eb="8">
      <t>ソウニュウマエサクジョショリ</t>
    </rPh>
    <rPh sb="9" eb="11">
      <t>ジッコウ</t>
    </rPh>
    <rPh sb="14" eb="16">
      <t>ショリ</t>
    </rPh>
    <rPh sb="17" eb="19">
      <t>ケイゾク</t>
    </rPh>
    <rPh sb="27" eb="29">
      <t>カクニン</t>
    </rPh>
    <phoneticPr fontId="1"/>
  </si>
  <si>
    <t>INI「DeleteBeforeInsertSqlFiles」指定あり</t>
    <rPh sb="31" eb="33">
      <t>シテイ</t>
    </rPh>
    <phoneticPr fontId="1"/>
  </si>
  <si>
    <t xml:space="preserve">INI「DbProviderName」"ポスグレ"
</t>
    <phoneticPr fontId="1"/>
  </si>
  <si>
    <t>※接続文字列に「ENCODING=SJIS」があると例外メッセージが文字化けする（逆転現象）。環境の変化か？テスト接続時の例外メッセージもエンコーディングなしで文字化けしなかったため、エンコーディングなしにしておく。</t>
    <rPh sb="1" eb="6">
      <t>セツゾクモジレツ</t>
    </rPh>
    <rPh sb="26" eb="28">
      <t>レイガイ</t>
    </rPh>
    <rPh sb="34" eb="37">
      <t>モジバ</t>
    </rPh>
    <rPh sb="41" eb="45">
      <t>ギャクテンゲンショウ</t>
    </rPh>
    <rPh sb="47" eb="49">
      <t>カンキョウ</t>
    </rPh>
    <rPh sb="50" eb="52">
      <t>ヘンカ</t>
    </rPh>
    <rPh sb="57" eb="60">
      <t>セツゾクジ</t>
    </rPh>
    <rPh sb="61" eb="63">
      <t>レイガイ</t>
    </rPh>
    <rPh sb="80" eb="83">
      <t>モジバ</t>
    </rPh>
    <phoneticPr fontId="1"/>
  </si>
  <si>
    <t>・SQLファイル名未登録でそのままSQLとして扱うログが出力されていること
・エラーログ（SQL実行失敗）
・終了値：-2009</t>
    <rPh sb="8" eb="9">
      <t>メイ</t>
    </rPh>
    <rPh sb="9" eb="12">
      <t>ミトウロク</t>
    </rPh>
    <rPh sb="23" eb="24">
      <t>アツカ</t>
    </rPh>
    <rPh sb="28" eb="30">
      <t>シュツリョク</t>
    </rPh>
    <rPh sb="48" eb="50">
      <t>ジッコウ</t>
    </rPh>
    <rPh sb="50" eb="52">
      <t>シッパイ</t>
    </rPh>
    <phoneticPr fontId="1"/>
  </si>
  <si>
    <t>SQLファイル名が登録されていない（SQLとしても成り立たない）</t>
    <rPh sb="7" eb="8">
      <t>メイ</t>
    </rPh>
    <rPh sb="9" eb="11">
      <t>トウロク</t>
    </rPh>
    <rPh sb="25" eb="26">
      <t>ナ</t>
    </rPh>
    <rPh sb="27" eb="28">
      <t>タ</t>
    </rPh>
    <phoneticPr fontId="1"/>
  </si>
  <si>
    <t>SQLファイル名が登録されている</t>
    <rPh sb="7" eb="8">
      <t>メイ</t>
    </rPh>
    <rPh sb="9" eb="11">
      <t>トウロク</t>
    </rPh>
    <phoneticPr fontId="1"/>
  </si>
  <si>
    <t>登録されているSQLがSQLエラーがある</t>
    <rPh sb="0" eb="2">
      <t>トウロク</t>
    </rPh>
    <phoneticPr fontId="1"/>
  </si>
  <si>
    <t>SQLパラメータ数が合わない</t>
    <rPh sb="8" eb="9">
      <t>スウ</t>
    </rPh>
    <rPh sb="10" eb="11">
      <t>ア</t>
    </rPh>
    <phoneticPr fontId="1"/>
  </si>
  <si>
    <t>SQLパラメータ名が合わない</t>
    <rPh sb="8" eb="9">
      <t>メイ</t>
    </rPh>
    <rPh sb="10" eb="11">
      <t>ア</t>
    </rPh>
    <phoneticPr fontId="1"/>
  </si>
  <si>
    <t>・エラーログ（パラメータ不足）
・終了値：-2009</t>
    <rPh sb="12" eb="14">
      <t>ブソク</t>
    </rPh>
    <phoneticPr fontId="1"/>
  </si>
  <si>
    <t>・エラーログ（SQLエラー）
・終了値：-2009</t>
    <phoneticPr fontId="1"/>
  </si>
  <si>
    <t>SQL正常</t>
    <rPh sb="3" eb="5">
      <t>セイジョウ</t>
    </rPh>
    <phoneticPr fontId="1"/>
  </si>
  <si>
    <t>SQL自体（内容）が登録されている</t>
    <rPh sb="3" eb="5">
      <t>ジタイ</t>
    </rPh>
    <rPh sb="6" eb="8">
      <t>ナイヨウ</t>
    </rPh>
    <rPh sb="10" eb="12">
      <t>トウロク</t>
    </rPh>
    <phoneticPr fontId="1"/>
  </si>
  <si>
    <t>※対象ファイルなし</t>
    <rPh sb="1" eb="3">
      <t>タイショウ</t>
    </rPh>
    <phoneticPr fontId="1"/>
  </si>
  <si>
    <t>INI「CsvFileNamePatterns」あり→対象ファイルなし</t>
    <rPh sb="27" eb="29">
      <t>タイショウ</t>
    </rPh>
    <phoneticPr fontId="1"/>
  </si>
  <si>
    <t>INI「CsvFileNamePatterns」あり→対象ファイル1件あり</t>
    <rPh sb="27" eb="29">
      <t>タイショウ</t>
    </rPh>
    <rPh sb="34" eb="35">
      <t>ケン</t>
    </rPh>
    <phoneticPr fontId="1"/>
  </si>
  <si>
    <t xml:space="preserve">・エラーログ（CSV読み込みエラー）
・終了値：-2005
</t>
    <rPh sb="10" eb="11">
      <t>ヨ</t>
    </rPh>
    <rPh sb="12" eb="13">
      <t>コ</t>
    </rPh>
    <phoneticPr fontId="1"/>
  </si>
  <si>
    <t>対象ファイルをExcelで開いておく（使用中状態）</t>
    <rPh sb="0" eb="2">
      <t>タイショウ</t>
    </rPh>
    <rPh sb="13" eb="14">
      <t>ヒラ</t>
    </rPh>
    <rPh sb="19" eb="24">
      <t>シヨウチュウジョウタイ</t>
    </rPh>
    <phoneticPr fontId="1"/>
  </si>
  <si>
    <t>対象ファイルがヘッダ行のみでデータ行がない</t>
    <rPh sb="0" eb="2">
      <t>タイショウ</t>
    </rPh>
    <rPh sb="10" eb="11">
      <t>ギョウ</t>
    </rPh>
    <rPh sb="17" eb="18">
      <t>ギョウ</t>
    </rPh>
    <phoneticPr fontId="1"/>
  </si>
  <si>
    <t>・該当0件で処理が継続すること（ログで確認）</t>
    <rPh sb="1" eb="3">
      <t>ガイトウ</t>
    </rPh>
    <rPh sb="4" eb="5">
      <t>ケン</t>
    </rPh>
    <rPh sb="6" eb="8">
      <t>ショリ</t>
    </rPh>
    <rPh sb="9" eb="11">
      <t>ケイゾク</t>
    </rPh>
    <rPh sb="19" eb="21">
      <t>カクニン</t>
    </rPh>
    <phoneticPr fontId="1"/>
  </si>
  <si>
    <t>データ行1行</t>
    <rPh sb="3" eb="4">
      <t>ギョウ</t>
    </rPh>
    <rPh sb="5" eb="6">
      <t>ギョウ</t>
    </rPh>
    <phoneticPr fontId="1"/>
  </si>
  <si>
    <t>ヘッダとカラム数が異なる</t>
    <rPh sb="7" eb="8">
      <t>スウ</t>
    </rPh>
    <rPh sb="9" eb="10">
      <t>コト</t>
    </rPh>
    <phoneticPr fontId="1"/>
  </si>
  <si>
    <t>・エラーログ（項目数相違）
・終了値：-2005</t>
    <rPh sb="7" eb="12">
      <t>コウモクスウソウイ</t>
    </rPh>
    <phoneticPr fontId="1"/>
  </si>
  <si>
    <t>INI「DupCheckSqlFiles」空</t>
    <rPh sb="21" eb="22">
      <t>カラ</t>
    </rPh>
    <phoneticPr fontId="1"/>
  </si>
  <si>
    <t>・重複チェックを行わずに処理が継続すること（ログで確認）</t>
    <rPh sb="1" eb="3">
      <t>チョウフク</t>
    </rPh>
    <rPh sb="8" eb="9">
      <t>オコナ</t>
    </rPh>
    <rPh sb="12" eb="14">
      <t>ショリ</t>
    </rPh>
    <rPh sb="15" eb="17">
      <t>ケイゾク</t>
    </rPh>
    <rPh sb="25" eb="27">
      <t>カクニン</t>
    </rPh>
    <phoneticPr fontId="1"/>
  </si>
  <si>
    <t>INI「DupCheckSqlFiles」あり、SQLファイルなし</t>
    <phoneticPr fontId="1"/>
  </si>
  <si>
    <t xml:space="preserve">・エラーログ（重複チェックエラー）
・終了値：-2005
</t>
    <rPh sb="7" eb="9">
      <t>チョウフク</t>
    </rPh>
    <phoneticPr fontId="1"/>
  </si>
  <si>
    <t>INI「DupCheckSqlFiles」SQLファイル内でSQLエラー</t>
    <rPh sb="28" eb="29">
      <t>ナイ</t>
    </rPh>
    <phoneticPr fontId="1"/>
  </si>
  <si>
    <t>INI「DupCheckSqlFiles」SQLファイル内のコマンドパラメータ名がCSV列名に存在しないものあり</t>
    <rPh sb="28" eb="29">
      <t>ナイ</t>
    </rPh>
    <rPh sb="39" eb="40">
      <t>メイ</t>
    </rPh>
    <rPh sb="44" eb="46">
      <t>レツメイ</t>
    </rPh>
    <rPh sb="47" eb="49">
      <t>ソンザイ</t>
    </rPh>
    <phoneticPr fontId="1"/>
  </si>
  <si>
    <t>・エラーログ（パラメータ不足エラー）
・終了値：-2005</t>
    <rPh sb="12" eb="14">
      <t>フソク</t>
    </rPh>
    <phoneticPr fontId="1"/>
  </si>
  <si>
    <t>・エラーログ（重複チェックデータ取得時エラー）
・終了値：-2005</t>
    <rPh sb="7" eb="9">
      <t>チョウフク</t>
    </rPh>
    <rPh sb="16" eb="18">
      <t>シュトク</t>
    </rPh>
    <rPh sb="18" eb="19">
      <t>ジ</t>
    </rPh>
    <phoneticPr fontId="1"/>
  </si>
  <si>
    <t>INI「DupCheckSqlFiles」SQLファイル内パラメータ型とCSV値の変換エラー（[I]）</t>
    <rPh sb="28" eb="29">
      <t>ナイ</t>
    </rPh>
    <rPh sb="34" eb="35">
      <t>カタ</t>
    </rPh>
    <rPh sb="39" eb="40">
      <t>チ</t>
    </rPh>
    <rPh sb="41" eb="43">
      <t>ヘンカン</t>
    </rPh>
    <phoneticPr fontId="1"/>
  </si>
  <si>
    <t>・エラーログ（重複チェックパラメータ型[I]変換エラー）
・終了値：-2005</t>
    <rPh sb="7" eb="9">
      <t>チョウフク</t>
    </rPh>
    <rPh sb="18" eb="19">
      <t>カタ</t>
    </rPh>
    <rPh sb="22" eb="24">
      <t>ヘンカン</t>
    </rPh>
    <phoneticPr fontId="1"/>
  </si>
  <si>
    <t>INI「DupCheckSqlFiles」SQLファイル内パラメータ型とCSV値の変換エラー（[F]）</t>
    <rPh sb="28" eb="29">
      <t>ナイ</t>
    </rPh>
    <rPh sb="34" eb="35">
      <t>カタ</t>
    </rPh>
    <rPh sb="39" eb="40">
      <t>チ</t>
    </rPh>
    <rPh sb="41" eb="43">
      <t>ヘンカン</t>
    </rPh>
    <phoneticPr fontId="1"/>
  </si>
  <si>
    <t>・エラーログ（重複チェックパラメータ型[F]変換エラー）
・終了値：-2005</t>
    <rPh sb="7" eb="9">
      <t>チョウフク</t>
    </rPh>
    <rPh sb="18" eb="19">
      <t>カタ</t>
    </rPh>
    <rPh sb="22" eb="24">
      <t>ヘンカン</t>
    </rPh>
    <phoneticPr fontId="1"/>
  </si>
  <si>
    <t>INI「DupCheckSqlFiles」SQLファイル内パラメータ型とCSV値の変換エラー（[D]）</t>
    <rPh sb="28" eb="29">
      <t>ナイ</t>
    </rPh>
    <rPh sb="34" eb="35">
      <t>カタ</t>
    </rPh>
    <rPh sb="39" eb="40">
      <t>チ</t>
    </rPh>
    <rPh sb="41" eb="43">
      <t>ヘンカン</t>
    </rPh>
    <phoneticPr fontId="1"/>
  </si>
  <si>
    <t>・エラーログ（重複チェックパラメータ型[D]変換エラー）
・終了値：-2005</t>
    <rPh sb="7" eb="9">
      <t>チョウフク</t>
    </rPh>
    <rPh sb="18" eb="19">
      <t>カタ</t>
    </rPh>
    <rPh sb="22" eb="24">
      <t>ヘンカン</t>
    </rPh>
    <phoneticPr fontId="1"/>
  </si>
  <si>
    <t>INI「DupCheckSqlFiles」SQL実行結果が2件以上</t>
    <rPh sb="24" eb="28">
      <t>ジッコウケッカ</t>
    </rPh>
    <rPh sb="30" eb="33">
      <t>ケンイジョウ</t>
    </rPh>
    <phoneticPr fontId="1"/>
  </si>
  <si>
    <t>・エラーログ（重複チェック取得件数エラー）
・終了値：-2005</t>
    <rPh sb="7" eb="9">
      <t>チョウフク</t>
    </rPh>
    <rPh sb="13" eb="17">
      <t>シュトクケンスウ</t>
    </rPh>
    <phoneticPr fontId="1"/>
  </si>
  <si>
    <t>INI「DupCheckSqlFiles」SQL実行結果が文字列値</t>
    <rPh sb="24" eb="28">
      <t>ジッコウケッカ</t>
    </rPh>
    <rPh sb="29" eb="33">
      <t>モジレツチ</t>
    </rPh>
    <phoneticPr fontId="1"/>
  </si>
  <si>
    <t>・エラーログ（重複チェック取得件数型変換エラー）
・終了値：-2005</t>
    <rPh sb="7" eb="9">
      <t>チョウフク</t>
    </rPh>
    <rPh sb="13" eb="17">
      <t>シュトクケンスウ</t>
    </rPh>
    <rPh sb="17" eb="20">
      <t>カタヘンカン</t>
    </rPh>
    <phoneticPr fontId="1"/>
  </si>
  <si>
    <t>INI「DupCheckSqlFiles」SQL実行結果が1</t>
    <rPh sb="24" eb="28">
      <t>ジッコウケッカ</t>
    </rPh>
    <phoneticPr fontId="1"/>
  </si>
  <si>
    <t>・対象CSV行をスキップし処理を継続していること（ログで確認）</t>
    <rPh sb="1" eb="3">
      <t>タイショウ</t>
    </rPh>
    <rPh sb="6" eb="7">
      <t>ギョウ</t>
    </rPh>
    <rPh sb="13" eb="15">
      <t>ショリ</t>
    </rPh>
    <rPh sb="16" eb="18">
      <t>ケイゾク</t>
    </rPh>
    <rPh sb="28" eb="30">
      <t>カクニン</t>
    </rPh>
    <phoneticPr fontId="1"/>
  </si>
  <si>
    <t>INI「DupCheckSqlFiles」SQL実行結果が0</t>
    <rPh sb="24" eb="28">
      <t>ジッコウケッカ</t>
    </rPh>
    <phoneticPr fontId="1"/>
  </si>
  <si>
    <t>・対象CSV行の処理を継続していること（ログで確認）</t>
    <rPh sb="1" eb="3">
      <t>タイショウ</t>
    </rPh>
    <rPh sb="6" eb="7">
      <t>ギョウ</t>
    </rPh>
    <rPh sb="8" eb="10">
      <t>ショリ</t>
    </rPh>
    <rPh sb="11" eb="13">
      <t>ケイゾク</t>
    </rPh>
    <rPh sb="23" eb="25">
      <t>カクニン</t>
    </rPh>
    <phoneticPr fontId="1"/>
  </si>
  <si>
    <t>INI「InsertSqlFiles」未指定</t>
    <rPh sb="19" eb="22">
      <t>ミシテイ</t>
    </rPh>
    <phoneticPr fontId="1"/>
  </si>
  <si>
    <t>・DB挿入を行わずに処理が継続すること（ログで確認）</t>
    <rPh sb="3" eb="5">
      <t>ソウニュウ</t>
    </rPh>
    <rPh sb="6" eb="7">
      <t>オコナ</t>
    </rPh>
    <rPh sb="10" eb="12">
      <t>ショリ</t>
    </rPh>
    <rPh sb="13" eb="15">
      <t>ケイゾク</t>
    </rPh>
    <rPh sb="23" eb="25">
      <t>カクニン</t>
    </rPh>
    <phoneticPr fontId="1"/>
  </si>
  <si>
    <t>9/11 OK
小佐井</t>
    <rPh sb="8" eb="11">
      <t>コサイ</t>
    </rPh>
    <phoneticPr fontId="1"/>
  </si>
  <si>
    <t>INI「InsertSqlFiles」指定あり→SQLファイルなし</t>
    <rPh sb="19" eb="21">
      <t>シテイ</t>
    </rPh>
    <phoneticPr fontId="1"/>
  </si>
  <si>
    <t>・エラーログ（SQL実行エラー）
・終了値：-2005</t>
    <rPh sb="10" eb="12">
      <t>ジッコウ</t>
    </rPh>
    <phoneticPr fontId="1"/>
  </si>
  <si>
    <t>INI「InsertSqlFiles」指定あり→SQLファイルあり→CSVとパラメータ名完全マッチしない</t>
    <rPh sb="19" eb="21">
      <t>シテイ</t>
    </rPh>
    <rPh sb="43" eb="44">
      <t>メイ</t>
    </rPh>
    <rPh sb="44" eb="46">
      <t>カンゼン</t>
    </rPh>
    <phoneticPr fontId="1"/>
  </si>
  <si>
    <t>INI「InsertSqlFiles」指定あり→SQLファイルあり→SQL不備</t>
    <rPh sb="19" eb="21">
      <t>シテイ</t>
    </rPh>
    <rPh sb="37" eb="39">
      <t>フビ</t>
    </rPh>
    <phoneticPr fontId="1"/>
  </si>
  <si>
    <t>INI「InsertSqlFiles」指定あり→SQLファイルあり→不備なし</t>
    <rPh sb="19" eb="21">
      <t>シテイ</t>
    </rPh>
    <rPh sb="34" eb="36">
      <t>フビ</t>
    </rPh>
    <phoneticPr fontId="1"/>
  </si>
  <si>
    <t>・DB1件挿入が行われ処理が継続すること（ログで確認）</t>
    <rPh sb="4" eb="5">
      <t>ケン</t>
    </rPh>
    <rPh sb="5" eb="7">
      <t>ソウニュウ</t>
    </rPh>
    <rPh sb="8" eb="9">
      <t>オコナ</t>
    </rPh>
    <rPh sb="11" eb="13">
      <t>ショリ</t>
    </rPh>
    <rPh sb="14" eb="16">
      <t>ケイゾク</t>
    </rPh>
    <rPh sb="24" eb="26">
      <t>カクニン</t>
    </rPh>
    <phoneticPr fontId="1"/>
  </si>
  <si>
    <t>[16:27:09 INF] [ファイル:C:\CSV\溶接加工計画\102期生産計画MC上期.xlsx]</t>
  </si>
  <si>
    <t>[16:27:12 INF] [シート名:2025.6月]</t>
  </si>
  <si>
    <t>[16:27:12 INF] [日付:2025/5/28,29,30,6/2,3,4,5,6,9,10,11,12,13,16,17,18,19,20,23,24,25,26,27,30]</t>
  </si>
  <si>
    <t>[16:27:12 INF] [非表示行の扱い(ExcelHiddenRowHandling)=skip]</t>
  </si>
  <si>
    <t>[16:27:12 INF] [MC生産負荷行番号:173]</t>
  </si>
  <si>
    <t>[16:27:12 INF] [シート名:2025.5月]</t>
  </si>
  <si>
    <t>[16:27:12 INF] 前の年月を 202504 に補正[補正前:2024/4/23,24,25,2025/5/6,7,8,9,12,13,14,15,16,19,20,21,22,23,26,27,28,29,30][補正後:2025/4/23,24,25,5/6,7,8,9,12,13,14,15,16,19,20,21,22,23,26,27,28,29,30]</t>
  </si>
  <si>
    <t>[16:27:12 INF] [日付:2025/4/23,24,25,5/6,7,8,9,12,13,14,15,16,19,20,21,22,23,26,27,28,29,30]</t>
  </si>
  <si>
    <t>[16:27:12 INF] [シート名:2025.4月]</t>
  </si>
  <si>
    <t>[16:27:12 INF] 前の年月を 202503 に補正[補正前:2024/3/26,27,28,31,2025/4/1,2,3,4,5,7,8,9,10,11,14,15,16,17,18,19,21,22,23,24,25][補正後:2025/3/26,27,28,31,4/1,2,3,4,5,7,8,9,10,11,14,15,16,17,18,19,21,22,23,24,25]</t>
  </si>
  <si>
    <t>[16:27:12 INF] [日付:2025/3/26,27,28,31,4/1,2,3,4,5,7,8,9,10,11,14,15,16,17,18,19,21,22,23,24,25]</t>
  </si>
  <si>
    <t>[16:27:12 INF] [MC生産負荷行番号:170]</t>
  </si>
  <si>
    <t>[16:27:12 INF] [シート名:2025.3月]</t>
  </si>
  <si>
    <t>[16:27:12 INF] [日付:2025/2/26,27,28,3/3,4,5,6,7,10,11,12,13,14,17,18,19,20,21,24,25,26,27,28,31]</t>
  </si>
  <si>
    <t>[16:27:12 INF] [MC生産負荷行番号:164]</t>
  </si>
  <si>
    <t>[16:27:12 INF] [ファイル:C:\CSV\溶接加工計画\102期生産計画マルチ上期.xlsx]</t>
  </si>
  <si>
    <t>[16:27:13 INF] [シート名:2025.6月]</t>
  </si>
  <si>
    <t>[16:27:13 INF] [非表示行の扱い(ExcelHiddenRowHandling)=skip]</t>
  </si>
  <si>
    <t>[16:27:13 INF] [MC生産負荷行番号:138]</t>
  </si>
  <si>
    <t>[16:27:13 INF] [シート名:2025.5月]</t>
  </si>
  <si>
    <t>[16:27:13 INF] [シート名:2025.4月]</t>
  </si>
  <si>
    <t>[16:27:13 INF] 前の年月を 202503 に補正[補正前:2024/3/26,27,28,31,2025/4/1,2,3,4,5,7,8,9,10,11,14,15,16,17,18,19,21,22,23,24,25][補正後:2025/3/26,27,28,31,4/1,2,3,4,5,7,8,9,10,11,14,15,16,17,18,19,21,22,23,24,25]</t>
  </si>
  <si>
    <t>[16:27:13 INF] [日付:2025/3/26,27,28,31,4/1,2,3,4,5,7,8,9,10,11,14,15,16,17,18,19,21,22,23,24,25]</t>
  </si>
  <si>
    <t>[16:27:13 INF] [シート名:2025.3月]</t>
  </si>
  <si>
    <t>[16:27:13 INF] [日付:2025/2/26,27,28,3/3,4,5,6,7,10,11,12,13,14,17,18,19,20,21,24,25,26,27,28,31]</t>
  </si>
  <si>
    <r>
      <t>[16:27:13 INF] [日付:</t>
    </r>
    <r>
      <rPr>
        <b/>
        <sz val="11"/>
        <color rgb="FFFF0000"/>
        <rFont val="ＭＳ ゴシック"/>
        <family val="3"/>
        <charset val="128"/>
      </rPr>
      <t>2024</t>
    </r>
    <r>
      <rPr>
        <sz val="11"/>
        <color theme="1"/>
        <rFont val="ＭＳ ゴシック"/>
        <family val="3"/>
        <charset val="128"/>
      </rPr>
      <t>/4/23,24,25,5/6,7,8,9,12,13,14,15,16,19,20,21,22,23,26,27,28,29,30]</t>
    </r>
    <phoneticPr fontId="1"/>
  </si>
  <si>
    <t>↓</t>
    <phoneticPr fontId="1"/>
  </si>
  <si>
    <t>改修後</t>
    <rPh sb="0" eb="3">
      <t>カイシュウゴ</t>
    </rPh>
    <phoneticPr fontId="1"/>
  </si>
  <si>
    <t>[07:36:40 INF] [ファイル:C:\CSV\溶接加工計画\102期生産計画MC上期.xlsx]</t>
  </si>
  <si>
    <t>[07:36:43 INF] [シート名:2025.6月]</t>
  </si>
  <si>
    <t>[07:36:43 INF] [日付:2025/5/28,29,30,6/2,3,4,5,6,9,10,11,12,13,16,17,18,19,20,23,24,25,26,27,30]</t>
  </si>
  <si>
    <t>[07:36:43 INF] [非表示行の扱い(ExcelHiddenRowHandling)=skip]</t>
  </si>
  <si>
    <t>[07:36:43 INF] [MC生産負荷行番号:173]</t>
  </si>
  <si>
    <t>[07:36:43 INF] [シート名:2025.5月]</t>
  </si>
  <si>
    <t>[07:36:43 INF] 前の年月を 202504 に補正[補正前:2024/4/23,24,25,2025/5/6,7,8,9,12,13,14,15,16,19,20,21,22,23,26,27,28,29,30][補正後:2025/4/23,24,25,5/6,7,8,9,12,13,14,15,16,19,20,21,22,23,26,27,28,29,30]</t>
  </si>
  <si>
    <t>[07:36:43 INF] [日付:2025/4/23,24,25,5/6,7,8,9,12,13,14,15,16,19,20,21,22,23,26,27,28,29,30]</t>
  </si>
  <si>
    <t>[07:36:43 INF] [シート名:2025.4月]</t>
  </si>
  <si>
    <t>[07:36:43 INF] 前の年月を 202503 に補正[補正前:2024/3/26,27,28,31,2025/4/1,2,3,4,5,7,8,9,10,11,14,15,16,17,18,19,21,22,23,24,25][補正後:2025/3/26,27,28,31,4/1,2,3,4,5,7,8,9,10,11,14,15,16,17,18,19,21,22,23,24,25]</t>
  </si>
  <si>
    <t>[07:36:43 INF] [日付:2025/3/26,27,28,31,4/1,2,3,4,5,7,8,9,10,11,14,15,16,17,18,19,21,22,23,24,25]</t>
  </si>
  <si>
    <t>[07:36:43 INF] [MC生産負荷行番号:170]</t>
  </si>
  <si>
    <t>[07:36:43 INF] [シート名:2025.3月]</t>
  </si>
  <si>
    <t>[07:36:43 INF] [日付:2025/2/26,27,28,3/3,4,5,6,7,10,11,12,13,14,17,18,19,20,21,24,25,26,27,28,31]</t>
  </si>
  <si>
    <t>[07:36:43 INF] [MC生産負荷行番号:164]</t>
  </si>
  <si>
    <t>[07:36:43 INF] [ファイル:C:\CSV\溶接加工計画\102期生産計画マルチ上期.xlsx]</t>
  </si>
  <si>
    <t>[07:36:44 INF] [シート名:2025.6月]</t>
  </si>
  <si>
    <t>[07:36:44 INF] シート名より日付の年を補正しました。[補正前:2024,補正後:2025]</t>
  </si>
  <si>
    <t>[07:36:44 INF] [日付:2025/4/23,24,25,5/6,7,8,9,12,13,14,15,16,19,20,21,22,23,26,27,28,29,30]</t>
  </si>
  <si>
    <t>[07:36:44 INF] [非表示行の扱い(ExcelHiddenRowHandling)=skip]</t>
  </si>
  <si>
    <t>[07:36:44 INF] [MC生産負荷行番号:138]</t>
  </si>
  <si>
    <t>[07:36:44 INF] [シート名:2025.5月]</t>
  </si>
  <si>
    <t>[07:36:44 INF] [シート名:2025.4月]</t>
  </si>
  <si>
    <t>[07:36:44 INF] 前の年月を 202503 に補正[補正前:2024/3/26,27,28,31,2025/4/1,2,3,4,5,7,8,9,10,11,14,15,16,17,18,19,21,22,23,24,25][補正後:2025/3/26,27,28,31,4/1,2,3,4,5,7,8,9,10,11,14,15,16,17,18,19,21,22,23,24,25]</t>
  </si>
  <si>
    <t>[07:36:44 INF] [日付:2025/3/26,27,28,31,4/1,2,3,4,5,7,8,9,10,11,14,15,16,17,18,19,21,22,23,24,25]</t>
  </si>
  <si>
    <t>[07:36:44 INF] [シート名:2025.3月]</t>
  </si>
  <si>
    <t>[07:36:44 INF] [日付:2025/2/26,27,28,3/3,4,5,6,7,10,11,12,13,14,17,18,19,20,21,24,25,26,27,28,31]</t>
  </si>
  <si>
    <t>←　月がシート名と異なるのは、実データの誤りのためOK</t>
    <rPh sb="2" eb="3">
      <t>ツキ</t>
    </rPh>
    <rPh sb="15" eb="16">
      <t>ジツ</t>
    </rPh>
    <rPh sb="20" eb="21">
      <t>アヤマ</t>
    </rPh>
    <phoneticPr fontId="1"/>
  </si>
  <si>
    <t>Excel→CSV
クリーンナップ処理</t>
    <rPh sb="17" eb="19">
      <t>ショリ</t>
    </rPh>
    <phoneticPr fontId="1"/>
  </si>
  <si>
    <t>INI「ActionAfterSFTPUpload=CLEANUP(Cleanup)」指定</t>
    <rPh sb="43" eb="45">
      <t>シテイ</t>
    </rPh>
    <phoneticPr fontId="1"/>
  </si>
  <si>
    <t>・クリーンナップ処理が行われること（ログで確認）</t>
    <rPh sb="8" eb="10">
      <t>ショリ</t>
    </rPh>
    <rPh sb="11" eb="12">
      <t>オコナ</t>
    </rPh>
    <rPh sb="21" eb="23">
      <t>カクニン</t>
    </rPh>
    <phoneticPr fontId="1"/>
  </si>
  <si>
    <t>9/25 OK
小佐井</t>
    <rPh sb="8" eb="11">
      <t>コサイ</t>
    </rPh>
    <phoneticPr fontId="1"/>
  </si>
  <si>
    <t>Excel→CSV
Excel内日付調整</t>
    <rPh sb="15" eb="16">
      <t>ナイ</t>
    </rPh>
    <rPh sb="16" eb="18">
      <t>ヒヅケ</t>
    </rPh>
    <rPh sb="18" eb="20">
      <t>チョウセイ</t>
    </rPh>
    <phoneticPr fontId="1"/>
  </si>
  <si>
    <t>日付セルの年がシート名内の年と異なる</t>
    <rPh sb="0" eb="2">
      <t>ヒヅケ</t>
    </rPh>
    <rPh sb="5" eb="6">
      <t>ネン</t>
    </rPh>
    <rPh sb="10" eb="11">
      <t>メイ</t>
    </rPh>
    <rPh sb="11" eb="12">
      <t>ナイ</t>
    </rPh>
    <rPh sb="13" eb="14">
      <t>ネン</t>
    </rPh>
    <rPh sb="15" eb="16">
      <t>コト</t>
    </rPh>
    <phoneticPr fontId="1"/>
  </si>
  <si>
    <t>・シート名内の年で補正されること（ログで確認）</t>
    <rPh sb="4" eb="5">
      <t>メイ</t>
    </rPh>
    <rPh sb="5" eb="6">
      <t>ナイ</t>
    </rPh>
    <rPh sb="7" eb="8">
      <t>ネン</t>
    </rPh>
    <rPh sb="9" eb="11">
      <t>ホセイ</t>
    </rPh>
    <rPh sb="20" eb="22">
      <t>カクニン</t>
    </rPh>
    <phoneticPr fontId="1"/>
  </si>
  <si>
    <t>重複チェックSQLの条件変更</t>
    <rPh sb="0" eb="2">
      <t>チョウフク</t>
    </rPh>
    <rPh sb="10" eb="14">
      <t>ジョウケンヘンコウ</t>
    </rPh>
    <phoneticPr fontId="1"/>
  </si>
  <si>
    <t>タクト管理重複チェック確認用SQLの条件を変更</t>
    <rPh sb="3" eb="5">
      <t>カンリ</t>
    </rPh>
    <rPh sb="5" eb="7">
      <t>チョウフク</t>
    </rPh>
    <rPh sb="11" eb="13">
      <t>カクニン</t>
    </rPh>
    <rPh sb="13" eb="14">
      <t>ヨウ</t>
    </rPh>
    <rPh sb="18" eb="20">
      <t>ジョウケン</t>
    </rPh>
    <rPh sb="21" eb="23">
      <t>ヘンコウ</t>
    </rPh>
    <phoneticPr fontId="1"/>
  </si>
  <si>
    <t>・SQLエラー、処理エラーが出ず処理継続すること（ログで確認）</t>
    <rPh sb="8" eb="10">
      <t>ショリ</t>
    </rPh>
    <rPh sb="14" eb="15">
      <t>デ</t>
    </rPh>
    <rPh sb="16" eb="20">
      <t>ショリケイゾク</t>
    </rPh>
    <rPh sb="28" eb="30">
      <t>カクニン</t>
    </rPh>
    <phoneticPr fontId="1"/>
  </si>
  <si>
    <t>以上</t>
    <rPh sb="0" eb="2">
      <t>イジョウ</t>
    </rPh>
    <phoneticPr fontId="1"/>
  </si>
  <si>
    <t>実データ2ファイルでの確認</t>
    <rPh sb="0" eb="1">
      <t>ジツ</t>
    </rPh>
    <rPh sb="11" eb="13">
      <t>カクニン</t>
    </rPh>
    <phoneticPr fontId="1"/>
  </si>
  <si>
    <t>tact_index</t>
  </si>
  <si>
    <t>line_id</t>
  </si>
  <si>
    <t>model_cd</t>
  </si>
  <si>
    <t>basic_parts_no</t>
  </si>
  <si>
    <t>derivation</t>
  </si>
  <si>
    <t>tact</t>
  </si>
  <si>
    <t>重複</t>
    <rPh sb="0" eb="2">
      <t>チョウフク</t>
    </rPh>
    <phoneticPr fontId="1"/>
  </si>
  <si>
    <t>Z50</t>
  </si>
  <si>
    <t xml:space="preserve">50100GFL J400  </t>
  </si>
  <si>
    <t>SP</t>
  </si>
  <si>
    <t>NJ50</t>
  </si>
  <si>
    <t xml:space="preserve">50100GFY 6600  </t>
  </si>
  <si>
    <t>J</t>
  </si>
  <si>
    <t>TC50</t>
  </si>
  <si>
    <t xml:space="preserve">50100GFZ J000  </t>
  </si>
  <si>
    <t>J/YA</t>
  </si>
  <si>
    <t>C110JN</t>
  </si>
  <si>
    <t xml:space="preserve">50100K88 B500  </t>
  </si>
  <si>
    <t>C110JJ</t>
  </si>
  <si>
    <t xml:space="preserve">50100K88 J010  </t>
  </si>
  <si>
    <t>C110XM</t>
  </si>
  <si>
    <t xml:space="preserve">50100K88 J400  </t>
  </si>
  <si>
    <t>C110XJ</t>
  </si>
  <si>
    <t xml:space="preserve">50100K88 L210  </t>
  </si>
  <si>
    <t xml:space="preserve">50100K88 LC00  </t>
  </si>
  <si>
    <t xml:space="preserve">50100K88 Y010  </t>
  </si>
  <si>
    <t>CRF150YE</t>
  </si>
  <si>
    <t xml:space="preserve">50100KSE 0000  </t>
  </si>
  <si>
    <t>CRF150</t>
  </si>
  <si>
    <t>J/ED</t>
  </si>
  <si>
    <t>CB1300SADM</t>
  </si>
  <si>
    <t xml:space="preserve">50100MFP JC00  </t>
  </si>
  <si>
    <t xml:space="preserve">50100MFP JD00  </t>
  </si>
  <si>
    <t>VT1300CXAD</t>
  </si>
  <si>
    <t xml:space="preserve">50100MFR L000  </t>
  </si>
  <si>
    <t>A</t>
  </si>
  <si>
    <t>NC750LH</t>
  </si>
  <si>
    <t xml:space="preserve">50100MJH Y400  </t>
  </si>
  <si>
    <t>AC</t>
  </si>
  <si>
    <t>NC750</t>
  </si>
  <si>
    <t xml:space="preserve">50100MKA D800  </t>
  </si>
  <si>
    <t>CRF1000</t>
  </si>
  <si>
    <t xml:space="preserve">50100MKS E000  </t>
  </si>
  <si>
    <t>KD</t>
  </si>
  <si>
    <t>ADV750</t>
  </si>
  <si>
    <t xml:space="preserve">50100MKT D000  </t>
  </si>
  <si>
    <t>CRF151</t>
  </si>
  <si>
    <t xml:space="preserve">50100MKT D700  </t>
  </si>
  <si>
    <t xml:space="preserve">50100MKW D000  </t>
  </si>
  <si>
    <t xml:space="preserve">50100MKW D700  </t>
  </si>
  <si>
    <t>CMX1100</t>
  </si>
  <si>
    <t xml:space="preserve">50100MLA A200  </t>
  </si>
  <si>
    <t>CMX1100SP</t>
  </si>
  <si>
    <t xml:space="preserve">50100MLA AA00  </t>
  </si>
  <si>
    <t xml:space="preserve">50100MLB D200  </t>
  </si>
  <si>
    <t>CBR250S3AL</t>
  </si>
  <si>
    <t xml:space="preserve">50100MLBH D800 </t>
  </si>
  <si>
    <t>XL750P</t>
  </si>
  <si>
    <t xml:space="preserve">50100MLC D000  </t>
  </si>
  <si>
    <t>XL749P</t>
  </si>
  <si>
    <t xml:space="preserve">50100MLC D300  </t>
  </si>
  <si>
    <t xml:space="preserve">50100MLCH D600 </t>
  </si>
  <si>
    <t>ASP1100P</t>
  </si>
  <si>
    <t xml:space="preserve">50100MLF E800  </t>
  </si>
  <si>
    <t xml:space="preserve">50100MLF Y000  </t>
  </si>
  <si>
    <t xml:space="preserve">50100MLH D400  </t>
  </si>
  <si>
    <t xml:space="preserve">50100MLL D000  </t>
  </si>
  <si>
    <t>CB400RAK</t>
  </si>
  <si>
    <t xml:space="preserve">50100MLR D000  </t>
  </si>
  <si>
    <t xml:space="preserve">50100MLR D800  </t>
  </si>
  <si>
    <t xml:space="preserve">50100MLTA D000 </t>
  </si>
  <si>
    <t>CMX1101SP</t>
  </si>
  <si>
    <t xml:space="preserve">50100MLVA J000 </t>
  </si>
  <si>
    <t>XR650</t>
  </si>
  <si>
    <t xml:space="preserve">50100MY6 A000  </t>
  </si>
  <si>
    <t xml:space="preserve">50100MY6 L000  </t>
  </si>
  <si>
    <t>(FRONT)</t>
  </si>
  <si>
    <t xml:space="preserve">FRONTMY6 A000  </t>
  </si>
  <si>
    <t xml:space="preserve">FRONTMY6 L000  </t>
  </si>
  <si>
    <t>タクト管理CSV</t>
    <rPh sb="3" eb="5">
      <t>カンリ</t>
    </rPh>
    <phoneticPr fontId="1"/>
  </si>
  <si>
    <t>t_tact_management</t>
  </si>
  <si>
    <t>tact_id</t>
  </si>
  <si>
    <t>TA50100GFL J400  0001</t>
  </si>
  <si>
    <t>TA50100GFY 6600  0001</t>
  </si>
  <si>
    <t>TA50100GFZ J000  0001</t>
  </si>
  <si>
    <t>TA50100K88 B500  0001</t>
  </si>
  <si>
    <t>TA50100K88 J010  0001</t>
  </si>
  <si>
    <t>TA50100K88 J400  0001</t>
  </si>
  <si>
    <t>TA50100K88 L210  0001</t>
  </si>
  <si>
    <t>TA50100K88 LC00  0001</t>
  </si>
  <si>
    <t>TA50100K88 Y010  0001</t>
  </si>
  <si>
    <t>TA50100KSE 0000  0001</t>
  </si>
  <si>
    <t>TA50100MFP JC00  0001</t>
  </si>
  <si>
    <t>TA50100MFP JD00  0001</t>
  </si>
  <si>
    <t>TA50100MFR L000  0001</t>
  </si>
  <si>
    <t>TA50100MJH Y400  0001</t>
  </si>
  <si>
    <t>TA50100MKA D800  0001</t>
  </si>
  <si>
    <t>TA50100MKS E000  0001</t>
  </si>
  <si>
    <t>TA50100MKT D000  0001</t>
  </si>
  <si>
    <t>TA50100MKT D700  0001</t>
  </si>
  <si>
    <t>TA50100MKW D000  0001</t>
  </si>
  <si>
    <t>TA50100MKW D700  0001</t>
  </si>
  <si>
    <t>TA50100MLA A200  0001</t>
  </si>
  <si>
    <t>TA50100MLA AA00  0001</t>
  </si>
  <si>
    <t>TA50100MLB D200  0001</t>
  </si>
  <si>
    <t>TA50100MLBH D800 0001</t>
  </si>
  <si>
    <t>TA50100MLC D000  0001</t>
  </si>
  <si>
    <t>TA50100MLC D300  0001</t>
  </si>
  <si>
    <t>TA50100MLCH D600 0001</t>
  </si>
  <si>
    <t>TA50100MLF E800  0001</t>
  </si>
  <si>
    <t>TA50100MLF Y000  0001</t>
  </si>
  <si>
    <t>TA50100MLH D400  0001</t>
  </si>
  <si>
    <t>TA50100MLL D000  0001</t>
  </si>
  <si>
    <t>TA50100MLR D000  0001</t>
  </si>
  <si>
    <t>TA50100MLR D800  0001</t>
  </si>
  <si>
    <t>TA50100MLTA D000 0001</t>
  </si>
  <si>
    <t>TA50100MLVA J000 0001</t>
  </si>
  <si>
    <t>TA50100MY6 A000  0001</t>
  </si>
  <si>
    <t>TA50100MY6 L000  0001</t>
  </si>
  <si>
    <t>TAFRONTMY6 A000  0001</t>
  </si>
  <si>
    <t>TAFRONTMY6 L000  0001</t>
  </si>
  <si>
    <t>we_production_id</t>
  </si>
  <si>
    <t>we_product_date</t>
  </si>
  <si>
    <t>we_amount</t>
  </si>
  <si>
    <t>af_amount_today</t>
  </si>
  <si>
    <t>kps_kintai</t>
  </si>
  <si>
    <t>production_lur</t>
  </si>
  <si>
    <t>K2WE0457202502260001</t>
  </si>
  <si>
    <t>1S/2S/3S</t>
  </si>
  <si>
    <t>K2WE0457202502270001</t>
  </si>
  <si>
    <t>K2WE0457202502270002</t>
  </si>
  <si>
    <t>K2WE0457202502280001</t>
  </si>
  <si>
    <t>K2WE0457202502280002</t>
  </si>
  <si>
    <t>K2WE0457202502280003</t>
  </si>
  <si>
    <t>K2WE0457202502280004</t>
  </si>
  <si>
    <t>K2WE0457202503030001</t>
  </si>
  <si>
    <t>K2WE0457202503030002</t>
  </si>
  <si>
    <t>K2WE0457202503030003</t>
  </si>
  <si>
    <t>K2WE0457202503030004</t>
  </si>
  <si>
    <t>K2WE0457202503030005</t>
  </si>
  <si>
    <t>K2WE0457202503030006</t>
  </si>
  <si>
    <t>K2WE0457202503030007</t>
  </si>
  <si>
    <t>K2WE0457202503030008</t>
  </si>
  <si>
    <t>K2WE0457202503040001</t>
  </si>
  <si>
    <t>K2WE0457202503040002</t>
  </si>
  <si>
    <t>K2WE0457202503040003</t>
  </si>
  <si>
    <t>K2WE0457202503040004</t>
  </si>
  <si>
    <t>K2WE0457202503040005</t>
  </si>
  <si>
    <t>K2WE0457202503040006</t>
  </si>
  <si>
    <t>K2WE0457202503040007</t>
  </si>
  <si>
    <t>K2WE0457202503050001</t>
  </si>
  <si>
    <t>K2WE0457202503050002</t>
  </si>
  <si>
    <t>K2WE0457202503050003</t>
  </si>
  <si>
    <t>K2WE0457202503050004</t>
  </si>
  <si>
    <t>K2WE0457202503050005</t>
  </si>
  <si>
    <t>K2WE0457202503050006</t>
  </si>
  <si>
    <t>K2WE0457202503050007</t>
  </si>
  <si>
    <t>K2WE0457202503060001</t>
  </si>
  <si>
    <t>K2WE0457202503060002</t>
  </si>
  <si>
    <t>K2WE0457202503060003</t>
  </si>
  <si>
    <t>K2WE0457202503060004</t>
  </si>
  <si>
    <t>K2WE0457202503060005</t>
  </si>
  <si>
    <t>K2WE0457202503060006</t>
  </si>
  <si>
    <t>K2WE0457202503070001</t>
  </si>
  <si>
    <t>K2WE0457202503070002</t>
  </si>
  <si>
    <t>K2WE0457202503070003</t>
  </si>
  <si>
    <t>K2WE0457202503070004</t>
  </si>
  <si>
    <t>K2WE0457202503070005</t>
  </si>
  <si>
    <t>K2WE0457202503070006</t>
  </si>
  <si>
    <t>K2WE0457202503100001</t>
  </si>
  <si>
    <t>K2WE0457202503100002</t>
  </si>
  <si>
    <t>K2WE0457202503100003</t>
  </si>
  <si>
    <t>K2WE0457202503100004</t>
  </si>
  <si>
    <t>K2WE0457202503100005</t>
  </si>
  <si>
    <t>K2WE0457202503110001</t>
  </si>
  <si>
    <t>K2WE0457202503110002</t>
  </si>
  <si>
    <t>K2WE0457202503110003</t>
  </si>
  <si>
    <t>K2WE0457202503110004</t>
  </si>
  <si>
    <t>K2WE0457202503110005</t>
  </si>
  <si>
    <t>K2WE0457202503110006</t>
  </si>
  <si>
    <t>K2WE0457202503120001</t>
  </si>
  <si>
    <t>K2WE0457202503120002</t>
  </si>
  <si>
    <t>K2WE0457202503120003</t>
  </si>
  <si>
    <t>K2WE0457202503120004</t>
  </si>
  <si>
    <t>K2WE0457202503120005</t>
  </si>
  <si>
    <t>K2WE0457202503130001</t>
  </si>
  <si>
    <t>K2WE0457202503130002</t>
  </si>
  <si>
    <t>K2WE0457202503130003</t>
  </si>
  <si>
    <t>K2WE0457202503130004</t>
  </si>
  <si>
    <t>K2WE0457202503130005</t>
  </si>
  <si>
    <t>K2WE0457202503130006</t>
  </si>
  <si>
    <t>K2WE0457202503140001</t>
  </si>
  <si>
    <t>K2WE0457202503140002</t>
  </si>
  <si>
    <t>K2WE0457202503140003</t>
  </si>
  <si>
    <t>K2WE0457202503140004</t>
  </si>
  <si>
    <t>K2WE0457202503140005</t>
  </si>
  <si>
    <t>K2WE0457202503170001</t>
  </si>
  <si>
    <t>K2WE0457202503170002</t>
  </si>
  <si>
    <t>K2WE0457202503170003</t>
  </si>
  <si>
    <t>K2WE0457202503170004</t>
  </si>
  <si>
    <t>K2WE0457202503170005</t>
  </si>
  <si>
    <t>K2WE0457202503170006</t>
  </si>
  <si>
    <t>K2WE0457202503180001</t>
  </si>
  <si>
    <t>K2WE0457202503180002</t>
  </si>
  <si>
    <t>K2WE0457202503180003</t>
  </si>
  <si>
    <t>K2WE0457202503180004</t>
  </si>
  <si>
    <t>K2WE0457202503180005</t>
  </si>
  <si>
    <t>K2WE0457202503180006</t>
  </si>
  <si>
    <t>K2WE0457202503190001</t>
  </si>
  <si>
    <t>K2WE0457202503190002</t>
  </si>
  <si>
    <t>K2WE0457202503190003</t>
  </si>
  <si>
    <t>K2WE0457202503190004</t>
  </si>
  <si>
    <t>K2WE0457202503190005</t>
  </si>
  <si>
    <t>K2WE0457202503190006</t>
  </si>
  <si>
    <t>K2WE0457202503190007</t>
  </si>
  <si>
    <t>K2WE0457202503200001</t>
  </si>
  <si>
    <t>K2WE0457202503200002</t>
  </si>
  <si>
    <t>K2WE0457202503200003</t>
  </si>
  <si>
    <t>K2WE0457202503200004</t>
  </si>
  <si>
    <t>K2WE0457202503200005</t>
  </si>
  <si>
    <t>K2WE0457202503200006</t>
  </si>
  <si>
    <t>K2WE0457202503210001</t>
  </si>
  <si>
    <t>K2WE0457202503210002</t>
  </si>
  <si>
    <t>K2WE0457202503210003</t>
  </si>
  <si>
    <t>K2WE0457202503210004</t>
  </si>
  <si>
    <t>K2WE0457202503210005</t>
  </si>
  <si>
    <t>K2WE0457202503210006</t>
  </si>
  <si>
    <t>K2WE0457202503210007</t>
  </si>
  <si>
    <t>K2WE0457202503240001</t>
  </si>
  <si>
    <t>K2WE0457202503240002</t>
  </si>
  <si>
    <t>K2WE0457202503240003</t>
  </si>
  <si>
    <t>K2WE0457202503240004</t>
  </si>
  <si>
    <t>K2WE0457202503240005</t>
  </si>
  <si>
    <t>K2WE0457202503240006</t>
  </si>
  <si>
    <t>K2WE0457202503240007</t>
  </si>
  <si>
    <t>K2WE0457202503250001</t>
  </si>
  <si>
    <t>K2WE0457202503250002</t>
  </si>
  <si>
    <t>K2WE0457202503250003</t>
  </si>
  <si>
    <t>K2WE0457202503250004</t>
  </si>
  <si>
    <t>K2WE0457202503250005</t>
  </si>
  <si>
    <t>K2WE0457202503250006</t>
  </si>
  <si>
    <t>K2WE0457202503250007</t>
  </si>
  <si>
    <t>K2WE0457202503260001</t>
  </si>
  <si>
    <t>K2WE0457202503260002</t>
  </si>
  <si>
    <t>K2WE0457202503260003</t>
  </si>
  <si>
    <t>K2WE0457202503260004</t>
  </si>
  <si>
    <t>K2WE0457202503260005</t>
  </si>
  <si>
    <t>K2WE0457202503270001</t>
  </si>
  <si>
    <t>K2WE0457202503270002</t>
  </si>
  <si>
    <t>K2WE0457202503270003</t>
  </si>
  <si>
    <t>K2WE0457202503270004</t>
  </si>
  <si>
    <t>K2WE0457202503270005</t>
  </si>
  <si>
    <t>K2WE0457202503270006</t>
  </si>
  <si>
    <t>K2WE0457202503280001</t>
  </si>
  <si>
    <t>K2WE0457202503280002</t>
  </si>
  <si>
    <t>K2WE0457202503280003</t>
  </si>
  <si>
    <t>K2WE0457202503280004</t>
  </si>
  <si>
    <t>K2WE0457202503280005</t>
  </si>
  <si>
    <t>K2WE0457202504010001</t>
  </si>
  <si>
    <t>K2WE0457202504010002</t>
  </si>
  <si>
    <t>K2WE0457202504010003</t>
  </si>
  <si>
    <t>K2WE0457202504010004</t>
  </si>
  <si>
    <t>K2WE0457202504010005</t>
  </si>
  <si>
    <t>K2WE0457202504020001</t>
  </si>
  <si>
    <t>K2WE0457202504020002</t>
  </si>
  <si>
    <t>K2WE0457202504020003</t>
  </si>
  <si>
    <t>K2WE0457202504020004</t>
  </si>
  <si>
    <t>K2WE0457202504020005</t>
  </si>
  <si>
    <t>K2WE0457202504030001</t>
  </si>
  <si>
    <t>K2WE0457202504030002</t>
  </si>
  <si>
    <t>K2WE0457202504030003</t>
  </si>
  <si>
    <t>K2WE0457202504030004</t>
  </si>
  <si>
    <t>K2WE0457202504030005</t>
  </si>
  <si>
    <t>K2WE0457202504030006</t>
  </si>
  <si>
    <t>K2WE0457202504040001</t>
  </si>
  <si>
    <t>K2WE0457202504040002</t>
  </si>
  <si>
    <t>K2WE0457202504040003</t>
  </si>
  <si>
    <t>K2WE0457202504040004</t>
  </si>
  <si>
    <t>K2WE0457202504040005</t>
  </si>
  <si>
    <t>K2WE0457202504040006</t>
  </si>
  <si>
    <t>K2WE0457202504040007</t>
  </si>
  <si>
    <t>K2WE0457202504050001</t>
  </si>
  <si>
    <t>K2WE0457202504070001</t>
  </si>
  <si>
    <t>K2WE0457202504070002</t>
  </si>
  <si>
    <t>K2WE0457202504070003</t>
  </si>
  <si>
    <t>K2WE0457202504070004</t>
  </si>
  <si>
    <t>K2WE0457202504070005</t>
  </si>
  <si>
    <t>K2WE0457202504070006</t>
  </si>
  <si>
    <t>K2WE0457202504080001</t>
  </si>
  <si>
    <t>K2WE0457202504080002</t>
  </si>
  <si>
    <t>K2WE0457202504080003</t>
  </si>
  <si>
    <t>K2WE0457202504080004</t>
  </si>
  <si>
    <t>K2WE0457202504080005</t>
  </si>
  <si>
    <t>K2WE0457202504090001</t>
  </si>
  <si>
    <t>K2WE0457202504090002</t>
  </si>
  <si>
    <t>K2WE0457202504090003</t>
  </si>
  <si>
    <t>K2WE0457202504090004</t>
  </si>
  <si>
    <t>K2WE0457202504090005</t>
  </si>
  <si>
    <t>K2WE0457202504090006</t>
  </si>
  <si>
    <t>K2WE0457202504100001</t>
  </si>
  <si>
    <t>K2WE0457202504100002</t>
  </si>
  <si>
    <t>K2WE0457202504100003</t>
  </si>
  <si>
    <t>K2WE0457202504100004</t>
  </si>
  <si>
    <t>K2WE0457202504100005</t>
  </si>
  <si>
    <t>K2WE0457202504110001</t>
  </si>
  <si>
    <t>K2WE0457202504110002</t>
  </si>
  <si>
    <t>K2WE0457202504110003</t>
  </si>
  <si>
    <t>K2WE0457202504110004</t>
  </si>
  <si>
    <t>K2WE0457202504110005</t>
  </si>
  <si>
    <t>K2WE0457202504140001</t>
  </si>
  <si>
    <t>K2WE0457202504140002</t>
  </si>
  <si>
    <t>K2WE0457202504140003</t>
  </si>
  <si>
    <t>K2WE0457202504140004</t>
  </si>
  <si>
    <t>K2WE0457202504140005</t>
  </si>
  <si>
    <t>K2WE0457202504140006</t>
  </si>
  <si>
    <t>K2WE0457202504150001</t>
  </si>
  <si>
    <t>K2WE0457202504150002</t>
  </si>
  <si>
    <t>K2WE0457202504150003</t>
  </si>
  <si>
    <t>K2WE0457202504150004</t>
  </si>
  <si>
    <t>K2WE0457202504150005</t>
  </si>
  <si>
    <t>K2WE0457202504150006</t>
  </si>
  <si>
    <t>K2WE0457202504160001</t>
  </si>
  <si>
    <t>K2WE0457202504160002</t>
  </si>
  <si>
    <t>K2WE0457202504160003</t>
  </si>
  <si>
    <t>K2WE0457202504160004</t>
  </si>
  <si>
    <t>K2WE0457202504160005</t>
  </si>
  <si>
    <t>K2WE0457202504170001</t>
  </si>
  <si>
    <t>K2WE0457202504170002</t>
  </si>
  <si>
    <t>K2WE0457202504170003</t>
  </si>
  <si>
    <t>K2WE0457202504170004</t>
  </si>
  <si>
    <t>K2WE0457202504170005</t>
  </si>
  <si>
    <t>K2WE0457202504180001</t>
  </si>
  <si>
    <t>K2WE0457202504180002</t>
  </si>
  <si>
    <t>K2WE0457202504180003</t>
  </si>
  <si>
    <t>K2WE0457202504180004</t>
  </si>
  <si>
    <t>K2WE0457202504210001</t>
  </si>
  <si>
    <t>K2WE0457202504210002</t>
  </si>
  <si>
    <t>K2WE0457202504210003</t>
  </si>
  <si>
    <t>K2WE0457202504210004</t>
  </si>
  <si>
    <t>K2WE0457202504210005</t>
  </si>
  <si>
    <t>K2WE0457202504220001</t>
  </si>
  <si>
    <t>K2WE0457202504220002</t>
  </si>
  <si>
    <t>K2WE0457202504220003</t>
  </si>
  <si>
    <t>K2WE0457202504220004</t>
  </si>
  <si>
    <t>K2WE0457202504230001</t>
  </si>
  <si>
    <t>1S/2S</t>
  </si>
  <si>
    <t>K2WE0457202504230002</t>
  </si>
  <si>
    <t>K2WE0457202504230003</t>
  </si>
  <si>
    <t>K2WE0457202504230004</t>
  </si>
  <si>
    <t>K2WE0457202504230005</t>
  </si>
  <si>
    <t>K2WE0457202504230006</t>
  </si>
  <si>
    <t>K2WE0457202504240001</t>
  </si>
  <si>
    <t>K2WE0457202504240002</t>
  </si>
  <si>
    <t>K2WE0457202504240003</t>
  </si>
  <si>
    <t>K2WE0457202504240004</t>
  </si>
  <si>
    <t>K2WE0457202504240005</t>
  </si>
  <si>
    <t>K2WE0457202504250001</t>
  </si>
  <si>
    <t>K2WE0457202504250002</t>
  </si>
  <si>
    <t>K2WE0457202504250003</t>
  </si>
  <si>
    <t>K2WE0457202504250004</t>
  </si>
  <si>
    <t>K2WE0457202504250005</t>
  </si>
  <si>
    <t>K2WE0457202504250006</t>
  </si>
  <si>
    <t>K2WE0457202504250007</t>
  </si>
  <si>
    <t>K2WE0457202504250008</t>
  </si>
  <si>
    <t>K2WE0457202505060001</t>
  </si>
  <si>
    <t>K2WE0457202505060002</t>
  </si>
  <si>
    <t>K2WE0457202505060003</t>
  </si>
  <si>
    <t>K2WE0457202505060004</t>
  </si>
  <si>
    <t>K2WE0457202505070001</t>
  </si>
  <si>
    <t>K2WE0457202505070002</t>
  </si>
  <si>
    <t>K2WE0457202505070003</t>
  </si>
  <si>
    <t>K2WE0457202505070004</t>
  </si>
  <si>
    <t>K2WE0457202505070005</t>
  </si>
  <si>
    <t>K2WE0457202505080001</t>
  </si>
  <si>
    <t>K2WE0457202505080002</t>
  </si>
  <si>
    <t>K2WE0457202505080003</t>
  </si>
  <si>
    <t>K2WE0457202505080004</t>
  </si>
  <si>
    <t>K2WE0457202505090001</t>
  </si>
  <si>
    <t>K2WE0457202505090002</t>
  </si>
  <si>
    <t>K2WE0457202505090003</t>
  </si>
  <si>
    <t>K2WE0457202505090004</t>
  </si>
  <si>
    <t>K2WE0457202505120001</t>
  </si>
  <si>
    <t>K2WE0457202505120002</t>
  </si>
  <si>
    <t>K2WE0457202505120003</t>
  </si>
  <si>
    <t>K2WE0457202505120004</t>
  </si>
  <si>
    <t>K2WE0457202505120005</t>
  </si>
  <si>
    <t>K2WE0457202505130001</t>
  </si>
  <si>
    <t>K2WE0457202505130002</t>
  </si>
  <si>
    <t>K2WE0457202505130003</t>
  </si>
  <si>
    <t>K2WE0457202505130004</t>
  </si>
  <si>
    <t>K2WE0457202505130005</t>
  </si>
  <si>
    <t>K2WE0457202505140001</t>
  </si>
  <si>
    <t>K2WE0457202505140002</t>
  </si>
  <si>
    <t>K2WE0457202505140003</t>
  </si>
  <si>
    <t>K2WE0457202505140004</t>
  </si>
  <si>
    <t>K2WE0457202505140005</t>
  </si>
  <si>
    <t>K2WE0457202505150001</t>
  </si>
  <si>
    <t>K2WE0457202505150002</t>
  </si>
  <si>
    <t>K2WE0457202505150003</t>
  </si>
  <si>
    <t>K2WE0457202505150004</t>
  </si>
  <si>
    <t>K2WE0457202505150005</t>
  </si>
  <si>
    <t>K2WE0457202505150006</t>
  </si>
  <si>
    <t>K2WE0457202505160001</t>
  </si>
  <si>
    <t>K2WE0457202505160002</t>
  </si>
  <si>
    <t>K2WE0457202505160003</t>
  </si>
  <si>
    <t>K2WE0457202505160004</t>
  </si>
  <si>
    <t>K2WE0457202505160005</t>
  </si>
  <si>
    <t>K2WE0457202505160006</t>
  </si>
  <si>
    <t>K2WE0457202505160007</t>
  </si>
  <si>
    <t>K2WE0457202505190001</t>
  </si>
  <si>
    <t>K2WE0457202505190002</t>
  </si>
  <si>
    <t>K2WE0457202505190003</t>
  </si>
  <si>
    <t>K2WE0457202505190004</t>
  </si>
  <si>
    <t>K2WE0457202505190005</t>
  </si>
  <si>
    <t>K2WE0457202505200001</t>
  </si>
  <si>
    <t>K2WE0457202505200002</t>
  </si>
  <si>
    <t>K2WE0457202505200003</t>
  </si>
  <si>
    <t>K2WE0457202505200004</t>
  </si>
  <si>
    <t>K2WE0457202505200005</t>
  </si>
  <si>
    <t>K2WE0457202505200006</t>
  </si>
  <si>
    <t>K2WE0457202505200007</t>
  </si>
  <si>
    <t>K2WE0457202505210001</t>
  </si>
  <si>
    <t>K2WE0457202505210002</t>
  </si>
  <si>
    <t>K2WE0457202505210003</t>
  </si>
  <si>
    <t>K2WE0457202505210004</t>
  </si>
  <si>
    <t>K2WE0457202505210005</t>
  </si>
  <si>
    <t>K2WE0457202505210006</t>
  </si>
  <si>
    <t>K2WE0457202505220001</t>
  </si>
  <si>
    <t>K2WE0457202505220002</t>
  </si>
  <si>
    <t>K2WE0457202505220003</t>
  </si>
  <si>
    <t>K2WE0457202505220004</t>
  </si>
  <si>
    <t>K2WE0457202505220005</t>
  </si>
  <si>
    <t>K2WE0457202505220006</t>
  </si>
  <si>
    <t>K2WE0457202505220007</t>
  </si>
  <si>
    <t>K2WE0457202505230001</t>
  </si>
  <si>
    <t>K2WE0457202505230002</t>
  </si>
  <si>
    <t>K2WE0457202505230003</t>
  </si>
  <si>
    <t>K2WE0457202505230004</t>
  </si>
  <si>
    <t>K2WE0457202505230005</t>
  </si>
  <si>
    <t>K2WE0457202505260001</t>
  </si>
  <si>
    <t>K2WE0457202505260002</t>
  </si>
  <si>
    <t>K2WE0457202505260003</t>
  </si>
  <si>
    <t>K2WE0457202505260004</t>
  </si>
  <si>
    <t>K2WE0457202505270001</t>
  </si>
  <si>
    <t>K2WE0457202505270002</t>
  </si>
  <si>
    <t>K2WE0457202505270003</t>
  </si>
  <si>
    <t>K2WE0457202505270004</t>
  </si>
  <si>
    <t>K2WE0457202505280001</t>
  </si>
  <si>
    <t>K2WE0457202505280002</t>
  </si>
  <si>
    <t>K2WE0457202505280003</t>
  </si>
  <si>
    <t>K2WE0457202505280004</t>
  </si>
  <si>
    <t>K2WE0457202505290001</t>
  </si>
  <si>
    <t>K2WE0457202505290002</t>
  </si>
  <si>
    <t>K2WE0457202505290003</t>
  </si>
  <si>
    <t>K2WE0457202505290004</t>
  </si>
  <si>
    <t>K2WE0457202505300001</t>
  </si>
  <si>
    <t>K2WE0457202505300002</t>
  </si>
  <si>
    <t>K2WE0457202505300003</t>
  </si>
  <si>
    <t>K2WE0458202502260001</t>
  </si>
  <si>
    <t>K2WE0458202502270001</t>
  </si>
  <si>
    <t>K2WE0458202502280001</t>
  </si>
  <si>
    <t>K2WE0458202502280002</t>
  </si>
  <si>
    <t>K2WE0458202502280003</t>
  </si>
  <si>
    <t>K2WE0458202503030001</t>
  </si>
  <si>
    <t>K2WE0458202503030002</t>
  </si>
  <si>
    <t>K2WE0458202503030003</t>
  </si>
  <si>
    <t>K2WE0458202503030004</t>
  </si>
  <si>
    <t>K2WE0458202503040001</t>
  </si>
  <si>
    <t>K2WE0458202503040002</t>
  </si>
  <si>
    <t>K2WE0458202503040003</t>
  </si>
  <si>
    <t>K2WE0458202503040004</t>
  </si>
  <si>
    <t>K2WE0458202503050001</t>
  </si>
  <si>
    <t>K2WE0458202503050002</t>
  </si>
  <si>
    <t>K2WE0458202503050003</t>
  </si>
  <si>
    <t>K2WE0458202503050004</t>
  </si>
  <si>
    <t>K2WE0458202503050005</t>
  </si>
  <si>
    <t>K2WE0458202503060001</t>
  </si>
  <si>
    <t>K2WE0458202503060002</t>
  </si>
  <si>
    <t>K2WE0458202503060003</t>
  </si>
  <si>
    <t>K2WE0458202503060004</t>
  </si>
  <si>
    <t>K2WE0458202503060005</t>
  </si>
  <si>
    <t>K2WE0458202503060006</t>
  </si>
  <si>
    <t>K2WE0458202503070001</t>
  </si>
  <si>
    <t>K2WE0458202503070002</t>
  </si>
  <si>
    <t>K2WE0458202503070003</t>
  </si>
  <si>
    <t>K2WE0458202503070004</t>
  </si>
  <si>
    <t>K2WE0458202503070005</t>
  </si>
  <si>
    <t>K2WE0458202503070006</t>
  </si>
  <si>
    <t>K2WE0458202503100001</t>
  </si>
  <si>
    <t>K2WE0458202503100002</t>
  </si>
  <si>
    <t>K2WE0458202503100003</t>
  </si>
  <si>
    <t>K2WE0458202503100004</t>
  </si>
  <si>
    <t>K2WE0458202503100005</t>
  </si>
  <si>
    <t>K2WE0458202503100006</t>
  </si>
  <si>
    <t>K2WE0458202503110001</t>
  </si>
  <si>
    <t>K2WE0458202503110002</t>
  </si>
  <si>
    <t>K2WE0458202503110003</t>
  </si>
  <si>
    <t>K2WE0458202503110004</t>
  </si>
  <si>
    <t>K2WE0458202503110005</t>
  </si>
  <si>
    <t>K2WE0458202503110006</t>
  </si>
  <si>
    <t>K2WE0458202503120001</t>
  </si>
  <si>
    <t>K2WE0458202503120002</t>
  </si>
  <si>
    <t>K2WE0458202503120003</t>
  </si>
  <si>
    <t>K2WE0458202503120004</t>
  </si>
  <si>
    <t>K2WE0458202503120005</t>
  </si>
  <si>
    <t>K2WE0458202503120006</t>
  </si>
  <si>
    <t>K2WE0458202503120007</t>
  </si>
  <si>
    <t>K2WE0458202503130001</t>
  </si>
  <si>
    <t>K2WE0458202503130002</t>
  </si>
  <si>
    <t>K2WE0458202503130003</t>
  </si>
  <si>
    <t>K2WE0458202503130004</t>
  </si>
  <si>
    <t>K2WE0458202503130005</t>
  </si>
  <si>
    <t>K2WE0458202503130006</t>
  </si>
  <si>
    <t>K2WE0458202503130007</t>
  </si>
  <si>
    <t>K2WE0458202503130008</t>
  </si>
  <si>
    <t>K2WE0458202503140001</t>
  </si>
  <si>
    <t>K2WE0458202503140002</t>
  </si>
  <si>
    <t>K2WE0458202503140003</t>
  </si>
  <si>
    <t>K2WE0458202503140004</t>
  </si>
  <si>
    <t>K2WE0458202503140005</t>
  </si>
  <si>
    <t>K2WE0458202503140006</t>
  </si>
  <si>
    <t>K2WE0458202503140007</t>
  </si>
  <si>
    <t>K2WE0458202503170001</t>
  </si>
  <si>
    <t>K2WE0458202503170002</t>
  </si>
  <si>
    <t>K2WE0458202503170003</t>
  </si>
  <si>
    <t>K2WE0458202503170004</t>
  </si>
  <si>
    <t>K2WE0458202503170005</t>
  </si>
  <si>
    <t>K2WE0458202503170006</t>
  </si>
  <si>
    <t>K2WE0458202503180001</t>
  </si>
  <si>
    <t>K2WE0458202503180002</t>
  </si>
  <si>
    <t>K2WE0458202503180003</t>
  </si>
  <si>
    <t>K2WE0458202503180004</t>
  </si>
  <si>
    <t>K2WE0458202503180005</t>
  </si>
  <si>
    <t>K2WE0458202503180006</t>
  </si>
  <si>
    <t>K2WE0458202503180007</t>
  </si>
  <si>
    <t>K2WE0458202503190001</t>
  </si>
  <si>
    <t>K2WE0458202503190002</t>
  </si>
  <si>
    <t>K2WE0458202503190003</t>
  </si>
  <si>
    <t>K2WE0458202503190004</t>
  </si>
  <si>
    <t>K2WE0458202503190005</t>
  </si>
  <si>
    <t>K2WE0458202503190006</t>
  </si>
  <si>
    <t>K2WE0458202503200001</t>
  </si>
  <si>
    <t>K2WE0458202503200002</t>
  </si>
  <si>
    <t>K2WE0458202503200003</t>
  </si>
  <si>
    <t>K2WE0458202503200004</t>
  </si>
  <si>
    <t>K2WE0458202503200005</t>
  </si>
  <si>
    <t>K2WE0458202503200006</t>
  </si>
  <si>
    <t>K2WE0458202503200007</t>
  </si>
  <si>
    <t>K2WE0458202503210001</t>
  </si>
  <si>
    <t>K2WE0458202503210002</t>
  </si>
  <si>
    <t>K2WE0458202503210003</t>
  </si>
  <si>
    <t>K2WE0458202503210004</t>
  </si>
  <si>
    <t>K2WE0458202503210005</t>
  </si>
  <si>
    <t>K2WE0458202503210006</t>
  </si>
  <si>
    <t>K2WE0458202503210007</t>
  </si>
  <si>
    <t>K2WE0458202503240001</t>
  </si>
  <si>
    <t>K2WE0458202503240002</t>
  </si>
  <si>
    <t>K2WE0458202503240003</t>
  </si>
  <si>
    <t>K2WE0458202503240004</t>
  </si>
  <si>
    <t>K2WE0458202503240005</t>
  </si>
  <si>
    <t>K2WE0458202503240006</t>
  </si>
  <si>
    <t>K2WE0458202503250001</t>
  </si>
  <si>
    <t>K2WE0458202503250002</t>
  </si>
  <si>
    <t>K2WE0458202503250003</t>
  </si>
  <si>
    <t>K2WE0458202503250004</t>
  </si>
  <si>
    <t>K2WE0458202503250005</t>
  </si>
  <si>
    <t>K2WE0458202503250006</t>
  </si>
  <si>
    <t>K2WE0458202503250007</t>
  </si>
  <si>
    <t>K2WE0458202503260001</t>
  </si>
  <si>
    <t>K2WE0458202503260002</t>
  </si>
  <si>
    <t>K2WE0458202503270001</t>
  </si>
  <si>
    <t>K2WE0458202503270002</t>
  </si>
  <si>
    <t>K2WE0458202503270003</t>
  </si>
  <si>
    <t>K2WE0458202503270004</t>
  </si>
  <si>
    <t>K2WE0458202503280001</t>
  </si>
  <si>
    <t>K2WE0458202503280002</t>
  </si>
  <si>
    <t>K2WE0458202503280003</t>
  </si>
  <si>
    <t>K2WE0458202503280004</t>
  </si>
  <si>
    <t>K2WE0458202503280005</t>
  </si>
  <si>
    <t>K2WE0458202503280006</t>
  </si>
  <si>
    <t>K2WE0458202503280007</t>
  </si>
  <si>
    <t>K2WE0458202503280008</t>
  </si>
  <si>
    <t>K2WE0458202503310001</t>
  </si>
  <si>
    <t>K2WE0458202504010001</t>
  </si>
  <si>
    <t>K2WE0458202504010002</t>
  </si>
  <si>
    <t>K2WE0458202504010003</t>
  </si>
  <si>
    <t>K2WE0458202504010004</t>
  </si>
  <si>
    <t>K2WE0458202504010005</t>
  </si>
  <si>
    <t>K2WE0458202504010006</t>
  </si>
  <si>
    <t>K2WE0458202504020001</t>
  </si>
  <si>
    <t>K2WE0458202504020002</t>
  </si>
  <si>
    <t>K2WE0458202504020003</t>
  </si>
  <si>
    <t>K2WE0458202504020004</t>
  </si>
  <si>
    <t>K2WE0458202504020005</t>
  </si>
  <si>
    <t>K2WE0458202504020006</t>
  </si>
  <si>
    <t>K2WE0458202504020007</t>
  </si>
  <si>
    <t>K2WE0458202504030001</t>
  </si>
  <si>
    <t>K2WE0458202504030002</t>
  </si>
  <si>
    <t>K2WE0458202504030003</t>
  </si>
  <si>
    <t>K2WE0458202504030004</t>
  </si>
  <si>
    <t>K2WE0458202504030005</t>
  </si>
  <si>
    <t>K2WE0458202504030006</t>
  </si>
  <si>
    <t>K2WE0458202504030007</t>
  </si>
  <si>
    <t>K2WE0458202504040001</t>
  </si>
  <si>
    <t>K2WE0458202504040002</t>
  </si>
  <si>
    <t>K2WE0458202504040003</t>
  </si>
  <si>
    <t>K2WE0458202504040004</t>
  </si>
  <si>
    <t>K2WE0458202504040005</t>
  </si>
  <si>
    <t>K2WE0458202504040006</t>
  </si>
  <si>
    <t>K2WE0458202504040007</t>
  </si>
  <si>
    <t>K2WE0458202504040008</t>
  </si>
  <si>
    <t>K2WE0458202504050001</t>
  </si>
  <si>
    <t>K2WE0458202504070001</t>
  </si>
  <si>
    <t>K2WE0458202504070002</t>
  </si>
  <si>
    <t>K2WE0458202504070003</t>
  </si>
  <si>
    <t>K2WE0458202504070004</t>
  </si>
  <si>
    <t>K2WE0458202504070005</t>
  </si>
  <si>
    <t>K2WE0458202504070006</t>
  </si>
  <si>
    <t>K2WE0458202504070007</t>
  </si>
  <si>
    <t>K2WE0458202504070008</t>
  </si>
  <si>
    <t>K2WE0458202504070009</t>
  </si>
  <si>
    <t>K2WE0458202504080001</t>
  </si>
  <si>
    <t>K2WE0458202504080002</t>
  </si>
  <si>
    <t>K2WE0458202504080003</t>
  </si>
  <si>
    <t>K2WE0458202504080004</t>
  </si>
  <si>
    <t>K2WE0458202504080005</t>
  </si>
  <si>
    <t>K2WE0458202504080006</t>
  </si>
  <si>
    <t>K2WE0458202504080007</t>
  </si>
  <si>
    <t>K2WE0458202504090001</t>
  </si>
  <si>
    <t>K2WE0458202504090002</t>
  </si>
  <si>
    <t>K2WE0458202504090003</t>
  </si>
  <si>
    <t>K2WE0458202504090004</t>
  </si>
  <si>
    <t>K2WE0458202504090005</t>
  </si>
  <si>
    <t>K2WE0458202504090006</t>
  </si>
  <si>
    <t>K2WE0458202504090007</t>
  </si>
  <si>
    <t>K2WE0458202504100001</t>
  </si>
  <si>
    <t>K2WE0458202504100002</t>
  </si>
  <si>
    <t>K2WE0458202504100003</t>
  </si>
  <si>
    <t>K2WE0458202504100004</t>
  </si>
  <si>
    <t>K2WE0458202504100005</t>
  </si>
  <si>
    <t>K2WE0458202504100006</t>
  </si>
  <si>
    <t>K2WE0458202504110001</t>
  </si>
  <si>
    <t>K2WE0458202504110002</t>
  </si>
  <si>
    <t>K2WE0458202504110003</t>
  </si>
  <si>
    <t>K2WE0458202504110004</t>
  </si>
  <si>
    <t>K2WE0458202504110005</t>
  </si>
  <si>
    <t>K2WE0458202504110006</t>
  </si>
  <si>
    <t>K2WE0458202504110007</t>
  </si>
  <si>
    <t>K2WE0458202504140001</t>
  </si>
  <si>
    <t>K2WE0458202504140002</t>
  </si>
  <si>
    <t>K2WE0458202504140003</t>
  </si>
  <si>
    <t>K2WE0458202504140004</t>
  </si>
  <si>
    <t>K2WE0458202504140005</t>
  </si>
  <si>
    <t>K2WE0458202504140006</t>
  </si>
  <si>
    <t>K2WE0458202504150001</t>
  </si>
  <si>
    <t>K2WE0458202504150002</t>
  </si>
  <si>
    <t>K2WE0458202504150003</t>
  </si>
  <si>
    <t>K2WE0458202504150004</t>
  </si>
  <si>
    <t>K2WE0458202504150005</t>
  </si>
  <si>
    <t>K2WE0458202504150006</t>
  </si>
  <si>
    <t>K2WE0458202504160001</t>
  </si>
  <si>
    <t>K2WE0458202504160002</t>
  </si>
  <si>
    <t>K2WE0458202504160003</t>
  </si>
  <si>
    <t>K2WE0458202504160004</t>
  </si>
  <si>
    <t>K2WE0458202504160005</t>
  </si>
  <si>
    <t>K2WE0458202504160006</t>
  </si>
  <si>
    <t>K2WE0458202504170001</t>
  </si>
  <si>
    <t>K2WE0458202504170002</t>
  </si>
  <si>
    <t>K2WE0458202504170003</t>
  </si>
  <si>
    <t>K2WE0458202504170004</t>
  </si>
  <si>
    <t>K2WE0458202504170005</t>
  </si>
  <si>
    <t>K2WE0458202504170006</t>
  </si>
  <si>
    <t>K2WE0458202504170007</t>
  </si>
  <si>
    <t>K2WE0458202504180001</t>
  </si>
  <si>
    <t>K2WE0458202504180002</t>
  </si>
  <si>
    <t>K2WE0458202504180003</t>
  </si>
  <si>
    <t>K2WE0458202504180004</t>
  </si>
  <si>
    <t>K2WE0458202504180005</t>
  </si>
  <si>
    <t>K2WE0458202504180006</t>
  </si>
  <si>
    <t>K2WE0458202504210001</t>
  </si>
  <si>
    <t>K2WE0458202504210002</t>
  </si>
  <si>
    <t>K2WE0458202504210003</t>
  </si>
  <si>
    <t>K2WE0458202504210004</t>
  </si>
  <si>
    <t>K2WE0458202504210005</t>
  </si>
  <si>
    <t>K2WE0458202504210006</t>
  </si>
  <si>
    <t>K2WE0458202504210007</t>
  </si>
  <si>
    <t>K2WE0458202504220001</t>
  </si>
  <si>
    <t>K2WE0458202504220002</t>
  </si>
  <si>
    <t>K2WE0458202504220003</t>
  </si>
  <si>
    <t>K2WE0458202504220004</t>
  </si>
  <si>
    <t>K2WE0458202504220005</t>
  </si>
  <si>
    <t>K2WE0458202504230001</t>
  </si>
  <si>
    <t>K2WE0458202504230002</t>
  </si>
  <si>
    <t>K2WE0458202504230003</t>
  </si>
  <si>
    <t>K2WE0458202504230004</t>
  </si>
  <si>
    <t>K2WE0458202504230005</t>
  </si>
  <si>
    <t>K2WE0458202504230006</t>
  </si>
  <si>
    <t>K2WE0458202504230007</t>
  </si>
  <si>
    <t>K2WE0458202504230008</t>
  </si>
  <si>
    <t>K2WE0458202504240001</t>
  </si>
  <si>
    <t>K2WE0458202504240002</t>
  </si>
  <si>
    <t>K2WE0458202504240003</t>
  </si>
  <si>
    <t>K2WE0458202504240004</t>
  </si>
  <si>
    <t>K2WE0458202504240005</t>
  </si>
  <si>
    <t>K2WE0458202504240006</t>
  </si>
  <si>
    <t>K2WE0458202504240007</t>
  </si>
  <si>
    <t>K2WE0458202504240008</t>
  </si>
  <si>
    <t>K2WE0458202504240009</t>
  </si>
  <si>
    <t>K2WE0458202504250001</t>
  </si>
  <si>
    <t>K2WE0458202504250002</t>
  </si>
  <si>
    <t>K2WE0458202504250003</t>
  </si>
  <si>
    <t>K2WE0458202504250004</t>
  </si>
  <si>
    <t>K2WE0458202504250005</t>
  </si>
  <si>
    <t>K2WE0458202504250006</t>
  </si>
  <si>
    <t>K2WE0458202504250007</t>
  </si>
  <si>
    <t>K2WE0458202504250008</t>
  </si>
  <si>
    <t>K2WE0458202504250009</t>
  </si>
  <si>
    <t>K2WE0458202504250010</t>
  </si>
  <si>
    <t>K2WE0458202505060001</t>
  </si>
  <si>
    <t>K2WE0458202505060002</t>
  </si>
  <si>
    <t>K2WE0458202505060003</t>
  </si>
  <si>
    <t>K2WE0458202505060004</t>
  </si>
  <si>
    <t>K2WE0458202505060005</t>
  </si>
  <si>
    <t>K2WE0458202505060006</t>
  </si>
  <si>
    <t>K2WE0458202505060007</t>
  </si>
  <si>
    <t>K2WE0458202505070001</t>
  </si>
  <si>
    <t>K2WE0458202505070002</t>
  </si>
  <si>
    <t>K2WE0458202505070003</t>
  </si>
  <si>
    <t>K2WE0458202505070004</t>
  </si>
  <si>
    <t>K2WE0458202505070005</t>
  </si>
  <si>
    <t>K2WE0458202505070006</t>
  </si>
  <si>
    <t>K2WE0458202505070007</t>
  </si>
  <si>
    <t>K2WE0458202505080001</t>
  </si>
  <si>
    <t>K2WE0458202505080002</t>
  </si>
  <si>
    <t>K2WE0458202505080003</t>
  </si>
  <si>
    <t>K2WE0458202505080004</t>
  </si>
  <si>
    <t>K2WE0458202505080005</t>
  </si>
  <si>
    <t>K2WE0458202505080006</t>
  </si>
  <si>
    <t>K2WE0458202505080007</t>
  </si>
  <si>
    <t>K2WE0458202505090001</t>
  </si>
  <si>
    <t>K2WE0458202505090002</t>
  </si>
  <si>
    <t>K2WE0458202505090003</t>
  </si>
  <si>
    <t>K2WE0458202505090004</t>
  </si>
  <si>
    <t>K2WE0458202505090005</t>
  </si>
  <si>
    <t>K2WE0458202505090006</t>
  </si>
  <si>
    <t>K2WE0458202505090007</t>
  </si>
  <si>
    <t>K2WE0458202505120001</t>
  </si>
  <si>
    <t>K2WE0458202505120002</t>
  </si>
  <si>
    <t>K2WE0458202505120003</t>
  </si>
  <si>
    <t>K2WE0458202505120004</t>
  </si>
  <si>
    <t>K2WE0458202505120005</t>
  </si>
  <si>
    <t>K2WE0458202505120006</t>
  </si>
  <si>
    <t>K2WE0458202505120007</t>
  </si>
  <si>
    <t>K2WE0458202505130001</t>
  </si>
  <si>
    <t>K2WE0458202505130002</t>
  </si>
  <si>
    <t>K2WE0458202505130003</t>
  </si>
  <si>
    <t>K2WE0458202505130004</t>
  </si>
  <si>
    <t>K2WE0458202505130005</t>
  </si>
  <si>
    <t>K2WE0458202505130006</t>
  </si>
  <si>
    <t>K2WE0458202505130007</t>
  </si>
  <si>
    <t>K2WE0458202505140001</t>
  </si>
  <si>
    <t>K2WE0458202505140002</t>
  </si>
  <si>
    <t>K2WE0458202505140003</t>
  </si>
  <si>
    <t>K2WE0458202505140004</t>
  </si>
  <si>
    <t>K2WE0458202505140005</t>
  </si>
  <si>
    <t>K2WE0458202505140006</t>
  </si>
  <si>
    <t>K2WE0458202505140007</t>
  </si>
  <si>
    <t>K2WE0458202505150001</t>
  </si>
  <si>
    <t>K2WE0458202505150002</t>
  </si>
  <si>
    <t>K2WE0458202505150003</t>
  </si>
  <si>
    <t>K2WE0458202505150004</t>
  </si>
  <si>
    <t>K2WE0458202505150005</t>
  </si>
  <si>
    <t>K2WE0458202505150006</t>
  </si>
  <si>
    <t>K2WE0458202505150007</t>
  </si>
  <si>
    <t>K2WE0458202505150008</t>
  </si>
  <si>
    <t>K2WE0458202505160001</t>
  </si>
  <si>
    <t>K2WE0458202505160002</t>
  </si>
  <si>
    <t>K2WE0458202505160003</t>
  </si>
  <si>
    <t>K2WE0458202505160004</t>
  </si>
  <si>
    <t>K2WE0458202505160005</t>
  </si>
  <si>
    <t>K2WE0458202505160006</t>
  </si>
  <si>
    <t>K2WE0458202505160007</t>
  </si>
  <si>
    <t>K2WE0458202505160008</t>
  </si>
  <si>
    <t>K2WE0458202505160009</t>
  </si>
  <si>
    <t>K2WE0458202505190001</t>
  </si>
  <si>
    <t>K2WE0458202505190002</t>
  </si>
  <si>
    <t>K2WE0458202505190003</t>
  </si>
  <si>
    <t>K2WE0458202505190004</t>
  </si>
  <si>
    <t>K2WE0458202505190005</t>
  </si>
  <si>
    <t>K2WE0458202505190006</t>
  </si>
  <si>
    <t>K2WE0458202505200001</t>
  </si>
  <si>
    <t>K2WE0458202505200002</t>
  </si>
  <si>
    <t>K2WE0458202505200003</t>
  </si>
  <si>
    <t>K2WE0458202505200004</t>
  </si>
  <si>
    <t>K2WE0458202505200005</t>
  </si>
  <si>
    <t>K2WE0458202505210001</t>
  </si>
  <si>
    <t>K2WE0458202505210002</t>
  </si>
  <si>
    <t>K2WE0458202505210003</t>
  </si>
  <si>
    <t>K2WE0458202505210004</t>
  </si>
  <si>
    <t>K2WE0458202505210005</t>
  </si>
  <si>
    <t>K2WE0458202505220001</t>
  </si>
  <si>
    <t>K2WE0458202505220002</t>
  </si>
  <si>
    <t>K2WE0458202505220003</t>
  </si>
  <si>
    <t>K2WE0458202505220004</t>
  </si>
  <si>
    <t>K2WE0458202505220005</t>
  </si>
  <si>
    <t>K2WE0458202505220006</t>
  </si>
  <si>
    <t>K2WE0458202505220007</t>
  </si>
  <si>
    <t>K2WE0458202505230001</t>
  </si>
  <si>
    <t>K2WE0458202505230002</t>
  </si>
  <si>
    <t>K2WE0458202505230003</t>
  </si>
  <si>
    <t>K2WE0458202505230004</t>
  </si>
  <si>
    <t>K2WE0458202505230005</t>
  </si>
  <si>
    <t>K2WE0458202505230006</t>
  </si>
  <si>
    <t>K2WE0458202505230007</t>
  </si>
  <si>
    <t>K2WE0458202505260001</t>
  </si>
  <si>
    <t>K2WE0458202505260002</t>
  </si>
  <si>
    <t>K2WE0458202505260003</t>
  </si>
  <si>
    <t>K2WE0458202505260004</t>
  </si>
  <si>
    <t>K2WE0458202505260005</t>
  </si>
  <si>
    <t>K2WE0458202505260006</t>
  </si>
  <si>
    <t>K2WE0458202505260007</t>
  </si>
  <si>
    <t>K2WE0458202505260008</t>
  </si>
  <si>
    <t>K2WE0458202505270001</t>
  </si>
  <si>
    <t>K2WE0458202505270002</t>
  </si>
  <si>
    <t>K2WE0458202505270003</t>
  </si>
  <si>
    <t>K2WE0458202505270004</t>
  </si>
  <si>
    <t>K2WE0458202505270005</t>
  </si>
  <si>
    <t>K2WE0458202505270006</t>
  </si>
  <si>
    <t>K2WE0458202505270007</t>
  </si>
  <si>
    <t>K2WE0458202505270008</t>
  </si>
  <si>
    <t>K2WE0458202505270009</t>
  </si>
  <si>
    <t>K2WE0458202505280001</t>
  </si>
  <si>
    <t>K2WE0458202505280002</t>
  </si>
  <si>
    <t>K2WE0458202505280003</t>
  </si>
  <si>
    <t>K2WE0458202505280004</t>
  </si>
  <si>
    <t>K2WE0458202505280005</t>
  </si>
  <si>
    <t>K2WE0458202505280006</t>
  </si>
  <si>
    <t>K2WE0458202505280007</t>
  </si>
  <si>
    <t>K2WE0458202505290001</t>
  </si>
  <si>
    <t>K2WE0458202505290002</t>
  </si>
  <si>
    <t>K2WE0458202505290003</t>
  </si>
  <si>
    <t>K2WE0458202505290004</t>
  </si>
  <si>
    <t>K2WE0458202505290005</t>
  </si>
  <si>
    <t>K2WE0458202505300001</t>
  </si>
  <si>
    <t>K2WE0458202505300002</t>
  </si>
  <si>
    <t>K2WE0458202505300003</t>
  </si>
  <si>
    <t>K2WE0458202505300004</t>
  </si>
  <si>
    <t>K2WE0458202505300005</t>
  </si>
  <si>
    <t>t_weorder</t>
  </si>
  <si>
    <t>AF_amount_today</t>
  </si>
  <si>
    <t>[15:16:57 INF] [EXE] 製品名: ExcelToCsvToDb, バージョン: 1.0.0.0</t>
  </si>
  <si>
    <t>[15:16:57 INF] [DLL] 製品名: KssSmaPlaLib, バージョン: 1.0.0.0</t>
  </si>
  <si>
    <t>[15:16:57 INF] [起動時引数:/WeOrder,/ExcelToCsv,/2000/01/01]</t>
  </si>
  <si>
    <t>[15:16:57 INF] Excel→CSV 処理（溶接加工向けデータ連携ツール） 開始</t>
  </si>
  <si>
    <t>[15:16:57 INF] [開始日:2000/01/01]</t>
  </si>
  <si>
    <t>[15:16:57 INF] [入力フォルダ:C:\CSV\溶接加工計画]</t>
  </si>
  <si>
    <t>[15:16:57 INF] [Excelシートチェック項目:D2[or]D1,ライン|E2[or]E1,シフト|D5,機種コード[or]コード|E5,仕向|F5,タクト|G5,日付]</t>
  </si>
  <si>
    <t>[15:16:57 INF] [ファイル:C:\CSV\溶接加工計画\102期生産計画MC上期.xlsx]</t>
  </si>
  <si>
    <t>[15:17:00 INF] [シート名:2025.6月]</t>
  </si>
  <si>
    <t>[15:17:00 INF] [日付:2025/5/28,29,30,6/2,3,4,5,6,9,10,11,12,13,16,17,18,19,20,23,24,25,26,27,30]</t>
  </si>
  <si>
    <t>[15:17:00 INF] [非表示行の扱い(ExcelHiddenRowHandling)=skip]</t>
  </si>
  <si>
    <t>[15:17:00 INF] [MC生産負荷行番号:173]</t>
  </si>
  <si>
    <t>[15:17:00 INF] [シート名:2025.5月]</t>
  </si>
  <si>
    <t>[15:17:00 INF] 前の年月を 202504 に補正[補正前:2024/4/23,24,25,2025/5/6,7,8,9,12,13,14,15,16,19,20,21,22,23,26,27,28,29,30][補正後:2025/4/23,24,25,5/6,7,8,9,12,13,14,15,16,19,20,21,22,23,26,27,28,29,30]</t>
  </si>
  <si>
    <t>[15:17:00 INF] [日付:2025/4/23,24,25,5/6,7,8,9,12,13,14,15,16,19,20,21,22,23,26,27,28,29,30]</t>
  </si>
  <si>
    <t>[15:17:00 INF] ★★★WEゼロ更新</t>
  </si>
  <si>
    <t>[15:17:00 INF] [シート名:2025.4月]</t>
  </si>
  <si>
    <t>[15:17:00 INF] 前の年月を 202503 に補正[補正前:2024/3/26,27,28,31,2025/4/1,2,3,4,5,7,8,9,10,11,14,15,16,17,18,19,21,22,23,24,25][補正後:2025/3/26,27,28,31,4/1,2,3,4,5,7,8,9,10,11,14,15,16,17,18,19,21,22,23,24,25]</t>
  </si>
  <si>
    <t>[15:17:00 INF] [日付:2025/3/26,27,28,31,4/1,2,3,4,5,7,8,9,10,11,14,15,16,17,18,19,21,22,23,24,25]</t>
  </si>
  <si>
    <t>[15:17:00 INF] [MC生産負荷行番号:170]</t>
  </si>
  <si>
    <t>[15:17:00 INF] ★★★AFゼロ更新</t>
  </si>
  <si>
    <t>[15:17:00 INF] ★★★WE同値</t>
  </si>
  <si>
    <t>[15:17:00 INF] ★★★AF同値</t>
  </si>
  <si>
    <t>[15:17:00 INF] [シート名:2025.3月]</t>
  </si>
  <si>
    <t>[15:17:00 INF] [日付:2025/2/26,27,28,3/3,4,5,6,7,10,11,12,13,14,17,18,19,20,21,24,25,26,27,28,31]</t>
  </si>
  <si>
    <t>[15:17:00 INF] [MC生産負荷行番号:164]</t>
  </si>
  <si>
    <t>[15:17:00 WRN] ★★★WE同一日同一コードでWE値が異なります（未更新）。[ラインID:57,機種コード:50100MLL D000  ,日付:2025/03/26,WE値①:27,WE値②3]</t>
  </si>
  <si>
    <t>[15:17:00 WRN] ★★★WE同一日同一コードでWE値が異なります（未更新）。[ラインID:57,機種コード:50100MLL D000  ,日付:2025/03/27,WE値①:28,WE値②24]</t>
  </si>
  <si>
    <t>[15:17:00 WRN] ★★★WE同一日同一コードでWE値が異なります（未更新）。[ラインID:57,機種コード:50100MLL D000  ,日付:2025/03/28,WE値①:32,WE値②28]</t>
  </si>
  <si>
    <t>[15:17:00 WRN] ★★★WE同一日同一コードでWE値が異なります（未更新）。[ラインID:57,機種コード:50100MLC D300  ,日付:2025/03/27,WE値①:60,WE値②40]</t>
  </si>
  <si>
    <t>[15:17:00 WRN] ★★★WE同一日同一コードでWE値が異なります（未更新）。[ラインID:57,機種コード:50100MLC D300  ,日付:2025/03/28,WE値①:50,WE値②60]</t>
  </si>
  <si>
    <t>[15:17:00 INF] [ファイル:C:\CSV\溶接加工計画\102期生産計画マルチ上期.xlsx]</t>
  </si>
  <si>
    <t>[15:17:01 INF] [シート名:2025.6月]</t>
  </si>
  <si>
    <t>[15:17:01 INF] シート名より日付の年を補正しました。[補正前:2024,補正後:2025]</t>
  </si>
  <si>
    <t>[15:17:01 INF] [日付:2025/4/23,24,25,5/6,7,8,9,12,13,14,15,16,19,20,21,22,23,26,27,28,29,30]</t>
  </si>
  <si>
    <t>[15:17:01 INF] [非表示行の扱い(ExcelHiddenRowHandling)=skip]</t>
  </si>
  <si>
    <t>[15:17:01 INF] [MC生産負荷行番号:138]</t>
  </si>
  <si>
    <t>[15:17:01 INF] [シート名:2025.5月]</t>
  </si>
  <si>
    <t>[15:17:01 INF] ★★★WEゼロ更新</t>
  </si>
  <si>
    <t>[15:17:01 INF] [シート名:2025.4月]</t>
  </si>
  <si>
    <t>[15:17:01 INF] 前の年月を 202503 に補正[補正前:2024/3/26,27,28,31,2025/4/1,2,3,4,5,7,8,9,10,11,14,15,16,17,18,19,21,22,23,24,25][補正後:2025/3/26,27,28,31,4/1,2,3,4,5,7,8,9,10,11,14,15,16,17,18,19,21,22,23,24,25]</t>
  </si>
  <si>
    <t>[15:17:01 INF] [日付:2025/3/26,27,28,31,4/1,2,3,4,5,7,8,9,10,11,14,15,16,17,18,19,21,22,23,24,25]</t>
  </si>
  <si>
    <t>[15:17:01 INF] ★★★AFゼロ更新</t>
  </si>
  <si>
    <t>[15:17:01 INF] ★★★AF同値</t>
  </si>
  <si>
    <t>[15:17:01 INF] ★★★WE同値</t>
  </si>
  <si>
    <t>[15:17:01 INF] [シート名:2025.3月]</t>
  </si>
  <si>
    <t>[15:17:01 INF] [日付:2025/2/26,27,28,3/3,4,5,6,7,10,11,12,13,14,17,18,19,20,21,24,25,26,27,28,31]</t>
  </si>
  <si>
    <t>[15:17:01 WRN] ★★★WE同一日同一コードでWE値が異なります（未更新）。[ラインID:58,機種コード:FRONTMY6 A000  ,日付:2025/03/26,WE値①:40,WE値②30]</t>
  </si>
  <si>
    <t>[15:17:01 WRN] ★★★WE同一日同一コードでWE値が異なります（未更新）。[ラインID:58,機種コード:FRONTMY6 A000  ,日付:2025/03/27,WE値①:20,WE値②10]</t>
  </si>
  <si>
    <t>[15:17:01 WRN] ★★★WE同一日同一コードでWE値が異なります（未更新）。[ラインID:58,機種コード:FRONTMY6 A000  ,日付:2025/03/28,WE値①:30,WE値②40]</t>
  </si>
  <si>
    <t>[15:17:01 WRN] ★★★WE同一日同一コードでWE値が異なります（未更新）。[ラインID:58,機種コード:50100MLC D300  ,日付:2025/03/27,WE値①:90,WE値②110]</t>
  </si>
  <si>
    <t>[15:17:01 WRN] ★★★WE同一日同一コードでWE値が異なります（未更新）。[ラインID:58,機種コード:50100MLC D300  ,日付:2025/03/28,WE値①:100,WE値②90]</t>
  </si>
  <si>
    <t>[15:17:01 INF] [CSVファイル（タクト管理）パス:C:\CSV\溶接加工計画\20250925-151701_TactManagement_20250925_151701.csv]</t>
  </si>
  <si>
    <t>[15:17:01 INF] [出力件数:46]</t>
  </si>
  <si>
    <t>[15:17:01 INF] CSVファイル名（WE生産計画）に拡張子を付与しました。[ファイル名:WeOrder.csv]</t>
  </si>
  <si>
    <t>[15:17:01 INF] [CSVファイル（WE生産計画）パス:C:\CSV\溶接加工計画\20250925-151701_WeOrder_20250925_151701.csv]</t>
  </si>
  <si>
    <t>[15:17:01 INF] [出力件数:914]</t>
  </si>
  <si>
    <t>[15:17:02 INF] SFTPテスト接続成功</t>
  </si>
  <si>
    <t>[15:17:02 INF] SFTPアップロード完了[リモートパス:bbb,CSVファイル:20250925-151701_TactManagement_20250925_151701.csv]</t>
  </si>
  <si>
    <t>[15:17:03 INF] SFTPアップロード完了[リモートパス:bbb,CSVファイル:20250925-151701_WeOrder_20250925_151701.csv]</t>
  </si>
  <si>
    <t>[15:17:03 INF] [クリーンナップ対象フォルダパス:C:\CSV\DL]</t>
  </si>
  <si>
    <t>[15:17:03 INF] [クリーンナップ最大保持日数:7]</t>
  </si>
  <si>
    <t>[15:17:03 INF] [クリーンナップ保持再過去日:2025/09/19]</t>
  </si>
  <si>
    <t>[15:17:03 INF] [クリーンナップ最大保持ファイル数:100]</t>
  </si>
  <si>
    <t>[15:17:03 INF] クリーンナップ処理が終了しました。</t>
  </si>
  <si>
    <t>[15:17:03 INF] Excel→CSV 処理（溶接加工計画）終了</t>
  </si>
  <si>
    <t>C:\Dev\溶接加工ツール\src\ExcelToCsvToDb\bin\Debug\ExcelToCsvToDb.exe (プロセス 23548) は、コード 0 (0x0) で終了しました。</t>
  </si>
  <si>
    <t>デバッグが停止したときに自動的にコンソールを閉じるには、[ツール] -&gt; [オプション] -&gt; [デバッグ] -&gt; [デバッグの停止時に自動的にコンソールを閉じる] を有効にします。</t>
  </si>
  <si>
    <t>このウィンドウを閉じるには、任意のキーを押してください...</t>
  </si>
  <si>
    <t>最小日</t>
  </si>
  <si>
    <t>最大日</t>
  </si>
  <si>
    <t>we合計</t>
  </si>
  <si>
    <t>af合計</t>
  </si>
  <si>
    <t>最小lua</t>
  </si>
  <si>
    <t>最大lua</t>
  </si>
  <si>
    <t>line_name</t>
  </si>
  <si>
    <t>マルチ</t>
  </si>
  <si>
    <t>MC</t>
  </si>
  <si>
    <t>AF</t>
  </si>
  <si>
    <t>WE</t>
  </si>
  <si>
    <t>合計</t>
    <rPh sb="0" eb="2">
      <t>ゴウケイ</t>
    </rPh>
    <phoneticPr fontId="5"/>
  </si>
  <si>
    <t>年月</t>
  </si>
  <si>
    <t>AF差</t>
    <rPh sb="2" eb="3">
      <t>サ</t>
    </rPh>
    <phoneticPr fontId="1"/>
  </si>
  <si>
    <t>WE差</t>
    <rPh sb="2" eb="3">
      <t>サ</t>
    </rPh>
    <phoneticPr fontId="1"/>
  </si>
  <si>
    <t>3月AF</t>
    <rPh sb="1" eb="2">
      <t>ガツ</t>
    </rPh>
    <phoneticPr fontId="7"/>
  </si>
  <si>
    <t>3月WE</t>
    <rPh sb="1" eb="2">
      <t>ガツ</t>
    </rPh>
    <phoneticPr fontId="7"/>
  </si>
  <si>
    <t>3月シート</t>
    <rPh sb="1" eb="2">
      <t>ガツ</t>
    </rPh>
    <phoneticPr fontId="1"/>
  </si>
  <si>
    <t>差</t>
    <rPh sb="0" eb="1">
      <t>サ</t>
    </rPh>
    <phoneticPr fontId="1"/>
  </si>
  <si>
    <t>差引合計</t>
    <rPh sb="0" eb="2">
      <t>サシヒキ</t>
    </rPh>
    <rPh sb="2" eb="4">
      <t>ゴウケイ</t>
    </rPh>
    <phoneticPr fontId="1"/>
  </si>
  <si>
    <t>[14:23:38 INF] [EXE] 製品名: ExcelToCsvToDb, バージョン: 1.0.0.0</t>
  </si>
  <si>
    <t>[14:23:38 INF] [DLL] 製品名: KssSmaPlaLib, バージョン: 1.0.0.0</t>
  </si>
  <si>
    <t>[14:23:38 INF] [起動時引数:/WeOrder,/ExcelToCsv,/2000/01/01]</t>
  </si>
  <si>
    <t>[14:23:38 INF] Excel→CSV 処理（溶接加工向けデータ連携ツール） 開始</t>
  </si>
  <si>
    <t>[14:23:38 INF] [開始日:2000/01/01]</t>
  </si>
  <si>
    <t>[14:23:38 INF] [入力フォルダ:C:\CSV\溶接加工計画]</t>
  </si>
  <si>
    <t>[14:23:38 INF] [Excelシートチェック項目:D2[or]D1,ライン|E2[or]E1,シフト|D5,機種コード[or]コード|E5,仕向|F5,タクト|G5,日付]</t>
  </si>
  <si>
    <t>[14:23:38 INF] [ファイル:C:\CSV\溶接加工計画\102期生産計画MC上期.xlsx]</t>
  </si>
  <si>
    <t>[14:23:41 INF] [シート名:2025.6月]</t>
  </si>
  <si>
    <t>[14:23:41 INF] [日付:2025/5/28,29,30,6/2,3,4,5,6,9,10,11,12,13,16,17,18,19,20,23,24,25,26,27,30]</t>
  </si>
  <si>
    <t>[14:23:41 INF] [非表示行の扱い(ExcelHiddenRowHandling)=skip]</t>
  </si>
  <si>
    <t>[14:23:41 INF] [MC生産負荷行番号:173]</t>
  </si>
  <si>
    <t>[14:23:41 INF] [シート名:2025.5月]</t>
  </si>
  <si>
    <t>[14:23:41 INF] 前の年月を 202504 に補正[補正前:2024/4/23,24,25,2025/5/6,7,8,9,12,13,14,15,16,19,20,21,22,23,26,27,28,29,30][補正後:2025/4/23,24,25,5/6,7,8,9,12,13,14,15,16,19,20,21,22,23,26,27,28,29,30]</t>
  </si>
  <si>
    <t>[14:23:41 INF] [日付:2025/4/23,24,25,5/6,7,8,9,12,13,14,15,16,19,20,21,22,23,26,27,28,29,30]</t>
  </si>
  <si>
    <t>[14:23:41 INF] [シート名:2025.4月]</t>
  </si>
  <si>
    <t>[14:23:41 INF] 前の年月を 202503 に補正[補正前:2024/3/26,27,28,31,2025/4/1,2,3,4,5,7,8,9,10,11,14,15,16,17,18,19,21,22,23,24,25][補正後:2025/3/26,27,28,31,4/1,2,3,4,5,7,8,9,10,11,14,15,16,17,18,19,21,22,23,24,25]</t>
  </si>
  <si>
    <t>[14:23:41 INF] [日付:2025/3/26,27,28,31,4/1,2,3,4,5,7,8,9,10,11,14,15,16,17,18,19,21,22,23,24,25]</t>
  </si>
  <si>
    <t>[14:23:41 INF] [MC生産負荷行番号:170]</t>
  </si>
  <si>
    <t>[14:23:41 INF] ★★★WE同値[58]</t>
  </si>
  <si>
    <t>[14:23:41 INF] ★★★WE同値[53]</t>
  </si>
  <si>
    <t>[14:23:41 INF] ★★★AF同値[85]</t>
  </si>
  <si>
    <t>[14:23:41 INF] ★★★WE同値[85]</t>
  </si>
  <si>
    <t>[14:23:41 INF] ★★★AF同値[118]</t>
  </si>
  <si>
    <t>[14:23:41 INF] ★★★WE同値[118]</t>
  </si>
  <si>
    <t>[14:23:41 INF] [シート名:2025.3月]</t>
  </si>
  <si>
    <t>[14:23:41 INF] [日付:2025/2/26,27,28,3/3,4,5,6,7,10,11,12,13,14,17,18,19,20,21,24,25,26,27,28,31]</t>
  </si>
  <si>
    <t>[14:23:41 INF] [MC生産負荷行番号:164]</t>
  </si>
  <si>
    <t>[14:23:41 INF] ★★★WE同値[12]</t>
  </si>
  <si>
    <t>[14:23:41 INF] ★★★WE同値[15]</t>
  </si>
  <si>
    <t>[14:23:41 INF] ★★★WE同値[14]</t>
  </si>
  <si>
    <t>[14:23:41 INF] ★★★AF同値[73]</t>
  </si>
  <si>
    <t>[14:23:41 INF] ★★★AF同値[70]</t>
  </si>
  <si>
    <t>[14:23:41 INF] ★★★WE同値[143]</t>
  </si>
  <si>
    <t>[14:23:41 INF] ★★★WE同値[90]</t>
  </si>
  <si>
    <t>[14:23:41 INF] ★★★WE同値[89]</t>
  </si>
  <si>
    <t>[14:23:41 INF] ★★★WE同値[50]</t>
  </si>
  <si>
    <t>[14:23:41 INF] ★★★WE同値[60]</t>
  </si>
  <si>
    <t>[14:23:41 WRN] 同一日同一コードでWE値が異なります（未更新）。[ライン名:MC,機種コード:50100MLL D000  ,日付:2025/03/26,WE値①:27,WE値②3] ①のまま。</t>
  </si>
  <si>
    <t>[14:23:41 WRN] 同一日同一コードでWE値が異なります（未更新）。[ライン名:MC,機種コード:50100MLL D000  ,日付:2025/03/27,WE値①:28,WE値②24] ①のまま。</t>
  </si>
  <si>
    <t>[14:23:41 WRN] 同一日同一コードでWE値が異なります（未更新）。[ライン名:MC,機種コード:50100MLL D000  ,日付:2025/03/28,WE値①:32,WE値②28] ①のまま。</t>
  </si>
  <si>
    <t>[14:23:41 INF] ★★★WE同値[150]</t>
  </si>
  <si>
    <t>[14:23:41 INF] ★★★WE同値[100]</t>
  </si>
  <si>
    <t>[14:23:41 WRN] 同一日同一コードでWE値が異なります（未更新）。[ライン名:MC,機種コード:50100MLC D300  ,日付:2025/03/27,WE値①:60,WE値②40] ①のまま。</t>
  </si>
  <si>
    <t>[14:23:41 WRN] 同一日同一コードでWE値が異なります（未更新）。[ライン名:MC,機種コード:50100MLC D300  ,日付:2025/03/28,WE値①:50,WE値②60] ①のまま。</t>
  </si>
  <si>
    <t>[14:23:41 INF] [ファイル:C:\CSV\溶接加工計画\102期生産計画マルチ上期.xlsx]</t>
  </si>
  <si>
    <t>[14:23:42 INF] [シート名:2025.6月]</t>
  </si>
  <si>
    <t>[14:23:42 INF] シート名より日付の年を補正しました。[補正前:2024,補正後:2025]</t>
  </si>
  <si>
    <t>[14:23:42 INF] [日付:2025/4/23,24,25,5/6,7,8,9,12,13,14,15,16,19,20,21,22,23,26,27,28,29,30]</t>
  </si>
  <si>
    <t>[14:23:42 INF] [非表示行の扱い(ExcelHiddenRowHandling)=skip]</t>
  </si>
  <si>
    <t>[14:23:42 INF] [MC生産負荷行番号:138]</t>
  </si>
  <si>
    <t>[14:23:42 INF] [シート名:2025.5月]</t>
  </si>
  <si>
    <t>[14:23:42 INF] [シート名:2025.4月]</t>
  </si>
  <si>
    <t>[14:23:42 INF] 前の年月を 202503 に補正[補正前:2024/3/26,27,28,31,2025/4/1,2,3,4,5,7,8,9,10,11,14,15,16,17,18,19,21,22,23,24,25][補正後:2025/3/26,27,28,31,4/1,2,3,4,5,7,8,9,10,11,14,15,16,17,18,19,21,22,23,24,25]</t>
  </si>
  <si>
    <t>[14:23:42 INF] [日付:2025/3/26,27,28,31,4/1,2,3,4,5,7,8,9,10,11,14,15,16,17,18,19,21,22,23,24,25]</t>
  </si>
  <si>
    <t>[14:23:42 INF] ★★★AF同値[48]</t>
  </si>
  <si>
    <t>[14:23:42 INF] ★★★AF同値[179]</t>
  </si>
  <si>
    <t>[14:23:42 INF] ★★★WE同値[179]</t>
  </si>
  <si>
    <t>[14:23:42 INF] ★★★AF同値[100]</t>
  </si>
  <si>
    <t>[14:23:42 INF] ★★★WE同値[100]</t>
  </si>
  <si>
    <t>[14:23:42 INF] [シート名:2025.3月]</t>
  </si>
  <si>
    <t>[14:23:42 INF] [日付:2025/2/26,27,28,3/3,4,5,6,7,10,11,12,13,14,17,18,19,20,21,24,25,26,27,28,31]</t>
  </si>
  <si>
    <t>[14:23:42 WRN] 同一日同一コードでWE値が異なります（未更新）。[ライン名:マルチ,機種コード:FRONTMY6 A000  ,日付:2025/03/26,WE値①:40,WE値②30] ①のまま。</t>
  </si>
  <si>
    <t>[14:23:42 WRN] 同一日同一コードでWE値が異なります（未更新）。[ライン名:マルチ,機種コード:FRONTMY6 A000  ,日付:2025/03/27,WE値①:20,WE値②10] ①のまま。</t>
  </si>
  <si>
    <t>[14:23:42 WRN] 同一日同一コードでWE値が異なります（未更新）。[ライン名:マルチ,機種コード:FRONTMY6 A000  ,日付:2025/03/28,WE値①:30,WE値②40] ①のまま。</t>
  </si>
  <si>
    <t>[14:23:42 INF] ★★★WE同値[120]</t>
  </si>
  <si>
    <t>[14:23:42 INF] ★★★WE同値[2]</t>
  </si>
  <si>
    <t>[14:23:42 INF] ★★★WE同値[60]</t>
  </si>
  <si>
    <t>[14:23:42 INF] ★★★AF同値[56]</t>
  </si>
  <si>
    <t>[14:23:42 INF] ★★★AF同値[42]</t>
  </si>
  <si>
    <t>[14:23:42 INF] ★★★WE同値[56]</t>
  </si>
  <si>
    <t>[14:23:42 INF] ★★★WE同値[92]</t>
  </si>
  <si>
    <t>[14:23:42 INF] ★★★WE同値[50]</t>
  </si>
  <si>
    <t>[14:23:42 INF] ★★★AF同値[120]</t>
  </si>
  <si>
    <t>[14:23:42 INF] ★★★WE同値[48]</t>
  </si>
  <si>
    <t>[14:23:42 INF] ★★★WE同値[114]</t>
  </si>
  <si>
    <t>[14:23:42 INF] ★★★WE同値[97]</t>
  </si>
  <si>
    <t>[14:23:42 INF] ★★★WE同値[117]</t>
  </si>
  <si>
    <t>[14:23:42 WRN] 同一日同一コードでWE値が異なります（未更新）。[ライン名:マルチ,機種コード:50100MLC D300  ,日付:2025/03/27,WE値①:90,WE値②110] ①のまま。</t>
  </si>
  <si>
    <t>[14:23:42 WRN] 同一日同一コードでWE値が異なります（未更新）。[ライン名:マルチ,機種コード:50100MLC D300  ,日付:2025/03/28,WE値①:100,WE値②90] ①のまま。</t>
  </si>
  <si>
    <t>[14:23:42 INF] CSVファイル名（WE生産計画）に拡張子を付与しました。[ファイル名:WeOrder.csv]</t>
  </si>
  <si>
    <t>[14:23:42 INF] [CSVファイル（WE生産計画）パス:C:\CSV\溶接加工計画\20250926-142342_WeOrder_20250926_142342.csv]</t>
  </si>
  <si>
    <t>[14:23:42 INF] 再集計圧縮完了。[前:914件,後:902件]</t>
  </si>
  <si>
    <t>[14:23:42 INF] [出力件数:902]</t>
  </si>
  <si>
    <t>[14:23:43 INF] SFTPテスト接続成功</t>
  </si>
  <si>
    <t>[14:23:43 INF] SFTPアップロード完了[リモートパス:bbb,CSVファイル:20250926-142342_WeOrder_20250926_142342.csv]</t>
  </si>
  <si>
    <t>[14:23:43 INF] [クリーンナップ対象フォルダパス:C:\CSV\DL]</t>
  </si>
  <si>
    <t>[14:23:43 INF] [クリーンナップ最大保持日数:7]</t>
  </si>
  <si>
    <t>[14:23:43 INF] [クリーンナップ保持再過去日:2025/09/20]</t>
  </si>
  <si>
    <t>[14:23:43 INF] [クリーンナップ最大保持ファイル数:100]</t>
  </si>
  <si>
    <t>[14:23:43 INF] クリーンナップ処理が終了しました。</t>
  </si>
  <si>
    <t>[14:23:43 INF] Excel→CSV 処理（溶接加工計画）終了</t>
  </si>
  <si>
    <t>4月AF</t>
    <rPh sb="1" eb="2">
      <t>ガツ</t>
    </rPh>
    <phoneticPr fontId="7"/>
  </si>
  <si>
    <t>4月WE</t>
    <rPh sb="1" eb="2">
      <t>ガツ</t>
    </rPh>
    <phoneticPr fontId="7"/>
  </si>
  <si>
    <t>4月シート</t>
    <rPh sb="1" eb="2">
      <t>ガツ</t>
    </rPh>
    <phoneticPr fontId="1"/>
  </si>
  <si>
    <t>5月シート</t>
    <rPh sb="1" eb="2">
      <t>ガツ</t>
    </rPh>
    <phoneticPr fontId="1"/>
  </si>
  <si>
    <t>3月合計</t>
    <rPh sb="1" eb="2">
      <t>ガツ</t>
    </rPh>
    <rPh sb="2" eb="4">
      <t>ゴウケイ</t>
    </rPh>
    <phoneticPr fontId="1"/>
  </si>
  <si>
    <t>4月合計</t>
    <rPh sb="1" eb="2">
      <t>ガツ</t>
    </rPh>
    <rPh sb="2" eb="4">
      <t>ゴウケイ</t>
    </rPh>
    <phoneticPr fontId="1"/>
  </si>
  <si>
    <t>3月</t>
    <rPh sb="1" eb="2">
      <t>ガツ</t>
    </rPh>
    <phoneticPr fontId="1"/>
  </si>
  <si>
    <t>4月</t>
    <rPh sb="1" eb="2">
      <t>ガツ</t>
    </rPh>
    <phoneticPr fontId="1"/>
  </si>
  <si>
    <t>6月シート</t>
    <rPh sb="1" eb="2">
      <t>ガツ</t>
    </rPh>
    <phoneticPr fontId="1"/>
  </si>
  <si>
    <t>5月</t>
    <rPh sb="1" eb="2">
      <t>ガツ</t>
    </rPh>
    <phoneticPr fontId="1"/>
  </si>
  <si>
    <t>5月合計</t>
    <rPh sb="1" eb="2">
      <t>ガツ</t>
    </rPh>
    <rPh sb="2" eb="4">
      <t>ゴウケイ</t>
    </rPh>
    <phoneticPr fontId="1"/>
  </si>
  <si>
    <t>5月AF</t>
    <rPh sb="1" eb="2">
      <t>ガツ</t>
    </rPh>
    <phoneticPr fontId="7"/>
  </si>
  <si>
    <t>5月WE</t>
    <rPh sb="1" eb="2">
      <t>ガツ</t>
    </rPh>
    <phoneticPr fontId="7"/>
  </si>
  <si>
    <t>MC</t>
    <phoneticPr fontId="1"/>
  </si>
  <si>
    <t>マルチ</t>
    <phoneticPr fontId="1"/>
  </si>
  <si>
    <t>合計：</t>
    <rPh sb="0" eb="2">
      <t>ゴウケイ</t>
    </rPh>
    <phoneticPr fontId="1"/>
  </si>
  <si>
    <t>※以下は同一フォルダ内の「検証用：102期生産計画MC上期.xlsx」「検証用：102期生産計画マルチ上期.xlsx」参照。差は下記ログを参照。</t>
    <rPh sb="1" eb="3">
      <t>イカ</t>
    </rPh>
    <rPh sb="4" eb="6">
      <t>ドウイツ</t>
    </rPh>
    <rPh sb="10" eb="11">
      <t>ナイ</t>
    </rPh>
    <rPh sb="59" eb="61">
      <t>サンショウ</t>
    </rPh>
    <rPh sb="62" eb="63">
      <t>サ</t>
    </rPh>
    <rPh sb="64" eb="66">
      <t>カキ</t>
    </rPh>
    <rPh sb="69" eb="71">
      <t>サンショウ</t>
    </rPh>
    <phoneticPr fontId="1"/>
  </si>
  <si>
    <t>Excel→CSV処理</t>
    <rPh sb="9" eb="11">
      <t>ショリ</t>
    </rPh>
    <phoneticPr fontId="1"/>
  </si>
  <si>
    <t>・Excel内容とCSV内容が一致すること。</t>
    <rPh sb="6" eb="8">
      <t>ナイヨウ</t>
    </rPh>
    <rPh sb="12" eb="14">
      <t>ナイヨウ</t>
    </rPh>
    <rPh sb="15" eb="17">
      <t>イッチ</t>
    </rPh>
    <phoneticPr fontId="1"/>
  </si>
  <si>
    <t>9/26 OK
小佐井</t>
    <rPh sb="8" eb="11">
      <t>コサイ</t>
    </rPh>
    <phoneticPr fontId="1"/>
  </si>
  <si>
    <t>※「CSV to DB検証①タクトCSV」～④シート参照</t>
    <rPh sb="26" eb="28">
      <t>サンショウ</t>
    </rPh>
    <phoneticPr fontId="1"/>
  </si>
  <si>
    <t>シート間の日付重複</t>
    <rPh sb="3" eb="4">
      <t>カン</t>
    </rPh>
    <rPh sb="5" eb="9">
      <t>ヒヅケチョウフク</t>
    </rPh>
    <phoneticPr fontId="1"/>
  </si>
  <si>
    <t>複数シートにて月末日の重複がダブって出力されないこと</t>
    <rPh sb="0" eb="2">
      <t>フクスウ</t>
    </rPh>
    <rPh sb="7" eb="10">
      <t>ゲツマツビ</t>
    </rPh>
    <rPh sb="11" eb="13">
      <t>チョウフク</t>
    </rPh>
    <rPh sb="18" eb="20">
      <t>シュツリョク</t>
    </rPh>
    <phoneticPr fontId="1"/>
  </si>
  <si>
    <t>※「日付重複制御」シート参照</t>
    <rPh sb="12" eb="14">
      <t>サンショウ</t>
    </rPh>
    <phoneticPr fontId="1"/>
  </si>
  <si>
    <t>※「実データ検証」シートおよび同一フォルダ内の「検証用：102期生産計画MC上期.xlsx」「検証用：102期生産計画マルチ上期.xlsx」参照</t>
    <phoneticPr fontId="1"/>
  </si>
  <si>
    <t>仕様変更後の実データ（2ファイル）での検証</t>
    <rPh sb="0" eb="5">
      <t>シヨウヘンコウゴ</t>
    </rPh>
    <rPh sb="6" eb="7">
      <t>ジツ</t>
    </rPh>
    <rPh sb="19" eb="21">
      <t>ケンショウ</t>
    </rPh>
    <phoneticPr fontId="1"/>
  </si>
  <si>
    <t>Excel内容のDB反映</t>
    <rPh sb="5" eb="7">
      <t>ナイヨウ</t>
    </rPh>
    <rPh sb="10" eb="12">
      <t>ハンエイ</t>
    </rPh>
    <phoneticPr fontId="1"/>
  </si>
  <si>
    <t>・複数シートにて月末数日間の重複記載がそのままダブって出力されないこと</t>
    <rPh sb="1" eb="3">
      <t>フクスウ</t>
    </rPh>
    <rPh sb="8" eb="10">
      <t>ゲツマツ</t>
    </rPh>
    <rPh sb="10" eb="12">
      <t>スウジツ</t>
    </rPh>
    <rPh sb="12" eb="13">
      <t>カン</t>
    </rPh>
    <rPh sb="14" eb="16">
      <t>チョウフク</t>
    </rPh>
    <rPh sb="16" eb="18">
      <t>キサイ</t>
    </rPh>
    <rPh sb="27" eb="29">
      <t>シュツリョク</t>
    </rPh>
    <phoneticPr fontId="1"/>
  </si>
  <si>
    <t>・実データExcelファイル（2ファイル）の内容がDBに反映されていること</t>
    <rPh sb="1" eb="2">
      <t>ジツ</t>
    </rPh>
    <rPh sb="22" eb="24">
      <t>ナイヨウ</t>
    </rPh>
    <rPh sb="28" eb="30">
      <t>ハンエイ</t>
    </rPh>
    <phoneticPr fontId="1"/>
  </si>
  <si>
    <t>ステップ制御</t>
    <rPh sb="4" eb="6">
      <t>セイギョ</t>
    </rPh>
    <phoneticPr fontId="1"/>
  </si>
  <si>
    <t>起動時引数「/aaa」</t>
    <rPh sb="0" eb="5">
      <t>キドウジヒキスウ</t>
    </rPh>
    <phoneticPr fontId="1"/>
  </si>
  <si>
    <t>・エラーログ（ステップ未登録）
・終了値：4</t>
    <rPh sb="11" eb="14">
      <t>ミトウロク</t>
    </rPh>
    <phoneticPr fontId="1"/>
  </si>
  <si>
    <t>10/3 OK
小佐井</t>
    <rPh sb="8" eb="11">
      <t>コサイ</t>
    </rPh>
    <phoneticPr fontId="1"/>
  </si>
  <si>
    <t>起動時引数「/ExcelToCsvWeOrder」</t>
    <rPh sb="0" eb="5">
      <t>キドウジヒキスウ</t>
    </rPh>
    <phoneticPr fontId="1"/>
  </si>
  <si>
    <t>※INIにセクションあるが中身は空</t>
    <rPh sb="13" eb="15">
      <t>ナカミ</t>
    </rPh>
    <rPh sb="16" eb="17">
      <t>カラ</t>
    </rPh>
    <phoneticPr fontId="1"/>
  </si>
  <si>
    <t>〃
INIの対象セッションのTitleに設定あり</t>
    <rPh sb="6" eb="8">
      <t>タイショウ</t>
    </rPh>
    <rPh sb="20" eb="22">
      <t>セッテイ</t>
    </rPh>
    <phoneticPr fontId="1"/>
  </si>
  <si>
    <t>※INIにセクションあるが中身はTitleのみ</t>
    <rPh sb="13" eb="15">
      <t>ナカミ</t>
    </rPh>
    <phoneticPr fontId="1"/>
  </si>
  <si>
    <t>・エラーログ（ステップ未登録：タイトルあり）
・終了値：4</t>
    <rPh sb="11" eb="14">
      <t>ミトウロク</t>
    </rPh>
    <phoneticPr fontId="1"/>
  </si>
  <si>
    <t>※INIにセクションなし</t>
    <phoneticPr fontId="1"/>
  </si>
  <si>
    <t>〃
001=aaa</t>
    <phoneticPr fontId="1"/>
  </si>
  <si>
    <t>・ステップ情報表示
・エラーログ（ステップ情報形式不正）
・終了値：2</t>
    <rPh sb="5" eb="7">
      <t>ジョウホウ</t>
    </rPh>
    <rPh sb="7" eb="9">
      <t>ヒョウジ</t>
    </rPh>
    <rPh sb="21" eb="27">
      <t>ジョウホウケイシキフセイ</t>
    </rPh>
    <phoneticPr fontId="1"/>
  </si>
  <si>
    <t>〃
002=bbb
001=aaa</t>
    <phoneticPr fontId="1"/>
  </si>
  <si>
    <t>※ステップあるが形式不正</t>
    <rPh sb="8" eb="12">
      <t>ケイシキフセイ</t>
    </rPh>
    <phoneticPr fontId="1"/>
  </si>
  <si>
    <t>※ステップ順序ソート確認</t>
    <rPh sb="5" eb="7">
      <t>ジュンジョ</t>
    </rPh>
    <rPh sb="10" eb="12">
      <t>カクニン</t>
    </rPh>
    <phoneticPr fontId="1"/>
  </si>
  <si>
    <t>・ステップ情報表示でステップ番号順に並んでいること（ログで確認）</t>
    <rPh sb="5" eb="7">
      <t>ジョウホウ</t>
    </rPh>
    <rPh sb="7" eb="9">
      <t>ヒョウジ</t>
    </rPh>
    <rPh sb="14" eb="16">
      <t>バンゴウ</t>
    </rPh>
    <rPh sb="16" eb="17">
      <t>ジュン</t>
    </rPh>
    <rPh sb="18" eb="19">
      <t>ナラ</t>
    </rPh>
    <rPh sb="29" eb="31">
      <t>カクニン</t>
    </rPh>
    <phoneticPr fontId="1"/>
  </si>
  <si>
    <t>〃
001=aaa(bbb)</t>
    <phoneticPr fontId="1"/>
  </si>
  <si>
    <t>※ステップ形式OKだが存在しない機能名</t>
    <rPh sb="5" eb="7">
      <t>ケイシキ</t>
    </rPh>
    <rPh sb="11" eb="13">
      <t>ソンザイ</t>
    </rPh>
    <rPh sb="16" eb="19">
      <t>キノウメイ</t>
    </rPh>
    <phoneticPr fontId="1"/>
  </si>
  <si>
    <t>・エラーログ（機能名未登録）
・終了値：3</t>
    <rPh sb="7" eb="13">
      <t>キノウメイミトウロク</t>
    </rPh>
    <phoneticPr fontId="1"/>
  </si>
  <si>
    <t>〃
001=ExcelToCsv_WeOrder(aaa)</t>
    <phoneticPr fontId="1"/>
  </si>
  <si>
    <t>※Excel→CSV処理で引数セッション未登録</t>
    <rPh sb="10" eb="12">
      <t>ショリ</t>
    </rPh>
    <rPh sb="13" eb="15">
      <t>ヒキスウ</t>
    </rPh>
    <rPh sb="20" eb="23">
      <t>ミトウロク</t>
    </rPh>
    <phoneticPr fontId="1"/>
  </si>
  <si>
    <t>・開始日が当日（ログ確認）
・エラーログ（入力フォルダパス未登録）
・終了値：1002</t>
    <rPh sb="1" eb="4">
      <t>カイシビ</t>
    </rPh>
    <rPh sb="5" eb="7">
      <t>トウジツ</t>
    </rPh>
    <rPh sb="10" eb="12">
      <t>カクニン</t>
    </rPh>
    <rPh sb="21" eb="23">
      <t>ニュウリョク</t>
    </rPh>
    <rPh sb="29" eb="32">
      <t>ミトウロク</t>
    </rPh>
    <rPh sb="35" eb="38">
      <t>シュウリョウチ</t>
    </rPh>
    <phoneticPr fontId="1"/>
  </si>
  <si>
    <t>〃
001=ExcelToCsv_WeOrder(ExcelToCsvIni)</t>
    <phoneticPr fontId="1"/>
  </si>
  <si>
    <t>[ExcelToCsvIni]
DaysToStartOffset=1
InFolderPath=C:\CSV\溶接加工計画</t>
    <phoneticPr fontId="1"/>
  </si>
  <si>
    <t>・開始日が翌日（ログ確認）
・シートチェック項目なし
・エラーログ（Excel日付行番号不正）
・終了値：1008</t>
    <rPh sb="1" eb="4">
      <t>カイシビ</t>
    </rPh>
    <rPh sb="5" eb="7">
      <t>ヨクジツ</t>
    </rPh>
    <rPh sb="10" eb="12">
      <t>カクニン</t>
    </rPh>
    <rPh sb="22" eb="24">
      <t>コウモク</t>
    </rPh>
    <rPh sb="39" eb="44">
      <t>ヒヅケギョウバンゴウ</t>
    </rPh>
    <rPh sb="44" eb="46">
      <t>フセイ</t>
    </rPh>
    <rPh sb="49" eb="52">
      <t>シュウリョウチ</t>
    </rPh>
    <phoneticPr fontId="1"/>
  </si>
  <si>
    <t>起動時引数「/ExcelToCsvWeOrder /2000/01/01」</t>
    <phoneticPr fontId="1"/>
  </si>
  <si>
    <t>[ExcelToCsvIni]
DaysToStartOffset=1
InFolderPath=C:\CSV\溶接加工計画
FileNamePattern=*生産計画*.xlsx
ExcelSheetCheckItems=D2[or]D1,ライン|E2[or]E1,シフト|D5,機種コード[or]コード|E5,仕向|F5,タクト|G5,日付
ExcelLineJudgeCol=4
ExcelDateRow=5
ExcelDateRowStartCol=8
ExcelDateRowEndValue=TOTAL
ExcelHiddenRowHandling=skip
ExcelDataEndJudgeCol=7
ExcelDataEndJudgeValue=
ExcelMcSeisanFukaJudgeCol=2
ExcelMcSeisanFukaJudgeValuePattern=*生産負荷*
ExcelAfWeCol=7
OutFolderPath=C:\CSV\溶接加工計画
CsvFileName=WeOrder
FileDtPrefix=yyyyMMdd-HHmmss_
FileDtSuffix=_yyyyMMdd_HHmmss
;CsvEncoding=UTF-8 With BOM</t>
    <phoneticPr fontId="1"/>
  </si>
  <si>
    <t>・シートチェック項目あり
・開始日が2000/01/01
・CSV出力されていること
・終了値：0</t>
    <rPh sb="8" eb="10">
      <t>コウモク</t>
    </rPh>
    <rPh sb="14" eb="17">
      <t>カイシビ</t>
    </rPh>
    <rPh sb="33" eb="35">
      <t>シュツリョク</t>
    </rPh>
    <rPh sb="44" eb="47">
      <t>シュウリョウチ</t>
    </rPh>
    <phoneticPr fontId="1"/>
  </si>
  <si>
    <t>[12:05:50 INF] [EXE] 製品名: ExcelToCsvToDb, バージョン: 1.0.0.0</t>
  </si>
  <si>
    <t>[12:05:50 INF] [DLL] 製品名: KssSmaPlaLib, バージョン: 1.0.0.0</t>
  </si>
  <si>
    <t>[12:05:50 INF] [起動時引数:/ExcelToCsvWeOrder,/2000/01/01]</t>
  </si>
  <si>
    <t>[12:05:50 INF] [処理区分:ExcelToCsvWeOrder]</t>
  </si>
  <si>
    <t>[12:05:50 INF] 【Excel→CSV 処理（溶接加工向けデータ連携ツール）】</t>
  </si>
  <si>
    <t>[12:05:50 INF] 001:ExcelToCsv_WeOrder(ExcelToCsvIni)</t>
  </si>
  <si>
    <t>[12:05:50 INF] ステップを開始します。[ステップ番号:001,機能:ExcelToCsv_WeOrder(ExcelToCsvIni)]</t>
  </si>
  <si>
    <t>[12:05:50 INF] Excel→CSV機能（溶接加工計画）を開始します。</t>
  </si>
  <si>
    <t>[12:05:50 INF] [開始日:2000/01/01]</t>
  </si>
  <si>
    <t>[12:05:50 INF] [入力フォルダ:C:\CSV\溶接加工計画]</t>
  </si>
  <si>
    <t>[12:05:50 INF] [Excelシートチェック項目:D2[or]D1,ライン|E2[or]E1,シフト|D5,機種コード[or]コード|E5,仕向|F5,タクト|G5,日付]</t>
  </si>
  <si>
    <t>[12:05:50 INF] [ファイル:C:\CSV\溶接加工計画\102期生産計画MC上期.xlsx]</t>
  </si>
  <si>
    <t>[12:05:53 INF] [シート名:2025.6月]</t>
  </si>
  <si>
    <t>[12:05:53 INF] [日付:2025/5/28,29,30,6/2,3,4,5,6,9,10,11,12,13,16,17,18,19,20,23,24,25,26,27,30]</t>
  </si>
  <si>
    <t>[12:05:53 INF] [非表示行の扱い(ExcelHiddenRowHandling)=skip]</t>
  </si>
  <si>
    <t>[12:05:53 INF] [MC生産負荷行番号:173]</t>
  </si>
  <si>
    <t>[12:05:53 INF] [シート名:2025.5月]</t>
  </si>
  <si>
    <t>[12:05:53 INF] 前の年月を 202504 に補正[補正前:2024/4/23,24,25,2025/5/6,7,8,9,12,13,14,15,16,19,20,21,22,23,26,27,28,29,30][補正後:2025/4/23,24,25,5/6,7,8,9,12,13,14,15,16,19,20,21,22,23,26,27,28,29,30]</t>
  </si>
  <si>
    <t>[12:05:53 INF] [日付:2025/4/23,24,25,5/6,7,8,9,12,13,14,15,16,19,20,21,22,23,26,27,28,29,30]</t>
  </si>
  <si>
    <t>[12:05:53 INF] [シート名:2025.4月]</t>
  </si>
  <si>
    <t>[12:05:53 INF] 前の年月を 202503 に補正[補正前:2024/3/26,27,28,31,2025/4/1,2,3,4,5,7,8,9,10,11,14,15,16,17,18,19,21,22,23,24,25][補正後:2025/3/26,27,28,31,4/1,2,3,4,5,7,8,9,10,11,14,15,16,17,18,19,21,22,23,24,25]</t>
  </si>
  <si>
    <t>[12:05:53 INF] [日付:2025/3/26,27,28,31,4/1,2,3,4,5,7,8,9,10,11,14,15,16,17,18,19,21,22,23,24,25]</t>
  </si>
  <si>
    <t>[12:05:53 INF] [MC生産負荷行番号:170]</t>
  </si>
  <si>
    <t>[12:05:53 INF] [シート名:2025.3月]</t>
  </si>
  <si>
    <t>[12:05:53 INF] [日付:2025/2/26,27,28,3/3,4,5,6,7,10,11,12,13,14,17,18,19,20,21,24,25,26,27,28,31]</t>
  </si>
  <si>
    <t>[12:05:53 INF] [MC生産負荷行番号:164]</t>
  </si>
  <si>
    <t>[12:05:53 WRN] 同一日同一コードでWE値が異なります（未更新）。[ライン名:MC,機種コード:50100MLL D000  ,日付:2025/03/26,WE値①:27,WE値②3] ①のまま。</t>
  </si>
  <si>
    <t>[12:05:53 WRN] 同一日同一コードでWE値が異なります（未更新）。[ライン名:MC,機種コード:50100MLL D000  ,日付:2025/03/27,WE値①:28,WE値②24] ①のまま。</t>
  </si>
  <si>
    <t>[12:05:53 WRN] 同一日同一コードでWE値が異なります（未更新）。[ライン名:MC,機種コード:50100MLL D000  ,日付:2025/03/28,WE値①:32,WE値②28] ①のまま。</t>
  </si>
  <si>
    <t>[12:05:53 WRN] 同一日同一コードでWE値が異なります（未更新）。[ライン名:MC,機種コード:50100MLC D300  ,日付:2025/03/27,WE値①:60,WE値②40] ①のまま。</t>
  </si>
  <si>
    <t>[12:05:53 WRN] 同一日同一コードでWE値が異なります（未更新）。[ライン名:MC,機種コード:50100MLC D300  ,日付:2025/03/28,WE値①:50,WE値②60] ①のまま。</t>
  </si>
  <si>
    <t>[12:05:53 INF] [ファイル:C:\CSV\溶接加工計画\102期生産計画マルチ上期.xlsx]</t>
  </si>
  <si>
    <t>[12:05:54 INF] [シート名:2025.6月]</t>
  </si>
  <si>
    <t>[12:05:54 INF] シート名より日付の年を補正しました。[補正前:2024,補正後:2025]</t>
  </si>
  <si>
    <t>[12:05:54 INF] [日付:2025/4/23,24,25,5/6,7,8,9,12,13,14,15,16,19,20,21,22,23,26,27,28,29,30]</t>
  </si>
  <si>
    <t>[12:05:54 INF] [非表示行の扱い(ExcelHiddenRowHandling)=skip]</t>
  </si>
  <si>
    <t>[12:05:54 INF] [MC生産負荷行番号:138]</t>
  </si>
  <si>
    <t>[12:05:54 INF] [シート名:2025.5月]</t>
  </si>
  <si>
    <t>[12:05:54 INF] [シート名:2025.4月]</t>
  </si>
  <si>
    <t>[12:05:54 INF] 前の年月を 202503 に補正[補正前:2024/3/26,27,28,31,2025/4/1,2,3,4,5,7,8,9,10,11,14,15,16,17,18,19,21,22,23,24,25][補正後:2025/3/26,27,28,31,4/1,2,3,4,5,7,8,9,10,11,14,15,16,17,18,19,21,22,23,24,25]</t>
  </si>
  <si>
    <t>[12:05:54 INF] [日付:2025/3/26,27,28,31,4/1,2,3,4,5,7,8,9,10,11,14,15,16,17,18,19,21,22,23,24,25]</t>
  </si>
  <si>
    <t>[12:05:54 INF] [シート名:2025.3月]</t>
  </si>
  <si>
    <t>[12:05:54 INF] [日付:2025/2/26,27,28,3/3,4,5,6,7,10,11,12,13,14,17,18,19,20,21,24,25,26,27,28,31]</t>
  </si>
  <si>
    <t>[12:05:54 WRN] 同一日同一コードでWE値が異なります（未更新）。[ライン名:マルチ,機種コード:FRONTMY6 A000  ,日付:2025/03/26,WE値①:40,WE値②30] ①のまま。</t>
  </si>
  <si>
    <t>[12:05:54 WRN] 同一日同一コードでWE値が異なります（未更新）。[ライン名:マルチ,機種コード:FRONTMY6 A000  ,日付:2025/03/27,WE値①:20,WE値②10] ①のまま。</t>
  </si>
  <si>
    <t>[12:05:54 WRN] 同一日同一コードでWE値が異なります（未更新）。[ライン名:マルチ,機種コード:FRONTMY6 A000  ,日付:2025/03/28,WE値①:30,WE値②40] ①のまま。</t>
  </si>
  <si>
    <t>[12:05:54 WRN] 同一日同一コードでWE値が異なります（未更新）。[ライン名:マルチ,機種コード:50100MLC D300  ,日付:2025/03/27,WE値①:90,WE値②110] ①のまま。</t>
  </si>
  <si>
    <t>[12:05:54 WRN] 同一日同一コードでWE値が異なります（未更新）。[ライン名:マルチ,機種コード:50100MLC D300  ,日付:2025/03/28,WE値①:100,WE値②90] ①のまま。</t>
  </si>
  <si>
    <t>[12:05:54 INF] CSVファイル名に拡張子を付与しました。[ファイル名:WeOrder.csv]</t>
  </si>
  <si>
    <t>[12:05:54 INF] [CSVファイルパス:C:\CSV\溶接加工計画\20251003-120554_WeOrder_20251003_120554.csv]</t>
  </si>
  <si>
    <t>[12:05:54 INF] 再集計圧縮完了。[前:914件,後:902件]</t>
  </si>
  <si>
    <t>[12:05:54 INF] [出力件数:902]</t>
  </si>
  <si>
    <t>[12:05:54 INF] Excel→CSV機能（溶接加工計画）が終了しました。</t>
  </si>
  <si>
    <t>[12:05:54 INF] ステップが終了しました。[ステップ番号:001,機能:ExcelToCsv_WeOrder(ExcelToCsvIni)]</t>
  </si>
  <si>
    <t>[12:05:54 INF] 全てのステップが終了しました。プログラムを終了します。</t>
  </si>
  <si>
    <t>C:\Dev\溶接加工ツール\src\ExcelToCsvToDb\bin\Debug\ExcelToCsvToDb.exe (プロセス 21272) は、コード 0 (0x0) で終了しました。</t>
  </si>
  <si>
    <t>[ExcelToCsvWeOrder]
Title=Excel→CSV 処理（溶接加工向けデータ連携ツール）
001=ExcelToCsv_WeOrder(ExcelToCsvIni)
002=SFTPUpload(SFTPUploadIni)
003=Cleanup(CleanupAfterUploadIni)</t>
    <phoneticPr fontId="1"/>
  </si>
  <si>
    <t>※ExcelToCsvの全処理</t>
    <rPh sb="12" eb="15">
      <t>ゼンショリ</t>
    </rPh>
    <phoneticPr fontId="1"/>
  </si>
  <si>
    <t>・3機能が実行されていること（ログで確認）
・SFTPにCSVファイルがアップロードされていること
・終了値：0</t>
    <rPh sb="2" eb="4">
      <t>キノウ</t>
    </rPh>
    <rPh sb="5" eb="7">
      <t>ジッコウ</t>
    </rPh>
    <rPh sb="18" eb="20">
      <t>カクニン</t>
    </rPh>
    <rPh sb="51" eb="54">
      <t>シュウリョウチ</t>
    </rPh>
    <phoneticPr fontId="1"/>
  </si>
  <si>
    <t>[13:56:51 INF] [EXE] 製品名: ExcelToCsvToDb, バージョン: 1.0.0.0</t>
  </si>
  <si>
    <t>[13:56:51 INF] [DLL] 製品名: KssSmaPlaLib, バージョン: 1.0.0.0</t>
  </si>
  <si>
    <t>[13:56:51 INF] [起動時引数:/ExcelToCsvWeOrder,/2000/01/01]</t>
  </si>
  <si>
    <t>[13:56:51 INF] [処理区分:ExcelToCsvWeOrder]</t>
  </si>
  <si>
    <t>[13:56:51 INF] 【Excel→CSV 処理（溶接加工向けデータ連携ツール）】</t>
  </si>
  <si>
    <t>[13:56:51 INF] 001:ExcelToCsv_WeOrder(ExcelToCsvIni)</t>
  </si>
  <si>
    <t>[13:56:51 INF] 002:SFTPUpload(SFTPUploadIni)</t>
  </si>
  <si>
    <t>[13:56:51 INF] 003:Cleanup(CleanupAfterUploadIni)</t>
  </si>
  <si>
    <t>[13:56:51 INF] ステップを開始します。[ステップ番号:001,機能:ExcelToCsv_WeOrder(ExcelToCsvIni)]</t>
  </si>
  <si>
    <t>[13:56:51 INF] Excel→CSV機能（溶接加工計画）を開始します。</t>
  </si>
  <si>
    <t>[13:56:51 INF] [開始日:2000/01/01]</t>
  </si>
  <si>
    <t>[13:56:51 INF] [入力フォルダ:C:\CSV\溶接加工計画]</t>
  </si>
  <si>
    <t>[13:56:51 INF] [Excelシートチェック項目:D2[or]D1,ライン|E2[or]E1,シフト|D5,機種コード[or]コード|E5,仕向|F5,タクト|G5,日付]</t>
  </si>
  <si>
    <t>[13:56:51 INF] [ファイル:C:\CSV\溶接加工計画\102期生産計画MC上期.xlsx]</t>
  </si>
  <si>
    <t>[13:56:53 INF] [シート名:2025.6月]</t>
  </si>
  <si>
    <t>[13:56:54 INF] [日付:2025/5/28,29,30,6/2,3,4,5,6,9,10,11,12,13,16,17,18,19,20,23,24,25,26,27,30]</t>
  </si>
  <si>
    <t>[13:56:54 INF] [非表示行の扱い(ExcelHiddenRowHandling)=skip]</t>
  </si>
  <si>
    <t>[13:56:54 INF] [MC生産負荷行番号:173]</t>
  </si>
  <si>
    <t>[13:56:54 INF] [シート名:2025.5月]</t>
  </si>
  <si>
    <t>[13:56:54 INF] 前の年月を 202504 に補正[補正前:2024/4/23,24,25,2025/5/6,7,8,9,12,13,14,15,16,19,20,21,22,23,26,27,28,29,30][補正後:2025/4/23,24,25,5/6,7,8,9,12,13,14,15,16,19,20,21,22,23,26,27,28,29,30]</t>
  </si>
  <si>
    <t>[13:56:54 INF] [日付:2025/4/23,24,25,5/6,7,8,9,12,13,14,15,16,19,20,21,22,23,26,27,28,29,30]</t>
  </si>
  <si>
    <t>[13:56:54 INF] [シート名:2025.4月]</t>
  </si>
  <si>
    <t>[13:56:54 INF] 前の年月を 202503 に補正[補正前:2024/3/26,27,28,31,2025/4/1,2,3,4,5,7,8,9,10,11,14,15,16,17,18,19,21,22,23,24,25][補正後:2025/3/26,27,28,31,4/1,2,3,4,5,7,8,9,10,11,14,15,16,17,18,19,21,22,23,24,25]</t>
  </si>
  <si>
    <t>[13:56:54 INF] [日付:2025/3/26,27,28,31,4/1,2,3,4,5,7,8,9,10,11,14,15,16,17,18,19,21,22,23,24,25]</t>
  </si>
  <si>
    <t>[13:56:54 INF] [MC生産負荷行番号:170]</t>
  </si>
  <si>
    <t>[13:56:54 INF] [シート名:2025.3月]</t>
  </si>
  <si>
    <t>[13:56:54 INF] [日付:2025/2/26,27,28,3/3,4,5,6,7,10,11,12,13,14,17,18,19,20,21,24,25,26,27,28,31]</t>
  </si>
  <si>
    <t>[13:56:54 INF] [MC生産負荷行番号:164]</t>
  </si>
  <si>
    <t>[13:56:54 WRN] 同一日同一コードでWE値が異なります（未更新）。[ライン名:MC,機種コード:50100MLL D000  ,日付:2025/03/26,WE値①:27,WE値②3] ①のまま。</t>
  </si>
  <si>
    <t>[13:56:54 WRN] 同一日同一コードでWE値が異なります（未更新）。[ライン名:MC,機種コード:50100MLL D000  ,日付:2025/03/27,WE値①:28,WE値②24] ①のまま。</t>
  </si>
  <si>
    <t>[13:56:54 WRN] 同一日同一コードでWE値が異なります（未更新）。[ライン名:MC,機種コード:50100MLL D000  ,日付:2025/03/28,WE値①:32,WE値②28] ①のまま。</t>
  </si>
  <si>
    <t>[13:56:54 WRN] 同一日同一コードでWE値が異なります（未更新）。[ライン名:MC,機種コード:50100MLC D300  ,日付:2025/03/27,WE値①:60,WE値②40] ①のまま。</t>
  </si>
  <si>
    <t>[13:56:54 WRN] 同一日同一コードでWE値が異なります（未更新）。[ライン名:MC,機種コード:50100MLC D300  ,日付:2025/03/28,WE値①:50,WE値②60] ①のまま。</t>
  </si>
  <si>
    <t>[13:56:54 INF] [ファイル:C:\CSV\溶接加工計画\102期生産計画マルチ上期.xlsx]</t>
  </si>
  <si>
    <t>[13:56:54 INF] [シート名:2025.6月]</t>
  </si>
  <si>
    <t>[13:56:54 INF] シート名より日付の年を補正しました。[補正前:2024,補正後:2025]</t>
  </si>
  <si>
    <t>[13:56:54 INF] [MC生産負荷行番号:138]</t>
  </si>
  <si>
    <t>[13:56:54 WRN] 同一日同一コードでWE値が異なります（未更新）。[ライン名:マルチ,機種コード:FRONTMY6 A000  ,日付:2025/03/26,WE値①:40,WE値②30] ①のまま。</t>
  </si>
  <si>
    <t>[13:56:54 WRN] 同一日同一コードでWE値が異なります（未更新）。[ライン名:マルチ,機種コード:FRONTMY6 A000  ,日付:2025/03/27,WE値①:20,WE値②10] ①のまま。</t>
  </si>
  <si>
    <t>[13:56:54 WRN] 同一日同一コードでWE値が異なります（未更新）。[ライン名:マルチ,機種コード:FRONTMY6 A000  ,日付:2025/03/28,WE値①:30,WE値②40] ①のまま。</t>
  </si>
  <si>
    <t>[13:56:55 WRN] 同一日同一コードでWE値が異なります（未更新）。[ライン名:マルチ,機種コード:50100MLC D300  ,日付:2025/03/27,WE値①:90,WE値②110] ①のまま。</t>
  </si>
  <si>
    <t>[13:56:55 WRN] 同一日同一コードでWE値が異なります（未更新）。[ライン名:マルチ,機種コード:50100MLC D300  ,日付:2025/03/28,WE値①:100,WE値②90] ①のまま。</t>
  </si>
  <si>
    <t>[13:56:55 INF] CSVファイル名に拡張子を付与しました。[ファイル名:WeOrder.csv]</t>
  </si>
  <si>
    <t>[13:56:55 INF] [CSVファイルパス:C:\CSV\溶接加工計画\20251003-135655_WeOrder_20251003_135655.csv]</t>
  </si>
  <si>
    <t>[13:56:55 INF] 再集計圧縮完了。[前:914件,後:902件]</t>
  </si>
  <si>
    <t>[13:56:55 INF] [出力件数:902]</t>
  </si>
  <si>
    <t>[13:56:55 INF] Excel→CSV機能（溶接加工計画）が終了しました。</t>
  </si>
  <si>
    <t>[13:56:55 INF] ステップが終了しました。[ステップ番号:001,機能:ExcelToCsv_WeOrder(ExcelToCsvIni)]</t>
  </si>
  <si>
    <t>[13:56:55 INF] ステップを開始します。[ステップ番号:002,機能:SFTPUpload(SFTPUploadIni)]</t>
  </si>
  <si>
    <t>[13:56:55 INF] SFTPテスト接続成功</t>
  </si>
  <si>
    <t>[13:57:12 INF] SFTPアップロード機能完了[リモートパス:bbb,ファイル名パターン:*WeOrder*.csv]</t>
  </si>
  <si>
    <t>[13:57:12 INF] ステップが終了しました。[ステップ番号:002,機能:SFTPUpload(SFTPUploadIni)]</t>
  </si>
  <si>
    <t>[13:57:12 INF] ステップを開始します。[ステップ番号:003,機能:Cleanup(CleanupAfterUploadIni)]</t>
  </si>
  <si>
    <t>[13:57:12 INF] [クリーンナップ対象フォルダパス:C:\CSV\DL]</t>
  </si>
  <si>
    <t>[13:57:12 INF] [クリーンナップ最大保持日数:90]</t>
  </si>
  <si>
    <t>[13:57:12 INF] [クリーンナップ保持再過去日:2025/07/06]</t>
  </si>
  <si>
    <t>[13:57:12 INF] [クリーンナップ最大保持ファイル数:100]</t>
  </si>
  <si>
    <t>[13:57:12 INF] クリーンナップ処理が終了しました。</t>
  </si>
  <si>
    <t>[13:57:12 INF] ステップが終了しました。[ステップ番号:003,機能:Cleanup(CleanupAfterUploadIni)]</t>
  </si>
  <si>
    <t>[13:57:12 INF] 全てのステップが終了しました。プログラムを終了します。</t>
  </si>
  <si>
    <t>C:\Dev\溶接加工ツール\src\ExcelToCsvToDb\bin\Debug\ExcelToCsvToDb.exe (プロセス 15396) は、コード 0 (0x0) で終了しました。</t>
  </si>
  <si>
    <t>起動時引数「/CsvToDbWeOrder /2000/01/01」</t>
    <phoneticPr fontId="1"/>
  </si>
  <si>
    <t>CSV→DB</t>
    <phoneticPr fontId="1"/>
  </si>
  <si>
    <t>Excel→CSV</t>
    <phoneticPr fontId="1"/>
  </si>
  <si>
    <t>create_record_date</t>
  </si>
  <si>
    <t>work_date</t>
  </si>
  <si>
    <t>af_amount</t>
  </si>
  <si>
    <t>tact_time</t>
  </si>
  <si>
    <t>[CsvToDbWeOrder]
Title=CSV→DB 処理（溶接加工向けデータ連携ツール）
001=SFTPDownload(SFTPDownloadIni)
002=CsvToDb(CsvToDbIni)
003=Backup(BackupIni)</t>
    <phoneticPr fontId="1"/>
  </si>
  <si>
    <t xml:space="preserve">[SFTPDownloadIni]
Host=172.27.130.80
Port=22
UserName=noboru
PrivateKeyFilePath=C:\Users\jpa01378\id_rsa_dotnet
PassPhrase=uI14MRtLpR7iLxWvaTGFfw==
RemotePath=bbb
OutFolderPath=C:\CSV\DL
FileNamePatterns=*WeOrder*.csv
[CsvToDbIni]
SqlFolderPath=SQL
DaysToStartOffset=1
CsvFileNamePatterns=*WeOrder*.csv
CsvFolderPath=C:\CSV\DL
DbProviderName=ポスグレ
DbConnectionString=Host=localhost;Port=5432;Database=postgres;Username=postgres;Password=sfsadmin
DeleteBeforeInsertSqlFiles=DeleteBeforeInsertWeOrder
InsertSqlFiles=InsertWeOrder
DupCheckSqlFiles=
[BackupIni]
SourceFolderPath=C:\CSV\DL
DestinationFolderPath=C:\CSV\DL\Backup001
FileNamePatterns=*WeOrder*.csv
MaxDays=30
MaxFileCount=30
PrefixDtFormat=yyyy-MM-dd-HH-mm-ss_
SuffixDtFormat=_yyyyMMddHHmmss
</t>
    <phoneticPr fontId="1"/>
  </si>
  <si>
    <t>[14:01:47 INF] [EXE] 製品名: ExcelToCsvToDb, バージョン: 1.0.0.0</t>
  </si>
  <si>
    <t>[14:01:47 INF] [DLL] 製品名: KssSmaPlaLib, バージョン: 1.0.0.0</t>
  </si>
  <si>
    <t>[14:01:47 INF] [起動時引数:/CsvToDbWeOrder,/2000/01/01]</t>
  </si>
  <si>
    <t>[14:01:47 INF] [処理区分:CsvToDbWeOrder]</t>
  </si>
  <si>
    <t>[14:01:47 INF] 【CSV→DB 処理】</t>
  </si>
  <si>
    <t>[14:01:47 INF] 001:SFTPDownload(SFTPDownloadIni)</t>
  </si>
  <si>
    <t>[14:01:47 INF] 002:CsvToDb(CsvToDbIni)</t>
  </si>
  <si>
    <t>[14:01:47 INF] 003:SFTPDelete(SFTPDeleteIni)</t>
  </si>
  <si>
    <t>[14:01:47 INF] 004:Backup(BackupIni)</t>
  </si>
  <si>
    <t>[14:01:47 INF] ステップを開始します。[ステップ番号:001,機能:SFTPDownload(SFTPDownloadIni)]</t>
  </si>
  <si>
    <t>[14:01:48 INF] SFTPダウンロード処理を開始します。</t>
  </si>
  <si>
    <t>[14:01:49 INF] SFTPテスト接続成功</t>
  </si>
  <si>
    <t>[14:01:49 INF] [リモートパス:bbb,CSV一時フォルダ:C:\CSV\DL]</t>
  </si>
  <si>
    <t>[14:01:49 INF] [ファイルパターン:*WeOrder*.csv]</t>
  </si>
  <si>
    <t>1ファイルダウンロードしました。[ファイル名:20251006-140048_WeOrder_20251006_140048.csv]</t>
  </si>
  <si>
    <t>[14:01:49 INF] [ダウンロードしたファイル数:1]</t>
  </si>
  <si>
    <t>[14:01:49 INF] ステップが終了しました。[ステップ番号:001,機能:SFTPDownload(SFTPDownloadIni)]</t>
  </si>
  <si>
    <t>[14:01:49 INF] ステップを開始します。[ステップ番号:002,機能:CsvToDb(CsvToDbIni)]</t>
  </si>
  <si>
    <t>[14:01:50 INF] DB接続確認が成功しました。[プロバイダ名:ポスグレ,接続文字列:Host=localhost;Port=5432;Database=postgres;Username=postgres;Password=sfsadmin]</t>
  </si>
  <si>
    <t>[14:01:50 INF] SQLファイルをロードしました。[ファイル数:4,ファイル:DeleteBeforeInsertWeOrder,DupCheckTactManagement,InsertTactManagement,InsertWeOrder]</t>
  </si>
  <si>
    <t>[14:01:50 INF] 設定ファイルの要素数が一致しています。[要素数:1,キー:CsvFileNamePatterns,InsertSqlFiles,DupCheckSqlFiles,DeleteBeforeInsertSqlFiles]</t>
  </si>
  <si>
    <t>[14:01:50 INF] DBに接続しました。[プロバイダ名:ポスグレ,接続文字列:Host=localhost;Port=5432;Database=postgres;Username=postgres;Password=sfsadmin]</t>
  </si>
  <si>
    <t>[14:01:50 INF] [CSVフォルダパス:C:\CSV\DL]</t>
  </si>
  <si>
    <t>[14:01:50 INF] [CSVパターン1:*WeOrder*.csv]</t>
  </si>
  <si>
    <t>[14:01:50 INF] 挿入前の削除SQLを実行[SQLファイル:DeleteBeforeInsertWeOrder,開始日:2000/01/01 0:00:00]</t>
  </si>
  <si>
    <t>[14:01:50 INF] [Rec Count:902]</t>
  </si>
  <si>
    <t>[14:01:50 INF] 挿入前の削除SQLを完了[更新件数:902]</t>
  </si>
  <si>
    <t>[14:01:52 INF] [該当ファイル数:1]</t>
  </si>
  <si>
    <t>[14:01:52 INF] CSV読み込み＋DB挿入を実行[ファイルパス:C:\CSV\DL\20251006-140048_WeOrder_20251006_140048.csv]</t>
  </si>
  <si>
    <t>[14:01:52 INF] [CSV件数:902]</t>
  </si>
  <si>
    <t>[14:01:52 INF] 重複チェックSQLが未指定のため重複チェックは行いません。</t>
  </si>
  <si>
    <t>[14:01:52 INF] [DB挿入SQL名:InsertWeOrder]</t>
  </si>
  <si>
    <t>[14:01:52 INF] [Rec Count:1]</t>
  </si>
  <si>
    <t>[14:01:52 INF] [DB挿入件数:1]</t>
  </si>
  <si>
    <t>[14:01:53 INF] [DB挿入件数:1]</t>
  </si>
  <si>
    <t>[14:01:53 INF] [DB挿入SQL名:InsertWeOrder]</t>
  </si>
  <si>
    <t>[14:01:53 INF] [Rec Count:1]</t>
  </si>
  <si>
    <t>[14:01:54 INF] [Rec Count:1]</t>
  </si>
  <si>
    <t>[14:01:54 INF] [DB挿入件数:1]</t>
  </si>
  <si>
    <t>[14:01:54 INF] [DB挿入SQL名:InsertWeOrder]</t>
  </si>
  <si>
    <t>[14:01:55 INF] [Rec Count:1]</t>
  </si>
  <si>
    <t>[14:01:55 INF] [DB挿入件数:1]</t>
  </si>
  <si>
    <t>[14:01:55 INF] [DB挿入SQL名:InsertWeOrder]</t>
  </si>
  <si>
    <t>[14:01:56 INF] [Rec Count:1]</t>
  </si>
  <si>
    <t>[14:01:56 INF] [DB挿入件数:1]</t>
  </si>
  <si>
    <t>[14:01:56 INF] [DB挿入SQL名:InsertWeOrder]</t>
  </si>
  <si>
    <t>[14:01:56 INF] CSV読み込み＋DB挿入を完了</t>
  </si>
  <si>
    <t>[14:01:56 INF] DB処理が完了し、DB接続を終了しました。</t>
  </si>
  <si>
    <t>[14:01:56 INF] ステップが終了しました。[ステップ番号:002,機能:CsvToDb(CsvToDbIni)]</t>
  </si>
  <si>
    <t>[14:01:56 INF] ステップを開始します。[ステップ番号:003,機能:SFTPDelete(SFTPDeleteIni)]</t>
  </si>
  <si>
    <t>[14:02:04 INF] SFTPのファイルを削除しました。[ファイル名パターン:*WeOrder*.csv,削除ファイル数:1]</t>
  </si>
  <si>
    <t>[14:02:04 INF] ステップが終了しました。[ステップ番号:003,機能:SFTPDelete(SFTPDeleteIni)]</t>
  </si>
  <si>
    <t>[14:02:04 INF] ステップを開始します。[ステップ番号:004,機能:Backup(BackupIni)]</t>
  </si>
  <si>
    <t>[14:02:05 INF] ローカルのCSVファイルのバックアップを実行</t>
  </si>
  <si>
    <t>[14:02:05 INF] [バックアップ対象フォルダパス:C:\CSV\DL]</t>
  </si>
  <si>
    <t>[14:02:05 INF] [バックアップ先フォルダパス:C:\CSV\DL\Backup001]</t>
  </si>
  <si>
    <t>[14:02:05 INF] [ファイル名パターン:*WeOrder*.csv]</t>
  </si>
  <si>
    <t>[14:02:05 INF] [バックアップ最大日数:30]</t>
  </si>
  <si>
    <t>[14:02:05 INF] [バックアップ最大ファイル数:30]</t>
  </si>
  <si>
    <t>[14:02:05 INF] [ファイル名前置日時書式:yyyy-MM-dd-HH-mm-ss_]</t>
  </si>
  <si>
    <t>[14:02:05 INF] [ファイル名後置日時書式:_yyyyMMddHHmmss]</t>
  </si>
  <si>
    <t>[14:02:05 INF] [ファイル名パターン1:*WeOrder*.csv]</t>
  </si>
  <si>
    <t>[14:02:05 INF] [バックアップ最大日数:30,ファイル最大数:30]</t>
  </si>
  <si>
    <t>[14:02:05 INF] [バックアップ保持再過去日:2025/09/07</t>
  </si>
  <si>
    <t>[14:02:05 INF] バックアップフォルダのクリーンナップが完了しました。</t>
  </si>
  <si>
    <t>[14:02:05 INF] バックアップ移動しました。[C:\CSV\DL\Backup001\2025-10-06-14-02-05_20251006-140048_WeOrder_20251006_140048_20251006140205.csv→C:\CSV\DL\Backup001\2025-10-06-14-02-05_20251006-140048_WeOrder_20251006_140048_20251006140205.csv]</t>
  </si>
  <si>
    <t>[14:02:05 INF] [適用ファイル数:1]</t>
  </si>
  <si>
    <t>[14:02:05 INF] ローカルのCSVファイルのバックアップを完了</t>
  </si>
  <si>
    <t>[14:02:05 INF] ステップが終了しました。[ステップ番号:004,機能:Backup(BackupIni)]</t>
  </si>
  <si>
    <t>[14:02:05 INF] 全てのステップが終了しました。プログラムを終了します。</t>
  </si>
  <si>
    <t>C:\Dev\溶接加工ツール\src\ExcelToCsvToDb\bin\Debug\ExcelToCsvToDb.exe (プロセス 14292) は、コード 0 (0x0) で終了しました。</t>
  </si>
  <si>
    <t>・3機能が実行されていること（ログで確認）
・DBにCSV内容が登録されていること（シート「ステップ対応前」「ステップ対応後」を参照）
・終了値：0</t>
    <rPh sb="2" eb="4">
      <t>キノウ</t>
    </rPh>
    <rPh sb="5" eb="7">
      <t>ジッコウ</t>
    </rPh>
    <rPh sb="18" eb="20">
      <t>カクニン</t>
    </rPh>
    <rPh sb="29" eb="31">
      <t>ナイヨウ</t>
    </rPh>
    <rPh sb="32" eb="34">
      <t>トウロク</t>
    </rPh>
    <rPh sb="50" eb="53">
      <t>タイオウマエ</t>
    </rPh>
    <rPh sb="59" eb="62">
      <t>タイオウゴ</t>
    </rPh>
    <rPh sb="64" eb="66">
      <t>サンショウ</t>
    </rPh>
    <rPh sb="69" eb="72">
      <t>シュウリョウチ</t>
    </rPh>
    <phoneticPr fontId="1"/>
  </si>
  <si>
    <t xml:space="preserve">50100MLBD200   </t>
  </si>
  <si>
    <t>MLB</t>
  </si>
  <si>
    <t xml:space="preserve">50100MLFE000   </t>
  </si>
  <si>
    <t>MLF</t>
  </si>
  <si>
    <t xml:space="preserve">50100MLFY000   </t>
  </si>
  <si>
    <t xml:space="preserve">50100MLVJ000   </t>
  </si>
  <si>
    <t>MLV</t>
  </si>
  <si>
    <t>中村様新書式</t>
    <rPh sb="0" eb="6">
      <t>ナカムラサマシンショシキ</t>
    </rPh>
    <phoneticPr fontId="1"/>
  </si>
  <si>
    <t>20251022中村様新書式.xlsx</t>
    <phoneticPr fontId="1"/>
  </si>
  <si>
    <t>・ExcelからDBへ登録されること。</t>
    <rPh sb="11" eb="13">
      <t>トウロク</t>
    </rPh>
    <phoneticPr fontId="1"/>
  </si>
  <si>
    <t>10/22 OK
小佐井</t>
    <rPh sb="9" eb="12">
      <t>コサイ</t>
    </rPh>
    <phoneticPr fontId="1"/>
  </si>
  <si>
    <t>INIにExcelDataStartRowJudgeCol　が未設定</t>
    <rPh sb="31" eb="34">
      <t>ミセッテイ</t>
    </rPh>
    <phoneticPr fontId="1"/>
  </si>
  <si>
    <t>・エラーログ（データ開始行判定列番号未設定）
・終了値：1011</t>
    <rPh sb="10" eb="13">
      <t>カイシギョウ</t>
    </rPh>
    <rPh sb="13" eb="15">
      <t>ハンテイ</t>
    </rPh>
    <rPh sb="15" eb="18">
      <t>レツバンゴウ</t>
    </rPh>
    <rPh sb="18" eb="21">
      <t>ミセッテイ</t>
    </rPh>
    <rPh sb="24" eb="27">
      <t>シュウリョウチ</t>
    </rPh>
    <phoneticPr fontId="1"/>
  </si>
  <si>
    <t>10/23 OK
小佐井</t>
    <rPh sb="9" eb="12">
      <t>コサイ</t>
    </rPh>
    <phoneticPr fontId="1"/>
  </si>
  <si>
    <t>INIにExcelDataStartRowJudgeValues　が未設定</t>
    <rPh sb="34" eb="37">
      <t>ミセッテイ</t>
    </rPh>
    <phoneticPr fontId="1"/>
  </si>
  <si>
    <t>・エラーログ（データ開始行判定値未設定）
・終了値：1011</t>
    <rPh sb="10" eb="13">
      <t>カイシギョウ</t>
    </rPh>
    <rPh sb="13" eb="15">
      <t>ハンテイ</t>
    </rPh>
    <rPh sb="15" eb="16">
      <t>チ</t>
    </rPh>
    <rPh sb="16" eb="19">
      <t>ミセッテイ</t>
    </rPh>
    <rPh sb="22" eb="25">
      <t>シュウリョウチ</t>
    </rPh>
    <phoneticPr fontId="1"/>
  </si>
  <si>
    <t>上記両方設定</t>
    <rPh sb="0" eb="2">
      <t>ジョウキ</t>
    </rPh>
    <rPh sb="2" eb="6">
      <t>リョウホウセッテイ</t>
    </rPh>
    <phoneticPr fontId="1"/>
  </si>
  <si>
    <t>・情報ログで両値および正しいデータ開始行番号が出力されていること。</t>
    <rPh sb="1" eb="3">
      <t>ジョウホウ</t>
    </rPh>
    <rPh sb="6" eb="8">
      <t>リョウチ</t>
    </rPh>
    <rPh sb="11" eb="12">
      <t>タダ</t>
    </rPh>
    <rPh sb="17" eb="20">
      <t>カイシギョウ</t>
    </rPh>
    <rPh sb="20" eb="22">
      <t>バンゴウ</t>
    </rPh>
    <rPh sb="23" eb="25">
      <t>シュツリョク</t>
    </rPh>
    <phoneticPr fontId="1"/>
  </si>
  <si>
    <t>全実行</t>
    <rPh sb="0" eb="3">
      <t>ゼンジッコウ</t>
    </rPh>
    <phoneticPr fontId="1"/>
  </si>
  <si>
    <t>・ExcelからDBへ登録されること。No.150結果と突合確認しタイムスタンプ以外変わらないこと。</t>
    <rPh sb="11" eb="13">
      <t>トウロク</t>
    </rPh>
    <rPh sb="25" eb="27">
      <t>ケッカ</t>
    </rPh>
    <rPh sb="28" eb="32">
      <t>トツゴウカクニン</t>
    </rPh>
    <rPh sb="40" eb="43">
      <t>イガイカ</t>
    </rPh>
    <phoneticPr fontId="1"/>
  </si>
  <si>
    <t>Excelデータ開始行判定改修</t>
    <rPh sb="8" eb="13">
      <t>カイシギョウハンテイ</t>
    </rPh>
    <rPh sb="13" eb="15">
      <t>カイシュウ</t>
    </rPh>
    <phoneticPr fontId="1"/>
  </si>
  <si>
    <t>Excel日付行判定方法改修</t>
    <rPh sb="5" eb="8">
      <t>ヒヅケギョウ</t>
    </rPh>
    <rPh sb="8" eb="12">
      <t>ハンテイホウホウ</t>
    </rPh>
    <rPh sb="12" eb="14">
      <t>カイシュウ</t>
    </rPh>
    <phoneticPr fontId="1"/>
  </si>
  <si>
    <t>INIにExcelDateRowMode　が未設定</t>
    <rPh sb="22" eb="25">
      <t>ミセッテイ</t>
    </rPh>
    <phoneticPr fontId="1"/>
  </si>
  <si>
    <t>10/24 OK
小佐井</t>
    <rPh sb="9" eb="12">
      <t>コサイ</t>
    </rPh>
    <phoneticPr fontId="1"/>
  </si>
  <si>
    <t>・エラーログ（日付行指定モード未設定）
・終了値：1008</t>
    <rPh sb="7" eb="9">
      <t>ヒヅケ</t>
    </rPh>
    <rPh sb="9" eb="10">
      <t>ギョウ</t>
    </rPh>
    <rPh sb="10" eb="12">
      <t>シテイ</t>
    </rPh>
    <rPh sb="15" eb="18">
      <t>ミセッテイ</t>
    </rPh>
    <rPh sb="21" eb="24">
      <t>シュウリョウチ</t>
    </rPh>
    <phoneticPr fontId="1"/>
  </si>
  <si>
    <t>INIのExcelDateRowMode　が不正値</t>
    <rPh sb="22" eb="25">
      <t>フセイチ</t>
    </rPh>
    <phoneticPr fontId="1"/>
  </si>
  <si>
    <t>・エラーログ（日付行指定モード不正値）
・終了値：1008</t>
    <rPh sb="7" eb="9">
      <t>ヒヅケ</t>
    </rPh>
    <rPh sb="9" eb="10">
      <t>ギョウ</t>
    </rPh>
    <rPh sb="10" eb="12">
      <t>シテイ</t>
    </rPh>
    <rPh sb="15" eb="18">
      <t>フセイチ</t>
    </rPh>
    <rPh sb="21" eb="24">
      <t>シュウリョウチ</t>
    </rPh>
    <phoneticPr fontId="1"/>
  </si>
  <si>
    <t>INIのExcelDateRowMode　がFixed</t>
    <phoneticPr fontId="1"/>
  </si>
  <si>
    <t>INIの
ExcelDateRow　が未設定</t>
    <rPh sb="19" eb="22">
      <t>ミセッテイ</t>
    </rPh>
    <phoneticPr fontId="1"/>
  </si>
  <si>
    <t>・エラーログ（日付行番号未設定）
・終了値：1008</t>
    <rPh sb="7" eb="10">
      <t>ヒヅケギョウ</t>
    </rPh>
    <rPh sb="10" eb="12">
      <t>バンゴウ</t>
    </rPh>
    <rPh sb="12" eb="15">
      <t>ミセッテイ</t>
    </rPh>
    <rPh sb="18" eb="21">
      <t>シュウリョウチ</t>
    </rPh>
    <phoneticPr fontId="1"/>
  </si>
  <si>
    <t>INIの
ExcelDateRow　が数字意外</t>
    <rPh sb="19" eb="23">
      <t>スウジイガイ</t>
    </rPh>
    <phoneticPr fontId="1"/>
  </si>
  <si>
    <t>・エラーログ（日付行番号不正値）
・終了値：1008</t>
    <rPh sb="7" eb="10">
      <t>ヒヅケギョウ</t>
    </rPh>
    <rPh sb="10" eb="12">
      <t>バンゴウ</t>
    </rPh>
    <rPh sb="12" eb="15">
      <t>フセイチ</t>
    </rPh>
    <rPh sb="18" eb="21">
      <t>シュウリョウチ</t>
    </rPh>
    <phoneticPr fontId="1"/>
  </si>
  <si>
    <t>INIの
ExcelDateRow　が0</t>
    <phoneticPr fontId="1"/>
  </si>
  <si>
    <t>INIの
ExcelDateRow　が5</t>
    <phoneticPr fontId="1"/>
  </si>
  <si>
    <t>・情報ログ（日付行:5）</t>
    <rPh sb="1" eb="3">
      <t>ジョウホウ</t>
    </rPh>
    <rPh sb="6" eb="9">
      <t>ヒヅケギョウ</t>
    </rPh>
    <phoneticPr fontId="1"/>
  </si>
  <si>
    <t>INIのExcelDateRowMode　がJudge</t>
    <phoneticPr fontId="1"/>
  </si>
  <si>
    <t>INIの
ExcelDateRowJudgeCol　が未設定</t>
    <rPh sb="27" eb="30">
      <t>ミセッテイ</t>
    </rPh>
    <phoneticPr fontId="1"/>
  </si>
  <si>
    <t>・エラーログ（日付行判定列未設定）
・終了値：1008</t>
    <rPh sb="7" eb="10">
      <t>ヒヅケギョウ</t>
    </rPh>
    <rPh sb="10" eb="13">
      <t>ハンテイレツ</t>
    </rPh>
    <rPh sb="13" eb="16">
      <t>ミセッテイ</t>
    </rPh>
    <rPh sb="19" eb="22">
      <t>シュウリョウチ</t>
    </rPh>
    <phoneticPr fontId="1"/>
  </si>
  <si>
    <t>INIの
ExcelDateRowJudgeCol　が5</t>
    <phoneticPr fontId="1"/>
  </si>
  <si>
    <t xml:space="preserve">・エラーログ（日付行判定列不正値）
・終了値：1008
</t>
    <rPh sb="7" eb="10">
      <t>ヒヅケギョウ</t>
    </rPh>
    <rPh sb="10" eb="13">
      <t>ハンテイレツ</t>
    </rPh>
    <rPh sb="13" eb="16">
      <t>フセイチ</t>
    </rPh>
    <rPh sb="19" eb="22">
      <t>シュウリョウチ</t>
    </rPh>
    <phoneticPr fontId="1"/>
  </si>
  <si>
    <t>INIの
ExcelDateRowJudgeCol　がD</t>
    <phoneticPr fontId="1"/>
  </si>
  <si>
    <t>・情報ログ（日付行判定列番号:4）</t>
    <rPh sb="1" eb="3">
      <t>ジョウホウ</t>
    </rPh>
    <rPh sb="6" eb="9">
      <t>ヒヅケギョウ</t>
    </rPh>
    <rPh sb="9" eb="12">
      <t>ハンテイレツ</t>
    </rPh>
    <rPh sb="12" eb="14">
      <t>バンゴウ</t>
    </rPh>
    <phoneticPr fontId="1"/>
  </si>
  <si>
    <t>INIの
ExcelDateRowJudgeCol=G
ExcelDateRowJudgeValue=合計</t>
    <phoneticPr fontId="1"/>
  </si>
  <si>
    <t>アルミのファイル</t>
    <phoneticPr fontId="1"/>
  </si>
  <si>
    <t>・情報ログ（日付行=7と8（シートによる））COMシートは8</t>
    <rPh sb="1" eb="3">
      <t>ジョウホウ</t>
    </rPh>
    <rPh sb="6" eb="9">
      <t>ヒヅケギョウ</t>
    </rPh>
    <phoneticPr fontId="1"/>
  </si>
  <si>
    <t>INIでのExcel列番号指定をレター表記に変更</t>
    <rPh sb="10" eb="13">
      <t>レツバンゴウ</t>
    </rPh>
    <rPh sb="13" eb="15">
      <t>シテイ</t>
    </rPh>
    <rPh sb="19" eb="21">
      <t>ヒョウキ</t>
    </rPh>
    <rPh sb="22" eb="24">
      <t>ヘンコウ</t>
    </rPh>
    <phoneticPr fontId="1"/>
  </si>
  <si>
    <t>ExcelLineJudgeCol</t>
    <phoneticPr fontId="1"/>
  </si>
  <si>
    <t xml:space="preserve">・エラーログ（ライン判定列不正値）
・終了値：1011
</t>
    <rPh sb="10" eb="13">
      <t>ハンテイレツ</t>
    </rPh>
    <rPh sb="13" eb="16">
      <t>フセイチ</t>
    </rPh>
    <rPh sb="19" eb="22">
      <t>シュウリョウチ</t>
    </rPh>
    <phoneticPr fontId="1"/>
  </si>
  <si>
    <t>・情報ログ（ライン判定列はDで番号は4）</t>
    <rPh sb="1" eb="3">
      <t>ジョウホウ</t>
    </rPh>
    <rPh sb="9" eb="11">
      <t>ハンテイ</t>
    </rPh>
    <rPh sb="11" eb="12">
      <t>レツ</t>
    </rPh>
    <rPh sb="15" eb="17">
      <t>バンゴウ</t>
    </rPh>
    <phoneticPr fontId="1"/>
  </si>
  <si>
    <t xml:space="preserve">・エラーログ（日付開始列不正値）
・終了値：1011
</t>
    <rPh sb="7" eb="9">
      <t>ヒヅケ</t>
    </rPh>
    <rPh sb="9" eb="11">
      <t>カイシ</t>
    </rPh>
    <rPh sb="11" eb="12">
      <t>レツ</t>
    </rPh>
    <rPh sb="12" eb="15">
      <t>フセイチ</t>
    </rPh>
    <rPh sb="18" eb="21">
      <t>シュウリョウチ</t>
    </rPh>
    <phoneticPr fontId="1"/>
  </si>
  <si>
    <t>・情報ログ（日付開始列はHで番号は8）</t>
    <rPh sb="1" eb="3">
      <t>ジョウホウ</t>
    </rPh>
    <rPh sb="6" eb="8">
      <t>ヒヅケ</t>
    </rPh>
    <rPh sb="8" eb="10">
      <t>カイシ</t>
    </rPh>
    <rPh sb="10" eb="11">
      <t>レツ</t>
    </rPh>
    <rPh sb="14" eb="16">
      <t>バンゴウ</t>
    </rPh>
    <phoneticPr fontId="1"/>
  </si>
  <si>
    <t>ExcelDateRowStartCol</t>
    <phoneticPr fontId="1"/>
  </si>
  <si>
    <t>ExcelDataStartRowJudgeCol</t>
    <phoneticPr fontId="1"/>
  </si>
  <si>
    <t>INI設定値が 4</t>
    <rPh sb="3" eb="6">
      <t>セッテイチ</t>
    </rPh>
    <phoneticPr fontId="1"/>
  </si>
  <si>
    <t>INI設定値が D</t>
    <rPh sb="3" eb="6">
      <t>セッテイチ</t>
    </rPh>
    <phoneticPr fontId="1"/>
  </si>
  <si>
    <t>INI設定値が 8</t>
    <rPh sb="3" eb="6">
      <t>セッテイチ</t>
    </rPh>
    <phoneticPr fontId="1"/>
  </si>
  <si>
    <t>INI設定値が H</t>
    <rPh sb="3" eb="6">
      <t>セッテイチ</t>
    </rPh>
    <phoneticPr fontId="1"/>
  </si>
  <si>
    <t>・エラーログ（データ開始行判定列不正値）
・終了値：1011</t>
    <rPh sb="10" eb="12">
      <t>カイシ</t>
    </rPh>
    <rPh sb="12" eb="13">
      <t>ギョウ</t>
    </rPh>
    <rPh sb="13" eb="16">
      <t>ハンテイレツ</t>
    </rPh>
    <rPh sb="16" eb="19">
      <t>フセイチ</t>
    </rPh>
    <rPh sb="22" eb="25">
      <t>シュウリョウチ</t>
    </rPh>
    <phoneticPr fontId="1"/>
  </si>
  <si>
    <t>10/27 OK
小佐井</t>
    <rPh sb="9" eb="12">
      <t>コサイ</t>
    </rPh>
    <phoneticPr fontId="1"/>
  </si>
  <si>
    <t>・情報ログ（データ開始行判定列はDで番号は4）</t>
    <rPh sb="1" eb="3">
      <t>ジョウホウ</t>
    </rPh>
    <rPh sb="9" eb="11">
      <t>カイシ</t>
    </rPh>
    <rPh sb="11" eb="12">
      <t>ギョウ</t>
    </rPh>
    <rPh sb="12" eb="14">
      <t>ハンテイ</t>
    </rPh>
    <rPh sb="14" eb="15">
      <t>レツ</t>
    </rPh>
    <rPh sb="18" eb="20">
      <t>バンゴウ</t>
    </rPh>
    <phoneticPr fontId="1"/>
  </si>
  <si>
    <t>ExcelDataEndJudgeCol</t>
    <phoneticPr fontId="1"/>
  </si>
  <si>
    <t>INI設定値が 7</t>
    <rPh sb="3" eb="6">
      <t>セッテイチ</t>
    </rPh>
    <phoneticPr fontId="1"/>
  </si>
  <si>
    <t>INI設定値が G</t>
    <rPh sb="3" eb="6">
      <t>セッテイチ</t>
    </rPh>
    <phoneticPr fontId="1"/>
  </si>
  <si>
    <t>・情報ログ（データ開始行判定列はGで番号は7）</t>
    <rPh sb="1" eb="3">
      <t>ジョウホウ</t>
    </rPh>
    <rPh sb="9" eb="11">
      <t>カイシ</t>
    </rPh>
    <rPh sb="11" eb="12">
      <t>ギョウ</t>
    </rPh>
    <rPh sb="12" eb="14">
      <t>ハンテイ</t>
    </rPh>
    <rPh sb="14" eb="15">
      <t>レツ</t>
    </rPh>
    <rPh sb="18" eb="20">
      <t>バンゴウ</t>
    </rPh>
    <phoneticPr fontId="1"/>
  </si>
  <si>
    <t>・エラーログ（データ開始行判定列不正値）
・終了値：1009</t>
    <rPh sb="10" eb="12">
      <t>カイシ</t>
    </rPh>
    <rPh sb="12" eb="13">
      <t>ギョウ</t>
    </rPh>
    <rPh sb="13" eb="16">
      <t>ハンテイレツ</t>
    </rPh>
    <rPh sb="16" eb="19">
      <t>フセイチ</t>
    </rPh>
    <rPh sb="22" eb="25">
      <t>シュウリョウチ</t>
    </rPh>
    <phoneticPr fontId="1"/>
  </si>
  <si>
    <t>ExcelMcSeisanFukaJudgeCol</t>
    <phoneticPr fontId="1"/>
  </si>
  <si>
    <t>INI設定値が 2</t>
    <rPh sb="3" eb="6">
      <t>セッテイチ</t>
    </rPh>
    <phoneticPr fontId="1"/>
  </si>
  <si>
    <t>・エラーログ（MC生産負荷判定列不正値）
・終了値：1009</t>
    <rPh sb="9" eb="11">
      <t>セイサン</t>
    </rPh>
    <rPh sb="11" eb="13">
      <t>フカ</t>
    </rPh>
    <rPh sb="13" eb="15">
      <t>ハンテイ</t>
    </rPh>
    <rPh sb="15" eb="16">
      <t>レツ</t>
    </rPh>
    <rPh sb="16" eb="19">
      <t>フセイチ</t>
    </rPh>
    <rPh sb="22" eb="25">
      <t>シュウリョウチ</t>
    </rPh>
    <phoneticPr fontId="1"/>
  </si>
  <si>
    <t>INI設定値が B</t>
    <rPh sb="3" eb="6">
      <t>セッテイチ</t>
    </rPh>
    <phoneticPr fontId="1"/>
  </si>
  <si>
    <t>・情報ログ（MC生産負荷判定列はBで番号は2）</t>
    <rPh sb="1" eb="3">
      <t>ジョウホウ</t>
    </rPh>
    <rPh sb="18" eb="20">
      <t>バンゴウ</t>
    </rPh>
    <phoneticPr fontId="1"/>
  </si>
  <si>
    <t>ExcelAfWeCol</t>
    <phoneticPr fontId="1"/>
  </si>
  <si>
    <t>・エラーログ（AF/WE判定列不正値）
・終了値：1009</t>
    <rPh sb="12" eb="15">
      <t>ハンテイレツ</t>
    </rPh>
    <rPh sb="15" eb="18">
      <t>フセイチ</t>
    </rPh>
    <rPh sb="21" eb="24">
      <t>シュウリョウチ</t>
    </rPh>
    <phoneticPr fontId="1"/>
  </si>
  <si>
    <t>・情報ログ
（AF/WE判定列はGで番号は7）</t>
    <rPh sb="1" eb="3">
      <t>ジョウホウ</t>
    </rPh>
    <rPh sb="18" eb="20">
      <t>バンゴウ</t>
    </rPh>
    <phoneticPr fontId="1"/>
  </si>
  <si>
    <t>アルミ加工ライン対応</t>
    <rPh sb="3" eb="5">
      <t>カコウ</t>
    </rPh>
    <rPh sb="8" eb="10">
      <t>タイオウ</t>
    </rPh>
    <phoneticPr fontId="1"/>
  </si>
  <si>
    <t>INI
ExcludedSheetNames
未指定</t>
    <rPh sb="23" eb="26">
      <t>ミシテイ</t>
    </rPh>
    <phoneticPr fontId="1"/>
  </si>
  <si>
    <t>・情報ログ
（処理対象外シート名なし）</t>
    <rPh sb="1" eb="3">
      <t>ジョウホウ</t>
    </rPh>
    <rPh sb="7" eb="9">
      <t>ショリ</t>
    </rPh>
    <rPh sb="9" eb="12">
      <t>タイショウガイ</t>
    </rPh>
    <rPh sb="15" eb="16">
      <t>メイ</t>
    </rPh>
    <phoneticPr fontId="1"/>
  </si>
  <si>
    <t>INI
ExcludedSheetNames
SUB,COM</t>
    <phoneticPr fontId="1"/>
  </si>
  <si>
    <t>・情報ログ
（処理対象外シート名：SUB,COM）
・情報ログ
（SUB,COMシートが対象外になっている）</t>
    <rPh sb="1" eb="3">
      <t>ジョウホウ</t>
    </rPh>
    <rPh sb="7" eb="9">
      <t>ショリ</t>
    </rPh>
    <rPh sb="9" eb="12">
      <t>タイショウガイ</t>
    </rPh>
    <rPh sb="15" eb="16">
      <t>メイ</t>
    </rPh>
    <rPh sb="44" eb="47">
      <t>タイショウガイ</t>
    </rPh>
    <phoneticPr fontId="1"/>
  </si>
  <si>
    <t>INI
ExcludedLineNames
未指定</t>
    <rPh sb="22" eb="25">
      <t>ミシテイ</t>
    </rPh>
    <phoneticPr fontId="1"/>
  </si>
  <si>
    <t>INI
ExcludedLineNames
SUB,COM</t>
    <phoneticPr fontId="1"/>
  </si>
  <si>
    <t>・情報ログ
（処理対象外ライン名なし）</t>
    <rPh sb="1" eb="3">
      <t>ジョウホウ</t>
    </rPh>
    <rPh sb="7" eb="9">
      <t>ショリ</t>
    </rPh>
    <rPh sb="9" eb="12">
      <t>タイショウガイ</t>
    </rPh>
    <rPh sb="15" eb="16">
      <t>メイ</t>
    </rPh>
    <phoneticPr fontId="1"/>
  </si>
  <si>
    <t>・情報ログ
（処理対象外ライン名：SUB,COM）
・情報ログ
（SUB,COMラインが対象外になっている）</t>
    <rPh sb="1" eb="3">
      <t>ジョウホウ</t>
    </rPh>
    <rPh sb="7" eb="9">
      <t>ショリ</t>
    </rPh>
    <rPh sb="9" eb="12">
      <t>タイショウガイ</t>
    </rPh>
    <rPh sb="15" eb="16">
      <t>メイ</t>
    </rPh>
    <rPh sb="44" eb="47">
      <t>タイショウガイ</t>
    </rPh>
    <phoneticPr fontId="1"/>
  </si>
  <si>
    <t>11/06 OK
小佐井</t>
    <rPh sb="9" eb="12">
      <t>コサイ</t>
    </rPh>
    <phoneticPr fontId="1"/>
  </si>
  <si>
    <t>INI
ExcelDateYMGetMode
未設定</t>
    <rPh sb="23" eb="26">
      <t>ミセッテイ</t>
    </rPh>
    <phoneticPr fontId="1"/>
  </si>
  <si>
    <t>・エラーログ（未設定）
・終了値：1009</t>
    <rPh sb="7" eb="10">
      <t>ミセッテイ</t>
    </rPh>
    <rPh sb="13" eb="16">
      <t>シュウリョウチ</t>
    </rPh>
    <phoneticPr fontId="1"/>
  </si>
  <si>
    <t>・エラーログ（未設定）
・終了値：1008</t>
    <rPh sb="7" eb="10">
      <t>ミセッテイ</t>
    </rPh>
    <rPh sb="13" eb="16">
      <t>シュウリョウチ</t>
    </rPh>
    <phoneticPr fontId="1"/>
  </si>
  <si>
    <t>INI
ExcelDateYMGetMode
aaa</t>
    <phoneticPr fontId="1"/>
  </si>
  <si>
    <t>・エラーログ（不正値）
・終了値：1008</t>
    <rPh sb="7" eb="10">
      <t>フセイチ</t>
    </rPh>
    <rPh sb="13" eb="16">
      <t>シュウリョウチ</t>
    </rPh>
    <phoneticPr fontId="1"/>
  </si>
  <si>
    <t>INI
ExcelDateYMGetMode
FromDateCell</t>
    <phoneticPr fontId="1"/>
  </si>
  <si>
    <t>※MCで流す</t>
    <rPh sb="4" eb="5">
      <t>ナガ</t>
    </rPh>
    <phoneticPr fontId="1"/>
  </si>
  <si>
    <t>・日付並びが取得できていること（ログで確認）</t>
    <rPh sb="1" eb="4">
      <t>ヒヅケナラ</t>
    </rPh>
    <rPh sb="6" eb="8">
      <t>シュトク</t>
    </rPh>
    <rPh sb="19" eb="21">
      <t>カクニン</t>
    </rPh>
    <phoneticPr fontId="1"/>
  </si>
  <si>
    <t>INI
ExcelDateYMGetMode
FromYMCells</t>
    <phoneticPr fontId="1"/>
  </si>
  <si>
    <t>※アルミ加工で流す</t>
    <rPh sb="4" eb="6">
      <t>カコウ</t>
    </rPh>
    <rPh sb="7" eb="8">
      <t>ナガ</t>
    </rPh>
    <phoneticPr fontId="1"/>
  </si>
  <si>
    <t>INI　ExcelDateYearCell　未設定</t>
    <rPh sb="22" eb="25">
      <t>ミセッテイ</t>
    </rPh>
    <phoneticPr fontId="1"/>
  </si>
  <si>
    <t>INI　ExcelDateYearCell　A</t>
    <phoneticPr fontId="1"/>
  </si>
  <si>
    <t>INI　ExcelDateYearCell　A4
A4セルが空</t>
    <rPh sb="30" eb="31">
      <t>カラ</t>
    </rPh>
    <phoneticPr fontId="1"/>
  </si>
  <si>
    <t>・エラーログ（年セルが空）
・終了値：1008</t>
    <rPh sb="7" eb="8">
      <t>ネン</t>
    </rPh>
    <rPh sb="11" eb="12">
      <t>カラ</t>
    </rPh>
    <rPh sb="15" eb="18">
      <t>シュウリョウチ</t>
    </rPh>
    <phoneticPr fontId="1"/>
  </si>
  <si>
    <t>INI　ExcelDateYearCell　A4
A4セル値が"25"</t>
    <rPh sb="29" eb="30">
      <t>チ</t>
    </rPh>
    <phoneticPr fontId="1"/>
  </si>
  <si>
    <t>INI　ExcelDateMonthCell　未設定</t>
    <rPh sb="23" eb="26">
      <t>ミセッテイ</t>
    </rPh>
    <phoneticPr fontId="1"/>
  </si>
  <si>
    <t>INI　ExcelDateMonthCell　4</t>
    <phoneticPr fontId="1"/>
  </si>
  <si>
    <t>INI　ExcelDateMonthCell　B4
B4セルが空</t>
    <rPh sb="31" eb="32">
      <t>カラ</t>
    </rPh>
    <phoneticPr fontId="1"/>
  </si>
  <si>
    <t>・エラーログ（月セルが空）
・終了値：1008</t>
    <rPh sb="7" eb="8">
      <t>ツキ</t>
    </rPh>
    <rPh sb="11" eb="12">
      <t>カラ</t>
    </rPh>
    <rPh sb="15" eb="18">
      <t>シュウリョウチ</t>
    </rPh>
    <phoneticPr fontId="1"/>
  </si>
  <si>
    <t>INI　ExcelDateMonthCell　B4
B4セル値が"8"</t>
    <rPh sb="30" eb="31">
      <t>チ</t>
    </rPh>
    <phoneticPr fontId="1"/>
  </si>
  <si>
    <t>・情報ログ
（データ対象月が8月になっていること）</t>
    <rPh sb="1" eb="3">
      <t>ジョウホウ</t>
    </rPh>
    <rPh sb="10" eb="12">
      <t>タイショウ</t>
    </rPh>
    <rPh sb="12" eb="13">
      <t>ツキ</t>
    </rPh>
    <rPh sb="15" eb="16">
      <t>ガツ</t>
    </rPh>
    <phoneticPr fontId="1"/>
  </si>
  <si>
    <t>・情報ログ
（データ対象年が2025年になっていること）</t>
    <rPh sb="1" eb="3">
      <t>ジョウホウ</t>
    </rPh>
    <rPh sb="10" eb="12">
      <t>タイショウ</t>
    </rPh>
    <rPh sb="12" eb="13">
      <t>ネン</t>
    </rPh>
    <rPh sb="18" eb="19">
      <t>ネン</t>
    </rPh>
    <phoneticPr fontId="1"/>
  </si>
  <si>
    <t>ExcelDataEndJudgeValue</t>
    <phoneticPr fontId="1"/>
  </si>
  <si>
    <t>ワイルドカードマッチング機能追加</t>
    <rPh sb="12" eb="14">
      <t>キノウ</t>
    </rPh>
    <rPh sb="14" eb="16">
      <t>ツイカ</t>
    </rPh>
    <phoneticPr fontId="1"/>
  </si>
  <si>
    <t>INI
ExcelLineJudgeValue
未指定</t>
    <rPh sb="24" eb="27">
      <t>ミシテイ</t>
    </rPh>
    <phoneticPr fontId="1"/>
  </si>
  <si>
    <t>INI
ExcelLineJudgeValue
あああ</t>
    <phoneticPr fontId="1"/>
  </si>
  <si>
    <t>・エラーログ（未設定）
・終了値：1011</t>
    <rPh sb="7" eb="10">
      <t>ミセッテイ</t>
    </rPh>
    <rPh sb="13" eb="16">
      <t>シュウリョウチ</t>
    </rPh>
    <phoneticPr fontId="1"/>
  </si>
  <si>
    <t>・エラーログ（ライン見つからず）
・終了値：1011</t>
    <rPh sb="10" eb="11">
      <t>ミ</t>
    </rPh>
    <rPh sb="18" eb="21">
      <t>シュウリョウチ</t>
    </rPh>
    <phoneticPr fontId="1"/>
  </si>
  <si>
    <t>INI
ExcelLineJudgeValue
ライン名</t>
    <rPh sb="27" eb="28">
      <t>メイ</t>
    </rPh>
    <phoneticPr fontId="1"/>
  </si>
  <si>
    <t>・情報ログ
（ライン名、ラインIDが取得できていること）</t>
    <rPh sb="1" eb="3">
      <t>ジョウホウ</t>
    </rPh>
    <rPh sb="10" eb="11">
      <t>メイ</t>
    </rPh>
    <rPh sb="18" eb="20">
      <t>シュトク</t>
    </rPh>
    <phoneticPr fontId="1"/>
  </si>
  <si>
    <t>この設定で日付並びを確認する</t>
    <rPh sb="2" eb="4">
      <t>セッテイ</t>
    </rPh>
    <rPh sb="5" eb="8">
      <t>ヒヅケナラ</t>
    </rPh>
    <rPh sb="10" eb="12">
      <t>カクニン</t>
    </rPh>
    <phoneticPr fontId="1"/>
  </si>
  <si>
    <t>・情報ログ
（日付並びが人の見た目と一致すること）</t>
    <rPh sb="1" eb="3">
      <t>ジョウホウ</t>
    </rPh>
    <rPh sb="7" eb="10">
      <t>ヒヅケナラ</t>
    </rPh>
    <rPh sb="12" eb="13">
      <t>ヒト</t>
    </rPh>
    <rPh sb="14" eb="15">
      <t>ミ</t>
    </rPh>
    <rPh sb="16" eb="17">
      <t>メ</t>
    </rPh>
    <rPh sb="18" eb="20">
      <t>イッチ</t>
    </rPh>
    <phoneticPr fontId="1"/>
  </si>
  <si>
    <t>INI
ExcelMcSeisanFukaEnabled
未指定</t>
    <rPh sb="29" eb="32">
      <t>ミシテイ</t>
    </rPh>
    <phoneticPr fontId="1"/>
  </si>
  <si>
    <t>INI
ExcelMcSeisanFukaEnabled
あああ</t>
    <phoneticPr fontId="1"/>
  </si>
  <si>
    <t>・エラーログ（不正値）
・終了値：1009</t>
    <rPh sb="7" eb="10">
      <t>フセイチ</t>
    </rPh>
    <rPh sb="13" eb="16">
      <t>シュウリョウチ</t>
    </rPh>
    <phoneticPr fontId="1"/>
  </si>
  <si>
    <t>INI
ExcelMcSeisanFukaEnabled
false</t>
    <phoneticPr fontId="1"/>
  </si>
  <si>
    <t>・情報ログ
（falseと認識されていること）</t>
    <rPh sb="1" eb="3">
      <t>ジョウホウ</t>
    </rPh>
    <rPh sb="13" eb="15">
      <t>ニンシキ</t>
    </rPh>
    <phoneticPr fontId="1"/>
  </si>
  <si>
    <t>この設定で出力されたCSVを確認する</t>
    <rPh sb="2" eb="4">
      <t>セッテイ</t>
    </rPh>
    <rPh sb="5" eb="7">
      <t>シュツリョク</t>
    </rPh>
    <rPh sb="14" eb="16">
      <t>カクニン</t>
    </rPh>
    <phoneticPr fontId="1"/>
  </si>
  <si>
    <t>・CSVのproduction_lurは空文字（""）であること</t>
    <rPh sb="20" eb="23">
      <t>カラモジ</t>
    </rPh>
    <phoneticPr fontId="1"/>
  </si>
  <si>
    <t>・CSVのline_idは"78"であること</t>
    <phoneticPr fontId="1"/>
  </si>
  <si>
    <t>Excel列レターの定義の外出し</t>
    <rPh sb="5" eb="6">
      <t>レツ</t>
    </rPh>
    <rPh sb="10" eb="12">
      <t>テイギ</t>
    </rPh>
    <rPh sb="13" eb="15">
      <t>ソトダ</t>
    </rPh>
    <phoneticPr fontId="1"/>
  </si>
  <si>
    <t>INI
ExcelItemNameAndColumnLetterMapping
未設定</t>
    <rPh sb="40" eb="43">
      <t>ミセッテイ</t>
    </rPh>
    <phoneticPr fontId="1"/>
  </si>
  <si>
    <t>・列レターありのアイテム名の一覧に、BasicPartsNo,ModelCd,Derivation,TactTimeの4アイテム名が表示されていること
・列レターとしてD,C,E,Fが定義されていること</t>
    <rPh sb="1" eb="2">
      <t>レツ</t>
    </rPh>
    <rPh sb="12" eb="13">
      <t>メイ</t>
    </rPh>
    <rPh sb="14" eb="16">
      <t>イチラン</t>
    </rPh>
    <rPh sb="64" eb="65">
      <t>メイ</t>
    </rPh>
    <rPh sb="66" eb="68">
      <t>ヒョウジ</t>
    </rPh>
    <rPh sb="77" eb="78">
      <t>レツ</t>
    </rPh>
    <rPh sb="92" eb="94">
      <t>テイギ</t>
    </rPh>
    <phoneticPr fontId="1"/>
  </si>
  <si>
    <t>11/07 OK
小佐井</t>
    <rPh sb="9" eb="12">
      <t>コサイ</t>
    </rPh>
    <phoneticPr fontId="1"/>
  </si>
  <si>
    <t>・出力されたCSVで以下の項目がExcelから取得した値で出力されていること
　　・部番
　　・機種コード
　　・派生
　　・タクト</t>
    <rPh sb="1" eb="3">
      <t>シュツリョク</t>
    </rPh>
    <rPh sb="10" eb="12">
      <t>イカ</t>
    </rPh>
    <rPh sb="13" eb="15">
      <t>コウモク</t>
    </rPh>
    <rPh sb="23" eb="25">
      <t>シュトク</t>
    </rPh>
    <rPh sb="27" eb="28">
      <t>アタイ</t>
    </rPh>
    <rPh sb="29" eb="31">
      <t>シュツリョク</t>
    </rPh>
    <rPh sb="42" eb="44">
      <t>ブバン</t>
    </rPh>
    <rPh sb="48" eb="50">
      <t>キシュ</t>
    </rPh>
    <rPh sb="57" eb="59">
      <t>ハセイ</t>
    </rPh>
    <phoneticPr fontId="1"/>
  </si>
  <si>
    <t>※アルミで流す</t>
    <rPh sb="5" eb="6">
      <t>ナガ</t>
    </rPh>
    <phoneticPr fontId="1"/>
  </si>
  <si>
    <t>INI
ExcelItemNameAndColumnLetterMapping
BasicPartsNo:A|ModelCd:A|Derivation:F|TactTime:ZZ</t>
    <phoneticPr fontId="1"/>
  </si>
  <si>
    <t>・出力されたCSVで以下の項目がExcelから取得した値で出力されていること
　　・部番
　　・機種コード（暫定）
　　・派生
　　・タクト（未設定の0）</t>
    <rPh sb="1" eb="3">
      <t>シュツリョク</t>
    </rPh>
    <rPh sb="10" eb="12">
      <t>イカ</t>
    </rPh>
    <rPh sb="13" eb="15">
      <t>コウモク</t>
    </rPh>
    <rPh sb="23" eb="25">
      <t>シュトク</t>
    </rPh>
    <rPh sb="27" eb="28">
      <t>アタイ</t>
    </rPh>
    <rPh sb="29" eb="31">
      <t>シュツリョク</t>
    </rPh>
    <rPh sb="42" eb="44">
      <t>ブバン</t>
    </rPh>
    <rPh sb="48" eb="50">
      <t>キシュ</t>
    </rPh>
    <rPh sb="54" eb="56">
      <t>ザンテイ</t>
    </rPh>
    <rPh sb="61" eb="63">
      <t>ハセイ</t>
    </rPh>
    <rPh sb="71" eb="74">
      <t>ミセッテイ</t>
    </rPh>
    <phoneticPr fontId="1"/>
  </si>
  <si>
    <t>INI
ExcelDataEndJudgeValue
*TOTAL*</t>
    <phoneticPr fontId="1"/>
  </si>
  <si>
    <t>・データ最終行が判断できていること（ログで確認）</t>
    <rPh sb="4" eb="7">
      <t>サイシュウギョウ</t>
    </rPh>
    <rPh sb="8" eb="10">
      <t>ハンダン</t>
    </rPh>
    <rPh sb="21" eb="23">
      <t>カクニン</t>
    </rPh>
    <phoneticPr fontId="1"/>
  </si>
  <si>
    <t>11/10 OK
小佐井</t>
    <rPh sb="9" eb="12">
      <t>コサイ</t>
    </rPh>
    <phoneticPr fontId="1"/>
  </si>
  <si>
    <t>[06:37:54 INF] [EXE] 製品名: ExcelToCsvToDb, バージョン: 0.5.0.0</t>
  </si>
  <si>
    <t>[06:37:54 INF] [DLL] 製品名: KssSmaPlaLib, バージョン: 1.0.2.0</t>
  </si>
  <si>
    <t>[06:37:54 INF] [起動時引数:/ExcelToCsvWeOrder,/2000/01/01]</t>
  </si>
  <si>
    <t>[06:37:54 INF] [処理区分:ExcelToCsvWeOrder]</t>
  </si>
  <si>
    <t>[06:37:54 INF] 【Excel→CSV 処理（溶接加工向けデータ連携ツール）】</t>
  </si>
  <si>
    <t>[06:37:54 INF] 001:ExcelToCsv_WeOrder(ExcelToCsvAlumiIni)</t>
  </si>
  <si>
    <t>[06:37:54 INF] 002:SFTPUpload(SFTPUploadIni)</t>
  </si>
  <si>
    <t>[06:37:54 INF] 003:Cleanup(CleanupAfterUploadIni)</t>
  </si>
  <si>
    <t>[06:37:54 INF] ステップを開始します。[ステップ番号:001,機能:ExcelToCsv_WeOrder(ExcelToCsvAlumiIni)]</t>
  </si>
  <si>
    <t>[06:37:54 INF] Excel→CSV機能（溶接加工計画）を開始します。</t>
  </si>
  <si>
    <t>[06:37:58 INF] [Excel列レター属性を有するアイテム名のリスト:BasicPartsNo,ModelCd,Derivation,TactTime]</t>
  </si>
  <si>
    <t>[06:37:58 INF] [Excel列レター属性を有するアイテムの列レターのリスト:D,C,E,F]</t>
  </si>
  <si>
    <t>[06:37:58 INF] [開始日:2000/01/01]</t>
  </si>
  <si>
    <t>[06:37:58 INF] [入力フォルダ:C:\CSV\溶接加工計画]</t>
  </si>
  <si>
    <t>[06:37:58 INF] [Excelシートチェック項目:A3,YEAR|B3,MONTH|C3,ライン名|G4[or]K4,生産計画|A7[or]A8,部番|G7[or]G8,日付|G8[or]G9,刻印]</t>
  </si>
  <si>
    <t>[06:37:58 INF] [ファイル:C:\CSV\溶接加工計画\アルミ.xlsx]</t>
  </si>
  <si>
    <t>[06:38:00 INF] [処理対象外シート名:SUB,COM]</t>
  </si>
  <si>
    <t>[06:38:00 INF] [処理対象外ライン名:SUB,COM]</t>
  </si>
  <si>
    <t>[06:38:00 INF] シート条件を満たさないためスキップします。[シート名:Sheet1]</t>
  </si>
  <si>
    <t>[06:38:00 INF] 対象外のシートをスキップします。[シート名:COM]</t>
  </si>
  <si>
    <t>[06:38:00 INF] 対象外のシートをスキップします。[シート名:SUB ]</t>
  </si>
  <si>
    <t>[06:38:00 INF] [シート名:FWL]</t>
  </si>
  <si>
    <t>[06:38:00 INF] [日付行判定列:G(番号:7)]</t>
  </si>
  <si>
    <t>[06:38:00 INF] [日付行番号（判定結果）:7]</t>
  </si>
  <si>
    <t>[06:38:00 INF] [シートの年:2025]</t>
  </si>
  <si>
    <t>[06:38:00 INF] [シートの月:8]</t>
  </si>
  <si>
    <t>[06:38:00 INF] [日付開始列:H（番号:8）]</t>
  </si>
  <si>
    <t>[06:38:00 WRN] 日付セルが数値ではありません。[日付行:7,列:AB（番号:28）,値:]</t>
  </si>
  <si>
    <t>[06:38:00 WRN] 日付セルが数値ではありません。[日付行:7,列:AC（番号:29）,値:]</t>
  </si>
  <si>
    <t>[06:38:00 WRN] 日付セルが数値ではありません。[日付行:7,列:AD（番号:30）,値:]</t>
  </si>
  <si>
    <t>[06:38:00 WRN] 日付セルが数値ではありません。[日付行:7,列:AE（番号:31）,値:]</t>
  </si>
  <si>
    <t>[06:38:00 WRN] 日付セルが数値ではありません。[日付行:7,列:AF（番号:32）,値:]</t>
  </si>
  <si>
    <t>[06:38:00 WRN] 日付セルが数値ではありません。[日付行:7,列:AG（番号:33）,値:]</t>
  </si>
  <si>
    <t>[06:38:00 WRN] 日付セルが数値ではありません。[日付行:7,列:AH（番号:34）,値:]</t>
  </si>
  <si>
    <t>[06:38:00 WRN] 日付セルが数値ではありません。[日付行:7,列:AI（番号:35）,値:]</t>
  </si>
  <si>
    <t>[06:38:00 WRN] 日付セルが数値ではありません。[日付行:7,列:AJ（番号:36）,値:]</t>
  </si>
  <si>
    <t>[06:38:00 WRN] 日付セルが数値ではありません。[日付行:7,列:AK（番号:37）,値:]</t>
  </si>
  <si>
    <t>[06:38:00 WRN] 日付セルが数値ではありません。[日付行:7,列:AL（番号:38）,値:]</t>
  </si>
  <si>
    <t>[06:38:00 WRN] 日付セルが数値ではありません。[日付行:7,列:AM（番号:39）,値:]</t>
  </si>
  <si>
    <t>[06:38:00 WRN] 日付セルが数値ではありません。[日付行:7,列:AN（番号:40）,値:]</t>
  </si>
  <si>
    <t>[06:38:00 INF] [日付:2025/7/28,29,30,31,8/1,4,5,6,7,8,18,19,20,21,22,25,26,27,28,29]</t>
  </si>
  <si>
    <t>[06:38:00 INF] [ライン判定値:ライン名]</t>
  </si>
  <si>
    <t>[06:38:00 INF] [ライン判定列:C（番号:3）]</t>
  </si>
  <si>
    <t>[06:38:00 INF] [データ開始行判定列:G(番号:7)]</t>
  </si>
  <si>
    <t>[06:38:00 INF] [データ開始行判定値:刻印]</t>
  </si>
  <si>
    <t>[06:38:00 INF] [ライン名:FWL/NO2,ラインID:78]</t>
  </si>
  <si>
    <t>[06:38:00 INF] [データ開始行:9]</t>
  </si>
  <si>
    <t>[06:38:00 INF] [データ終了判定列:A（番号:1）]</t>
  </si>
  <si>
    <t>[06:38:00 INF] [非表示行の扱い(ExcelHiddenRowHandling)=skip]</t>
  </si>
  <si>
    <t>[06:38:00 INF] MC生産負荷は無効です。処理を継続します。</t>
  </si>
  <si>
    <t>[06:38:00 INF] [AF/WE列:G（番号:7）]</t>
  </si>
  <si>
    <t>[06:38:05 INF] [データ行終了判定値検出行：280,判定値:FWL TOTAL]</t>
  </si>
  <si>
    <t>[06:38:05 INF] CSVファイル名に拡張子を付与しました。[ファイル名:WeOrder.csv]</t>
  </si>
  <si>
    <t>[06:38:05 INF] [CSVファイルパス:C:\CSV\溶接加工計画\20251111-063805_WeOrder_20251111_063805.csv]</t>
  </si>
  <si>
    <t>[06:38:05 INF] 再集計圧縮完了。[前:110件,後:110件]</t>
  </si>
  <si>
    <t>[06:38:08 INF] [出力件数:110]</t>
  </si>
  <si>
    <t>[06:38:08 INF] Excel→CSV機能（溶接加工計画）が終了しました。</t>
  </si>
  <si>
    <t>[06:38:08 INF] ステップが終了しました。[ステップ番号:001,機能:ExcelToCsv_WeOrder(ExcelToCsvAlumiIni)]</t>
  </si>
  <si>
    <t>[06:38:08 INF] ステップを開始します。[ステップ番号:002,機能:SFTPUpload(SFTPUploadIni)]</t>
  </si>
  <si>
    <t>[06:38:09 INF] SFTPテスト接続成功</t>
  </si>
  <si>
    <t>[06:38:12 INF] [対象ファイル数:1,対象ファイルパス:C:\CSV\溶接加工計画\20251111-063805_WeOrder_20251111_063805.csv]</t>
  </si>
  <si>
    <t>[06:38:13 INF] SFTPアップロード機能完了[対象ファイル数:1,対象ファイル:C:\CSV\溶接加工計画\20251111-063805_WeOrder_20251111_063805.csv,リモートパス:bbb,ファイル名パターン:*WeOrder*.csv]</t>
  </si>
  <si>
    <t>[06:38:13 INF] ステップが終了しました。[ステップ番号:002,機能:SFTPUpload(SFTPUploadIni)]</t>
  </si>
  <si>
    <t>[06:38:13 INF] ステップを開始します。[ステップ番号:003,機能:Cleanup(CleanupAfterUploadIni)]</t>
  </si>
  <si>
    <t>[06:38:13 INF] [クリーンナップ対象フォルダパス:C:\CSV\DL]</t>
  </si>
  <si>
    <t>[06:38:13 INF] [クリーンナップ最大保持日数:90]</t>
  </si>
  <si>
    <t>[06:38:13 INF] [クリーンナップ保持再過去日:2025/08/14]</t>
  </si>
  <si>
    <t>[06:38:13 INF] [クリーンナップ最大保持ファイル数:100]</t>
  </si>
  <si>
    <t>[06:38:13 INF] クリーンナップ処理が終了しました。</t>
  </si>
  <si>
    <t>[06:38:13 INF] ステップが終了しました。[ステップ番号:003,機能:Cleanup(CleanupAfterUploadIni)]</t>
  </si>
  <si>
    <t>[06:38:13 INF] 全てのステップが終了しました。プログラムを終了します。</t>
  </si>
  <si>
    <t>C:\Dev\溶接加工ツール\src\ExcelToCsvToDb\bin\Debug\ExcelToCsvToDb.exe (プロセス 3764) は、コード 0 (0x0) で終了しました。</t>
  </si>
  <si>
    <t>ExcelToCsv処理</t>
    <rPh sb="10" eb="12">
      <t>ショリ</t>
    </rPh>
    <phoneticPr fontId="1"/>
  </si>
  <si>
    <t>完遂</t>
    <rPh sb="0" eb="2">
      <t>カンスイ</t>
    </rPh>
    <phoneticPr fontId="1"/>
  </si>
  <si>
    <t>・処理が完遂していること（ログで確認）</t>
    <rPh sb="1" eb="3">
      <t>ショリ</t>
    </rPh>
    <rPh sb="4" eb="6">
      <t>カンスイ</t>
    </rPh>
    <rPh sb="16" eb="18">
      <t>カクニン</t>
    </rPh>
    <phoneticPr fontId="1"/>
  </si>
  <si>
    <t>11/11 OK
小佐井</t>
    <rPh sb="9" eb="12">
      <t>コサイ</t>
    </rPh>
    <phoneticPr fontId="1"/>
  </si>
  <si>
    <t>CsvToDb処理</t>
    <rPh sb="7" eb="9">
      <t>ショリ</t>
    </rPh>
    <phoneticPr fontId="1"/>
  </si>
  <si>
    <t>[07:51:58 INF] [EXE] 製品名: ExcelToCsvToDb, バージョン: 0.5.0.0</t>
  </si>
  <si>
    <t>[07:51:58 INF] [DLL] 製品名: KssSmaPlaLib, バージョン: 1.0.2.0</t>
  </si>
  <si>
    <t>[07:51:58 INF] [起動時引数:/CsvToDbWeOrder,/2000/01/01]</t>
  </si>
  <si>
    <t>[07:51:58 INF] [処理区分:CsvToDbWeOrder]</t>
  </si>
  <si>
    <t>[07:51:58 INF] 【CSV→DB 処理】</t>
  </si>
  <si>
    <t>[07:51:58 INF] 001:SFTPDownload(SFTPDownloadIni)</t>
  </si>
  <si>
    <t>[07:51:58 INF] 002:CsvToDb(CsvToDbIni)</t>
  </si>
  <si>
    <t>[07:51:58 INF] 003:SFTPDelete(SFTPDeleteIni)</t>
  </si>
  <si>
    <t>[07:51:58 INF] 004:Backup(BackupIni)</t>
  </si>
  <si>
    <t>[07:51:58 INF] ステップを開始します。[ステップ番号:001,機能:SFTPDownload(SFTPDownloadIni)]</t>
  </si>
  <si>
    <t>[07:51:58 INF] SFTPダウンロード処理を開始します。</t>
  </si>
  <si>
    <t>[07:51:58 INF] SFTPテスト接続成功</t>
  </si>
  <si>
    <t>[07:51:58 INF] [リモートパス:bbb,CSV一時フォルダ:C:\CSV\DL]</t>
  </si>
  <si>
    <t>[07:51:58 INF] [ファイルパターン:*WeOrder*.csv]</t>
  </si>
  <si>
    <t>1ファイルダウンロードしました。[ファイル名:20251111-075133_WeOrder_20251111_075133.csv]</t>
  </si>
  <si>
    <t>[07:51:59 INF] [ダウンロードしたファイル数:1]</t>
  </si>
  <si>
    <t>[07:51:59 INF] ステップが終了しました。[ステップ番号:001,機能:SFTPDownload(SFTPDownloadIni)]</t>
  </si>
  <si>
    <t>[07:51:59 INF] ステップを開始します。[ステップ番号:002,機能:CsvToDb(CsvToDbIni)]</t>
  </si>
  <si>
    <t>[07:51:59 INF] DB接続確認が成功しました。[プロバイダ名:ポスグレ,接続文字列:Host=localhost;Port=5432;Database=postgres;Username=postgres;Password=sfsadmin]</t>
  </si>
  <si>
    <t>[07:51:59 INF] SQLファイルをロードしました。[ファイル数:4,ファイル:DeleteBeforeInsertWeOrder,DupCheckTactManagement,InsertTactManagement,InsertWeOrder]</t>
  </si>
  <si>
    <t>[07:51:59 INF] 設定ファイルの要素数が一致しています。[要素数:1,キー:CsvFileNamePatterns,InsertSqlFiles,DupCheckSqlFiles,DeleteBeforeInsertSqlFiles]</t>
  </si>
  <si>
    <t>[07:51:59 INF] DBに接続しました。[プロバイダ名:ポスグレ,接続文字列:Host=localhost;Port=5432;Database=postgres;Username=postgres;Password=sfsadmin]</t>
  </si>
  <si>
    <t>[07:51:59 INF] [CSVフォルダパス:C:\CSV\DL]</t>
  </si>
  <si>
    <t>[07:51:59 INF] [CSVパターン1:*WeOrder*.csv]</t>
  </si>
  <si>
    <t>[07:51:59 INF] 挿入前の削除SQLを実行[SQLファイル:DeleteBeforeInsertWeOrder,開始日:2000/01/01 0:00:00]</t>
  </si>
  <si>
    <t>[07:51:59 INF] [Rec Count:110]</t>
  </si>
  <si>
    <t>[07:51:59 INF] 挿入前の削除SQLを完了[更新件数:110]</t>
  </si>
  <si>
    <t>[07:51:59 INF] [該当ファイル数:1]</t>
  </si>
  <si>
    <t>[07:51:59 INF] CSV読み込み＋DB挿入を実行[ファイルパス:C:\CSV\DL\20251111-075133_WeOrder_20251111_075133.csv]</t>
  </si>
  <si>
    <t>[07:51:59 INF] [CSV件数:110]</t>
  </si>
  <si>
    <t>[07:51:59 INF] 重複チェックSQLが未指定のため重複チェックは行いません。</t>
  </si>
  <si>
    <t>[07:51:59 INF] [DB挿入SQL名:InsertWeOrder]</t>
  </si>
  <si>
    <t>[07:51:59 INF] [Rec Count:1]</t>
  </si>
  <si>
    <t>[07:51:59 INF] [DB挿入件数:1]</t>
  </si>
  <si>
    <t>[07:52:00 INF] [Rec Count:1]</t>
  </si>
  <si>
    <t>[07:52:00 INF] [DB挿入件数:1]</t>
  </si>
  <si>
    <t>[07:52:00 INF] [DB挿入SQL名:InsertWeOrder]</t>
  </si>
  <si>
    <t>[07:52:00 INF] CSV読み込み＋DB挿入を完了</t>
  </si>
  <si>
    <t>[07:52:00 INF] DB処理が完了し、DB接続を終了しました。</t>
  </si>
  <si>
    <t>[07:52:00 INF] ステップが終了しました。[ステップ番号:002,機能:CsvToDb(CsvToDbIni)]</t>
  </si>
  <si>
    <t>[07:52:00 INF] ステップを開始します。[ステップ番号:003,機能:SFTPDelete(SFTPDeleteIni)]</t>
  </si>
  <si>
    <t>[07:52:00 INF] SFTPのファイルを削除しました。[ファイル名パターン:*WeOrder*.csv,削除ファイル数:1]</t>
  </si>
  <si>
    <t>[07:52:00 INF] ステップが終了しました。[ステップ番号:003,機能:SFTPDelete(SFTPDeleteIni)]</t>
  </si>
  <si>
    <t>[07:52:00 INF] ステップを開始します。[ステップ番号:004,機能:Backup(BackupIni)]</t>
  </si>
  <si>
    <t>[07:52:00 INF] ローカルのCSVファイルのバックアップを実行</t>
  </si>
  <si>
    <t>[07:52:00 INF] [バックアップ対象フォルダパス:C:\CSV\DL]</t>
  </si>
  <si>
    <t>[07:52:00 INF] [バックアップ先フォルダパス:C:\CSV\DL\Backup001]</t>
  </si>
  <si>
    <t>[07:52:00 INF] [ファイル名パターン:*WeOrder*.csv]</t>
  </si>
  <si>
    <t>[07:52:00 INF] [バックアップ最大日数:30]</t>
  </si>
  <si>
    <t>[07:52:00 INF] [バックアップ最大ファイル数:30]</t>
  </si>
  <si>
    <t>[07:52:00 INF] [ファイル名前置日時書式:yyyy-MM-dd-HH-mm-ss_]</t>
  </si>
  <si>
    <t>[07:52:00 INF] [ファイル名後置日時書式:_yyyyMMddHHmmss]</t>
  </si>
  <si>
    <t>[07:52:00 INF] [ファイル名パターン1:*WeOrder*.csv]</t>
  </si>
  <si>
    <t>[07:52:00 INF] [バックアップ最大日数:30,ファイル最大数:30]</t>
  </si>
  <si>
    <t>[07:52:00 INF] [バックアップ保持再過去日:2025/10/13</t>
  </si>
  <si>
    <t>[07:52:00 INF] バックアップフォルダのクリーンナップが完了しました。</t>
  </si>
  <si>
    <t>[07:52:00 INF] バックアップ移動しました。[C:\CSV\DL\Backup001\2025-11-11-07-52-00_20251111-075133_WeOrder_20251111_075133_20251111075200.csv→C:\CSV\DL\Backup001\2025-11-11-07-52-00_20251111-075133_WeOrder_20251111_075133_20251111075200.csv]</t>
  </si>
  <si>
    <t>[07:52:00 INF] [適用ファイル数:1]</t>
  </si>
  <si>
    <t>[07:52:00 INF] ローカルのCSVファイルのバックアップを完了</t>
  </si>
  <si>
    <t>[07:52:00 INF] ステップが終了しました。[ステップ番号:004,機能:Backup(BackupIni)]</t>
  </si>
  <si>
    <t>[07:52:00 INF] 全てのステップが終了しました。プログラムを終了します。</t>
  </si>
  <si>
    <t>C:\Dev\溶接加工ツール\src\ExcelToCsvToDb\bin\Debug\ExcelToCsvToDb.exe (プロセス 11124) は、コード 0 (0x0) で終了しました。</t>
  </si>
  <si>
    <t>テーブル内容確認</t>
    <rPh sb="4" eb="8">
      <t>ナイヨウカクニン</t>
    </rPh>
    <phoneticPr fontId="1"/>
  </si>
  <si>
    <t>t_weorder</t>
    <phoneticPr fontId="1"/>
  </si>
  <si>
    <t>・件数が110件</t>
    <rPh sb="1" eb="3">
      <t>ケンスウ</t>
    </rPh>
    <rPh sb="7" eb="8">
      <t>ケン</t>
    </rPh>
    <phoneticPr fontId="1"/>
  </si>
  <si>
    <t>FWL/NO2</t>
  </si>
  <si>
    <t xml:space="preserve">50100 K95 AG00 </t>
  </si>
  <si>
    <t>« NULL »</t>
  </si>
  <si>
    <t>50100-K95-AG00</t>
  </si>
  <si>
    <t xml:space="preserve">50100 MFJ A405 </t>
  </si>
  <si>
    <t>50100-MFJ-A405</t>
  </si>
  <si>
    <t>JPJP</t>
  </si>
  <si>
    <t xml:space="preserve">50100 MFJ D404 </t>
  </si>
  <si>
    <t>50100-MFJ-D404</t>
  </si>
  <si>
    <t xml:space="preserve">50100 MKC A010 </t>
  </si>
  <si>
    <t>50100-MKC-A010</t>
  </si>
  <si>
    <t xml:space="preserve">50100 MKE A500 </t>
  </si>
  <si>
    <t>50100-MKE-A500</t>
  </si>
  <si>
    <t xml:space="preserve">50100 MKF A201 </t>
  </si>
  <si>
    <t>50100-MKF-A201</t>
  </si>
  <si>
    <t xml:space="preserve">50100 MKR DH00 </t>
  </si>
  <si>
    <t>50100-MKR-DH00</t>
  </si>
  <si>
    <t xml:space="preserve">50100 MKR KH00 </t>
  </si>
  <si>
    <t>50100-MKR-KH00</t>
  </si>
  <si>
    <t xml:space="preserve">・create_record_dateが実行した日時
</t>
    <rPh sb="20" eb="22">
      <t>ジッコウ</t>
    </rPh>
    <rPh sb="24" eb="26">
      <t>ニチジ</t>
    </rPh>
    <phoneticPr fontId="1"/>
  </si>
  <si>
    <t>・line_idが78</t>
    <phoneticPr fontId="1"/>
  </si>
  <si>
    <t>・line_nameが"FWL/NO2"</t>
    <phoneticPr fontId="1"/>
  </si>
  <si>
    <t>・basic_parts_noがExcel中の部番</t>
    <rPh sb="21" eb="22">
      <t>チュウ</t>
    </rPh>
    <rPh sb="23" eb="25">
      <t>ブバン</t>
    </rPh>
    <phoneticPr fontId="1"/>
  </si>
  <si>
    <r>
      <t xml:space="preserve">    O</t>
    </r>
    <r>
      <rPr>
        <sz val="10"/>
        <color rgb="FF808080"/>
        <rFont val="Meiryo UI"/>
        <family val="3"/>
        <charset val="128"/>
      </rPr>
      <t>.</t>
    </r>
    <r>
      <rPr>
        <sz val="10"/>
        <color theme="1"/>
        <rFont val="Meiryo UI"/>
        <family val="3"/>
        <charset val="128"/>
      </rPr>
      <t>basic_parts_no</t>
    </r>
  </si>
  <si>
    <t>SELECT</t>
  </si>
  <si>
    <t>FROM</t>
  </si>
  <si>
    <r>
      <t xml:space="preserve">    vap</t>
    </r>
    <r>
      <rPr>
        <sz val="10"/>
        <color rgb="FF808080"/>
        <rFont val="Meiryo UI"/>
        <family val="3"/>
        <charset val="128"/>
      </rPr>
      <t>.</t>
    </r>
    <r>
      <rPr>
        <sz val="10"/>
        <color theme="1"/>
        <rFont val="Meiryo UI"/>
        <family val="3"/>
        <charset val="128"/>
      </rPr>
      <t>t_weorder O</t>
    </r>
  </si>
  <si>
    <r>
      <t>GROUP</t>
    </r>
    <r>
      <rPr>
        <sz val="10"/>
        <color theme="1"/>
        <rFont val="Meiryo UI"/>
        <family val="3"/>
        <charset val="128"/>
      </rPr>
      <t xml:space="preserve"> </t>
    </r>
    <r>
      <rPr>
        <sz val="10"/>
        <color rgb="FF0080FF"/>
        <rFont val="Meiryo UI"/>
        <family val="3"/>
        <charset val="128"/>
      </rPr>
      <t>BY</t>
    </r>
  </si>
  <si>
    <r>
      <t>ORDER</t>
    </r>
    <r>
      <rPr>
        <sz val="10"/>
        <color theme="1"/>
        <rFont val="Meiryo UI"/>
        <family val="3"/>
        <charset val="128"/>
      </rPr>
      <t xml:space="preserve"> </t>
    </r>
    <r>
      <rPr>
        <sz val="10"/>
        <color rgb="FF0080FF"/>
        <rFont val="Meiryo UI"/>
        <family val="3"/>
        <charset val="128"/>
      </rPr>
      <t>BY</t>
    </r>
  </si>
  <si>
    <t>;</t>
  </si>
  <si>
    <t>50100-MFJ-A405</t>
    <phoneticPr fontId="21"/>
  </si>
  <si>
    <t>50100-MFJ-D404</t>
    <phoneticPr fontId="21"/>
  </si>
  <si>
    <t>50100-MKF-A201</t>
    <phoneticPr fontId="21"/>
  </si>
  <si>
    <t>50100-MKR-DH00</t>
    <phoneticPr fontId="21"/>
  </si>
  <si>
    <t>50100-MKR-KH00</t>
    <phoneticPr fontId="21"/>
  </si>
  <si>
    <t>50100-K95-AG00</t>
    <phoneticPr fontId="21"/>
  </si>
  <si>
    <t>50100-MKE-A500</t>
    <phoneticPr fontId="21"/>
  </si>
  <si>
    <t>50100-MKC-A010</t>
    <phoneticPr fontId="21"/>
  </si>
  <si>
    <t>・work_dateの最小が7/28、最大が8/29</t>
    <rPh sb="11" eb="13">
      <t>サイショウ</t>
    </rPh>
    <rPh sb="19" eb="21">
      <t>サイダイ</t>
    </rPh>
    <phoneticPr fontId="1"/>
  </si>
  <si>
    <r>
      <t xml:space="preserve">    MIN</t>
    </r>
    <r>
      <rPr>
        <sz val="10"/>
        <color rgb="FF808080"/>
        <rFont val="Meiryo UI"/>
        <family val="3"/>
        <charset val="128"/>
      </rPr>
      <t>(</t>
    </r>
    <r>
      <rPr>
        <sz val="10"/>
        <color theme="1"/>
        <rFont val="Meiryo UI"/>
        <family val="3"/>
        <charset val="128"/>
      </rPr>
      <t>O</t>
    </r>
    <r>
      <rPr>
        <sz val="10"/>
        <color rgb="FF808080"/>
        <rFont val="Meiryo UI"/>
        <family val="3"/>
        <charset val="128"/>
      </rPr>
      <t>.</t>
    </r>
    <r>
      <rPr>
        <sz val="10"/>
        <color theme="1"/>
        <rFont val="Meiryo UI"/>
        <family val="3"/>
        <charset val="128"/>
      </rPr>
      <t>work_date</t>
    </r>
    <r>
      <rPr>
        <sz val="10"/>
        <color rgb="FF808080"/>
        <rFont val="Meiryo UI"/>
        <family val="3"/>
        <charset val="128"/>
      </rPr>
      <t>)</t>
    </r>
    <r>
      <rPr>
        <sz val="10"/>
        <color theme="1"/>
        <rFont val="Meiryo UI"/>
        <family val="3"/>
        <charset val="128"/>
      </rPr>
      <t xml:space="preserve"> </t>
    </r>
    <r>
      <rPr>
        <sz val="10"/>
        <color rgb="FF0080FF"/>
        <rFont val="Meiryo UI"/>
        <family val="3"/>
        <charset val="128"/>
      </rPr>
      <t>AS</t>
    </r>
    <r>
      <rPr>
        <sz val="10"/>
        <color theme="1"/>
        <rFont val="Meiryo UI"/>
        <family val="3"/>
        <charset val="128"/>
      </rPr>
      <t xml:space="preserve"> 最小日</t>
    </r>
    <r>
      <rPr>
        <sz val="10"/>
        <color rgb="FF808080"/>
        <rFont val="Meiryo UI"/>
        <family val="3"/>
        <charset val="128"/>
      </rPr>
      <t>,</t>
    </r>
  </si>
  <si>
    <r>
      <t xml:space="preserve">    MAX</t>
    </r>
    <r>
      <rPr>
        <sz val="10"/>
        <color rgb="FF808080"/>
        <rFont val="Meiryo UI"/>
        <family val="3"/>
        <charset val="128"/>
      </rPr>
      <t>(</t>
    </r>
    <r>
      <rPr>
        <sz val="10"/>
        <color theme="1"/>
        <rFont val="Meiryo UI"/>
        <family val="3"/>
        <charset val="128"/>
      </rPr>
      <t>O</t>
    </r>
    <r>
      <rPr>
        <sz val="10"/>
        <color rgb="FF808080"/>
        <rFont val="Meiryo UI"/>
        <family val="3"/>
        <charset val="128"/>
      </rPr>
      <t>.</t>
    </r>
    <r>
      <rPr>
        <sz val="10"/>
        <color theme="1"/>
        <rFont val="Meiryo UI"/>
        <family val="3"/>
        <charset val="128"/>
      </rPr>
      <t>work_date</t>
    </r>
    <r>
      <rPr>
        <sz val="10"/>
        <color rgb="FF808080"/>
        <rFont val="Meiryo UI"/>
        <family val="3"/>
        <charset val="128"/>
      </rPr>
      <t>)</t>
    </r>
    <r>
      <rPr>
        <sz val="10"/>
        <color theme="1"/>
        <rFont val="Meiryo UI"/>
        <family val="3"/>
        <charset val="128"/>
      </rPr>
      <t xml:space="preserve"> </t>
    </r>
    <r>
      <rPr>
        <sz val="10"/>
        <color rgb="FF0080FF"/>
        <rFont val="Meiryo UI"/>
        <family val="3"/>
        <charset val="128"/>
      </rPr>
      <t>AS</t>
    </r>
    <r>
      <rPr>
        <sz val="10"/>
        <color theme="1"/>
        <rFont val="Meiryo UI"/>
        <family val="3"/>
        <charset val="128"/>
      </rPr>
      <t xml:space="preserve"> 最大日</t>
    </r>
  </si>
  <si>
    <t>・af_amountにExcelの合計値</t>
    <rPh sb="17" eb="20">
      <t>ゴウケイチ</t>
    </rPh>
    <phoneticPr fontId="1"/>
  </si>
  <si>
    <r>
      <t xml:space="preserve">    SUM</t>
    </r>
    <r>
      <rPr>
        <sz val="10"/>
        <color rgb="FF808080"/>
        <rFont val="Meiryo UI"/>
        <family val="3"/>
        <charset val="128"/>
      </rPr>
      <t>(</t>
    </r>
    <r>
      <rPr>
        <sz val="10"/>
        <color theme="1"/>
        <rFont val="Meiryo UI"/>
        <family val="3"/>
        <charset val="128"/>
      </rPr>
      <t>O</t>
    </r>
    <r>
      <rPr>
        <sz val="10"/>
        <color rgb="FF808080"/>
        <rFont val="Meiryo UI"/>
        <family val="3"/>
        <charset val="128"/>
      </rPr>
      <t>.</t>
    </r>
    <r>
      <rPr>
        <sz val="10"/>
        <color theme="1"/>
        <rFont val="Meiryo UI"/>
        <family val="3"/>
        <charset val="128"/>
      </rPr>
      <t>af_amount</t>
    </r>
    <r>
      <rPr>
        <sz val="10"/>
        <color rgb="FF808080"/>
        <rFont val="Meiryo UI"/>
        <family val="3"/>
        <charset val="128"/>
      </rPr>
      <t>)</t>
    </r>
    <r>
      <rPr>
        <sz val="10"/>
        <color theme="1"/>
        <rFont val="Meiryo UI"/>
        <family val="3"/>
        <charset val="128"/>
      </rPr>
      <t xml:space="preserve"> </t>
    </r>
    <r>
      <rPr>
        <sz val="10"/>
        <color rgb="FF0080FF"/>
        <rFont val="Meiryo UI"/>
        <family val="3"/>
        <charset val="128"/>
      </rPr>
      <t>AS</t>
    </r>
    <r>
      <rPr>
        <sz val="10"/>
        <color theme="1"/>
        <rFont val="Meiryo UI"/>
        <family val="3"/>
        <charset val="128"/>
      </rPr>
      <t xml:space="preserve"> AF合計</t>
    </r>
    <r>
      <rPr>
        <sz val="10"/>
        <color rgb="FF808080"/>
        <rFont val="Meiryo UI"/>
        <family val="3"/>
        <charset val="128"/>
      </rPr>
      <t>,</t>
    </r>
  </si>
  <si>
    <t>起動パラメータにて処理分け</t>
    <rPh sb="0" eb="2">
      <t>キドウ</t>
    </rPh>
    <rPh sb="9" eb="11">
      <t>ショリ</t>
    </rPh>
    <rPh sb="11" eb="12">
      <t>ワ</t>
    </rPh>
    <phoneticPr fontId="1"/>
  </si>
  <si>
    <t>起動パラ/ExcelToCsvWeOrderAlmi</t>
    <rPh sb="0" eb="2">
      <t>キドウ</t>
    </rPh>
    <phoneticPr fontId="1"/>
  </si>
  <si>
    <t>起動パラ/ExcelToCsvWeOrderMc</t>
    <rPh sb="0" eb="2">
      <t>キドウ</t>
    </rPh>
    <phoneticPr fontId="1"/>
  </si>
  <si>
    <t>・鉄のINI内容で実行されること（ログで確認）</t>
    <rPh sb="1" eb="2">
      <t>テツ</t>
    </rPh>
    <rPh sb="6" eb="8">
      <t>ナイヨウ</t>
    </rPh>
    <rPh sb="9" eb="11">
      <t>ジッコウ</t>
    </rPh>
    <rPh sb="20" eb="22">
      <t>カクニン</t>
    </rPh>
    <phoneticPr fontId="1"/>
  </si>
  <si>
    <t>・アルミのINI内容で実行されること（ログで確認）</t>
    <rPh sb="8" eb="10">
      <t>ナイヨウ</t>
    </rPh>
    <rPh sb="11" eb="13">
      <t>ジッコウ</t>
    </rPh>
    <rPh sb="22" eb="24">
      <t>カクニン</t>
    </rPh>
    <phoneticPr fontId="1"/>
  </si>
  <si>
    <t>対象シートと対象ライン</t>
    <rPh sb="0" eb="2">
      <t>タイショウ</t>
    </rPh>
    <rPh sb="6" eb="8">
      <t>タイショウ</t>
    </rPh>
    <phoneticPr fontId="1"/>
  </si>
  <si>
    <t>INI
IncludedSheetNameSheetName
FWL</t>
    <phoneticPr fontId="1"/>
  </si>
  <si>
    <t>・FWLシートのみ対象であること（ログで確認）</t>
    <rPh sb="9" eb="11">
      <t>タイショウ</t>
    </rPh>
    <rPh sb="20" eb="22">
      <t>カクニン</t>
    </rPh>
    <phoneticPr fontId="1"/>
  </si>
  <si>
    <t>C:\Dev\溶接加工ツール\src\ExcelToCsvToDb\bin\Debug\ExcelToCsvToDb.exe (プロセス 400) は、コード 0 (0x0) で終了しました。</t>
  </si>
  <si>
    <t>INI
ExcludedSheetNameSheetName
SUB,COM</t>
    <phoneticPr fontId="1"/>
  </si>
  <si>
    <t>INI
ExcludedLineNameSheetName
SUB,COM</t>
    <phoneticPr fontId="1"/>
  </si>
  <si>
    <t>・FWLラインのみ対象であること（ログで確認）</t>
    <rPh sb="9" eb="11">
      <t>タイショウ</t>
    </rPh>
    <rPh sb="20" eb="22">
      <t>カクニン</t>
    </rPh>
    <phoneticPr fontId="1"/>
  </si>
  <si>
    <t>[13:24:51 INF] [EXE] 製品名: ExcelToCsvToDb, バージョン: 0.5.0.0</t>
  </si>
  <si>
    <t>[13:24:51 INF] [DLL] 製品名: KssSmaPlaLib, バージョン: 1.0.2.0</t>
  </si>
  <si>
    <t>[13:24:51 INF] [起動時引数:/ExcelToCsvWeOrderAlumi,/2000/01/01]</t>
  </si>
  <si>
    <t>[13:24:51 INF] [処理区分:ExcelToCsvWeOrderAlumi]</t>
  </si>
  <si>
    <t>[13:24:51 INF] 【Excel→CSV 処理（溶接加工向けデータ連携ツール：アルミ）】</t>
  </si>
  <si>
    <t>[13:24:51 INF] 001:ExcelToCsv_WeOrder(ExcelToCsvAlumiIni)</t>
  </si>
  <si>
    <t>[13:24:51 INF] ステップを開始します。[ステップ番号:001,機能:ExcelToCsv_WeOrder(ExcelToCsvAlumiIni)]</t>
  </si>
  <si>
    <t>[13:24:51 INF] Excel→CSV機能（溶接加工計画）を開始します。</t>
  </si>
  <si>
    <t>[13:24:51 INF] [Excel列レター属性を有するアイテム名のリスト:BasicPartsNo,ModelCd,Derivation,TactTime]</t>
  </si>
  <si>
    <t>[13:24:51 INF] [Excel列レター属性を有するアイテムの列レターのリスト:D,C,E,F]</t>
  </si>
  <si>
    <t>[13:24:51 INF] [開始日:2000/01/01]</t>
  </si>
  <si>
    <t>[13:24:51 INF] [入力フォルダ:C:\CSV\溶接加工計画]</t>
  </si>
  <si>
    <t>[13:24:51 INF] [Excelシートチェック項目:A3,YEAR|B3,MONTH|C3,ライン名|G4[or]K4,生産計画|A7[or]A8,部番|G7[or]G8,日付|G8[or]G9,刻印]</t>
  </si>
  <si>
    <t>[13:24:51 INF] [ファイル:C:\CSV\溶接加工計画\アルミ.xlsx]</t>
  </si>
  <si>
    <t>[13:24:53 INF] [処理対象シート名:FWL]</t>
  </si>
  <si>
    <t>[13:24:53 WRN] 処理対象シート名が指定されているため、処理対象外指定は無効になります。[キー:ExcludedSheetNames,値:SUB,COM]</t>
  </si>
  <si>
    <t>[13:24:53 INF] [処理対象ライン名:なし]</t>
  </si>
  <si>
    <t>[13:24:53 INF] [処理対象外ライン名:なし]</t>
  </si>
  <si>
    <t>[13:26:09 INF] 対象外のシートをスキップします。[シート名:Sheet1]</t>
  </si>
  <si>
    <t>[13:26:09 INF] 対象外のシートをスキップします。[シート名:COM]</t>
  </si>
  <si>
    <t>[13:26:09 INF] 対象外のシートをスキップします。[シート名:SUB ]</t>
  </si>
  <si>
    <t>[13:26:09 INF] [シート名:FWL]</t>
  </si>
  <si>
    <t>[13:26:09 INF] [ライン判定値:ライン名]</t>
  </si>
  <si>
    <t>[13:26:09 INF] [ライン判定列:C（番号:3）]</t>
  </si>
  <si>
    <t>[13:26:09 INF] [データ開始行判定列:G(番号:7)]</t>
  </si>
  <si>
    <t>[13:26:09 INF] [データ開始行判定値:刻印]</t>
  </si>
  <si>
    <t>[13:26:09 INF] [ライン名:FWL/NO2,ラインID:78]</t>
  </si>
  <si>
    <t>[13:26:09 INF] [データ開始行:9]</t>
  </si>
  <si>
    <t>[13:26:09 INF] [日付行判定列:G(番号:7)]</t>
  </si>
  <si>
    <t>[13:26:09 INF] [日付行番号（判定結果）:7]</t>
  </si>
  <si>
    <t>[13:26:09 INF] [シートの年:2025]</t>
  </si>
  <si>
    <t>[13:26:09 INF] [シートの月:8]</t>
  </si>
  <si>
    <t>[13:26:09 INF] [日付開始列:H（番号:8）]</t>
  </si>
  <si>
    <t>[13:26:09 WRN] 日付セルが数値ではありません。[日付行:7,列:AB（番号:28）,値:]</t>
  </si>
  <si>
    <t>[13:26:09 WRN] 日付セルが数値ではありません。[日付行:7,列:AC（番号:29）,値:]</t>
  </si>
  <si>
    <t>[13:26:09 WRN] 日付セルが数値ではありません。[日付行:7,列:AD（番号:30）,値:]</t>
  </si>
  <si>
    <t>[13:26:09 WRN] 日付セルが数値ではありません。[日付行:7,列:AE（番号:31）,値:]</t>
  </si>
  <si>
    <t>[13:26:09 WRN] 日付セルが数値ではありません。[日付行:7,列:AF（番号:32）,値:]</t>
  </si>
  <si>
    <t>[13:26:09 WRN] 日付セルが数値ではありません。[日付行:7,列:AG（番号:33）,値:]</t>
  </si>
  <si>
    <t>[13:26:09 WRN] 日付セルが数値ではありません。[日付行:7,列:AH（番号:34）,値:]</t>
  </si>
  <si>
    <t>[13:26:09 WRN] 日付セルが数値ではありません。[日付行:7,列:AI（番号:35）,値:]</t>
  </si>
  <si>
    <t>[13:26:09 WRN] 日付セルが数値ではありません。[日付行:7,列:AJ（番号:36）,値:]</t>
  </si>
  <si>
    <t>[13:26:09 WRN] 日付セルが数値ではありません。[日付行:7,列:AK（番号:37）,値:]</t>
  </si>
  <si>
    <t>[13:26:09 WRN] 日付セルが数値ではありません。[日付行:7,列:AL（番号:38）,値:]</t>
  </si>
  <si>
    <t>[13:26:09 WRN] 日付セルが数値ではありません。[日付行:7,列:AM（番号:39）,値:]</t>
  </si>
  <si>
    <t>[13:26:09 WRN] 日付セルが数値ではありません。[日付行:7,列:AN（番号:40）,値:]</t>
  </si>
  <si>
    <t>[13:26:09 INF] [日付:2025/7/28,29,30,31,8/1,4,5,6,7,8,18,19,20,21,22,25,26,27,28,29]</t>
  </si>
  <si>
    <t>[13:26:10 INF] [データ終了判定列:A（番号:1）]</t>
  </si>
  <si>
    <t>[13:26:10 INF] [非表示行の扱い(ExcelHiddenRowHandling)=skip]</t>
  </si>
  <si>
    <t>[13:26:10 INF] MC生産負荷は無効です。処理を継続します。</t>
  </si>
  <si>
    <t>[13:26:10 INF] [AF/WE列:G（番号:7）]</t>
  </si>
  <si>
    <t>[13:26:11 INF] [データ行終了判定値検出行：280,判定値:FWL TOTAL]</t>
  </si>
  <si>
    <t>[13:26:11 INF] CSVファイル名に拡張子を付与しました。[ファイル名:WeOrder.csv]</t>
  </si>
  <si>
    <t>[13:26:11 INF] [CSVファイルパス:C:\CSV\溶接加工計画\20251112-132611_WeOrder_20251112_132611.csv]</t>
  </si>
  <si>
    <t>[13:26:11 INF] 再集計圧縮完了。[前:110件,後:110件]</t>
  </si>
  <si>
    <t>[13:26:11 INF] [出力件数:110]</t>
  </si>
  <si>
    <t>[13:26:11 INF] Excel→CSV機能（溶接加工計画）が終了しました。</t>
  </si>
  <si>
    <t>[13:26:11 INF] ステップが終了しました。[ステップ番号:001,機能:ExcelToCsv_WeOrder(ExcelToCsvAlumiIni)]</t>
  </si>
  <si>
    <t>[13:26:11 INF] 全てのステップが終了しました。プログラムを終了します。</t>
  </si>
  <si>
    <t>C:\Dev\溶接加工ツール\src\ExcelToCsvToDb\bin\Debug\ExcelToCsvToDb.exe (プロセス 11008) は、コード 0 (0x0) で終了しました。</t>
  </si>
  <si>
    <t>このウィンドウを閉じるには、任意のキーを押してください..</t>
  </si>
  <si>
    <t>11/12 OK
小佐井</t>
    <rPh sb="9" eb="12">
      <t>コサイ</t>
    </rPh>
    <phoneticPr fontId="1"/>
  </si>
  <si>
    <t>[13:28:59 INF] [EXE] 製品名: ExcelToCsvToDb, バージョン: 0.5.0.0</t>
  </si>
  <si>
    <t>[13:28:59 INF] [DLL] 製品名: KssSmaPlaLib, バージョン: 1.0.2.0</t>
  </si>
  <si>
    <t>[13:28:59 INF] [起動時引数:/ExcelToCsvWeOrderAlumi,/2000/01/01]</t>
  </si>
  <si>
    <t>[13:28:59 INF] [処理区分:ExcelToCsvWeOrderAlumi]</t>
  </si>
  <si>
    <t>[13:28:59 INF] 【Excel→CSV 処理（溶接加工向けデータ連携ツール：アルミ）】</t>
  </si>
  <si>
    <t>[13:28:59 INF] 001:ExcelToCsv_WeOrder(ExcelToCsvAlumiIni)</t>
  </si>
  <si>
    <t>[13:28:59 INF] ステップを開始します。[ステップ番号:001,機能:ExcelToCsv_WeOrder(ExcelToCsvAlumiIni)]</t>
  </si>
  <si>
    <t>[13:28:59 INF] Excel→CSV機能（溶接加工計画）を開始します。</t>
  </si>
  <si>
    <t>[13:28:59 INF] [Excel列レター属性を有するアイテム名のリスト:BasicPartsNo,ModelCd,Derivation,TactTime]</t>
  </si>
  <si>
    <t>[13:28:59 INF] [Excel列レター属性を有するアイテムの列レターのリスト:D,C,E,F]</t>
  </si>
  <si>
    <t>[13:28:59 INF] [開始日:2000/01/01]</t>
  </si>
  <si>
    <t>[13:28:59 INF] [入力フォルダ:C:\CSV\溶接加工計画]</t>
  </si>
  <si>
    <t>[13:28:59 INF] [Excelシートチェック項目:A3,YEAR|B3,MONTH|C3,ライン名|G4[or]K4,生産計画|A7[or]A8,部番|G7[or]G8,日付|G8[or]G9,刻印]</t>
  </si>
  <si>
    <t>[13:29:00 INF] [ファイル:C:\CSV\溶接加工計画\アルミ.xlsx]</t>
  </si>
  <si>
    <t>[13:29:01 INF] [処理対象シート名:なし]</t>
  </si>
  <si>
    <t>[13:29:01 INF] [処理対象外シート名:SUB,COM]</t>
  </si>
  <si>
    <t>[13:29:01 INF] [処理対象ライン名:なし]</t>
  </si>
  <si>
    <t>[13:29:01 INF] [処理対象外ライン名:なし]</t>
  </si>
  <si>
    <t>[13:29:04 INF] シート条件を満たさないためスキップします。[シート名:Sheet1]</t>
  </si>
  <si>
    <t>[13:29:04 INF] 対象外のシートをスキップします。[シート名:COM]</t>
  </si>
  <si>
    <t>[13:29:04 INF] 対象外のシートをスキップします。[シート名:SUB ]</t>
  </si>
  <si>
    <t>[13:29:04 INF] [シート名:FWL]</t>
  </si>
  <si>
    <t>[13:29:04 INF] [ライン判定値:ライン名]</t>
  </si>
  <si>
    <t>[13:29:04 INF] [ライン判定列:C（番号:3）]</t>
  </si>
  <si>
    <t>[13:29:04 INF] [データ開始行判定列:G(番号:7)]</t>
  </si>
  <si>
    <t>[13:29:04 INF] [データ開始行判定値:刻印]</t>
  </si>
  <si>
    <t>[13:29:04 INF] [ライン名:FWL/NO2,ラインID:78]</t>
  </si>
  <si>
    <t>[13:29:04 INF] [データ開始行:9]</t>
  </si>
  <si>
    <t>[13:29:04 INF] [日付行判定列:G(番号:7)]</t>
  </si>
  <si>
    <t>[13:29:04 INF] [日付行番号（判定結果）:7]</t>
  </si>
  <si>
    <t>[13:29:04 INF] [シートの年:2025]</t>
  </si>
  <si>
    <t>[13:29:04 INF] [シートの月:8]</t>
  </si>
  <si>
    <t>[13:29:04 INF] [日付開始列:H（番号:8）]</t>
  </si>
  <si>
    <t>[13:29:04 WRN] 日付セルが数値ではありません。[日付行:7,列:AB（番号:28）,値:]</t>
  </si>
  <si>
    <t>[13:29:04 WRN] 日付セルが数値ではありません。[日付行:7,列:AC（番号:29）,値:]</t>
  </si>
  <si>
    <t>[13:29:04 WRN] 日付セルが数値ではありません。[日付行:7,列:AD（番号:30）,値:]</t>
  </si>
  <si>
    <t>[13:29:04 WRN] 日付セルが数値ではありません。[日付行:7,列:AE（番号:31）,値:]</t>
  </si>
  <si>
    <t>[13:29:04 WRN] 日付セルが数値ではありません。[日付行:7,列:AF（番号:32）,値:]</t>
  </si>
  <si>
    <t>[13:29:04 WRN] 日付セルが数値ではありません。[日付行:7,列:AG（番号:33）,値:]</t>
  </si>
  <si>
    <t>[13:29:04 WRN] 日付セルが数値ではありません。[日付行:7,列:AH（番号:34）,値:]</t>
  </si>
  <si>
    <t>[13:29:04 WRN] 日付セルが数値ではありません。[日付行:7,列:AI（番号:35）,値:]</t>
  </si>
  <si>
    <t>[13:29:04 WRN] 日付セルが数値ではありません。[日付行:7,列:AJ（番号:36）,値:]</t>
  </si>
  <si>
    <t>[13:29:04 WRN] 日付セルが数値ではありません。[日付行:7,列:AK（番号:37）,値:]</t>
  </si>
  <si>
    <t>[13:29:04 WRN] 日付セルが数値ではありません。[日付行:7,列:AL（番号:38）,値:]</t>
  </si>
  <si>
    <t>[13:29:04 WRN] 日付セルが数値ではありません。[日付行:7,列:AM（番号:39）,値:]</t>
  </si>
  <si>
    <t>[13:29:04 WRN] 日付セルが数値ではありません。[日付行:7,列:AN（番号:40）,値:]</t>
  </si>
  <si>
    <t>[13:29:04 INF] [日付:2025/7/28,29,30,31,8/1,4,5,6,7,8,18,19,20,21,22,25,26,27,28,29]</t>
  </si>
  <si>
    <t>[13:29:05 INF] [データ終了判定列:A（番号:1）]</t>
  </si>
  <si>
    <t>[13:29:05 INF] [非表示行の扱い(ExcelHiddenRowHandling)=skip]</t>
  </si>
  <si>
    <t>[13:29:05 INF] MC生産負荷は無効です。処理を継続します。</t>
  </si>
  <si>
    <t>[13:29:05 INF] [AF/WE列:G（番号:7）]</t>
  </si>
  <si>
    <t>[13:29:05 INF] [データ行終了判定値検出行：280,判定値:FWL TOTAL]</t>
  </si>
  <si>
    <t>[13:29:05 INF] CSVファイル名に拡張子を付与しました。[ファイル名:WeOrder.csv]</t>
  </si>
  <si>
    <t>[13:29:05 INF] [CSVファイルパス:C:\CSV\溶接加工計画\20251112-132905_WeOrder_20251112_132905.csv]</t>
  </si>
  <si>
    <t>[13:29:05 INF] 再集計圧縮完了。[前:110件,後:110件]</t>
  </si>
  <si>
    <t>[13:29:05 INF] [出力件数:110]</t>
  </si>
  <si>
    <t>[13:29:05 INF] Excel→CSV機能（溶接加工計画）が終了しました。</t>
  </si>
  <si>
    <t>[13:29:05 INF] ステップが終了しました。[ステップ番号:001,機能:ExcelToCsv_WeOrder(ExcelToCsvAlumiIni)]</t>
  </si>
  <si>
    <t>[13:29:05 INF] 全てのステップが終了しました。プログラムを終了します。</t>
  </si>
  <si>
    <t>C:\Dev\溶接加工ツール\src\ExcelToCsvToDb\bin\Debug\ExcelToCsvToDb.exe (プロセス 1784) は、コード 0 (0x0) で終了しました。</t>
  </si>
  <si>
    <t>INI
IncludedLineNameSheetName
FWL/NO2</t>
    <phoneticPr fontId="1"/>
  </si>
  <si>
    <t>[13:32:38 INF] [EXE] 製品名: ExcelToCsvToDb, バージョン: 0.5.0.0</t>
  </si>
  <si>
    <t>[13:32:38 INF] [DLL] 製品名: KssSmaPlaLib, バージョン: 1.0.2.0</t>
  </si>
  <si>
    <t>[13:32:38 INF] [起動時引数:/ExcelToCsvWeOrderAlumi,/2000/01/01]</t>
  </si>
  <si>
    <t>[13:32:38 INF] [処理区分:ExcelToCsvWeOrderAlumi]</t>
  </si>
  <si>
    <t>[13:32:38 INF] 【Excel→CSV 処理（溶接加工向けデータ連携ツール：アルミ）】</t>
  </si>
  <si>
    <t>[13:32:38 INF] 001:ExcelToCsv_WeOrder(ExcelToCsvAlumiIni)</t>
  </si>
  <si>
    <t>[13:32:38 INF] ステップを開始します。[ステップ番号:001,機能:ExcelToCsv_WeOrder(ExcelToCsvAlumiIni)]</t>
  </si>
  <si>
    <t>[13:32:38 INF] Excel→CSV機能（溶接加工計画）を開始します。</t>
  </si>
  <si>
    <t>[13:32:38 INF] [Excel列レター属性を有するアイテム名のリスト:BasicPartsNo,ModelCd,Derivation,TactTime]</t>
  </si>
  <si>
    <t>[13:32:38 INF] [Excel列レター属性を有するアイテムの列レターのリスト:D,C,E,F]</t>
  </si>
  <si>
    <t>[13:32:38 INF] [開始日:2000/01/01]</t>
  </si>
  <si>
    <t>[13:32:38 INF] [入力フォルダ:C:\CSV\溶接加工計画]</t>
  </si>
  <si>
    <t>[13:32:38 INF] [Excelシートチェック項目:A3,YEAR|B3,MONTH|C3,ライン名|G4[or]K4,生産計画|A7[or]A8,部番|G7[or]G8,日付|G8[or]G9,刻印]</t>
  </si>
  <si>
    <t>[13:32:38 INF] [ファイル:C:\CSV\溶接加工計画\アルミ.xlsx]</t>
  </si>
  <si>
    <t>[13:32:40 INF] [処理対象シート名:なし]</t>
  </si>
  <si>
    <t>[13:32:40 INF] [処理対象外シート名:なし]</t>
  </si>
  <si>
    <t>[13:32:40 INF] [処理対象ライン名:FWL/NO2]</t>
  </si>
  <si>
    <t>[13:32:40 WRN] 処理対象ライン名が指定されているため、処理対象外指定は無効になります。[キー:ExcludedLineNames,値:SUB,COM]</t>
  </si>
  <si>
    <t>[13:32:42 INF] シート条件を満たさないためスキップします。[シート名:Sheet1]</t>
  </si>
  <si>
    <t>[13:32:42 INF] [シート名:COM]</t>
  </si>
  <si>
    <t>[13:32:42 INF] [ライン判定値:ライン名]</t>
  </si>
  <si>
    <t>[13:32:42 INF] [ライン判定列:C（番号:3）]</t>
  </si>
  <si>
    <t>[13:32:42 INF] [データ開始行判定列:G(番号:7)]</t>
  </si>
  <si>
    <t>[13:32:42 INF] [データ開始行判定値:刻印]</t>
  </si>
  <si>
    <t>[13:32:42 INF] 対象ライン以外をスキップします。[ライン名:COM]</t>
  </si>
  <si>
    <t>[13:32:42 WRN] ライン情報が見つかりませんでした。シートをスキップします。[シート名:COM]</t>
  </si>
  <si>
    <t>[13:32:42 INF] シート内に対象のラインがないためスキップします。</t>
  </si>
  <si>
    <t>[13:32:42 INF] [シート名:SUB ]</t>
  </si>
  <si>
    <t>[13:32:42 INF] 対象ライン以外をスキップします。[ライン名:SUB]</t>
  </si>
  <si>
    <t>[13:32:42 WRN] ライン情報が見つかりませんでした。シートをスキップします。[シート名:SUB ]</t>
  </si>
  <si>
    <t>[13:32:42 INF] [シート名:FWL]</t>
  </si>
  <si>
    <t>[13:32:42 INF] [ライン名:FWL/NO2,ラインID:78]</t>
  </si>
  <si>
    <t>[13:32:42 INF] [データ開始行:9]</t>
  </si>
  <si>
    <t>[13:32:42 INF] [日付行判定列:G(番号:7)]</t>
  </si>
  <si>
    <t>[13:32:42 INF] [日付行番号（判定結果）:7]</t>
  </si>
  <si>
    <t>[13:32:42 INF] [シートの年:2025]</t>
  </si>
  <si>
    <t>[13:32:42 INF] [シートの月:8]</t>
  </si>
  <si>
    <t>[13:32:42 INF] [日付開始列:H（番号:8）]</t>
  </si>
  <si>
    <t>[13:32:42 WRN] 日付セルが数値ではありません。[日付行:7,列:AB（番号:28）,値:]</t>
  </si>
  <si>
    <t>[13:32:42 WRN] 日付セルが数値ではありません。[日付行:7,列:AC（番号:29）,値:]</t>
  </si>
  <si>
    <t>[13:32:42 WRN] 日付セルが数値ではありません。[日付行:7,列:AD（番号:30）,値:]</t>
  </si>
  <si>
    <t>[13:32:42 WRN] 日付セルが数値ではありません。[日付行:7,列:AE（番号:31）,値:]</t>
  </si>
  <si>
    <t>[13:32:42 WRN] 日付セルが数値ではありません。[日付行:7,列:AF（番号:32）,値:]</t>
  </si>
  <si>
    <t>[13:32:42 WRN] 日付セルが数値ではありません。[日付行:7,列:AG（番号:33）,値:]</t>
  </si>
  <si>
    <t>[13:32:42 WRN] 日付セルが数値ではありません。[日付行:7,列:AH（番号:34）,値:]</t>
  </si>
  <si>
    <t>[13:32:42 WRN] 日付セルが数値ではありません。[日付行:7,列:AI（番号:35）,値:]</t>
  </si>
  <si>
    <t>[13:32:42 WRN] 日付セルが数値ではありません。[日付行:7,列:AJ（番号:36）,値:]</t>
  </si>
  <si>
    <t>[13:32:42 WRN] 日付セルが数値ではありません。[日付行:7,列:AK（番号:37）,値:]</t>
  </si>
  <si>
    <t>[13:32:42 WRN] 日付セルが数値ではありません。[日付行:7,列:AL（番号:38）,値:]</t>
  </si>
  <si>
    <t>[13:32:42 WRN] 日付セルが数値ではありません。[日付行:7,列:AM（番号:39）,値:]</t>
  </si>
  <si>
    <t>[13:32:42 WRN] 日付セルが数値ではありません。[日付行:7,列:AN（番号:40）,値:]</t>
  </si>
  <si>
    <t>[13:32:42 INF] [日付:2025/7/28,29,30,31,8/1,4,5,6,7,8,18,19,20,21,22,25,26,27,28,29]</t>
  </si>
  <si>
    <t>[13:32:43 INF] [データ終了判定列:A（番号:1）]</t>
  </si>
  <si>
    <t>[13:32:43 INF] [非表示行の扱い(ExcelHiddenRowHandling)=skip]</t>
  </si>
  <si>
    <t>[13:32:43 INF] MC生産負荷は無効です。処理を継続します。</t>
  </si>
  <si>
    <t>[13:32:43 INF] [AF/WE列:G（番号:7）]</t>
  </si>
  <si>
    <t>[13:32:43 INF] [データ行終了判定値検出行：280,判定値:FWL TOTAL]</t>
  </si>
  <si>
    <t>[13:32:43 INF] CSVファイル名に拡張子を付与しました。[ファイル名:WeOrder.csv]</t>
  </si>
  <si>
    <t>[13:32:43 INF] [CSVファイルパス:C:\CSV\溶接加工計画\20251112-133243_WeOrder_20251112_133243.csv]</t>
  </si>
  <si>
    <t>[13:32:43 INF] 再集計圧縮完了。[前:110件,後:110件]</t>
  </si>
  <si>
    <t>[13:32:43 INF] [出力件数:110]</t>
  </si>
  <si>
    <t>[13:32:43 INF] Excel→CSV機能（溶接加工計画）が終了しました。</t>
  </si>
  <si>
    <t>[13:32:43 INF] ステップが終了しました。[ステップ番号:001,機能:ExcelToCsv_WeOrder(ExcelToCsvAlumiIni)]</t>
  </si>
  <si>
    <t>[13:32:43 INF] 全てのステップが終了しました。プログラムを終了します。</t>
  </si>
  <si>
    <t>C:\Dev\溶接加工ツール\src\ExcelToCsvToDb\bin\Debug\ExcelToCsvToDb.exe (プロセス 16352) は、コード 0 (0x0) で終了しました。</t>
  </si>
  <si>
    <t>[13:34:44 INF] [EXE] 製品名: ExcelToCsvToDb, バージョン: 0.5.0.0</t>
  </si>
  <si>
    <t>[13:34:44 INF] [DLL] 製品名: KssSmaPlaLib, バージョン: 1.0.2.0</t>
  </si>
  <si>
    <t>[13:34:44 INF] [起動時引数:/ExcelToCsvWeOrderAlumi,/2000/01/01]</t>
  </si>
  <si>
    <t>[13:34:44 INF] [処理区分:ExcelToCsvWeOrderAlumi]</t>
  </si>
  <si>
    <t>[13:34:44 INF] 【Excel→CSV 処理（溶接加工向けデータ連携ツール：アルミ）】</t>
  </si>
  <si>
    <t>[13:34:44 INF] 001:ExcelToCsv_WeOrder(ExcelToCsvAlumiIni)</t>
  </si>
  <si>
    <t>[13:34:44 INF] ステップを開始します。[ステップ番号:001,機能:ExcelToCsv_WeOrder(ExcelToCsvAlumiIni)]</t>
  </si>
  <si>
    <t>[13:34:44 INF] Excel→CSV機能（溶接加工計画）を開始します。</t>
  </si>
  <si>
    <t>[13:34:44 INF] [Excel列レター属性を有するアイテム名のリスト:BasicPartsNo,ModelCd,Derivation,TactTime]</t>
  </si>
  <si>
    <t>[13:34:44 INF] [Excel列レター属性を有するアイテムの列レターのリスト:D,C,E,F]</t>
  </si>
  <si>
    <t>[13:34:44 INF] [開始日:2000/01/01]</t>
  </si>
  <si>
    <t>[13:34:44 INF] [入力フォルダ:C:\CSV\溶接加工計画]</t>
  </si>
  <si>
    <t>[13:34:44 INF] [Excelシートチェック項目:A3,YEAR|B3,MONTH|C3,ライン名|G4[or]K4,生産計画|A7[or]A8,部番|G7[or]G8,日付|G8[or]G9,刻印]</t>
  </si>
  <si>
    <t>[13:34:44 INF] [ファイル:C:\CSV\溶接加工計画\アルミ.xlsx]</t>
  </si>
  <si>
    <t>[13:34:46 INF] [処理対象シート名:なし]</t>
  </si>
  <si>
    <t>[13:34:46 INF] [処理対象外シート名:なし]</t>
  </si>
  <si>
    <t>[13:34:46 INF] [処理対象ライン名:なし]</t>
  </si>
  <si>
    <t>[13:34:46 INF] [処理対象外ライン名:SUB,COM]</t>
  </si>
  <si>
    <t>[13:34:47 INF] シート条件を満たさないためスキップします。[シート名:Sheet1]</t>
  </si>
  <si>
    <t>[13:34:47 INF] [シート名:COM]</t>
  </si>
  <si>
    <t>[13:34:47 INF] [ライン判定値:ライン名]</t>
  </si>
  <si>
    <t>[13:34:47 INF] [ライン判定列:C（番号:3）]</t>
  </si>
  <si>
    <t>[13:34:47 INF] [データ開始行判定列:G(番号:7)]</t>
  </si>
  <si>
    <t>[13:34:47 INF] [データ開始行判定値:刻印]</t>
  </si>
  <si>
    <t>[13:34:47 INF] 対象ライン以外をスキップします。[ライン名:COM]</t>
  </si>
  <si>
    <t>[13:34:47 WRN] ライン情報が見つかりませんでした。シートをスキップします。[シート名:COM]</t>
  </si>
  <si>
    <t>[13:34:47 INF] シート内に対象のラインがないためスキップします。</t>
  </si>
  <si>
    <t>[13:34:47 INF] [シート名:SUB ]</t>
  </si>
  <si>
    <t>[13:34:47 INF] 対象ライン以外をスキップします。[ライン名:SUB]</t>
  </si>
  <si>
    <t>[13:34:47 WRN] ライン情報が見つかりませんでした。シートをスキップします。[シート名:SUB ]</t>
  </si>
  <si>
    <t>[13:34:48 INF] シート内に対象のラインがないためスキップします。</t>
  </si>
  <si>
    <t>[13:34:48 INF] [シート名:FWL]</t>
  </si>
  <si>
    <t>[13:34:48 INF] [ライン判定値:ライン名]</t>
  </si>
  <si>
    <t>[13:34:48 INF] [ライン判定列:C（番号:3）]</t>
  </si>
  <si>
    <t>[13:34:48 INF] [データ開始行判定列:G(番号:7)]</t>
  </si>
  <si>
    <t>[13:34:48 INF] [データ開始行判定値:刻印]</t>
  </si>
  <si>
    <t>[13:34:48 INF] [ライン名:FWL/NO2,ラインID:78]</t>
  </si>
  <si>
    <t>[13:34:48 INF] [データ開始行:9]</t>
  </si>
  <si>
    <t>[13:34:48 INF] [日付行判定列:G(番号:7)]</t>
  </si>
  <si>
    <t>[13:34:48 INF] [日付行番号（判定結果）:7]</t>
  </si>
  <si>
    <t>[13:34:48 INF] [シートの年:2025]</t>
  </si>
  <si>
    <t>[13:34:48 INF] [シートの月:8]</t>
  </si>
  <si>
    <t>[13:34:48 INF] [日付開始列:H（番号:8）]</t>
  </si>
  <si>
    <t>[13:34:48 WRN] 日付セルが数値ではありません。[日付行:7,列:AB（番号:28）,値:]</t>
  </si>
  <si>
    <t>[13:34:48 WRN] 日付セルが数値ではありません。[日付行:7,列:AC（番号:29）,値:]</t>
  </si>
  <si>
    <t>[13:34:48 WRN] 日付セルが数値ではありません。[日付行:7,列:AD（番号:30）,値:]</t>
  </si>
  <si>
    <t>[13:34:48 WRN] 日付セルが数値ではありません。[日付行:7,列:AE（番号:31）,値:]</t>
  </si>
  <si>
    <t>[13:34:48 WRN] 日付セルが数値ではありません。[日付行:7,列:AF（番号:32）,値:]</t>
  </si>
  <si>
    <t>[13:34:48 WRN] 日付セルが数値ではありません。[日付行:7,列:AG（番号:33）,値:]</t>
  </si>
  <si>
    <t>[13:34:48 WRN] 日付セルが数値ではありません。[日付行:7,列:AH（番号:34）,値:]</t>
  </si>
  <si>
    <t>[13:34:48 WRN] 日付セルが数値ではありません。[日付行:7,列:AI（番号:35）,値:]</t>
  </si>
  <si>
    <t>[13:34:48 WRN] 日付セルが数値ではありません。[日付行:7,列:AJ（番号:36）,値:]</t>
  </si>
  <si>
    <t>[13:34:48 WRN] 日付セルが数値ではありません。[日付行:7,列:AK（番号:37）,値:]</t>
  </si>
  <si>
    <t>[13:34:48 WRN] 日付セルが数値ではありません。[日付行:7,列:AL（番号:38）,値:]</t>
  </si>
  <si>
    <t>[13:34:48 WRN] 日付セルが数値ではありません。[日付行:7,列:AM（番号:39）,値:]</t>
  </si>
  <si>
    <t>[13:34:48 WRN] 日付セルが数値ではありません。[日付行:7,列:AN（番号:40）,値:]</t>
  </si>
  <si>
    <t>[13:34:48 INF] [日付:2025/7/28,29,30,31,8/1,4,5,6,7,8,18,19,20,21,22,25,26,27,28,29]</t>
  </si>
  <si>
    <t>[13:34:49 INF] [データ終了判定列:A（番号:1）]</t>
  </si>
  <si>
    <t>[13:34:49 INF] [非表示行の扱い(ExcelHiddenRowHandling)=skip]</t>
  </si>
  <si>
    <t>[13:34:49 INF] MC生産負荷は無効です。処理を継続します。</t>
  </si>
  <si>
    <t>[13:34:49 INF] [AF/WE列:G（番号:7）]</t>
  </si>
  <si>
    <t>[13:34:49 INF] [データ行終了判定値検出行：280,判定値:FWL TOTAL]</t>
  </si>
  <si>
    <t>[13:34:49 INF] CSVファイル名に拡張子を付与しました。[ファイル名:WeOrder.csv]</t>
  </si>
  <si>
    <t>[13:34:49 INF] [CSVファイルパス:C:\CSV\溶接加工計画\20251112-133449_WeOrder_20251112_133449.csv]</t>
  </si>
  <si>
    <t>[13:34:49 INF] 再集計圧縮完了。[前:110件,後:110件]</t>
  </si>
  <si>
    <t>[13:34:49 INF] [出力件数:110]</t>
  </si>
  <si>
    <t>[13:34:49 INF] Excel→CSV機能（溶接加工計画）が終了しました。</t>
  </si>
  <si>
    <t>[13:34:49 INF] ステップが終了しました。[ステップ番号:001,機能:ExcelToCsv_WeOrder(ExcelToCsvAlumiIni)]</t>
  </si>
  <si>
    <t>[13:34:49 INF] 全てのステップが終了しました。プログラムを終了します。</t>
  </si>
  <si>
    <t>C:\Dev\溶接加工ツール\src\ExcelToCsvToDb\bin\Debug\ExcelToCsvToDb.exe (プロセス 1852) は、コード 0 (0x0) で終了しました。</t>
  </si>
  <si>
    <t>総合計</t>
    <rPh sb="0" eb="3">
      <t>ソウゴウケイ</t>
    </rPh>
    <phoneticPr fontId="1"/>
  </si>
  <si>
    <r>
      <t xml:space="preserve">    SUM</t>
    </r>
    <r>
      <rPr>
        <sz val="10"/>
        <color rgb="FF808080"/>
        <rFont val="Meiryo UI"/>
        <family val="3"/>
        <charset val="128"/>
      </rPr>
      <t>(</t>
    </r>
    <r>
      <rPr>
        <sz val="10"/>
        <color theme="1"/>
        <rFont val="Meiryo UI"/>
        <family val="3"/>
        <charset val="128"/>
      </rPr>
      <t>O</t>
    </r>
    <r>
      <rPr>
        <sz val="10"/>
        <color rgb="FF808080"/>
        <rFont val="Meiryo UI"/>
        <family val="3"/>
        <charset val="128"/>
      </rPr>
      <t>.</t>
    </r>
    <r>
      <rPr>
        <sz val="10"/>
        <color theme="1"/>
        <rFont val="Meiryo UI"/>
        <family val="3"/>
        <charset val="128"/>
      </rPr>
      <t>we_amount</t>
    </r>
    <r>
      <rPr>
        <sz val="10"/>
        <color rgb="FF808080"/>
        <rFont val="Meiryo UI"/>
        <family val="3"/>
        <charset val="128"/>
      </rPr>
      <t>)</t>
    </r>
    <r>
      <rPr>
        <sz val="10"/>
        <color theme="1"/>
        <rFont val="Meiryo UI"/>
        <family val="3"/>
        <charset val="128"/>
      </rPr>
      <t xml:space="preserve"> </t>
    </r>
    <r>
      <rPr>
        <sz val="10"/>
        <color rgb="FF0080FF"/>
        <rFont val="Meiryo UI"/>
        <family val="3"/>
        <charset val="128"/>
      </rPr>
      <t>AS</t>
    </r>
    <r>
      <rPr>
        <sz val="10"/>
        <color theme="1"/>
        <rFont val="Meiryo UI"/>
        <family val="3"/>
        <charset val="128"/>
      </rPr>
      <t xml:space="preserve"> WE合計</t>
    </r>
  </si>
  <si>
    <r>
      <t xml:space="preserve">    SUM</t>
    </r>
    <r>
      <rPr>
        <sz val="10"/>
        <color rgb="FF808080"/>
        <rFont val="Meiryo UI"/>
        <family val="3"/>
        <charset val="128"/>
      </rPr>
      <t>(</t>
    </r>
    <r>
      <rPr>
        <sz val="10"/>
        <color theme="1"/>
        <rFont val="Meiryo UI"/>
        <family val="3"/>
        <charset val="128"/>
      </rPr>
      <t>O</t>
    </r>
    <r>
      <rPr>
        <sz val="10"/>
        <color rgb="FF808080"/>
        <rFont val="Meiryo UI"/>
        <family val="3"/>
        <charset val="128"/>
      </rPr>
      <t>.</t>
    </r>
    <r>
      <rPr>
        <sz val="10"/>
        <color theme="1"/>
        <rFont val="Meiryo UI"/>
        <family val="3"/>
        <charset val="128"/>
      </rPr>
      <t>we_amount</t>
    </r>
    <r>
      <rPr>
        <sz val="10"/>
        <color rgb="FF808080"/>
        <rFont val="Meiryo UI"/>
        <family val="3"/>
        <charset val="128"/>
      </rPr>
      <t>)</t>
    </r>
    <r>
      <rPr>
        <sz val="10"/>
        <color theme="1"/>
        <rFont val="Meiryo UI"/>
        <family val="3"/>
        <charset val="128"/>
      </rPr>
      <t xml:space="preserve"> </t>
    </r>
    <r>
      <rPr>
        <sz val="10"/>
        <color rgb="FF0080FF"/>
        <rFont val="Meiryo UI"/>
        <family val="3"/>
        <charset val="128"/>
      </rPr>
      <t>AS</t>
    </r>
    <r>
      <rPr>
        <sz val="10"/>
        <color theme="1"/>
        <rFont val="Meiryo UI"/>
        <family val="3"/>
        <charset val="128"/>
      </rPr>
      <t xml:space="preserve"> WE合計</t>
    </r>
    <phoneticPr fontId="1"/>
  </si>
  <si>
    <t>AF</t>
    <phoneticPr fontId="21"/>
  </si>
  <si>
    <t>WE</t>
    <phoneticPr fontId="21"/>
  </si>
  <si>
    <t>YEAR</t>
  </si>
  <si>
    <t>MONTH</t>
  </si>
  <si>
    <t>ライン名</t>
  </si>
  <si>
    <t>Δ3</t>
    <phoneticPr fontId="21"/>
  </si>
  <si>
    <t>Δ6</t>
    <phoneticPr fontId="21"/>
  </si>
  <si>
    <t>U/L</t>
    <phoneticPr fontId="21"/>
  </si>
  <si>
    <t>T/L</t>
    <phoneticPr fontId="21"/>
  </si>
  <si>
    <t>作成</t>
    <rPh sb="0" eb="2">
      <t>サクセイ</t>
    </rPh>
    <phoneticPr fontId="21"/>
  </si>
  <si>
    <t>25</t>
    <phoneticPr fontId="21"/>
  </si>
  <si>
    <t>生産計画</t>
    <rPh sb="0" eb="2">
      <t>セイサン</t>
    </rPh>
    <rPh sb="2" eb="4">
      <t>ケイカク</t>
    </rPh>
    <phoneticPr fontId="21"/>
  </si>
  <si>
    <t>Δ2</t>
    <phoneticPr fontId="21"/>
  </si>
  <si>
    <t>Δ5</t>
    <phoneticPr fontId="21"/>
  </si>
  <si>
    <t>船津</t>
    <rPh sb="0" eb="2">
      <t>フナツ</t>
    </rPh>
    <phoneticPr fontId="21"/>
  </si>
  <si>
    <t>Δ1</t>
    <phoneticPr fontId="21"/>
  </si>
  <si>
    <t>　</t>
    <phoneticPr fontId="21"/>
  </si>
  <si>
    <t>Δ4</t>
    <phoneticPr fontId="21"/>
  </si>
  <si>
    <t>↑元々の値は「25」</t>
    <rPh sb="1" eb="5">
      <t>モトモトノアタイ</t>
    </rPh>
    <phoneticPr fontId="21"/>
  </si>
  <si>
    <t>↑元々の値は「8」</t>
    <phoneticPr fontId="21"/>
  </si>
  <si>
    <t>部番</t>
  </si>
  <si>
    <t>仕向</t>
  </si>
  <si>
    <t>日付</t>
  </si>
  <si>
    <t>当月</t>
  </si>
  <si>
    <t>刻印</t>
  </si>
  <si>
    <t>O</t>
  </si>
  <si>
    <t>P</t>
  </si>
  <si>
    <t>Q</t>
  </si>
  <si>
    <t>R</t>
  </si>
  <si>
    <t>B</t>
  </si>
  <si>
    <t>C</t>
  </si>
  <si>
    <t>D</t>
  </si>
  <si>
    <t>E</t>
  </si>
  <si>
    <t>F</t>
  </si>
  <si>
    <t>G</t>
  </si>
  <si>
    <t>H</t>
  </si>
  <si>
    <t>I</t>
  </si>
  <si>
    <t>K</t>
  </si>
  <si>
    <t>L</t>
  </si>
  <si>
    <t>M</t>
  </si>
  <si>
    <t>N</t>
  </si>
  <si>
    <t>V</t>
  </si>
  <si>
    <t>W</t>
  </si>
  <si>
    <t>X</t>
  </si>
  <si>
    <t>Y</t>
  </si>
  <si>
    <t>CBR</t>
  </si>
  <si>
    <t>50100‐MFL‐0100</t>
  </si>
  <si>
    <t>A</t>
    <phoneticPr fontId="21"/>
  </si>
  <si>
    <t>1000RRF/RRE</t>
  </si>
  <si>
    <t>搬入</t>
  </si>
  <si>
    <t>前月繰越</t>
  </si>
  <si>
    <t>部品在庫</t>
  </si>
  <si>
    <t>PA IN</t>
  </si>
  <si>
    <t>ﾗｲﾝ在庫</t>
  </si>
  <si>
    <t>50100‐MFL‐6300</t>
  </si>
  <si>
    <t>50100-MGE-701</t>
    <phoneticPr fontId="21"/>
  </si>
  <si>
    <t>JPJP</t>
    <phoneticPr fontId="21"/>
  </si>
  <si>
    <t>NSF250</t>
    <phoneticPr fontId="21"/>
  </si>
  <si>
    <t xml:space="preserve">50100-NX7-0200 </t>
    <phoneticPr fontId="21"/>
  </si>
  <si>
    <t>納入</t>
  </si>
  <si>
    <t>CBR1000</t>
    <phoneticPr fontId="21"/>
  </si>
  <si>
    <t>50100‐MKF‐A201</t>
    <phoneticPr fontId="21"/>
  </si>
  <si>
    <t>50100‐MKF‐B400</t>
    <phoneticPr fontId="21"/>
  </si>
  <si>
    <t>50100-MKF-H400</t>
    <phoneticPr fontId="21"/>
  </si>
  <si>
    <t>MA IN(～16時迄)</t>
    <rPh sb="9" eb="10">
      <t>ジ</t>
    </rPh>
    <rPh sb="10" eb="11">
      <t>マデ</t>
    </rPh>
    <phoneticPr fontId="21"/>
  </si>
  <si>
    <t>50100-NX7-0200</t>
    <phoneticPr fontId="21"/>
  </si>
  <si>
    <t>50100-MJC-U000</t>
  </si>
  <si>
    <t>600RRD</t>
  </si>
  <si>
    <t>VFR</t>
  </si>
  <si>
    <t>50100‐MGE‐0100</t>
  </si>
  <si>
    <t>1200FDF/XDSF</t>
  </si>
  <si>
    <t>CBR   TOTAL</t>
  </si>
  <si>
    <t>AF　TOTAL</t>
  </si>
  <si>
    <t>TOTAL在庫</t>
  </si>
  <si>
    <t>部品在庫</t>
    <phoneticPr fontId="21"/>
  </si>
  <si>
    <t>MA IN</t>
    <phoneticPr fontId="21"/>
  </si>
  <si>
    <t>50100-MKR-A300</t>
    <phoneticPr fontId="21"/>
  </si>
  <si>
    <t>50100-MKE-A700</t>
    <phoneticPr fontId="21"/>
  </si>
  <si>
    <t>50100-K95-A601</t>
    <phoneticPr fontId="21"/>
  </si>
  <si>
    <t>ＣＲＦ</t>
  </si>
  <si>
    <t>450R</t>
  </si>
  <si>
    <t>50100-K95-A202</t>
    <phoneticPr fontId="21"/>
  </si>
  <si>
    <t>250RG</t>
    <phoneticPr fontId="21"/>
  </si>
  <si>
    <t>50100-K95-A401</t>
    <phoneticPr fontId="21"/>
  </si>
  <si>
    <t>450RG</t>
  </si>
  <si>
    <t>CRF250</t>
    <phoneticPr fontId="21"/>
  </si>
  <si>
    <t>50100-MKEJ-AA00</t>
    <phoneticPr fontId="21"/>
  </si>
  <si>
    <t>450ＸE</t>
  </si>
  <si>
    <t>CR TOTAL</t>
  </si>
  <si>
    <t xml:space="preserve">VFR </t>
  </si>
  <si>
    <t>MGE　　　MGH</t>
  </si>
  <si>
    <t>1200FC/FD/XC/XD</t>
  </si>
  <si>
    <t>0100</t>
  </si>
  <si>
    <t>MGH</t>
  </si>
  <si>
    <t>1200FA</t>
  </si>
  <si>
    <t>U701</t>
  </si>
  <si>
    <t>50100-MKE-AS02</t>
    <phoneticPr fontId="21"/>
  </si>
  <si>
    <t>GL TOTAL</t>
    <phoneticPr fontId="21"/>
  </si>
  <si>
    <t>50100-MJM-D600</t>
    <phoneticPr fontId="21"/>
  </si>
  <si>
    <t>50100-MCS-L022</t>
    <phoneticPr fontId="21"/>
  </si>
  <si>
    <t>50100-MJM-D000</t>
    <phoneticPr fontId="21"/>
  </si>
  <si>
    <t>VFR</t>
    <phoneticPr fontId="21"/>
  </si>
  <si>
    <t>VFR TOTAL</t>
  </si>
  <si>
    <t>MFJ</t>
  </si>
  <si>
    <t>D402</t>
  </si>
  <si>
    <t>MFL</t>
  </si>
  <si>
    <t>6300</t>
  </si>
  <si>
    <t>MGE</t>
  </si>
  <si>
    <t>0000</t>
  </si>
  <si>
    <t>MEN</t>
  </si>
  <si>
    <t>A500</t>
  </si>
  <si>
    <t>NX7</t>
  </si>
  <si>
    <t>FWL TOTAL</t>
  </si>
  <si>
    <t>ST1300</t>
    <phoneticPr fontId="21"/>
  </si>
  <si>
    <t>ST</t>
  </si>
  <si>
    <t>1300PAF</t>
  </si>
  <si>
    <t>50100-MCS-H601</t>
    <phoneticPr fontId="21"/>
  </si>
  <si>
    <t>1300AF</t>
  </si>
  <si>
    <t>50100-MCW-H800</t>
    <phoneticPr fontId="21"/>
  </si>
  <si>
    <t>FRAME BODY COMP TOTAL</t>
  </si>
  <si>
    <t>GL</t>
  </si>
  <si>
    <t>MCA</t>
  </si>
  <si>
    <t>1800C</t>
  </si>
  <si>
    <t>S401</t>
  </si>
  <si>
    <t>CRF</t>
  </si>
  <si>
    <t>KSJ</t>
  </si>
  <si>
    <t>6700</t>
  </si>
  <si>
    <t>TC</t>
  </si>
  <si>
    <t>GFZ</t>
  </si>
  <si>
    <t>0102</t>
  </si>
  <si>
    <t>NJ</t>
  </si>
  <si>
    <t>GFY</t>
  </si>
  <si>
    <t>KSE</t>
  </si>
  <si>
    <t>0003</t>
  </si>
  <si>
    <t>M/C② TOTAL</t>
  </si>
  <si>
    <t>B200</t>
  </si>
  <si>
    <t>GL TOTAL</t>
  </si>
  <si>
    <t>アウトソーシングＰＡ投入</t>
  </si>
  <si>
    <t>KB1</t>
  </si>
  <si>
    <t>KRN</t>
  </si>
  <si>
    <t>KSC</t>
  </si>
  <si>
    <t>MKE</t>
    <phoneticPr fontId="21"/>
  </si>
  <si>
    <t>MEY</t>
  </si>
  <si>
    <t>MCW/MGY</t>
  </si>
  <si>
    <t>MCS</t>
  </si>
  <si>
    <t>ＣＲＦ100</t>
  </si>
  <si>
    <t>FWL工数</t>
  </si>
  <si>
    <t>No2工数</t>
  </si>
  <si>
    <t>GL工数</t>
  </si>
  <si>
    <t>FWL+GL総工数</t>
  </si>
  <si>
    <t>FWL総工数</t>
  </si>
  <si>
    <t>GL総工数</t>
  </si>
  <si>
    <t>変動不稼動</t>
  </si>
  <si>
    <t>切り替え回数</t>
  </si>
  <si>
    <t>不稼動計</t>
  </si>
  <si>
    <t>稼動時間</t>
  </si>
  <si>
    <t>負荷</t>
  </si>
  <si>
    <t>予想実績台数</t>
    <rPh sb="0" eb="2">
      <t>ヨソウ</t>
    </rPh>
    <rPh sb="2" eb="6">
      <t>ジッセキダイスウ</t>
    </rPh>
    <phoneticPr fontId="21"/>
  </si>
  <si>
    <t>枠外、残業対応</t>
    <rPh sb="0" eb="2">
      <t>ワクガイ</t>
    </rPh>
    <rPh sb="3" eb="7">
      <t>ザンギョウタイオウ</t>
    </rPh>
    <phoneticPr fontId="21"/>
  </si>
  <si>
    <t>日別予想差異</t>
    <rPh sb="0" eb="2">
      <t>ヒベツ</t>
    </rPh>
    <rPh sb="2" eb="4">
      <t>ヨソウ</t>
    </rPh>
    <rPh sb="4" eb="6">
      <t>サイ</t>
    </rPh>
    <phoneticPr fontId="21"/>
  </si>
  <si>
    <t>ＴＯＴＡＬ予想差異</t>
    <rPh sb="5" eb="7">
      <t>ヨソウ</t>
    </rPh>
    <rPh sb="7" eb="9">
      <t>サイ</t>
    </rPh>
    <phoneticPr fontId="21"/>
  </si>
  <si>
    <t>CBR系負荷</t>
    <rPh sb="3" eb="4">
      <t>ケイ</t>
    </rPh>
    <phoneticPr fontId="21"/>
  </si>
  <si>
    <t>CRF/GL負荷</t>
    <phoneticPr fontId="21"/>
  </si>
  <si>
    <t>TOTAL自動負荷</t>
    <rPh sb="5" eb="7">
      <t>ジドウ</t>
    </rPh>
    <rPh sb="7" eb="9">
      <t>フカ</t>
    </rPh>
    <phoneticPr fontId="21"/>
  </si>
  <si>
    <t xml:space="preserve">MKEK </t>
    <phoneticPr fontId="21"/>
  </si>
  <si>
    <t>MKE-A500</t>
    <phoneticPr fontId="21"/>
  </si>
  <si>
    <t>MKC</t>
    <phoneticPr fontId="21"/>
  </si>
  <si>
    <t>MKZ/MKF</t>
    <phoneticPr fontId="21"/>
  </si>
  <si>
    <t xml:space="preserve">MKR </t>
    <phoneticPr fontId="21"/>
  </si>
  <si>
    <t>MKEK</t>
    <phoneticPr fontId="21"/>
  </si>
  <si>
    <t>MKE-A5</t>
    <phoneticPr fontId="21"/>
  </si>
  <si>
    <t>２S</t>
    <phoneticPr fontId="21"/>
  </si>
  <si>
    <t>平常</t>
    <rPh sb="0" eb="2">
      <t>ヘイジョウ</t>
    </rPh>
    <phoneticPr fontId="21"/>
  </si>
  <si>
    <t>CRF+GL</t>
    <phoneticPr fontId="21"/>
  </si>
  <si>
    <t>CBR+GLRR)</t>
    <phoneticPr fontId="21"/>
  </si>
  <si>
    <r>
      <t xml:space="preserve">    O</t>
    </r>
    <r>
      <rPr>
        <sz val="10"/>
        <color rgb="FF808080"/>
        <rFont val="Meiryo UI"/>
        <family val="3"/>
        <charset val="128"/>
      </rPr>
      <t>.</t>
    </r>
    <r>
      <rPr>
        <sz val="10"/>
        <color theme="1"/>
        <rFont val="Meiryo UI"/>
        <family val="3"/>
        <charset val="128"/>
      </rPr>
      <t xml:space="preserve">basic_parts_no </t>
    </r>
    <r>
      <rPr>
        <sz val="10"/>
        <color rgb="FF0080FF"/>
        <rFont val="Meiryo UI"/>
        <family val="3"/>
        <charset val="128"/>
      </rPr>
      <t>AS</t>
    </r>
    <r>
      <rPr>
        <sz val="10"/>
        <color theme="1"/>
        <rFont val="Meiryo UI"/>
        <family val="3"/>
        <charset val="128"/>
      </rPr>
      <t xml:space="preserve"> 部番</t>
    </r>
    <r>
      <rPr>
        <sz val="10"/>
        <color rgb="FF808080"/>
        <rFont val="Meiryo UI"/>
        <family val="3"/>
        <charset val="128"/>
      </rPr>
      <t>,</t>
    </r>
  </si>
  <si>
    <t>・we_amountにExcelの合計値</t>
    <rPh sb="17" eb="20">
      <t>ゴウケイチ</t>
    </rPh>
    <phoneticPr fontId="1"/>
  </si>
  <si>
    <t>・production_lurにnull</t>
    <phoneticPr fontId="1"/>
  </si>
  <si>
    <t>[06:32:02 INF] [EXE] 製品名: ExcelToCsvToDb, バージョン: 0.5.0.0</t>
  </si>
  <si>
    <t>[06:32:02 INF] [DLL] 製品名: KssSmaPlaLib, バージョン: 1.0.2.0</t>
  </si>
  <si>
    <t>[06:32:02 INF] [起動時引数:/ExcelToCsvWeOrderNew001,/2000/01/01]</t>
  </si>
  <si>
    <t>[06:32:02 INF] [処理区分:ExcelToCsvWeOrderNew001]</t>
  </si>
  <si>
    <t>[06:32:02 INF] 【Excel→CSV 処理（溶接加工向けデータ連携ツール：新溶接1ライン）】</t>
  </si>
  <si>
    <t>[06:32:02 INF] 001:ExcelToCsv_WeOrder(ExcelToCsvWeNew001Ini)</t>
  </si>
  <si>
    <t>[06:32:02 INF] 002:SFTPUpload(SFTPUploadIni)</t>
  </si>
  <si>
    <t>[06:32:02 INF] 003:Cleanup(CleanupAfterUploadIni)</t>
  </si>
  <si>
    <t>[06:32:02 INF] ステップを開始します。[ステップ番号:001,機能:ExcelToCsv_WeOrder(ExcelToCsvWeNew001Ini)]</t>
  </si>
  <si>
    <t>[06:32:02 INF] Excel→CSV機能（溶接加工計画）を開始します。</t>
  </si>
  <si>
    <t>[06:32:02 INF] [Excel列レター属性を有するアイテム名のリスト:BasicPartsNo,ModelCd,Derivation,TactTime]</t>
  </si>
  <si>
    <t>[06:32:02 INF] [Excel列レター属性を有するアイテムの列レターのリスト:D,C,E,F]</t>
  </si>
  <si>
    <t>[06:32:02 INF] [開始日:2000/01/01]</t>
  </si>
  <si>
    <t>[06:32:02 INF] [入力フォルダ:C:\CSV\溶接加工計画]</t>
  </si>
  <si>
    <t>[06:32:02 INF] [Excelシートチェック項目:D2,ライン|E2,シフト|D5,機種コード|E5,仕向|F5,タクト|G5,日付]</t>
  </si>
  <si>
    <t>[06:32:02 INF] [ファイル:C:\CSV\溶接加工計画\【新溶接1ライン】102期 12月溶接１計画.xlsx]</t>
  </si>
  <si>
    <t>[06:32:04 INF] [処理対象シート名:なし]</t>
  </si>
  <si>
    <t>[06:32:04 INF] [処理対象外シート名:なし]</t>
  </si>
  <si>
    <t>[06:32:04 INF] [処理対象ライン名:鉄ライン1,溶接1ライン]</t>
  </si>
  <si>
    <t>[06:32:04 INF] [処理対象外ライン名:なし]</t>
  </si>
  <si>
    <t>[06:32:04 INF] [同月シートスキップ有無:true]</t>
  </si>
  <si>
    <t>[06:32:04 INF] [シート名:2025.12月]</t>
  </si>
  <si>
    <t>[06:32:04 INF] [ライン判定値:ライン]</t>
  </si>
  <si>
    <t>[06:32:04 INF] [ライン判定列:D（番号:4）]</t>
  </si>
  <si>
    <t>[06:32:04 INF] [データ開始行判定列:D(番号:4)]</t>
  </si>
  <si>
    <t>[06:32:04 INF] [データ開始行判定値:機種ｺｰﾄﾞ]</t>
  </si>
  <si>
    <t>[06:32:04 INF] [ライン名:鉄ライン1,ラインID:101]</t>
  </si>
  <si>
    <t>[06:32:04 INF] [データ開始行:6]</t>
  </si>
  <si>
    <t>[06:32:04 INF] [日付行判定列:G(番号:7)]</t>
  </si>
  <si>
    <t>[06:32:04 INF] [日付行番号（判定結果）:5]</t>
  </si>
  <si>
    <t>[06:32:04 INF] [日付開始列:H（番号:8）]</t>
  </si>
  <si>
    <t>[06:32:04 INF] [日付:2025/11/26,27,28,29,12/1,2,3,4,5,8,9,10,11,12,15,16,17,18,19,20,22,23,24,25,26]</t>
  </si>
  <si>
    <t>[06:32:04 INF] [データ終了判定列:B（番号:2）]</t>
  </si>
  <si>
    <t>[06:32:04 INF] [非表示行の扱い(ExcelHiddenRowHandling)=skip]</t>
  </si>
  <si>
    <t>[06:32:04 INF] [MC生産負荷判定列:B（番号:2）]</t>
  </si>
  <si>
    <t>[06:32:04 INF] [MC生産負荷行番号:71]</t>
  </si>
  <si>
    <t>[06:32:04 INF] [AF/WE列:G（番号:7）]</t>
  </si>
  <si>
    <t>[06:32:04 INF] [データ行終了判定値検出行：70,判定値:TOTAL台数]</t>
  </si>
  <si>
    <t>[06:32:04 INF] [シート名:2025.12月　日別]</t>
  </si>
  <si>
    <t>[06:32:04 INF] [シート名:2025.11月　9名]</t>
  </si>
  <si>
    <t>[06:32:04 INF] [ライン名:溶接1ライン,ラインID:102]</t>
  </si>
  <si>
    <t>[06:32:04 INF] [日付:2025/10/29,30,31,11/3,4,5,6,7,8,10,11,12,13,14,17,18,19,20,21,24,25,26,27,28,29]</t>
  </si>
  <si>
    <t>[06:32:04 INF] [シート名:2025.11月　6名加工負荷]</t>
  </si>
  <si>
    <t>[06:32:04 INF] CSVファイル名に拡張子を付与しました。[ファイル名:WeOrder001.csv]</t>
  </si>
  <si>
    <t>[06:32:04 INF] [CSVファイルパス:C:\CSV\溶接加工計画\20251119-063204_WeOrder001_20251119_063204.csv]</t>
  </si>
  <si>
    <t>[06:32:04 INF] 再集計圧縮完了。[前:314件,後:314件]</t>
  </si>
  <si>
    <t>[06:32:04 INF] [出力件数:314]</t>
  </si>
  <si>
    <t>[06:32:04 INF] Excel→CSV機能（溶接加工計画）が終了しました。</t>
  </si>
  <si>
    <t>[06:32:04 INF] ステップが終了しました。[ステップ番号:001,機能:ExcelToCsv_WeOrder(ExcelToCsvWeNew001Ini)]</t>
  </si>
  <si>
    <t>[06:32:04 INF] ステップを開始します。[ステップ番号:002,機能:SFTPUpload(SFTPUploadIni)]</t>
  </si>
  <si>
    <t>[06:32:05 INF] SFTPテスト接続成功</t>
  </si>
  <si>
    <t>[06:32:05 INF] [対象ファイル数:1,対象ファイルパス:C:\CSV\溶接加工計画\20251119-063204_WeOrder001_20251119_063204.csv]</t>
  </si>
  <si>
    <t>[06:32:05 INF] SFTPアップロード機能完了[対象ファイル数:1,対象ファイル:C:\CSV\溶接加工計画\20251119-063204_WeOrder001_20251119_063204.csv,リモートパス:bbb,ファイル名パターン:*WeOrder*.csv]</t>
  </si>
  <si>
    <t>[06:32:05 INF] ステップが終了しました。[ステップ番号:002,機能:SFTPUpload(SFTPUploadIni)]</t>
  </si>
  <si>
    <t>[06:32:05 INF] ステップを開始します。[ステップ番号:003,機能:Cleanup(CleanupAfterUploadIni)]</t>
  </si>
  <si>
    <t>[06:32:05 INF] [クリーンナップ対象フォルダパス:C:\CSV\DL]</t>
  </si>
  <si>
    <t>[06:32:05 INF] [クリーンナップ最大保持日数:90]</t>
  </si>
  <si>
    <t>[06:32:05 INF] [クリーンナップ保持再過去日:2025/08/22]</t>
  </si>
  <si>
    <t>[06:32:05 INF] [クリーンナップ最大保持ファイル数:100]</t>
  </si>
  <si>
    <t>[06:32:05 INF] クリーンナップ処理が終了しました。</t>
  </si>
  <si>
    <t>[06:32:05 INF] ステップが終了しました。[ステップ番号:003,機能:Cleanup(CleanupAfterUploadIni)]</t>
  </si>
  <si>
    <t>[06:32:05 INF] 全てのステップが終了しました。プログラムを終了します。</t>
  </si>
  <si>
    <t>C:\Dev\溶接加工ツール\src\ExcelToCsvToDb\bin\Debug\ExcelToCsvToDb.exe (プロセス 19528) は、コード 0 (0x0) で終了しました。</t>
  </si>
  <si>
    <t>[06:32:04 INF] シートの年月が既に処理済みのため、このシートをスキップします。[シート名:2025.12月　日別,年月:2025年12月]</t>
    <phoneticPr fontId="1"/>
  </si>
  <si>
    <t>[06:32:04 INF] シートの年月が既に処理済みのため、このシートをスキップします。[シート名:2025.11月　6名加工負荷,年月:2025年11月]</t>
    <phoneticPr fontId="1"/>
  </si>
  <si>
    <t>[06:37:57 INF] [EXE] 製品名: ExcelToCsvToDb, バージョン: 0.5.0.0</t>
  </si>
  <si>
    <t>[06:37:57 INF] [DLL] 製品名: KssSmaPlaLib, バージョン: 1.0.2.0</t>
  </si>
  <si>
    <t>[06:37:57 INF] [起動時引数:/CsvToDbWeOrder,/2000/01/01]</t>
  </si>
  <si>
    <t>[06:37:57 INF] [処理区分:CsvToDbWeOrder]</t>
  </si>
  <si>
    <t>[06:37:57 INF] 【CSV→DB 処理】</t>
  </si>
  <si>
    <t>[06:37:57 INF] 001:SFTPDownload(SFTPDownloadIni)</t>
  </si>
  <si>
    <t>[06:37:57 INF] 002:CsvToDb(CsvToDbIni)</t>
  </si>
  <si>
    <t>[06:37:57 INF] 003:SFTPDelete(SFTPDeleteIni)</t>
  </si>
  <si>
    <t>[06:37:57 INF] 004:Backup(BackupIni)</t>
  </si>
  <si>
    <t>[06:37:57 INF] ステップを開始します。[ステップ番号:001,機能:SFTPDownload(SFTPDownloadIni)]</t>
  </si>
  <si>
    <t>[06:37:57 INF] SFTPダウンロード処理を開始します。</t>
  </si>
  <si>
    <t>[06:37:58 INF] SFTPテスト接続成功</t>
  </si>
  <si>
    <t>[06:37:58 INF] [リモートパス:bbb,CSV一時フォルダ:C:\CSV\DL]</t>
  </si>
  <si>
    <t>[06:37:58 INF] [ファイルパターン:*WeOrder*.csv]</t>
  </si>
  <si>
    <t>1ファイルダウンロードしました。[ファイル名:20251119-063204_WeOrder001_20251119_063204.csv]</t>
  </si>
  <si>
    <t>[06:37:58 INF] [ダウンロードしたファイル数:1]</t>
  </si>
  <si>
    <t>[06:37:58 INF] ステップが終了しました。[ステップ番号:001,機能:SFTPDownload(SFTPDownloadIni)]</t>
  </si>
  <si>
    <t>[06:37:58 INF] ステップを開始します。[ステップ番号:002,機能:CsvToDb(CsvToDbIni)]</t>
  </si>
  <si>
    <t>[06:37:58 INF] DB接続確認が成功しました。[プロバイダ名:ポスグレ,接続文字列:Host=localhost;Port=5432;Database=postgres;Username=postgres;Password=sfsadmin]</t>
  </si>
  <si>
    <t>[06:37:58 INF] SQLファイルをロードしました。[ファイル数:4,ファイル:DeleteBeforeInsertWeOrder,DupCheckTactManagement,InsertTactManagement,InsertWeOrder]</t>
  </si>
  <si>
    <t>[06:37:58 INF] 設定ファイルの要素数が一致しています。[要素数:1,キー:CsvFileNamePatterns,InsertSqlFiles,DupCheckSqlFiles,DeleteBeforeInsertSqlFiles]</t>
  </si>
  <si>
    <t>[06:37:58 INF] DBに接続しました。[プロバイダ名:ポスグレ,接続文字列:Host=localhost;Port=5432;Database=postgres;Username=postgres;Password=sfsadmin]</t>
  </si>
  <si>
    <t>[06:37:58 INF] [CSVフォルダパス:C:\CSV\DL]</t>
  </si>
  <si>
    <t>[06:37:58 INF] [CSVパターン1:*WeOrder*.csv]</t>
  </si>
  <si>
    <t>[06:37:58 INF] 挿入前の削除SQLを実行[SQLファイル:DeleteBeforeInsertWeOrder,開始日:2000/01/01 0:00:00]</t>
  </si>
  <si>
    <t>[06:37:58 INF] [Rec Count:0]</t>
  </si>
  <si>
    <t>[06:37:58 INF] 挿入前の削除SQLを完了[更新件数:0]</t>
  </si>
  <si>
    <t>[06:37:58 INF] [該当ファイル数:1]</t>
  </si>
  <si>
    <t>[06:37:58 INF] CSV読み込み＋DB挿入を実行[ファイルパス:C:\CSV\DL\20251119-063204_WeOrder001_20251119_063204.csv]</t>
  </si>
  <si>
    <t>[06:37:58 INF] [CSV件数:314]</t>
  </si>
  <si>
    <t>[06:37:58 INF] 重複チェックSQLが未指定のため重複チェックは行いません。</t>
  </si>
  <si>
    <t>[06:37:58 INF] [DB挿入SQL名:InsertWeOrder]</t>
  </si>
  <si>
    <t>[06:37:58 INF] [Rec Count:1]</t>
  </si>
  <si>
    <t>[06:37:58 INF] [DB挿入件数:1]</t>
  </si>
  <si>
    <t>[06:37:59 INF] [Rec Count:1]</t>
  </si>
  <si>
    <t>[06:37:59 INF] [DB挿入件数:1]</t>
  </si>
  <si>
    <t>[06:37:59 INF] [DB挿入SQL名:InsertWeOrder]</t>
  </si>
  <si>
    <t>[06:38:00 INF] [DB挿入件数:1]</t>
  </si>
  <si>
    <t>[06:38:00 INF] [DB挿入SQL名:InsertWeOrder]</t>
  </si>
  <si>
    <t>[06:38:00 INF] [Rec Count:1]</t>
  </si>
  <si>
    <t>[06:38:00 INF] CSV読み込み＋DB挿入を完了</t>
  </si>
  <si>
    <t>[06:38:00 INF] DB処理が完了し、DB接続を終了しました。</t>
  </si>
  <si>
    <t>[06:38:00 INF] ステップが終了しました。[ステップ番号:002,機能:CsvToDb(CsvToDbIni)]</t>
  </si>
  <si>
    <t>[06:38:00 INF] ステップを開始します。[ステップ番号:003,機能:SFTPDelete(SFTPDeleteIni)]</t>
  </si>
  <si>
    <t>[06:38:00 INF] SFTPのファイルを削除しました。[ファイル名パターン:*WeOrder*.csv,削除ファイル数:1]</t>
  </si>
  <si>
    <t>[06:38:00 INF] ステップが終了しました。[ステップ番号:003,機能:SFTPDelete(SFTPDeleteIni)]</t>
  </si>
  <si>
    <t>[06:38:00 INF] ステップを開始します。[ステップ番号:004,機能:Backup(BackupIni)]</t>
  </si>
  <si>
    <t>[06:38:00 INF] ローカルのCSVファイルのバックアップを実行</t>
  </si>
  <si>
    <t>[06:38:00 INF] [バックアップ対象フォルダパス:C:\CSV\DL]</t>
  </si>
  <si>
    <t>[06:38:00 INF] [バックアップ先フォルダパス:C:\CSV\DL\Backup001]</t>
  </si>
  <si>
    <t>[06:38:00 INF] [ファイル名パターン:*WeOrder*.csv]</t>
  </si>
  <si>
    <t>[06:38:00 INF] [バックアップ最大日数:30]</t>
  </si>
  <si>
    <t>[06:38:00 INF] [バックアップ最大ファイル数:30]</t>
  </si>
  <si>
    <t>[06:38:00 INF] [ファイル名前置日時書式:yyyy-MM-dd-HH-mm-ss_]</t>
  </si>
  <si>
    <t>[06:38:00 INF] [ファイル名後置日時書式:_yyyyMMddHHmmss]</t>
  </si>
  <si>
    <t>[06:38:00 INF] [ファイル名パターン1:*WeOrder*.csv]</t>
  </si>
  <si>
    <t>[06:38:00 INF] [バックアップ最大日数:30,ファイル最大数:30]</t>
  </si>
  <si>
    <t>[06:38:00 INF] [バックアップ保持再過去日:2025/10/21</t>
  </si>
  <si>
    <t>[06:38:00 INF] バックアップフォルダのクリーンナップが完了しました。</t>
  </si>
  <si>
    <t>[06:38:00 INF] バックアップ移動しました。[C:\CSV\DL\Backup001\2025-11-19-06-38-00_20251119-063204_WeOrder001_20251119_063204_20251119063800.csv→C:\CSV\DL\Backup001\2025-11-19-06-38-00_20251119-063204_WeOrder001_20251119_063204_20251119063800.csv]</t>
  </si>
  <si>
    <t>[06:38:00 INF] [適用ファイル数:1]</t>
  </si>
  <si>
    <t>[06:38:00 INF] ローカルのCSVファイルのバックアップを完了</t>
  </si>
  <si>
    <t>[06:38:00 INF] ステップが終了しました。[ステップ番号:004,機能:Backup(BackupIni)]</t>
  </si>
  <si>
    <t>[06:38:00 INF] 全てのステップが終了しました。プログラムを終了します。</t>
  </si>
  <si>
    <t>C:\Dev\溶接加工ツール\src\ExcelToCsvToDb\bin\Debug\ExcelToCsvToDb.exe (プロセス 14668) は、コード 0 (0x0) で終了しました。</t>
  </si>
  <si>
    <t>新溶接1ライン対応</t>
    <rPh sb="0" eb="1">
      <t>シン</t>
    </rPh>
    <rPh sb="1" eb="3">
      <t>ヨウセツ</t>
    </rPh>
    <rPh sb="7" eb="9">
      <t>タイオウ</t>
    </rPh>
    <phoneticPr fontId="1"/>
  </si>
  <si>
    <t>11/19 OK
小佐井</t>
    <rPh sb="9" eb="12">
      <t>コサイ</t>
    </rPh>
    <phoneticPr fontId="1"/>
  </si>
  <si>
    <t>・件数が314件</t>
    <rPh sb="1" eb="3">
      <t>ケンスウ</t>
    </rPh>
    <rPh sb="7" eb="8">
      <t>ケン</t>
    </rPh>
    <phoneticPr fontId="1"/>
  </si>
  <si>
    <t>kd_we_amount</t>
  </si>
  <si>
    <t>鉄ライン1</t>
  </si>
  <si>
    <t xml:space="preserve">50100MLB D800  </t>
  </si>
  <si>
    <t xml:space="preserve">50100MLT D000  </t>
  </si>
  <si>
    <t xml:space="preserve">50100MLV J000  </t>
  </si>
  <si>
    <t>溶接1ライン</t>
  </si>
  <si>
    <t>・line_idが101、102（暫定）</t>
    <rPh sb="17" eb="19">
      <t>ザンテイ</t>
    </rPh>
    <phoneticPr fontId="1"/>
  </si>
  <si>
    <t>・line_nameが"鉄ライン1"と"溶接1ライン"</t>
    <phoneticPr fontId="1"/>
  </si>
  <si>
    <t>・work_dateの最小が10/29、最大が12/26</t>
    <rPh sb="11" eb="13">
      <t>サイショウ</t>
    </rPh>
    <rPh sb="20" eb="22">
      <t>サイダイ</t>
    </rPh>
    <phoneticPr fontId="1"/>
  </si>
  <si>
    <t>・kd_we_amountにExcelの合計値</t>
    <rPh sb="20" eb="23">
      <t>ゴウケイチ</t>
    </rPh>
    <phoneticPr fontId="1"/>
  </si>
  <si>
    <t>ﾗｲﾝ</t>
    <phoneticPr fontId="21"/>
  </si>
  <si>
    <t>ｼﾌﾄ</t>
    <phoneticPr fontId="21"/>
  </si>
  <si>
    <t>12月度　生産計画</t>
    <rPh sb="2" eb="3">
      <t>ガツ</t>
    </rPh>
    <rPh sb="3" eb="4">
      <t>ド</t>
    </rPh>
    <rPh sb="5" eb="9">
      <t>セイサンケイカク</t>
    </rPh>
    <phoneticPr fontId="21"/>
  </si>
  <si>
    <t>作成日</t>
    <rPh sb="0" eb="3">
      <t>サクセイビ</t>
    </rPh>
    <phoneticPr fontId="21"/>
  </si>
  <si>
    <t>記事欄</t>
    <rPh sb="0" eb="2">
      <t>キジ</t>
    </rPh>
    <rPh sb="2" eb="3">
      <t>ラン</t>
    </rPh>
    <phoneticPr fontId="21"/>
  </si>
  <si>
    <t>鉄ライン1</t>
    <rPh sb="0" eb="1">
      <t>テツ</t>
    </rPh>
    <phoneticPr fontId="21"/>
  </si>
  <si>
    <t>1S/2S</t>
    <phoneticPr fontId="21"/>
  </si>
  <si>
    <t>2週確定</t>
    <rPh sb="1" eb="4">
      <t>シュウカクテイ</t>
    </rPh>
    <phoneticPr fontId="21"/>
  </si>
  <si>
    <t>機種</t>
    <rPh sb="0" eb="2">
      <t>キシュ</t>
    </rPh>
    <phoneticPr fontId="21"/>
  </si>
  <si>
    <t>機種ｺｰﾄﾞ</t>
    <rPh sb="0" eb="2">
      <t>キシュ</t>
    </rPh>
    <phoneticPr fontId="21"/>
  </si>
  <si>
    <t>仕向</t>
    <rPh sb="0" eb="2">
      <t>シム</t>
    </rPh>
    <phoneticPr fontId="21"/>
  </si>
  <si>
    <t>ﾀｸﾄ</t>
    <phoneticPr fontId="21"/>
  </si>
  <si>
    <t>日付</t>
    <rPh sb="0" eb="2">
      <t>ヒヅケ</t>
    </rPh>
    <phoneticPr fontId="21"/>
  </si>
  <si>
    <t>TOTAL</t>
    <phoneticPr fontId="21"/>
  </si>
  <si>
    <t>搬入手番</t>
    <rPh sb="0" eb="2">
      <t>ハンニュウ</t>
    </rPh>
    <rPh sb="2" eb="3">
      <t>テ</t>
    </rPh>
    <rPh sb="3" eb="4">
      <t>バン</t>
    </rPh>
    <phoneticPr fontId="21"/>
  </si>
  <si>
    <t>備考</t>
    <rPh sb="0" eb="2">
      <t>ビコウ</t>
    </rPh>
    <phoneticPr fontId="21"/>
  </si>
  <si>
    <t>CRF1000</t>
    <phoneticPr fontId="21"/>
  </si>
  <si>
    <t>50100
MKS-E000</t>
    <phoneticPr fontId="21"/>
  </si>
  <si>
    <t>J/ED</t>
    <phoneticPr fontId="21"/>
  </si>
  <si>
    <t>搬入</t>
    <rPh sb="0" eb="2">
      <t>ハンニュウ</t>
    </rPh>
    <phoneticPr fontId="21"/>
  </si>
  <si>
    <t>50100
MLF-E000</t>
    <phoneticPr fontId="21"/>
  </si>
  <si>
    <t>ASP1100P</t>
    <phoneticPr fontId="21"/>
  </si>
  <si>
    <t>50100
MLF-Y000</t>
    <phoneticPr fontId="21"/>
  </si>
  <si>
    <t>50100　　　　　　　　MLF-E000</t>
    <phoneticPr fontId="21"/>
  </si>
  <si>
    <t>SP</t>
    <phoneticPr fontId="21"/>
  </si>
  <si>
    <t>払出</t>
    <rPh sb="0" eb="2">
      <t>ハライダシ</t>
    </rPh>
    <phoneticPr fontId="21"/>
  </si>
  <si>
    <t>50100
MLF-E800</t>
    <phoneticPr fontId="21"/>
  </si>
  <si>
    <t>払出</t>
    <rPh sb="0" eb="1">
      <t>ハラ</t>
    </rPh>
    <rPh sb="1" eb="2">
      <t>ダ</t>
    </rPh>
    <phoneticPr fontId="21"/>
  </si>
  <si>
    <t>(FRONT)</t>
    <phoneticPr fontId="21"/>
  </si>
  <si>
    <t>FRONT
MY6-A000　　</t>
    <phoneticPr fontId="21"/>
  </si>
  <si>
    <t>ASSY</t>
    <phoneticPr fontId="21"/>
  </si>
  <si>
    <t>FRONT
MY6-L000　　</t>
    <phoneticPr fontId="21"/>
  </si>
  <si>
    <t>CMX1100SP</t>
    <phoneticPr fontId="21"/>
  </si>
  <si>
    <t>50100
MLL-D000</t>
    <phoneticPr fontId="21"/>
  </si>
  <si>
    <t>J</t>
    <phoneticPr fontId="21"/>
  </si>
  <si>
    <t>FUN</t>
    <phoneticPr fontId="21"/>
  </si>
  <si>
    <t>KD</t>
    <phoneticPr fontId="21"/>
  </si>
  <si>
    <t>CELL</t>
    <phoneticPr fontId="21"/>
  </si>
  <si>
    <t>50100
MLT-D000</t>
    <phoneticPr fontId="21"/>
  </si>
  <si>
    <t>50100
MLV-J000</t>
    <phoneticPr fontId="21"/>
  </si>
  <si>
    <t>50100
MLB-D200</t>
    <phoneticPr fontId="21"/>
  </si>
  <si>
    <t>AC</t>
    <phoneticPr fontId="21"/>
  </si>
  <si>
    <t>50100
MLB-D000</t>
    <phoneticPr fontId="21"/>
  </si>
  <si>
    <t>50100
MLB-D800</t>
    <phoneticPr fontId="21"/>
  </si>
  <si>
    <t>XL750P</t>
    <phoneticPr fontId="21"/>
  </si>
  <si>
    <t>50100
MLCH-D600</t>
    <phoneticPr fontId="21"/>
  </si>
  <si>
    <t>50100
MLC-D300</t>
    <phoneticPr fontId="21"/>
  </si>
  <si>
    <t>TOTAL台数</t>
    <rPh sb="5" eb="7">
      <t>ダイスウ</t>
    </rPh>
    <phoneticPr fontId="21"/>
  </si>
  <si>
    <t>生産負荷(2交替)</t>
    <rPh sb="0" eb="2">
      <t>セイサン</t>
    </rPh>
    <rPh sb="2" eb="4">
      <t>フカ</t>
    </rPh>
    <rPh sb="6" eb="8">
      <t>コウタイ</t>
    </rPh>
    <phoneticPr fontId="21"/>
  </si>
  <si>
    <t>MLC/MLB</t>
    <phoneticPr fontId="21"/>
  </si>
  <si>
    <t>MKS/MLF</t>
    <phoneticPr fontId="21"/>
  </si>
  <si>
    <t>MY6</t>
    <phoneticPr fontId="21"/>
  </si>
  <si>
    <t>MLL</t>
    <phoneticPr fontId="21"/>
  </si>
  <si>
    <t>3交代</t>
    <rPh sb="1" eb="3">
      <t>コウタイ</t>
    </rPh>
    <phoneticPr fontId="21"/>
  </si>
  <si>
    <t>2交代</t>
    <rPh sb="1" eb="3">
      <t>コウタイ</t>
    </rPh>
    <phoneticPr fontId="1"/>
  </si>
  <si>
    <t>2交代負荷合計</t>
    <rPh sb="1" eb="3">
      <t>コウタイ</t>
    </rPh>
    <rPh sb="3" eb="5">
      <t>フカ</t>
    </rPh>
    <rPh sb="5" eb="7">
      <t>ゴウケイ</t>
    </rPh>
    <phoneticPr fontId="1"/>
  </si>
  <si>
    <t>平常負荷合計</t>
    <rPh sb="0" eb="2">
      <t>ヘイジョウ</t>
    </rPh>
    <rPh sb="2" eb="4">
      <t>フカ</t>
    </rPh>
    <rPh sb="4" eb="6">
      <t>ゴウケイ</t>
    </rPh>
    <phoneticPr fontId="21"/>
  </si>
  <si>
    <t>3交替</t>
    <rPh sb="1" eb="3">
      <t>コウタイ</t>
    </rPh>
    <phoneticPr fontId="21"/>
  </si>
  <si>
    <t>11月度　生産計画</t>
    <rPh sb="2" eb="3">
      <t>ガツ</t>
    </rPh>
    <rPh sb="3" eb="4">
      <t>ド</t>
    </rPh>
    <rPh sb="5" eb="9">
      <t>セイサンケイカク</t>
    </rPh>
    <phoneticPr fontId="21"/>
  </si>
  <si>
    <t>溶接1ライン</t>
    <rPh sb="0" eb="2">
      <t>ヨウセツ</t>
    </rPh>
    <phoneticPr fontId="21"/>
  </si>
  <si>
    <t>AF計</t>
    <rPh sb="2" eb="3">
      <t>ケイ</t>
    </rPh>
    <phoneticPr fontId="1"/>
  </si>
  <si>
    <t>WE計</t>
    <rPh sb="2" eb="3">
      <t>ケイ</t>
    </rPh>
    <phoneticPr fontId="1"/>
  </si>
  <si>
    <t>KDWE計</t>
    <rPh sb="4" eb="5">
      <t>ケイ</t>
    </rPh>
    <phoneticPr fontId="1"/>
  </si>
  <si>
    <t>TOTAL計</t>
    <rPh sb="5" eb="6">
      <t>ケイ</t>
    </rPh>
    <phoneticPr fontId="1"/>
  </si>
  <si>
    <t>当月のみ計</t>
    <rPh sb="0" eb="2">
      <t>トウゲツ</t>
    </rPh>
    <rPh sb="4" eb="5">
      <t>ケイ</t>
    </rPh>
    <phoneticPr fontId="1"/>
  </si>
  <si>
    <t>前月のみ計</t>
    <rPh sb="0" eb="2">
      <t>ゼンゲツ</t>
    </rPh>
    <rPh sb="4" eb="5">
      <t>ケイ</t>
    </rPh>
    <phoneticPr fontId="1"/>
  </si>
  <si>
    <t>26～29計</t>
    <rPh sb="5" eb="6">
      <t>ケイ</t>
    </rPh>
    <phoneticPr fontId="1"/>
  </si>
  <si>
    <t>11月と12月の合計</t>
    <rPh sb="2" eb="3">
      <t>ガツ</t>
    </rPh>
    <rPh sb="6" eb="7">
      <t>ガツ</t>
    </rPh>
    <rPh sb="8" eb="10">
      <t>ゴウケイ</t>
    </rPh>
    <phoneticPr fontId="1"/>
  </si>
  <si>
    <t>10月</t>
    <rPh sb="2" eb="3">
      <t>ガツ</t>
    </rPh>
    <phoneticPr fontId="1"/>
  </si>
  <si>
    <r>
      <t xml:space="preserve">    SUM</t>
    </r>
    <r>
      <rPr>
        <sz val="10"/>
        <color rgb="FF808080"/>
        <rFont val="Meiryo UI"/>
        <family val="3"/>
        <charset val="128"/>
      </rPr>
      <t>(</t>
    </r>
    <r>
      <rPr>
        <sz val="10"/>
        <color theme="1"/>
        <rFont val="Meiryo UI"/>
        <family val="3"/>
        <charset val="128"/>
      </rPr>
      <t>O</t>
    </r>
    <r>
      <rPr>
        <sz val="10"/>
        <color rgb="FF808080"/>
        <rFont val="Meiryo UI"/>
        <family val="3"/>
        <charset val="128"/>
      </rPr>
      <t>.</t>
    </r>
    <r>
      <rPr>
        <sz val="10"/>
        <color theme="1"/>
        <rFont val="Meiryo UI"/>
        <family val="3"/>
        <charset val="128"/>
      </rPr>
      <t>we_amount</t>
    </r>
    <r>
      <rPr>
        <sz val="10"/>
        <color rgb="FF808080"/>
        <rFont val="Meiryo UI"/>
        <family val="3"/>
        <charset val="128"/>
      </rPr>
      <t>)</t>
    </r>
    <r>
      <rPr>
        <sz val="10"/>
        <color theme="1"/>
        <rFont val="Meiryo UI"/>
        <family val="3"/>
        <charset val="128"/>
      </rPr>
      <t xml:space="preserve"> </t>
    </r>
    <r>
      <rPr>
        <sz val="10"/>
        <color rgb="FF0080FF"/>
        <rFont val="Meiryo UI"/>
        <family val="3"/>
        <charset val="128"/>
      </rPr>
      <t>AS</t>
    </r>
    <r>
      <rPr>
        <sz val="10"/>
        <color theme="1"/>
        <rFont val="Meiryo UI"/>
        <family val="3"/>
        <charset val="128"/>
      </rPr>
      <t xml:space="preserve"> WE合計</t>
    </r>
    <r>
      <rPr>
        <sz val="10"/>
        <color rgb="FF808080"/>
        <rFont val="Meiryo UI"/>
        <family val="3"/>
        <charset val="128"/>
      </rPr>
      <t>,</t>
    </r>
  </si>
  <si>
    <r>
      <t xml:space="preserve">    SUM</t>
    </r>
    <r>
      <rPr>
        <sz val="10"/>
        <color rgb="FF808080"/>
        <rFont val="Meiryo UI"/>
        <family val="3"/>
        <charset val="128"/>
      </rPr>
      <t>(</t>
    </r>
    <r>
      <rPr>
        <sz val="10"/>
        <color theme="1"/>
        <rFont val="Meiryo UI"/>
        <family val="3"/>
        <charset val="128"/>
      </rPr>
      <t>O</t>
    </r>
    <r>
      <rPr>
        <sz val="10"/>
        <color rgb="FF808080"/>
        <rFont val="Meiryo UI"/>
        <family val="3"/>
        <charset val="128"/>
      </rPr>
      <t>.</t>
    </r>
    <r>
      <rPr>
        <sz val="10"/>
        <color theme="1"/>
        <rFont val="Meiryo UI"/>
        <family val="3"/>
        <charset val="128"/>
      </rPr>
      <t>kd_we_amount</t>
    </r>
    <r>
      <rPr>
        <sz val="10"/>
        <color rgb="FF808080"/>
        <rFont val="Meiryo UI"/>
        <family val="3"/>
        <charset val="128"/>
      </rPr>
      <t>)</t>
    </r>
    <r>
      <rPr>
        <sz val="10"/>
        <color theme="1"/>
        <rFont val="Meiryo UI"/>
        <family val="3"/>
        <charset val="128"/>
      </rPr>
      <t xml:space="preserve"> </t>
    </r>
    <r>
      <rPr>
        <sz val="10"/>
        <color rgb="FF0080FF"/>
        <rFont val="Meiryo UI"/>
        <family val="3"/>
        <charset val="128"/>
      </rPr>
      <t>AS</t>
    </r>
    <r>
      <rPr>
        <sz val="10"/>
        <color theme="1"/>
        <rFont val="Meiryo UI"/>
        <family val="3"/>
        <charset val="128"/>
      </rPr>
      <t xml:space="preserve"> KDWE合計</t>
    </r>
    <r>
      <rPr>
        <sz val="10"/>
        <color rgb="FF808080"/>
        <rFont val="Meiryo UI"/>
        <family val="3"/>
        <charset val="128"/>
      </rPr>
      <t>,</t>
    </r>
  </si>
  <si>
    <r>
      <t xml:space="preserve">    SUM</t>
    </r>
    <r>
      <rPr>
        <sz val="10"/>
        <color rgb="FF808080"/>
        <rFont val="Meiryo UI"/>
        <family val="3"/>
        <charset val="128"/>
      </rPr>
      <t>(</t>
    </r>
    <r>
      <rPr>
        <sz val="10"/>
        <color theme="1"/>
        <rFont val="Meiryo UI"/>
        <family val="3"/>
        <charset val="128"/>
      </rPr>
      <t>O</t>
    </r>
    <r>
      <rPr>
        <sz val="10"/>
        <color rgb="FF808080"/>
        <rFont val="Meiryo UI"/>
        <family val="3"/>
        <charset val="128"/>
      </rPr>
      <t>.</t>
    </r>
    <r>
      <rPr>
        <sz val="10"/>
        <color theme="1"/>
        <rFont val="Meiryo UI"/>
        <family val="3"/>
        <charset val="128"/>
      </rPr>
      <t>production_lur</t>
    </r>
    <r>
      <rPr>
        <sz val="10"/>
        <color rgb="FF808080"/>
        <rFont val="Meiryo UI"/>
        <family val="3"/>
        <charset val="128"/>
      </rPr>
      <t>)</t>
    </r>
    <r>
      <rPr>
        <sz val="10"/>
        <color theme="1"/>
        <rFont val="Meiryo UI"/>
        <family val="3"/>
        <charset val="128"/>
      </rPr>
      <t xml:space="preserve"> </t>
    </r>
    <r>
      <rPr>
        <sz val="10"/>
        <color rgb="FF0080FF"/>
        <rFont val="Meiryo UI"/>
        <family val="3"/>
        <charset val="128"/>
      </rPr>
      <t>AS</t>
    </r>
    <r>
      <rPr>
        <sz val="10"/>
        <color theme="1"/>
        <rFont val="Meiryo UI"/>
        <family val="3"/>
        <charset val="128"/>
      </rPr>
      <t xml:space="preserve"> LUR合計</t>
    </r>
  </si>
  <si>
    <t>kdwe合計</t>
  </si>
  <si>
    <t>lur合計</t>
  </si>
  <si>
    <r>
      <t xml:space="preserve">    date_part</t>
    </r>
    <r>
      <rPr>
        <sz val="10"/>
        <color rgb="FF808080"/>
        <rFont val="Meiryo UI"/>
        <family val="3"/>
        <charset val="128"/>
      </rPr>
      <t>(</t>
    </r>
    <r>
      <rPr>
        <sz val="10"/>
        <color rgb="FFFF2800"/>
        <rFont val="Meiryo UI"/>
        <family val="3"/>
        <charset val="128"/>
      </rPr>
      <t>'year'</t>
    </r>
    <r>
      <rPr>
        <sz val="10"/>
        <color rgb="FF808080"/>
        <rFont val="Meiryo UI"/>
        <family val="3"/>
        <charset val="128"/>
      </rPr>
      <t>,</t>
    </r>
    <r>
      <rPr>
        <sz val="10"/>
        <color theme="1"/>
        <rFont val="Meiryo UI"/>
        <family val="3"/>
        <charset val="128"/>
      </rPr>
      <t xml:space="preserve"> O</t>
    </r>
    <r>
      <rPr>
        <sz val="10"/>
        <color rgb="FF808080"/>
        <rFont val="Meiryo UI"/>
        <family val="3"/>
        <charset val="128"/>
      </rPr>
      <t>.</t>
    </r>
    <r>
      <rPr>
        <sz val="10"/>
        <color theme="1"/>
        <rFont val="Meiryo UI"/>
        <family val="3"/>
        <charset val="128"/>
      </rPr>
      <t>work_date</t>
    </r>
    <r>
      <rPr>
        <sz val="10"/>
        <color rgb="FF808080"/>
        <rFont val="Meiryo UI"/>
        <family val="3"/>
        <charset val="128"/>
      </rPr>
      <t>)</t>
    </r>
    <r>
      <rPr>
        <sz val="10"/>
        <color theme="1"/>
        <rFont val="Meiryo UI"/>
        <family val="3"/>
        <charset val="128"/>
      </rPr>
      <t xml:space="preserve"> </t>
    </r>
    <r>
      <rPr>
        <sz val="10"/>
        <color rgb="FF0080FF"/>
        <rFont val="Meiryo UI"/>
        <family val="3"/>
        <charset val="128"/>
      </rPr>
      <t>AS</t>
    </r>
    <r>
      <rPr>
        <sz val="10"/>
        <color theme="1"/>
        <rFont val="Meiryo UI"/>
        <family val="3"/>
        <charset val="128"/>
      </rPr>
      <t xml:space="preserve"> 年</t>
    </r>
    <r>
      <rPr>
        <sz val="10"/>
        <color rgb="FF808080"/>
        <rFont val="Meiryo UI"/>
        <family val="3"/>
        <charset val="128"/>
      </rPr>
      <t>,</t>
    </r>
  </si>
  <si>
    <r>
      <t xml:space="preserve">    date_part</t>
    </r>
    <r>
      <rPr>
        <sz val="10"/>
        <color rgb="FF808080"/>
        <rFont val="Meiryo UI"/>
        <family val="3"/>
        <charset val="128"/>
      </rPr>
      <t>(</t>
    </r>
    <r>
      <rPr>
        <sz val="10"/>
        <color rgb="FFFF2800"/>
        <rFont val="Meiryo UI"/>
        <family val="3"/>
        <charset val="128"/>
      </rPr>
      <t>'month'</t>
    </r>
    <r>
      <rPr>
        <sz val="10"/>
        <color rgb="FF808080"/>
        <rFont val="Meiryo UI"/>
        <family val="3"/>
        <charset val="128"/>
      </rPr>
      <t>,</t>
    </r>
    <r>
      <rPr>
        <sz val="10"/>
        <color theme="1"/>
        <rFont val="Meiryo UI"/>
        <family val="3"/>
        <charset val="128"/>
      </rPr>
      <t xml:space="preserve"> O</t>
    </r>
    <r>
      <rPr>
        <sz val="10"/>
        <color rgb="FF808080"/>
        <rFont val="Meiryo UI"/>
        <family val="3"/>
        <charset val="128"/>
      </rPr>
      <t>.</t>
    </r>
    <r>
      <rPr>
        <sz val="10"/>
        <color theme="1"/>
        <rFont val="Meiryo UI"/>
        <family val="3"/>
        <charset val="128"/>
      </rPr>
      <t>work_date</t>
    </r>
    <r>
      <rPr>
        <sz val="10"/>
        <color rgb="FF808080"/>
        <rFont val="Meiryo UI"/>
        <family val="3"/>
        <charset val="128"/>
      </rPr>
      <t>)</t>
    </r>
    <r>
      <rPr>
        <sz val="10"/>
        <color theme="1"/>
        <rFont val="Meiryo UI"/>
        <family val="3"/>
        <charset val="128"/>
      </rPr>
      <t xml:space="preserve"> </t>
    </r>
    <r>
      <rPr>
        <sz val="10"/>
        <color rgb="FF0080FF"/>
        <rFont val="Meiryo UI"/>
        <family val="3"/>
        <charset val="128"/>
      </rPr>
      <t>AS</t>
    </r>
    <r>
      <rPr>
        <sz val="10"/>
        <color theme="1"/>
        <rFont val="Meiryo UI"/>
        <family val="3"/>
        <charset val="128"/>
      </rPr>
      <t xml:space="preserve"> 月</t>
    </r>
    <r>
      <rPr>
        <sz val="10"/>
        <color rgb="FF808080"/>
        <rFont val="Meiryo UI"/>
        <family val="3"/>
        <charset val="128"/>
      </rPr>
      <t>,</t>
    </r>
  </si>
  <si>
    <r>
      <t xml:space="preserve">    date_part</t>
    </r>
    <r>
      <rPr>
        <sz val="10"/>
        <color rgb="FF808080"/>
        <rFont val="Meiryo UI"/>
        <family val="3"/>
        <charset val="128"/>
      </rPr>
      <t>(</t>
    </r>
    <r>
      <rPr>
        <sz val="10"/>
        <color rgb="FFFF2800"/>
        <rFont val="Meiryo UI"/>
        <family val="3"/>
        <charset val="128"/>
      </rPr>
      <t>'year'</t>
    </r>
    <r>
      <rPr>
        <sz val="10"/>
        <color rgb="FF808080"/>
        <rFont val="Meiryo UI"/>
        <family val="3"/>
        <charset val="128"/>
      </rPr>
      <t>,</t>
    </r>
    <r>
      <rPr>
        <sz val="10"/>
        <color theme="1"/>
        <rFont val="Meiryo UI"/>
        <family val="3"/>
        <charset val="128"/>
      </rPr>
      <t xml:space="preserve"> O</t>
    </r>
    <r>
      <rPr>
        <sz val="10"/>
        <color rgb="FF808080"/>
        <rFont val="Meiryo UI"/>
        <family val="3"/>
        <charset val="128"/>
      </rPr>
      <t>.</t>
    </r>
    <r>
      <rPr>
        <sz val="10"/>
        <color theme="1"/>
        <rFont val="Meiryo UI"/>
        <family val="3"/>
        <charset val="128"/>
      </rPr>
      <t>work_date</t>
    </r>
    <r>
      <rPr>
        <sz val="10"/>
        <color rgb="FF808080"/>
        <rFont val="Meiryo UI"/>
        <family val="3"/>
        <charset val="128"/>
      </rPr>
      <t>),</t>
    </r>
  </si>
  <si>
    <r>
      <t xml:space="preserve">    date_part</t>
    </r>
    <r>
      <rPr>
        <sz val="10"/>
        <color rgb="FF808080"/>
        <rFont val="Meiryo UI"/>
        <family val="3"/>
        <charset val="128"/>
      </rPr>
      <t>(</t>
    </r>
    <r>
      <rPr>
        <sz val="10"/>
        <color rgb="FFFF2800"/>
        <rFont val="Meiryo UI"/>
        <family val="3"/>
        <charset val="128"/>
      </rPr>
      <t>'month'</t>
    </r>
    <r>
      <rPr>
        <sz val="10"/>
        <color rgb="FF808080"/>
        <rFont val="Meiryo UI"/>
        <family val="3"/>
        <charset val="128"/>
      </rPr>
      <t>,</t>
    </r>
    <r>
      <rPr>
        <sz val="10"/>
        <color theme="1"/>
        <rFont val="Meiryo UI"/>
        <family val="3"/>
        <charset val="128"/>
      </rPr>
      <t xml:space="preserve"> O</t>
    </r>
    <r>
      <rPr>
        <sz val="10"/>
        <color rgb="FF808080"/>
        <rFont val="Meiryo UI"/>
        <family val="3"/>
        <charset val="128"/>
      </rPr>
      <t>.</t>
    </r>
    <r>
      <rPr>
        <sz val="10"/>
        <color theme="1"/>
        <rFont val="Meiryo UI"/>
        <family val="3"/>
        <charset val="128"/>
      </rPr>
      <t>work_date</t>
    </r>
    <r>
      <rPr>
        <sz val="10"/>
        <color rgb="FF808080"/>
        <rFont val="Meiryo UI"/>
        <family val="3"/>
        <charset val="128"/>
      </rPr>
      <t>)</t>
    </r>
  </si>
  <si>
    <t>年</t>
  </si>
  <si>
    <t>月</t>
  </si>
  <si>
    <t>月毎集計</t>
    <rPh sb="0" eb="1">
      <t>ツキ</t>
    </rPh>
    <rPh sb="1" eb="2">
      <t>マイ</t>
    </rPh>
    <rPh sb="2" eb="4">
      <t>シュウケイ</t>
    </rPh>
    <phoneticPr fontId="1"/>
  </si>
  <si>
    <t>11月3日～25日（ダブりなし期間）</t>
    <rPh sb="2" eb="3">
      <t>ガツ</t>
    </rPh>
    <rPh sb="4" eb="5">
      <t>ニチ</t>
    </rPh>
    <rPh sb="8" eb="9">
      <t>ニチ</t>
    </rPh>
    <rPh sb="15" eb="17">
      <t>キカン</t>
    </rPh>
    <phoneticPr fontId="1"/>
  </si>
  <si>
    <t>WHERE</t>
  </si>
  <si>
    <r>
      <t xml:space="preserve">    O</t>
    </r>
    <r>
      <rPr>
        <sz val="10"/>
        <color rgb="FF808080"/>
        <rFont val="Meiryo UI"/>
        <family val="3"/>
        <charset val="128"/>
      </rPr>
      <t>.</t>
    </r>
    <r>
      <rPr>
        <sz val="10"/>
        <color theme="1"/>
        <rFont val="Meiryo UI"/>
        <family val="3"/>
        <charset val="128"/>
      </rPr>
      <t xml:space="preserve">work_date </t>
    </r>
    <r>
      <rPr>
        <sz val="10"/>
        <color rgb="FF808080"/>
        <rFont val="Meiryo UI"/>
        <family val="3"/>
        <charset val="128"/>
      </rPr>
      <t>&gt;=</t>
    </r>
    <r>
      <rPr>
        <sz val="10"/>
        <color theme="1"/>
        <rFont val="Meiryo UI"/>
        <family val="3"/>
        <charset val="128"/>
      </rPr>
      <t xml:space="preserve"> </t>
    </r>
    <r>
      <rPr>
        <sz val="10"/>
        <color rgb="FFFF2800"/>
        <rFont val="Meiryo UI"/>
        <family val="3"/>
        <charset val="128"/>
      </rPr>
      <t>'2025/11/03'</t>
    </r>
    <r>
      <rPr>
        <sz val="10"/>
        <color theme="1"/>
        <rFont val="Meiryo UI"/>
        <family val="3"/>
        <charset val="128"/>
      </rPr>
      <t xml:space="preserve"> </t>
    </r>
    <r>
      <rPr>
        <sz val="10"/>
        <color rgb="FF0080FF"/>
        <rFont val="Meiryo UI"/>
        <family val="3"/>
        <charset val="128"/>
      </rPr>
      <t>and</t>
    </r>
    <r>
      <rPr>
        <sz val="10"/>
        <color theme="1"/>
        <rFont val="Meiryo UI"/>
        <family val="3"/>
        <charset val="128"/>
      </rPr>
      <t xml:space="preserve"> O</t>
    </r>
    <r>
      <rPr>
        <sz val="10"/>
        <color rgb="FF808080"/>
        <rFont val="Meiryo UI"/>
        <family val="3"/>
        <charset val="128"/>
      </rPr>
      <t>.</t>
    </r>
    <r>
      <rPr>
        <sz val="10"/>
        <color theme="1"/>
        <rFont val="Meiryo UI"/>
        <family val="3"/>
        <charset val="128"/>
      </rPr>
      <t xml:space="preserve">work_date </t>
    </r>
    <r>
      <rPr>
        <sz val="10"/>
        <color rgb="FF808080"/>
        <rFont val="Meiryo UI"/>
        <family val="3"/>
        <charset val="128"/>
      </rPr>
      <t>&lt;=</t>
    </r>
    <r>
      <rPr>
        <sz val="10"/>
        <color theme="1"/>
        <rFont val="Meiryo UI"/>
        <family val="3"/>
        <charset val="128"/>
      </rPr>
      <t xml:space="preserve"> </t>
    </r>
    <r>
      <rPr>
        <sz val="10"/>
        <color rgb="FFFF2800"/>
        <rFont val="Meiryo UI"/>
        <family val="3"/>
        <charset val="128"/>
      </rPr>
      <t>'2025/11/25'</t>
    </r>
    <r>
      <rPr>
        <sz val="10"/>
        <color theme="1"/>
        <rFont val="Meiryo UI"/>
        <family val="3"/>
        <charset val="128"/>
      </rPr>
      <t xml:space="preserve"> </t>
    </r>
  </si>
  <si>
    <t>3～25計</t>
    <rPh sb="4" eb="5">
      <t>ケイ</t>
    </rPh>
    <phoneticPr fontId="1"/>
  </si>
  <si>
    <t>11月26日～29日（ダブり期間）</t>
    <rPh sb="2" eb="3">
      <t>ガツ</t>
    </rPh>
    <rPh sb="5" eb="6">
      <t>ニチ</t>
    </rPh>
    <rPh sb="9" eb="10">
      <t>ニチ</t>
    </rPh>
    <rPh sb="14" eb="16">
      <t>キカン</t>
    </rPh>
    <phoneticPr fontId="1"/>
  </si>
  <si>
    <r>
      <t xml:space="preserve">    O</t>
    </r>
    <r>
      <rPr>
        <sz val="10"/>
        <color rgb="FF808080"/>
        <rFont val="Meiryo UI"/>
        <family val="3"/>
        <charset val="128"/>
      </rPr>
      <t>.</t>
    </r>
    <r>
      <rPr>
        <sz val="10"/>
        <color theme="1"/>
        <rFont val="Meiryo UI"/>
        <family val="3"/>
        <charset val="128"/>
      </rPr>
      <t xml:space="preserve">work_date </t>
    </r>
    <r>
      <rPr>
        <sz val="10"/>
        <color rgb="FF808080"/>
        <rFont val="Meiryo UI"/>
        <family val="3"/>
        <charset val="128"/>
      </rPr>
      <t>&gt;=</t>
    </r>
    <r>
      <rPr>
        <sz val="10"/>
        <color theme="1"/>
        <rFont val="Meiryo UI"/>
        <family val="3"/>
        <charset val="128"/>
      </rPr>
      <t xml:space="preserve"> </t>
    </r>
    <r>
      <rPr>
        <sz val="10"/>
        <color rgb="FFFF2800"/>
        <rFont val="Meiryo UI"/>
        <family val="3"/>
        <charset val="128"/>
      </rPr>
      <t>'2025/11/26'</t>
    </r>
    <r>
      <rPr>
        <sz val="10"/>
        <color theme="1"/>
        <rFont val="Meiryo UI"/>
        <family val="3"/>
        <charset val="128"/>
      </rPr>
      <t xml:space="preserve"> </t>
    </r>
    <r>
      <rPr>
        <sz val="10"/>
        <color rgb="FF0080FF"/>
        <rFont val="Meiryo UI"/>
        <family val="3"/>
        <charset val="128"/>
      </rPr>
      <t>and</t>
    </r>
    <r>
      <rPr>
        <sz val="10"/>
        <color theme="1"/>
        <rFont val="Meiryo UI"/>
        <family val="3"/>
        <charset val="128"/>
      </rPr>
      <t xml:space="preserve"> O</t>
    </r>
    <r>
      <rPr>
        <sz val="10"/>
        <color rgb="FF808080"/>
        <rFont val="Meiryo UI"/>
        <family val="3"/>
        <charset val="128"/>
      </rPr>
      <t>.</t>
    </r>
    <r>
      <rPr>
        <sz val="10"/>
        <color theme="1"/>
        <rFont val="Meiryo UI"/>
        <family val="3"/>
        <charset val="128"/>
      </rPr>
      <t xml:space="preserve">work_date </t>
    </r>
    <r>
      <rPr>
        <sz val="10"/>
        <color rgb="FF808080"/>
        <rFont val="Meiryo UI"/>
        <family val="3"/>
        <charset val="128"/>
      </rPr>
      <t>&lt;=</t>
    </r>
    <r>
      <rPr>
        <sz val="10"/>
        <color theme="1"/>
        <rFont val="Meiryo UI"/>
        <family val="3"/>
        <charset val="128"/>
      </rPr>
      <t xml:space="preserve"> </t>
    </r>
    <r>
      <rPr>
        <sz val="10"/>
        <color rgb="FFFF2800"/>
        <rFont val="Meiryo UI"/>
        <family val="3"/>
        <charset val="128"/>
      </rPr>
      <t>'2025/11/29'</t>
    </r>
    <r>
      <rPr>
        <sz val="10"/>
        <color theme="1"/>
        <rFont val="Meiryo UI"/>
        <family val="3"/>
        <charset val="128"/>
      </rPr>
      <t xml:space="preserve"> </t>
    </r>
  </si>
  <si>
    <t>←　現在、ラインが違うことになっているため、ダブりなしとして全て重複計上されている</t>
    <rPh sb="2" eb="4">
      <t>ゲンザイ</t>
    </rPh>
    <rPh sb="9" eb="10">
      <t>チガ</t>
    </rPh>
    <rPh sb="30" eb="31">
      <t>スベ</t>
    </rPh>
    <rPh sb="32" eb="36">
      <t>チョウフクケイジョウ</t>
    </rPh>
    <phoneticPr fontId="1"/>
  </si>
  <si>
    <t>・production_lur
　　12月：最大99最小55
　　11月：最大103最小53
　　10月：最大92最小87</t>
    <rPh sb="20" eb="21">
      <t>ガツ</t>
    </rPh>
    <rPh sb="22" eb="24">
      <t>サイダイ</t>
    </rPh>
    <rPh sb="26" eb="28">
      <t>サイショウ</t>
    </rPh>
    <rPh sb="35" eb="36">
      <t>ガツ</t>
    </rPh>
    <rPh sb="37" eb="39">
      <t>サイダイ</t>
    </rPh>
    <rPh sb="42" eb="44">
      <t>サイショウ</t>
    </rPh>
    <rPh sb="51" eb="52">
      <t>ガツ</t>
    </rPh>
    <rPh sb="53" eb="55">
      <t>サイダイ</t>
    </rPh>
    <rPh sb="57" eb="59">
      <t>サイショウ</t>
    </rPh>
    <phoneticPr fontId="1"/>
  </si>
  <si>
    <r>
      <t xml:space="preserve">    MAX</t>
    </r>
    <r>
      <rPr>
        <sz val="10"/>
        <color rgb="FF808080"/>
        <rFont val="Meiryo UI"/>
        <family val="3"/>
        <charset val="128"/>
      </rPr>
      <t>(</t>
    </r>
    <r>
      <rPr>
        <sz val="10"/>
        <color theme="1"/>
        <rFont val="Meiryo UI"/>
        <family val="3"/>
        <charset val="128"/>
      </rPr>
      <t>O</t>
    </r>
    <r>
      <rPr>
        <sz val="10"/>
        <color rgb="FF808080"/>
        <rFont val="Meiryo UI"/>
        <family val="3"/>
        <charset val="128"/>
      </rPr>
      <t>.</t>
    </r>
    <r>
      <rPr>
        <sz val="10"/>
        <color theme="1"/>
        <rFont val="Meiryo UI"/>
        <family val="3"/>
        <charset val="128"/>
      </rPr>
      <t>production_lur</t>
    </r>
    <r>
      <rPr>
        <sz val="10"/>
        <color rgb="FF808080"/>
        <rFont val="Meiryo UI"/>
        <family val="3"/>
        <charset val="128"/>
      </rPr>
      <t>)</t>
    </r>
    <r>
      <rPr>
        <sz val="10"/>
        <color theme="1"/>
        <rFont val="Meiryo UI"/>
        <family val="3"/>
        <charset val="128"/>
      </rPr>
      <t xml:space="preserve"> </t>
    </r>
    <r>
      <rPr>
        <sz val="10"/>
        <color rgb="FF0080FF"/>
        <rFont val="Meiryo UI"/>
        <family val="3"/>
        <charset val="128"/>
      </rPr>
      <t>AS</t>
    </r>
    <r>
      <rPr>
        <sz val="10"/>
        <color theme="1"/>
        <rFont val="Meiryo UI"/>
        <family val="3"/>
        <charset val="128"/>
      </rPr>
      <t xml:space="preserve"> 最大LUA</t>
    </r>
    <r>
      <rPr>
        <sz val="10"/>
        <color rgb="FF808080"/>
        <rFont val="Meiryo UI"/>
        <family val="3"/>
        <charset val="128"/>
      </rPr>
      <t>,</t>
    </r>
  </si>
  <si>
    <r>
      <t xml:space="preserve">    MIN</t>
    </r>
    <r>
      <rPr>
        <sz val="10"/>
        <color rgb="FF808080"/>
        <rFont val="Meiryo UI"/>
        <family val="3"/>
        <charset val="128"/>
      </rPr>
      <t>(</t>
    </r>
    <r>
      <rPr>
        <sz val="10"/>
        <color theme="1"/>
        <rFont val="Meiryo UI"/>
        <family val="3"/>
        <charset val="128"/>
      </rPr>
      <t>O</t>
    </r>
    <r>
      <rPr>
        <sz val="10"/>
        <color rgb="FF808080"/>
        <rFont val="Meiryo UI"/>
        <family val="3"/>
        <charset val="128"/>
      </rPr>
      <t>.</t>
    </r>
    <r>
      <rPr>
        <sz val="10"/>
        <color theme="1"/>
        <rFont val="Meiryo UI"/>
        <family val="3"/>
        <charset val="128"/>
      </rPr>
      <t>production_lur</t>
    </r>
    <r>
      <rPr>
        <sz val="10"/>
        <color rgb="FF808080"/>
        <rFont val="Meiryo UI"/>
        <family val="3"/>
        <charset val="128"/>
      </rPr>
      <t>)</t>
    </r>
    <r>
      <rPr>
        <sz val="10"/>
        <color theme="1"/>
        <rFont val="Meiryo UI"/>
        <family val="3"/>
        <charset val="128"/>
      </rPr>
      <t xml:space="preserve"> </t>
    </r>
    <r>
      <rPr>
        <sz val="10"/>
        <color rgb="FF0080FF"/>
        <rFont val="Meiryo UI"/>
        <family val="3"/>
        <charset val="128"/>
      </rPr>
      <t>AS</t>
    </r>
    <r>
      <rPr>
        <sz val="10"/>
        <color theme="1"/>
        <rFont val="Meiryo UI"/>
        <family val="3"/>
        <charset val="128"/>
      </rPr>
      <t xml:space="preserve"> 最小LUA</t>
    </r>
  </si>
  <si>
    <r>
      <t xml:space="preserve">    O</t>
    </r>
    <r>
      <rPr>
        <sz val="10"/>
        <color rgb="FF808080"/>
        <rFont val="Meiryo UI"/>
        <family val="3"/>
        <charset val="128"/>
      </rPr>
      <t>.</t>
    </r>
    <r>
      <rPr>
        <sz val="10"/>
        <color theme="1"/>
        <rFont val="Meiryo UI"/>
        <family val="3"/>
        <charset val="128"/>
      </rPr>
      <t xml:space="preserve">production_lur </t>
    </r>
    <r>
      <rPr>
        <sz val="10"/>
        <color rgb="FF808080"/>
        <rFont val="Meiryo UI"/>
        <family val="3"/>
        <charset val="128"/>
      </rPr>
      <t>&lt;&gt;</t>
    </r>
    <r>
      <rPr>
        <sz val="10"/>
        <color theme="1"/>
        <rFont val="Meiryo UI"/>
        <family val="3"/>
        <charset val="128"/>
      </rPr>
      <t xml:space="preserve"> </t>
    </r>
    <r>
      <rPr>
        <sz val="10"/>
        <color rgb="FFFF2800"/>
        <rFont val="Meiryo UI"/>
        <family val="3"/>
        <charset val="128"/>
      </rPr>
      <t>0</t>
    </r>
  </si>
  <si>
    <t>KD_WEをAEに入れた場合</t>
    <rPh sb="9" eb="10">
      <t>イ</t>
    </rPh>
    <rPh sb="12" eb="14">
      <t>バアイ</t>
    </rPh>
    <phoneticPr fontId="1"/>
  </si>
  <si>
    <t>KD_WEがAEに加算されていること</t>
    <rPh sb="9" eb="11">
      <t>カサン</t>
    </rPh>
    <phoneticPr fontId="1"/>
  </si>
  <si>
    <t>INI
ExcelSkipSameMonthSheets
未設定</t>
    <rPh sb="29" eb="32">
      <t>ミセッテイ</t>
    </rPh>
    <phoneticPr fontId="1"/>
  </si>
  <si>
    <t>INI
ExcelSkipSameMonthSheets
1</t>
    <phoneticPr fontId="1"/>
  </si>
  <si>
    <t>・エラーログ（未設定）
・終了値：1013</t>
    <rPh sb="7" eb="10">
      <t>ミセッテイ</t>
    </rPh>
    <rPh sb="13" eb="16">
      <t>シュウリョウチ</t>
    </rPh>
    <phoneticPr fontId="1"/>
  </si>
  <si>
    <t>・エラーログ（不正値）
・終了値：1013</t>
    <rPh sb="7" eb="10">
      <t>フセイチ</t>
    </rPh>
    <rPh sb="13" eb="16">
      <t>シュウリョウチ</t>
    </rPh>
    <phoneticPr fontId="1"/>
  </si>
  <si>
    <t>INI
ExcelSkipSameMonthSheets
false</t>
    <phoneticPr fontId="1"/>
  </si>
  <si>
    <t>月重複シートも対象になっていること</t>
    <rPh sb="0" eb="3">
      <t>ツキチョウフク</t>
    </rPh>
    <rPh sb="7" eb="9">
      <t>タイショウ</t>
    </rPh>
    <phoneticPr fontId="1"/>
  </si>
  <si>
    <t>[10:15:24 INF] [EXE] 製品名: ExcelToCsvToDb, バージョン: 0.5.0.0</t>
  </si>
  <si>
    <t>[10:15:24 INF] [DLL] 製品名: KssSmaPlaLib, バージョン: 1.0.2.0</t>
  </si>
  <si>
    <t>[10:15:24 INF] [起動時引数:/ExcelToCsvWeOrderNew001,/2000/01/01]</t>
  </si>
  <si>
    <t>[10:15:24 INF] [処理区分:ExcelToCsvWeOrderNew001]</t>
  </si>
  <si>
    <t>[10:15:24 INF] 【Excel→CSV 処理（溶接加工向けデータ連携ツール：新溶接1ライン）】</t>
  </si>
  <si>
    <t>[10:15:24 INF] 001:ExcelToCsv_WeOrder(ExcelToCsvWeNew001Ini)</t>
  </si>
  <si>
    <t>[10:15:24 INF] 002:SFTPUpload(SFTPUploadIni)</t>
  </si>
  <si>
    <t>[10:15:24 INF] 003:Cleanup(CleanupAfterUploadIni)</t>
  </si>
  <si>
    <t>[10:15:24 INF] ステップを開始します。[ステップ番号:001,機能:ExcelToCsv_WeOrder(ExcelToCsvWeNew001Ini)]</t>
  </si>
  <si>
    <t>[10:15:24 INF] Excel→CSV機能（溶接加工計画）を開始します。</t>
  </si>
  <si>
    <t>[10:15:24 INF] [Excel列レター属性を有するアイテム名のリスト:BasicPartsNo,ModelCd,Derivation,TactTime]</t>
  </si>
  <si>
    <t>[10:15:24 INF] [Excel列レター属性を有するアイテムの列レターのリスト:D,C,E,F]</t>
  </si>
  <si>
    <t>[10:15:24 INF] [開始日:2000/01/01]</t>
  </si>
  <si>
    <t>[10:15:24 INF] [入力フォルダ:C:\CSV\溶接加工計画]</t>
  </si>
  <si>
    <t>[10:15:24 INF] [Excelシートチェック項目:D2,ライン|E2,シフト|D5,機種コード|E5,仕向|F5,タクト|G5,日付]</t>
  </si>
  <si>
    <t>[10:15:24 INF] [ファイル:C:\CSV\溶接加工計画\【新溶接1ライン】102期 12月溶接１計画.xlsx]</t>
  </si>
  <si>
    <t>[10:15:27 INF] [処理対象シート名:なし]</t>
  </si>
  <si>
    <t>[10:15:27 INF] [処理対象外シート名:なし]</t>
  </si>
  <si>
    <t>[10:15:27 INF] [処理対象ライン名:鉄ライン1,溶接1ライン]</t>
  </si>
  <si>
    <t>[10:15:27 INF] [処理対象外ライン名:なし]</t>
  </si>
  <si>
    <t>[10:15:27 INF] [同月シートスキップ有無:false]</t>
  </si>
  <si>
    <t>[10:15:27 INF] [シート名:2025.12月]</t>
  </si>
  <si>
    <t>[10:15:27 INF] [ライン判定値:ライン]</t>
  </si>
  <si>
    <t>[10:15:27 INF] [ライン判定列:D（番号:4）]</t>
  </si>
  <si>
    <t>[10:15:27 INF] [データ開始行判定列:D(番号:4)]</t>
  </si>
  <si>
    <t>[10:15:27 INF] [データ開始行判定値:機種ｺｰﾄﾞ]</t>
  </si>
  <si>
    <t>[10:15:27 INF] [ライン名:鉄ライン1,ラインID:101]</t>
  </si>
  <si>
    <t>[10:15:27 INF] [データ開始行:6]</t>
  </si>
  <si>
    <t>[10:15:27 INF] [日付行判定列:G(番号:7)]</t>
  </si>
  <si>
    <t>[10:15:27 INF] [日付行番号（判定結果）:5]</t>
  </si>
  <si>
    <t>[10:15:27 INF] [日付開始列:H（番号:8）]</t>
  </si>
  <si>
    <t>[10:15:27 INF] [日付:2025/11/26,27,28,29,12/1,2,3,4,5,8,9,10,11,12,15,16,17,18,19,20,22,23,24,25,26]</t>
  </si>
  <si>
    <t>[10:15:27 INF] [データ終了判定列:B（番号:2）]</t>
  </si>
  <si>
    <t>[10:15:27 INF] [非表示行の扱い(ExcelHiddenRowHandling)=skip]</t>
  </si>
  <si>
    <t>[10:15:27 INF] [MC生産負荷判定列:B（番号:2）]</t>
  </si>
  <si>
    <t>[10:15:27 INF] [MC生産負荷行番号:71]</t>
  </si>
  <si>
    <t>[10:15:27 INF] [AF/WE列:G（番号:7）]</t>
  </si>
  <si>
    <t>[10:15:27 INF] [データ行終了判定値検出行：70,判定値:TOTAL台数]</t>
  </si>
  <si>
    <t>[10:15:27 INF] [シート名:2025.12月　日別]</t>
  </si>
  <si>
    <t>[10:15:27 WRN] 同一日同一コードでWE値が異なります（未更新）。[ライン名:鉄ライン1,機種コード:50100MLF E800  ,日付:2025/11/29,WE値①:35,WE値②45] ①のまま。</t>
  </si>
  <si>
    <t>[10:15:27 WRN] 同一日同一コードでWE値が異なります（未更新）。[ライン名:鉄ライン1,機種コード:50100MLF E800  ,日付:2025/12/01,WE値①:35,WE値②45] ①のまま。</t>
  </si>
  <si>
    <t>[10:15:27 WRN] 同一日同一コードでWE値が異なります（未更新）。[ライン名:鉄ライン1,機種コード:50100MLF E800  ,日付:2025/12/02,WE値①:35,WE値②45] ①のまま。</t>
  </si>
  <si>
    <t>[10:15:27 WRN] 同一日同一コードでWE値が異なります（未更新）。[ライン名:鉄ライン1,機種コード:50100MLF E800  ,日付:2025/12/03,WE値①:35,WE値②45] ①のまま。</t>
  </si>
  <si>
    <t>[10:15:27 WRN] 同一日同一コードでWE値が異なります（未更新）。[ライン名:鉄ライン1,機種コード:50100MLF E800  ,日付:2025/12/04,WE値①:34,WE値②45] ①のまま。</t>
  </si>
  <si>
    <t>[10:15:27 WRN] 同一日同一コードでWE値が異なります（未更新）。[ライン名:鉄ライン1,機種コード:50100MLL D000  ,日付:2025/11/26,WE値①:12,WE値②11] ①のまま。</t>
  </si>
  <si>
    <t>[10:15:27 WRN] 同一日同一コードでWE値が異なります（未更新）。[ライン名:鉄ライン1,機種コード:50100MLL D000  ,日付:2025/11/27,WE値①:11,WE値②15] ①のまま。</t>
  </si>
  <si>
    <t>[10:15:27 WRN] 同一日同一コードでWE値が異なります（未更新）。[ライン名:鉄ライン1,機種コード:50100MLL D000  ,日付:2025/11/28,WE値①:11,WE値②15] ①のまま。</t>
  </si>
  <si>
    <t>[10:15:27 WRN] 同一日同一コードでWE値が異なります（未更新）。[ライン名:鉄ライン1,機種コード:50100MLL D000  ,日付:2025/12/12,WE値①:8,WE値②14] ①のまま。</t>
  </si>
  <si>
    <t>[10:15:27 WRN] 同一日同一コードでWE値が異なります（未更新）。[ライン名:鉄ライン1,機種コード:50100MLL D000  ,日付:2025/12/15,WE値①:8,WE値②30] ①のまま。</t>
  </si>
  <si>
    <t>[10:15:27 WRN] 同一日同一コードでWE値が異なります（未更新）。[ライン名:鉄ライン1,機種コード:50100MLL D000  ,日付:2025/12/18,WE値①:26,WE値②29] ①のまま。</t>
  </si>
  <si>
    <t>[10:15:27 WRN] 同一日同一コードでWE値が異なります（未更新）。[ライン名:鉄ライン1,機種コード:50100MLL D000  ,日付:2025/12/19,WE値①:28,WE値②26] ①のまま。</t>
  </si>
  <si>
    <t>[10:15:27 WRN] 同一日同一コードでWE値が異なります（未更新）。[ライン名:鉄ライン1,機種コード:50100MLL D000  ,日付:2025/12/22,WE値①:28,WE値②26] ①のまま。</t>
  </si>
  <si>
    <t>[10:15:27 WRN] 同一日同一コードでWE値が異なります（未更新）。[ライン名:鉄ライン1,機種コード:50100MLL D000  ,日付:2025/12/23,WE値①:22,WE値②26] ①のまま。</t>
  </si>
  <si>
    <t>[10:15:27 WRN] 同一日同一コードでWE値が異なります（未更新）。[ライン名:鉄ライン1,機種コード:50100MLT D000  ,日付:2025/11/29,WE値①:75,WE値②50] ①のまま。</t>
  </si>
  <si>
    <t>[10:15:27 WRN] 同一日同一コードでWE値が異なります（未更新）。[ライン名:鉄ライン1,機種コード:50100MLT D000  ,日付:2025/12/03,WE値①:25,WE値②50] ①のまま。</t>
  </si>
  <si>
    <t>[10:15:27 WRN] 同一日同一コードでWE値が異なります（未更新）。[ライン名:鉄ライン1,機種コード:50100MLT D000  ,日付:2025/12/09,WE値①:75,WE値②50] ①のまま。</t>
  </si>
  <si>
    <t>[10:15:27 WRN] 同一日同一コードでWE値が異なります（未更新）。[ライン名:鉄ライン1,機種コード:50100MLT D000  ,日付:2025/12/11,WE値①:25,WE値②50] ①のまま。</t>
  </si>
  <si>
    <t>[10:15:27 WRN] 同一日同一コードでWE値が異なります（未更新）。[ライン名:鉄ライン1,機種コード:50100MLT D000  ,日付:2025/12/17,WE値①:75,WE値②50] ①のまま。</t>
  </si>
  <si>
    <t>[10:15:27 WRN] 同一日同一コードでWE値が異なります（未更新）。[ライン名:鉄ライン1,機種コード:50100MLT D000  ,日付:2025/12/18,WE値①:25,WE値②50] ①のまま。</t>
  </si>
  <si>
    <t>[10:15:27 WRN] 同一日同一コードでAF値が異なります（未更新）。[ライン名:鉄ライン1,機種コード:50100MLB D200  ,日付:2025/12/26,AF値①:12,AF値②64] ①のまま。</t>
  </si>
  <si>
    <t>[10:15:27 WRN] 同一日同一コードでWE値が異なります（未更新）。[ライン名:鉄ライン1,機種コード:50100MLB D200  ,日付:2025/12/24,WE値①:12,WE値②64] ①のまま。</t>
  </si>
  <si>
    <t>[10:15:27 INF] [シート名:2025.11月　9名]</t>
  </si>
  <si>
    <t>[10:15:27 INF] [ライン名:溶接1ライン,ラインID:102]</t>
  </si>
  <si>
    <t>[10:15:27 INF] [日付:2025/10/29,30,31,11/3,4,5,6,7,8,10,11,12,13,14,17,18,19,20,21,24,25,26,27,28,29]</t>
  </si>
  <si>
    <t>[10:15:27 INF] [シート名:2025.11月　6名加工負荷]</t>
  </si>
  <si>
    <t>[10:15:27 INF] CSVファイル名に拡張子を付与しました。[ファイル名:WeOrder001.csv]</t>
  </si>
  <si>
    <t>[10:15:27 INF] [CSVファイルパス:C:\CSV\溶接加工計画\20251119-101527_WeOrder001_20251119_101527.csv]</t>
  </si>
  <si>
    <t>[10:15:27 INF] 再集計圧縮完了。[前:485件,後:485件]</t>
  </si>
  <si>
    <t>[10:15:27 INF] [出力件数:485]</t>
  </si>
  <si>
    <t>[10:15:27 INF] Excel→CSV機能（溶接加工計画）が終了しました。</t>
  </si>
  <si>
    <t>[10:15:27 INF] ステップが終了しました。[ステップ番号:001,機能:ExcelToCsv_WeOrder(ExcelToCsvWeNew001Ini)]</t>
  </si>
  <si>
    <t>[10:15:27 INF] ステップを開始します。[ステップ番号:002,機能:SFTPUpload(SFTPUploadIni)]</t>
  </si>
  <si>
    <t>[10:15:27 INF] SFTPテスト接続成功</t>
  </si>
  <si>
    <t>[10:15:27 INF] [対象ファイル数:2,対象ファイルパス:C:\CSV\溶接加工計画\20251119-095341_WeOrder001_20251119_095341.csv,C:\CSV\溶接加工計画\20251119-101527_WeOrder001_20251119_101527.csv]</t>
  </si>
  <si>
    <t>[10:15:28 INF] SFTPアップロード機能完了[対象ファイル数:2,対象ファイル:C:\CSV\溶接加工計画\20251119-095341_WeOrder001_20251119_095341.csv,C:\CSV\溶接加工計画\20251119-101527_WeOrder001_20251119_101527.csv,リモートパス:bbb,ファイル名パターン:*WeOrder*.csv]</t>
  </si>
  <si>
    <t>[10:15:28 INF] ステップが終了しました。[ステップ番号:002,機能:SFTPUpload(SFTPUploadIni)]</t>
  </si>
  <si>
    <t>[10:15:28 INF] ステップを開始します。[ステップ番号:003,機能:Cleanup(CleanupAfterUploadIni)]</t>
  </si>
  <si>
    <t>[10:15:28 INF] [クリーンナップ対象フォルダパス:C:\CSV\DL]</t>
  </si>
  <si>
    <t>[10:15:28 INF] [クリーンナップ最大保持日数:90]</t>
  </si>
  <si>
    <t>[10:15:28 INF] [クリーンナップ保持再過去日:2025/08/22]</t>
  </si>
  <si>
    <t>[10:15:28 INF] [クリーンナップ最大保持ファイル数:100]</t>
  </si>
  <si>
    <t>[10:15:28 INF] クリーンナップ処理が終了しました。</t>
  </si>
  <si>
    <t>[10:15:28 INF] ステップが終了しました。[ステップ番号:003,機能:Cleanup(CleanupAfterUploadIni)]</t>
  </si>
  <si>
    <t>[10:15:28 INF] 全てのステップが終了しました。プログラムを終了します。</t>
  </si>
  <si>
    <t>C:\Dev\溶接加工ツール\src\ExcelToCsvToDb\bin\Debug\ExcelToCsvToDb.exe (プロセス 17188) は、コード 0 (0x0) で終了しました。</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</si>
</sst>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176" formatCode="yyyy/mm/dd"/>
    <numFmt numFmtId="177" formatCode="yyyy/mm/dd\ h:mm:ss"/>
    <numFmt numFmtId="178" formatCode="0_ ;[Red]\-0\ "/>
    <numFmt numFmtId="179" formatCode="0_ "/>
    <numFmt numFmtId="180" formatCode="0.000_ "/>
    <numFmt numFmtId="181" formatCode="0.0_ "/>
    <numFmt numFmtId="182" formatCode="0.0;_ "/>
    <numFmt numFmtId="190" formatCode="yyyy/m/d;@"/>
    <numFmt numFmtId="191" formatCode="m/d;@"/>
    <numFmt numFmtId="192" formatCode="0_);[Red]\(0\)"/>
  </numFmts>
  <fonts count="98" x14ac:knownFonts="1">
    <font>
      <sz val="11"/>
      <color theme="1"/>
      <name val="游ゴシック"/>
      <family val="2"/>
      <charset val="128"/>
      <scheme val="minor"/>
    </font>
    <font>
      <sz val="6"/>
      <name val="游ゴシック"/>
      <family val="2"/>
      <charset val="128"/>
      <scheme val="minor"/>
    </font>
    <font>
      <b/>
      <sz val="11"/>
      <color theme="1"/>
      <name val="游ゴシック"/>
      <family val="3"/>
      <charset val="128"/>
      <scheme val="minor"/>
    </font>
    <font>
      <b/>
      <u/>
      <sz val="11"/>
      <color theme="1"/>
      <name val="游ゴシック"/>
      <family val="3"/>
      <charset val="128"/>
      <scheme val="minor"/>
    </font>
    <font>
      <sz val="11"/>
      <color theme="1"/>
      <name val="游ゴシック"/>
      <family val="3"/>
      <charset val="128"/>
      <scheme val="minor"/>
    </font>
    <font>
      <sz val="11"/>
      <name val="游ゴシック"/>
      <family val="3"/>
      <charset val="128"/>
      <scheme val="minor"/>
    </font>
    <font>
      <sz val="11"/>
      <color theme="1"/>
      <name val="ＭＳ ゴシック"/>
      <family val="3"/>
      <charset val="128"/>
    </font>
    <font>
      <b/>
      <u/>
      <sz val="11"/>
      <color theme="1"/>
      <name val="ＭＳ ゴシック"/>
      <family val="3"/>
      <charset val="128"/>
    </font>
    <font>
      <sz val="11"/>
      <color theme="1"/>
      <name val="游ゴシック"/>
      <family val="2"/>
      <charset val="128"/>
      <scheme val="minor"/>
    </font>
    <font>
      <b/>
      <sz val="11"/>
      <color rgb="FFFF0000"/>
      <name val="ＭＳ ゴシック"/>
      <family val="3"/>
      <charset val="128"/>
    </font>
    <font>
      <b/>
      <sz val="11"/>
      <color theme="4" tint="-0.249977111117893"/>
      <name val="ＭＳ ゴシック"/>
      <family val="3"/>
      <charset val="128"/>
    </font>
    <font>
      <b/>
      <sz val="11"/>
      <color rgb="FF000000"/>
      <name val="游ゴシック"/>
      <family val="3"/>
      <charset val="128"/>
      <scheme val="minor"/>
    </font>
    <font>
      <b/>
      <sz val="11"/>
      <color rgb="FF000000"/>
      <name val="ＭＳ Ｐゴシック"/>
      <family val="3"/>
      <charset val="128"/>
    </font>
    <font>
      <sz val="8"/>
      <color theme="1"/>
      <name val="游ゴシック"/>
      <family val="2"/>
      <charset val="128"/>
      <scheme val="minor"/>
    </font>
    <font>
      <sz val="6"/>
      <name val="游ゴシック"/>
      <family val="3"/>
      <charset val="128"/>
      <scheme val="minor"/>
    </font>
    <font>
      <sz val="6"/>
      <color theme="1"/>
      <name val="游ゴシック"/>
      <family val="2"/>
      <charset val="128"/>
      <scheme val="minor"/>
    </font>
    <font>
      <sz val="11"/>
      <color rgb="FF7F878F"/>
      <name val="游ゴシック"/>
      <family val="3"/>
      <charset val="128"/>
      <scheme val="minor"/>
    </font>
    <font>
      <sz val="10"/>
      <color theme="1"/>
      <name val="Meiryo UI"/>
      <family val="3"/>
      <charset val="128"/>
    </font>
    <font>
      <sz val="10"/>
      <color rgb="FF808080"/>
      <name val="Meiryo UI"/>
      <family val="3"/>
      <charset val="128"/>
    </font>
    <font>
      <sz val="10"/>
      <color rgb="FF0080FF"/>
      <name val="Meiryo UI"/>
      <family val="3"/>
      <charset val="128"/>
    </font>
    <font>
      <sz val="36"/>
      <name val="Meiryo UI"/>
      <family val="3"/>
      <charset val="128"/>
    </font>
    <font>
      <sz val="6"/>
      <name val="ＭＳ Ｐゴシック"/>
      <family val="3"/>
      <charset val="128"/>
    </font>
    <font>
      <sz val="36"/>
      <name val="ＭＳ Ｐゴシック"/>
      <family val="3"/>
      <charset val="128"/>
    </font>
    <font>
      <sz val="11"/>
      <name val="ＭＳ Ｐゴシック"/>
      <family val="3"/>
      <charset val="128"/>
    </font>
    <font>
      <sz val="24"/>
      <name val="Meiryo UI"/>
      <family val="3"/>
      <charset val="128"/>
    </font>
    <font>
      <b/>
      <sz val="24"/>
      <name val="Meiryo UI"/>
      <family val="3"/>
      <charset val="128"/>
    </font>
    <font>
      <sz val="20"/>
      <name val="Meiryo UI"/>
      <family val="3"/>
      <charset val="128"/>
    </font>
    <font>
      <sz val="14"/>
      <name val="Meiryo UI"/>
      <family val="3"/>
      <charset val="128"/>
    </font>
    <font>
      <b/>
      <sz val="18"/>
      <name val="Meiryo UI"/>
      <family val="3"/>
      <charset val="128"/>
    </font>
    <font>
      <b/>
      <u/>
      <sz val="36"/>
      <name val="Meiryo UI"/>
      <family val="3"/>
      <charset val="128"/>
    </font>
    <font>
      <sz val="26"/>
      <name val="Meiryo UI"/>
      <family val="3"/>
      <charset val="128"/>
    </font>
    <font>
      <b/>
      <sz val="26"/>
      <name val="Meiryo UI"/>
      <family val="3"/>
      <charset val="128"/>
    </font>
    <font>
      <b/>
      <u/>
      <sz val="24"/>
      <name val="Meiryo UI"/>
      <family val="3"/>
      <charset val="128"/>
    </font>
    <font>
      <b/>
      <u/>
      <sz val="20"/>
      <name val="Meiryo UI"/>
      <family val="3"/>
      <charset val="128"/>
    </font>
    <font>
      <i/>
      <sz val="24"/>
      <color indexed="10"/>
      <name val="Meiryo UI"/>
      <family val="3"/>
      <charset val="128"/>
    </font>
    <font>
      <i/>
      <sz val="24"/>
      <name val="Meiryo UI"/>
      <family val="3"/>
      <charset val="128"/>
    </font>
    <font>
      <sz val="24"/>
      <color indexed="10"/>
      <name val="Meiryo UI"/>
      <family val="3"/>
      <charset val="128"/>
    </font>
    <font>
      <i/>
      <sz val="24"/>
      <color indexed="12"/>
      <name val="Meiryo UI"/>
      <family val="3"/>
      <charset val="128"/>
    </font>
    <font>
      <i/>
      <sz val="18"/>
      <color rgb="FFFF0000"/>
      <name val="Meiryo UI"/>
      <family val="3"/>
      <charset val="128"/>
    </font>
    <font>
      <sz val="18"/>
      <name val="Meiryo UI"/>
      <family val="3"/>
      <charset val="128"/>
    </font>
    <font>
      <i/>
      <sz val="18"/>
      <name val="Meiryo UI"/>
      <family val="3"/>
      <charset val="128"/>
    </font>
    <font>
      <i/>
      <sz val="16"/>
      <name val="Meiryo UI"/>
      <family val="3"/>
      <charset val="128"/>
    </font>
    <font>
      <sz val="18"/>
      <color rgb="FFFF0000"/>
      <name val="Meiryo UI"/>
      <family val="3"/>
      <charset val="128"/>
    </font>
    <font>
      <sz val="18"/>
      <color theme="1"/>
      <name val="Meiryo UI"/>
      <family val="3"/>
      <charset val="128"/>
    </font>
    <font>
      <b/>
      <sz val="18"/>
      <color rgb="FFFF0000"/>
      <name val="Meiryo UI"/>
      <family val="3"/>
      <charset val="128"/>
    </font>
    <font>
      <b/>
      <sz val="18"/>
      <color theme="1"/>
      <name val="Meiryo UI"/>
      <family val="3"/>
      <charset val="128"/>
    </font>
    <font>
      <sz val="16"/>
      <name val="Meiryo UI"/>
      <family val="3"/>
      <charset val="128"/>
    </font>
    <font>
      <sz val="24"/>
      <color rgb="FFFF0000"/>
      <name val="Meiryo UI"/>
      <family val="3"/>
      <charset val="128"/>
    </font>
    <font>
      <sz val="18"/>
      <color indexed="10"/>
      <name val="Meiryo UI"/>
      <family val="3"/>
      <charset val="128"/>
    </font>
    <font>
      <sz val="18"/>
      <color indexed="12"/>
      <name val="Meiryo UI"/>
      <family val="3"/>
      <charset val="128"/>
    </font>
    <font>
      <sz val="16"/>
      <color rgb="FFFF0000"/>
      <name val="Meiryo UI"/>
      <family val="3"/>
      <charset val="128"/>
    </font>
    <font>
      <sz val="24"/>
      <color indexed="13"/>
      <name val="Meiryo UI"/>
      <family val="3"/>
      <charset val="128"/>
    </font>
    <font>
      <sz val="24"/>
      <color indexed="12"/>
      <name val="Meiryo UI"/>
      <family val="3"/>
      <charset val="128"/>
    </font>
    <font>
      <sz val="22"/>
      <name val="Meiryo UI"/>
      <family val="3"/>
      <charset val="128"/>
    </font>
    <font>
      <sz val="24"/>
      <color rgb="FF00B050"/>
      <name val="Meiryo UI"/>
      <family val="3"/>
      <charset val="128"/>
    </font>
    <font>
      <sz val="20"/>
      <color rgb="FFFF0000"/>
      <name val="Meiryo UI"/>
      <family val="3"/>
      <charset val="128"/>
    </font>
    <font>
      <sz val="20"/>
      <color theme="1"/>
      <name val="Meiryo UI"/>
      <family val="3"/>
      <charset val="128"/>
    </font>
    <font>
      <sz val="12"/>
      <name val="Meiryo UI"/>
      <family val="3"/>
      <charset val="128"/>
    </font>
    <font>
      <b/>
      <sz val="14"/>
      <name val="Meiryo UI"/>
      <family val="3"/>
      <charset val="128"/>
    </font>
    <font>
      <b/>
      <sz val="16"/>
      <name val="Meiryo UI"/>
      <family val="3"/>
      <charset val="128"/>
    </font>
    <font>
      <b/>
      <sz val="36"/>
      <name val="Meiryo UI"/>
      <family val="3"/>
      <charset val="128"/>
    </font>
    <font>
      <sz val="11"/>
      <name val="Meiryo UI"/>
      <family val="3"/>
      <charset val="128"/>
    </font>
    <font>
      <b/>
      <sz val="28"/>
      <name val="Meiryo UI"/>
      <family val="3"/>
      <charset val="128"/>
    </font>
    <font>
      <sz val="100"/>
      <name val="Meiryo UI"/>
      <family val="3"/>
      <charset val="128"/>
    </font>
    <font>
      <sz val="72"/>
      <name val="Meiryo UI"/>
      <family val="3"/>
      <charset val="128"/>
    </font>
    <font>
      <b/>
      <sz val="48"/>
      <name val="Meiryo UI"/>
      <family val="3"/>
      <charset val="128"/>
    </font>
    <font>
      <b/>
      <sz val="11"/>
      <name val="Meiryo UI"/>
      <family val="3"/>
      <charset val="128"/>
    </font>
    <font>
      <sz val="48"/>
      <name val="Meiryo UI"/>
      <family val="3"/>
      <charset val="128"/>
    </font>
    <font>
      <sz val="28"/>
      <name val="Meiryo UI"/>
      <family val="3"/>
      <charset val="128"/>
    </font>
    <font>
      <b/>
      <sz val="60"/>
      <name val="Meiryo UI"/>
      <family val="3"/>
      <charset val="128"/>
    </font>
    <font>
      <sz val="55"/>
      <color theme="0" tint="-0.499984740745262"/>
      <name val="Meiryo UI"/>
      <family val="3"/>
      <charset val="128"/>
    </font>
    <font>
      <b/>
      <sz val="48"/>
      <color theme="0" tint="-0.499984740745262"/>
      <name val="Meiryo UI"/>
      <family val="3"/>
      <charset val="128"/>
    </font>
    <font>
      <b/>
      <sz val="65"/>
      <color theme="0" tint="-0.499984740745262"/>
      <name val="Meiryo UI"/>
      <family val="3"/>
      <charset val="128"/>
    </font>
    <font>
      <sz val="28"/>
      <color indexed="10"/>
      <name val="Meiryo UI"/>
      <family val="3"/>
      <charset val="128"/>
    </font>
    <font>
      <sz val="55"/>
      <name val="Meiryo UI"/>
      <family val="3"/>
      <charset val="128"/>
    </font>
    <font>
      <b/>
      <sz val="65"/>
      <color theme="1"/>
      <name val="Meiryo UI"/>
      <family val="3"/>
      <charset val="128"/>
    </font>
    <font>
      <b/>
      <sz val="65"/>
      <name val="Meiryo UI"/>
      <family val="3"/>
      <charset val="128"/>
    </font>
    <font>
      <b/>
      <sz val="55"/>
      <color theme="0"/>
      <name val="Meiryo UI"/>
      <family val="3"/>
      <charset val="128"/>
    </font>
    <font>
      <b/>
      <sz val="65"/>
      <color theme="0"/>
      <name val="Meiryo UI"/>
      <family val="3"/>
      <charset val="128"/>
    </font>
    <font>
      <b/>
      <sz val="48"/>
      <color theme="0"/>
      <name val="Meiryo UI"/>
      <family val="3"/>
      <charset val="128"/>
    </font>
    <font>
      <b/>
      <sz val="55"/>
      <color theme="4" tint="-0.499984740745262"/>
      <name val="Meiryo UI"/>
      <family val="3"/>
      <charset val="128"/>
    </font>
    <font>
      <b/>
      <sz val="48"/>
      <color theme="2" tint="-0.499984740745262"/>
      <name val="Meiryo UI"/>
      <family val="3"/>
      <charset val="128"/>
    </font>
    <font>
      <sz val="55"/>
      <color indexed="8"/>
      <name val="Meiryo UI"/>
      <family val="3"/>
      <charset val="128"/>
    </font>
    <font>
      <b/>
      <sz val="65"/>
      <color indexed="8"/>
      <name val="Meiryo UI"/>
      <family val="3"/>
      <charset val="128"/>
    </font>
    <font>
      <b/>
      <sz val="65"/>
      <color rgb="FFFF0000"/>
      <name val="Meiryo UI"/>
      <family val="3"/>
      <charset val="128"/>
    </font>
    <font>
      <b/>
      <sz val="36"/>
      <color rgb="FFFF0000"/>
      <name val="Meiryo UI"/>
      <family val="3"/>
      <charset val="128"/>
    </font>
    <font>
      <sz val="36"/>
      <color theme="0" tint="-0.499984740745262"/>
      <name val="Meiryo UI"/>
      <family val="3"/>
      <charset val="128"/>
    </font>
    <font>
      <b/>
      <sz val="55"/>
      <color theme="0" tint="-0.499984740745262"/>
      <name val="Meiryo UI"/>
      <family val="3"/>
      <charset val="128"/>
    </font>
    <font>
      <b/>
      <sz val="55"/>
      <color rgb="FF1B00C0"/>
      <name val="Meiryo UI"/>
      <family val="3"/>
      <charset val="128"/>
    </font>
    <font>
      <b/>
      <sz val="55"/>
      <color rgb="FF002060"/>
      <name val="Meiryo UI"/>
      <family val="3"/>
      <charset val="128"/>
    </font>
    <font>
      <b/>
      <sz val="65"/>
      <color theme="4" tint="-0.499984740745262"/>
      <name val="Meiryo UI"/>
      <family val="3"/>
      <charset val="128"/>
    </font>
    <font>
      <b/>
      <sz val="72"/>
      <name val="Meiryo UI"/>
      <family val="3"/>
      <charset val="128"/>
    </font>
    <font>
      <sz val="72"/>
      <color indexed="8"/>
      <name val="Meiryo UI"/>
      <family val="3"/>
      <charset val="128"/>
    </font>
    <font>
      <sz val="80"/>
      <color rgb="FF000000"/>
      <name val="Meiryo UI"/>
      <family val="3"/>
      <charset val="128"/>
    </font>
    <font>
      <sz val="36"/>
      <color indexed="8"/>
      <name val="Meiryo UI"/>
      <family val="3"/>
      <charset val="128"/>
    </font>
    <font>
      <u/>
      <sz val="72"/>
      <name val="Meiryo UI"/>
      <family val="3"/>
      <charset val="128"/>
    </font>
    <font>
      <sz val="10"/>
      <color rgb="FFFF2800"/>
      <name val="Meiryo UI"/>
      <family val="3"/>
      <charset val="128"/>
    </font>
    <font>
      <b/>
      <sz val="11"/>
      <color rgb="FFFF0000"/>
      <name val="游ゴシック"/>
      <family val="3"/>
      <charset val="128"/>
      <scheme val="minor"/>
    </font>
  </fonts>
  <fills count="36">
    <fill>
      <patternFill patternType="none"/>
    </fill>
    <fill>
      <patternFill patternType="gray125"/>
    </fill>
    <fill>
      <patternFill patternType="solid">
        <fgColor rgb="FFFFCCFF"/>
        <bgColor indexed="64"/>
      </patternFill>
    </fill>
    <fill>
      <patternFill patternType="solid">
        <fgColor theme="5" tint="0.59999389629810485"/>
        <bgColor indexed="64"/>
      </patternFill>
    </fill>
    <fill>
      <patternFill patternType="solid">
        <fgColor theme="8" tint="0.59999389629810485"/>
        <bgColor indexed="64"/>
      </patternFill>
    </fill>
    <fill>
      <patternFill patternType="solid">
        <fgColor rgb="FFFFFF00"/>
        <bgColor indexed="64"/>
      </patternFill>
    </fill>
    <fill>
      <patternFill patternType="solid">
        <fgColor rgb="FF87E7AD"/>
        <bgColor indexed="64"/>
      </patternFill>
    </fill>
    <fill>
      <patternFill patternType="solid">
        <fgColor theme="0" tint="-0.249977111117893"/>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0"/>
        <bgColor indexed="64"/>
      </patternFill>
    </fill>
    <fill>
      <patternFill patternType="solid">
        <fgColor indexed="15"/>
        <bgColor indexed="64"/>
      </patternFill>
    </fill>
    <fill>
      <patternFill patternType="solid">
        <fgColor indexed="13"/>
        <bgColor indexed="64"/>
      </patternFill>
    </fill>
    <fill>
      <patternFill patternType="solid">
        <fgColor theme="3" tint="0.79998168889431442"/>
        <bgColor indexed="64"/>
      </patternFill>
    </fill>
    <fill>
      <patternFill patternType="solid">
        <fgColor rgb="FFFFFF99"/>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7" tint="0.79998168889431442"/>
        <bgColor indexed="64"/>
      </patternFill>
    </fill>
    <fill>
      <patternFill patternType="solid">
        <fgColor theme="6" tint="0.59999389629810485"/>
        <bgColor indexed="64"/>
      </patternFill>
    </fill>
    <fill>
      <patternFill patternType="solid">
        <fgColor theme="7" tint="0.59999389629810485"/>
        <bgColor indexed="64"/>
      </patternFill>
    </fill>
    <fill>
      <patternFill patternType="solid">
        <fgColor theme="0" tint="-0.14999847407452621"/>
        <bgColor indexed="64"/>
      </patternFill>
    </fill>
    <fill>
      <patternFill patternType="solid">
        <fgColor theme="9" tint="0.59999389629810485"/>
        <bgColor indexed="64"/>
      </patternFill>
    </fill>
    <fill>
      <patternFill patternType="solid">
        <fgColor indexed="52"/>
        <bgColor indexed="64"/>
      </patternFill>
    </fill>
    <fill>
      <patternFill patternType="solid">
        <fgColor rgb="FF99FF99"/>
        <bgColor indexed="64"/>
      </patternFill>
    </fill>
    <fill>
      <patternFill patternType="solid">
        <fgColor rgb="FFFC8EF4"/>
        <bgColor indexed="64"/>
      </patternFill>
    </fill>
    <fill>
      <patternFill patternType="solid">
        <fgColor theme="4" tint="0.79998168889431442"/>
        <bgColor indexed="64"/>
      </patternFill>
    </fill>
    <fill>
      <patternFill patternType="solid">
        <fgColor indexed="11"/>
        <bgColor indexed="64"/>
      </patternFill>
    </fill>
    <fill>
      <patternFill patternType="solid">
        <fgColor indexed="45"/>
        <bgColor indexed="64"/>
      </patternFill>
    </fill>
    <fill>
      <patternFill patternType="solid">
        <fgColor indexed="9"/>
        <bgColor indexed="64"/>
      </patternFill>
    </fill>
    <fill>
      <patternFill patternType="solid">
        <fgColor indexed="22"/>
        <bgColor indexed="64"/>
      </patternFill>
    </fill>
    <fill>
      <patternFill patternType="solid">
        <fgColor rgb="FF00B0F0"/>
        <bgColor indexed="64"/>
      </patternFill>
    </fill>
    <fill>
      <patternFill patternType="solid">
        <fgColor rgb="FFCCFFCC"/>
        <bgColor indexed="64"/>
      </patternFill>
    </fill>
    <fill>
      <patternFill patternType="solid">
        <fgColor theme="2" tint="-0.249977111117893"/>
        <bgColor indexed="64"/>
      </patternFill>
    </fill>
    <fill>
      <patternFill patternType="solid">
        <fgColor rgb="FFC7F1CF"/>
        <bgColor indexed="64"/>
      </patternFill>
    </fill>
    <fill>
      <patternFill patternType="solid">
        <fgColor theme="5" tint="0.79998168889431442"/>
        <bgColor indexed="64"/>
      </patternFill>
    </fill>
    <fill>
      <patternFill patternType="solid">
        <fgColor rgb="FFFF0000"/>
        <bgColor indexed="64"/>
      </patternFill>
    </fill>
  </fills>
  <borders count="289">
    <border>
      <left/>
      <right/>
      <top/>
      <bottom/>
      <diagonal/>
    </border>
    <border>
      <left style="thick">
        <color auto="1"/>
      </left>
      <right style="thin">
        <color auto="1"/>
      </right>
      <top style="thick">
        <color auto="1"/>
      </top>
      <bottom style="thick">
        <color auto="1"/>
      </bottom>
      <diagonal/>
    </border>
    <border>
      <left style="thin">
        <color auto="1"/>
      </left>
      <right style="thin">
        <color auto="1"/>
      </right>
      <top style="thick">
        <color auto="1"/>
      </top>
      <bottom style="thick">
        <color auto="1"/>
      </bottom>
      <diagonal/>
    </border>
    <border>
      <left style="thin">
        <color auto="1"/>
      </left>
      <right style="thick">
        <color auto="1"/>
      </right>
      <top style="thick">
        <color auto="1"/>
      </top>
      <bottom style="thick">
        <color auto="1"/>
      </bottom>
      <diagonal/>
    </border>
    <border>
      <left style="thick">
        <color auto="1"/>
      </left>
      <right style="thin">
        <color auto="1"/>
      </right>
      <top style="thick">
        <color auto="1"/>
      </top>
      <bottom style="hair">
        <color auto="1"/>
      </bottom>
      <diagonal/>
    </border>
    <border>
      <left style="thin">
        <color auto="1"/>
      </left>
      <right style="thin">
        <color auto="1"/>
      </right>
      <top style="thick">
        <color auto="1"/>
      </top>
      <bottom style="hair">
        <color auto="1"/>
      </bottom>
      <diagonal/>
    </border>
    <border>
      <left style="thin">
        <color auto="1"/>
      </left>
      <right style="thick">
        <color auto="1"/>
      </right>
      <top style="thick">
        <color auto="1"/>
      </top>
      <bottom style="hair">
        <color auto="1"/>
      </bottom>
      <diagonal/>
    </border>
    <border>
      <left style="thick">
        <color auto="1"/>
      </left>
      <right style="thin">
        <color auto="1"/>
      </right>
      <top style="hair">
        <color auto="1"/>
      </top>
      <bottom style="hair">
        <color auto="1"/>
      </bottom>
      <diagonal/>
    </border>
    <border>
      <left style="thin">
        <color auto="1"/>
      </left>
      <right style="thin">
        <color auto="1"/>
      </right>
      <top style="hair">
        <color auto="1"/>
      </top>
      <bottom style="hair">
        <color auto="1"/>
      </bottom>
      <diagonal/>
    </border>
    <border>
      <left style="thin">
        <color auto="1"/>
      </left>
      <right style="thick">
        <color auto="1"/>
      </right>
      <top style="hair">
        <color auto="1"/>
      </top>
      <bottom style="hair">
        <color auto="1"/>
      </bottom>
      <diagonal/>
    </border>
    <border>
      <left style="thick">
        <color auto="1"/>
      </left>
      <right style="thin">
        <color auto="1"/>
      </right>
      <top style="hair">
        <color auto="1"/>
      </top>
      <bottom style="thick">
        <color auto="1"/>
      </bottom>
      <diagonal/>
    </border>
    <border>
      <left style="thin">
        <color auto="1"/>
      </left>
      <right style="thin">
        <color auto="1"/>
      </right>
      <top style="hair">
        <color auto="1"/>
      </top>
      <bottom style="thick">
        <color auto="1"/>
      </bottom>
      <diagonal/>
    </border>
    <border>
      <left style="thin">
        <color auto="1"/>
      </left>
      <right style="thick">
        <color auto="1"/>
      </right>
      <top style="hair">
        <color auto="1"/>
      </top>
      <bottom style="thick">
        <color auto="1"/>
      </bottom>
      <diagonal/>
    </border>
    <border>
      <left style="thin">
        <color auto="1"/>
      </left>
      <right style="thin">
        <color auto="1"/>
      </right>
      <top style="hair">
        <color auto="1"/>
      </top>
      <bottom/>
      <diagonal/>
    </border>
    <border>
      <left style="thin">
        <color auto="1"/>
      </left>
      <right style="thick">
        <color auto="1"/>
      </right>
      <top/>
      <bottom style="hair">
        <color auto="1"/>
      </bottom>
      <diagonal/>
    </border>
    <border>
      <left style="thin">
        <color auto="1"/>
      </left>
      <right style="thick">
        <color auto="1"/>
      </right>
      <top style="hair">
        <color auto="1"/>
      </top>
      <bottom/>
      <diagonal/>
    </border>
    <border>
      <left style="thin">
        <color rgb="FF000000"/>
      </left>
      <right style="thin">
        <color rgb="FF000000"/>
      </right>
      <top style="thin">
        <color rgb="FF000000"/>
      </top>
      <bottom style="thin">
        <color rgb="FF000000"/>
      </bottom>
      <diagonal/>
    </border>
    <border>
      <left style="thin">
        <color rgb="FF000000"/>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bottom/>
      <diagonal/>
    </border>
    <border>
      <left style="medium">
        <color indexed="64"/>
      </left>
      <right style="thin">
        <color indexed="64"/>
      </right>
      <top style="medium">
        <color indexed="64"/>
      </top>
      <bottom/>
      <diagonal/>
    </border>
    <border>
      <left style="thin">
        <color indexed="64"/>
      </left>
      <right/>
      <top style="medium">
        <color indexed="64"/>
      </top>
      <bottom style="thin">
        <color indexed="64"/>
      </bottom>
      <diagonal/>
    </border>
    <border>
      <left style="double">
        <color indexed="64"/>
      </left>
      <right style="thin">
        <color indexed="64"/>
      </right>
      <top style="medium">
        <color indexed="64"/>
      </top>
      <bottom style="thin">
        <color indexed="64"/>
      </bottom>
      <diagonal/>
    </border>
    <border>
      <left/>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double">
        <color indexed="64"/>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double">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indexed="64"/>
      </right>
      <top/>
      <bottom style="medium">
        <color indexed="64"/>
      </bottom>
      <diagonal/>
    </border>
    <border>
      <left style="thin">
        <color indexed="64"/>
      </left>
      <right/>
      <top style="thin">
        <color indexed="64"/>
      </top>
      <bottom style="medium">
        <color indexed="64"/>
      </bottom>
      <diagonal/>
    </border>
    <border>
      <left style="double">
        <color indexed="64"/>
      </left>
      <right style="thin">
        <color indexed="64"/>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right style="double">
        <color indexed="64"/>
      </right>
      <top style="thin">
        <color indexed="64"/>
      </top>
      <bottom style="medium">
        <color indexed="64"/>
      </bottom>
      <diagonal/>
    </border>
    <border>
      <left/>
      <right style="thin">
        <color indexed="64"/>
      </right>
      <top style="thin">
        <color indexed="64"/>
      </top>
      <bottom style="medium">
        <color indexed="64"/>
      </bottom>
      <diagonal/>
    </border>
    <border>
      <left style="double">
        <color indexed="64"/>
      </left>
      <right/>
      <top style="thin">
        <color indexed="64"/>
      </top>
      <bottom style="medium">
        <color indexed="64"/>
      </bottom>
      <diagonal/>
    </border>
    <border>
      <left style="thin">
        <color indexed="64"/>
      </left>
      <right style="double">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style="medium">
        <color indexed="64"/>
      </top>
      <bottom/>
      <diagonal/>
    </border>
    <border>
      <left style="thin">
        <color indexed="64"/>
      </left>
      <right/>
      <top style="medium">
        <color indexed="64"/>
      </top>
      <bottom/>
      <diagonal/>
    </border>
    <border>
      <left style="double">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thin">
        <color indexed="64"/>
      </right>
      <top style="medium">
        <color indexed="64"/>
      </top>
      <bottom style="hair">
        <color indexed="64"/>
      </bottom>
      <diagonal/>
    </border>
    <border>
      <left/>
      <right/>
      <top style="medium">
        <color indexed="64"/>
      </top>
      <bottom style="hair">
        <color indexed="64"/>
      </bottom>
      <diagonal/>
    </border>
    <border>
      <left/>
      <right style="thin">
        <color indexed="64"/>
      </right>
      <top/>
      <bottom style="hair">
        <color indexed="64"/>
      </bottom>
      <diagonal/>
    </border>
    <border>
      <left style="thin">
        <color indexed="64"/>
      </left>
      <right/>
      <top/>
      <bottom style="hair">
        <color indexed="64"/>
      </bottom>
      <diagonal/>
    </border>
    <border>
      <left style="double">
        <color indexed="64"/>
      </left>
      <right style="thin">
        <color indexed="64"/>
      </right>
      <top style="medium">
        <color indexed="64"/>
      </top>
      <bottom style="hair">
        <color indexed="64"/>
      </bottom>
      <diagonal/>
    </border>
    <border>
      <left/>
      <right style="thin">
        <color indexed="64"/>
      </right>
      <top style="medium">
        <color indexed="64"/>
      </top>
      <bottom style="hair">
        <color indexed="64"/>
      </bottom>
      <diagonal/>
    </border>
    <border>
      <left style="thin">
        <color indexed="64"/>
      </left>
      <right style="double">
        <color indexed="64"/>
      </right>
      <top style="medium">
        <color indexed="64"/>
      </top>
      <bottom style="hair">
        <color indexed="64"/>
      </bottom>
      <diagonal/>
    </border>
    <border>
      <left style="thin">
        <color indexed="64"/>
      </left>
      <right/>
      <top style="medium">
        <color indexed="64"/>
      </top>
      <bottom style="hair">
        <color indexed="64"/>
      </bottom>
      <diagonal/>
    </border>
    <border>
      <left style="thin">
        <color indexed="64"/>
      </left>
      <right style="double">
        <color indexed="64"/>
      </right>
      <top style="medium">
        <color indexed="64"/>
      </top>
      <bottom/>
      <diagonal/>
    </border>
    <border>
      <left/>
      <right style="thin">
        <color indexed="64"/>
      </right>
      <top/>
      <bottom/>
      <diagonal/>
    </border>
    <border>
      <left style="medium">
        <color indexed="64"/>
      </left>
      <right style="thin">
        <color indexed="64"/>
      </right>
      <top/>
      <bottom/>
      <diagonal/>
    </border>
    <border>
      <left style="thin">
        <color indexed="64"/>
      </left>
      <right/>
      <top style="hair">
        <color indexed="64"/>
      </top>
      <bottom style="hair">
        <color indexed="64"/>
      </bottom>
      <diagonal/>
    </border>
    <border>
      <left style="double">
        <color indexed="64"/>
      </left>
      <right style="thin">
        <color indexed="64"/>
      </right>
      <top style="hair">
        <color indexed="64"/>
      </top>
      <bottom/>
      <diagonal/>
    </border>
    <border>
      <left/>
      <right/>
      <top style="hair">
        <color indexed="64"/>
      </top>
      <bottom/>
      <diagonal/>
    </border>
    <border>
      <left/>
      <right style="thin">
        <color indexed="64"/>
      </right>
      <top style="hair">
        <color indexed="64"/>
      </top>
      <bottom/>
      <diagonal/>
    </border>
    <border>
      <left style="thin">
        <color indexed="64"/>
      </left>
      <right/>
      <top style="hair">
        <color indexed="64"/>
      </top>
      <bottom/>
      <diagonal/>
    </border>
    <border>
      <left style="thin">
        <color indexed="64"/>
      </left>
      <right style="double">
        <color indexed="64"/>
      </right>
      <top style="hair">
        <color indexed="64"/>
      </top>
      <bottom/>
      <diagonal/>
    </border>
    <border>
      <left/>
      <right style="medium">
        <color indexed="64"/>
      </right>
      <top style="hair">
        <color indexed="64"/>
      </top>
      <bottom/>
      <diagonal/>
    </border>
    <border>
      <left style="medium">
        <color indexed="64"/>
      </left>
      <right style="medium">
        <color indexed="64"/>
      </right>
      <top style="hair">
        <color indexed="64"/>
      </top>
      <bottom/>
      <diagonal/>
    </border>
    <border>
      <left style="medium">
        <color indexed="64"/>
      </left>
      <right style="thin">
        <color indexed="64"/>
      </right>
      <top/>
      <bottom style="thin">
        <color indexed="64"/>
      </bottom>
      <diagonal/>
    </border>
    <border>
      <left style="double">
        <color indexed="64"/>
      </left>
      <right style="thin">
        <color indexed="64"/>
      </right>
      <top/>
      <bottom style="thin">
        <color indexed="64"/>
      </bottom>
      <diagonal/>
    </border>
    <border>
      <left style="thin">
        <color indexed="64"/>
      </left>
      <right style="thin">
        <color indexed="64"/>
      </right>
      <top style="hair">
        <color indexed="64"/>
      </top>
      <bottom style="thin">
        <color indexed="64"/>
      </bottom>
      <diagonal/>
    </border>
    <border>
      <left/>
      <right/>
      <top style="hair">
        <color indexed="64"/>
      </top>
      <bottom style="thin">
        <color indexed="64"/>
      </bottom>
      <diagonal/>
    </border>
    <border>
      <left/>
      <right style="thin">
        <color indexed="64"/>
      </right>
      <top style="hair">
        <color indexed="64"/>
      </top>
      <bottom style="thin">
        <color indexed="64"/>
      </bottom>
      <diagonal/>
    </border>
    <border>
      <left style="thin">
        <color indexed="64"/>
      </left>
      <right/>
      <top style="hair">
        <color indexed="64"/>
      </top>
      <bottom style="thin">
        <color indexed="64"/>
      </bottom>
      <diagonal/>
    </border>
    <border>
      <left style="double">
        <color indexed="64"/>
      </left>
      <right style="thin">
        <color indexed="64"/>
      </right>
      <top style="hair">
        <color indexed="64"/>
      </top>
      <bottom style="thin">
        <color indexed="64"/>
      </bottom>
      <diagonal/>
    </border>
    <border>
      <left style="thin">
        <color indexed="64"/>
      </left>
      <right style="double">
        <color indexed="64"/>
      </right>
      <top style="hair">
        <color indexed="64"/>
      </top>
      <bottom style="thin">
        <color indexed="64"/>
      </bottom>
      <diagonal/>
    </border>
    <border>
      <left/>
      <right style="medium">
        <color indexed="64"/>
      </right>
      <top style="hair">
        <color indexed="64"/>
      </top>
      <bottom style="thin">
        <color indexed="64"/>
      </bottom>
      <diagonal/>
    </border>
    <border>
      <left style="medium">
        <color indexed="64"/>
      </left>
      <right style="medium">
        <color indexed="64"/>
      </right>
      <top style="hair">
        <color indexed="64"/>
      </top>
      <bottom style="thin">
        <color indexed="64"/>
      </bottom>
      <diagonal/>
    </border>
    <border>
      <left style="medium">
        <color indexed="64"/>
      </left>
      <right/>
      <top style="thin">
        <color indexed="64"/>
      </top>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medium">
        <color indexed="64"/>
      </right>
      <top style="thin">
        <color indexed="64"/>
      </top>
      <bottom style="hair">
        <color indexed="64"/>
      </bottom>
      <diagonal/>
    </border>
    <border>
      <left style="medium">
        <color indexed="64"/>
      </left>
      <right/>
      <top style="thin">
        <color indexed="64"/>
      </top>
      <bottom style="hair">
        <color indexed="64"/>
      </bottom>
      <diagonal/>
    </border>
    <border>
      <left style="double">
        <color indexed="64"/>
      </left>
      <right style="thin">
        <color indexed="64"/>
      </right>
      <top/>
      <bottom style="hair">
        <color indexed="64"/>
      </bottom>
      <diagonal/>
    </border>
    <border>
      <left/>
      <right/>
      <top/>
      <bottom style="hair">
        <color indexed="64"/>
      </bottom>
      <diagonal/>
    </border>
    <border>
      <left style="thin">
        <color indexed="64"/>
      </left>
      <right style="thin">
        <color indexed="64"/>
      </right>
      <top/>
      <bottom style="hair">
        <color indexed="64"/>
      </bottom>
      <diagonal/>
    </border>
    <border>
      <left style="thin">
        <color indexed="64"/>
      </left>
      <right style="double">
        <color indexed="64"/>
      </right>
      <top/>
      <bottom style="hair">
        <color indexed="64"/>
      </bottom>
      <diagonal/>
    </border>
    <border>
      <left/>
      <right style="medium">
        <color indexed="64"/>
      </right>
      <top/>
      <bottom style="hair">
        <color indexed="64"/>
      </bottom>
      <diagonal/>
    </border>
    <border>
      <left style="medium">
        <color indexed="64"/>
      </left>
      <right style="medium">
        <color indexed="64"/>
      </right>
      <top/>
      <bottom style="hair">
        <color indexed="64"/>
      </bottom>
      <diagonal/>
    </border>
    <border>
      <left/>
      <right/>
      <top style="hair">
        <color indexed="64"/>
      </top>
      <bottom style="hair">
        <color indexed="64"/>
      </bottom>
      <diagonal/>
    </border>
    <border>
      <left/>
      <right style="medium">
        <color indexed="64"/>
      </right>
      <top style="hair">
        <color indexed="64"/>
      </top>
      <bottom style="hair">
        <color indexed="64"/>
      </bottom>
      <diagonal/>
    </border>
    <border>
      <left style="medium">
        <color indexed="64"/>
      </left>
      <right/>
      <top style="hair">
        <color indexed="64"/>
      </top>
      <bottom style="hair">
        <color indexed="64"/>
      </bottom>
      <diagonal/>
    </border>
    <border>
      <left style="double">
        <color indexed="64"/>
      </left>
      <right style="thin">
        <color indexed="64"/>
      </right>
      <top/>
      <bottom/>
      <diagonal/>
    </border>
    <border>
      <left style="thin">
        <color indexed="64"/>
      </left>
      <right style="thin">
        <color indexed="64"/>
      </right>
      <top/>
      <bottom/>
      <diagonal/>
    </border>
    <border>
      <left/>
      <right style="thin">
        <color indexed="64"/>
      </right>
      <top style="hair">
        <color indexed="64"/>
      </top>
      <bottom style="hair">
        <color indexed="64"/>
      </bottom>
      <diagonal/>
    </border>
    <border>
      <left style="double">
        <color indexed="64"/>
      </left>
      <right style="thin">
        <color indexed="64"/>
      </right>
      <top style="hair">
        <color indexed="64"/>
      </top>
      <bottom style="hair">
        <color indexed="64"/>
      </bottom>
      <diagonal/>
    </border>
    <border>
      <left style="thin">
        <color indexed="64"/>
      </left>
      <right style="double">
        <color indexed="64"/>
      </right>
      <top style="hair">
        <color indexed="64"/>
      </top>
      <bottom style="hair">
        <color indexed="64"/>
      </bottom>
      <diagonal/>
    </border>
    <border>
      <left style="medium">
        <color indexed="64"/>
      </left>
      <right style="medium">
        <color indexed="64"/>
      </right>
      <top style="hair">
        <color indexed="64"/>
      </top>
      <bottom style="hair">
        <color indexed="64"/>
      </bottom>
      <diagonal/>
    </border>
    <border>
      <left style="medium">
        <color indexed="64"/>
      </left>
      <right/>
      <top style="hair">
        <color indexed="64"/>
      </top>
      <bottom/>
      <diagonal/>
    </border>
    <border>
      <left/>
      <right style="medium">
        <color indexed="64"/>
      </right>
      <top style="thin">
        <color indexed="64"/>
      </top>
      <bottom/>
      <diagonal/>
    </border>
    <border>
      <left style="medium">
        <color indexed="64"/>
      </left>
      <right style="thin">
        <color indexed="64"/>
      </right>
      <top style="thin">
        <color indexed="64"/>
      </top>
      <bottom/>
      <diagonal/>
    </border>
    <border>
      <left style="double">
        <color indexed="64"/>
      </left>
      <right style="thin">
        <color indexed="64"/>
      </right>
      <top style="thin">
        <color indexed="64"/>
      </top>
      <bottom style="hair">
        <color indexed="64"/>
      </bottom>
      <diagonal/>
    </border>
    <border>
      <left style="thin">
        <color indexed="64"/>
      </left>
      <right style="thin">
        <color indexed="64"/>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style="double">
        <color indexed="64"/>
      </right>
      <top style="thin">
        <color indexed="64"/>
      </top>
      <bottom style="hair">
        <color indexed="64"/>
      </bottom>
      <diagonal/>
    </border>
    <border>
      <left style="medium">
        <color indexed="64"/>
      </left>
      <right style="medium">
        <color indexed="64"/>
      </right>
      <top style="thin">
        <color indexed="64"/>
      </top>
      <bottom style="hair">
        <color indexed="64"/>
      </bottom>
      <diagonal/>
    </border>
    <border>
      <left/>
      <right style="thin">
        <color indexed="64"/>
      </right>
      <top/>
      <bottom style="medium">
        <color indexed="64"/>
      </bottom>
      <diagonal/>
    </border>
    <border>
      <left style="thin">
        <color indexed="64"/>
      </left>
      <right/>
      <top style="hair">
        <color indexed="64"/>
      </top>
      <bottom style="medium">
        <color indexed="64"/>
      </bottom>
      <diagonal/>
    </border>
    <border>
      <left/>
      <right/>
      <top style="hair">
        <color indexed="64"/>
      </top>
      <bottom style="medium">
        <color indexed="64"/>
      </bottom>
      <diagonal/>
    </border>
    <border>
      <left/>
      <right style="medium">
        <color indexed="64"/>
      </right>
      <top style="hair">
        <color indexed="64"/>
      </top>
      <bottom style="medium">
        <color indexed="64"/>
      </bottom>
      <diagonal/>
    </border>
    <border>
      <left style="medium">
        <color indexed="64"/>
      </left>
      <right/>
      <top style="hair">
        <color indexed="64"/>
      </top>
      <bottom style="medium">
        <color indexed="64"/>
      </bottom>
      <diagonal/>
    </border>
    <border>
      <left style="thin">
        <color indexed="64"/>
      </left>
      <right style="thin">
        <color indexed="64"/>
      </right>
      <top style="hair">
        <color indexed="64"/>
      </top>
      <bottom style="medium">
        <color indexed="64"/>
      </bottom>
      <diagonal/>
    </border>
    <border>
      <left/>
      <right style="thin">
        <color indexed="64"/>
      </right>
      <top style="hair">
        <color indexed="64"/>
      </top>
      <bottom style="medium">
        <color indexed="64"/>
      </bottom>
      <diagonal/>
    </border>
    <border>
      <left style="double">
        <color indexed="64"/>
      </left>
      <right style="thin">
        <color indexed="64"/>
      </right>
      <top style="hair">
        <color indexed="64"/>
      </top>
      <bottom style="medium">
        <color indexed="64"/>
      </bottom>
      <diagonal/>
    </border>
    <border>
      <left style="thin">
        <color indexed="64"/>
      </left>
      <right style="double">
        <color indexed="64"/>
      </right>
      <top style="hair">
        <color indexed="64"/>
      </top>
      <bottom style="medium">
        <color indexed="64"/>
      </bottom>
      <diagonal/>
    </border>
    <border>
      <left style="medium">
        <color indexed="64"/>
      </left>
      <right style="medium">
        <color indexed="64"/>
      </right>
      <top style="hair">
        <color indexed="64"/>
      </top>
      <bottom style="medium">
        <color indexed="64"/>
      </bottom>
      <diagonal/>
    </border>
    <border>
      <left/>
      <right style="double">
        <color indexed="64"/>
      </right>
      <top style="medium">
        <color indexed="64"/>
      </top>
      <bottom/>
      <diagonal/>
    </border>
    <border>
      <left style="double">
        <color indexed="64"/>
      </left>
      <right/>
      <top style="hair">
        <color indexed="64"/>
      </top>
      <bottom style="hair">
        <color indexed="64"/>
      </bottom>
      <diagonal/>
    </border>
    <border>
      <left/>
      <right style="double">
        <color indexed="64"/>
      </right>
      <top style="hair">
        <color indexed="64"/>
      </top>
      <bottom style="thin">
        <color indexed="64"/>
      </bottom>
      <diagonal/>
    </border>
    <border>
      <left/>
      <right style="double">
        <color indexed="64"/>
      </right>
      <top style="thin">
        <color indexed="64"/>
      </top>
      <bottom style="hair">
        <color indexed="64"/>
      </bottom>
      <diagonal/>
    </border>
    <border>
      <left/>
      <right style="double">
        <color indexed="64"/>
      </right>
      <top/>
      <bottom/>
      <diagonal/>
    </border>
    <border>
      <left/>
      <right style="double">
        <color indexed="64"/>
      </right>
      <top style="hair">
        <color indexed="64"/>
      </top>
      <bottom/>
      <diagonal/>
    </border>
    <border>
      <left/>
      <right style="double">
        <color indexed="64"/>
      </right>
      <top style="hair">
        <color indexed="64"/>
      </top>
      <bottom style="hair">
        <color indexed="64"/>
      </bottom>
      <diagonal/>
    </border>
    <border>
      <left/>
      <right style="double">
        <color indexed="64"/>
      </right>
      <top/>
      <bottom style="thin">
        <color indexed="64"/>
      </bottom>
      <diagonal/>
    </border>
    <border>
      <left style="thin">
        <color indexed="64"/>
      </left>
      <right style="double">
        <color indexed="64"/>
      </right>
      <top/>
      <bottom/>
      <diagonal/>
    </border>
    <border>
      <left style="medium">
        <color indexed="64"/>
      </left>
      <right style="medium">
        <color indexed="64"/>
      </right>
      <top/>
      <bottom/>
      <diagonal/>
    </border>
    <border>
      <left style="thin">
        <color indexed="64"/>
      </left>
      <right style="thin">
        <color indexed="64"/>
      </right>
      <top style="hair">
        <color indexed="64"/>
      </top>
      <bottom style="mediumDashDotDot">
        <color indexed="64"/>
      </bottom>
      <diagonal/>
    </border>
    <border>
      <left/>
      <right style="thin">
        <color indexed="64"/>
      </right>
      <top style="hair">
        <color indexed="64"/>
      </top>
      <bottom style="mediumDashDotDot">
        <color indexed="64"/>
      </bottom>
      <diagonal/>
    </border>
    <border>
      <left/>
      <right/>
      <top style="hair">
        <color indexed="64"/>
      </top>
      <bottom style="mediumDashDotDot">
        <color indexed="64"/>
      </bottom>
      <diagonal/>
    </border>
    <border>
      <left style="thin">
        <color indexed="64"/>
      </left>
      <right/>
      <top style="hair">
        <color indexed="64"/>
      </top>
      <bottom style="mediumDashDotDot">
        <color indexed="64"/>
      </bottom>
      <diagonal/>
    </border>
    <border>
      <left style="double">
        <color indexed="64"/>
      </left>
      <right style="thin">
        <color indexed="64"/>
      </right>
      <top style="hair">
        <color indexed="64"/>
      </top>
      <bottom style="mediumDashDotDot">
        <color indexed="64"/>
      </bottom>
      <diagonal/>
    </border>
    <border>
      <left style="thin">
        <color indexed="64"/>
      </left>
      <right style="double">
        <color indexed="64"/>
      </right>
      <top style="hair">
        <color indexed="64"/>
      </top>
      <bottom style="mediumDashDotDot">
        <color indexed="64"/>
      </bottom>
      <diagonal/>
    </border>
    <border>
      <left/>
      <right style="medium">
        <color indexed="64"/>
      </right>
      <top style="hair">
        <color indexed="64"/>
      </top>
      <bottom style="mediumDashDotDot">
        <color indexed="64"/>
      </bottom>
      <diagonal/>
    </border>
    <border>
      <left style="medium">
        <color indexed="64"/>
      </left>
      <right style="medium">
        <color indexed="64"/>
      </right>
      <top style="hair">
        <color indexed="64"/>
      </top>
      <bottom style="mediumDashDotDot">
        <color indexed="64"/>
      </bottom>
      <diagonal/>
    </border>
    <border>
      <left/>
      <right style="double">
        <color indexed="64"/>
      </right>
      <top/>
      <bottom style="hair">
        <color indexed="64"/>
      </bottom>
      <diagonal/>
    </border>
    <border>
      <left/>
      <right style="medium">
        <color indexed="64"/>
      </right>
      <top style="medium">
        <color indexed="64"/>
      </top>
      <bottom style="hair">
        <color indexed="64"/>
      </bottom>
      <diagonal/>
    </border>
    <border>
      <left style="medium">
        <color indexed="64"/>
      </left>
      <right style="medium">
        <color indexed="64"/>
      </right>
      <top style="medium">
        <color indexed="64"/>
      </top>
      <bottom style="hair">
        <color indexed="64"/>
      </bottom>
      <diagonal/>
    </border>
    <border>
      <left style="medium">
        <color indexed="64"/>
      </left>
      <right/>
      <top/>
      <bottom style="mediumDashDot">
        <color indexed="64"/>
      </bottom>
      <diagonal/>
    </border>
    <border>
      <left/>
      <right style="thin">
        <color indexed="64"/>
      </right>
      <top/>
      <bottom style="mediumDashDot">
        <color indexed="64"/>
      </bottom>
      <diagonal/>
    </border>
    <border>
      <left/>
      <right/>
      <top style="hair">
        <color indexed="64"/>
      </top>
      <bottom style="mediumDashDot">
        <color indexed="64"/>
      </bottom>
      <diagonal/>
    </border>
    <border>
      <left/>
      <right style="medium">
        <color indexed="64"/>
      </right>
      <top style="hair">
        <color indexed="64"/>
      </top>
      <bottom style="mediumDashDot">
        <color indexed="64"/>
      </bottom>
      <diagonal/>
    </border>
    <border>
      <left style="medium">
        <color indexed="64"/>
      </left>
      <right/>
      <top style="hair">
        <color indexed="64"/>
      </top>
      <bottom style="mediumDashDot">
        <color indexed="64"/>
      </bottom>
      <diagonal/>
    </border>
    <border>
      <left style="medium">
        <color indexed="64"/>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double">
        <color indexed="64"/>
      </right>
      <top style="hair">
        <color indexed="64"/>
      </top>
      <bottom style="medium">
        <color indexed="64"/>
      </bottom>
      <diagonal/>
    </border>
    <border>
      <left style="medium">
        <color indexed="64"/>
      </left>
      <right/>
      <top style="hair">
        <color indexed="64"/>
      </top>
      <bottom style="thin">
        <color indexed="64"/>
      </bottom>
      <diagonal/>
    </border>
    <border>
      <left/>
      <right style="medium">
        <color indexed="64"/>
      </right>
      <top style="thin">
        <color indexed="64"/>
      </top>
      <bottom style="thin">
        <color indexed="64"/>
      </bottom>
      <diagonal/>
    </border>
    <border>
      <left style="thin">
        <color indexed="64"/>
      </left>
      <right style="double">
        <color indexed="64"/>
      </right>
      <top/>
      <bottom style="thin">
        <color indexed="64"/>
      </bottom>
      <diagonal/>
    </border>
    <border>
      <left style="medium">
        <color indexed="64"/>
      </left>
      <right/>
      <top style="medium">
        <color indexed="64"/>
      </top>
      <bottom style="hair">
        <color indexed="64"/>
      </bottom>
      <diagonal/>
    </border>
    <border>
      <left/>
      <right style="double">
        <color indexed="64"/>
      </right>
      <top style="medium">
        <color indexed="64"/>
      </top>
      <bottom style="hair">
        <color indexed="64"/>
      </bottom>
      <diagonal/>
    </border>
    <border>
      <left style="double">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double">
        <color indexed="64"/>
      </right>
      <top style="medium">
        <color indexed="64"/>
      </top>
      <bottom style="medium">
        <color indexed="64"/>
      </bottom>
      <diagonal/>
    </border>
    <border>
      <left style="thin">
        <color indexed="64"/>
      </left>
      <right style="double">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double">
        <color indexed="64"/>
      </left>
      <right style="thin">
        <color indexed="64"/>
      </right>
      <top/>
      <bottom style="medium">
        <color indexed="64"/>
      </bottom>
      <diagonal/>
    </border>
    <border>
      <left style="thin">
        <color indexed="64"/>
      </left>
      <right style="thin">
        <color indexed="64"/>
      </right>
      <top/>
      <bottom style="medium">
        <color indexed="64"/>
      </bottom>
      <diagonal/>
    </border>
    <border>
      <left/>
      <right style="double">
        <color indexed="64"/>
      </right>
      <top/>
      <bottom style="medium">
        <color indexed="64"/>
      </bottom>
      <diagonal/>
    </border>
    <border>
      <left style="thin">
        <color indexed="64"/>
      </left>
      <right/>
      <top/>
      <bottom style="medium">
        <color indexed="64"/>
      </bottom>
      <diagonal/>
    </border>
    <border>
      <left style="medium">
        <color indexed="64"/>
      </left>
      <right style="thin">
        <color indexed="64"/>
      </right>
      <top style="hair">
        <color indexed="64"/>
      </top>
      <bottom style="hair">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right style="double">
        <color indexed="64"/>
      </right>
      <top style="thin">
        <color indexed="64"/>
      </top>
      <bottom style="thin">
        <color indexed="64"/>
      </bottom>
      <diagonal/>
    </border>
    <border>
      <left style="thin">
        <color indexed="64"/>
      </left>
      <right style="double">
        <color indexed="64"/>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style="thin">
        <color indexed="64"/>
      </left>
      <right style="double">
        <color indexed="64"/>
      </right>
      <top/>
      <bottom style="medium">
        <color indexed="64"/>
      </bottom>
      <diagonal/>
    </border>
    <border>
      <left style="medium">
        <color indexed="64"/>
      </left>
      <right/>
      <top style="mediumDashDot">
        <color indexed="64"/>
      </top>
      <bottom/>
      <diagonal/>
    </border>
    <border>
      <left/>
      <right style="thin">
        <color indexed="64"/>
      </right>
      <top style="mediumDashDot">
        <color indexed="64"/>
      </top>
      <bottom/>
      <diagonal/>
    </border>
    <border>
      <left style="thin">
        <color indexed="64"/>
      </left>
      <right/>
      <top style="mediumDashDot">
        <color indexed="64"/>
      </top>
      <bottom/>
      <diagonal/>
    </border>
    <border>
      <left/>
      <right/>
      <top style="mediumDashDot">
        <color indexed="64"/>
      </top>
      <bottom/>
      <diagonal/>
    </border>
    <border>
      <left/>
      <right style="medium">
        <color indexed="64"/>
      </right>
      <top style="mediumDashDot">
        <color indexed="64"/>
      </top>
      <bottom/>
      <diagonal/>
    </border>
    <border>
      <left style="medium">
        <color indexed="64"/>
      </left>
      <right style="thin">
        <color indexed="64"/>
      </right>
      <top style="mediumDashDot">
        <color indexed="64"/>
      </top>
      <bottom/>
      <diagonal/>
    </border>
    <border>
      <left style="thin">
        <color indexed="64"/>
      </left>
      <right style="thin">
        <color indexed="64"/>
      </right>
      <top style="mediumDashDot">
        <color indexed="64"/>
      </top>
      <bottom style="hair">
        <color indexed="64"/>
      </bottom>
      <diagonal/>
    </border>
    <border>
      <left/>
      <right style="thin">
        <color indexed="64"/>
      </right>
      <top style="mediumDashDot">
        <color indexed="64"/>
      </top>
      <bottom style="hair">
        <color indexed="64"/>
      </bottom>
      <diagonal/>
    </border>
    <border>
      <left/>
      <right/>
      <top style="mediumDashDot">
        <color indexed="64"/>
      </top>
      <bottom style="hair">
        <color indexed="64"/>
      </bottom>
      <diagonal/>
    </border>
    <border>
      <left style="thin">
        <color indexed="64"/>
      </left>
      <right/>
      <top style="mediumDashDot">
        <color indexed="64"/>
      </top>
      <bottom style="hair">
        <color indexed="64"/>
      </bottom>
      <diagonal/>
    </border>
    <border>
      <left style="double">
        <color indexed="64"/>
      </left>
      <right style="thin">
        <color indexed="64"/>
      </right>
      <top style="mediumDashDot">
        <color indexed="64"/>
      </top>
      <bottom style="hair">
        <color indexed="64"/>
      </bottom>
      <diagonal/>
    </border>
    <border>
      <left style="thin">
        <color indexed="64"/>
      </left>
      <right style="double">
        <color indexed="64"/>
      </right>
      <top style="mediumDashDot">
        <color indexed="64"/>
      </top>
      <bottom style="hair">
        <color indexed="64"/>
      </bottom>
      <diagonal/>
    </border>
    <border>
      <left/>
      <right style="medium">
        <color indexed="64"/>
      </right>
      <top style="mediumDashDot">
        <color indexed="64"/>
      </top>
      <bottom style="hair">
        <color indexed="64"/>
      </bottom>
      <diagonal/>
    </border>
    <border>
      <left style="medium">
        <color indexed="64"/>
      </left>
      <right style="medium">
        <color indexed="64"/>
      </right>
      <top style="mediumDashDot">
        <color indexed="64"/>
      </top>
      <bottom style="hair">
        <color indexed="64"/>
      </bottom>
      <diagonal/>
    </border>
    <border>
      <left/>
      <right style="medium">
        <color indexed="64"/>
      </right>
      <top style="medium">
        <color indexed="64"/>
      </top>
      <bottom style="double">
        <color indexed="64"/>
      </bottom>
      <diagonal/>
    </border>
    <border>
      <left style="double">
        <color indexed="64"/>
      </left>
      <right/>
      <top/>
      <bottom style="hair">
        <color indexed="64"/>
      </bottom>
      <diagonal/>
    </border>
    <border>
      <left style="double">
        <color indexed="64"/>
      </left>
      <right/>
      <top style="hair">
        <color indexed="64"/>
      </top>
      <bottom/>
      <diagonal/>
    </border>
    <border>
      <left style="double">
        <color indexed="64"/>
      </left>
      <right/>
      <top style="hair">
        <color indexed="64"/>
      </top>
      <bottom style="thin">
        <color indexed="64"/>
      </bottom>
      <diagonal/>
    </border>
    <border>
      <left style="double">
        <color indexed="64"/>
      </left>
      <right/>
      <top style="thin">
        <color indexed="64"/>
      </top>
      <bottom style="hair">
        <color indexed="64"/>
      </bottom>
      <diagonal/>
    </border>
    <border>
      <left style="double">
        <color indexed="64"/>
      </left>
      <right/>
      <top/>
      <bottom/>
      <diagonal/>
    </border>
    <border>
      <left style="double">
        <color indexed="64"/>
      </left>
      <right/>
      <top style="medium">
        <color indexed="64"/>
      </top>
      <bottom style="hair">
        <color indexed="64"/>
      </bottom>
      <diagonal/>
    </border>
    <border>
      <left style="double">
        <color indexed="64"/>
      </left>
      <right/>
      <top style="hair">
        <color indexed="64"/>
      </top>
      <bottom style="mediumDashDotDot">
        <color indexed="64"/>
      </bottom>
      <diagonal/>
    </border>
    <border>
      <left style="double">
        <color indexed="64"/>
      </left>
      <right/>
      <top style="medium">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style="medium">
        <color indexed="64"/>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style="double">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style="thin">
        <color indexed="64"/>
      </right>
      <top style="medium">
        <color indexed="64"/>
      </top>
      <bottom style="double">
        <color indexed="64"/>
      </bottom>
      <diagonal/>
    </border>
    <border>
      <left/>
      <right style="double">
        <color indexed="64"/>
      </right>
      <top style="medium">
        <color indexed="64"/>
      </top>
      <bottom style="double">
        <color indexed="64"/>
      </bottom>
      <diagonal/>
    </border>
    <border>
      <left style="thin">
        <color indexed="64"/>
      </left>
      <right/>
      <top style="medium">
        <color indexed="64"/>
      </top>
      <bottom style="double">
        <color indexed="64"/>
      </bottom>
      <diagonal/>
    </border>
    <border>
      <left style="double">
        <color indexed="64"/>
      </left>
      <right/>
      <top style="medium">
        <color indexed="64"/>
      </top>
      <bottom style="double">
        <color indexed="64"/>
      </bottom>
      <diagonal/>
    </border>
    <border>
      <left style="thin">
        <color indexed="64"/>
      </left>
      <right style="double">
        <color indexed="64"/>
      </right>
      <top style="medium">
        <color indexed="64"/>
      </top>
      <bottom style="double">
        <color indexed="64"/>
      </bottom>
      <diagonal/>
    </border>
    <border>
      <left style="medium">
        <color indexed="64"/>
      </left>
      <right style="medium">
        <color indexed="64"/>
      </right>
      <top style="medium">
        <color indexed="64"/>
      </top>
      <bottom style="double">
        <color indexed="64"/>
      </bottom>
      <diagonal/>
    </border>
    <border>
      <left style="double">
        <color indexed="64"/>
      </left>
      <right/>
      <top style="medium">
        <color indexed="64"/>
      </top>
      <bottom style="medium">
        <color indexed="64"/>
      </bottom>
      <diagonal/>
    </border>
    <border>
      <left style="double">
        <color indexed="64"/>
      </left>
      <right/>
      <top style="medium">
        <color indexed="64"/>
      </top>
      <bottom/>
      <diagonal/>
    </border>
    <border>
      <left style="medium">
        <color indexed="64"/>
      </left>
      <right style="thin">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ck">
        <color indexed="64"/>
      </left>
      <right style="thin">
        <color indexed="64"/>
      </right>
      <top style="thick">
        <color indexed="64"/>
      </top>
      <bottom style="thin">
        <color indexed="64"/>
      </bottom>
      <diagonal/>
    </border>
    <border>
      <left style="thin">
        <color indexed="64"/>
      </left>
      <right style="thin">
        <color indexed="64"/>
      </right>
      <top style="thick">
        <color indexed="64"/>
      </top>
      <bottom style="thin">
        <color indexed="64"/>
      </bottom>
      <diagonal/>
    </border>
    <border>
      <left style="thin">
        <color indexed="64"/>
      </left>
      <right style="thick">
        <color indexed="64"/>
      </right>
      <top style="thick">
        <color indexed="64"/>
      </top>
      <bottom style="thin">
        <color indexed="64"/>
      </bottom>
      <diagonal/>
    </border>
    <border>
      <left style="medium">
        <color indexed="64"/>
      </left>
      <right style="thin">
        <color indexed="64"/>
      </right>
      <top style="thin">
        <color indexed="64"/>
      </top>
      <bottom style="medium">
        <color indexed="64"/>
      </bottom>
      <diagonal/>
    </border>
    <border>
      <left style="thick">
        <color indexed="64"/>
      </left>
      <right style="thin">
        <color indexed="64"/>
      </right>
      <top style="thin">
        <color indexed="64"/>
      </top>
      <bottom style="thick">
        <color indexed="64"/>
      </bottom>
      <diagonal/>
    </border>
    <border>
      <left style="thin">
        <color indexed="64"/>
      </left>
      <right style="thin">
        <color indexed="64"/>
      </right>
      <top style="thin">
        <color indexed="64"/>
      </top>
      <bottom style="thick">
        <color indexed="64"/>
      </bottom>
      <diagonal/>
    </border>
    <border>
      <left style="thin">
        <color indexed="64"/>
      </left>
      <right style="thick">
        <color indexed="64"/>
      </right>
      <top style="thin">
        <color indexed="64"/>
      </top>
      <bottom style="thick">
        <color indexed="64"/>
      </bottom>
      <diagonal/>
    </border>
    <border>
      <left/>
      <right/>
      <top/>
      <bottom style="thick">
        <color indexed="64"/>
      </bottom>
      <diagonal/>
    </border>
    <border diagonalUp="1">
      <left style="thick">
        <color indexed="64"/>
      </left>
      <right style="thick">
        <color indexed="64"/>
      </right>
      <top style="thick">
        <color indexed="64"/>
      </top>
      <bottom style="thick">
        <color indexed="64"/>
      </bottom>
      <diagonal style="thick">
        <color indexed="64"/>
      </diagonal>
    </border>
    <border>
      <left style="thick">
        <color indexed="64"/>
      </left>
      <right/>
      <top style="thick">
        <color indexed="64"/>
      </top>
      <bottom style="thick">
        <color indexed="64"/>
      </bottom>
      <diagonal/>
    </border>
    <border>
      <left/>
      <right/>
      <top style="thick">
        <color indexed="64"/>
      </top>
      <bottom style="thick">
        <color indexed="64"/>
      </bottom>
      <diagonal/>
    </border>
    <border>
      <left/>
      <right style="thin">
        <color indexed="64"/>
      </right>
      <top style="thick">
        <color indexed="64"/>
      </top>
      <bottom style="thick">
        <color indexed="64"/>
      </bottom>
      <diagonal/>
    </border>
    <border>
      <left style="thin">
        <color indexed="64"/>
      </left>
      <right style="double">
        <color indexed="64"/>
      </right>
      <top style="thick">
        <color indexed="64"/>
      </top>
      <bottom style="thick">
        <color indexed="64"/>
      </bottom>
      <diagonal/>
    </border>
    <border>
      <left/>
      <right style="double">
        <color indexed="64"/>
      </right>
      <top style="thick">
        <color indexed="64"/>
      </top>
      <bottom style="thick">
        <color indexed="64"/>
      </bottom>
      <diagonal/>
    </border>
    <border>
      <left style="thin">
        <color indexed="64"/>
      </left>
      <right/>
      <top style="thick">
        <color indexed="64"/>
      </top>
      <bottom style="thick">
        <color indexed="64"/>
      </bottom>
      <diagonal/>
    </border>
    <border>
      <left style="double">
        <color indexed="64"/>
      </left>
      <right style="thick">
        <color indexed="64"/>
      </right>
      <top style="thick">
        <color indexed="64"/>
      </top>
      <bottom style="thick">
        <color indexed="64"/>
      </bottom>
      <diagonal/>
    </border>
    <border>
      <left style="thick">
        <color indexed="64"/>
      </left>
      <right style="thick">
        <color indexed="64"/>
      </right>
      <top style="thick">
        <color indexed="64"/>
      </top>
      <bottom style="thick">
        <color indexed="64"/>
      </bottom>
      <diagonal/>
    </border>
    <border>
      <left style="thin">
        <color indexed="64"/>
      </left>
      <right style="medium">
        <color indexed="64"/>
      </right>
      <top style="medium">
        <color indexed="64"/>
      </top>
      <bottom style="thin">
        <color indexed="64"/>
      </bottom>
      <diagonal/>
    </border>
    <border>
      <left style="thick">
        <color indexed="64"/>
      </left>
      <right style="thick">
        <color indexed="64"/>
      </right>
      <top style="thick">
        <color indexed="64"/>
      </top>
      <bottom/>
      <diagonal/>
    </border>
    <border>
      <left style="thick">
        <color indexed="64"/>
      </left>
      <right style="medium">
        <color indexed="64"/>
      </right>
      <top style="thick">
        <color indexed="64"/>
      </top>
      <bottom/>
      <diagonal/>
    </border>
    <border>
      <left style="medium">
        <color indexed="64"/>
      </left>
      <right style="thin">
        <color indexed="64"/>
      </right>
      <top style="thick">
        <color indexed="64"/>
      </top>
      <bottom/>
      <diagonal/>
    </border>
    <border>
      <left style="thin">
        <color indexed="64"/>
      </left>
      <right style="thin">
        <color indexed="64"/>
      </right>
      <top style="thick">
        <color indexed="64"/>
      </top>
      <bottom/>
      <diagonal/>
    </border>
    <border>
      <left style="double">
        <color indexed="64"/>
      </left>
      <right style="thick">
        <color indexed="64"/>
      </right>
      <top style="medium">
        <color indexed="64"/>
      </top>
      <bottom style="thin">
        <color indexed="64"/>
      </bottom>
      <diagonal/>
    </border>
    <border>
      <left/>
      <right style="thick">
        <color indexed="64"/>
      </right>
      <top/>
      <bottom/>
      <diagonal/>
    </border>
    <border>
      <left style="thick">
        <color indexed="64"/>
      </left>
      <right style="thick">
        <color indexed="64"/>
      </right>
      <top/>
      <bottom/>
      <diagonal/>
    </border>
    <border>
      <left style="thick">
        <color indexed="64"/>
      </left>
      <right style="medium">
        <color indexed="64"/>
      </right>
      <top/>
      <bottom/>
      <diagonal/>
    </border>
    <border>
      <left style="thin">
        <color indexed="64"/>
      </left>
      <right style="double">
        <color indexed="64"/>
      </right>
      <top style="thin">
        <color indexed="64"/>
      </top>
      <bottom/>
      <diagonal/>
    </border>
    <border>
      <left/>
      <right style="double">
        <color indexed="64"/>
      </right>
      <top style="thin">
        <color indexed="64"/>
      </top>
      <bottom/>
      <diagonal/>
    </border>
    <border>
      <left style="double">
        <color indexed="64"/>
      </left>
      <right style="thick">
        <color indexed="64"/>
      </right>
      <top style="thin">
        <color indexed="64"/>
      </top>
      <bottom/>
      <diagonal/>
    </border>
    <border>
      <left style="double">
        <color indexed="64"/>
      </left>
      <right style="thick">
        <color indexed="64"/>
      </right>
      <top style="thin">
        <color indexed="64"/>
      </top>
      <bottom style="medium">
        <color indexed="64"/>
      </bottom>
      <diagonal/>
    </border>
    <border>
      <left style="thick">
        <color indexed="64"/>
      </left>
      <right style="medium">
        <color indexed="64"/>
      </right>
      <top/>
      <bottom style="medium">
        <color indexed="64"/>
      </bottom>
      <diagonal/>
    </border>
    <border>
      <left style="thick">
        <color indexed="64"/>
      </left>
      <right style="medium">
        <color indexed="64"/>
      </right>
      <top/>
      <bottom style="thin">
        <color indexed="64"/>
      </bottom>
      <diagonal/>
    </border>
    <border>
      <left style="thick">
        <color indexed="64"/>
      </left>
      <right style="medium">
        <color indexed="64"/>
      </right>
      <top style="thin">
        <color indexed="64"/>
      </top>
      <bottom/>
      <diagonal/>
    </border>
    <border>
      <left style="thick">
        <color indexed="64"/>
      </left>
      <right style="medium">
        <color indexed="64"/>
      </right>
      <top style="medium">
        <color indexed="64"/>
      </top>
      <bottom style="thin">
        <color indexed="64"/>
      </bottom>
      <diagonal/>
    </border>
    <border>
      <left style="double">
        <color indexed="64"/>
      </left>
      <right style="thick">
        <color indexed="64"/>
      </right>
      <top/>
      <bottom style="thin">
        <color indexed="64"/>
      </bottom>
      <diagonal/>
    </border>
    <border>
      <left style="thick">
        <color indexed="64"/>
      </left>
      <right style="medium">
        <color indexed="64"/>
      </right>
      <top style="thin">
        <color indexed="64"/>
      </top>
      <bottom style="medium">
        <color indexed="64"/>
      </bottom>
      <diagonal/>
    </border>
    <border>
      <left style="double">
        <color indexed="64"/>
      </left>
      <right style="thick">
        <color indexed="64"/>
      </right>
      <top/>
      <bottom/>
      <diagonal/>
    </border>
    <border>
      <left style="double">
        <color indexed="64"/>
      </left>
      <right style="thick">
        <color indexed="64"/>
      </right>
      <top style="medium">
        <color indexed="64"/>
      </top>
      <bottom/>
      <diagonal/>
    </border>
    <border>
      <left style="double">
        <color indexed="64"/>
      </left>
      <right style="thick">
        <color indexed="64"/>
      </right>
      <top style="thin">
        <color indexed="64"/>
      </top>
      <bottom style="thin">
        <color indexed="64"/>
      </bottom>
      <diagonal/>
    </border>
    <border>
      <left style="thick">
        <color indexed="64"/>
      </left>
      <right style="thick">
        <color indexed="64"/>
      </right>
      <top/>
      <bottom style="medium">
        <color indexed="64"/>
      </bottom>
      <diagonal/>
    </border>
    <border>
      <left style="thick">
        <color indexed="64"/>
      </left>
      <right/>
      <top/>
      <bottom style="thin">
        <color indexed="64"/>
      </bottom>
      <diagonal/>
    </border>
    <border>
      <left style="thick">
        <color indexed="64"/>
      </left>
      <right/>
      <top style="thin">
        <color indexed="64"/>
      </top>
      <bottom style="thin">
        <color indexed="64"/>
      </bottom>
      <diagonal/>
    </border>
    <border>
      <left style="thick">
        <color indexed="64"/>
      </left>
      <right/>
      <top style="thin">
        <color indexed="64"/>
      </top>
      <bottom/>
      <diagonal/>
    </border>
    <border>
      <left style="thick">
        <color indexed="64"/>
      </left>
      <right style="medium">
        <color indexed="64"/>
      </right>
      <top style="thick">
        <color indexed="64"/>
      </top>
      <bottom style="thin">
        <color indexed="64"/>
      </bottom>
      <diagonal/>
    </border>
    <border>
      <left style="medium">
        <color indexed="64"/>
      </left>
      <right style="thin">
        <color indexed="64"/>
      </right>
      <top style="thick">
        <color indexed="64"/>
      </top>
      <bottom style="thin">
        <color indexed="64"/>
      </bottom>
      <diagonal/>
    </border>
    <border>
      <left/>
      <right style="thin">
        <color indexed="64"/>
      </right>
      <top style="thick">
        <color indexed="64"/>
      </top>
      <bottom style="thin">
        <color indexed="64"/>
      </bottom>
      <diagonal/>
    </border>
    <border>
      <left style="thick">
        <color indexed="64"/>
      </left>
      <right style="thick">
        <color indexed="64"/>
      </right>
      <top style="medium">
        <color indexed="64"/>
      </top>
      <bottom/>
      <diagonal/>
    </border>
    <border>
      <left style="double">
        <color indexed="64"/>
      </left>
      <right style="thin">
        <color indexed="64"/>
      </right>
      <top style="thick">
        <color indexed="64"/>
      </top>
      <bottom style="thick">
        <color indexed="64"/>
      </bottom>
      <diagonal/>
    </border>
    <border>
      <left/>
      <right style="thick">
        <color indexed="64"/>
      </right>
      <top/>
      <bottom style="thick">
        <color indexed="64"/>
      </bottom>
      <diagonal/>
    </border>
    <border>
      <left style="thick">
        <color indexed="64"/>
      </left>
      <right/>
      <top style="medium">
        <color indexed="64"/>
      </top>
      <bottom style="medium">
        <color indexed="64"/>
      </bottom>
      <diagonal/>
    </border>
    <border>
      <left style="double">
        <color indexed="64"/>
      </left>
      <right style="thick">
        <color indexed="64"/>
      </right>
      <top style="medium">
        <color indexed="64"/>
      </top>
      <bottom style="medium">
        <color indexed="64"/>
      </bottom>
      <diagonal/>
    </border>
    <border>
      <left/>
      <right/>
      <top style="thick">
        <color indexed="64"/>
      </top>
      <bottom/>
      <diagonal/>
    </border>
    <border>
      <left/>
      <right style="thick">
        <color indexed="64"/>
      </right>
      <top style="thick">
        <color indexed="64"/>
      </top>
      <bottom/>
      <diagonal/>
    </border>
    <border>
      <left style="thick">
        <color indexed="64"/>
      </left>
      <right/>
      <top style="medium">
        <color indexed="64"/>
      </top>
      <bottom style="thick">
        <color indexed="64"/>
      </bottom>
      <diagonal/>
    </border>
    <border>
      <left/>
      <right/>
      <top style="medium">
        <color indexed="64"/>
      </top>
      <bottom style="thick">
        <color indexed="64"/>
      </bottom>
      <diagonal/>
    </border>
    <border>
      <left/>
      <right style="thin">
        <color indexed="64"/>
      </right>
      <top style="medium">
        <color indexed="64"/>
      </top>
      <bottom style="thick">
        <color indexed="64"/>
      </bottom>
      <diagonal/>
    </border>
    <border>
      <left style="thin">
        <color indexed="64"/>
      </left>
      <right style="thin">
        <color indexed="64"/>
      </right>
      <top style="medium">
        <color indexed="64"/>
      </top>
      <bottom style="thick">
        <color indexed="64"/>
      </bottom>
      <diagonal/>
    </border>
    <border>
      <left style="thin">
        <color indexed="64"/>
      </left>
      <right style="double">
        <color indexed="64"/>
      </right>
      <top style="medium">
        <color indexed="64"/>
      </top>
      <bottom style="thick">
        <color indexed="64"/>
      </bottom>
      <diagonal/>
    </border>
    <border>
      <left/>
      <right style="double">
        <color indexed="64"/>
      </right>
      <top style="medium">
        <color indexed="64"/>
      </top>
      <bottom style="thick">
        <color indexed="64"/>
      </bottom>
      <diagonal/>
    </border>
    <border>
      <left style="thin">
        <color indexed="64"/>
      </left>
      <right/>
      <top/>
      <bottom style="thick">
        <color indexed="64"/>
      </bottom>
      <diagonal/>
    </border>
    <border>
      <left style="double">
        <color indexed="64"/>
      </left>
      <right style="thick">
        <color indexed="64"/>
      </right>
      <top/>
      <bottom style="thick">
        <color indexed="64"/>
      </bottom>
      <diagonal/>
    </border>
  </borders>
  <cellStyleXfs count="6">
    <xf numFmtId="0" fontId="0" fillId="0" borderId="0">
      <alignment vertical="center"/>
    </xf>
    <xf numFmtId="38" fontId="8" fillId="0" borderId="0" applyFont="0" applyFill="0" applyBorder="0" applyAlignment="0" applyProtection="0">
      <alignment vertical="center"/>
    </xf>
    <xf numFmtId="0" fontId="23" fillId="0" borderId="0">
      <alignment vertical="center"/>
    </xf>
    <xf numFmtId="9" fontId="23" fillId="0" borderId="0" applyFont="0" applyFill="0" applyBorder="0" applyAlignment="0" applyProtection="0">
      <alignment vertical="center"/>
    </xf>
    <xf numFmtId="0" fontId="23" fillId="0" borderId="0">
      <alignment vertical="center"/>
    </xf>
    <xf numFmtId="0" fontId="23" fillId="0" borderId="0"/>
  </cellStyleXfs>
  <cellXfs count="2145">
    <xf numFmtId="0" fontId="0" fillId="0" borderId="0" xfId="0">
      <alignment vertical="center"/>
    </xf>
    <xf numFmtId="0" fontId="3" fillId="0" borderId="0" xfId="0" applyFont="1" applyAlignment="1">
      <alignment vertical="top"/>
    </xf>
    <xf numFmtId="0" fontId="0" fillId="0" borderId="0" xfId="0" applyAlignment="1">
      <alignment vertical="top"/>
    </xf>
    <xf numFmtId="0" fontId="2" fillId="0" borderId="0" xfId="0" applyFont="1" applyAlignment="1">
      <alignment horizontal="right" vertical="top"/>
    </xf>
    <xf numFmtId="0" fontId="2" fillId="0" borderId="0" xfId="0" applyFont="1" applyAlignment="1">
      <alignment horizontal="center" vertical="top"/>
    </xf>
    <xf numFmtId="0" fontId="0" fillId="0" borderId="0" xfId="0" applyAlignment="1">
      <alignment vertical="top" wrapText="1"/>
    </xf>
    <xf numFmtId="0" fontId="0" fillId="0" borderId="0" xfId="0" applyAlignment="1">
      <alignment horizontal="center" vertical="top"/>
    </xf>
    <xf numFmtId="0" fontId="0" fillId="0" borderId="0" xfId="0" applyAlignment="1">
      <alignment horizontal="center" vertical="top" wrapText="1"/>
    </xf>
    <xf numFmtId="0" fontId="2" fillId="3" borderId="1" xfId="0" applyFont="1" applyFill="1" applyBorder="1" applyAlignment="1">
      <alignment horizontal="center" vertical="top"/>
    </xf>
    <xf numFmtId="0" fontId="2" fillId="3" borderId="2" xfId="0" applyFont="1" applyFill="1" applyBorder="1" applyAlignment="1">
      <alignment horizontal="center" vertical="top"/>
    </xf>
    <xf numFmtId="0" fontId="2" fillId="3" borderId="3" xfId="0" applyFont="1" applyFill="1" applyBorder="1" applyAlignment="1">
      <alignment horizontal="center" vertical="top"/>
    </xf>
    <xf numFmtId="0" fontId="0" fillId="0" borderId="4" xfId="0" applyBorder="1" applyAlignment="1">
      <alignment vertical="top"/>
    </xf>
    <xf numFmtId="0" fontId="0" fillId="0" borderId="5" xfId="0" applyBorder="1" applyAlignment="1">
      <alignment vertical="top"/>
    </xf>
    <xf numFmtId="0" fontId="0" fillId="0" borderId="5" xfId="0" applyBorder="1" applyAlignment="1">
      <alignment vertical="top" wrapText="1"/>
    </xf>
    <xf numFmtId="0" fontId="0" fillId="0" borderId="5" xfId="0" applyBorder="1" applyAlignment="1">
      <alignment horizontal="center" vertical="top" wrapText="1"/>
    </xf>
    <xf numFmtId="0" fontId="0" fillId="0" borderId="6" xfId="0" applyBorder="1" applyAlignment="1">
      <alignment vertical="top"/>
    </xf>
    <xf numFmtId="0" fontId="0" fillId="0" borderId="7" xfId="0" applyBorder="1" applyAlignment="1">
      <alignment vertical="top"/>
    </xf>
    <xf numFmtId="0" fontId="0" fillId="0" borderId="8" xfId="0" applyBorder="1" applyAlignment="1">
      <alignment vertical="top"/>
    </xf>
    <xf numFmtId="0" fontId="0" fillId="0" borderId="8" xfId="0" applyBorder="1" applyAlignment="1">
      <alignment vertical="top" wrapText="1"/>
    </xf>
    <xf numFmtId="0" fontId="0" fillId="0" borderId="8" xfId="0" applyBorder="1" applyAlignment="1">
      <alignment horizontal="center" vertical="top" wrapText="1"/>
    </xf>
    <xf numFmtId="0" fontId="0" fillId="0" borderId="8" xfId="0" applyBorder="1" applyAlignment="1">
      <alignment horizontal="center" vertical="top"/>
    </xf>
    <xf numFmtId="0" fontId="0" fillId="0" borderId="9" xfId="0" applyBorder="1" applyAlignment="1">
      <alignment vertical="top"/>
    </xf>
    <xf numFmtId="0" fontId="0" fillId="2" borderId="8" xfId="0" applyFill="1" applyBorder="1" applyAlignment="1">
      <alignment vertical="top" wrapText="1"/>
    </xf>
    <xf numFmtId="0" fontId="0" fillId="2" borderId="8" xfId="0" applyFill="1" applyBorder="1" applyAlignment="1">
      <alignment vertical="top"/>
    </xf>
    <xf numFmtId="0" fontId="0" fillId="0" borderId="9" xfId="0" applyBorder="1" applyAlignment="1">
      <alignment vertical="top" wrapText="1"/>
    </xf>
    <xf numFmtId="0" fontId="0" fillId="0" borderId="10" xfId="0" applyBorder="1" applyAlignment="1">
      <alignment vertical="top"/>
    </xf>
    <xf numFmtId="0" fontId="0" fillId="0" borderId="11" xfId="0" applyBorder="1" applyAlignment="1">
      <alignment vertical="top"/>
    </xf>
    <xf numFmtId="0" fontId="0" fillId="0" borderId="11" xfId="0" applyBorder="1" applyAlignment="1">
      <alignment horizontal="center" vertical="top" wrapText="1"/>
    </xf>
    <xf numFmtId="0" fontId="0" fillId="0" borderId="11" xfId="0" applyBorder="1" applyAlignment="1">
      <alignment horizontal="center" vertical="top"/>
    </xf>
    <xf numFmtId="0" fontId="0" fillId="0" borderId="12" xfId="0" applyBorder="1" applyAlignment="1">
      <alignment vertical="top"/>
    </xf>
    <xf numFmtId="0" fontId="4" fillId="0" borderId="0" xfId="0" applyFont="1" applyAlignment="1">
      <alignment vertical="top"/>
    </xf>
    <xf numFmtId="0" fontId="0" fillId="0" borderId="6" xfId="0" applyBorder="1" applyAlignment="1">
      <alignment vertical="top" wrapText="1"/>
    </xf>
    <xf numFmtId="0" fontId="5" fillId="0" borderId="13" xfId="0" applyFont="1" applyBorder="1" applyAlignment="1">
      <alignment vertical="top" wrapText="1"/>
    </xf>
    <xf numFmtId="0" fontId="5" fillId="0" borderId="7" xfId="0" applyFont="1" applyBorder="1" applyAlignment="1">
      <alignment vertical="top"/>
    </xf>
    <xf numFmtId="0" fontId="5" fillId="0" borderId="8" xfId="0" applyFont="1" applyBorder="1" applyAlignment="1">
      <alignment vertical="top" wrapText="1"/>
    </xf>
    <xf numFmtId="0" fontId="5" fillId="0" borderId="8" xfId="0" applyFont="1" applyBorder="1" applyAlignment="1">
      <alignment vertical="top"/>
    </xf>
    <xf numFmtId="0" fontId="5" fillId="0" borderId="0" xfId="0" applyFont="1" applyAlignment="1">
      <alignment vertical="top"/>
    </xf>
    <xf numFmtId="0" fontId="5" fillId="0" borderId="4" xfId="0" applyFont="1" applyBorder="1" applyAlignment="1">
      <alignment vertical="top"/>
    </xf>
    <xf numFmtId="0" fontId="5" fillId="0" borderId="5" xfId="0" applyFont="1" applyBorder="1" applyAlignment="1">
      <alignment vertical="top"/>
    </xf>
    <xf numFmtId="0" fontId="5" fillId="0" borderId="5" xfId="0" applyFont="1" applyBorder="1" applyAlignment="1">
      <alignment vertical="top" wrapText="1"/>
    </xf>
    <xf numFmtId="0" fontId="5" fillId="0" borderId="5" xfId="0" applyFont="1" applyBorder="1" applyAlignment="1">
      <alignment horizontal="center" vertical="top" wrapText="1"/>
    </xf>
    <xf numFmtId="0" fontId="5" fillId="0" borderId="8" xfId="0" applyFont="1" applyBorder="1" applyAlignment="1">
      <alignment horizontal="center" vertical="top" wrapText="1"/>
    </xf>
    <xf numFmtId="0" fontId="5" fillId="2" borderId="8" xfId="0" applyFont="1" applyFill="1" applyBorder="1" applyAlignment="1">
      <alignment vertical="top" wrapText="1"/>
    </xf>
    <xf numFmtId="0" fontId="0" fillId="0" borderId="14" xfId="0" applyBorder="1" applyAlignment="1">
      <alignment vertical="top" wrapText="1"/>
    </xf>
    <xf numFmtId="0" fontId="5" fillId="0" borderId="13" xfId="0" applyFont="1" applyBorder="1" applyAlignment="1">
      <alignment vertical="top"/>
    </xf>
    <xf numFmtId="0" fontId="0" fillId="0" borderId="13" xfId="0" applyBorder="1" applyAlignment="1">
      <alignment horizontal="center" vertical="top"/>
    </xf>
    <xf numFmtId="0" fontId="0" fillId="0" borderId="15" xfId="0" applyBorder="1" applyAlignment="1">
      <alignment vertical="top"/>
    </xf>
    <xf numFmtId="0" fontId="0" fillId="0" borderId="13" xfId="0" applyBorder="1" applyAlignment="1">
      <alignment vertical="top" wrapText="1"/>
    </xf>
    <xf numFmtId="0" fontId="0" fillId="0" borderId="13" xfId="0" applyBorder="1" applyAlignment="1">
      <alignment vertical="top"/>
    </xf>
    <xf numFmtId="0" fontId="0" fillId="0" borderId="13" xfId="0" applyBorder="1" applyAlignment="1">
      <alignment horizontal="center" vertical="top" wrapText="1"/>
    </xf>
    <xf numFmtId="0" fontId="0" fillId="0" borderId="15" xfId="0" applyBorder="1" applyAlignment="1">
      <alignment vertical="top" wrapText="1"/>
    </xf>
    <xf numFmtId="0" fontId="5" fillId="2" borderId="5" xfId="0" applyFont="1" applyFill="1" applyBorder="1" applyAlignment="1">
      <alignment vertical="top" wrapText="1"/>
    </xf>
    <xf numFmtId="0" fontId="5" fillId="0" borderId="8" xfId="0" applyFont="1" applyFill="1" applyBorder="1" applyAlignment="1">
      <alignment vertical="top" wrapText="1"/>
    </xf>
    <xf numFmtId="0" fontId="5" fillId="0" borderId="13" xfId="0" applyFont="1" applyFill="1" applyBorder="1" applyAlignment="1">
      <alignment vertical="top" wrapText="1"/>
    </xf>
    <xf numFmtId="0" fontId="3" fillId="0" borderId="0" xfId="0" applyFont="1">
      <alignment vertical="center"/>
    </xf>
    <xf numFmtId="0" fontId="5" fillId="2" borderId="13" xfId="0" applyFont="1" applyFill="1" applyBorder="1" applyAlignment="1">
      <alignment vertical="top" wrapText="1"/>
    </xf>
    <xf numFmtId="0" fontId="5" fillId="0" borderId="13" xfId="0" applyFont="1" applyBorder="1" applyAlignment="1">
      <alignment horizontal="center" vertical="top" wrapText="1"/>
    </xf>
    <xf numFmtId="0" fontId="5" fillId="0" borderId="13" xfId="0" applyFont="1" applyBorder="1" applyAlignment="1">
      <alignment horizontal="right" vertical="top" wrapText="1"/>
    </xf>
    <xf numFmtId="0" fontId="0" fillId="0" borderId="13" xfId="0" applyFill="1" applyBorder="1" applyAlignment="1">
      <alignment vertical="top" wrapText="1"/>
    </xf>
    <xf numFmtId="0" fontId="6" fillId="0" borderId="0" xfId="0" applyFont="1">
      <alignment vertical="center"/>
    </xf>
    <xf numFmtId="0" fontId="6" fillId="4" borderId="0" xfId="0" applyFont="1" applyFill="1">
      <alignment vertical="center"/>
    </xf>
    <xf numFmtId="0" fontId="6" fillId="0" borderId="0" xfId="0" applyFont="1" applyFill="1">
      <alignment vertical="center"/>
    </xf>
    <xf numFmtId="0" fontId="7" fillId="0" borderId="0" xfId="0" applyFont="1">
      <alignment vertical="center"/>
    </xf>
    <xf numFmtId="0" fontId="6" fillId="5" borderId="0" xfId="0" applyFont="1" applyFill="1">
      <alignment vertical="center"/>
    </xf>
    <xf numFmtId="0" fontId="10" fillId="0" borderId="0" xfId="0" applyFont="1">
      <alignment vertical="center"/>
    </xf>
    <xf numFmtId="49" fontId="11" fillId="6" borderId="16" xfId="0" applyNumberFormat="1" applyFont="1" applyFill="1" applyBorder="1" applyAlignment="1">
      <alignment horizontal="left" vertical="center" wrapText="1"/>
    </xf>
    <xf numFmtId="49" fontId="0" fillId="0" borderId="16" xfId="0" applyNumberFormat="1" applyBorder="1">
      <alignment vertical="center"/>
    </xf>
    <xf numFmtId="1" fontId="0" fillId="0" borderId="16" xfId="0" applyNumberFormat="1" applyBorder="1" applyAlignment="1">
      <alignment horizontal="right" vertical="center"/>
    </xf>
    <xf numFmtId="176" fontId="0" fillId="0" borderId="16" xfId="0" applyNumberFormat="1" applyBorder="1" applyAlignment="1">
      <alignment horizontal="right" vertical="center"/>
    </xf>
    <xf numFmtId="22" fontId="0" fillId="0" borderId="0" xfId="0" applyNumberFormat="1">
      <alignment vertical="center"/>
    </xf>
    <xf numFmtId="0" fontId="0" fillId="7" borderId="0" xfId="0" applyFill="1">
      <alignment vertical="center"/>
    </xf>
    <xf numFmtId="38" fontId="0" fillId="0" borderId="0" xfId="1" applyFont="1">
      <alignment vertical="center"/>
    </xf>
    <xf numFmtId="0" fontId="0" fillId="5" borderId="0" xfId="0" applyFill="1">
      <alignment vertical="center"/>
    </xf>
    <xf numFmtId="49" fontId="12" fillId="6" borderId="16" xfId="0" applyNumberFormat="1" applyFont="1" applyFill="1" applyBorder="1" applyAlignment="1">
      <alignment horizontal="left" vertical="center" wrapText="1"/>
    </xf>
    <xf numFmtId="1" fontId="0" fillId="4" borderId="16" xfId="0" applyNumberFormat="1" applyFill="1" applyBorder="1" applyAlignment="1">
      <alignment horizontal="right" vertical="center"/>
    </xf>
    <xf numFmtId="0" fontId="0" fillId="4" borderId="0" xfId="0" applyFill="1">
      <alignment vertical="center"/>
    </xf>
    <xf numFmtId="0" fontId="4" fillId="0" borderId="0" xfId="0" applyFont="1" applyFill="1">
      <alignment vertical="center"/>
    </xf>
    <xf numFmtId="0" fontId="0" fillId="0" borderId="0" xfId="0" applyFill="1">
      <alignment vertical="center"/>
    </xf>
    <xf numFmtId="0" fontId="4" fillId="0" borderId="0" xfId="0" applyFont="1">
      <alignment vertical="center"/>
    </xf>
    <xf numFmtId="1" fontId="0" fillId="0" borderId="0" xfId="0" applyNumberFormat="1">
      <alignment vertical="center"/>
    </xf>
    <xf numFmtId="0" fontId="0" fillId="8" borderId="0" xfId="0" applyFill="1">
      <alignment vertical="center"/>
    </xf>
    <xf numFmtId="1" fontId="0" fillId="4" borderId="0" xfId="0" applyNumberFormat="1" applyFill="1">
      <alignment vertical="center"/>
    </xf>
    <xf numFmtId="0" fontId="2" fillId="0" borderId="0" xfId="0" applyFont="1" applyAlignment="1">
      <alignment horizontal="right" vertical="center"/>
    </xf>
    <xf numFmtId="0" fontId="0" fillId="0" borderId="11" xfId="0" applyBorder="1" applyAlignment="1">
      <alignment vertical="top" wrapText="1"/>
    </xf>
    <xf numFmtId="0" fontId="0" fillId="2" borderId="13" xfId="0" applyFill="1" applyBorder="1" applyAlignment="1">
      <alignment vertical="top" wrapText="1"/>
    </xf>
    <xf numFmtId="0" fontId="13" fillId="0" borderId="13" xfId="0" applyFont="1" applyBorder="1" applyAlignment="1">
      <alignment vertical="top" wrapText="1"/>
    </xf>
    <xf numFmtId="0" fontId="14" fillId="0" borderId="13" xfId="0" applyFont="1" applyBorder="1" applyAlignment="1">
      <alignment vertical="top" wrapText="1"/>
    </xf>
    <xf numFmtId="177" fontId="0" fillId="0" borderId="16" xfId="0" applyNumberFormat="1" applyBorder="1" applyAlignment="1">
      <alignment horizontal="right" vertical="center"/>
    </xf>
    <xf numFmtId="0" fontId="15" fillId="0" borderId="13" xfId="0" applyFont="1" applyBorder="1" applyAlignment="1">
      <alignment vertical="top" wrapText="1"/>
    </xf>
    <xf numFmtId="0" fontId="5" fillId="0" borderId="13" xfId="0" applyFont="1" applyBorder="1" applyAlignment="1">
      <alignment horizontal="left" vertical="top" wrapText="1"/>
    </xf>
    <xf numFmtId="0" fontId="16" fillId="0" borderId="16" xfId="0" applyFont="1" applyBorder="1">
      <alignment vertical="center"/>
    </xf>
    <xf numFmtId="0" fontId="17" fillId="0" borderId="0" xfId="0" applyFont="1">
      <alignment vertical="center"/>
    </xf>
    <xf numFmtId="0" fontId="19" fillId="0" borderId="0" xfId="0" applyFont="1">
      <alignment vertical="center"/>
    </xf>
    <xf numFmtId="0" fontId="18" fillId="0" borderId="0" xfId="0" applyFont="1">
      <alignment vertical="center"/>
    </xf>
    <xf numFmtId="49" fontId="0" fillId="4" borderId="16" xfId="0" applyNumberFormat="1" applyFill="1" applyBorder="1">
      <alignment vertical="center"/>
    </xf>
    <xf numFmtId="0" fontId="5" fillId="0" borderId="13" xfId="0" applyFont="1" applyFill="1" applyBorder="1" applyAlignment="1">
      <alignment horizontal="center" vertical="top" wrapText="1"/>
    </xf>
    <xf numFmtId="0" fontId="24" fillId="0" borderId="0" xfId="2" applyFont="1">
      <alignment vertical="center"/>
    </xf>
    <xf numFmtId="0" fontId="25" fillId="0" borderId="0" xfId="2" applyFont="1">
      <alignment vertical="center"/>
    </xf>
    <xf numFmtId="0" fontId="24" fillId="0" borderId="0" xfId="2" applyFont="1" applyAlignment="1">
      <alignment horizontal="center" vertical="center"/>
    </xf>
    <xf numFmtId="0" fontId="26" fillId="0" borderId="26" xfId="2" applyFont="1" applyBorder="1" applyAlignment="1">
      <alignment horizontal="center" vertical="center"/>
    </xf>
    <xf numFmtId="0" fontId="27" fillId="0" borderId="26" xfId="2" applyFont="1" applyBorder="1" applyAlignment="1">
      <alignment horizontal="center" vertical="center"/>
    </xf>
    <xf numFmtId="0" fontId="24" fillId="0" borderId="27" xfId="2" applyFont="1" applyBorder="1" applyAlignment="1">
      <alignment horizontal="center" vertical="center"/>
    </xf>
    <xf numFmtId="0" fontId="24" fillId="0" borderId="27" xfId="2" applyFont="1" applyBorder="1">
      <alignment vertical="center"/>
    </xf>
    <xf numFmtId="0" fontId="24" fillId="0" borderId="28" xfId="2" applyFont="1" applyBorder="1">
      <alignment vertical="center"/>
    </xf>
    <xf numFmtId="0" fontId="24" fillId="0" borderId="28" xfId="2" applyFont="1" applyBorder="1" applyAlignment="1">
      <alignment horizontal="center" vertical="center"/>
    </xf>
    <xf numFmtId="0" fontId="24" fillId="0" borderId="29" xfId="2" applyFont="1" applyBorder="1">
      <alignment vertical="center"/>
    </xf>
    <xf numFmtId="0" fontId="24" fillId="0" borderId="26" xfId="2" applyFont="1" applyBorder="1" applyAlignment="1">
      <alignment horizontal="center" vertical="center"/>
    </xf>
    <xf numFmtId="0" fontId="28" fillId="0" borderId="0" xfId="2" applyFont="1">
      <alignment vertical="center"/>
    </xf>
    <xf numFmtId="0" fontId="29" fillId="0" borderId="0" xfId="2" applyFont="1">
      <alignment vertical="center"/>
    </xf>
    <xf numFmtId="0" fontId="29" fillId="0" borderId="27" xfId="2" applyFont="1" applyBorder="1">
      <alignment vertical="center"/>
    </xf>
    <xf numFmtId="0" fontId="29" fillId="0" borderId="28" xfId="2" applyFont="1" applyBorder="1">
      <alignment vertical="center"/>
    </xf>
    <xf numFmtId="0" fontId="30" fillId="0" borderId="0" xfId="2" applyFont="1">
      <alignment vertical="center"/>
    </xf>
    <xf numFmtId="0" fontId="31" fillId="0" borderId="0" xfId="2" applyFont="1">
      <alignment vertical="center"/>
    </xf>
    <xf numFmtId="0" fontId="32" fillId="0" borderId="37" xfId="2" applyFont="1" applyBorder="1" applyAlignment="1"/>
    <xf numFmtId="0" fontId="24" fillId="0" borderId="39" xfId="2" applyFont="1" applyBorder="1">
      <alignment vertical="center"/>
    </xf>
    <xf numFmtId="0" fontId="24" fillId="0" borderId="40" xfId="2" applyFont="1" applyBorder="1" applyAlignment="1">
      <alignment horizontal="center" vertical="center"/>
    </xf>
    <xf numFmtId="0" fontId="24" fillId="0" borderId="41" xfId="2" applyFont="1" applyBorder="1" applyAlignment="1">
      <alignment horizontal="center" vertical="center"/>
    </xf>
    <xf numFmtId="0" fontId="24" fillId="10" borderId="42" xfId="2" applyFont="1" applyFill="1" applyBorder="1" applyAlignment="1">
      <alignment horizontal="center" vertical="center"/>
    </xf>
    <xf numFmtId="0" fontId="24" fillId="10" borderId="43" xfId="2" applyFont="1" applyFill="1" applyBorder="1" applyAlignment="1">
      <alignment horizontal="center" vertical="center"/>
    </xf>
    <xf numFmtId="0" fontId="24" fillId="10" borderId="40" xfId="2" applyFont="1" applyFill="1" applyBorder="1" applyAlignment="1">
      <alignment horizontal="center" vertical="center"/>
    </xf>
    <xf numFmtId="0" fontId="24" fillId="10" borderId="44" xfId="2" applyFont="1" applyFill="1" applyBorder="1" applyAlignment="1">
      <alignment horizontal="center" vertical="center"/>
    </xf>
    <xf numFmtId="0" fontId="24" fillId="10" borderId="39" xfId="2" applyFont="1" applyFill="1" applyBorder="1" applyAlignment="1">
      <alignment horizontal="center" vertical="center"/>
    </xf>
    <xf numFmtId="0" fontId="24" fillId="10" borderId="41" xfId="2" applyFont="1" applyFill="1" applyBorder="1" applyAlignment="1">
      <alignment horizontal="center" vertical="center"/>
    </xf>
    <xf numFmtId="0" fontId="24" fillId="0" borderId="42" xfId="2" applyFont="1" applyBorder="1" applyAlignment="1">
      <alignment horizontal="center" vertical="center"/>
    </xf>
    <xf numFmtId="0" fontId="24" fillId="0" borderId="44" xfId="2" applyFont="1" applyBorder="1" applyAlignment="1">
      <alignment horizontal="center" vertical="center"/>
    </xf>
    <xf numFmtId="0" fontId="24" fillId="0" borderId="45" xfId="2" applyFont="1" applyBorder="1" applyAlignment="1">
      <alignment horizontal="center" vertical="center"/>
    </xf>
    <xf numFmtId="0" fontId="24" fillId="0" borderId="46" xfId="2" applyFont="1" applyBorder="1" applyAlignment="1">
      <alignment horizontal="center" vertical="center"/>
    </xf>
    <xf numFmtId="0" fontId="24" fillId="0" borderId="47" xfId="2" applyFont="1" applyBorder="1" applyAlignment="1">
      <alignment horizontal="center" vertical="center"/>
    </xf>
    <xf numFmtId="0" fontId="24" fillId="0" borderId="52" xfId="2" applyFont="1" applyBorder="1">
      <alignment vertical="center"/>
    </xf>
    <xf numFmtId="0" fontId="24" fillId="0" borderId="53" xfId="2" applyFont="1" applyBorder="1" applyAlignment="1">
      <alignment horizontal="center" vertical="center"/>
    </xf>
    <xf numFmtId="0" fontId="24" fillId="0" borderId="54" xfId="2" applyFont="1" applyBorder="1" applyAlignment="1">
      <alignment horizontal="center" vertical="center"/>
    </xf>
    <xf numFmtId="0" fontId="24" fillId="0" borderId="55" xfId="2" applyFont="1" applyBorder="1" applyAlignment="1">
      <alignment horizontal="center" vertical="center"/>
    </xf>
    <xf numFmtId="0" fontId="24" fillId="0" borderId="56" xfId="2" applyFont="1" applyBorder="1" applyAlignment="1">
      <alignment horizontal="center" vertical="center"/>
    </xf>
    <xf numFmtId="0" fontId="24" fillId="0" borderId="57" xfId="2" applyFont="1" applyBorder="1" applyAlignment="1">
      <alignment horizontal="center" vertical="center"/>
    </xf>
    <xf numFmtId="0" fontId="24" fillId="0" borderId="52" xfId="2" applyFont="1" applyBorder="1" applyAlignment="1">
      <alignment horizontal="center" vertical="center"/>
    </xf>
    <xf numFmtId="0" fontId="24" fillId="0" borderId="58" xfId="2" applyFont="1" applyBorder="1" applyAlignment="1">
      <alignment horizontal="center" vertical="center"/>
    </xf>
    <xf numFmtId="0" fontId="24" fillId="0" borderId="59" xfId="2" applyFont="1" applyBorder="1" applyAlignment="1">
      <alignment horizontal="center" vertical="center"/>
    </xf>
    <xf numFmtId="0" fontId="24" fillId="0" borderId="60" xfId="2" applyFont="1" applyBorder="1" applyAlignment="1">
      <alignment horizontal="center" vertical="center"/>
    </xf>
    <xf numFmtId="0" fontId="24" fillId="0" borderId="61" xfId="2" applyFont="1" applyBorder="1" applyAlignment="1">
      <alignment horizontal="center" vertical="center"/>
    </xf>
    <xf numFmtId="0" fontId="24" fillId="12" borderId="39" xfId="2" applyFont="1" applyFill="1" applyBorder="1">
      <alignment vertical="center"/>
    </xf>
    <xf numFmtId="0" fontId="24" fillId="12" borderId="64" xfId="2" applyFont="1" applyFill="1" applyBorder="1">
      <alignment vertical="center"/>
    </xf>
    <xf numFmtId="0" fontId="24" fillId="12" borderId="19" xfId="2" applyFont="1" applyFill="1" applyBorder="1">
      <alignment vertical="center"/>
    </xf>
    <xf numFmtId="0" fontId="24" fillId="12" borderId="65" xfId="2" applyFont="1" applyFill="1" applyBorder="1">
      <alignment vertical="center"/>
    </xf>
    <xf numFmtId="0" fontId="24" fillId="12" borderId="62" xfId="2" applyFont="1" applyFill="1" applyBorder="1">
      <alignment vertical="center"/>
    </xf>
    <xf numFmtId="0" fontId="24" fillId="12" borderId="63" xfId="2" applyFont="1" applyFill="1" applyBorder="1">
      <alignment vertical="center"/>
    </xf>
    <xf numFmtId="0" fontId="34" fillId="0" borderId="66" xfId="2" applyFont="1" applyBorder="1">
      <alignment vertical="center"/>
    </xf>
    <xf numFmtId="0" fontId="35" fillId="0" borderId="67" xfId="2" applyFont="1" applyBorder="1">
      <alignment vertical="center"/>
    </xf>
    <xf numFmtId="0" fontId="35" fillId="0" borderId="66" xfId="2" applyFont="1" applyBorder="1">
      <alignment vertical="center"/>
    </xf>
    <xf numFmtId="0" fontId="35" fillId="0" borderId="68" xfId="2" applyFont="1" applyBorder="1">
      <alignment vertical="center"/>
    </xf>
    <xf numFmtId="0" fontId="35" fillId="0" borderId="69" xfId="2" applyFont="1" applyBorder="1">
      <alignment vertical="center"/>
    </xf>
    <xf numFmtId="0" fontId="35" fillId="0" borderId="70" xfId="2" applyFont="1" applyBorder="1">
      <alignment vertical="center"/>
    </xf>
    <xf numFmtId="0" fontId="35" fillId="0" borderId="71" xfId="2" applyFont="1" applyBorder="1">
      <alignment vertical="center"/>
    </xf>
    <xf numFmtId="0" fontId="35" fillId="0" borderId="72" xfId="2" applyFont="1" applyBorder="1">
      <alignment vertical="center"/>
    </xf>
    <xf numFmtId="0" fontId="35" fillId="0" borderId="73" xfId="2" applyFont="1" applyBorder="1">
      <alignment vertical="center"/>
    </xf>
    <xf numFmtId="0" fontId="35" fillId="0" borderId="74" xfId="2" applyFont="1" applyBorder="1">
      <alignment vertical="center"/>
    </xf>
    <xf numFmtId="0" fontId="35" fillId="0" borderId="20" xfId="2" applyFont="1" applyBorder="1">
      <alignment vertical="center"/>
    </xf>
    <xf numFmtId="0" fontId="35" fillId="0" borderId="47" xfId="2" applyFont="1" applyBorder="1">
      <alignment vertical="center"/>
    </xf>
    <xf numFmtId="0" fontId="24" fillId="0" borderId="21" xfId="2" applyFont="1" applyBorder="1" applyAlignment="1">
      <alignment horizontal="left" vertical="center"/>
    </xf>
    <xf numFmtId="0" fontId="24" fillId="0" borderId="75" xfId="2" applyFont="1" applyBorder="1" applyAlignment="1">
      <alignment horizontal="left" vertical="center"/>
    </xf>
    <xf numFmtId="0" fontId="24" fillId="11" borderId="77" xfId="2" applyFont="1" applyFill="1" applyBorder="1" applyAlignment="1">
      <alignment horizontal="left" vertical="center"/>
    </xf>
    <xf numFmtId="0" fontId="24" fillId="11" borderId="78" xfId="2" applyFont="1" applyFill="1" applyBorder="1" applyAlignment="1">
      <alignment horizontal="left" vertical="center"/>
    </xf>
    <xf numFmtId="0" fontId="24" fillId="11" borderId="79" xfId="2" applyFont="1" applyFill="1" applyBorder="1" applyAlignment="1">
      <alignment horizontal="left" vertical="center"/>
    </xf>
    <xf numFmtId="0" fontId="24" fillId="11" borderId="13" xfId="2" applyFont="1" applyFill="1" applyBorder="1" applyAlignment="1">
      <alignment horizontal="left" vertical="center"/>
    </xf>
    <xf numFmtId="0" fontId="24" fillId="11" borderId="80" xfId="2" applyFont="1" applyFill="1" applyBorder="1" applyAlignment="1">
      <alignment horizontal="left" vertical="center"/>
    </xf>
    <xf numFmtId="0" fontId="24" fillId="11" borderId="81" xfId="2" applyFont="1" applyFill="1" applyBorder="1" applyAlignment="1">
      <alignment horizontal="left" vertical="center"/>
    </xf>
    <xf numFmtId="0" fontId="36" fillId="0" borderId="13" xfId="2" applyFont="1" applyBorder="1" applyAlignment="1">
      <alignment horizontal="center" vertical="center"/>
    </xf>
    <xf numFmtId="0" fontId="24" fillId="0" borderId="79" xfId="2" applyFont="1" applyBorder="1" applyAlignment="1">
      <alignment horizontal="center" vertical="center"/>
    </xf>
    <xf numFmtId="0" fontId="24" fillId="0" borderId="13" xfId="2" applyFont="1" applyBorder="1" applyAlignment="1">
      <alignment horizontal="center" vertical="center"/>
    </xf>
    <xf numFmtId="0" fontId="24" fillId="0" borderId="80" xfId="2" applyFont="1" applyBorder="1" applyAlignment="1">
      <alignment horizontal="center" vertical="center"/>
    </xf>
    <xf numFmtId="0" fontId="24" fillId="0" borderId="81" xfId="2" applyFont="1" applyBorder="1" applyAlignment="1">
      <alignment horizontal="center" vertical="center"/>
    </xf>
    <xf numFmtId="0" fontId="24" fillId="0" borderId="78" xfId="2" applyFont="1" applyBorder="1" applyAlignment="1">
      <alignment horizontal="center" vertical="center"/>
    </xf>
    <xf numFmtId="0" fontId="24" fillId="0" borderId="82" xfId="2" applyFont="1" applyBorder="1" applyAlignment="1">
      <alignment horizontal="center" vertical="center"/>
    </xf>
    <xf numFmtId="0" fontId="24" fillId="0" borderId="83" xfId="2" applyFont="1" applyBorder="1" applyAlignment="1">
      <alignment horizontal="center" vertical="center"/>
    </xf>
    <xf numFmtId="0" fontId="24" fillId="0" borderId="84" xfId="2" applyFont="1" applyBorder="1" applyAlignment="1">
      <alignment horizontal="center" vertical="center"/>
    </xf>
    <xf numFmtId="0" fontId="24" fillId="0" borderId="86" xfId="2" applyFont="1" applyBorder="1">
      <alignment vertical="center"/>
    </xf>
    <xf numFmtId="0" fontId="24" fillId="0" borderId="24" xfId="2" applyFont="1" applyBorder="1">
      <alignment vertical="center"/>
    </xf>
    <xf numFmtId="0" fontId="24" fillId="0" borderId="34" xfId="2" applyFont="1" applyBorder="1">
      <alignment vertical="center"/>
    </xf>
    <xf numFmtId="0" fontId="24" fillId="0" borderId="36" xfId="2" applyFont="1" applyBorder="1">
      <alignment vertical="center"/>
    </xf>
    <xf numFmtId="0" fontId="24" fillId="0" borderId="35" xfId="2" applyFont="1" applyBorder="1">
      <alignment vertical="center"/>
    </xf>
    <xf numFmtId="0" fontId="24" fillId="0" borderId="87" xfId="2" applyFont="1" applyBorder="1" applyAlignment="1">
      <alignment horizontal="center" vertical="center"/>
    </xf>
    <xf numFmtId="0" fontId="35" fillId="0" borderId="88" xfId="2" applyFont="1" applyBorder="1">
      <alignment vertical="center"/>
    </xf>
    <xf numFmtId="0" fontId="24" fillId="0" borderId="89" xfId="2" applyFont="1" applyBorder="1" applyAlignment="1">
      <alignment horizontal="center" vertical="center"/>
    </xf>
    <xf numFmtId="0" fontId="24" fillId="0" borderId="90" xfId="2" applyFont="1" applyBorder="1" applyAlignment="1">
      <alignment horizontal="center" vertical="center"/>
    </xf>
    <xf numFmtId="0" fontId="24" fillId="0" borderId="91" xfId="2" applyFont="1" applyBorder="1" applyAlignment="1">
      <alignment horizontal="center" vertical="center"/>
    </xf>
    <xf numFmtId="0" fontId="24" fillId="0" borderId="88" xfId="2" applyFont="1" applyBorder="1" applyAlignment="1">
      <alignment horizontal="center" vertical="center"/>
    </xf>
    <xf numFmtId="0" fontId="35" fillId="0" borderId="92" xfId="2" applyFont="1" applyBorder="1">
      <alignment vertical="center"/>
    </xf>
    <xf numFmtId="0" fontId="35" fillId="0" borderId="89" xfId="2" applyFont="1" applyBorder="1">
      <alignment vertical="center"/>
    </xf>
    <xf numFmtId="0" fontId="35" fillId="0" borderId="90" xfId="2" applyFont="1" applyBorder="1">
      <alignment vertical="center"/>
    </xf>
    <xf numFmtId="0" fontId="35" fillId="0" borderId="93" xfId="2" applyFont="1" applyBorder="1">
      <alignment vertical="center"/>
    </xf>
    <xf numFmtId="0" fontId="35" fillId="0" borderId="94" xfId="2" applyFont="1" applyBorder="1">
      <alignment vertical="center"/>
    </xf>
    <xf numFmtId="0" fontId="24" fillId="0" borderId="100" xfId="2" applyFont="1" applyBorder="1" applyAlignment="1">
      <alignment horizontal="center" vertical="center"/>
    </xf>
    <xf numFmtId="0" fontId="24" fillId="0" borderId="101" xfId="2" applyFont="1" applyBorder="1" applyAlignment="1">
      <alignment horizontal="center" vertical="center"/>
    </xf>
    <xf numFmtId="0" fontId="24" fillId="0" borderId="102" xfId="2" applyFont="1" applyBorder="1" applyAlignment="1">
      <alignment horizontal="center" vertical="center"/>
    </xf>
    <xf numFmtId="0" fontId="24" fillId="0" borderId="68" xfId="2" applyFont="1" applyBorder="1" applyAlignment="1">
      <alignment horizontal="center" vertical="center"/>
    </xf>
    <xf numFmtId="0" fontId="24" fillId="0" borderId="69" xfId="2" applyFont="1" applyBorder="1" applyAlignment="1">
      <alignment horizontal="center" vertical="center"/>
    </xf>
    <xf numFmtId="178" fontId="35" fillId="0" borderId="102" xfId="2" applyNumberFormat="1" applyFont="1" applyBorder="1" applyAlignment="1">
      <alignment horizontal="right" vertical="center"/>
    </xf>
    <xf numFmtId="178" fontId="35" fillId="0" borderId="101" xfId="2" applyNumberFormat="1" applyFont="1" applyBorder="1" applyAlignment="1">
      <alignment horizontal="right" vertical="center"/>
    </xf>
    <xf numFmtId="178" fontId="35" fillId="0" borderId="68" xfId="2" applyNumberFormat="1" applyFont="1" applyBorder="1" applyAlignment="1">
      <alignment horizontal="right" vertical="center"/>
    </xf>
    <xf numFmtId="178" fontId="35" fillId="0" borderId="69" xfId="2" applyNumberFormat="1" applyFont="1" applyBorder="1" applyAlignment="1">
      <alignment horizontal="right" vertical="center"/>
    </xf>
    <xf numFmtId="178" fontId="35" fillId="0" borderId="100" xfId="2" applyNumberFormat="1" applyFont="1" applyBorder="1" applyAlignment="1">
      <alignment horizontal="right" vertical="center"/>
    </xf>
    <xf numFmtId="178" fontId="35" fillId="0" borderId="103" xfId="2" applyNumberFormat="1" applyFont="1" applyBorder="1" applyAlignment="1">
      <alignment horizontal="right" vertical="center"/>
    </xf>
    <xf numFmtId="178" fontId="35" fillId="0" borderId="104" xfId="2" applyNumberFormat="1" applyFont="1" applyBorder="1" applyAlignment="1">
      <alignment horizontal="right" vertical="center"/>
    </xf>
    <xf numFmtId="178" fontId="35" fillId="0" borderId="105" xfId="2" applyNumberFormat="1" applyFont="1" applyBorder="1" applyAlignment="1">
      <alignment horizontal="right" vertical="center"/>
    </xf>
    <xf numFmtId="0" fontId="24" fillId="0" borderId="109" xfId="2" applyFont="1" applyBorder="1" applyAlignment="1">
      <alignment horizontal="center" vertical="center"/>
    </xf>
    <xf numFmtId="0" fontId="24" fillId="0" borderId="110" xfId="2" applyFont="1" applyBorder="1" applyAlignment="1">
      <alignment horizontal="center" vertical="center"/>
    </xf>
    <xf numFmtId="0" fontId="24" fillId="0" borderId="75" xfId="2" applyFont="1" applyBorder="1" applyAlignment="1">
      <alignment horizontal="center" vertical="center"/>
    </xf>
    <xf numFmtId="0" fontId="24" fillId="0" borderId="37" xfId="2" applyFont="1" applyBorder="1" applyAlignment="1">
      <alignment horizontal="center" vertical="center"/>
    </xf>
    <xf numFmtId="0" fontId="34" fillId="0" borderId="8" xfId="2" applyFont="1" applyBorder="1">
      <alignment vertical="center"/>
    </xf>
    <xf numFmtId="0" fontId="35" fillId="0" borderId="106" xfId="2" applyFont="1" applyBorder="1">
      <alignment vertical="center"/>
    </xf>
    <xf numFmtId="0" fontId="35" fillId="0" borderId="8" xfId="2" applyFont="1" applyBorder="1">
      <alignment vertical="center"/>
    </xf>
    <xf numFmtId="0" fontId="35" fillId="0" borderId="111" xfId="2" applyFont="1" applyBorder="1">
      <alignment vertical="center"/>
    </xf>
    <xf numFmtId="0" fontId="35" fillId="0" borderId="77" xfId="2" applyFont="1" applyBorder="1">
      <alignment vertical="center"/>
    </xf>
    <xf numFmtId="0" fontId="35" fillId="0" borderId="112" xfId="2" applyFont="1" applyBorder="1">
      <alignment vertical="center"/>
    </xf>
    <xf numFmtId="0" fontId="35" fillId="0" borderId="113" xfId="2" applyFont="1" applyBorder="1">
      <alignment vertical="center"/>
    </xf>
    <xf numFmtId="0" fontId="35" fillId="0" borderId="107" xfId="2" applyFont="1" applyBorder="1">
      <alignment vertical="center"/>
    </xf>
    <xf numFmtId="0" fontId="35" fillId="0" borderId="114" xfId="2" applyFont="1" applyBorder="1">
      <alignment vertical="center"/>
    </xf>
    <xf numFmtId="178" fontId="35" fillId="0" borderId="13" xfId="2" applyNumberFormat="1" applyFont="1" applyBorder="1">
      <alignment vertical="center"/>
    </xf>
    <xf numFmtId="178" fontId="35" fillId="0" borderId="79" xfId="2" applyNumberFormat="1" applyFont="1" applyBorder="1">
      <alignment vertical="center"/>
    </xf>
    <xf numFmtId="178" fontId="35" fillId="0" borderId="80" xfId="2" applyNumberFormat="1" applyFont="1" applyBorder="1">
      <alignment vertical="center"/>
    </xf>
    <xf numFmtId="178" fontId="35" fillId="0" borderId="81" xfId="2" applyNumberFormat="1" applyFont="1" applyBorder="1">
      <alignment vertical="center"/>
    </xf>
    <xf numFmtId="178" fontId="35" fillId="0" borderId="78" xfId="2" applyNumberFormat="1" applyFont="1" applyBorder="1">
      <alignment vertical="center"/>
    </xf>
    <xf numFmtId="178" fontId="35" fillId="0" borderId="82" xfId="2" applyNumberFormat="1" applyFont="1" applyBorder="1">
      <alignment vertical="center"/>
    </xf>
    <xf numFmtId="178" fontId="35" fillId="0" borderId="83" xfId="2" applyNumberFormat="1" applyFont="1" applyBorder="1">
      <alignment vertical="center"/>
    </xf>
    <xf numFmtId="178" fontId="35" fillId="0" borderId="84" xfId="2" applyNumberFormat="1" applyFont="1" applyBorder="1">
      <alignment vertical="center"/>
    </xf>
    <xf numFmtId="0" fontId="37" fillId="0" borderId="73" xfId="2" applyFont="1" applyBorder="1">
      <alignment vertical="center"/>
    </xf>
    <xf numFmtId="0" fontId="36" fillId="0" borderId="87" xfId="2" applyFont="1" applyBorder="1" applyAlignment="1">
      <alignment horizontal="center" vertical="center"/>
    </xf>
    <xf numFmtId="0" fontId="24" fillId="0" borderId="118" xfId="2" applyFont="1" applyBorder="1" applyAlignment="1">
      <alignment horizontal="center" vertical="center"/>
    </xf>
    <xf numFmtId="0" fontId="24" fillId="0" borderId="97" xfId="2" applyFont="1" applyBorder="1" applyAlignment="1">
      <alignment horizontal="center" vertical="center"/>
    </xf>
    <xf numFmtId="0" fontId="24" fillId="0" borderId="119" xfId="2" applyFont="1" applyBorder="1" applyAlignment="1">
      <alignment horizontal="center" vertical="center"/>
    </xf>
    <xf numFmtId="0" fontId="24" fillId="0" borderId="120" xfId="2" applyFont="1" applyBorder="1" applyAlignment="1">
      <alignment horizontal="center" vertical="center"/>
    </xf>
    <xf numFmtId="0" fontId="24" fillId="0" borderId="96" xfId="2" applyFont="1" applyBorder="1" applyAlignment="1">
      <alignment horizontal="center" vertical="center"/>
    </xf>
    <xf numFmtId="178" fontId="35" fillId="0" borderId="119" xfId="2" applyNumberFormat="1" applyFont="1" applyBorder="1" applyAlignment="1">
      <alignment horizontal="right" vertical="center"/>
    </xf>
    <xf numFmtId="178" fontId="35" fillId="0" borderId="97" xfId="2" applyNumberFormat="1" applyFont="1" applyBorder="1" applyAlignment="1">
      <alignment horizontal="right" vertical="center"/>
    </xf>
    <xf numFmtId="178" fontId="35" fillId="0" borderId="120" xfId="2" applyNumberFormat="1" applyFont="1" applyBorder="1" applyAlignment="1">
      <alignment horizontal="right" vertical="center"/>
    </xf>
    <xf numFmtId="178" fontId="35" fillId="0" borderId="96" xfId="2" applyNumberFormat="1" applyFont="1" applyBorder="1" applyAlignment="1">
      <alignment horizontal="right" vertical="center"/>
    </xf>
    <xf numFmtId="178" fontId="35" fillId="0" borderId="118" xfId="2" applyNumberFormat="1" applyFont="1" applyBorder="1" applyAlignment="1">
      <alignment horizontal="right" vertical="center"/>
    </xf>
    <xf numFmtId="178" fontId="35" fillId="0" borderId="121" xfId="2" applyNumberFormat="1" applyFont="1" applyBorder="1" applyAlignment="1">
      <alignment horizontal="right" vertical="center"/>
    </xf>
    <xf numFmtId="178" fontId="35" fillId="0" borderId="98" xfId="2" applyNumberFormat="1" applyFont="1" applyBorder="1" applyAlignment="1">
      <alignment horizontal="right" vertical="center"/>
    </xf>
    <xf numFmtId="0" fontId="24" fillId="0" borderId="122" xfId="2" applyFont="1" applyBorder="1" applyAlignment="1">
      <alignment horizontal="center" vertical="center"/>
    </xf>
    <xf numFmtId="178" fontId="35" fillId="0" borderId="128" xfId="2" applyNumberFormat="1" applyFont="1" applyBorder="1">
      <alignment vertical="center"/>
    </xf>
    <xf numFmtId="178" fontId="35" fillId="0" borderId="125" xfId="2" applyNumberFormat="1" applyFont="1" applyBorder="1">
      <alignment vertical="center"/>
    </xf>
    <xf numFmtId="178" fontId="35" fillId="0" borderId="129" xfId="2" applyNumberFormat="1" applyFont="1" applyBorder="1">
      <alignment vertical="center"/>
    </xf>
    <xf numFmtId="178" fontId="35" fillId="0" borderId="124" xfId="2" applyNumberFormat="1" applyFont="1" applyBorder="1">
      <alignment vertical="center"/>
    </xf>
    <xf numFmtId="178" fontId="35" fillId="0" borderId="130" xfId="2" applyNumberFormat="1" applyFont="1" applyBorder="1">
      <alignment vertical="center"/>
    </xf>
    <xf numFmtId="178" fontId="35" fillId="0" borderId="131" xfId="2" applyNumberFormat="1" applyFont="1" applyBorder="1">
      <alignment vertical="center"/>
    </xf>
    <xf numFmtId="178" fontId="35" fillId="0" borderId="126" xfId="2" applyNumberFormat="1" applyFont="1" applyBorder="1">
      <alignment vertical="center"/>
    </xf>
    <xf numFmtId="178" fontId="35" fillId="0" borderId="132" xfId="2" applyNumberFormat="1" applyFont="1" applyBorder="1">
      <alignment vertical="center"/>
    </xf>
    <xf numFmtId="0" fontId="24" fillId="14" borderId="39" xfId="2" applyFont="1" applyFill="1" applyBorder="1">
      <alignment vertical="center"/>
    </xf>
    <xf numFmtId="0" fontId="38" fillId="14" borderId="64" xfId="2" applyFont="1" applyFill="1" applyBorder="1" applyAlignment="1">
      <alignment horizontal="right" vertical="center"/>
    </xf>
    <xf numFmtId="0" fontId="38" fillId="14" borderId="19" xfId="2" applyFont="1" applyFill="1" applyBorder="1" applyAlignment="1">
      <alignment horizontal="right" vertical="center"/>
    </xf>
    <xf numFmtId="0" fontId="38" fillId="14" borderId="65" xfId="2" applyFont="1" applyFill="1" applyBorder="1" applyAlignment="1">
      <alignment horizontal="right" vertical="center"/>
    </xf>
    <xf numFmtId="0" fontId="38" fillId="14" borderId="62" xfId="2" applyFont="1" applyFill="1" applyBorder="1" applyAlignment="1">
      <alignment horizontal="right" vertical="center"/>
    </xf>
    <xf numFmtId="0" fontId="39" fillId="14" borderId="63" xfId="2" applyFont="1" applyFill="1" applyBorder="1" applyAlignment="1">
      <alignment horizontal="center" vertical="center"/>
    </xf>
    <xf numFmtId="0" fontId="38" fillId="14" borderId="66" xfId="2" applyFont="1" applyFill="1" applyBorder="1" applyAlignment="1">
      <alignment horizontal="right" vertical="center"/>
    </xf>
    <xf numFmtId="0" fontId="40" fillId="14" borderId="67" xfId="2" applyFont="1" applyFill="1" applyBorder="1">
      <alignment vertical="center"/>
    </xf>
    <xf numFmtId="0" fontId="40" fillId="14" borderId="66" xfId="2" applyFont="1" applyFill="1" applyBorder="1">
      <alignment vertical="center"/>
    </xf>
    <xf numFmtId="0" fontId="40" fillId="14" borderId="71" xfId="2" applyFont="1" applyFill="1" applyBorder="1">
      <alignment vertical="center"/>
    </xf>
    <xf numFmtId="0" fontId="40" fillId="14" borderId="73" xfId="2" applyFont="1" applyFill="1" applyBorder="1">
      <alignment vertical="center"/>
    </xf>
    <xf numFmtId="0" fontId="40" fillId="14" borderId="70" xfId="2" applyFont="1" applyFill="1" applyBorder="1">
      <alignment vertical="center"/>
    </xf>
    <xf numFmtId="0" fontId="40" fillId="14" borderId="72" xfId="2" applyFont="1" applyFill="1" applyBorder="1">
      <alignment vertical="center"/>
    </xf>
    <xf numFmtId="0" fontId="40" fillId="14" borderId="74" xfId="2" applyFont="1" applyFill="1" applyBorder="1">
      <alignment vertical="center"/>
    </xf>
    <xf numFmtId="0" fontId="40" fillId="14" borderId="20" xfId="2" applyFont="1" applyFill="1" applyBorder="1">
      <alignment vertical="center"/>
    </xf>
    <xf numFmtId="0" fontId="35" fillId="14" borderId="47" xfId="2" applyFont="1" applyFill="1" applyBorder="1">
      <alignment vertical="center"/>
    </xf>
    <xf numFmtId="0" fontId="24" fillId="15" borderId="77" xfId="2" applyFont="1" applyFill="1" applyBorder="1" applyAlignment="1">
      <alignment horizontal="left" vertical="center"/>
    </xf>
    <xf numFmtId="0" fontId="39" fillId="15" borderId="78" xfId="2" applyFont="1" applyFill="1" applyBorder="1" applyAlignment="1">
      <alignment horizontal="center" vertical="center"/>
    </xf>
    <xf numFmtId="0" fontId="39" fillId="15" borderId="79" xfId="2" applyFont="1" applyFill="1" applyBorder="1" applyAlignment="1">
      <alignment horizontal="center" vertical="center"/>
    </xf>
    <xf numFmtId="0" fontId="39" fillId="15" borderId="13" xfId="2" applyFont="1" applyFill="1" applyBorder="1" applyAlignment="1">
      <alignment horizontal="left" vertical="center"/>
    </xf>
    <xf numFmtId="0" fontId="39" fillId="15" borderId="13" xfId="2" applyFont="1" applyFill="1" applyBorder="1" applyAlignment="1">
      <alignment horizontal="center" vertical="center"/>
    </xf>
    <xf numFmtId="0" fontId="39" fillId="15" borderId="80" xfId="2" applyFont="1" applyFill="1" applyBorder="1" applyAlignment="1">
      <alignment horizontal="center" vertical="center"/>
    </xf>
    <xf numFmtId="0" fontId="39" fillId="15" borderId="80" xfId="2" applyFont="1" applyFill="1" applyBorder="1" applyAlignment="1">
      <alignment horizontal="left" vertical="center"/>
    </xf>
    <xf numFmtId="0" fontId="39" fillId="15" borderId="81" xfId="2" applyFont="1" applyFill="1" applyBorder="1" applyAlignment="1">
      <alignment horizontal="center" vertical="center"/>
    </xf>
    <xf numFmtId="0" fontId="28" fillId="15" borderId="78" xfId="2" applyFont="1" applyFill="1" applyBorder="1" applyAlignment="1">
      <alignment horizontal="center" vertical="center"/>
    </xf>
    <xf numFmtId="0" fontId="28" fillId="15" borderId="13" xfId="2" applyFont="1" applyFill="1" applyBorder="1" applyAlignment="1">
      <alignment horizontal="center" vertical="center"/>
    </xf>
    <xf numFmtId="0" fontId="28" fillId="15" borderId="79" xfId="2" applyFont="1" applyFill="1" applyBorder="1" applyAlignment="1">
      <alignment horizontal="center" vertical="center"/>
    </xf>
    <xf numFmtId="0" fontId="28" fillId="15" borderId="80" xfId="2" applyFont="1" applyFill="1" applyBorder="1" applyAlignment="1">
      <alignment horizontal="center" vertical="center"/>
    </xf>
    <xf numFmtId="0" fontId="28" fillId="15" borderId="81" xfId="2" applyFont="1" applyFill="1" applyBorder="1" applyAlignment="1">
      <alignment horizontal="center" vertical="center"/>
    </xf>
    <xf numFmtId="0" fontId="39" fillId="15" borderId="82" xfId="2" applyFont="1" applyFill="1" applyBorder="1" applyAlignment="1">
      <alignment horizontal="center" vertical="center"/>
    </xf>
    <xf numFmtId="0" fontId="39" fillId="15" borderId="83" xfId="2" applyFont="1" applyFill="1" applyBorder="1" applyAlignment="1">
      <alignment horizontal="center" vertical="center"/>
    </xf>
    <xf numFmtId="0" fontId="24" fillId="15" borderId="84" xfId="2" applyFont="1" applyFill="1" applyBorder="1" applyAlignment="1">
      <alignment horizontal="center" vertical="center"/>
    </xf>
    <xf numFmtId="0" fontId="24" fillId="16" borderId="27" xfId="2" applyFont="1" applyFill="1" applyBorder="1">
      <alignment vertical="center"/>
    </xf>
    <xf numFmtId="0" fontId="39" fillId="16" borderId="91" xfId="2" applyFont="1" applyFill="1" applyBorder="1" applyAlignment="1">
      <alignment horizontal="center" vertical="center"/>
    </xf>
    <xf numFmtId="0" fontId="39" fillId="16" borderId="88" xfId="2" applyFont="1" applyFill="1" applyBorder="1" applyAlignment="1">
      <alignment horizontal="center" vertical="center"/>
    </xf>
    <xf numFmtId="0" fontId="39" fillId="16" borderId="87" xfId="2" applyFont="1" applyFill="1" applyBorder="1" applyAlignment="1">
      <alignment horizontal="center" vertical="center"/>
    </xf>
    <xf numFmtId="0" fontId="39" fillId="16" borderId="89" xfId="2" applyFont="1" applyFill="1" applyBorder="1" applyAlignment="1">
      <alignment horizontal="center" vertical="center"/>
    </xf>
    <xf numFmtId="0" fontId="39" fillId="16" borderId="90" xfId="2" applyFont="1" applyFill="1" applyBorder="1" applyAlignment="1">
      <alignment horizontal="center" vertical="center"/>
    </xf>
    <xf numFmtId="0" fontId="40" fillId="16" borderId="92" xfId="2" applyFont="1" applyFill="1" applyBorder="1">
      <alignment vertical="center"/>
    </xf>
    <xf numFmtId="0" fontId="40" fillId="16" borderId="89" xfId="2" applyFont="1" applyFill="1" applyBorder="1">
      <alignment vertical="center"/>
    </xf>
    <xf numFmtId="0" fontId="40" fillId="16" borderId="88" xfId="2" applyFont="1" applyFill="1" applyBorder="1">
      <alignment vertical="center"/>
    </xf>
    <xf numFmtId="0" fontId="40" fillId="16" borderId="90" xfId="2" applyFont="1" applyFill="1" applyBorder="1">
      <alignment vertical="center"/>
    </xf>
    <xf numFmtId="0" fontId="40" fillId="16" borderId="93" xfId="2" applyFont="1" applyFill="1" applyBorder="1">
      <alignment vertical="center"/>
    </xf>
    <xf numFmtId="0" fontId="35" fillId="16" borderId="94" xfId="2" applyFont="1" applyFill="1" applyBorder="1">
      <alignment vertical="center"/>
    </xf>
    <xf numFmtId="0" fontId="39" fillId="0" borderId="118" xfId="2" applyFont="1" applyBorder="1" applyAlignment="1">
      <alignment horizontal="center" vertical="center"/>
    </xf>
    <xf numFmtId="0" fontId="39" fillId="0" borderId="97" xfId="2" applyFont="1" applyBorder="1" applyAlignment="1">
      <alignment horizontal="center" vertical="center"/>
    </xf>
    <xf numFmtId="0" fontId="39" fillId="0" borderId="119" xfId="2" applyFont="1" applyBorder="1" applyAlignment="1">
      <alignment horizontal="center" vertical="center"/>
    </xf>
    <xf numFmtId="0" fontId="39" fillId="0" borderId="120" xfId="2" applyFont="1" applyBorder="1" applyAlignment="1">
      <alignment horizontal="center" vertical="center"/>
    </xf>
    <xf numFmtId="0" fontId="39" fillId="0" borderId="96" xfId="2" applyFont="1" applyBorder="1" applyAlignment="1">
      <alignment horizontal="center" vertical="center"/>
    </xf>
    <xf numFmtId="178" fontId="40" fillId="0" borderId="119" xfId="2" applyNumberFormat="1" applyFont="1" applyBorder="1" applyAlignment="1">
      <alignment horizontal="right" vertical="center"/>
    </xf>
    <xf numFmtId="178" fontId="41" fillId="0" borderId="97" xfId="2" applyNumberFormat="1" applyFont="1" applyBorder="1" applyAlignment="1">
      <alignment horizontal="right" vertical="center"/>
    </xf>
    <xf numFmtId="178" fontId="40" fillId="0" borderId="120" xfId="2" applyNumberFormat="1" applyFont="1" applyBorder="1" applyAlignment="1">
      <alignment horizontal="right" vertical="center"/>
    </xf>
    <xf numFmtId="178" fontId="40" fillId="0" borderId="96" xfId="2" applyNumberFormat="1" applyFont="1" applyBorder="1" applyAlignment="1">
      <alignment horizontal="right" vertical="center"/>
    </xf>
    <xf numFmtId="178" fontId="40" fillId="0" borderId="118" xfId="2" applyNumberFormat="1" applyFont="1" applyBorder="1" applyAlignment="1">
      <alignment horizontal="right" vertical="center"/>
    </xf>
    <xf numFmtId="178" fontId="40" fillId="0" borderId="97" xfId="2" applyNumberFormat="1" applyFont="1" applyBorder="1" applyAlignment="1">
      <alignment horizontal="right" vertical="center"/>
    </xf>
    <xf numFmtId="178" fontId="40" fillId="0" borderId="121" xfId="2" applyNumberFormat="1" applyFont="1" applyBorder="1" applyAlignment="1">
      <alignment horizontal="right" vertical="center"/>
    </xf>
    <xf numFmtId="178" fontId="40" fillId="0" borderId="98" xfId="2" applyNumberFormat="1" applyFont="1" applyBorder="1" applyAlignment="1">
      <alignment horizontal="right" vertical="center"/>
    </xf>
    <xf numFmtId="0" fontId="39" fillId="0" borderId="109" xfId="2" applyFont="1" applyBorder="1" applyAlignment="1">
      <alignment horizontal="center" vertical="center"/>
    </xf>
    <xf numFmtId="0" fontId="39" fillId="0" borderId="0" xfId="2" applyFont="1" applyAlignment="1">
      <alignment horizontal="center" vertical="center"/>
    </xf>
    <xf numFmtId="0" fontId="39" fillId="0" borderId="110" xfId="2" applyFont="1" applyBorder="1" applyAlignment="1">
      <alignment horizontal="center" vertical="center"/>
    </xf>
    <xf numFmtId="0" fontId="39" fillId="0" borderId="75" xfId="2" applyFont="1" applyBorder="1" applyAlignment="1">
      <alignment horizontal="center" vertical="center"/>
    </xf>
    <xf numFmtId="0" fontId="39" fillId="0" borderId="37" xfId="2" applyFont="1" applyBorder="1" applyAlignment="1">
      <alignment horizontal="center" vertical="center"/>
    </xf>
    <xf numFmtId="0" fontId="40" fillId="0" borderId="8" xfId="2" applyFont="1" applyBorder="1">
      <alignment vertical="center"/>
    </xf>
    <xf numFmtId="0" fontId="40" fillId="0" borderId="106" xfId="2" applyFont="1" applyBorder="1">
      <alignment vertical="center"/>
    </xf>
    <xf numFmtId="0" fontId="40" fillId="0" borderId="111" xfId="2" applyFont="1" applyBorder="1">
      <alignment vertical="center"/>
    </xf>
    <xf numFmtId="0" fontId="39" fillId="0" borderId="77" xfId="2" applyFont="1" applyBorder="1" applyAlignment="1">
      <alignment horizontal="right" vertical="center"/>
    </xf>
    <xf numFmtId="0" fontId="40" fillId="0" borderId="112" xfId="2" applyFont="1" applyBorder="1">
      <alignment vertical="center"/>
    </xf>
    <xf numFmtId="178" fontId="40" fillId="0" borderId="111" xfId="2" applyNumberFormat="1" applyFont="1" applyBorder="1">
      <alignment vertical="center"/>
    </xf>
    <xf numFmtId="178" fontId="40" fillId="0" borderId="8" xfId="2" applyNumberFormat="1" applyFont="1" applyBorder="1">
      <alignment vertical="center"/>
    </xf>
    <xf numFmtId="0" fontId="40" fillId="0" borderId="113" xfId="2" applyFont="1" applyBorder="1">
      <alignment vertical="center"/>
    </xf>
    <xf numFmtId="0" fontId="40" fillId="0" borderId="77" xfId="2" applyFont="1" applyBorder="1">
      <alignment vertical="center"/>
    </xf>
    <xf numFmtId="0" fontId="40" fillId="0" borderId="107" xfId="2" applyFont="1" applyBorder="1">
      <alignment vertical="center"/>
    </xf>
    <xf numFmtId="0" fontId="39" fillId="0" borderId="78" xfId="2" applyFont="1" applyBorder="1" applyAlignment="1">
      <alignment horizontal="center" vertical="center"/>
    </xf>
    <xf numFmtId="0" fontId="39" fillId="0" borderId="79" xfId="2" applyFont="1" applyBorder="1" applyAlignment="1">
      <alignment horizontal="center" vertical="center"/>
    </xf>
    <xf numFmtId="0" fontId="39" fillId="0" borderId="13" xfId="2" applyFont="1" applyBorder="1" applyAlignment="1">
      <alignment horizontal="center" vertical="center"/>
    </xf>
    <xf numFmtId="0" fontId="39" fillId="0" borderId="80" xfId="2" applyFont="1" applyBorder="1" applyAlignment="1">
      <alignment horizontal="center" vertical="center"/>
    </xf>
    <xf numFmtId="0" fontId="39" fillId="0" borderId="81" xfId="2" applyFont="1" applyBorder="1" applyAlignment="1">
      <alignment horizontal="center" vertical="center"/>
    </xf>
    <xf numFmtId="0" fontId="40" fillId="0" borderId="78" xfId="2" applyFont="1" applyBorder="1" applyAlignment="1">
      <alignment horizontal="center" vertical="center"/>
    </xf>
    <xf numFmtId="178" fontId="40" fillId="0" borderId="13" xfId="2" applyNumberFormat="1" applyFont="1" applyBorder="1">
      <alignment vertical="center"/>
    </xf>
    <xf numFmtId="178" fontId="40" fillId="0" borderId="79" xfId="2" applyNumberFormat="1" applyFont="1" applyBorder="1">
      <alignment vertical="center"/>
    </xf>
    <xf numFmtId="178" fontId="41" fillId="0" borderId="128" xfId="2" applyNumberFormat="1" applyFont="1" applyBorder="1">
      <alignment vertical="center"/>
    </xf>
    <xf numFmtId="178" fontId="41" fillId="0" borderId="129" xfId="2" applyNumberFormat="1" applyFont="1" applyBorder="1">
      <alignment vertical="center"/>
    </xf>
    <xf numFmtId="178" fontId="39" fillId="0" borderId="124" xfId="2" applyNumberFormat="1" applyFont="1" applyBorder="1" applyAlignment="1">
      <alignment horizontal="center" vertical="center"/>
    </xf>
    <xf numFmtId="178" fontId="40" fillId="0" borderId="130" xfId="2" applyNumberFormat="1" applyFont="1" applyBorder="1">
      <alignment vertical="center"/>
    </xf>
    <xf numFmtId="178" fontId="40" fillId="0" borderId="129" xfId="2" applyNumberFormat="1" applyFont="1" applyBorder="1">
      <alignment vertical="center"/>
    </xf>
    <xf numFmtId="178" fontId="40" fillId="0" borderId="128" xfId="2" applyNumberFormat="1" applyFont="1" applyBorder="1">
      <alignment vertical="center"/>
    </xf>
    <xf numFmtId="178" fontId="40" fillId="0" borderId="125" xfId="2" applyNumberFormat="1" applyFont="1" applyBorder="1">
      <alignment vertical="center"/>
    </xf>
    <xf numFmtId="178" fontId="41" fillId="0" borderId="80" xfId="2" applyNumberFormat="1" applyFont="1" applyBorder="1">
      <alignment vertical="center"/>
    </xf>
    <xf numFmtId="178" fontId="41" fillId="0" borderId="79" xfId="2" applyNumberFormat="1" applyFont="1" applyBorder="1">
      <alignment vertical="center"/>
    </xf>
    <xf numFmtId="178" fontId="41" fillId="0" borderId="78" xfId="2" applyNumberFormat="1" applyFont="1" applyBorder="1">
      <alignment vertical="center"/>
    </xf>
    <xf numFmtId="178" fontId="41" fillId="0" borderId="13" xfId="2" applyNumberFormat="1" applyFont="1" applyBorder="1">
      <alignment vertical="center"/>
    </xf>
    <xf numFmtId="178" fontId="41" fillId="0" borderId="82" xfId="2" applyNumberFormat="1" applyFont="1" applyBorder="1">
      <alignment vertical="center"/>
    </xf>
    <xf numFmtId="178" fontId="41" fillId="0" borderId="81" xfId="2" applyNumberFormat="1" applyFont="1" applyBorder="1">
      <alignment vertical="center"/>
    </xf>
    <xf numFmtId="178" fontId="40" fillId="0" borderId="82" xfId="2" applyNumberFormat="1" applyFont="1" applyBorder="1">
      <alignment vertical="center"/>
    </xf>
    <xf numFmtId="178" fontId="40" fillId="0" borderId="83" xfId="2" applyNumberFormat="1" applyFont="1" applyBorder="1">
      <alignment vertical="center"/>
    </xf>
    <xf numFmtId="0" fontId="24" fillId="14" borderId="39" xfId="2" applyFont="1" applyFill="1" applyBorder="1" applyAlignment="1">
      <alignment horizontal="center" vertical="center"/>
    </xf>
    <xf numFmtId="0" fontId="42" fillId="14" borderId="64" xfId="2" applyFont="1" applyFill="1" applyBorder="1" applyAlignment="1">
      <alignment horizontal="center" vertical="center"/>
    </xf>
    <xf numFmtId="0" fontId="42" fillId="14" borderId="19" xfId="2" applyFont="1" applyFill="1" applyBorder="1" applyAlignment="1">
      <alignment horizontal="center" vertical="center"/>
    </xf>
    <xf numFmtId="0" fontId="42" fillId="14" borderId="65" xfId="2" applyFont="1" applyFill="1" applyBorder="1" applyAlignment="1">
      <alignment horizontal="center" vertical="center"/>
    </xf>
    <xf numFmtId="0" fontId="43" fillId="14" borderId="133" xfId="2" applyFont="1" applyFill="1" applyBorder="1" applyAlignment="1">
      <alignment horizontal="center" vertical="center"/>
    </xf>
    <xf numFmtId="0" fontId="43" fillId="14" borderId="64" xfId="2" applyFont="1" applyFill="1" applyBorder="1" applyAlignment="1">
      <alignment horizontal="center" vertical="center"/>
    </xf>
    <xf numFmtId="0" fontId="43" fillId="14" borderId="62" xfId="2" applyFont="1" applyFill="1" applyBorder="1" applyAlignment="1">
      <alignment horizontal="center" vertical="center"/>
    </xf>
    <xf numFmtId="0" fontId="43" fillId="14" borderId="63" xfId="2" applyFont="1" applyFill="1" applyBorder="1" applyAlignment="1">
      <alignment horizontal="center" vertical="center"/>
    </xf>
    <xf numFmtId="0" fontId="43" fillId="14" borderId="66" xfId="2" applyFont="1" applyFill="1" applyBorder="1" applyAlignment="1">
      <alignment horizontal="center" vertical="center"/>
    </xf>
    <xf numFmtId="0" fontId="43" fillId="14" borderId="71" xfId="2" applyFont="1" applyFill="1" applyBorder="1" applyAlignment="1">
      <alignment horizontal="center" vertical="center"/>
    </xf>
    <xf numFmtId="0" fontId="43" fillId="14" borderId="67" xfId="2" applyFont="1" applyFill="1" applyBorder="1" applyAlignment="1">
      <alignment horizontal="center" vertical="center"/>
    </xf>
    <xf numFmtId="0" fontId="43" fillId="14" borderId="73" xfId="2" applyFont="1" applyFill="1" applyBorder="1" applyAlignment="1">
      <alignment horizontal="center" vertical="center"/>
    </xf>
    <xf numFmtId="0" fontId="43" fillId="14" borderId="70" xfId="2" applyFont="1" applyFill="1" applyBorder="1" applyAlignment="1">
      <alignment horizontal="center" vertical="center"/>
    </xf>
    <xf numFmtId="0" fontId="39" fillId="14" borderId="70" xfId="2" applyFont="1" applyFill="1" applyBorder="1" applyAlignment="1">
      <alignment horizontal="center" vertical="center"/>
    </xf>
    <xf numFmtId="0" fontId="39" fillId="14" borderId="71" xfId="2" applyFont="1" applyFill="1" applyBorder="1" applyAlignment="1">
      <alignment horizontal="center" vertical="center"/>
    </xf>
    <xf numFmtId="0" fontId="39" fillId="14" borderId="66" xfId="2" applyFont="1" applyFill="1" applyBorder="1" applyAlignment="1">
      <alignment horizontal="center" vertical="center"/>
    </xf>
    <xf numFmtId="0" fontId="39" fillId="14" borderId="67" xfId="2" applyFont="1" applyFill="1" applyBorder="1" applyAlignment="1">
      <alignment horizontal="center" vertical="center"/>
    </xf>
    <xf numFmtId="0" fontId="39" fillId="14" borderId="72" xfId="2" applyFont="1" applyFill="1" applyBorder="1" applyAlignment="1">
      <alignment horizontal="center" vertical="center"/>
    </xf>
    <xf numFmtId="0" fontId="39" fillId="14" borderId="73" xfId="2" applyFont="1" applyFill="1" applyBorder="1" applyAlignment="1">
      <alignment horizontal="center" vertical="center"/>
    </xf>
    <xf numFmtId="0" fontId="39" fillId="14" borderId="74" xfId="2" applyFont="1" applyFill="1" applyBorder="1" applyAlignment="1">
      <alignment horizontal="center" vertical="center"/>
    </xf>
    <xf numFmtId="0" fontId="39" fillId="14" borderId="20" xfId="2" applyFont="1" applyFill="1" applyBorder="1" applyAlignment="1">
      <alignment horizontal="center" vertical="center"/>
    </xf>
    <xf numFmtId="0" fontId="24" fillId="14" borderId="47" xfId="2" applyFont="1" applyFill="1" applyBorder="1" applyAlignment="1">
      <alignment horizontal="center" vertical="center"/>
    </xf>
    <xf numFmtId="0" fontId="24" fillId="15" borderId="77" xfId="2" applyFont="1" applyFill="1" applyBorder="1" applyAlignment="1">
      <alignment horizontal="center" vertical="center"/>
    </xf>
    <xf numFmtId="0" fontId="44" fillId="15" borderId="78" xfId="2" applyFont="1" applyFill="1" applyBorder="1" applyAlignment="1">
      <alignment horizontal="center" vertical="center"/>
    </xf>
    <xf numFmtId="0" fontId="44" fillId="15" borderId="79" xfId="2" applyFont="1" applyFill="1" applyBorder="1" applyAlignment="1">
      <alignment horizontal="center" vertical="center"/>
    </xf>
    <xf numFmtId="0" fontId="45" fillId="15" borderId="13" xfId="2" applyFont="1" applyFill="1" applyBorder="1" applyAlignment="1">
      <alignment horizontal="center" vertical="center"/>
    </xf>
    <xf numFmtId="0" fontId="28" fillId="15" borderId="134" xfId="2" applyFont="1" applyFill="1" applyBorder="1" applyAlignment="1">
      <alignment horizontal="center" vertical="center"/>
    </xf>
    <xf numFmtId="0" fontId="28" fillId="15" borderId="8" xfId="2" applyFont="1" applyFill="1" applyBorder="1" applyAlignment="1">
      <alignment horizontal="center" vertical="center"/>
    </xf>
    <xf numFmtId="0" fontId="24" fillId="16" borderId="27" xfId="2" applyFont="1" applyFill="1" applyBorder="1" applyAlignment="1">
      <alignment horizontal="center" vertical="center"/>
    </xf>
    <xf numFmtId="0" fontId="43" fillId="16" borderId="91" xfId="2" applyFont="1" applyFill="1" applyBorder="1" applyAlignment="1">
      <alignment horizontal="center" vertical="center"/>
    </xf>
    <xf numFmtId="0" fontId="39" fillId="16" borderId="135" xfId="2" applyFont="1" applyFill="1" applyBorder="1" applyAlignment="1">
      <alignment horizontal="center" vertical="center"/>
    </xf>
    <xf numFmtId="0" fontId="39" fillId="16" borderId="92" xfId="2" applyFont="1" applyFill="1" applyBorder="1" applyAlignment="1">
      <alignment horizontal="center" vertical="center"/>
    </xf>
    <xf numFmtId="0" fontId="39" fillId="16" borderId="93" xfId="2" applyFont="1" applyFill="1" applyBorder="1" applyAlignment="1">
      <alignment horizontal="center" vertical="center"/>
    </xf>
    <xf numFmtId="0" fontId="24" fillId="16" borderId="94" xfId="2" applyFont="1" applyFill="1" applyBorder="1" applyAlignment="1">
      <alignment horizontal="center" vertical="center"/>
    </xf>
    <xf numFmtId="178" fontId="39" fillId="0" borderId="118" xfId="2" applyNumberFormat="1" applyFont="1" applyBorder="1" applyAlignment="1">
      <alignment horizontal="center" vertical="center"/>
    </xf>
    <xf numFmtId="178" fontId="39" fillId="0" borderId="97" xfId="2" applyNumberFormat="1" applyFont="1" applyBorder="1" applyAlignment="1">
      <alignment horizontal="center" vertical="center"/>
    </xf>
    <xf numFmtId="178" fontId="39" fillId="0" borderId="119" xfId="2" applyNumberFormat="1" applyFont="1" applyBorder="1" applyAlignment="1">
      <alignment horizontal="center" vertical="center"/>
    </xf>
    <xf numFmtId="178" fontId="39" fillId="0" borderId="136" xfId="2" applyNumberFormat="1" applyFont="1" applyBorder="1" applyAlignment="1">
      <alignment horizontal="center" vertical="center"/>
    </xf>
    <xf numFmtId="178" fontId="39" fillId="0" borderId="120" xfId="2" applyNumberFormat="1" applyFont="1" applyBorder="1" applyAlignment="1">
      <alignment horizontal="center" vertical="center"/>
    </xf>
    <xf numFmtId="0" fontId="43" fillId="0" borderId="120" xfId="2" applyFont="1" applyBorder="1" applyAlignment="1">
      <alignment horizontal="center" vertical="center"/>
    </xf>
    <xf numFmtId="178" fontId="39" fillId="0" borderId="96" xfId="2" applyNumberFormat="1" applyFont="1" applyBorder="1" applyAlignment="1">
      <alignment horizontal="center" vertical="center"/>
    </xf>
    <xf numFmtId="178" fontId="46" fillId="0" borderId="118" xfId="2" applyNumberFormat="1" applyFont="1" applyBorder="1" applyAlignment="1">
      <alignment horizontal="center" vertical="center"/>
    </xf>
    <xf numFmtId="178" fontId="46" fillId="0" borderId="97" xfId="2" applyNumberFormat="1" applyFont="1" applyBorder="1" applyAlignment="1">
      <alignment horizontal="center" vertical="center"/>
    </xf>
    <xf numFmtId="178" fontId="46" fillId="0" borderId="119" xfId="2" applyNumberFormat="1" applyFont="1" applyBorder="1" applyAlignment="1">
      <alignment horizontal="center" vertical="center"/>
    </xf>
    <xf numFmtId="178" fontId="39" fillId="0" borderId="121" xfId="2" applyNumberFormat="1" applyFont="1" applyBorder="1" applyAlignment="1">
      <alignment horizontal="center" vertical="center"/>
    </xf>
    <xf numFmtId="178" fontId="39" fillId="0" borderId="98" xfId="2" applyNumberFormat="1" applyFont="1" applyBorder="1" applyAlignment="1">
      <alignment horizontal="center" vertical="center"/>
    </xf>
    <xf numFmtId="0" fontId="42" fillId="0" borderId="109" xfId="2" applyFont="1" applyBorder="1" applyAlignment="1">
      <alignment horizontal="center" vertical="center"/>
    </xf>
    <xf numFmtId="0" fontId="42" fillId="0" borderId="0" xfId="2" applyFont="1" applyAlignment="1">
      <alignment horizontal="center" vertical="center"/>
    </xf>
    <xf numFmtId="0" fontId="43" fillId="0" borderId="110" xfId="2" applyFont="1" applyBorder="1" applyAlignment="1">
      <alignment horizontal="center" vertical="center"/>
    </xf>
    <xf numFmtId="0" fontId="39" fillId="0" borderId="137" xfId="2" applyFont="1" applyBorder="1" applyAlignment="1">
      <alignment horizontal="center" vertical="center"/>
    </xf>
    <xf numFmtId="0" fontId="39" fillId="0" borderId="8" xfId="2" applyFont="1" applyBorder="1" applyAlignment="1">
      <alignment horizontal="center" vertical="center"/>
    </xf>
    <xf numFmtId="0" fontId="39" fillId="0" borderId="111" xfId="2" applyFont="1" applyBorder="1" applyAlignment="1">
      <alignment horizontal="center" vertical="center"/>
    </xf>
    <xf numFmtId="0" fontId="39" fillId="0" borderId="106" xfId="2" applyFont="1" applyBorder="1" applyAlignment="1">
      <alignment horizontal="center" vertical="center"/>
    </xf>
    <xf numFmtId="0" fontId="39" fillId="0" borderId="77" xfId="2" applyFont="1" applyBorder="1" applyAlignment="1">
      <alignment horizontal="center" vertical="center"/>
    </xf>
    <xf numFmtId="0" fontId="39" fillId="0" borderId="112" xfId="2" applyFont="1" applyBorder="1" applyAlignment="1">
      <alignment horizontal="center" vertical="center"/>
    </xf>
    <xf numFmtId="178" fontId="39" fillId="0" borderId="111" xfId="2" applyNumberFormat="1" applyFont="1" applyBorder="1" applyAlignment="1">
      <alignment horizontal="center" vertical="center"/>
    </xf>
    <xf numFmtId="178" fontId="39" fillId="0" borderId="8" xfId="2" applyNumberFormat="1" applyFont="1" applyBorder="1" applyAlignment="1">
      <alignment horizontal="center" vertical="center"/>
    </xf>
    <xf numFmtId="0" fontId="39" fillId="0" borderId="113" xfId="2" applyFont="1" applyBorder="1" applyAlignment="1">
      <alignment horizontal="center" vertical="center"/>
    </xf>
    <xf numFmtId="0" fontId="39" fillId="0" borderId="107" xfId="2" applyFont="1" applyBorder="1" applyAlignment="1">
      <alignment horizontal="center" vertical="center"/>
    </xf>
    <xf numFmtId="0" fontId="24" fillId="0" borderId="114" xfId="2" applyFont="1" applyBorder="1" applyAlignment="1">
      <alignment horizontal="center" vertical="center"/>
    </xf>
    <xf numFmtId="0" fontId="42" fillId="0" borderId="78" xfId="2" applyFont="1" applyBorder="1" applyAlignment="1">
      <alignment horizontal="center" vertical="center"/>
    </xf>
    <xf numFmtId="0" fontId="42" fillId="0" borderId="79" xfId="2" applyFont="1" applyBorder="1" applyAlignment="1">
      <alignment horizontal="center" vertical="center"/>
    </xf>
    <xf numFmtId="0" fontId="39" fillId="0" borderId="138" xfId="2" applyFont="1" applyBorder="1" applyAlignment="1">
      <alignment horizontal="center" vertical="center"/>
    </xf>
    <xf numFmtId="178" fontId="46" fillId="0" borderId="13" xfId="2" applyNumberFormat="1" applyFont="1" applyBorder="1" applyAlignment="1">
      <alignment horizontal="center" vertical="center"/>
    </xf>
    <xf numFmtId="178" fontId="39" fillId="0" borderId="80" xfId="2" applyNumberFormat="1" applyFont="1" applyBorder="1" applyAlignment="1">
      <alignment horizontal="center" vertical="center"/>
    </xf>
    <xf numFmtId="178" fontId="39" fillId="0" borderId="79" xfId="2" applyNumberFormat="1" applyFont="1" applyBorder="1" applyAlignment="1">
      <alignment horizontal="center" vertical="center"/>
    </xf>
    <xf numFmtId="178" fontId="39" fillId="0" borderId="81" xfId="2" applyNumberFormat="1" applyFont="1" applyBorder="1" applyAlignment="1">
      <alignment horizontal="center" vertical="center"/>
    </xf>
    <xf numFmtId="178" fontId="39" fillId="0" borderId="78" xfId="2" applyNumberFormat="1" applyFont="1" applyBorder="1" applyAlignment="1">
      <alignment horizontal="center" vertical="center"/>
    </xf>
    <xf numFmtId="178" fontId="46" fillId="0" borderId="128" xfId="2" applyNumberFormat="1" applyFont="1" applyBorder="1" applyAlignment="1">
      <alignment horizontal="center" vertical="center"/>
    </xf>
    <xf numFmtId="178" fontId="46" fillId="0" borderId="129" xfId="2" applyNumberFormat="1" applyFont="1" applyBorder="1" applyAlignment="1">
      <alignment horizontal="center" vertical="center"/>
    </xf>
    <xf numFmtId="178" fontId="39" fillId="0" borderId="130" xfId="2" applyNumberFormat="1" applyFont="1" applyBorder="1" applyAlignment="1">
      <alignment horizontal="center" vertical="center"/>
    </xf>
    <xf numFmtId="178" fontId="39" fillId="0" borderId="129" xfId="2" applyNumberFormat="1" applyFont="1" applyBorder="1" applyAlignment="1">
      <alignment horizontal="center" vertical="center"/>
    </xf>
    <xf numFmtId="178" fontId="39" fillId="0" borderId="128" xfId="2" applyNumberFormat="1" applyFont="1" applyBorder="1" applyAlignment="1">
      <alignment horizontal="center" vertical="center"/>
    </xf>
    <xf numFmtId="178" fontId="39" fillId="0" borderId="125" xfId="2" applyNumberFormat="1" applyFont="1" applyBorder="1" applyAlignment="1">
      <alignment horizontal="center" vertical="center"/>
    </xf>
    <xf numFmtId="178" fontId="39" fillId="0" borderId="13" xfId="2" applyNumberFormat="1" applyFont="1" applyBorder="1" applyAlignment="1">
      <alignment horizontal="center" vertical="center"/>
    </xf>
    <xf numFmtId="178" fontId="39" fillId="0" borderId="82" xfId="2" applyNumberFormat="1" applyFont="1" applyBorder="1" applyAlignment="1">
      <alignment horizontal="center" vertical="center"/>
    </xf>
    <xf numFmtId="178" fontId="39" fillId="0" borderId="83" xfId="2" applyNumberFormat="1" applyFont="1" applyBorder="1" applyAlignment="1">
      <alignment horizontal="center" vertical="center"/>
    </xf>
    <xf numFmtId="178" fontId="24" fillId="0" borderId="84" xfId="2" applyNumberFormat="1" applyFont="1" applyBorder="1" applyAlignment="1">
      <alignment horizontal="center" vertical="center"/>
    </xf>
    <xf numFmtId="0" fontId="39" fillId="14" borderId="65" xfId="2" applyFont="1" applyFill="1" applyBorder="1" applyAlignment="1">
      <alignment horizontal="center" vertical="center"/>
    </xf>
    <xf numFmtId="0" fontId="39" fillId="14" borderId="133" xfId="2" applyFont="1" applyFill="1" applyBorder="1" applyAlignment="1">
      <alignment horizontal="center" vertical="center"/>
    </xf>
    <xf numFmtId="0" fontId="39" fillId="14" borderId="64" xfId="2" applyFont="1" applyFill="1" applyBorder="1" applyAlignment="1">
      <alignment horizontal="center" vertical="center"/>
    </xf>
    <xf numFmtId="0" fontId="39" fillId="14" borderId="62" xfId="2" applyFont="1" applyFill="1" applyBorder="1" applyAlignment="1">
      <alignment horizontal="center" vertical="center"/>
    </xf>
    <xf numFmtId="0" fontId="45" fillId="15" borderId="78" xfId="2" applyFont="1" applyFill="1" applyBorder="1" applyAlignment="1">
      <alignment horizontal="center" vertical="center"/>
    </xf>
    <xf numFmtId="0" fontId="45" fillId="15" borderId="79" xfId="2" applyFont="1" applyFill="1" applyBorder="1" applyAlignment="1">
      <alignment horizontal="center" vertical="center"/>
    </xf>
    <xf numFmtId="0" fontId="28" fillId="15" borderId="138" xfId="2" applyFont="1" applyFill="1" applyBorder="1" applyAlignment="1">
      <alignment horizontal="center" vertical="center"/>
    </xf>
    <xf numFmtId="0" fontId="45" fillId="15" borderId="80" xfId="2" applyFont="1" applyFill="1" applyBorder="1" applyAlignment="1">
      <alignment horizontal="center" vertical="center"/>
    </xf>
    <xf numFmtId="0" fontId="45" fillId="15" borderId="81" xfId="2" applyFont="1" applyFill="1" applyBorder="1" applyAlignment="1">
      <alignment horizontal="center" vertical="center"/>
    </xf>
    <xf numFmtId="0" fontId="28" fillId="15" borderId="111" xfId="2" applyFont="1" applyFill="1" applyBorder="1" applyAlignment="1">
      <alignment horizontal="center" vertical="center"/>
    </xf>
    <xf numFmtId="0" fontId="28" fillId="15" borderId="106" xfId="2" applyFont="1" applyFill="1" applyBorder="1" applyAlignment="1">
      <alignment horizontal="center" vertical="center"/>
    </xf>
    <xf numFmtId="0" fontId="43" fillId="16" borderId="87" xfId="2" applyFont="1" applyFill="1" applyBorder="1" applyAlignment="1">
      <alignment horizontal="center" vertical="center"/>
    </xf>
    <xf numFmtId="0" fontId="43" fillId="16" borderId="89" xfId="2" applyFont="1" applyFill="1" applyBorder="1" applyAlignment="1">
      <alignment horizontal="center" vertical="center"/>
    </xf>
    <xf numFmtId="0" fontId="43" fillId="0" borderId="0" xfId="2" applyFont="1" applyAlignment="1">
      <alignment horizontal="center" vertical="center"/>
    </xf>
    <xf numFmtId="0" fontId="43" fillId="0" borderId="75" xfId="2" applyFont="1" applyBorder="1" applyAlignment="1">
      <alignment horizontal="center" vertical="center"/>
    </xf>
    <xf numFmtId="0" fontId="43" fillId="0" borderId="37" xfId="2" applyFont="1" applyBorder="1" applyAlignment="1">
      <alignment horizontal="center" vertical="center"/>
    </xf>
    <xf numFmtId="0" fontId="43" fillId="0" borderId="109" xfId="2" applyFont="1" applyBorder="1" applyAlignment="1">
      <alignment horizontal="center" vertical="center"/>
    </xf>
    <xf numFmtId="0" fontId="43" fillId="0" borderId="78" xfId="2" applyFont="1" applyBorder="1" applyAlignment="1">
      <alignment horizontal="center" vertical="center"/>
    </xf>
    <xf numFmtId="0" fontId="43" fillId="0" borderId="79" xfId="2" applyFont="1" applyBorder="1" applyAlignment="1">
      <alignment horizontal="center" vertical="center"/>
    </xf>
    <xf numFmtId="0" fontId="43" fillId="0" borderId="13" xfId="2" applyFont="1" applyBorder="1" applyAlignment="1">
      <alignment horizontal="center" vertical="center"/>
    </xf>
    <xf numFmtId="0" fontId="43" fillId="0" borderId="138" xfId="2" applyFont="1" applyBorder="1" applyAlignment="1">
      <alignment horizontal="center" vertical="center"/>
    </xf>
    <xf numFmtId="0" fontId="43" fillId="0" borderId="80" xfId="2" applyFont="1" applyBorder="1" applyAlignment="1">
      <alignment horizontal="center" vertical="center"/>
    </xf>
    <xf numFmtId="178" fontId="46" fillId="0" borderId="80" xfId="2" applyNumberFormat="1" applyFont="1" applyBorder="1" applyAlignment="1">
      <alignment horizontal="center" vertical="center"/>
    </xf>
    <xf numFmtId="178" fontId="46" fillId="0" borderId="79" xfId="2" applyNumberFormat="1" applyFont="1" applyBorder="1" applyAlignment="1">
      <alignment horizontal="center" vertical="center"/>
    </xf>
    <xf numFmtId="178" fontId="46" fillId="0" borderId="78" xfId="2" applyNumberFormat="1" applyFont="1" applyBorder="1" applyAlignment="1">
      <alignment horizontal="center" vertical="center"/>
    </xf>
    <xf numFmtId="178" fontId="46" fillId="0" borderId="82" xfId="2" applyNumberFormat="1" applyFont="1" applyBorder="1" applyAlignment="1">
      <alignment horizontal="center" vertical="center"/>
    </xf>
    <xf numFmtId="178" fontId="46" fillId="0" borderId="81" xfId="2" applyNumberFormat="1" applyFont="1" applyBorder="1" applyAlignment="1">
      <alignment horizontal="center" vertical="center"/>
    </xf>
    <xf numFmtId="0" fontId="39" fillId="14" borderId="19" xfId="2" applyFont="1" applyFill="1" applyBorder="1" applyAlignment="1">
      <alignment horizontal="center" vertical="center"/>
    </xf>
    <xf numFmtId="0" fontId="48" fillId="14" borderId="66" xfId="2" applyFont="1" applyFill="1" applyBorder="1" applyAlignment="1">
      <alignment horizontal="center" vertical="center"/>
    </xf>
    <xf numFmtId="0" fontId="48" fillId="14" borderId="71" xfId="2" applyFont="1" applyFill="1" applyBorder="1" applyAlignment="1">
      <alignment horizontal="center" vertical="center"/>
    </xf>
    <xf numFmtId="0" fontId="48" fillId="14" borderId="67" xfId="2" applyFont="1" applyFill="1" applyBorder="1" applyAlignment="1">
      <alignment horizontal="center" vertical="center"/>
    </xf>
    <xf numFmtId="0" fontId="48" fillId="14" borderId="73" xfId="2" applyFont="1" applyFill="1" applyBorder="1" applyAlignment="1">
      <alignment horizontal="center" vertical="center"/>
    </xf>
    <xf numFmtId="0" fontId="48" fillId="14" borderId="70" xfId="2" applyFont="1" applyFill="1" applyBorder="1" applyAlignment="1">
      <alignment horizontal="center" vertical="center"/>
    </xf>
    <xf numFmtId="0" fontId="39" fillId="0" borderId="71" xfId="2" applyFont="1" applyBorder="1" applyAlignment="1">
      <alignment horizontal="center" vertical="center"/>
    </xf>
    <xf numFmtId="0" fontId="24" fillId="0" borderId="21" xfId="2" applyFont="1" applyBorder="1" applyAlignment="1">
      <alignment horizontal="center" vertical="center"/>
    </xf>
    <xf numFmtId="0" fontId="39" fillId="15" borderId="112" xfId="2" applyFont="1" applyFill="1" applyBorder="1" applyAlignment="1">
      <alignment horizontal="center" vertical="center"/>
    </xf>
    <xf numFmtId="0" fontId="39" fillId="15" borderId="106" xfId="2" applyFont="1" applyFill="1" applyBorder="1" applyAlignment="1">
      <alignment horizontal="center" vertical="center"/>
    </xf>
    <xf numFmtId="0" fontId="39" fillId="15" borderId="8" xfId="2" applyFont="1" applyFill="1" applyBorder="1" applyAlignment="1">
      <alignment horizontal="center" vertical="center"/>
    </xf>
    <xf numFmtId="0" fontId="39" fillId="15" borderId="139" xfId="2" applyFont="1" applyFill="1" applyBorder="1" applyAlignment="1">
      <alignment horizontal="center" vertical="center"/>
    </xf>
    <xf numFmtId="0" fontId="28" fillId="15" borderId="112" xfId="2" applyFont="1" applyFill="1" applyBorder="1" applyAlignment="1">
      <alignment horizontal="center" vertical="center"/>
    </xf>
    <xf numFmtId="0" fontId="28" fillId="15" borderId="77" xfId="2" applyFont="1" applyFill="1" applyBorder="1" applyAlignment="1">
      <alignment horizontal="center" vertical="center"/>
    </xf>
    <xf numFmtId="0" fontId="39" fillId="0" borderId="86" xfId="2" applyFont="1" applyBorder="1" applyAlignment="1">
      <alignment horizontal="center" vertical="center"/>
    </xf>
    <xf numFmtId="0" fontId="39" fillId="0" borderId="24" xfId="2" applyFont="1" applyBorder="1" applyAlignment="1">
      <alignment horizontal="center" vertical="center"/>
    </xf>
    <xf numFmtId="0" fontId="39" fillId="0" borderId="34" xfId="2" applyFont="1" applyBorder="1" applyAlignment="1">
      <alignment horizontal="center" vertical="center"/>
    </xf>
    <xf numFmtId="0" fontId="39" fillId="0" borderId="140" xfId="2" applyFont="1" applyBorder="1" applyAlignment="1">
      <alignment horizontal="center" vertical="center"/>
    </xf>
    <xf numFmtId="0" fontId="39" fillId="0" borderId="36" xfId="2" applyFont="1" applyBorder="1" applyAlignment="1">
      <alignment horizontal="center" vertical="center"/>
    </xf>
    <xf numFmtId="0" fontId="39" fillId="0" borderId="35" xfId="2" applyFont="1" applyBorder="1" applyAlignment="1">
      <alignment horizontal="center" vertical="center"/>
    </xf>
    <xf numFmtId="0" fontId="48" fillId="0" borderId="34" xfId="2" applyFont="1" applyBorder="1" applyAlignment="1">
      <alignment horizontal="center" vertical="center"/>
    </xf>
    <xf numFmtId="0" fontId="39" fillId="0" borderId="89" xfId="2" applyFont="1" applyBorder="1" applyAlignment="1">
      <alignment horizontal="center" vertical="center"/>
    </xf>
    <xf numFmtId="0" fontId="39" fillId="0" borderId="88" xfId="2" applyFont="1" applyBorder="1" applyAlignment="1">
      <alignment horizontal="center" vertical="center"/>
    </xf>
    <xf numFmtId="0" fontId="39" fillId="0" borderId="90" xfId="2" applyFont="1" applyBorder="1" applyAlignment="1">
      <alignment horizontal="center" vertical="center"/>
    </xf>
    <xf numFmtId="0" fontId="39" fillId="0" borderId="91" xfId="2" applyFont="1" applyBorder="1" applyAlignment="1">
      <alignment horizontal="center" vertical="center"/>
    </xf>
    <xf numFmtId="0" fontId="39" fillId="0" borderId="87" xfId="2" applyFont="1" applyBorder="1" applyAlignment="1">
      <alignment horizontal="center" vertical="center"/>
    </xf>
    <xf numFmtId="0" fontId="39" fillId="0" borderId="92" xfId="2" applyFont="1" applyBorder="1" applyAlignment="1">
      <alignment horizontal="center" vertical="center"/>
    </xf>
    <xf numFmtId="0" fontId="39" fillId="0" borderId="93" xfId="2" applyFont="1" applyBorder="1" applyAlignment="1">
      <alignment horizontal="center" vertical="center"/>
    </xf>
    <xf numFmtId="0" fontId="24" fillId="0" borderId="94" xfId="2" applyFont="1" applyBorder="1" applyAlignment="1">
      <alignment horizontal="center" vertical="center"/>
    </xf>
    <xf numFmtId="0" fontId="39" fillId="0" borderId="136" xfId="2" applyFont="1" applyBorder="1" applyAlignment="1">
      <alignment horizontal="center" vertical="center"/>
    </xf>
    <xf numFmtId="178" fontId="48" fillId="0" borderId="119" xfId="2" applyNumberFormat="1" applyFont="1" applyBorder="1" applyAlignment="1">
      <alignment horizontal="center" vertical="center"/>
    </xf>
    <xf numFmtId="178" fontId="39" fillId="0" borderId="102" xfId="2" applyNumberFormat="1" applyFont="1" applyBorder="1" applyAlignment="1">
      <alignment horizontal="center" vertical="center"/>
    </xf>
    <xf numFmtId="178" fontId="39" fillId="0" borderId="68" xfId="2" applyNumberFormat="1" applyFont="1" applyBorder="1" applyAlignment="1">
      <alignment horizontal="center" vertical="center"/>
    </xf>
    <xf numFmtId="0" fontId="48" fillId="0" borderId="111" xfId="2" applyFont="1" applyBorder="1" applyAlignment="1">
      <alignment horizontal="center" vertical="center"/>
    </xf>
    <xf numFmtId="0" fontId="24" fillId="11" borderId="22" xfId="2" applyFont="1" applyFill="1" applyBorder="1" applyAlignment="1">
      <alignment horizontal="center" vertical="center"/>
    </xf>
    <xf numFmtId="0" fontId="24" fillId="12" borderId="39" xfId="2" applyFont="1" applyFill="1" applyBorder="1" applyAlignment="1">
      <alignment horizontal="center" vertical="center"/>
    </xf>
    <xf numFmtId="0" fontId="39" fillId="5" borderId="109" xfId="2" applyFont="1" applyFill="1" applyBorder="1" applyAlignment="1">
      <alignment horizontal="center" vertical="center"/>
    </xf>
    <xf numFmtId="0" fontId="39" fillId="5" borderId="0" xfId="2" applyFont="1" applyFill="1" applyAlignment="1">
      <alignment horizontal="center" vertical="center"/>
    </xf>
    <xf numFmtId="0" fontId="39" fillId="12" borderId="110" xfId="2" applyFont="1" applyFill="1" applyBorder="1" applyAlignment="1">
      <alignment horizontal="center" vertical="center"/>
    </xf>
    <xf numFmtId="0" fontId="39" fillId="5" borderId="110" xfId="2" applyFont="1" applyFill="1" applyBorder="1" applyAlignment="1">
      <alignment horizontal="center" vertical="center"/>
    </xf>
    <xf numFmtId="0" fontId="39" fillId="5" borderId="137" xfId="2" applyFont="1" applyFill="1" applyBorder="1" applyAlignment="1">
      <alignment horizontal="center" vertical="center"/>
    </xf>
    <xf numFmtId="0" fontId="39" fillId="5" borderId="75" xfId="2" applyFont="1" applyFill="1" applyBorder="1" applyAlignment="1">
      <alignment horizontal="center" vertical="center"/>
    </xf>
    <xf numFmtId="0" fontId="39" fillId="12" borderId="75" xfId="2" applyFont="1" applyFill="1" applyBorder="1" applyAlignment="1">
      <alignment horizontal="center" vertical="center"/>
    </xf>
    <xf numFmtId="0" fontId="39" fillId="5" borderId="37" xfId="2" applyFont="1" applyFill="1" applyBorder="1" applyAlignment="1">
      <alignment horizontal="center" vertical="center"/>
    </xf>
    <xf numFmtId="0" fontId="39" fillId="12" borderId="109" xfId="2" applyFont="1" applyFill="1" applyBorder="1" applyAlignment="1">
      <alignment horizontal="center" vertical="center"/>
    </xf>
    <xf numFmtId="0" fontId="39" fillId="0" borderId="102" xfId="2" applyFont="1" applyBorder="1" applyAlignment="1">
      <alignment horizontal="center" vertical="center"/>
    </xf>
    <xf numFmtId="0" fontId="39" fillId="0" borderId="68" xfId="2" applyFont="1" applyBorder="1" applyAlignment="1">
      <alignment horizontal="center" vertical="center"/>
    </xf>
    <xf numFmtId="0" fontId="39" fillId="0" borderId="101" xfId="2" applyFont="1" applyBorder="1" applyAlignment="1">
      <alignment horizontal="center" vertical="center"/>
    </xf>
    <xf numFmtId="0" fontId="39" fillId="0" borderId="69" xfId="2" applyFont="1" applyBorder="1" applyAlignment="1">
      <alignment horizontal="center" vertical="center"/>
    </xf>
    <xf numFmtId="0" fontId="39" fillId="0" borderId="100" xfId="2" applyFont="1" applyBorder="1" applyAlignment="1">
      <alignment horizontal="center" vertical="center"/>
    </xf>
    <xf numFmtId="0" fontId="39" fillId="0" borderId="103" xfId="2" applyFont="1" applyBorder="1" applyAlignment="1">
      <alignment horizontal="center" vertical="center"/>
    </xf>
    <xf numFmtId="0" fontId="39" fillId="0" borderId="104" xfId="2" applyFont="1" applyBorder="1" applyAlignment="1">
      <alignment horizontal="center" vertical="center"/>
    </xf>
    <xf numFmtId="0" fontId="24" fillId="0" borderId="105" xfId="2" applyFont="1" applyBorder="1" applyAlignment="1">
      <alignment horizontal="center" vertical="center"/>
    </xf>
    <xf numFmtId="0" fontId="39" fillId="0" borderId="141" xfId="2" applyFont="1" applyBorder="1" applyAlignment="1">
      <alignment horizontal="center" vertical="center"/>
    </xf>
    <xf numFmtId="0" fontId="39" fillId="0" borderId="22" xfId="2" applyFont="1" applyBorder="1" applyAlignment="1">
      <alignment horizontal="center" vertical="center"/>
    </xf>
    <xf numFmtId="0" fontId="24" fillId="0" borderId="142" xfId="2" applyFont="1" applyBorder="1" applyAlignment="1">
      <alignment horizontal="center" vertical="center"/>
    </xf>
    <xf numFmtId="49" fontId="24" fillId="11" borderId="25" xfId="2" applyNumberFormat="1" applyFont="1" applyFill="1" applyBorder="1" applyAlignment="1">
      <alignment horizontal="center" vertical="center"/>
    </xf>
    <xf numFmtId="0" fontId="24" fillId="11" borderId="27" xfId="2" applyFont="1" applyFill="1" applyBorder="1" applyAlignment="1">
      <alignment horizontal="center" vertical="center"/>
    </xf>
    <xf numFmtId="0" fontId="39" fillId="11" borderId="86" xfId="2" applyFont="1" applyFill="1" applyBorder="1" applyAlignment="1">
      <alignment horizontal="center" vertical="center"/>
    </xf>
    <xf numFmtId="0" fontId="39" fillId="11" borderId="24" xfId="2" applyFont="1" applyFill="1" applyBorder="1" applyAlignment="1">
      <alignment horizontal="center" vertical="center"/>
    </xf>
    <xf numFmtId="0" fontId="39" fillId="11" borderId="34" xfId="2" applyFont="1" applyFill="1" applyBorder="1" applyAlignment="1">
      <alignment horizontal="center" vertical="center"/>
    </xf>
    <xf numFmtId="0" fontId="39" fillId="11" borderId="140" xfId="2" applyFont="1" applyFill="1" applyBorder="1" applyAlignment="1">
      <alignment horizontal="center" vertical="center"/>
    </xf>
    <xf numFmtId="0" fontId="39" fillId="11" borderId="36" xfId="2" applyFont="1" applyFill="1" applyBorder="1" applyAlignment="1">
      <alignment horizontal="center" vertical="center"/>
    </xf>
    <xf numFmtId="0" fontId="39" fillId="11" borderId="35" xfId="2" applyFont="1" applyFill="1" applyBorder="1" applyAlignment="1">
      <alignment horizontal="center" vertical="center"/>
    </xf>
    <xf numFmtId="178" fontId="39" fillId="0" borderId="143" xfId="2" applyNumberFormat="1" applyFont="1" applyBorder="1" applyAlignment="1">
      <alignment horizontal="center" vertical="center"/>
    </xf>
    <xf numFmtId="178" fontId="39" fillId="0" borderId="144" xfId="2" applyNumberFormat="1" applyFont="1" applyBorder="1" applyAlignment="1">
      <alignment horizontal="center" vertical="center"/>
    </xf>
    <xf numFmtId="178" fontId="39" fillId="0" borderId="145" xfId="2" applyNumberFormat="1" applyFont="1" applyBorder="1" applyAlignment="1">
      <alignment horizontal="center" vertical="center"/>
    </xf>
    <xf numFmtId="178" fontId="39" fillId="0" borderId="146" xfId="2" applyNumberFormat="1" applyFont="1" applyBorder="1" applyAlignment="1">
      <alignment horizontal="center" vertical="center"/>
    </xf>
    <xf numFmtId="178" fontId="39" fillId="0" borderId="147" xfId="2" applyNumberFormat="1" applyFont="1" applyBorder="1" applyAlignment="1">
      <alignment horizontal="center" vertical="center"/>
    </xf>
    <xf numFmtId="178" fontId="39" fillId="0" borderId="148" xfId="2" applyNumberFormat="1" applyFont="1" applyBorder="1" applyAlignment="1">
      <alignment horizontal="center" vertical="center"/>
    </xf>
    <xf numFmtId="178" fontId="39" fillId="0" borderId="149" xfId="2" applyNumberFormat="1" applyFont="1" applyBorder="1" applyAlignment="1">
      <alignment horizontal="center" vertical="center"/>
    </xf>
    <xf numFmtId="178" fontId="24" fillId="0" borderId="150" xfId="2" applyNumberFormat="1" applyFont="1" applyBorder="1" applyAlignment="1">
      <alignment horizontal="center" vertical="center"/>
    </xf>
    <xf numFmtId="0" fontId="24" fillId="0" borderId="22" xfId="2" applyFont="1" applyBorder="1" applyAlignment="1">
      <alignment horizontal="center" vertical="center"/>
    </xf>
    <xf numFmtId="178" fontId="39" fillId="0" borderId="110" xfId="2" applyNumberFormat="1" applyFont="1" applyBorder="1" applyAlignment="1">
      <alignment horizontal="center" vertical="center"/>
    </xf>
    <xf numFmtId="178" fontId="39" fillId="0" borderId="75" xfId="2" applyNumberFormat="1" applyFont="1" applyBorder="1" applyAlignment="1">
      <alignment horizontal="center" vertical="center"/>
    </xf>
    <xf numFmtId="178" fontId="39" fillId="0" borderId="0" xfId="2" applyNumberFormat="1" applyFont="1" applyAlignment="1">
      <alignment horizontal="center" vertical="center"/>
    </xf>
    <xf numFmtId="178" fontId="39" fillId="0" borderId="37" xfId="2" applyNumberFormat="1" applyFont="1" applyBorder="1" applyAlignment="1">
      <alignment horizontal="center" vertical="center"/>
    </xf>
    <xf numFmtId="178" fontId="39" fillId="0" borderId="109" xfId="2" applyNumberFormat="1" applyFont="1" applyBorder="1" applyAlignment="1">
      <alignment horizontal="center" vertical="center"/>
    </xf>
    <xf numFmtId="178" fontId="39" fillId="0" borderId="141" xfId="2" applyNumberFormat="1" applyFont="1" applyBorder="1" applyAlignment="1">
      <alignment horizontal="center" vertical="center"/>
    </xf>
    <xf numFmtId="178" fontId="39" fillId="0" borderId="22" xfId="2" applyNumberFormat="1" applyFont="1" applyBorder="1" applyAlignment="1">
      <alignment horizontal="center" vertical="center"/>
    </xf>
    <xf numFmtId="178" fontId="24" fillId="0" borderId="142" xfId="2" applyNumberFormat="1" applyFont="1" applyBorder="1" applyAlignment="1">
      <alignment horizontal="center" vertical="center"/>
    </xf>
    <xf numFmtId="0" fontId="39" fillId="15" borderId="138" xfId="2" applyFont="1" applyFill="1" applyBorder="1" applyAlignment="1">
      <alignment horizontal="center" vertical="center"/>
    </xf>
    <xf numFmtId="0" fontId="48" fillId="15" borderId="13" xfId="2" applyFont="1" applyFill="1" applyBorder="1" applyAlignment="1">
      <alignment horizontal="center" vertical="center"/>
    </xf>
    <xf numFmtId="0" fontId="39" fillId="15" borderId="111" xfId="2" applyFont="1" applyFill="1" applyBorder="1" applyAlignment="1">
      <alignment horizontal="center" vertical="center"/>
    </xf>
    <xf numFmtId="0" fontId="39" fillId="0" borderId="151" xfId="2" applyFont="1" applyBorder="1" applyAlignment="1">
      <alignment horizontal="center" vertical="center"/>
    </xf>
    <xf numFmtId="178" fontId="39" fillId="0" borderId="101" xfId="2" applyNumberFormat="1" applyFont="1" applyBorder="1" applyAlignment="1">
      <alignment horizontal="center" vertical="center"/>
    </xf>
    <xf numFmtId="178" fontId="39" fillId="0" borderId="69" xfId="2" applyNumberFormat="1" applyFont="1" applyBorder="1" applyAlignment="1">
      <alignment horizontal="center" vertical="center"/>
    </xf>
    <xf numFmtId="178" fontId="39" fillId="0" borderId="100" xfId="2" applyNumberFormat="1" applyFont="1" applyBorder="1" applyAlignment="1">
      <alignment horizontal="center" vertical="center"/>
    </xf>
    <xf numFmtId="178" fontId="39" fillId="0" borderId="103" xfId="2" applyNumberFormat="1" applyFont="1" applyBorder="1" applyAlignment="1">
      <alignment horizontal="center" vertical="center"/>
    </xf>
    <xf numFmtId="178" fontId="39" fillId="0" borderId="104" xfId="2" applyNumberFormat="1" applyFont="1" applyBorder="1" applyAlignment="1">
      <alignment horizontal="center" vertical="center"/>
    </xf>
    <xf numFmtId="178" fontId="24" fillId="0" borderId="105" xfId="2" applyNumberFormat="1" applyFont="1" applyBorder="1" applyAlignment="1">
      <alignment horizontal="center" vertical="center"/>
    </xf>
    <xf numFmtId="0" fontId="48" fillId="0" borderId="8" xfId="2" applyFont="1" applyBorder="1" applyAlignment="1">
      <alignment horizontal="center" vertical="center"/>
    </xf>
    <xf numFmtId="0" fontId="39" fillId="12" borderId="64" xfId="2" applyFont="1" applyFill="1" applyBorder="1" applyAlignment="1">
      <alignment horizontal="center" vertical="center"/>
    </xf>
    <xf numFmtId="0" fontId="39" fillId="12" borderId="19" xfId="2" applyFont="1" applyFill="1" applyBorder="1" applyAlignment="1">
      <alignment horizontal="center" vertical="center"/>
    </xf>
    <xf numFmtId="0" fontId="39" fillId="12" borderId="65" xfId="2" applyFont="1" applyFill="1" applyBorder="1" applyAlignment="1">
      <alignment horizontal="center" vertical="center"/>
    </xf>
    <xf numFmtId="0" fontId="39" fillId="12" borderId="133" xfId="2" applyFont="1" applyFill="1" applyBorder="1" applyAlignment="1">
      <alignment horizontal="center" vertical="center"/>
    </xf>
    <xf numFmtId="0" fontId="39" fillId="12" borderId="62" xfId="2" applyFont="1" applyFill="1" applyBorder="1" applyAlignment="1">
      <alignment horizontal="center" vertical="center"/>
    </xf>
    <xf numFmtId="0" fontId="39" fillId="12" borderId="63" xfId="2" applyFont="1" applyFill="1" applyBorder="1" applyAlignment="1">
      <alignment horizontal="center" vertical="center"/>
    </xf>
    <xf numFmtId="0" fontId="48" fillId="0" borderId="66" xfId="2" applyFont="1" applyBorder="1" applyAlignment="1">
      <alignment horizontal="center" vertical="center"/>
    </xf>
    <xf numFmtId="0" fontId="48" fillId="0" borderId="67" xfId="2" applyFont="1" applyBorder="1" applyAlignment="1">
      <alignment horizontal="center" vertical="center"/>
    </xf>
    <xf numFmtId="0" fontId="48" fillId="0" borderId="73" xfId="2" applyFont="1" applyBorder="1" applyAlignment="1">
      <alignment horizontal="center" vertical="center"/>
    </xf>
    <xf numFmtId="0" fontId="48" fillId="0" borderId="70" xfId="2" applyFont="1" applyBorder="1" applyAlignment="1">
      <alignment horizontal="center" vertical="center"/>
    </xf>
    <xf numFmtId="0" fontId="39" fillId="0" borderId="67" xfId="2" applyFont="1" applyBorder="1" applyAlignment="1">
      <alignment horizontal="center" vertical="center"/>
    </xf>
    <xf numFmtId="0" fontId="39" fillId="0" borderId="66" xfId="2" applyFont="1" applyBorder="1" applyAlignment="1">
      <alignment horizontal="center" vertical="center"/>
    </xf>
    <xf numFmtId="0" fontId="49" fillId="0" borderId="73" xfId="2" applyFont="1" applyBorder="1" applyAlignment="1">
      <alignment horizontal="center" vertical="center"/>
    </xf>
    <xf numFmtId="0" fontId="39" fillId="0" borderId="70" xfId="2" applyFont="1" applyBorder="1" applyAlignment="1">
      <alignment horizontal="center" vertical="center"/>
    </xf>
    <xf numFmtId="0" fontId="39" fillId="0" borderId="72" xfId="2" applyFont="1" applyBorder="1" applyAlignment="1">
      <alignment horizontal="center" vertical="center"/>
    </xf>
    <xf numFmtId="0" fontId="39" fillId="0" borderId="73" xfId="2" applyFont="1" applyBorder="1" applyAlignment="1">
      <alignment horizontal="center" vertical="center"/>
    </xf>
    <xf numFmtId="0" fontId="39" fillId="0" borderId="74" xfId="2" applyFont="1" applyBorder="1" applyAlignment="1">
      <alignment horizontal="center" vertical="center"/>
    </xf>
    <xf numFmtId="0" fontId="39" fillId="0" borderId="20" xfId="2" applyFont="1" applyBorder="1" applyAlignment="1">
      <alignment horizontal="center" vertical="center"/>
    </xf>
    <xf numFmtId="0" fontId="24" fillId="11" borderId="77" xfId="2" applyFont="1" applyFill="1" applyBorder="1" applyAlignment="1">
      <alignment horizontal="center" vertical="center"/>
    </xf>
    <xf numFmtId="0" fontId="39" fillId="11" borderId="78" xfId="2" applyFont="1" applyFill="1" applyBorder="1" applyAlignment="1">
      <alignment horizontal="center" vertical="center"/>
    </xf>
    <xf numFmtId="0" fontId="39" fillId="11" borderId="79" xfId="2" applyFont="1" applyFill="1" applyBorder="1" applyAlignment="1">
      <alignment horizontal="center" vertical="center"/>
    </xf>
    <xf numFmtId="0" fontId="39" fillId="11" borderId="13" xfId="2" applyFont="1" applyFill="1" applyBorder="1" applyAlignment="1">
      <alignment horizontal="center" vertical="center"/>
    </xf>
    <xf numFmtId="0" fontId="39" fillId="11" borderId="138" xfId="2" applyFont="1" applyFill="1" applyBorder="1" applyAlignment="1">
      <alignment horizontal="center" vertical="center"/>
    </xf>
    <xf numFmtId="0" fontId="39" fillId="11" borderId="80" xfId="2" applyFont="1" applyFill="1" applyBorder="1" applyAlignment="1">
      <alignment horizontal="center" vertical="center"/>
    </xf>
    <xf numFmtId="0" fontId="39" fillId="11" borderId="81" xfId="2" applyFont="1" applyFill="1" applyBorder="1" applyAlignment="1">
      <alignment horizontal="center" vertical="center"/>
    </xf>
    <xf numFmtId="0" fontId="48" fillId="0" borderId="13" xfId="2" applyFont="1" applyBorder="1" applyAlignment="1">
      <alignment horizontal="center" vertical="center"/>
    </xf>
    <xf numFmtId="0" fontId="48" fillId="0" borderId="80" xfId="2" applyFont="1" applyBorder="1" applyAlignment="1">
      <alignment horizontal="center" vertical="center"/>
    </xf>
    <xf numFmtId="0" fontId="39" fillId="0" borderId="82" xfId="2" applyFont="1" applyBorder="1" applyAlignment="1">
      <alignment horizontal="center" vertical="center"/>
    </xf>
    <xf numFmtId="0" fontId="39" fillId="0" borderId="83" xfId="2" applyFont="1" applyBorder="1" applyAlignment="1">
      <alignment horizontal="center" vertical="center"/>
    </xf>
    <xf numFmtId="0" fontId="48" fillId="0" borderId="87" xfId="2" applyFont="1" applyBorder="1" applyAlignment="1">
      <alignment horizontal="center" vertical="center"/>
    </xf>
    <xf numFmtId="178" fontId="39" fillId="0" borderId="131" xfId="2" applyNumberFormat="1" applyFont="1" applyBorder="1" applyAlignment="1">
      <alignment horizontal="center" vertical="center"/>
    </xf>
    <xf numFmtId="178" fontId="39" fillId="0" borderId="126" xfId="2" applyNumberFormat="1" applyFont="1" applyBorder="1" applyAlignment="1">
      <alignment horizontal="center" vertical="center"/>
    </xf>
    <xf numFmtId="178" fontId="24" fillId="0" borderId="132" xfId="2" applyNumberFormat="1" applyFont="1" applyBorder="1" applyAlignment="1">
      <alignment horizontal="center" vertical="center"/>
    </xf>
    <xf numFmtId="0" fontId="42" fillId="14" borderId="62" xfId="2" applyFont="1" applyFill="1" applyBorder="1" applyAlignment="1">
      <alignment horizontal="center" vertical="center"/>
    </xf>
    <xf numFmtId="0" fontId="42" fillId="14" borderId="133" xfId="2" applyFont="1" applyFill="1" applyBorder="1" applyAlignment="1">
      <alignment horizontal="center" vertical="center"/>
    </xf>
    <xf numFmtId="0" fontId="45" fillId="15" borderId="139" xfId="2" applyFont="1" applyFill="1" applyBorder="1" applyAlignment="1">
      <alignment horizontal="center" vertical="center"/>
    </xf>
    <xf numFmtId="0" fontId="45" fillId="15" borderId="111" xfId="2" applyFont="1" applyFill="1" applyBorder="1" applyAlignment="1">
      <alignment horizontal="center" vertical="center"/>
    </xf>
    <xf numFmtId="0" fontId="45" fillId="15" borderId="77" xfId="2" applyFont="1" applyFill="1" applyBorder="1" applyAlignment="1">
      <alignment horizontal="center" vertical="center"/>
    </xf>
    <xf numFmtId="0" fontId="39" fillId="16" borderId="86" xfId="2" applyFont="1" applyFill="1" applyBorder="1" applyAlignment="1">
      <alignment horizontal="center" vertical="center"/>
    </xf>
    <xf numFmtId="0" fontId="39" fillId="16" borderId="24" xfId="2" applyFont="1" applyFill="1" applyBorder="1" applyAlignment="1">
      <alignment horizontal="center" vertical="center"/>
    </xf>
    <xf numFmtId="0" fontId="39" fillId="16" borderId="34" xfId="2" applyFont="1" applyFill="1" applyBorder="1" applyAlignment="1">
      <alignment horizontal="center" vertical="center"/>
    </xf>
    <xf numFmtId="0" fontId="39" fillId="16" borderId="140" xfId="2" applyFont="1" applyFill="1" applyBorder="1" applyAlignment="1">
      <alignment horizontal="center" vertical="center"/>
    </xf>
    <xf numFmtId="0" fontId="39" fillId="16" borderId="36" xfId="2" applyFont="1" applyFill="1" applyBorder="1" applyAlignment="1">
      <alignment horizontal="center" vertical="center"/>
    </xf>
    <xf numFmtId="0" fontId="39" fillId="16" borderId="35" xfId="2" applyFont="1" applyFill="1" applyBorder="1" applyAlignment="1">
      <alignment horizontal="center" vertical="center"/>
    </xf>
    <xf numFmtId="178" fontId="46" fillId="0" borderId="96" xfId="2" applyNumberFormat="1" applyFont="1" applyBorder="1" applyAlignment="1">
      <alignment horizontal="center" vertical="center"/>
    </xf>
    <xf numFmtId="178" fontId="24" fillId="0" borderId="122" xfId="2" applyNumberFormat="1" applyFont="1" applyBorder="1" applyAlignment="1">
      <alignment horizontal="center" vertical="center"/>
    </xf>
    <xf numFmtId="0" fontId="42" fillId="0" borderId="110" xfId="2" applyFont="1" applyBorder="1" applyAlignment="1">
      <alignment horizontal="center" vertical="center"/>
    </xf>
    <xf numFmtId="0" fontId="43" fillId="0" borderId="8" xfId="2" applyFont="1" applyBorder="1" applyAlignment="1">
      <alignment horizontal="center" vertical="center"/>
    </xf>
    <xf numFmtId="0" fontId="44" fillId="15" borderId="13" xfId="2" applyFont="1" applyFill="1" applyBorder="1" applyAlignment="1">
      <alignment horizontal="center" vertical="center"/>
    </xf>
    <xf numFmtId="0" fontId="44" fillId="15" borderId="138" xfId="2" applyFont="1" applyFill="1" applyBorder="1" applyAlignment="1">
      <alignment horizontal="center" vertical="center"/>
    </xf>
    <xf numFmtId="0" fontId="42" fillId="16" borderId="91" xfId="2" applyFont="1" applyFill="1" applyBorder="1" applyAlignment="1">
      <alignment horizontal="center" vertical="center"/>
    </xf>
    <xf numFmtId="0" fontId="42" fillId="16" borderId="88" xfId="2" applyFont="1" applyFill="1" applyBorder="1" applyAlignment="1">
      <alignment horizontal="center" vertical="center"/>
    </xf>
    <xf numFmtId="0" fontId="42" fillId="0" borderId="118" xfId="2" applyFont="1" applyBorder="1" applyAlignment="1">
      <alignment horizontal="center" vertical="center"/>
    </xf>
    <xf numFmtId="0" fontId="42" fillId="0" borderId="97" xfId="2" applyFont="1" applyBorder="1" applyAlignment="1">
      <alignment horizontal="center" vertical="center"/>
    </xf>
    <xf numFmtId="0" fontId="42" fillId="19" borderId="109" xfId="2" applyFont="1" applyFill="1" applyBorder="1" applyAlignment="1">
      <alignment horizontal="center" vertical="center"/>
    </xf>
    <xf numFmtId="0" fontId="42" fillId="19" borderId="0" xfId="2" applyFont="1" applyFill="1" applyAlignment="1">
      <alignment horizontal="center" vertical="center"/>
    </xf>
    <xf numFmtId="0" fontId="42" fillId="19" borderId="110" xfId="2" applyFont="1" applyFill="1" applyBorder="1" applyAlignment="1">
      <alignment horizontal="center" vertical="center"/>
    </xf>
    <xf numFmtId="0" fontId="42" fillId="19" borderId="137" xfId="2" applyFont="1" applyFill="1" applyBorder="1" applyAlignment="1">
      <alignment horizontal="center" vertical="center"/>
    </xf>
    <xf numFmtId="0" fontId="39" fillId="19" borderId="109" xfId="2" applyFont="1" applyFill="1" applyBorder="1" applyAlignment="1">
      <alignment horizontal="center" vertical="center"/>
    </xf>
    <xf numFmtId="0" fontId="39" fillId="19" borderId="75" xfId="2" applyFont="1" applyFill="1" applyBorder="1" applyAlignment="1">
      <alignment horizontal="center" vertical="center"/>
    </xf>
    <xf numFmtId="0" fontId="39" fillId="19" borderId="37" xfId="2" applyFont="1" applyFill="1" applyBorder="1" applyAlignment="1">
      <alignment horizontal="center" vertical="center"/>
    </xf>
    <xf numFmtId="0" fontId="39" fillId="19" borderId="8" xfId="2" applyFont="1" applyFill="1" applyBorder="1" applyAlignment="1">
      <alignment horizontal="center" vertical="center"/>
    </xf>
    <xf numFmtId="0" fontId="39" fillId="19" borderId="111" xfId="2" applyFont="1" applyFill="1" applyBorder="1" applyAlignment="1">
      <alignment horizontal="center" vertical="center"/>
    </xf>
    <xf numFmtId="0" fontId="39" fillId="19" borderId="106" xfId="2" applyFont="1" applyFill="1" applyBorder="1" applyAlignment="1">
      <alignment horizontal="center" vertical="center"/>
    </xf>
    <xf numFmtId="0" fontId="39" fillId="19" borderId="77" xfId="2" applyFont="1" applyFill="1" applyBorder="1" applyAlignment="1">
      <alignment horizontal="center" vertical="center"/>
    </xf>
    <xf numFmtId="0" fontId="39" fillId="19" borderId="112" xfId="2" applyFont="1" applyFill="1" applyBorder="1" applyAlignment="1">
      <alignment horizontal="center" vertical="center"/>
    </xf>
    <xf numFmtId="0" fontId="39" fillId="19" borderId="113" xfId="2" applyFont="1" applyFill="1" applyBorder="1" applyAlignment="1">
      <alignment horizontal="center" vertical="center"/>
    </xf>
    <xf numFmtId="0" fontId="39" fillId="19" borderId="107" xfId="2" applyFont="1" applyFill="1" applyBorder="1" applyAlignment="1">
      <alignment horizontal="center" vertical="center"/>
    </xf>
    <xf numFmtId="0" fontId="24" fillId="19" borderId="114" xfId="2" applyFont="1" applyFill="1" applyBorder="1" applyAlignment="1">
      <alignment horizontal="center" vertical="center"/>
    </xf>
    <xf numFmtId="0" fontId="24" fillId="0" borderId="132" xfId="2" applyFont="1" applyBorder="1" applyAlignment="1">
      <alignment horizontal="center" vertical="center"/>
    </xf>
    <xf numFmtId="0" fontId="42" fillId="14" borderId="63" xfId="2" applyFont="1" applyFill="1" applyBorder="1" applyAlignment="1">
      <alignment horizontal="center" vertical="center"/>
    </xf>
    <xf numFmtId="0" fontId="42" fillId="14" borderId="66" xfId="2" applyFont="1" applyFill="1" applyBorder="1" applyAlignment="1">
      <alignment horizontal="center" vertical="center"/>
    </xf>
    <xf numFmtId="0" fontId="44" fillId="15" borderId="112" xfId="2" applyFont="1" applyFill="1" applyBorder="1" applyAlignment="1">
      <alignment horizontal="center" vertical="center"/>
    </xf>
    <xf numFmtId="0" fontId="44" fillId="15" borderId="106" xfId="2" applyFont="1" applyFill="1" applyBorder="1" applyAlignment="1">
      <alignment horizontal="center" vertical="center"/>
    </xf>
    <xf numFmtId="0" fontId="28" fillId="15" borderId="139" xfId="2" applyFont="1" applyFill="1" applyBorder="1" applyAlignment="1">
      <alignment horizontal="center" vertical="center"/>
    </xf>
    <xf numFmtId="0" fontId="44" fillId="15" borderId="111" xfId="2" applyFont="1" applyFill="1" applyBorder="1" applyAlignment="1">
      <alignment horizontal="center" vertical="center"/>
    </xf>
    <xf numFmtId="0" fontId="42" fillId="16" borderId="86" xfId="2" applyFont="1" applyFill="1" applyBorder="1" applyAlignment="1">
      <alignment horizontal="center" vertical="center"/>
    </xf>
    <xf numFmtId="0" fontId="42" fillId="16" borderId="24" xfId="2" applyFont="1" applyFill="1" applyBorder="1" applyAlignment="1">
      <alignment horizontal="center" vertical="center"/>
    </xf>
    <xf numFmtId="0" fontId="42" fillId="0" borderId="120" xfId="2" applyFont="1" applyBorder="1" applyAlignment="1">
      <alignment horizontal="center" vertical="center"/>
    </xf>
    <xf numFmtId="0" fontId="42" fillId="0" borderId="75" xfId="2" applyFont="1" applyBorder="1" applyAlignment="1">
      <alignment horizontal="center" vertical="center"/>
    </xf>
    <xf numFmtId="0" fontId="42" fillId="0" borderId="80" xfId="2" applyFont="1" applyBorder="1" applyAlignment="1">
      <alignment horizontal="center" vertical="center"/>
    </xf>
    <xf numFmtId="0" fontId="43" fillId="0" borderId="97" xfId="2" applyFont="1" applyBorder="1" applyAlignment="1">
      <alignment horizontal="center" vertical="center"/>
    </xf>
    <xf numFmtId="0" fontId="39" fillId="19" borderId="0" xfId="2" applyFont="1" applyFill="1" applyAlignment="1">
      <alignment horizontal="center" vertical="center"/>
    </xf>
    <xf numFmtId="0" fontId="39" fillId="19" borderId="110" xfId="2" applyFont="1" applyFill="1" applyBorder="1" applyAlignment="1">
      <alignment horizontal="center" vertical="center"/>
    </xf>
    <xf numFmtId="0" fontId="39" fillId="19" borderId="137" xfId="2" applyFont="1" applyFill="1" applyBorder="1" applyAlignment="1">
      <alignment horizontal="center" vertical="center"/>
    </xf>
    <xf numFmtId="179" fontId="39" fillId="19" borderId="102" xfId="2" applyNumberFormat="1" applyFont="1" applyFill="1" applyBorder="1" applyAlignment="1">
      <alignment horizontal="center" vertical="center"/>
    </xf>
    <xf numFmtId="179" fontId="39" fillId="19" borderId="68" xfId="2" applyNumberFormat="1" applyFont="1" applyFill="1" applyBorder="1" applyAlignment="1">
      <alignment horizontal="center" vertical="center"/>
    </xf>
    <xf numFmtId="179" fontId="39" fillId="19" borderId="101" xfId="2" applyNumberFormat="1" applyFont="1" applyFill="1" applyBorder="1" applyAlignment="1">
      <alignment horizontal="center" vertical="center"/>
    </xf>
    <xf numFmtId="0" fontId="39" fillId="19" borderId="69" xfId="2" applyFont="1" applyFill="1" applyBorder="1" applyAlignment="1">
      <alignment horizontal="center" vertical="center"/>
    </xf>
    <xf numFmtId="0" fontId="39" fillId="19" borderId="100" xfId="2" applyFont="1" applyFill="1" applyBorder="1" applyAlignment="1">
      <alignment horizontal="center" vertical="center"/>
    </xf>
    <xf numFmtId="0" fontId="39" fillId="19" borderId="101" xfId="2" applyFont="1" applyFill="1" applyBorder="1" applyAlignment="1">
      <alignment horizontal="center" vertical="center"/>
    </xf>
    <xf numFmtId="179" fontId="39" fillId="19" borderId="69" xfId="2" applyNumberFormat="1" applyFont="1" applyFill="1" applyBorder="1" applyAlignment="1">
      <alignment horizontal="center" vertical="center"/>
    </xf>
    <xf numFmtId="179" fontId="39" fillId="19" borderId="100" xfId="2" applyNumberFormat="1" applyFont="1" applyFill="1" applyBorder="1" applyAlignment="1">
      <alignment horizontal="center" vertical="center"/>
    </xf>
    <xf numFmtId="179" fontId="39" fillId="19" borderId="111" xfId="2" applyNumberFormat="1" applyFont="1" applyFill="1" applyBorder="1" applyAlignment="1">
      <alignment horizontal="center" vertical="center"/>
    </xf>
    <xf numFmtId="179" fontId="39" fillId="19" borderId="106" xfId="2" applyNumberFormat="1" applyFont="1" applyFill="1" applyBorder="1" applyAlignment="1">
      <alignment horizontal="center" vertical="center"/>
    </xf>
    <xf numFmtId="0" fontId="39" fillId="19" borderId="102" xfId="2" applyFont="1" applyFill="1" applyBorder="1" applyAlignment="1">
      <alignment horizontal="center" vertical="center"/>
    </xf>
    <xf numFmtId="0" fontId="39" fillId="19" borderId="68" xfId="2" applyFont="1" applyFill="1" applyBorder="1" applyAlignment="1">
      <alignment horizontal="center" vertical="center"/>
    </xf>
    <xf numFmtId="0" fontId="39" fillId="19" borderId="103" xfId="2" applyFont="1" applyFill="1" applyBorder="1" applyAlignment="1">
      <alignment horizontal="center" vertical="center"/>
    </xf>
    <xf numFmtId="0" fontId="42" fillId="19" borderId="69" xfId="2" applyFont="1" applyFill="1" applyBorder="1" applyAlignment="1">
      <alignment horizontal="center" vertical="center"/>
    </xf>
    <xf numFmtId="0" fontId="42" fillId="19" borderId="103" xfId="2" applyFont="1" applyFill="1" applyBorder="1" applyAlignment="1">
      <alignment horizontal="center" vertical="center"/>
    </xf>
    <xf numFmtId="0" fontId="42" fillId="19" borderId="104" xfId="2" applyFont="1" applyFill="1" applyBorder="1" applyAlignment="1">
      <alignment horizontal="center" vertical="center"/>
    </xf>
    <xf numFmtId="0" fontId="24" fillId="19" borderId="105" xfId="2" applyFont="1" applyFill="1" applyBorder="1" applyAlignment="1">
      <alignment horizontal="center" vertical="center"/>
    </xf>
    <xf numFmtId="178" fontId="39" fillId="0" borderId="87" xfId="2" applyNumberFormat="1" applyFont="1" applyBorder="1" applyAlignment="1">
      <alignment horizontal="center" vertical="center"/>
    </xf>
    <xf numFmtId="179" fontId="39" fillId="0" borderId="88" xfId="2" applyNumberFormat="1" applyFont="1" applyBorder="1" applyAlignment="1">
      <alignment horizontal="center" vertical="center"/>
    </xf>
    <xf numFmtId="0" fontId="43" fillId="0" borderId="89" xfId="2" applyFont="1" applyBorder="1" applyAlignment="1">
      <alignment horizontal="center" vertical="center"/>
    </xf>
    <xf numFmtId="178" fontId="43" fillId="0" borderId="80" xfId="2" applyNumberFormat="1" applyFont="1" applyBorder="1" applyAlignment="1">
      <alignment horizontal="center" vertical="center"/>
    </xf>
    <xf numFmtId="0" fontId="43" fillId="0" borderId="87" xfId="2" applyFont="1" applyBorder="1" applyAlignment="1">
      <alignment horizontal="center" vertical="center"/>
    </xf>
    <xf numFmtId="179" fontId="39" fillId="0" borderId="89" xfId="2" applyNumberFormat="1" applyFont="1" applyBorder="1" applyAlignment="1">
      <alignment horizontal="center" vertical="center"/>
    </xf>
    <xf numFmtId="178" fontId="39" fillId="0" borderId="71" xfId="2" applyNumberFormat="1" applyFont="1" applyBorder="1" applyAlignment="1">
      <alignment horizontal="center" vertical="center"/>
    </xf>
    <xf numFmtId="178" fontId="39" fillId="0" borderId="66" xfId="2" applyNumberFormat="1" applyFont="1" applyBorder="1" applyAlignment="1">
      <alignment horizontal="center" vertical="center"/>
    </xf>
    <xf numFmtId="0" fontId="39" fillId="0" borderId="152" xfId="2" applyFont="1" applyBorder="1" applyAlignment="1">
      <alignment horizontal="center" vertical="center"/>
    </xf>
    <xf numFmtId="0" fontId="24" fillId="0" borderId="153" xfId="2" applyFont="1" applyBorder="1" applyAlignment="1">
      <alignment horizontal="center" vertical="center"/>
    </xf>
    <xf numFmtId="0" fontId="35" fillId="0" borderId="0" xfId="2" applyFont="1">
      <alignment vertical="center"/>
    </xf>
    <xf numFmtId="0" fontId="25" fillId="0" borderId="0" xfId="2" applyFont="1" applyAlignment="1">
      <alignment horizontal="center" vertical="center"/>
    </xf>
    <xf numFmtId="0" fontId="35" fillId="0" borderId="0" xfId="2" applyFont="1" applyAlignment="1">
      <alignment horizontal="center" vertical="center"/>
    </xf>
    <xf numFmtId="0" fontId="24" fillId="0" borderId="18" xfId="2" applyFont="1" applyBorder="1" applyAlignment="1">
      <alignment horizontal="center" vertical="center"/>
    </xf>
    <xf numFmtId="0" fontId="24" fillId="0" borderId="62" xfId="2" applyFont="1" applyBorder="1" applyAlignment="1">
      <alignment horizontal="center" vertical="center"/>
    </xf>
    <xf numFmtId="0" fontId="48" fillId="0" borderId="71" xfId="2" applyFont="1" applyBorder="1" applyAlignment="1">
      <alignment horizontal="center" vertical="center"/>
    </xf>
    <xf numFmtId="0" fontId="39" fillId="14" borderId="152" xfId="2" applyFont="1" applyFill="1" applyBorder="1" applyAlignment="1">
      <alignment horizontal="center" vertical="center"/>
    </xf>
    <xf numFmtId="0" fontId="24" fillId="14" borderId="153" xfId="2" applyFont="1" applyFill="1" applyBorder="1" applyAlignment="1">
      <alignment horizontal="center" vertical="center"/>
    </xf>
    <xf numFmtId="0" fontId="39" fillId="15" borderId="77" xfId="2" applyFont="1" applyFill="1" applyBorder="1" applyAlignment="1">
      <alignment horizontal="center" vertical="center"/>
    </xf>
    <xf numFmtId="0" fontId="48" fillId="15" borderId="8" xfId="2" applyFont="1" applyFill="1" applyBorder="1" applyAlignment="1">
      <alignment horizontal="center" vertical="center"/>
    </xf>
    <xf numFmtId="0" fontId="39" fillId="15" borderId="75" xfId="2" applyFont="1" applyFill="1" applyBorder="1" applyAlignment="1">
      <alignment horizontal="center" vertical="center"/>
    </xf>
    <xf numFmtId="0" fontId="39" fillId="15" borderId="0" xfId="2" applyFont="1" applyFill="1" applyAlignment="1">
      <alignment horizontal="center" vertical="center"/>
    </xf>
    <xf numFmtId="0" fontId="39" fillId="15" borderId="37" xfId="2" applyFont="1" applyFill="1" applyBorder="1" applyAlignment="1">
      <alignment horizontal="center" vertical="center"/>
    </xf>
    <xf numFmtId="0" fontId="39" fillId="15" borderId="141" xfId="2" applyFont="1" applyFill="1" applyBorder="1" applyAlignment="1">
      <alignment horizontal="center" vertical="center"/>
    </xf>
    <xf numFmtId="0" fontId="39" fillId="15" borderId="22" xfId="2" applyFont="1" applyFill="1" applyBorder="1" applyAlignment="1">
      <alignment horizontal="center" vertical="center"/>
    </xf>
    <xf numFmtId="0" fontId="48" fillId="0" borderId="110" xfId="2" applyFont="1" applyBorder="1" applyAlignment="1">
      <alignment horizontal="center" vertical="center"/>
    </xf>
    <xf numFmtId="0" fontId="48" fillId="0" borderId="68" xfId="2" applyFont="1" applyBorder="1" applyAlignment="1">
      <alignment horizontal="center" vertical="center"/>
    </xf>
    <xf numFmtId="178" fontId="48" fillId="0" borderId="128" xfId="2" applyNumberFormat="1" applyFont="1" applyBorder="1" applyAlignment="1">
      <alignment horizontal="center" vertical="center"/>
    </xf>
    <xf numFmtId="0" fontId="24" fillId="0" borderId="159" xfId="2" applyFont="1" applyBorder="1" applyAlignment="1">
      <alignment horizontal="center" vertical="center"/>
    </xf>
    <xf numFmtId="0" fontId="24" fillId="0" borderId="160" xfId="2" applyFont="1" applyBorder="1" applyAlignment="1">
      <alignment horizontal="center" vertical="center"/>
    </xf>
    <xf numFmtId="0" fontId="39" fillId="0" borderId="64" xfId="2" applyFont="1" applyBorder="1" applyAlignment="1">
      <alignment horizontal="center" vertical="center"/>
    </xf>
    <xf numFmtId="0" fontId="39" fillId="0" borderId="19" xfId="2" applyFont="1" applyBorder="1" applyAlignment="1">
      <alignment horizontal="center" vertical="center"/>
    </xf>
    <xf numFmtId="0" fontId="39" fillId="0" borderId="65" xfId="2" applyFont="1" applyBorder="1" applyAlignment="1">
      <alignment horizontal="center" vertical="center"/>
    </xf>
    <xf numFmtId="0" fontId="39" fillId="0" borderId="133" xfId="2" applyFont="1" applyBorder="1" applyAlignment="1">
      <alignment horizontal="center" vertical="center"/>
    </xf>
    <xf numFmtId="0" fontId="39" fillId="0" borderId="62" xfId="2" applyFont="1" applyBorder="1" applyAlignment="1">
      <alignment horizontal="center" vertical="center"/>
    </xf>
    <xf numFmtId="0" fontId="39" fillId="0" borderId="63" xfId="2" applyFont="1" applyBorder="1" applyAlignment="1">
      <alignment horizontal="center" vertical="center"/>
    </xf>
    <xf numFmtId="178" fontId="48" fillId="0" borderId="66" xfId="2" applyNumberFormat="1" applyFont="1" applyBorder="1" applyAlignment="1">
      <alignment horizontal="center" vertical="center"/>
    </xf>
    <xf numFmtId="178" fontId="48" fillId="0" borderId="71" xfId="2" applyNumberFormat="1" applyFont="1" applyBorder="1" applyAlignment="1">
      <alignment horizontal="center" vertical="center"/>
    </xf>
    <xf numFmtId="178" fontId="39" fillId="0" borderId="67" xfId="2" applyNumberFormat="1" applyFont="1" applyBorder="1" applyAlignment="1">
      <alignment horizontal="center" vertical="center"/>
    </xf>
    <xf numFmtId="178" fontId="39" fillId="0" borderId="73" xfId="2" applyNumberFormat="1" applyFont="1" applyBorder="1" applyAlignment="1">
      <alignment horizontal="center" vertical="center"/>
    </xf>
    <xf numFmtId="178" fontId="39" fillId="0" borderId="70" xfId="2" applyNumberFormat="1" applyFont="1" applyBorder="1" applyAlignment="1">
      <alignment horizontal="center" vertical="center"/>
    </xf>
    <xf numFmtId="178" fontId="39" fillId="0" borderId="72" xfId="2" applyNumberFormat="1" applyFont="1" applyBorder="1" applyAlignment="1">
      <alignment horizontal="center" vertical="center"/>
    </xf>
    <xf numFmtId="178" fontId="39" fillId="0" borderId="152" xfId="2" applyNumberFormat="1" applyFont="1" applyBorder="1" applyAlignment="1">
      <alignment horizontal="center" vertical="center"/>
    </xf>
    <xf numFmtId="178" fontId="24" fillId="0" borderId="153" xfId="2" applyNumberFormat="1" applyFont="1" applyBorder="1" applyAlignment="1">
      <alignment horizontal="center" vertical="center"/>
    </xf>
    <xf numFmtId="178" fontId="39" fillId="0" borderId="106" xfId="2" applyNumberFormat="1" applyFont="1" applyBorder="1" applyAlignment="1">
      <alignment horizontal="center" vertical="center"/>
    </xf>
    <xf numFmtId="178" fontId="39" fillId="0" borderId="77" xfId="2" applyNumberFormat="1" applyFont="1" applyBorder="1" applyAlignment="1">
      <alignment horizontal="center" vertical="center"/>
    </xf>
    <xf numFmtId="178" fontId="39" fillId="0" borderId="112" xfId="2" applyNumberFormat="1" applyFont="1" applyBorder="1" applyAlignment="1">
      <alignment horizontal="center" vertical="center"/>
    </xf>
    <xf numFmtId="178" fontId="39" fillId="0" borderId="113" xfId="2" applyNumberFormat="1" applyFont="1" applyBorder="1" applyAlignment="1">
      <alignment horizontal="center" vertical="center"/>
    </xf>
    <xf numFmtId="178" fontId="39" fillId="0" borderId="107" xfId="2" applyNumberFormat="1" applyFont="1" applyBorder="1" applyAlignment="1">
      <alignment horizontal="center" vertical="center"/>
    </xf>
    <xf numFmtId="178" fontId="24" fillId="0" borderId="114" xfId="2" applyNumberFormat="1" applyFont="1" applyBorder="1" applyAlignment="1">
      <alignment horizontal="center" vertical="center"/>
    </xf>
    <xf numFmtId="0" fontId="24" fillId="0" borderId="48" xfId="2" applyFont="1" applyBorder="1" applyAlignment="1">
      <alignment horizontal="center" vertical="center"/>
    </xf>
    <xf numFmtId="0" fontId="24" fillId="0" borderId="123" xfId="2" applyFont="1" applyBorder="1" applyAlignment="1">
      <alignment horizontal="center" vertical="center"/>
    </xf>
    <xf numFmtId="0" fontId="24" fillId="0" borderId="125" xfId="2" applyFont="1" applyBorder="1" applyAlignment="1">
      <alignment horizontal="center" vertical="center"/>
    </xf>
    <xf numFmtId="0" fontId="39" fillId="0" borderId="130" xfId="2" applyFont="1" applyBorder="1" applyAlignment="1">
      <alignment horizontal="center" vertical="center"/>
    </xf>
    <xf numFmtId="0" fontId="39" fillId="0" borderId="125" xfId="2" applyFont="1" applyBorder="1" applyAlignment="1">
      <alignment horizontal="center" vertical="center"/>
    </xf>
    <xf numFmtId="0" fontId="39" fillId="0" borderId="128" xfId="2" applyFont="1" applyBorder="1" applyAlignment="1">
      <alignment horizontal="center" vertical="center"/>
    </xf>
    <xf numFmtId="0" fontId="39" fillId="0" borderId="163" xfId="2" applyFont="1" applyBorder="1" applyAlignment="1">
      <alignment horizontal="center" vertical="center"/>
    </xf>
    <xf numFmtId="0" fontId="39" fillId="0" borderId="129" xfId="2" applyFont="1" applyBorder="1" applyAlignment="1">
      <alignment horizontal="center" vertical="center"/>
    </xf>
    <xf numFmtId="0" fontId="39" fillId="0" borderId="124" xfId="2" applyFont="1" applyBorder="1" applyAlignment="1">
      <alignment horizontal="center" vertical="center"/>
    </xf>
    <xf numFmtId="179" fontId="39" fillId="5" borderId="102" xfId="2" applyNumberFormat="1" applyFont="1" applyFill="1" applyBorder="1" applyAlignment="1">
      <alignment horizontal="center" vertical="center"/>
    </xf>
    <xf numFmtId="179" fontId="39" fillId="0" borderId="68" xfId="2" applyNumberFormat="1" applyFont="1" applyBorder="1" applyAlignment="1">
      <alignment horizontal="center" vertical="center"/>
    </xf>
    <xf numFmtId="0" fontId="39" fillId="5" borderId="101" xfId="2" applyFont="1" applyFill="1" applyBorder="1" applyAlignment="1">
      <alignment horizontal="center" vertical="center"/>
    </xf>
    <xf numFmtId="0" fontId="39" fillId="5" borderId="69" xfId="2" applyFont="1" applyFill="1" applyBorder="1" applyAlignment="1">
      <alignment horizontal="center" vertical="center"/>
    </xf>
    <xf numFmtId="0" fontId="39" fillId="5" borderId="100" xfId="2" applyFont="1" applyFill="1" applyBorder="1" applyAlignment="1">
      <alignment horizontal="center" vertical="center"/>
    </xf>
    <xf numFmtId="179" fontId="39" fillId="5" borderId="68" xfId="2" applyNumberFormat="1" applyFont="1" applyFill="1" applyBorder="1" applyAlignment="1">
      <alignment horizontal="center" vertical="center"/>
    </xf>
    <xf numFmtId="179" fontId="39" fillId="5" borderId="69" xfId="2" applyNumberFormat="1" applyFont="1" applyFill="1" applyBorder="1" applyAlignment="1">
      <alignment horizontal="center" vertical="center"/>
    </xf>
    <xf numFmtId="179" fontId="39" fillId="5" borderId="100" xfId="2" applyNumberFormat="1" applyFont="1" applyFill="1" applyBorder="1" applyAlignment="1">
      <alignment horizontal="center" vertical="center"/>
    </xf>
    <xf numFmtId="179" fontId="39" fillId="5" borderId="101" xfId="2" applyNumberFormat="1" applyFont="1" applyFill="1" applyBorder="1" applyAlignment="1">
      <alignment horizontal="center" vertical="center"/>
    </xf>
    <xf numFmtId="0" fontId="39" fillId="5" borderId="102" xfId="2" applyFont="1" applyFill="1" applyBorder="1" applyAlignment="1">
      <alignment horizontal="center" vertical="center"/>
    </xf>
    <xf numFmtId="0" fontId="39" fillId="5" borderId="103" xfId="2" applyFont="1" applyFill="1" applyBorder="1" applyAlignment="1">
      <alignment horizontal="center" vertical="center"/>
    </xf>
    <xf numFmtId="0" fontId="39" fillId="5" borderId="68" xfId="2" applyFont="1" applyFill="1" applyBorder="1" applyAlignment="1">
      <alignment horizontal="center" vertical="center"/>
    </xf>
    <xf numFmtId="178" fontId="48" fillId="0" borderId="102" xfId="2" applyNumberFormat="1" applyFont="1" applyBorder="1" applyAlignment="1">
      <alignment horizontal="center" vertical="center"/>
    </xf>
    <xf numFmtId="179" fontId="48" fillId="0" borderId="102" xfId="2" applyNumberFormat="1" applyFont="1" applyBorder="1" applyAlignment="1">
      <alignment horizontal="center" vertical="center"/>
    </xf>
    <xf numFmtId="179" fontId="48" fillId="0" borderId="68" xfId="2" applyNumberFormat="1" applyFont="1" applyBorder="1" applyAlignment="1">
      <alignment horizontal="center" vertical="center"/>
    </xf>
    <xf numFmtId="0" fontId="42" fillId="0" borderId="101" xfId="2" applyFont="1" applyBorder="1" applyAlignment="1">
      <alignment horizontal="center" vertical="center"/>
    </xf>
    <xf numFmtId="0" fontId="42" fillId="0" borderId="69" xfId="2" applyFont="1" applyBorder="1" applyAlignment="1">
      <alignment horizontal="center" vertical="center"/>
    </xf>
    <xf numFmtId="179" fontId="39" fillId="0" borderId="102" xfId="2" applyNumberFormat="1" applyFont="1" applyBorder="1" applyAlignment="1">
      <alignment horizontal="center" vertical="center"/>
    </xf>
    <xf numFmtId="179" fontId="39" fillId="0" borderId="69" xfId="2" applyNumberFormat="1" applyFont="1" applyBorder="1" applyAlignment="1">
      <alignment horizontal="center" vertical="center"/>
    </xf>
    <xf numFmtId="179" fontId="39" fillId="0" borderId="100" xfId="2" applyNumberFormat="1" applyFont="1" applyBorder="1" applyAlignment="1">
      <alignment horizontal="center" vertical="center"/>
    </xf>
    <xf numFmtId="179" fontId="39" fillId="0" borderId="101" xfId="2" applyNumberFormat="1" applyFont="1" applyBorder="1" applyAlignment="1">
      <alignment horizontal="center" vertical="center"/>
    </xf>
    <xf numFmtId="178" fontId="48" fillId="0" borderId="129" xfId="2" applyNumberFormat="1" applyFont="1" applyBorder="1" applyAlignment="1">
      <alignment horizontal="center" vertical="center"/>
    </xf>
    <xf numFmtId="178" fontId="42" fillId="0" borderId="125" xfId="2" applyNumberFormat="1" applyFont="1" applyBorder="1" applyAlignment="1">
      <alignment horizontal="center" vertical="center"/>
    </xf>
    <xf numFmtId="178" fontId="42" fillId="0" borderId="124" xfId="2" applyNumberFormat="1" applyFont="1" applyBorder="1" applyAlignment="1">
      <alignment horizontal="center" vertical="center"/>
    </xf>
    <xf numFmtId="179" fontId="48" fillId="19" borderId="102" xfId="2" applyNumberFormat="1" applyFont="1" applyFill="1" applyBorder="1" applyAlignment="1">
      <alignment horizontal="center" vertical="center"/>
    </xf>
    <xf numFmtId="179" fontId="48" fillId="19" borderId="68" xfId="2" applyNumberFormat="1" applyFont="1" applyFill="1" applyBorder="1" applyAlignment="1">
      <alignment horizontal="center" vertical="center"/>
    </xf>
    <xf numFmtId="0" fontId="39" fillId="0" borderId="135" xfId="2" applyFont="1" applyBorder="1" applyAlignment="1">
      <alignment horizontal="center" vertical="center"/>
    </xf>
    <xf numFmtId="178" fontId="48" fillId="0" borderId="87" xfId="2" applyNumberFormat="1" applyFont="1" applyBorder="1" applyAlignment="1">
      <alignment horizontal="center" vertical="center"/>
    </xf>
    <xf numFmtId="178" fontId="42" fillId="0" borderId="89" xfId="2" applyNumberFormat="1" applyFont="1" applyBorder="1" applyAlignment="1">
      <alignment horizontal="center" vertical="center"/>
    </xf>
    <xf numFmtId="178" fontId="39" fillId="0" borderId="88" xfId="2" applyNumberFormat="1" applyFont="1" applyBorder="1" applyAlignment="1">
      <alignment horizontal="center" vertical="center"/>
    </xf>
    <xf numFmtId="178" fontId="39" fillId="0" borderId="90" xfId="2" applyNumberFormat="1" applyFont="1" applyBorder="1" applyAlignment="1">
      <alignment horizontal="center" vertical="center"/>
    </xf>
    <xf numFmtId="178" fontId="39" fillId="0" borderId="91" xfId="2" applyNumberFormat="1" applyFont="1" applyBorder="1" applyAlignment="1">
      <alignment horizontal="center" vertical="center"/>
    </xf>
    <xf numFmtId="178" fontId="39" fillId="0" borderId="89" xfId="2" applyNumberFormat="1" applyFont="1" applyBorder="1" applyAlignment="1">
      <alignment horizontal="center" vertical="center"/>
    </xf>
    <xf numFmtId="178" fontId="39" fillId="0" borderId="92" xfId="2" applyNumberFormat="1" applyFont="1" applyBorder="1" applyAlignment="1">
      <alignment horizontal="center" vertical="center"/>
    </xf>
    <xf numFmtId="178" fontId="39" fillId="0" borderId="93" xfId="2" applyNumberFormat="1" applyFont="1" applyBorder="1" applyAlignment="1">
      <alignment horizontal="center" vertical="center"/>
    </xf>
    <xf numFmtId="0" fontId="24" fillId="0" borderId="29" xfId="2" applyFont="1" applyBorder="1" applyAlignment="1">
      <alignment horizontal="center" vertical="center"/>
    </xf>
    <xf numFmtId="0" fontId="24" fillId="0" borderId="165" xfId="2" applyFont="1" applyBorder="1" applyAlignment="1">
      <alignment horizontal="center" vertical="center"/>
    </xf>
    <xf numFmtId="0" fontId="24" fillId="0" borderId="23" xfId="2" applyFont="1" applyBorder="1" applyAlignment="1">
      <alignment horizontal="center" vertical="center"/>
    </xf>
    <xf numFmtId="0" fontId="24" fillId="0" borderId="24" xfId="2" applyFont="1" applyBorder="1" applyAlignment="1">
      <alignment horizontal="center" vertical="center"/>
    </xf>
    <xf numFmtId="178" fontId="39" fillId="0" borderId="34" xfId="2" applyNumberFormat="1" applyFont="1" applyBorder="1" applyAlignment="1">
      <alignment horizontal="center" vertical="center"/>
    </xf>
    <xf numFmtId="178" fontId="39" fillId="0" borderId="36" xfId="2" applyNumberFormat="1" applyFont="1" applyBorder="1" applyAlignment="1">
      <alignment horizontal="center" vertical="center"/>
    </xf>
    <xf numFmtId="178" fontId="39" fillId="0" borderId="24" xfId="2" applyNumberFormat="1" applyFont="1" applyBorder="1" applyAlignment="1">
      <alignment horizontal="center" vertical="center"/>
    </xf>
    <xf numFmtId="178" fontId="39" fillId="0" borderId="35" xfId="2" applyNumberFormat="1" applyFont="1" applyBorder="1" applyAlignment="1">
      <alignment horizontal="center" vertical="center"/>
    </xf>
    <xf numFmtId="178" fontId="39" fillId="0" borderId="86" xfId="2" applyNumberFormat="1" applyFont="1" applyBorder="1" applyAlignment="1">
      <alignment horizontal="center" vertical="center"/>
    </xf>
    <xf numFmtId="178" fontId="39" fillId="0" borderId="166" xfId="2" applyNumberFormat="1" applyFont="1" applyBorder="1" applyAlignment="1">
      <alignment horizontal="center" vertical="center"/>
    </xf>
    <xf numFmtId="178" fontId="39" fillId="0" borderId="25" xfId="2" applyNumberFormat="1" applyFont="1" applyBorder="1" applyAlignment="1">
      <alignment horizontal="center" vertical="center"/>
    </xf>
    <xf numFmtId="0" fontId="24" fillId="0" borderId="85" xfId="2" applyFont="1" applyBorder="1" applyAlignment="1">
      <alignment horizontal="center" vertical="center"/>
    </xf>
    <xf numFmtId="0" fontId="42" fillId="15" borderId="78" xfId="2" applyFont="1" applyFill="1" applyBorder="1" applyAlignment="1">
      <alignment horizontal="center" vertical="center"/>
    </xf>
    <xf numFmtId="0" fontId="42" fillId="15" borderId="79" xfId="2" applyFont="1" applyFill="1" applyBorder="1" applyAlignment="1">
      <alignment horizontal="center" vertical="center"/>
    </xf>
    <xf numFmtId="0" fontId="42" fillId="15" borderId="13" xfId="2" applyFont="1" applyFill="1" applyBorder="1" applyAlignment="1">
      <alignment horizontal="center" vertical="center"/>
    </xf>
    <xf numFmtId="0" fontId="42" fillId="15" borderId="80" xfId="2" applyFont="1" applyFill="1" applyBorder="1" applyAlignment="1">
      <alignment horizontal="center" vertical="center"/>
    </xf>
    <xf numFmtId="0" fontId="42" fillId="0" borderId="151" xfId="2" applyFont="1" applyBorder="1" applyAlignment="1">
      <alignment horizontal="center" vertical="center"/>
    </xf>
    <xf numFmtId="178" fontId="46" fillId="0" borderId="102" xfId="2" applyNumberFormat="1" applyFont="1" applyBorder="1" applyAlignment="1">
      <alignment horizontal="center" vertical="center"/>
    </xf>
    <xf numFmtId="178" fontId="46" fillId="0" borderId="68" xfId="2" applyNumberFormat="1" applyFont="1" applyBorder="1" applyAlignment="1">
      <alignment horizontal="center" vertical="center"/>
    </xf>
    <xf numFmtId="178" fontId="46" fillId="0" borderId="101" xfId="2" applyNumberFormat="1" applyFont="1" applyBorder="1" applyAlignment="1">
      <alignment horizontal="center" vertical="center"/>
    </xf>
    <xf numFmtId="178" fontId="46" fillId="0" borderId="100" xfId="2" applyNumberFormat="1" applyFont="1" applyBorder="1" applyAlignment="1">
      <alignment horizontal="center" vertical="center"/>
    </xf>
    <xf numFmtId="179" fontId="46" fillId="0" borderId="101" xfId="2" applyNumberFormat="1" applyFont="1" applyBorder="1" applyAlignment="1">
      <alignment horizontal="center" vertical="center"/>
    </xf>
    <xf numFmtId="179" fontId="46" fillId="0" borderId="100" xfId="2" applyNumberFormat="1" applyFont="1" applyBorder="1" applyAlignment="1">
      <alignment horizontal="center" vertical="center"/>
    </xf>
    <xf numFmtId="179" fontId="46" fillId="0" borderId="68" xfId="2" applyNumberFormat="1" applyFont="1" applyBorder="1" applyAlignment="1">
      <alignment horizontal="center" vertical="center"/>
    </xf>
    <xf numFmtId="179" fontId="46" fillId="0" borderId="102" xfId="2" applyNumberFormat="1" applyFont="1" applyBorder="1" applyAlignment="1">
      <alignment horizontal="center" vertical="center"/>
    </xf>
    <xf numFmtId="179" fontId="39" fillId="0" borderId="91" xfId="2" applyNumberFormat="1" applyFont="1" applyBorder="1" applyAlignment="1">
      <alignment horizontal="center" vertical="center"/>
    </xf>
    <xf numFmtId="0" fontId="24" fillId="11" borderId="20" xfId="2" applyFont="1" applyFill="1" applyBorder="1" applyAlignment="1">
      <alignment horizontal="center" vertical="center"/>
    </xf>
    <xf numFmtId="178" fontId="48" fillId="0" borderId="13" xfId="2" applyNumberFormat="1" applyFont="1" applyBorder="1" applyAlignment="1">
      <alignment horizontal="center" vertical="center"/>
    </xf>
    <xf numFmtId="0" fontId="45" fillId="15" borderId="8" xfId="2" applyFont="1" applyFill="1" applyBorder="1" applyAlignment="1">
      <alignment horizontal="center" vertical="center"/>
    </xf>
    <xf numFmtId="0" fontId="28" fillId="15" borderId="82" xfId="2" applyFont="1" applyFill="1" applyBorder="1" applyAlignment="1">
      <alignment horizontal="center" vertical="center"/>
    </xf>
    <xf numFmtId="0" fontId="43" fillId="16" borderId="88" xfId="2" applyFont="1" applyFill="1" applyBorder="1" applyAlignment="1">
      <alignment horizontal="center" vertical="center"/>
    </xf>
    <xf numFmtId="0" fontId="42" fillId="0" borderId="100" xfId="2" applyFont="1" applyBorder="1" applyAlignment="1">
      <alignment horizontal="center" vertical="center"/>
    </xf>
    <xf numFmtId="0" fontId="42" fillId="0" borderId="102" xfId="2" applyFont="1" applyBorder="1" applyAlignment="1">
      <alignment horizontal="center" vertical="center"/>
    </xf>
    <xf numFmtId="178" fontId="46" fillId="0" borderId="69" xfId="2" applyNumberFormat="1" applyFont="1" applyBorder="1" applyAlignment="1">
      <alignment horizontal="center" vertical="center"/>
    </xf>
    <xf numFmtId="0" fontId="50" fillId="0" borderId="109" xfId="2" applyFont="1" applyBorder="1" applyAlignment="1">
      <alignment horizontal="center" vertical="center"/>
    </xf>
    <xf numFmtId="0" fontId="50" fillId="0" borderId="0" xfId="2" applyFont="1" applyAlignment="1">
      <alignment horizontal="center" vertical="center"/>
    </xf>
    <xf numFmtId="0" fontId="50" fillId="0" borderId="110" xfId="2" applyFont="1" applyBorder="1" applyAlignment="1">
      <alignment horizontal="center" vertical="center"/>
    </xf>
    <xf numFmtId="0" fontId="46" fillId="0" borderId="110" xfId="2" applyFont="1" applyBorder="1" applyAlignment="1">
      <alignment horizontal="center" vertical="center"/>
    </xf>
    <xf numFmtId="0" fontId="46" fillId="0" borderId="137" xfId="2" applyFont="1" applyBorder="1" applyAlignment="1">
      <alignment horizontal="center" vertical="center"/>
    </xf>
    <xf numFmtId="0" fontId="46" fillId="0" borderId="109" xfId="2" applyFont="1" applyBorder="1" applyAlignment="1">
      <alignment horizontal="center" vertical="center"/>
    </xf>
    <xf numFmtId="0" fontId="46" fillId="0" borderId="75" xfId="2" applyFont="1" applyBorder="1" applyAlignment="1">
      <alignment horizontal="center" vertical="center"/>
    </xf>
    <xf numFmtId="0" fontId="46" fillId="0" borderId="0" xfId="2" applyFont="1" applyAlignment="1">
      <alignment horizontal="center" vertical="center"/>
    </xf>
    <xf numFmtId="0" fontId="42" fillId="0" borderId="13" xfId="2" applyFont="1" applyBorder="1" applyAlignment="1">
      <alignment horizontal="center" vertical="center"/>
    </xf>
    <xf numFmtId="178" fontId="46" fillId="0" borderId="89" xfId="2" applyNumberFormat="1" applyFont="1" applyBorder="1" applyAlignment="1">
      <alignment horizontal="center" vertical="center"/>
    </xf>
    <xf numFmtId="178" fontId="46" fillId="0" borderId="88" xfId="2" applyNumberFormat="1" applyFont="1" applyBorder="1" applyAlignment="1">
      <alignment horizontal="center" vertical="center"/>
    </xf>
    <xf numFmtId="179" fontId="46" fillId="0" borderId="91" xfId="2" applyNumberFormat="1" applyFont="1" applyBorder="1" applyAlignment="1">
      <alignment horizontal="center" vertical="center"/>
    </xf>
    <xf numFmtId="0" fontId="46" fillId="0" borderId="89" xfId="2" applyFont="1" applyBorder="1" applyAlignment="1">
      <alignment horizontal="center" vertical="center"/>
    </xf>
    <xf numFmtId="178" fontId="46" fillId="0" borderId="87" xfId="2" applyNumberFormat="1" applyFont="1" applyBorder="1" applyAlignment="1">
      <alignment horizontal="center" vertical="center"/>
    </xf>
    <xf numFmtId="179" fontId="46" fillId="0" borderId="88" xfId="2" applyNumberFormat="1" applyFont="1" applyBorder="1" applyAlignment="1">
      <alignment horizontal="center" vertical="center"/>
    </xf>
    <xf numFmtId="0" fontId="46" fillId="0" borderId="87" xfId="2" applyFont="1" applyBorder="1" applyAlignment="1">
      <alignment horizontal="center" vertical="center"/>
    </xf>
    <xf numFmtId="179" fontId="46" fillId="0" borderId="89" xfId="2" applyNumberFormat="1" applyFont="1" applyBorder="1" applyAlignment="1">
      <alignment horizontal="center" vertical="center"/>
    </xf>
    <xf numFmtId="0" fontId="42" fillId="14" borderId="71" xfId="2" applyFont="1" applyFill="1" applyBorder="1" applyAlignment="1">
      <alignment horizontal="center" vertical="center"/>
    </xf>
    <xf numFmtId="0" fontId="44" fillId="15" borderId="80" xfId="2" applyFont="1" applyFill="1" applyBorder="1" applyAlignment="1">
      <alignment horizontal="center" vertical="center"/>
    </xf>
    <xf numFmtId="178" fontId="27" fillId="0" borderId="120" xfId="2" applyNumberFormat="1" applyFont="1" applyBorder="1" applyAlignment="1">
      <alignment horizontal="center" vertical="center"/>
    </xf>
    <xf numFmtId="178" fontId="27" fillId="0" borderId="68" xfId="2" applyNumberFormat="1" applyFont="1" applyBorder="1" applyAlignment="1">
      <alignment horizontal="center" vertical="center"/>
    </xf>
    <xf numFmtId="178" fontId="27" fillId="0" borderId="101" xfId="2" applyNumberFormat="1" applyFont="1" applyBorder="1" applyAlignment="1">
      <alignment horizontal="center" vertical="center"/>
    </xf>
    <xf numFmtId="178" fontId="27" fillId="0" borderId="100" xfId="2" applyNumberFormat="1" applyFont="1" applyBorder="1" applyAlignment="1">
      <alignment horizontal="center" vertical="center"/>
    </xf>
    <xf numFmtId="178" fontId="27" fillId="0" borderId="102" xfId="2" applyNumberFormat="1" applyFont="1" applyBorder="1" applyAlignment="1">
      <alignment horizontal="center" vertical="center"/>
    </xf>
    <xf numFmtId="0" fontId="46" fillId="0" borderId="69" xfId="2" applyFont="1" applyBorder="1" applyAlignment="1">
      <alignment horizontal="center" vertical="center"/>
    </xf>
    <xf numFmtId="0" fontId="46" fillId="0" borderId="100" xfId="2" applyFont="1" applyBorder="1" applyAlignment="1">
      <alignment horizontal="center" vertical="center"/>
    </xf>
    <xf numFmtId="0" fontId="46" fillId="0" borderId="101" xfId="2" applyFont="1" applyBorder="1" applyAlignment="1">
      <alignment horizontal="center" vertical="center"/>
    </xf>
    <xf numFmtId="179" fontId="46" fillId="0" borderId="69" xfId="2" applyNumberFormat="1" applyFont="1" applyBorder="1" applyAlignment="1">
      <alignment horizontal="center" vertical="center"/>
    </xf>
    <xf numFmtId="179" fontId="27" fillId="0" borderId="68" xfId="2" applyNumberFormat="1" applyFont="1" applyBorder="1" applyAlignment="1">
      <alignment horizontal="center" vertical="center"/>
    </xf>
    <xf numFmtId="179" fontId="27" fillId="0" borderId="101" xfId="2" applyNumberFormat="1" applyFont="1" applyBorder="1" applyAlignment="1">
      <alignment horizontal="center" vertical="center"/>
    </xf>
    <xf numFmtId="178" fontId="27" fillId="0" borderId="78" xfId="2" applyNumberFormat="1" applyFont="1" applyBorder="1" applyAlignment="1">
      <alignment horizontal="center" vertical="center"/>
    </xf>
    <xf numFmtId="0" fontId="27" fillId="0" borderId="102" xfId="2" applyFont="1" applyBorder="1" applyAlignment="1">
      <alignment horizontal="center" vertical="center"/>
    </xf>
    <xf numFmtId="178" fontId="27" fillId="0" borderId="13" xfId="2" applyNumberFormat="1" applyFont="1" applyBorder="1" applyAlignment="1">
      <alignment horizontal="center" vertical="center"/>
    </xf>
    <xf numFmtId="178" fontId="27" fillId="0" borderId="80" xfId="2" applyNumberFormat="1" applyFont="1" applyBorder="1" applyAlignment="1">
      <alignment horizontal="center" vertical="center"/>
    </xf>
    <xf numFmtId="178" fontId="27" fillId="0" borderId="79" xfId="2" applyNumberFormat="1" applyFont="1" applyBorder="1" applyAlignment="1">
      <alignment horizontal="center" vertical="center"/>
    </xf>
    <xf numFmtId="178" fontId="27" fillId="0" borderId="81" xfId="2" applyNumberFormat="1" applyFont="1" applyBorder="1" applyAlignment="1">
      <alignment horizontal="center" vertical="center"/>
    </xf>
    <xf numFmtId="0" fontId="27" fillId="0" borderId="89" xfId="2" applyFont="1" applyBorder="1" applyAlignment="1">
      <alignment horizontal="center" vertical="center"/>
    </xf>
    <xf numFmtId="0" fontId="27" fillId="0" borderId="88" xfId="2" applyFont="1" applyBorder="1" applyAlignment="1">
      <alignment horizontal="center" vertical="center"/>
    </xf>
    <xf numFmtId="0" fontId="27" fillId="0" borderId="91" xfId="2" applyFont="1" applyBorder="1" applyAlignment="1">
      <alignment horizontal="center" vertical="center"/>
    </xf>
    <xf numFmtId="0" fontId="27" fillId="0" borderId="87" xfId="2" applyFont="1" applyBorder="1" applyAlignment="1">
      <alignment horizontal="center" vertical="center"/>
    </xf>
    <xf numFmtId="179" fontId="27" fillId="0" borderId="89" xfId="2" applyNumberFormat="1" applyFont="1" applyBorder="1" applyAlignment="1">
      <alignment horizontal="center" vertical="center"/>
    </xf>
    <xf numFmtId="178" fontId="27" fillId="0" borderId="82" xfId="2" applyNumberFormat="1" applyFont="1" applyBorder="1" applyAlignment="1">
      <alignment horizontal="center" vertical="center"/>
    </xf>
    <xf numFmtId="0" fontId="24" fillId="0" borderId="167" xfId="2" applyFont="1" applyBorder="1" applyAlignment="1">
      <alignment horizontal="center" vertical="center"/>
    </xf>
    <xf numFmtId="0" fontId="24" fillId="0" borderId="71" xfId="2" applyFont="1" applyBorder="1" applyAlignment="1">
      <alignment horizontal="center" vertical="center"/>
    </xf>
    <xf numFmtId="0" fontId="39" fillId="0" borderId="168" xfId="2" applyFont="1" applyBorder="1" applyAlignment="1">
      <alignment horizontal="center" vertical="center"/>
    </xf>
    <xf numFmtId="178" fontId="42" fillId="0" borderId="71" xfId="2" applyNumberFormat="1" applyFont="1" applyBorder="1" applyAlignment="1">
      <alignment horizontal="center" vertical="center"/>
    </xf>
    <xf numFmtId="178" fontId="42" fillId="0" borderId="67" xfId="2" applyNumberFormat="1" applyFont="1" applyBorder="1" applyAlignment="1">
      <alignment horizontal="center" vertical="center"/>
    </xf>
    <xf numFmtId="0" fontId="24" fillId="0" borderId="108" xfId="2" applyFont="1" applyBorder="1" applyAlignment="1">
      <alignment horizontal="center" vertical="center"/>
    </xf>
    <xf numFmtId="0" fontId="24" fillId="0" borderId="111" xfId="2" applyFont="1" applyBorder="1" applyAlignment="1">
      <alignment horizontal="center" vertical="center"/>
    </xf>
    <xf numFmtId="0" fontId="39" fillId="0" borderId="139" xfId="2" applyFont="1" applyBorder="1" applyAlignment="1">
      <alignment horizontal="center" vertical="center"/>
    </xf>
    <xf numFmtId="178" fontId="48" fillId="0" borderId="8" xfId="2" applyNumberFormat="1" applyFont="1" applyBorder="1" applyAlignment="1">
      <alignment horizontal="center" vertical="center"/>
    </xf>
    <xf numFmtId="178" fontId="48" fillId="0" borderId="111" xfId="2" applyNumberFormat="1" applyFont="1" applyBorder="1" applyAlignment="1">
      <alignment horizontal="center" vertical="center"/>
    </xf>
    <xf numFmtId="178" fontId="48" fillId="0" borderId="106" xfId="2" applyNumberFormat="1" applyFont="1" applyBorder="1" applyAlignment="1">
      <alignment horizontal="center" vertical="center"/>
    </xf>
    <xf numFmtId="178" fontId="48" fillId="0" borderId="77" xfId="2" applyNumberFormat="1" applyFont="1" applyBorder="1" applyAlignment="1">
      <alignment horizontal="center" vertical="center"/>
    </xf>
    <xf numFmtId="178" fontId="48" fillId="0" borderId="112" xfId="2" applyNumberFormat="1" applyFont="1" applyBorder="1" applyAlignment="1">
      <alignment horizontal="center" vertical="center"/>
    </xf>
    <xf numFmtId="0" fontId="24" fillId="0" borderId="127" xfId="2" applyFont="1" applyBorder="1" applyAlignment="1">
      <alignment horizontal="center" vertical="center"/>
    </xf>
    <xf numFmtId="0" fontId="24" fillId="0" borderId="129" xfId="2" applyFont="1" applyBorder="1" applyAlignment="1">
      <alignment horizontal="center" vertical="center"/>
    </xf>
    <xf numFmtId="0" fontId="24" fillId="0" borderId="19" xfId="2" applyFont="1" applyBorder="1" applyAlignment="1">
      <alignment horizontal="center" vertical="center"/>
    </xf>
    <xf numFmtId="0" fontId="39" fillId="10" borderId="109" xfId="2" applyFont="1" applyFill="1" applyBorder="1" applyAlignment="1">
      <alignment horizontal="center" vertical="center"/>
    </xf>
    <xf numFmtId="0" fontId="39" fillId="10" borderId="0" xfId="2" applyFont="1" applyFill="1" applyAlignment="1">
      <alignment horizontal="center" vertical="center"/>
    </xf>
    <xf numFmtId="0" fontId="39" fillId="10" borderId="110" xfId="2" applyFont="1" applyFill="1" applyBorder="1" applyAlignment="1">
      <alignment horizontal="center" vertical="center"/>
    </xf>
    <xf numFmtId="0" fontId="39" fillId="10" borderId="137" xfId="2" applyFont="1" applyFill="1" applyBorder="1" applyAlignment="1">
      <alignment horizontal="center" vertical="center"/>
    </xf>
    <xf numFmtId="0" fontId="39" fillId="10" borderId="75" xfId="2" applyFont="1" applyFill="1" applyBorder="1" applyAlignment="1">
      <alignment horizontal="center" vertical="center"/>
    </xf>
    <xf numFmtId="0" fontId="39" fillId="10" borderId="37" xfId="2" applyFont="1" applyFill="1" applyBorder="1" applyAlignment="1">
      <alignment horizontal="center" vertical="center"/>
    </xf>
    <xf numFmtId="0" fontId="48" fillId="10" borderId="13" xfId="2" applyFont="1" applyFill="1" applyBorder="1" applyAlignment="1">
      <alignment horizontal="center" vertical="center"/>
    </xf>
    <xf numFmtId="0" fontId="39" fillId="10" borderId="80" xfId="2" applyFont="1" applyFill="1" applyBorder="1" applyAlignment="1">
      <alignment horizontal="center" vertical="center"/>
    </xf>
    <xf numFmtId="0" fontId="39" fillId="10" borderId="79" xfId="2" applyFont="1" applyFill="1" applyBorder="1" applyAlignment="1">
      <alignment horizontal="center" vertical="center"/>
    </xf>
    <xf numFmtId="0" fontId="39" fillId="10" borderId="81" xfId="2" applyFont="1" applyFill="1" applyBorder="1" applyAlignment="1">
      <alignment horizontal="center" vertical="center"/>
    </xf>
    <xf numFmtId="0" fontId="39" fillId="10" borderId="78" xfId="2" applyFont="1" applyFill="1" applyBorder="1" applyAlignment="1">
      <alignment horizontal="center" vertical="center"/>
    </xf>
    <xf numFmtId="0" fontId="39" fillId="10" borderId="13" xfId="2" applyFont="1" applyFill="1" applyBorder="1" applyAlignment="1">
      <alignment horizontal="center" vertical="center"/>
    </xf>
    <xf numFmtId="0" fontId="39" fillId="10" borderId="82" xfId="2" applyFont="1" applyFill="1" applyBorder="1" applyAlignment="1">
      <alignment horizontal="center" vertical="center"/>
    </xf>
    <xf numFmtId="0" fontId="39" fillId="10" borderId="83" xfId="2" applyFont="1" applyFill="1" applyBorder="1" applyAlignment="1">
      <alignment horizontal="center" vertical="center"/>
    </xf>
    <xf numFmtId="0" fontId="24" fillId="10" borderId="84" xfId="2" applyFont="1" applyFill="1" applyBorder="1" applyAlignment="1">
      <alignment horizontal="center" vertical="center"/>
    </xf>
    <xf numFmtId="0" fontId="24" fillId="22" borderId="116" xfId="2" applyFont="1" applyFill="1" applyBorder="1" applyAlignment="1">
      <alignment horizontal="center" vertical="center"/>
    </xf>
    <xf numFmtId="0" fontId="24" fillId="22" borderId="22" xfId="2" applyFont="1" applyFill="1" applyBorder="1" applyAlignment="1">
      <alignment horizontal="center" vertical="center"/>
    </xf>
    <xf numFmtId="49" fontId="24" fillId="22" borderId="25" xfId="2" applyNumberFormat="1" applyFont="1" applyFill="1" applyBorder="1" applyAlignment="1">
      <alignment horizontal="center" vertical="center"/>
    </xf>
    <xf numFmtId="0" fontId="44" fillId="15" borderId="8" xfId="2" applyFont="1" applyFill="1" applyBorder="1" applyAlignment="1">
      <alignment horizontal="center" vertical="center"/>
    </xf>
    <xf numFmtId="0" fontId="44" fillId="15" borderId="81" xfId="2" applyFont="1" applyFill="1" applyBorder="1" applyAlignment="1">
      <alignment horizontal="center" vertical="center"/>
    </xf>
    <xf numFmtId="0" fontId="43" fillId="0" borderId="101" xfId="2" applyFont="1" applyBorder="1" applyAlignment="1">
      <alignment horizontal="center" vertical="center"/>
    </xf>
    <xf numFmtId="0" fontId="46" fillId="0" borderId="37" xfId="2" applyFont="1" applyBorder="1" applyAlignment="1">
      <alignment horizontal="center" vertical="center"/>
    </xf>
    <xf numFmtId="178" fontId="39" fillId="14" borderId="152" xfId="2" applyNumberFormat="1" applyFont="1" applyFill="1" applyBorder="1" applyAlignment="1">
      <alignment horizontal="center" vertical="center"/>
    </xf>
    <xf numFmtId="178" fontId="24" fillId="14" borderId="153" xfId="2" applyNumberFormat="1" applyFont="1" applyFill="1" applyBorder="1" applyAlignment="1">
      <alignment horizontal="center" vertical="center"/>
    </xf>
    <xf numFmtId="0" fontId="28" fillId="15" borderId="110" xfId="2" applyFont="1" applyFill="1" applyBorder="1" applyAlignment="1">
      <alignment horizontal="center" vertical="center"/>
    </xf>
    <xf numFmtId="0" fontId="28" fillId="15" borderId="75" xfId="2" applyFont="1" applyFill="1" applyBorder="1" applyAlignment="1">
      <alignment horizontal="center" vertical="center"/>
    </xf>
    <xf numFmtId="178" fontId="39" fillId="15" borderId="83" xfId="2" applyNumberFormat="1" applyFont="1" applyFill="1" applyBorder="1" applyAlignment="1">
      <alignment horizontal="center" vertical="center"/>
    </xf>
    <xf numFmtId="178" fontId="24" fillId="15" borderId="84" xfId="2" applyNumberFormat="1" applyFont="1" applyFill="1" applyBorder="1" applyAlignment="1">
      <alignment horizontal="center" vertical="center"/>
    </xf>
    <xf numFmtId="178" fontId="39" fillId="16" borderId="93" xfId="2" applyNumberFormat="1" applyFont="1" applyFill="1" applyBorder="1" applyAlignment="1">
      <alignment horizontal="center" vertical="center"/>
    </xf>
    <xf numFmtId="178" fontId="24" fillId="16" borderId="94" xfId="2" applyNumberFormat="1" applyFont="1" applyFill="1" applyBorder="1" applyAlignment="1">
      <alignment horizontal="center" vertical="center"/>
    </xf>
    <xf numFmtId="178" fontId="46" fillId="0" borderId="120" xfId="2" applyNumberFormat="1" applyFont="1" applyBorder="1" applyAlignment="1">
      <alignment horizontal="center" vertical="center"/>
    </xf>
    <xf numFmtId="0" fontId="46" fillId="0" borderId="119" xfId="2" applyFont="1" applyBorder="1" applyAlignment="1">
      <alignment horizontal="center" vertical="center"/>
    </xf>
    <xf numFmtId="0" fontId="46" fillId="0" borderId="120" xfId="2" applyFont="1" applyBorder="1" applyAlignment="1">
      <alignment horizontal="center" vertical="center"/>
    </xf>
    <xf numFmtId="0" fontId="46" fillId="0" borderId="96" xfId="2" applyFont="1" applyBorder="1" applyAlignment="1">
      <alignment horizontal="center" vertical="center"/>
    </xf>
    <xf numFmtId="0" fontId="46" fillId="0" borderId="80" xfId="2" applyFont="1" applyBorder="1" applyAlignment="1">
      <alignment horizontal="center" vertical="center"/>
    </xf>
    <xf numFmtId="0" fontId="46" fillId="0" borderId="79" xfId="2" applyFont="1" applyBorder="1" applyAlignment="1">
      <alignment horizontal="center" vertical="center"/>
    </xf>
    <xf numFmtId="0" fontId="46" fillId="0" borderId="81" xfId="2" applyFont="1" applyBorder="1" applyAlignment="1">
      <alignment horizontal="center" vertical="center"/>
    </xf>
    <xf numFmtId="0" fontId="46" fillId="0" borderId="78" xfId="2" applyFont="1" applyBorder="1" applyAlignment="1">
      <alignment horizontal="center" vertical="center"/>
    </xf>
    <xf numFmtId="0" fontId="46" fillId="0" borderId="13" xfId="2" applyFont="1" applyBorder="1" applyAlignment="1">
      <alignment horizontal="center" vertical="center"/>
    </xf>
    <xf numFmtId="0" fontId="39" fillId="0" borderId="169" xfId="2" applyFont="1" applyBorder="1" applyAlignment="1">
      <alignment horizontal="center" vertical="center"/>
    </xf>
    <xf numFmtId="0" fontId="39" fillId="0" borderId="162" xfId="2" applyFont="1" applyBorder="1" applyAlignment="1">
      <alignment horizontal="center" vertical="center"/>
    </xf>
    <xf numFmtId="0" fontId="39" fillId="0" borderId="170" xfId="2" applyFont="1" applyBorder="1" applyAlignment="1">
      <alignment horizontal="center" vertical="center"/>
    </xf>
    <xf numFmtId="0" fontId="39" fillId="0" borderId="171" xfId="2" applyFont="1" applyBorder="1" applyAlignment="1">
      <alignment horizontal="center" vertical="center"/>
    </xf>
    <xf numFmtId="0" fontId="39" fillId="0" borderId="160" xfId="2" applyFont="1" applyBorder="1" applyAlignment="1">
      <alignment horizontal="center" vertical="center"/>
    </xf>
    <xf numFmtId="0" fontId="39" fillId="0" borderId="161" xfId="2" applyFont="1" applyBorder="1" applyAlignment="1">
      <alignment horizontal="center" vertical="center"/>
    </xf>
    <xf numFmtId="178" fontId="39" fillId="0" borderId="170" xfId="2" applyNumberFormat="1" applyFont="1" applyBorder="1" applyAlignment="1">
      <alignment horizontal="center" vertical="center"/>
    </xf>
    <xf numFmtId="178" fontId="39" fillId="0" borderId="160" xfId="2" applyNumberFormat="1" applyFont="1" applyBorder="1" applyAlignment="1">
      <alignment horizontal="center" vertical="center"/>
    </xf>
    <xf numFmtId="178" fontId="39" fillId="0" borderId="162" xfId="2" applyNumberFormat="1" applyFont="1" applyBorder="1" applyAlignment="1">
      <alignment horizontal="center" vertical="center"/>
    </xf>
    <xf numFmtId="178" fontId="39" fillId="0" borderId="161" xfId="2" applyNumberFormat="1" applyFont="1" applyBorder="1" applyAlignment="1">
      <alignment horizontal="center" vertical="center"/>
    </xf>
    <xf numFmtId="178" fontId="39" fillId="0" borderId="169" xfId="2" applyNumberFormat="1" applyFont="1" applyBorder="1" applyAlignment="1">
      <alignment horizontal="center" vertical="center"/>
    </xf>
    <xf numFmtId="178" fontId="39" fillId="0" borderId="172" xfId="2" applyNumberFormat="1" applyFont="1" applyBorder="1" applyAlignment="1">
      <alignment horizontal="center" vertical="center"/>
    </xf>
    <xf numFmtId="178" fontId="39" fillId="0" borderId="173" xfId="2" applyNumberFormat="1" applyFont="1" applyBorder="1" applyAlignment="1">
      <alignment horizontal="center" vertical="center"/>
    </xf>
    <xf numFmtId="178" fontId="24" fillId="0" borderId="174" xfId="2" applyNumberFormat="1" applyFont="1" applyBorder="1" applyAlignment="1">
      <alignment horizontal="center" vertical="center"/>
    </xf>
    <xf numFmtId="0" fontId="48" fillId="15" borderId="80" xfId="2" applyFont="1" applyFill="1" applyBorder="1" applyAlignment="1">
      <alignment horizontal="center" vertical="center"/>
    </xf>
    <xf numFmtId="0" fontId="43" fillId="0" borderId="102" xfId="2" applyFont="1" applyBorder="1" applyAlignment="1">
      <alignment horizontal="center" vertical="center"/>
    </xf>
    <xf numFmtId="0" fontId="24" fillId="14" borderId="64" xfId="2" applyFont="1" applyFill="1" applyBorder="1" applyAlignment="1">
      <alignment horizontal="center" vertical="center"/>
    </xf>
    <xf numFmtId="0" fontId="24" fillId="14" borderId="19" xfId="2" applyFont="1" applyFill="1" applyBorder="1" applyAlignment="1">
      <alignment horizontal="center" vertical="center"/>
    </xf>
    <xf numFmtId="0" fontId="24" fillId="14" borderId="65" xfId="2" applyFont="1" applyFill="1" applyBorder="1" applyAlignment="1">
      <alignment horizontal="center" vertical="center"/>
    </xf>
    <xf numFmtId="0" fontId="24" fillId="14" borderId="133" xfId="2" applyFont="1" applyFill="1" applyBorder="1" applyAlignment="1">
      <alignment horizontal="center" vertical="center"/>
    </xf>
    <xf numFmtId="0" fontId="24" fillId="14" borderId="62" xfId="2" applyFont="1" applyFill="1" applyBorder="1" applyAlignment="1">
      <alignment horizontal="center" vertical="center"/>
    </xf>
    <xf numFmtId="0" fontId="24" fillId="14" borderId="63" xfId="2" applyFont="1" applyFill="1" applyBorder="1" applyAlignment="1">
      <alignment horizontal="center" vertical="center"/>
    </xf>
    <xf numFmtId="0" fontId="36" fillId="14" borderId="66" xfId="2" applyFont="1" applyFill="1" applyBorder="1" applyAlignment="1">
      <alignment horizontal="center" vertical="center"/>
    </xf>
    <xf numFmtId="0" fontId="36" fillId="0" borderId="71" xfId="2" applyFont="1" applyBorder="1" applyAlignment="1">
      <alignment horizontal="center" vertical="center"/>
    </xf>
    <xf numFmtId="0" fontId="36" fillId="14" borderId="67" xfId="2" applyFont="1" applyFill="1" applyBorder="1" applyAlignment="1">
      <alignment horizontal="center" vertical="center"/>
    </xf>
    <xf numFmtId="0" fontId="36" fillId="14" borderId="73" xfId="2" applyFont="1" applyFill="1" applyBorder="1" applyAlignment="1">
      <alignment horizontal="center" vertical="center"/>
    </xf>
    <xf numFmtId="0" fontId="36" fillId="14" borderId="70" xfId="2" applyFont="1" applyFill="1" applyBorder="1" applyAlignment="1">
      <alignment horizontal="center" vertical="center"/>
    </xf>
    <xf numFmtId="0" fontId="24" fillId="14" borderId="67" xfId="2" applyFont="1" applyFill="1" applyBorder="1" applyAlignment="1">
      <alignment horizontal="center" vertical="center"/>
    </xf>
    <xf numFmtId="0" fontId="24" fillId="14" borderId="66" xfId="2" applyFont="1" applyFill="1" applyBorder="1" applyAlignment="1">
      <alignment horizontal="center" vertical="center"/>
    </xf>
    <xf numFmtId="0" fontId="24" fillId="14" borderId="71" xfId="2" applyFont="1" applyFill="1" applyBorder="1" applyAlignment="1">
      <alignment horizontal="center" vertical="center"/>
    </xf>
    <xf numFmtId="0" fontId="24" fillId="14" borderId="73" xfId="2" applyFont="1" applyFill="1" applyBorder="1" applyAlignment="1">
      <alignment horizontal="center" vertical="center"/>
    </xf>
    <xf numFmtId="0" fontId="24" fillId="14" borderId="70" xfId="2" applyFont="1" applyFill="1" applyBorder="1" applyAlignment="1">
      <alignment horizontal="center" vertical="center"/>
    </xf>
    <xf numFmtId="0" fontId="24" fillId="14" borderId="72" xfId="2" applyFont="1" applyFill="1" applyBorder="1" applyAlignment="1">
      <alignment horizontal="center" vertical="center"/>
    </xf>
    <xf numFmtId="0" fontId="24" fillId="14" borderId="74" xfId="2" applyFont="1" applyFill="1" applyBorder="1" applyAlignment="1">
      <alignment horizontal="center" vertical="center"/>
    </xf>
    <xf numFmtId="0" fontId="24" fillId="14" borderId="20" xfId="2" applyFont="1" applyFill="1" applyBorder="1" applyAlignment="1">
      <alignment horizontal="center" vertical="center"/>
    </xf>
    <xf numFmtId="0" fontId="24" fillId="15" borderId="78" xfId="2" applyFont="1" applyFill="1" applyBorder="1" applyAlignment="1">
      <alignment horizontal="center" vertical="center"/>
    </xf>
    <xf numFmtId="0" fontId="24" fillId="15" borderId="79" xfId="2" applyFont="1" applyFill="1" applyBorder="1" applyAlignment="1">
      <alignment horizontal="center" vertical="center"/>
    </xf>
    <xf numFmtId="0" fontId="24" fillId="15" borderId="13" xfId="2" applyFont="1" applyFill="1" applyBorder="1" applyAlignment="1">
      <alignment horizontal="center" vertical="center"/>
    </xf>
    <xf numFmtId="0" fontId="24" fillId="15" borderId="138" xfId="2" applyFont="1" applyFill="1" applyBorder="1" applyAlignment="1">
      <alignment horizontal="center" vertical="center"/>
    </xf>
    <xf numFmtId="0" fontId="24" fillId="15" borderId="80" xfId="2" applyFont="1" applyFill="1" applyBorder="1" applyAlignment="1">
      <alignment horizontal="center" vertical="center"/>
    </xf>
    <xf numFmtId="0" fontId="24" fillId="15" borderId="81" xfId="2" applyFont="1" applyFill="1" applyBorder="1" applyAlignment="1">
      <alignment horizontal="center" vertical="center"/>
    </xf>
    <xf numFmtId="0" fontId="36" fillId="15" borderId="13" xfId="2" applyFont="1" applyFill="1" applyBorder="1" applyAlignment="1">
      <alignment horizontal="center" vertical="center"/>
    </xf>
    <xf numFmtId="0" fontId="24" fillId="25" borderId="13" xfId="2" applyFont="1" applyFill="1" applyBorder="1" applyAlignment="1">
      <alignment horizontal="center" vertical="center"/>
    </xf>
    <xf numFmtId="0" fontId="24" fillId="25" borderId="82" xfId="2" applyFont="1" applyFill="1" applyBorder="1" applyAlignment="1">
      <alignment horizontal="center" vertical="center"/>
    </xf>
    <xf numFmtId="0" fontId="24" fillId="15" borderId="82" xfId="2" applyFont="1" applyFill="1" applyBorder="1" applyAlignment="1">
      <alignment horizontal="center" vertical="center"/>
    </xf>
    <xf numFmtId="0" fontId="24" fillId="15" borderId="83" xfId="2" applyFont="1" applyFill="1" applyBorder="1" applyAlignment="1">
      <alignment horizontal="center" vertical="center"/>
    </xf>
    <xf numFmtId="0" fontId="24" fillId="0" borderId="86" xfId="2" applyFont="1" applyBorder="1" applyAlignment="1">
      <alignment horizontal="center" vertical="center"/>
    </xf>
    <xf numFmtId="0" fontId="24" fillId="0" borderId="34" xfId="2" applyFont="1" applyBorder="1" applyAlignment="1">
      <alignment horizontal="center" vertical="center"/>
    </xf>
    <xf numFmtId="0" fontId="24" fillId="0" borderId="140" xfId="2" applyFont="1" applyBorder="1" applyAlignment="1">
      <alignment horizontal="center" vertical="center"/>
    </xf>
    <xf numFmtId="0" fontId="24" fillId="0" borderId="36" xfId="2" applyFont="1" applyBorder="1" applyAlignment="1">
      <alignment horizontal="center" vertical="center"/>
    </xf>
    <xf numFmtId="0" fontId="24" fillId="0" borderId="35" xfId="2" applyFont="1" applyBorder="1" applyAlignment="1">
      <alignment horizontal="center" vertical="center"/>
    </xf>
    <xf numFmtId="0" fontId="24" fillId="0" borderId="92" xfId="2" applyFont="1" applyBorder="1" applyAlignment="1">
      <alignment horizontal="center" vertical="center"/>
    </xf>
    <xf numFmtId="0" fontId="24" fillId="0" borderId="93" xfId="2" applyFont="1" applyBorder="1" applyAlignment="1">
      <alignment horizontal="center" vertical="center"/>
    </xf>
    <xf numFmtId="0" fontId="24" fillId="0" borderId="136" xfId="2" applyFont="1" applyBorder="1" applyAlignment="1">
      <alignment horizontal="center" vertical="center"/>
    </xf>
    <xf numFmtId="178" fontId="24" fillId="0" borderId="119" xfId="2" applyNumberFormat="1" applyFont="1" applyBorder="1" applyAlignment="1">
      <alignment horizontal="center" vertical="center"/>
    </xf>
    <xf numFmtId="178" fontId="24" fillId="0" borderId="120" xfId="2" applyNumberFormat="1" applyFont="1" applyBorder="1" applyAlignment="1">
      <alignment horizontal="center" vertical="center"/>
    </xf>
    <xf numFmtId="178" fontId="24" fillId="0" borderId="97" xfId="2" applyNumberFormat="1" applyFont="1" applyBorder="1" applyAlignment="1">
      <alignment horizontal="center" vertical="center"/>
    </xf>
    <xf numFmtId="178" fontId="24" fillId="0" borderId="96" xfId="2" applyNumberFormat="1" applyFont="1" applyBorder="1" applyAlignment="1">
      <alignment horizontal="center" vertical="center"/>
    </xf>
    <xf numFmtId="178" fontId="24" fillId="0" borderId="118" xfId="2" applyNumberFormat="1" applyFont="1" applyBorder="1" applyAlignment="1">
      <alignment horizontal="center" vertical="center"/>
    </xf>
    <xf numFmtId="178" fontId="24" fillId="0" borderId="121" xfId="2" applyNumberFormat="1" applyFont="1" applyBorder="1" applyAlignment="1">
      <alignment horizontal="center" vertical="center"/>
    </xf>
    <xf numFmtId="178" fontId="24" fillId="0" borderId="98" xfId="2" applyNumberFormat="1" applyFont="1" applyBorder="1" applyAlignment="1">
      <alignment horizontal="center" vertical="center"/>
    </xf>
    <xf numFmtId="0" fontId="24" fillId="0" borderId="137" xfId="2" applyFont="1" applyBorder="1" applyAlignment="1">
      <alignment horizontal="center" vertical="center"/>
    </xf>
    <xf numFmtId="0" fontId="36" fillId="0" borderId="102" xfId="2" applyFont="1" applyBorder="1" applyAlignment="1">
      <alignment horizontal="center" vertical="center"/>
    </xf>
    <xf numFmtId="0" fontId="24" fillId="0" borderId="106" xfId="2" applyFont="1" applyBorder="1" applyAlignment="1">
      <alignment horizontal="center" vertical="center"/>
    </xf>
    <xf numFmtId="0" fontId="24" fillId="0" borderId="113" xfId="2" applyFont="1" applyBorder="1" applyAlignment="1">
      <alignment horizontal="center" vertical="center"/>
    </xf>
    <xf numFmtId="0" fontId="24" fillId="0" borderId="77" xfId="2" applyFont="1" applyBorder="1" applyAlignment="1">
      <alignment horizontal="center" vertical="center"/>
    </xf>
    <xf numFmtId="0" fontId="24" fillId="0" borderId="107" xfId="2" applyFont="1" applyBorder="1" applyAlignment="1">
      <alignment horizontal="center" vertical="center"/>
    </xf>
    <xf numFmtId="0" fontId="24" fillId="0" borderId="138" xfId="2" applyFont="1" applyBorder="1" applyAlignment="1">
      <alignment horizontal="center" vertical="center"/>
    </xf>
    <xf numFmtId="178" fontId="24" fillId="0" borderId="13" xfId="2" applyNumberFormat="1" applyFont="1" applyBorder="1" applyAlignment="1">
      <alignment horizontal="center" vertical="center"/>
    </xf>
    <xf numFmtId="178" fontId="24" fillId="0" borderId="80" xfId="2" applyNumberFormat="1" applyFont="1" applyBorder="1" applyAlignment="1">
      <alignment horizontal="center" vertical="center"/>
    </xf>
    <xf numFmtId="178" fontId="24" fillId="0" borderId="79" xfId="2" applyNumberFormat="1" applyFont="1" applyBorder="1" applyAlignment="1">
      <alignment horizontal="center" vertical="center"/>
    </xf>
    <xf numFmtId="178" fontId="24" fillId="0" borderId="81" xfId="2" applyNumberFormat="1" applyFont="1" applyBorder="1" applyAlignment="1">
      <alignment horizontal="center" vertical="center"/>
    </xf>
    <xf numFmtId="178" fontId="24" fillId="0" borderId="78" xfId="2" applyNumberFormat="1" applyFont="1" applyBorder="1" applyAlignment="1">
      <alignment horizontal="center" vertical="center"/>
    </xf>
    <xf numFmtId="178" fontId="24" fillId="0" borderId="82" xfId="2" applyNumberFormat="1" applyFont="1" applyBorder="1" applyAlignment="1">
      <alignment horizontal="center" vertical="center"/>
    </xf>
    <xf numFmtId="178" fontId="24" fillId="0" borderId="83" xfId="2" applyNumberFormat="1" applyFont="1" applyBorder="1" applyAlignment="1">
      <alignment horizontal="center" vertical="center"/>
    </xf>
    <xf numFmtId="0" fontId="24" fillId="0" borderId="70" xfId="2" applyFont="1" applyBorder="1" applyAlignment="1">
      <alignment horizontal="center" vertical="center"/>
    </xf>
    <xf numFmtId="0" fontId="24" fillId="0" borderId="67" xfId="2" applyFont="1" applyBorder="1" applyAlignment="1">
      <alignment horizontal="center" vertical="center"/>
    </xf>
    <xf numFmtId="0" fontId="24" fillId="0" borderId="66" xfId="2" applyFont="1" applyBorder="1" applyAlignment="1">
      <alignment horizontal="center" vertical="center"/>
    </xf>
    <xf numFmtId="0" fontId="24" fillId="0" borderId="168" xfId="2" applyFont="1" applyBorder="1" applyAlignment="1">
      <alignment horizontal="center" vertical="center"/>
    </xf>
    <xf numFmtId="0" fontId="24" fillId="0" borderId="73" xfId="2" applyFont="1" applyBorder="1" applyAlignment="1">
      <alignment horizontal="center" vertical="center"/>
    </xf>
    <xf numFmtId="178" fontId="51" fillId="0" borderId="66" xfId="2" applyNumberFormat="1" applyFont="1" applyBorder="1" applyAlignment="1">
      <alignment horizontal="center" vertical="center"/>
    </xf>
    <xf numFmtId="178" fontId="36" fillId="0" borderId="71" xfId="2" applyNumberFormat="1" applyFont="1" applyBorder="1" applyAlignment="1">
      <alignment horizontal="center" vertical="center"/>
    </xf>
    <xf numFmtId="178" fontId="24" fillId="0" borderId="67" xfId="2" applyNumberFormat="1" applyFont="1" applyBorder="1" applyAlignment="1">
      <alignment horizontal="center" vertical="center"/>
    </xf>
    <xf numFmtId="178" fontId="24" fillId="0" borderId="73" xfId="2" applyNumberFormat="1" applyFont="1" applyBorder="1" applyAlignment="1">
      <alignment horizontal="center" vertical="center"/>
    </xf>
    <xf numFmtId="178" fontId="24" fillId="0" borderId="70" xfId="2" applyNumberFormat="1" applyFont="1" applyBorder="1" applyAlignment="1">
      <alignment horizontal="center" vertical="center"/>
    </xf>
    <xf numFmtId="178" fontId="24" fillId="0" borderId="66" xfId="2" applyNumberFormat="1" applyFont="1" applyBorder="1" applyAlignment="1">
      <alignment horizontal="center" vertical="center"/>
    </xf>
    <xf numFmtId="178" fontId="24" fillId="0" borderId="71" xfId="2" applyNumberFormat="1" applyFont="1" applyBorder="1" applyAlignment="1">
      <alignment horizontal="center" vertical="center"/>
    </xf>
    <xf numFmtId="178" fontId="24" fillId="0" borderId="72" xfId="2" applyNumberFormat="1" applyFont="1" applyBorder="1" applyAlignment="1">
      <alignment horizontal="center" vertical="center"/>
    </xf>
    <xf numFmtId="178" fontId="24" fillId="0" borderId="152" xfId="2" applyNumberFormat="1" applyFont="1" applyBorder="1" applyAlignment="1">
      <alignment horizontal="center" vertical="center"/>
    </xf>
    <xf numFmtId="0" fontId="24" fillId="0" borderId="112" xfId="2" applyFont="1" applyBorder="1" applyAlignment="1">
      <alignment horizontal="center" vertical="center"/>
    </xf>
    <xf numFmtId="0" fontId="24" fillId="0" borderId="8" xfId="2" applyFont="1" applyBorder="1" applyAlignment="1">
      <alignment horizontal="center" vertical="center"/>
    </xf>
    <xf numFmtId="0" fontId="24" fillId="0" borderId="139" xfId="2" applyFont="1" applyBorder="1" applyAlignment="1">
      <alignment horizontal="center" vertical="center"/>
    </xf>
    <xf numFmtId="178" fontId="24" fillId="0" borderId="8" xfId="2" applyNumberFormat="1" applyFont="1" applyBorder="1" applyAlignment="1">
      <alignment horizontal="center" vertical="center"/>
    </xf>
    <xf numFmtId="178" fontId="24" fillId="0" borderId="111" xfId="2" applyNumberFormat="1" applyFont="1" applyBorder="1" applyAlignment="1">
      <alignment horizontal="center" vertical="center"/>
    </xf>
    <xf numFmtId="178" fontId="24" fillId="0" borderId="106" xfId="2" applyNumberFormat="1" applyFont="1" applyBorder="1" applyAlignment="1">
      <alignment horizontal="center" vertical="center"/>
    </xf>
    <xf numFmtId="178" fontId="36" fillId="0" borderId="77" xfId="2" applyNumberFormat="1" applyFont="1" applyBorder="1" applyAlignment="1">
      <alignment horizontal="center" vertical="center"/>
    </xf>
    <xf numFmtId="178" fontId="24" fillId="0" borderId="112" xfId="2" applyNumberFormat="1" applyFont="1" applyBorder="1" applyAlignment="1">
      <alignment horizontal="center" vertical="center"/>
    </xf>
    <xf numFmtId="178" fontId="24" fillId="0" borderId="77" xfId="2" applyNumberFormat="1" applyFont="1" applyBorder="1" applyAlignment="1">
      <alignment horizontal="center" vertical="center"/>
    </xf>
    <xf numFmtId="178" fontId="24" fillId="0" borderId="113" xfId="2" applyNumberFormat="1" applyFont="1" applyBorder="1" applyAlignment="1">
      <alignment horizontal="center" vertical="center"/>
    </xf>
    <xf numFmtId="178" fontId="24" fillId="0" borderId="107" xfId="2" applyNumberFormat="1" applyFont="1" applyBorder="1" applyAlignment="1">
      <alignment horizontal="center" vertical="center"/>
    </xf>
    <xf numFmtId="0" fontId="24" fillId="12" borderId="35" xfId="2" applyFont="1" applyFill="1" applyBorder="1" applyAlignment="1">
      <alignment horizontal="center" vertical="center"/>
    </xf>
    <xf numFmtId="0" fontId="24" fillId="12" borderId="109" xfId="2" applyFont="1" applyFill="1" applyBorder="1" applyAlignment="1">
      <alignment horizontal="center" vertical="center"/>
    </xf>
    <xf numFmtId="0" fontId="24" fillId="12" borderId="0" xfId="2" applyFont="1" applyFill="1" applyAlignment="1">
      <alignment horizontal="center" vertical="center"/>
    </xf>
    <xf numFmtId="0" fontId="24" fillId="12" borderId="110" xfId="2" applyFont="1" applyFill="1" applyBorder="1" applyAlignment="1">
      <alignment horizontal="center" vertical="center"/>
    </xf>
    <xf numFmtId="0" fontId="24" fillId="12" borderId="137" xfId="2" applyFont="1" applyFill="1" applyBorder="1" applyAlignment="1">
      <alignment horizontal="center" vertical="center"/>
    </xf>
    <xf numFmtId="0" fontId="24" fillId="12" borderId="75" xfId="2" applyFont="1" applyFill="1" applyBorder="1" applyAlignment="1">
      <alignment horizontal="center" vertical="center"/>
    </xf>
    <xf numFmtId="0" fontId="24" fillId="12" borderId="37" xfId="2" applyFont="1" applyFill="1" applyBorder="1" applyAlignment="1">
      <alignment horizontal="center" vertical="center"/>
    </xf>
    <xf numFmtId="0" fontId="24" fillId="0" borderId="65" xfId="2" applyFont="1" applyBorder="1" applyAlignment="1">
      <alignment horizontal="center" vertical="center"/>
    </xf>
    <xf numFmtId="0" fontId="24" fillId="0" borderId="72" xfId="2" applyFont="1" applyBorder="1" applyAlignment="1">
      <alignment horizontal="center" vertical="center"/>
    </xf>
    <xf numFmtId="0" fontId="24" fillId="0" borderId="152" xfId="2" applyFont="1" applyBorder="1" applyAlignment="1">
      <alignment horizontal="center" vertical="center"/>
    </xf>
    <xf numFmtId="0" fontId="36" fillId="0" borderId="111" xfId="2" applyFont="1" applyBorder="1" applyAlignment="1">
      <alignment horizontal="center" vertical="center"/>
    </xf>
    <xf numFmtId="0" fontId="24" fillId="0" borderId="141" xfId="2" applyFont="1" applyBorder="1" applyAlignment="1">
      <alignment horizontal="center" vertical="center"/>
    </xf>
    <xf numFmtId="0" fontId="24" fillId="11" borderId="52" xfId="2" applyFont="1" applyFill="1" applyBorder="1" applyAlignment="1">
      <alignment horizontal="center" vertical="center"/>
    </xf>
    <xf numFmtId="0" fontId="24" fillId="11" borderId="109" xfId="2" applyFont="1" applyFill="1" applyBorder="1" applyAlignment="1">
      <alignment horizontal="center" vertical="center"/>
    </xf>
    <xf numFmtId="0" fontId="24" fillId="11" borderId="0" xfId="2" applyFont="1" applyFill="1" applyAlignment="1">
      <alignment horizontal="center" vertical="center"/>
    </xf>
    <xf numFmtId="0" fontId="24" fillId="11" borderId="110" xfId="2" applyFont="1" applyFill="1" applyBorder="1" applyAlignment="1">
      <alignment horizontal="center" vertical="center"/>
    </xf>
    <xf numFmtId="0" fontId="24" fillId="11" borderId="137" xfId="2" applyFont="1" applyFill="1" applyBorder="1" applyAlignment="1">
      <alignment horizontal="center" vertical="center"/>
    </xf>
    <xf numFmtId="0" fontId="24" fillId="11" borderId="75" xfId="2" applyFont="1" applyFill="1" applyBorder="1" applyAlignment="1">
      <alignment horizontal="center" vertical="center"/>
    </xf>
    <xf numFmtId="0" fontId="24" fillId="11" borderId="37" xfId="2" applyFont="1" applyFill="1" applyBorder="1" applyAlignment="1">
      <alignment horizontal="center" vertical="center"/>
    </xf>
    <xf numFmtId="0" fontId="52" fillId="0" borderId="89" xfId="2" applyFont="1" applyBorder="1" applyAlignment="1">
      <alignment horizontal="center" vertical="center"/>
    </xf>
    <xf numFmtId="0" fontId="52" fillId="0" borderId="88" xfId="2" applyFont="1" applyBorder="1" applyAlignment="1">
      <alignment horizontal="center" vertical="center"/>
    </xf>
    <xf numFmtId="0" fontId="52" fillId="0" borderId="90" xfId="2" applyFont="1" applyBorder="1" applyAlignment="1">
      <alignment horizontal="center" vertical="center"/>
    </xf>
    <xf numFmtId="0" fontId="52" fillId="0" borderId="91" xfId="2" applyFont="1" applyBorder="1" applyAlignment="1">
      <alignment horizontal="center" vertical="center"/>
    </xf>
    <xf numFmtId="0" fontId="52" fillId="0" borderId="87" xfId="2" applyFont="1" applyBorder="1" applyAlignment="1">
      <alignment horizontal="center" vertical="center"/>
    </xf>
    <xf numFmtId="0" fontId="24" fillId="0" borderId="131" xfId="2" applyFont="1" applyBorder="1" applyAlignment="1">
      <alignment horizontal="center" vertical="center"/>
    </xf>
    <xf numFmtId="0" fontId="24" fillId="0" borderId="124" xfId="2" applyFont="1" applyBorder="1" applyAlignment="1">
      <alignment horizontal="center" vertical="center"/>
    </xf>
    <xf numFmtId="0" fontId="24" fillId="0" borderId="126" xfId="2" applyFont="1" applyBorder="1" applyAlignment="1">
      <alignment horizontal="center" vertical="center"/>
    </xf>
    <xf numFmtId="0" fontId="24" fillId="12" borderId="64" xfId="2" applyFont="1" applyFill="1" applyBorder="1" applyAlignment="1">
      <alignment horizontal="center" vertical="center"/>
    </xf>
    <xf numFmtId="0" fontId="24" fillId="12" borderId="19" xfId="2" applyFont="1" applyFill="1" applyBorder="1" applyAlignment="1">
      <alignment horizontal="center" vertical="center"/>
    </xf>
    <xf numFmtId="0" fontId="24" fillId="12" borderId="65" xfId="2" applyFont="1" applyFill="1" applyBorder="1" applyAlignment="1">
      <alignment horizontal="center" vertical="center"/>
    </xf>
    <xf numFmtId="0" fontId="24" fillId="12" borderId="133" xfId="2" applyFont="1" applyFill="1" applyBorder="1" applyAlignment="1">
      <alignment horizontal="center" vertical="center"/>
    </xf>
    <xf numFmtId="0" fontId="24" fillId="12" borderId="62" xfId="2" applyFont="1" applyFill="1" applyBorder="1" applyAlignment="1">
      <alignment horizontal="center" vertical="center"/>
    </xf>
    <xf numFmtId="0" fontId="24" fillId="12" borderId="63" xfId="2" applyFont="1" applyFill="1" applyBorder="1" applyAlignment="1">
      <alignment horizontal="center" vertical="center"/>
    </xf>
    <xf numFmtId="49" fontId="24" fillId="11" borderId="22" xfId="2" applyNumberFormat="1" applyFont="1" applyFill="1" applyBorder="1" applyAlignment="1">
      <alignment horizontal="center" vertical="center"/>
    </xf>
    <xf numFmtId="0" fontId="52" fillId="0" borderId="80" xfId="2" applyFont="1" applyBorder="1" applyAlignment="1">
      <alignment horizontal="center" vertical="center"/>
    </xf>
    <xf numFmtId="0" fontId="52" fillId="0" borderId="79" xfId="2" applyFont="1" applyBorder="1" applyAlignment="1">
      <alignment horizontal="center" vertical="center"/>
    </xf>
    <xf numFmtId="0" fontId="52" fillId="0" borderId="81" xfId="2" applyFont="1" applyBorder="1" applyAlignment="1">
      <alignment horizontal="center" vertical="center"/>
    </xf>
    <xf numFmtId="0" fontId="52" fillId="0" borderId="78" xfId="2" applyFont="1" applyBorder="1" applyAlignment="1">
      <alignment horizontal="center" vertical="center"/>
    </xf>
    <xf numFmtId="0" fontId="52" fillId="0" borderId="13" xfId="2" applyFont="1" applyBorder="1" applyAlignment="1">
      <alignment horizontal="center" vertical="center"/>
    </xf>
    <xf numFmtId="0" fontId="24" fillId="0" borderId="103" xfId="2" applyFont="1" applyBorder="1" applyAlignment="1">
      <alignment horizontal="center" vertical="center"/>
    </xf>
    <xf numFmtId="0" fontId="24" fillId="0" borderId="104" xfId="2" applyFont="1" applyBorder="1" applyAlignment="1">
      <alignment horizontal="center" vertical="center"/>
    </xf>
    <xf numFmtId="0" fontId="24" fillId="11" borderId="31" xfId="2" applyFont="1" applyFill="1" applyBorder="1" applyAlignment="1">
      <alignment horizontal="center" vertical="center"/>
    </xf>
    <xf numFmtId="0" fontId="24" fillId="0" borderId="38" xfId="2" applyFont="1" applyBorder="1" applyAlignment="1">
      <alignment horizontal="center" vertical="center"/>
    </xf>
    <xf numFmtId="0" fontId="24" fillId="0" borderId="76" xfId="2" applyFont="1" applyBorder="1" applyAlignment="1">
      <alignment horizontal="center" vertical="center"/>
    </xf>
    <xf numFmtId="49" fontId="24" fillId="11" borderId="50" xfId="2" applyNumberFormat="1" applyFont="1" applyFill="1" applyBorder="1" applyAlignment="1">
      <alignment horizontal="center" vertical="center"/>
    </xf>
    <xf numFmtId="0" fontId="24" fillId="0" borderId="51" xfId="2" applyFont="1" applyBorder="1" applyAlignment="1">
      <alignment horizontal="center" vertical="center"/>
    </xf>
    <xf numFmtId="0" fontId="24" fillId="11" borderId="175" xfId="2" applyFont="1" applyFill="1" applyBorder="1" applyAlignment="1">
      <alignment horizontal="center" vertical="center"/>
    </xf>
    <xf numFmtId="0" fontId="24" fillId="11" borderId="49" xfId="2" applyFont="1" applyFill="1" applyBorder="1" applyAlignment="1">
      <alignment horizontal="center" vertical="center"/>
    </xf>
    <xf numFmtId="0" fontId="24" fillId="11" borderId="176" xfId="2" applyFont="1" applyFill="1" applyBorder="1" applyAlignment="1">
      <alignment horizontal="center" vertical="center"/>
    </xf>
    <xf numFmtId="0" fontId="24" fillId="11" borderId="177" xfId="2" applyFont="1" applyFill="1" applyBorder="1" applyAlignment="1">
      <alignment horizontal="center" vertical="center"/>
    </xf>
    <xf numFmtId="0" fontId="24" fillId="11" borderId="123" xfId="2" applyFont="1" applyFill="1" applyBorder="1" applyAlignment="1">
      <alignment horizontal="center" vertical="center"/>
    </xf>
    <xf numFmtId="0" fontId="24" fillId="11" borderId="178" xfId="2" applyFont="1" applyFill="1" applyBorder="1" applyAlignment="1">
      <alignment horizontal="center" vertical="center"/>
    </xf>
    <xf numFmtId="0" fontId="24" fillId="0" borderId="128" xfId="2" applyFont="1" applyBorder="1" applyAlignment="1">
      <alignment horizontal="center" vertical="center"/>
    </xf>
    <xf numFmtId="0" fontId="24" fillId="0" borderId="130" xfId="2" applyFont="1" applyBorder="1" applyAlignment="1">
      <alignment horizontal="center" vertical="center"/>
    </xf>
    <xf numFmtId="0" fontId="24" fillId="11" borderId="112" xfId="2" applyFont="1" applyFill="1" applyBorder="1" applyAlignment="1">
      <alignment horizontal="center" vertical="center"/>
    </xf>
    <xf numFmtId="0" fontId="24" fillId="11" borderId="106" xfId="2" applyFont="1" applyFill="1" applyBorder="1" applyAlignment="1">
      <alignment horizontal="center" vertical="center"/>
    </xf>
    <xf numFmtId="0" fontId="24" fillId="11" borderId="8" xfId="2" applyFont="1" applyFill="1" applyBorder="1" applyAlignment="1">
      <alignment horizontal="center" vertical="center"/>
    </xf>
    <xf numFmtId="0" fontId="24" fillId="11" borderId="139" xfId="2" applyFont="1" applyFill="1" applyBorder="1" applyAlignment="1">
      <alignment horizontal="center" vertical="center"/>
    </xf>
    <xf numFmtId="0" fontId="24" fillId="11" borderId="111" xfId="2" applyFont="1" applyFill="1" applyBorder="1" applyAlignment="1">
      <alignment horizontal="center" vertical="center"/>
    </xf>
    <xf numFmtId="0" fontId="24" fillId="0" borderId="179" xfId="2" applyFont="1" applyBorder="1" applyAlignment="1">
      <alignment horizontal="center" vertical="center"/>
    </xf>
    <xf numFmtId="0" fontId="52" fillId="0" borderId="128" xfId="2" applyFont="1" applyBorder="1" applyAlignment="1">
      <alignment horizontal="center" vertical="center"/>
    </xf>
    <xf numFmtId="0" fontId="52" fillId="0" borderId="129" xfId="2" applyFont="1" applyBorder="1" applyAlignment="1">
      <alignment horizontal="center" vertical="center"/>
    </xf>
    <xf numFmtId="0" fontId="24" fillId="0" borderId="63" xfId="2" applyFont="1" applyBorder="1" applyAlignment="1">
      <alignment horizontal="center" vertical="center"/>
    </xf>
    <xf numFmtId="0" fontId="24" fillId="0" borderId="64" xfId="2" applyFont="1" applyBorder="1" applyAlignment="1">
      <alignment horizontal="center" vertical="center"/>
    </xf>
    <xf numFmtId="0" fontId="24" fillId="0" borderId="178" xfId="2" applyFont="1" applyBorder="1" applyAlignment="1">
      <alignment horizontal="center" vertical="center"/>
    </xf>
    <xf numFmtId="0" fontId="24" fillId="0" borderId="175" xfId="2" applyFont="1" applyBorder="1" applyAlignment="1">
      <alignment horizontal="center" vertical="center"/>
    </xf>
    <xf numFmtId="0" fontId="24" fillId="0" borderId="43" xfId="2" applyFont="1" applyBorder="1" applyAlignment="1">
      <alignment horizontal="center" vertical="center"/>
    </xf>
    <xf numFmtId="0" fontId="24" fillId="0" borderId="39" xfId="2" applyFont="1" applyBorder="1" applyAlignment="1">
      <alignment horizontal="center" vertical="center"/>
    </xf>
    <xf numFmtId="178" fontId="36" fillId="0" borderId="42" xfId="2" applyNumberFormat="1" applyFont="1" applyBorder="1" applyAlignment="1">
      <alignment horizontal="center" vertical="center"/>
    </xf>
    <xf numFmtId="178" fontId="24" fillId="0" borderId="44" xfId="2" applyNumberFormat="1" applyFont="1" applyBorder="1" applyAlignment="1">
      <alignment horizontal="center" vertical="center"/>
    </xf>
    <xf numFmtId="178" fontId="24" fillId="0" borderId="41" xfId="2" applyNumberFormat="1" applyFont="1" applyBorder="1" applyAlignment="1">
      <alignment horizontal="center" vertical="center"/>
    </xf>
    <xf numFmtId="178" fontId="24" fillId="0" borderId="39" xfId="2" applyNumberFormat="1" applyFont="1" applyBorder="1" applyAlignment="1">
      <alignment horizontal="center" vertical="center"/>
    </xf>
    <xf numFmtId="178" fontId="24" fillId="0" borderId="40" xfId="2" applyNumberFormat="1" applyFont="1" applyBorder="1" applyAlignment="1">
      <alignment horizontal="center" vertical="center"/>
    </xf>
    <xf numFmtId="178" fontId="24" fillId="0" borderId="42" xfId="2" applyNumberFormat="1" applyFont="1" applyBorder="1" applyAlignment="1">
      <alignment horizontal="center" vertical="center"/>
    </xf>
    <xf numFmtId="178" fontId="24" fillId="0" borderId="45" xfId="2" applyNumberFormat="1" applyFont="1" applyBorder="1" applyAlignment="1">
      <alignment horizontal="center" vertical="center"/>
    </xf>
    <xf numFmtId="178" fontId="24" fillId="0" borderId="46" xfId="2" applyNumberFormat="1" applyFont="1" applyBorder="1" applyAlignment="1">
      <alignment horizontal="center" vertical="center"/>
    </xf>
    <xf numFmtId="178" fontId="24" fillId="0" borderId="181" xfId="2" applyNumberFormat="1" applyFont="1" applyBorder="1" applyAlignment="1">
      <alignment horizontal="center" vertical="center"/>
    </xf>
    <xf numFmtId="178" fontId="24" fillId="0" borderId="0" xfId="2" applyNumberFormat="1" applyFont="1">
      <alignment vertical="center"/>
    </xf>
    <xf numFmtId="178" fontId="25" fillId="0" borderId="0" xfId="2" applyNumberFormat="1" applyFont="1">
      <alignment vertical="center"/>
    </xf>
    <xf numFmtId="0" fontId="24" fillId="0" borderId="183" xfId="2" applyFont="1" applyBorder="1" applyAlignment="1">
      <alignment horizontal="center" vertical="center"/>
    </xf>
    <xf numFmtId="0" fontId="24" fillId="0" borderId="184" xfId="2" applyFont="1" applyBorder="1" applyAlignment="1">
      <alignment horizontal="center" vertical="center"/>
    </xf>
    <xf numFmtId="178" fontId="24" fillId="0" borderId="26" xfId="2" applyNumberFormat="1" applyFont="1" applyBorder="1" applyAlignment="1">
      <alignment horizontal="center" vertical="center"/>
    </xf>
    <xf numFmtId="178" fontId="24" fillId="0" borderId="29" xfId="2" applyNumberFormat="1" applyFont="1" applyBorder="1" applyAlignment="1">
      <alignment horizontal="center" vertical="center"/>
    </xf>
    <xf numFmtId="178" fontId="24" fillId="0" borderId="28" xfId="2" applyNumberFormat="1" applyFont="1" applyBorder="1" applyAlignment="1">
      <alignment horizontal="center" vertical="center"/>
    </xf>
    <xf numFmtId="178" fontId="24" fillId="0" borderId="27" xfId="2" applyNumberFormat="1" applyFont="1" applyBorder="1" applyAlignment="1">
      <alignment horizontal="center" vertical="center"/>
    </xf>
    <xf numFmtId="178" fontId="24" fillId="0" borderId="183" xfId="2" applyNumberFormat="1" applyFont="1" applyBorder="1" applyAlignment="1">
      <alignment horizontal="center" vertical="center"/>
    </xf>
    <xf numFmtId="178" fontId="24" fillId="0" borderId="185" xfId="2" applyNumberFormat="1" applyFont="1" applyBorder="1" applyAlignment="1">
      <alignment horizontal="center" vertical="center"/>
    </xf>
    <xf numFmtId="178" fontId="24" fillId="0" borderId="165" xfId="2" applyNumberFormat="1" applyFont="1" applyBorder="1" applyAlignment="1">
      <alignment horizontal="center" vertical="center"/>
    </xf>
    <xf numFmtId="178" fontId="24" fillId="0" borderId="186" xfId="2" applyNumberFormat="1" applyFont="1" applyBorder="1" applyAlignment="1">
      <alignment horizontal="center" vertical="center"/>
    </xf>
    <xf numFmtId="0" fontId="24" fillId="0" borderId="49" xfId="2" applyFont="1" applyBorder="1" applyAlignment="1">
      <alignment horizontal="center" vertical="center"/>
    </xf>
    <xf numFmtId="0" fontId="24" fillId="0" borderId="176" xfId="2" applyFont="1" applyBorder="1" applyAlignment="1">
      <alignment horizontal="center" vertical="center"/>
    </xf>
    <xf numFmtId="0" fontId="24" fillId="0" borderId="177" xfId="2" applyFont="1" applyBorder="1" applyAlignment="1">
      <alignment horizontal="center" vertical="center"/>
    </xf>
    <xf numFmtId="178" fontId="24" fillId="0" borderId="176" xfId="2" applyNumberFormat="1" applyFont="1" applyBorder="1" applyAlignment="1">
      <alignment horizontal="center" vertical="center"/>
    </xf>
    <xf numFmtId="0" fontId="24" fillId="0" borderId="188" xfId="2" applyFont="1" applyBorder="1" applyAlignment="1">
      <alignment horizontal="center" vertical="center"/>
    </xf>
    <xf numFmtId="0" fontId="24" fillId="0" borderId="50" xfId="2" applyFont="1" applyBorder="1" applyAlignment="1">
      <alignment horizontal="center" vertical="center"/>
    </xf>
    <xf numFmtId="178" fontId="24" fillId="0" borderId="61" xfId="2" applyNumberFormat="1" applyFont="1" applyBorder="1" applyAlignment="1">
      <alignment horizontal="center" vertical="center"/>
    </xf>
    <xf numFmtId="0" fontId="24" fillId="0" borderId="162" xfId="2" applyFont="1" applyBorder="1" applyAlignment="1">
      <alignment horizontal="center" vertical="center"/>
    </xf>
    <xf numFmtId="0" fontId="24" fillId="0" borderId="169" xfId="2" applyFont="1" applyBorder="1" applyAlignment="1">
      <alignment horizontal="center" vertical="center"/>
    </xf>
    <xf numFmtId="0" fontId="24" fillId="0" borderId="170" xfId="2" applyFont="1" applyBorder="1" applyAlignment="1">
      <alignment horizontal="center" vertical="center"/>
    </xf>
    <xf numFmtId="0" fontId="24" fillId="0" borderId="171" xfId="2" applyFont="1" applyBorder="1" applyAlignment="1">
      <alignment horizontal="center" vertical="center"/>
    </xf>
    <xf numFmtId="0" fontId="24" fillId="0" borderId="161" xfId="2" applyFont="1" applyBorder="1" applyAlignment="1">
      <alignment horizontal="center" vertical="center"/>
    </xf>
    <xf numFmtId="0" fontId="24" fillId="0" borderId="172" xfId="2" applyFont="1" applyBorder="1" applyAlignment="1">
      <alignment horizontal="center" vertical="center"/>
    </xf>
    <xf numFmtId="0" fontId="24" fillId="0" borderId="173" xfId="2" applyFont="1" applyBorder="1" applyAlignment="1">
      <alignment horizontal="center" vertical="center"/>
    </xf>
    <xf numFmtId="0" fontId="24" fillId="0" borderId="174" xfId="2" applyFont="1" applyBorder="1" applyAlignment="1">
      <alignment horizontal="center" vertical="center"/>
    </xf>
    <xf numFmtId="178" fontId="24" fillId="0" borderId="110" xfId="2" applyNumberFormat="1" applyFont="1" applyBorder="1" applyAlignment="1">
      <alignment horizontal="center" vertical="center"/>
    </xf>
    <xf numFmtId="178" fontId="24" fillId="0" borderId="75" xfId="2" applyNumberFormat="1" applyFont="1" applyBorder="1" applyAlignment="1">
      <alignment horizontal="center" vertical="center"/>
    </xf>
    <xf numFmtId="178" fontId="24" fillId="0" borderId="0" xfId="2" applyNumberFormat="1" applyFont="1" applyAlignment="1">
      <alignment horizontal="center" vertical="center"/>
    </xf>
    <xf numFmtId="178" fontId="24" fillId="0" borderId="37" xfId="2" applyNumberFormat="1" applyFont="1" applyBorder="1" applyAlignment="1">
      <alignment horizontal="center" vertical="center"/>
    </xf>
    <xf numFmtId="178" fontId="24" fillId="0" borderId="109" xfId="2" applyNumberFormat="1" applyFont="1" applyBorder="1" applyAlignment="1">
      <alignment horizontal="center" vertical="center"/>
    </xf>
    <xf numFmtId="178" fontId="24" fillId="0" borderId="141" xfId="2" applyNumberFormat="1" applyFont="1" applyBorder="1" applyAlignment="1">
      <alignment horizontal="center" vertical="center"/>
    </xf>
    <xf numFmtId="178" fontId="24" fillId="0" borderId="22" xfId="2" applyNumberFormat="1" applyFont="1" applyBorder="1" applyAlignment="1">
      <alignment horizontal="center" vertical="center"/>
    </xf>
    <xf numFmtId="0" fontId="36" fillId="0" borderId="73" xfId="2" applyFont="1" applyBorder="1" applyAlignment="1">
      <alignment horizontal="center" vertical="center"/>
    </xf>
    <xf numFmtId="0" fontId="36" fillId="0" borderId="70" xfId="2" applyFont="1" applyBorder="1" applyAlignment="1">
      <alignment horizontal="center" vertical="center"/>
    </xf>
    <xf numFmtId="0" fontId="51" fillId="15" borderId="13" xfId="2" applyFont="1" applyFill="1" applyBorder="1" applyAlignment="1">
      <alignment horizontal="center" vertical="center"/>
    </xf>
    <xf numFmtId="0" fontId="24" fillId="0" borderId="151" xfId="2" applyFont="1" applyBorder="1" applyAlignment="1">
      <alignment horizontal="center" vertical="center"/>
    </xf>
    <xf numFmtId="178" fontId="24" fillId="0" borderId="102" xfId="2" applyNumberFormat="1" applyFont="1" applyBorder="1" applyAlignment="1">
      <alignment horizontal="center" vertical="center"/>
    </xf>
    <xf numFmtId="178" fontId="24" fillId="0" borderId="68" xfId="2" applyNumberFormat="1" applyFont="1" applyBorder="1" applyAlignment="1">
      <alignment horizontal="center" vertical="center"/>
    </xf>
    <xf numFmtId="178" fontId="24" fillId="0" borderId="101" xfId="2" applyNumberFormat="1" applyFont="1" applyBorder="1" applyAlignment="1">
      <alignment horizontal="center" vertical="center"/>
    </xf>
    <xf numFmtId="178" fontId="24" fillId="0" borderId="69" xfId="2" applyNumberFormat="1" applyFont="1" applyBorder="1" applyAlignment="1">
      <alignment horizontal="center" vertical="center"/>
    </xf>
    <xf numFmtId="178" fontId="24" fillId="0" borderId="100" xfId="2" applyNumberFormat="1" applyFont="1" applyBorder="1" applyAlignment="1">
      <alignment horizontal="center" vertical="center"/>
    </xf>
    <xf numFmtId="178" fontId="24" fillId="0" borderId="103" xfId="2" applyNumberFormat="1" applyFont="1" applyBorder="1" applyAlignment="1">
      <alignment horizontal="center" vertical="center"/>
    </xf>
    <xf numFmtId="178" fontId="24" fillId="0" borderId="104" xfId="2" applyNumberFormat="1" applyFont="1" applyBorder="1" applyAlignment="1">
      <alignment horizontal="center" vertical="center"/>
    </xf>
    <xf numFmtId="0" fontId="36" fillId="0" borderId="66" xfId="2" applyFont="1" applyBorder="1" applyAlignment="1">
      <alignment horizontal="center" vertical="center"/>
    </xf>
    <xf numFmtId="0" fontId="36" fillId="0" borderId="67" xfId="2" applyFont="1" applyBorder="1" applyAlignment="1">
      <alignment horizontal="center" vertical="center"/>
    </xf>
    <xf numFmtId="0" fontId="24" fillId="0" borderId="74" xfId="2" applyFont="1" applyBorder="1" applyAlignment="1">
      <alignment horizontal="center" vertical="center"/>
    </xf>
    <xf numFmtId="0" fontId="24" fillId="0" borderId="20" xfId="2" applyFont="1" applyBorder="1" applyAlignment="1">
      <alignment horizontal="center" vertical="center"/>
    </xf>
    <xf numFmtId="0" fontId="36" fillId="0" borderId="8" xfId="2" applyFont="1" applyBorder="1" applyAlignment="1">
      <alignment horizontal="center" vertical="center"/>
    </xf>
    <xf numFmtId="0" fontId="24" fillId="26" borderId="193" xfId="2" applyFont="1" applyFill="1" applyBorder="1" applyAlignment="1">
      <alignment horizontal="center" vertical="center"/>
    </xf>
    <xf numFmtId="0" fontId="24" fillId="0" borderId="195" xfId="2" applyFont="1" applyBorder="1" applyAlignment="1">
      <alignment horizontal="center" vertical="center"/>
    </xf>
    <xf numFmtId="0" fontId="24" fillId="0" borderId="196" xfId="2" applyFont="1" applyBorder="1" applyAlignment="1">
      <alignment horizontal="center" vertical="center"/>
    </xf>
    <xf numFmtId="0" fontId="24" fillId="0" borderId="197" xfId="2" applyFont="1" applyBorder="1" applyAlignment="1">
      <alignment horizontal="center" vertical="center"/>
    </xf>
    <xf numFmtId="0" fontId="24" fillId="0" borderId="198" xfId="2" applyFont="1" applyBorder="1" applyAlignment="1">
      <alignment horizontal="center" vertical="center"/>
    </xf>
    <xf numFmtId="0" fontId="24" fillId="0" borderId="199" xfId="2" applyFont="1" applyBorder="1" applyAlignment="1">
      <alignment horizontal="center" vertical="center"/>
    </xf>
    <xf numFmtId="0" fontId="52" fillId="0" borderId="198" xfId="2" applyFont="1" applyBorder="1" applyAlignment="1">
      <alignment horizontal="center" vertical="center"/>
    </xf>
    <xf numFmtId="0" fontId="24" fillId="0" borderId="200" xfId="2" applyFont="1" applyBorder="1" applyAlignment="1">
      <alignment horizontal="center" vertical="center"/>
    </xf>
    <xf numFmtId="0" fontId="24" fillId="0" borderId="201" xfId="2" applyFont="1" applyBorder="1" applyAlignment="1">
      <alignment horizontal="center" vertical="center"/>
    </xf>
    <xf numFmtId="0" fontId="24" fillId="0" borderId="202" xfId="2" applyFont="1" applyBorder="1" applyAlignment="1">
      <alignment horizontal="center" vertical="center"/>
    </xf>
    <xf numFmtId="0" fontId="24" fillId="26" borderId="22" xfId="2" applyFont="1" applyFill="1" applyBorder="1" applyAlignment="1">
      <alignment horizontal="center" vertical="center"/>
    </xf>
    <xf numFmtId="0" fontId="24" fillId="11" borderId="84" xfId="2" applyFont="1" applyFill="1" applyBorder="1" applyAlignment="1">
      <alignment horizontal="center" vertical="center"/>
    </xf>
    <xf numFmtId="49" fontId="24" fillId="26" borderId="25" xfId="2" applyNumberFormat="1" applyFont="1" applyFill="1" applyBorder="1" applyAlignment="1">
      <alignment horizontal="center" vertical="center"/>
    </xf>
    <xf numFmtId="0" fontId="24" fillId="11" borderId="78" xfId="2" applyFont="1" applyFill="1" applyBorder="1" applyAlignment="1">
      <alignment horizontal="center" vertical="center"/>
    </xf>
    <xf numFmtId="0" fontId="24" fillId="11" borderId="79" xfId="2" applyFont="1" applyFill="1" applyBorder="1" applyAlignment="1">
      <alignment horizontal="center" vertical="center"/>
    </xf>
    <xf numFmtId="0" fontId="24" fillId="11" borderId="13" xfId="2" applyFont="1" applyFill="1" applyBorder="1" applyAlignment="1">
      <alignment horizontal="center" vertical="center"/>
    </xf>
    <xf numFmtId="0" fontId="24" fillId="11" borderId="138" xfId="2" applyFont="1" applyFill="1" applyBorder="1" applyAlignment="1">
      <alignment horizontal="center" vertical="center"/>
    </xf>
    <xf numFmtId="0" fontId="24" fillId="11" borderId="80" xfId="2" applyFont="1" applyFill="1" applyBorder="1" applyAlignment="1">
      <alignment horizontal="center" vertical="center"/>
    </xf>
    <xf numFmtId="0" fontId="24" fillId="11" borderId="81" xfId="2" applyFont="1" applyFill="1" applyBorder="1" applyAlignment="1">
      <alignment horizontal="center" vertical="center"/>
    </xf>
    <xf numFmtId="0" fontId="39" fillId="15" borderId="183" xfId="2" applyFont="1" applyFill="1" applyBorder="1" applyAlignment="1">
      <alignment horizontal="center" vertical="center"/>
    </xf>
    <xf numFmtId="0" fontId="39" fillId="15" borderId="42" xfId="2" applyFont="1" applyFill="1" applyBorder="1" applyAlignment="1">
      <alignment horizontal="center" vertical="center"/>
    </xf>
    <xf numFmtId="0" fontId="39" fillId="15" borderId="45" xfId="2" applyFont="1" applyFill="1" applyBorder="1" applyAlignment="1">
      <alignment horizontal="center" vertical="center"/>
    </xf>
    <xf numFmtId="0" fontId="39" fillId="15" borderId="40" xfId="2" applyFont="1" applyFill="1" applyBorder="1" applyAlignment="1">
      <alignment horizontal="center" vertical="center"/>
    </xf>
    <xf numFmtId="0" fontId="39" fillId="15" borderId="44" xfId="2" applyFont="1" applyFill="1" applyBorder="1" applyAlignment="1">
      <alignment horizontal="center" vertical="center"/>
    </xf>
    <xf numFmtId="0" fontId="39" fillId="15" borderId="39" xfId="2" applyFont="1" applyFill="1" applyBorder="1" applyAlignment="1">
      <alignment horizontal="center" vertical="center"/>
    </xf>
    <xf numFmtId="0" fontId="39" fillId="15" borderId="26" xfId="2" applyFont="1" applyFill="1" applyBorder="1" applyAlignment="1">
      <alignment horizontal="center" vertical="center"/>
    </xf>
    <xf numFmtId="178" fontId="24" fillId="15" borderId="203" xfId="2" applyNumberFormat="1" applyFont="1" applyFill="1" applyBorder="1" applyAlignment="1">
      <alignment horizontal="center" vertical="center"/>
    </xf>
    <xf numFmtId="0" fontId="24" fillId="27" borderId="20" xfId="2" applyFont="1" applyFill="1" applyBorder="1" applyAlignment="1">
      <alignment horizontal="center" vertical="center"/>
    </xf>
    <xf numFmtId="0" fontId="26" fillId="15" borderId="75" xfId="2" applyFont="1" applyFill="1" applyBorder="1" applyAlignment="1">
      <alignment horizontal="center" vertical="center"/>
    </xf>
    <xf numFmtId="0" fontId="36" fillId="0" borderId="68" xfId="2" applyFont="1" applyBorder="1" applyAlignment="1">
      <alignment horizontal="center" vertical="center"/>
    </xf>
    <xf numFmtId="178" fontId="26" fillId="15" borderId="75" xfId="2" applyNumberFormat="1" applyFont="1" applyFill="1" applyBorder="1" applyAlignment="1">
      <alignment horizontal="center" vertical="center"/>
    </xf>
    <xf numFmtId="0" fontId="36" fillId="0" borderId="101" xfId="2" applyFont="1" applyBorder="1" applyAlignment="1">
      <alignment horizontal="center" vertical="center"/>
    </xf>
    <xf numFmtId="0" fontId="36" fillId="0" borderId="69" xfId="2" applyFont="1" applyBorder="1" applyAlignment="1">
      <alignment horizontal="center" vertical="center"/>
    </xf>
    <xf numFmtId="0" fontId="36" fillId="0" borderId="100" xfId="2" applyFont="1" applyBorder="1" applyAlignment="1">
      <alignment horizontal="center" vertical="center"/>
    </xf>
    <xf numFmtId="0" fontId="24" fillId="0" borderId="204" xfId="2" applyFont="1" applyBorder="1" applyAlignment="1">
      <alignment horizontal="center" vertical="center"/>
    </xf>
    <xf numFmtId="0" fontId="24" fillId="27" borderId="22" xfId="2" applyFont="1" applyFill="1" applyBorder="1" applyAlignment="1">
      <alignment horizontal="center" vertical="center"/>
    </xf>
    <xf numFmtId="0" fontId="26" fillId="15" borderId="62" xfId="2" applyFont="1" applyFill="1" applyBorder="1" applyAlignment="1">
      <alignment horizontal="center" vertical="center"/>
    </xf>
    <xf numFmtId="0" fontId="36" fillId="0" borderId="80" xfId="2" applyFont="1" applyBorder="1" applyAlignment="1">
      <alignment horizontal="center" vertical="center"/>
    </xf>
    <xf numFmtId="178" fontId="26" fillId="15" borderId="62" xfId="2" applyNumberFormat="1" applyFont="1" applyFill="1" applyBorder="1" applyAlignment="1">
      <alignment horizontal="center" vertical="center"/>
    </xf>
    <xf numFmtId="0" fontId="24" fillId="0" borderId="205" xfId="2" applyFont="1" applyBorder="1" applyAlignment="1">
      <alignment horizontal="center" vertical="center"/>
    </xf>
    <xf numFmtId="49" fontId="24" fillId="27" borderId="25" xfId="2" applyNumberFormat="1" applyFont="1" applyFill="1" applyBorder="1" applyAlignment="1">
      <alignment horizontal="center" vertical="center"/>
    </xf>
    <xf numFmtId="0" fontId="24" fillId="0" borderId="206" xfId="2" applyFont="1" applyBorder="1" applyAlignment="1">
      <alignment horizontal="center" vertical="center"/>
    </xf>
    <xf numFmtId="178" fontId="24" fillId="0" borderId="207" xfId="2" applyNumberFormat="1" applyFont="1" applyBorder="1" applyAlignment="1">
      <alignment horizontal="center" vertical="center"/>
    </xf>
    <xf numFmtId="0" fontId="24" fillId="0" borderId="134" xfId="2" applyFont="1" applyBorder="1" applyAlignment="1">
      <alignment horizontal="center" vertical="center"/>
    </xf>
    <xf numFmtId="178" fontId="24" fillId="0" borderId="205" xfId="2" applyNumberFormat="1" applyFont="1" applyBorder="1" applyAlignment="1">
      <alignment horizontal="center" vertical="center"/>
    </xf>
    <xf numFmtId="0" fontId="24" fillId="0" borderId="208" xfId="2" applyFont="1" applyBorder="1" applyAlignment="1">
      <alignment horizontal="center" vertical="center"/>
    </xf>
    <xf numFmtId="0" fontId="24" fillId="22" borderId="27" xfId="2" applyFont="1" applyFill="1" applyBorder="1" applyAlignment="1">
      <alignment horizontal="center" vertical="center"/>
    </xf>
    <xf numFmtId="0" fontId="24" fillId="22" borderId="86" xfId="2" applyFont="1" applyFill="1" applyBorder="1" applyAlignment="1">
      <alignment horizontal="center" vertical="center"/>
    </xf>
    <xf numFmtId="0" fontId="24" fillId="22" borderId="24" xfId="2" applyFont="1" applyFill="1" applyBorder="1" applyAlignment="1">
      <alignment horizontal="center" vertical="center"/>
    </xf>
    <xf numFmtId="0" fontId="24" fillId="22" borderId="34" xfId="2" applyFont="1" applyFill="1" applyBorder="1" applyAlignment="1">
      <alignment horizontal="center" vertical="center"/>
    </xf>
    <xf numFmtId="0" fontId="24" fillId="22" borderId="36" xfId="2" applyFont="1" applyFill="1" applyBorder="1" applyAlignment="1">
      <alignment horizontal="center" vertical="center"/>
    </xf>
    <xf numFmtId="0" fontId="24" fillId="22" borderId="140" xfId="2" applyFont="1" applyFill="1" applyBorder="1" applyAlignment="1">
      <alignment horizontal="center" vertical="center"/>
    </xf>
    <xf numFmtId="0" fontId="24" fillId="22" borderId="20" xfId="2" applyFont="1" applyFill="1" applyBorder="1" applyAlignment="1">
      <alignment horizontal="center" vertical="center"/>
    </xf>
    <xf numFmtId="0" fontId="24" fillId="0" borderId="209" xfId="2" applyFont="1" applyBorder="1" applyAlignment="1">
      <alignment horizontal="center" vertical="center"/>
    </xf>
    <xf numFmtId="178" fontId="24" fillId="0" borderId="134" xfId="2" applyNumberFormat="1" applyFont="1" applyBorder="1" applyAlignment="1">
      <alignment horizontal="center" vertical="center"/>
    </xf>
    <xf numFmtId="0" fontId="24" fillId="22" borderId="110" xfId="2" applyFont="1" applyFill="1" applyBorder="1" applyAlignment="1">
      <alignment horizontal="center" vertical="center"/>
    </xf>
    <xf numFmtId="0" fontId="24" fillId="22" borderId="75" xfId="2" applyFont="1" applyFill="1" applyBorder="1" applyAlignment="1">
      <alignment horizontal="center" vertical="center"/>
    </xf>
    <xf numFmtId="0" fontId="24" fillId="22" borderId="0" xfId="2" applyFont="1" applyFill="1" applyAlignment="1">
      <alignment horizontal="center" vertical="center"/>
    </xf>
    <xf numFmtId="178" fontId="24" fillId="0" borderId="144" xfId="2" applyNumberFormat="1" applyFont="1" applyBorder="1" applyAlignment="1">
      <alignment horizontal="center" vertical="center"/>
    </xf>
    <xf numFmtId="178" fontId="24" fillId="0" borderId="145" xfId="2" applyNumberFormat="1" applyFont="1" applyBorder="1" applyAlignment="1">
      <alignment horizontal="center" vertical="center"/>
    </xf>
    <xf numFmtId="178" fontId="24" fillId="0" borderId="146" xfId="2" applyNumberFormat="1" applyFont="1" applyBorder="1" applyAlignment="1">
      <alignment horizontal="center" vertical="center"/>
    </xf>
    <xf numFmtId="178" fontId="24" fillId="0" borderId="147" xfId="2" applyNumberFormat="1" applyFont="1" applyBorder="1" applyAlignment="1">
      <alignment horizontal="center" vertical="center"/>
    </xf>
    <xf numFmtId="178" fontId="24" fillId="0" borderId="143" xfId="2" applyNumberFormat="1" applyFont="1" applyBorder="1" applyAlignment="1">
      <alignment horizontal="center" vertical="center"/>
    </xf>
    <xf numFmtId="178" fontId="24" fillId="0" borderId="210" xfId="2" applyNumberFormat="1" applyFont="1" applyBorder="1" applyAlignment="1">
      <alignment horizontal="center" vertical="center"/>
    </xf>
    <xf numFmtId="178" fontId="24" fillId="0" borderId="148" xfId="2" applyNumberFormat="1" applyFont="1" applyBorder="1" applyAlignment="1">
      <alignment horizontal="center" vertical="center"/>
    </xf>
    <xf numFmtId="178" fontId="24" fillId="0" borderId="149" xfId="2" applyNumberFormat="1" applyFont="1" applyBorder="1" applyAlignment="1">
      <alignment horizontal="center" vertical="center"/>
    </xf>
    <xf numFmtId="0" fontId="24" fillId="22" borderId="40" xfId="2" applyFont="1" applyFill="1" applyBorder="1" applyAlignment="1">
      <alignment horizontal="center" vertical="center"/>
    </xf>
    <xf numFmtId="0" fontId="24" fillId="22" borderId="41" xfId="2" applyFont="1" applyFill="1" applyBorder="1" applyAlignment="1">
      <alignment horizontal="center" vertical="center"/>
    </xf>
    <xf numFmtId="0" fontId="24" fillId="22" borderId="42" xfId="2" applyFont="1" applyFill="1" applyBorder="1" applyAlignment="1">
      <alignment horizontal="center" vertical="center"/>
    </xf>
    <xf numFmtId="0" fontId="24" fillId="22" borderId="44" xfId="2" applyFont="1" applyFill="1" applyBorder="1" applyAlignment="1">
      <alignment horizontal="center" vertical="center"/>
    </xf>
    <xf numFmtId="0" fontId="24" fillId="22" borderId="43" xfId="2" applyFont="1" applyFill="1" applyBorder="1" applyAlignment="1">
      <alignment horizontal="center" vertical="center"/>
    </xf>
    <xf numFmtId="0" fontId="24" fillId="0" borderId="211" xfId="2" applyFont="1" applyBorder="1" applyAlignment="1">
      <alignment horizontal="center" vertical="center"/>
    </xf>
    <xf numFmtId="0" fontId="24" fillId="0" borderId="181" xfId="2" applyFont="1" applyBorder="1" applyAlignment="1">
      <alignment horizontal="center" vertical="center"/>
    </xf>
    <xf numFmtId="178" fontId="24" fillId="0" borderId="212" xfId="2" applyNumberFormat="1" applyFont="1" applyBorder="1" applyAlignment="1">
      <alignment horizontal="center" vertical="center"/>
    </xf>
    <xf numFmtId="178" fontId="24" fillId="0" borderId="123" xfId="2" applyNumberFormat="1" applyFont="1" applyBorder="1" applyAlignment="1">
      <alignment horizontal="center" vertical="center"/>
    </xf>
    <xf numFmtId="178" fontId="24" fillId="0" borderId="49" xfId="2" applyNumberFormat="1" applyFont="1" applyBorder="1" applyAlignment="1">
      <alignment horizontal="center" vertical="center"/>
    </xf>
    <xf numFmtId="178" fontId="24" fillId="0" borderId="178" xfId="2" applyNumberFormat="1" applyFont="1" applyBorder="1" applyAlignment="1">
      <alignment horizontal="center" vertical="center"/>
    </xf>
    <xf numFmtId="178" fontId="24" fillId="0" borderId="175" xfId="2" applyNumberFormat="1" applyFont="1" applyBorder="1" applyAlignment="1">
      <alignment horizontal="center" vertical="center"/>
    </xf>
    <xf numFmtId="178" fontId="24" fillId="0" borderId="213" xfId="2" applyNumberFormat="1" applyFont="1" applyBorder="1" applyAlignment="1">
      <alignment horizontal="center" vertical="center"/>
    </xf>
    <xf numFmtId="178" fontId="24" fillId="0" borderId="188" xfId="2" applyNumberFormat="1" applyFont="1" applyBorder="1" applyAlignment="1">
      <alignment horizontal="center" vertical="center"/>
    </xf>
    <xf numFmtId="178" fontId="24" fillId="0" borderId="50" xfId="2" applyNumberFormat="1" applyFont="1" applyBorder="1" applyAlignment="1">
      <alignment horizontal="center" vertical="center"/>
    </xf>
    <xf numFmtId="0" fontId="24" fillId="27" borderId="216" xfId="2" applyFont="1" applyFill="1" applyBorder="1" applyAlignment="1">
      <alignment horizontal="center" vertical="center"/>
    </xf>
    <xf numFmtId="0" fontId="24" fillId="27" borderId="215" xfId="2" applyFont="1" applyFill="1" applyBorder="1" applyAlignment="1">
      <alignment horizontal="center" vertical="center"/>
    </xf>
    <xf numFmtId="0" fontId="24" fillId="27" borderId="217" xfId="2" applyFont="1" applyFill="1" applyBorder="1" applyAlignment="1">
      <alignment horizontal="center" vertical="center"/>
    </xf>
    <xf numFmtId="0" fontId="24" fillId="27" borderId="218" xfId="2" applyFont="1" applyFill="1" applyBorder="1" applyAlignment="1">
      <alignment horizontal="center" vertical="center"/>
    </xf>
    <xf numFmtId="0" fontId="24" fillId="27" borderId="219" xfId="2" applyFont="1" applyFill="1" applyBorder="1" applyAlignment="1">
      <alignment horizontal="center" vertical="center"/>
    </xf>
    <xf numFmtId="178" fontId="24" fillId="27" borderId="218" xfId="2" applyNumberFormat="1" applyFont="1" applyFill="1" applyBorder="1" applyAlignment="1" applyProtection="1">
      <alignment horizontal="center" vertical="center"/>
      <protection locked="0"/>
    </xf>
    <xf numFmtId="178" fontId="24" fillId="0" borderId="218" xfId="2" applyNumberFormat="1" applyFont="1" applyBorder="1" applyAlignment="1" applyProtection="1">
      <alignment horizontal="center" vertical="center"/>
      <protection locked="0"/>
    </xf>
    <xf numFmtId="178" fontId="24" fillId="27" borderId="215" xfId="2" applyNumberFormat="1" applyFont="1" applyFill="1" applyBorder="1" applyAlignment="1">
      <alignment horizontal="center" vertical="center"/>
    </xf>
    <xf numFmtId="178" fontId="24" fillId="0" borderId="220" xfId="2" applyNumberFormat="1" applyFont="1" applyBorder="1" applyAlignment="1">
      <alignment horizontal="center" vertical="center"/>
    </xf>
    <xf numFmtId="178" fontId="24" fillId="0" borderId="216" xfId="2" applyNumberFormat="1" applyFont="1" applyBorder="1" applyAlignment="1">
      <alignment horizontal="center" vertical="center"/>
    </xf>
    <xf numFmtId="178" fontId="24" fillId="0" borderId="215" xfId="2" applyNumberFormat="1" applyFont="1" applyBorder="1" applyAlignment="1">
      <alignment horizontal="center" vertical="center"/>
    </xf>
    <xf numFmtId="178" fontId="24" fillId="0" borderId="217" xfId="2" applyNumberFormat="1" applyFont="1" applyBorder="1" applyAlignment="1">
      <alignment horizontal="center" vertical="center"/>
    </xf>
    <xf numFmtId="178" fontId="24" fillId="0" borderId="218" xfId="2" applyNumberFormat="1" applyFont="1" applyBorder="1" applyAlignment="1">
      <alignment horizontal="center" vertical="center"/>
    </xf>
    <xf numFmtId="178" fontId="24" fillId="0" borderId="221" xfId="2" applyNumberFormat="1" applyFont="1" applyBorder="1" applyAlignment="1">
      <alignment horizontal="center" vertical="center"/>
    </xf>
    <xf numFmtId="178" fontId="24" fillId="0" borderId="222" xfId="2" applyNumberFormat="1" applyFont="1" applyBorder="1" applyAlignment="1">
      <alignment horizontal="center" vertical="center"/>
    </xf>
    <xf numFmtId="178" fontId="24" fillId="0" borderId="203" xfId="2" applyNumberFormat="1" applyFont="1" applyBorder="1" applyAlignment="1">
      <alignment horizontal="center" vertical="center"/>
    </xf>
    <xf numFmtId="178" fontId="24" fillId="0" borderId="223" xfId="2" applyNumberFormat="1" applyFont="1" applyBorder="1" applyAlignment="1">
      <alignment horizontal="center" vertical="center"/>
    </xf>
    <xf numFmtId="178" fontId="24" fillId="0" borderId="160" xfId="2" applyNumberFormat="1" applyFont="1" applyBorder="1" applyAlignment="1">
      <alignment horizontal="center" vertical="center"/>
    </xf>
    <xf numFmtId="178" fontId="24" fillId="0" borderId="162" xfId="2" applyNumberFormat="1" applyFont="1" applyBorder="1" applyAlignment="1">
      <alignment horizontal="center" vertical="center"/>
    </xf>
    <xf numFmtId="178" fontId="24" fillId="0" borderId="161" xfId="2" applyNumberFormat="1" applyFont="1" applyBorder="1" applyAlignment="1">
      <alignment horizontal="center" vertical="center"/>
    </xf>
    <xf numFmtId="178" fontId="24" fillId="0" borderId="169" xfId="2" applyNumberFormat="1" applyFont="1" applyBorder="1" applyAlignment="1">
      <alignment horizontal="center" vertical="center"/>
    </xf>
    <xf numFmtId="178" fontId="24" fillId="0" borderId="170" xfId="2" applyNumberFormat="1" applyFont="1" applyBorder="1" applyAlignment="1">
      <alignment horizontal="center" vertical="center"/>
    </xf>
    <xf numFmtId="178" fontId="24" fillId="0" borderId="224" xfId="2" applyNumberFormat="1" applyFont="1" applyBorder="1" applyAlignment="1">
      <alignment horizontal="center" vertical="center"/>
    </xf>
    <xf numFmtId="178" fontId="24" fillId="0" borderId="172" xfId="2" applyNumberFormat="1" applyFont="1" applyBorder="1" applyAlignment="1">
      <alignment horizontal="center" vertical="center"/>
    </xf>
    <xf numFmtId="178" fontId="24" fillId="0" borderId="173" xfId="2" applyNumberFormat="1" applyFont="1" applyBorder="1" applyAlignment="1">
      <alignment horizontal="center" vertical="center"/>
    </xf>
    <xf numFmtId="0" fontId="24" fillId="11" borderId="159" xfId="2" applyFont="1" applyFill="1" applyBorder="1" applyAlignment="1">
      <alignment horizontal="center" vertical="center"/>
    </xf>
    <xf numFmtId="0" fontId="24" fillId="11" borderId="162" xfId="2" applyFont="1" applyFill="1" applyBorder="1" applyAlignment="1">
      <alignment horizontal="center" vertical="center"/>
    </xf>
    <xf numFmtId="0" fontId="24" fillId="11" borderId="169" xfId="2" applyFont="1" applyFill="1" applyBorder="1" applyAlignment="1">
      <alignment horizontal="center" vertical="center"/>
    </xf>
    <xf numFmtId="0" fontId="24" fillId="11" borderId="170" xfId="2" applyFont="1" applyFill="1" applyBorder="1" applyAlignment="1">
      <alignment horizontal="center" vertical="center"/>
    </xf>
    <xf numFmtId="0" fontId="24" fillId="11" borderId="160" xfId="2" applyFont="1" applyFill="1" applyBorder="1" applyAlignment="1">
      <alignment horizontal="center" vertical="center"/>
    </xf>
    <xf numFmtId="0" fontId="24" fillId="11" borderId="171" xfId="2" applyFont="1" applyFill="1" applyBorder="1" applyAlignment="1">
      <alignment horizontal="center" vertical="center"/>
    </xf>
    <xf numFmtId="178" fontId="24" fillId="11" borderId="174" xfId="2" applyNumberFormat="1" applyFont="1" applyFill="1" applyBorder="1" applyAlignment="1">
      <alignment horizontal="center" vertical="center"/>
    </xf>
    <xf numFmtId="180" fontId="24" fillId="0" borderId="162" xfId="2" applyNumberFormat="1" applyFont="1" applyBorder="1" applyAlignment="1">
      <alignment horizontal="center" vertical="center"/>
    </xf>
    <xf numFmtId="179" fontId="24" fillId="0" borderId="160" xfId="2" applyNumberFormat="1" applyFont="1" applyBorder="1" applyAlignment="1">
      <alignment horizontal="center" vertical="center" shrinkToFit="1"/>
    </xf>
    <xf numFmtId="0" fontId="24" fillId="0" borderId="133" xfId="2" applyFont="1" applyBorder="1" applyAlignment="1">
      <alignment horizontal="center" vertical="center"/>
    </xf>
    <xf numFmtId="9" fontId="24" fillId="0" borderId="62" xfId="2" applyNumberFormat="1" applyFont="1" applyBorder="1" applyAlignment="1">
      <alignment horizontal="center" vertical="center"/>
    </xf>
    <xf numFmtId="9" fontId="24" fillId="0" borderId="19" xfId="2" applyNumberFormat="1" applyFont="1" applyBorder="1" applyAlignment="1">
      <alignment horizontal="center" vertical="center"/>
    </xf>
    <xf numFmtId="9" fontId="24" fillId="0" borderId="63" xfId="2" applyNumberFormat="1" applyFont="1" applyBorder="1" applyAlignment="1">
      <alignment horizontal="center" vertical="center"/>
    </xf>
    <xf numFmtId="9" fontId="24" fillId="0" borderId="64" xfId="2" applyNumberFormat="1" applyFont="1" applyBorder="1" applyAlignment="1">
      <alignment horizontal="center" vertical="center"/>
    </xf>
    <xf numFmtId="9" fontId="24" fillId="0" borderId="65" xfId="2" applyNumberFormat="1" applyFont="1" applyBorder="1" applyAlignment="1">
      <alignment horizontal="center" vertical="center"/>
    </xf>
    <xf numFmtId="9" fontId="24" fillId="0" borderId="225" xfId="2" applyNumberFormat="1" applyFont="1" applyBorder="1" applyAlignment="1">
      <alignment horizontal="center" vertical="center"/>
    </xf>
    <xf numFmtId="9" fontId="24" fillId="0" borderId="74" xfId="2" applyNumberFormat="1" applyFont="1" applyBorder="1" applyAlignment="1">
      <alignment horizontal="center" vertical="center"/>
    </xf>
    <xf numFmtId="9" fontId="24" fillId="0" borderId="20" xfId="2" applyNumberFormat="1" applyFont="1" applyBorder="1" applyAlignment="1">
      <alignment horizontal="center" vertical="center"/>
    </xf>
    <xf numFmtId="178" fontId="24" fillId="0" borderId="47" xfId="2" applyNumberFormat="1" applyFont="1" applyBorder="1" applyAlignment="1">
      <alignment horizontal="center" vertical="center"/>
    </xf>
    <xf numFmtId="0" fontId="53" fillId="0" borderId="183" xfId="2" applyFont="1" applyBorder="1" applyAlignment="1">
      <alignment horizontal="center" vertical="center"/>
    </xf>
    <xf numFmtId="0" fontId="53" fillId="0" borderId="29" xfId="2" applyFont="1" applyBorder="1" applyAlignment="1">
      <alignment horizontal="center" vertical="center"/>
    </xf>
    <xf numFmtId="0" fontId="53" fillId="0" borderId="26" xfId="2" applyFont="1" applyBorder="1" applyAlignment="1">
      <alignment horizontal="center" vertical="center"/>
    </xf>
    <xf numFmtId="0" fontId="53" fillId="0" borderId="185" xfId="2" applyFont="1" applyBorder="1" applyAlignment="1">
      <alignment horizontal="center" vertical="center"/>
    </xf>
    <xf numFmtId="0" fontId="53" fillId="0" borderId="27" xfId="2" applyFont="1" applyBorder="1" applyAlignment="1">
      <alignment horizontal="center" vertical="center"/>
    </xf>
    <xf numFmtId="0" fontId="53" fillId="10" borderId="183" xfId="2" applyFont="1" applyFill="1" applyBorder="1" applyAlignment="1">
      <alignment horizontal="center" vertical="center"/>
    </xf>
    <xf numFmtId="0" fontId="53" fillId="10" borderId="26" xfId="2" applyFont="1" applyFill="1" applyBorder="1" applyAlignment="1">
      <alignment horizontal="center" vertical="center"/>
    </xf>
    <xf numFmtId="0" fontId="53" fillId="10" borderId="29" xfId="2" applyFont="1" applyFill="1" applyBorder="1" applyAlignment="1">
      <alignment horizontal="center" vertical="center"/>
    </xf>
    <xf numFmtId="0" fontId="53" fillId="10" borderId="27" xfId="2" applyFont="1" applyFill="1" applyBorder="1" applyAlignment="1">
      <alignment horizontal="center" vertical="center"/>
    </xf>
    <xf numFmtId="9" fontId="24" fillId="0" borderId="26" xfId="2" applyNumberFormat="1" applyFont="1" applyBorder="1" applyAlignment="1">
      <alignment horizontal="center" vertical="center"/>
    </xf>
    <xf numFmtId="9" fontId="24" fillId="0" borderId="27" xfId="2" applyNumberFormat="1" applyFont="1" applyBorder="1" applyAlignment="1">
      <alignment horizontal="center" vertical="center"/>
    </xf>
    <xf numFmtId="0" fontId="24" fillId="10" borderId="183" xfId="2" applyFont="1" applyFill="1" applyBorder="1" applyAlignment="1">
      <alignment horizontal="center" vertical="center"/>
    </xf>
    <xf numFmtId="0" fontId="24" fillId="10" borderId="26" xfId="2" applyFont="1" applyFill="1" applyBorder="1" applyAlignment="1">
      <alignment horizontal="center" vertical="center"/>
    </xf>
    <xf numFmtId="0" fontId="24" fillId="10" borderId="29" xfId="2" applyFont="1" applyFill="1" applyBorder="1">
      <alignment vertical="center"/>
    </xf>
    <xf numFmtId="0" fontId="24" fillId="10" borderId="27" xfId="2" applyFont="1" applyFill="1" applyBorder="1">
      <alignment vertical="center"/>
    </xf>
    <xf numFmtId="0" fontId="24" fillId="10" borderId="183" xfId="2" applyFont="1" applyFill="1" applyBorder="1">
      <alignment vertical="center"/>
    </xf>
    <xf numFmtId="0" fontId="24" fillId="10" borderId="26" xfId="2" applyFont="1" applyFill="1" applyBorder="1">
      <alignment vertical="center"/>
    </xf>
    <xf numFmtId="0" fontId="24" fillId="0" borderId="183" xfId="2" applyFont="1" applyBorder="1">
      <alignment vertical="center"/>
    </xf>
    <xf numFmtId="0" fontId="26" fillId="0" borderId="86" xfId="2" applyFont="1" applyBorder="1" applyAlignment="1">
      <alignment horizontal="center" vertical="center"/>
    </xf>
    <xf numFmtId="0" fontId="55" fillId="0" borderId="36" xfId="2" applyFont="1" applyBorder="1" applyAlignment="1">
      <alignment horizontal="center" vertical="center"/>
    </xf>
    <xf numFmtId="0" fontId="56" fillId="0" borderId="34" xfId="2" applyFont="1" applyBorder="1" applyAlignment="1">
      <alignment horizontal="center" vertical="center"/>
    </xf>
    <xf numFmtId="0" fontId="55" fillId="0" borderId="34" xfId="2" applyFont="1" applyBorder="1" applyAlignment="1">
      <alignment horizontal="center" vertical="center"/>
    </xf>
    <xf numFmtId="0" fontId="56" fillId="0" borderId="166" xfId="2" applyFont="1" applyBorder="1" applyAlignment="1">
      <alignment horizontal="center" vertical="center"/>
    </xf>
    <xf numFmtId="0" fontId="56" fillId="0" borderId="86" xfId="2" applyFont="1" applyBorder="1" applyAlignment="1">
      <alignment horizontal="center" vertical="center"/>
    </xf>
    <xf numFmtId="0" fontId="26" fillId="0" borderId="36" xfId="2" applyFont="1" applyBorder="1" applyAlignment="1">
      <alignment horizontal="center" vertical="center"/>
    </xf>
    <xf numFmtId="0" fontId="55" fillId="0" borderId="35" xfId="2" applyFont="1" applyBorder="1" applyAlignment="1">
      <alignment horizontal="center" vertical="center"/>
    </xf>
    <xf numFmtId="0" fontId="55" fillId="0" borderId="86" xfId="2" applyFont="1" applyBorder="1" applyAlignment="1">
      <alignment horizontal="center" vertical="center"/>
    </xf>
    <xf numFmtId="0" fontId="56" fillId="0" borderId="36" xfId="2" applyFont="1" applyBorder="1" applyAlignment="1">
      <alignment horizontal="center" vertical="center"/>
    </xf>
    <xf numFmtId="0" fontId="56" fillId="0" borderId="35" xfId="2" applyFont="1" applyBorder="1" applyAlignment="1">
      <alignment horizontal="center" vertical="center"/>
    </xf>
    <xf numFmtId="0" fontId="56" fillId="10" borderId="86" xfId="2" applyFont="1" applyFill="1" applyBorder="1" applyAlignment="1">
      <alignment horizontal="center" vertical="center"/>
    </xf>
    <xf numFmtId="0" fontId="26" fillId="10" borderId="34" xfId="2" applyFont="1" applyFill="1" applyBorder="1" applyAlignment="1">
      <alignment horizontal="center" vertical="center"/>
    </xf>
    <xf numFmtId="0" fontId="56" fillId="10" borderId="36" xfId="2" applyFont="1" applyFill="1" applyBorder="1" applyAlignment="1">
      <alignment horizontal="center" vertical="center"/>
    </xf>
    <xf numFmtId="0" fontId="55" fillId="10" borderId="35" xfId="2" applyFont="1" applyFill="1" applyBorder="1" applyAlignment="1">
      <alignment horizontal="center" vertical="center"/>
    </xf>
    <xf numFmtId="0" fontId="55" fillId="10" borderId="86" xfId="2" applyFont="1" applyFill="1" applyBorder="1" applyAlignment="1">
      <alignment horizontal="center" vertical="center"/>
    </xf>
    <xf numFmtId="0" fontId="56" fillId="10" borderId="34" xfId="2" applyFont="1" applyFill="1" applyBorder="1" applyAlignment="1">
      <alignment horizontal="center" vertical="center"/>
    </xf>
    <xf numFmtId="9" fontId="26" fillId="0" borderId="34" xfId="2" applyNumberFormat="1" applyFont="1" applyBorder="1" applyAlignment="1">
      <alignment horizontal="center" vertical="center"/>
    </xf>
    <xf numFmtId="9" fontId="26" fillId="0" borderId="35" xfId="2" applyNumberFormat="1" applyFont="1" applyBorder="1" applyAlignment="1">
      <alignment horizontal="center" vertical="center"/>
    </xf>
    <xf numFmtId="0" fontId="55" fillId="0" borderId="183" xfId="2" applyFont="1" applyBorder="1" applyAlignment="1">
      <alignment horizontal="center" vertical="center"/>
    </xf>
    <xf numFmtId="0" fontId="55" fillId="0" borderId="29" xfId="2" applyFont="1" applyBorder="1" applyAlignment="1">
      <alignment horizontal="center" vertical="center"/>
    </xf>
    <xf numFmtId="0" fontId="55" fillId="0" borderId="26" xfId="2" applyFont="1" applyBorder="1" applyAlignment="1">
      <alignment horizontal="center" vertical="center"/>
    </xf>
    <xf numFmtId="0" fontId="55" fillId="0" borderId="185" xfId="2" applyFont="1" applyBorder="1" applyAlignment="1">
      <alignment horizontal="center" vertical="center"/>
    </xf>
    <xf numFmtId="0" fontId="55" fillId="0" borderId="27" xfId="2" applyFont="1" applyBorder="1" applyAlignment="1">
      <alignment horizontal="center" vertical="center"/>
    </xf>
    <xf numFmtId="0" fontId="26" fillId="10" borderId="183" xfId="2" applyFont="1" applyFill="1" applyBorder="1" applyAlignment="1">
      <alignment horizontal="center" vertical="center"/>
    </xf>
    <xf numFmtId="0" fontId="26" fillId="10" borderId="26" xfId="2" applyFont="1" applyFill="1" applyBorder="1" applyAlignment="1">
      <alignment horizontal="center" vertical="center"/>
    </xf>
    <xf numFmtId="0" fontId="26" fillId="10" borderId="29" xfId="2" applyFont="1" applyFill="1" applyBorder="1" applyAlignment="1">
      <alignment horizontal="center" vertical="center"/>
    </xf>
    <xf numFmtId="0" fontId="26" fillId="10" borderId="27" xfId="2" applyFont="1" applyFill="1" applyBorder="1" applyAlignment="1">
      <alignment horizontal="center" vertical="center"/>
    </xf>
    <xf numFmtId="0" fontId="24" fillId="10" borderId="27" xfId="2" applyFont="1" applyFill="1" applyBorder="1" applyAlignment="1">
      <alignment horizontal="center" vertical="center"/>
    </xf>
    <xf numFmtId="9" fontId="24" fillId="10" borderId="29" xfId="2" applyNumberFormat="1" applyFont="1" applyFill="1" applyBorder="1" applyAlignment="1">
      <alignment horizontal="center" vertical="center"/>
    </xf>
    <xf numFmtId="9" fontId="57" fillId="0" borderId="175" xfId="2" applyNumberFormat="1" applyFont="1" applyBorder="1" applyAlignment="1">
      <alignment horizontal="center" vertical="center"/>
    </xf>
    <xf numFmtId="9" fontId="57" fillId="0" borderId="123" xfId="2" applyNumberFormat="1" applyFont="1" applyBorder="1" applyAlignment="1">
      <alignment horizontal="center" vertical="center"/>
    </xf>
    <xf numFmtId="9" fontId="57" fillId="0" borderId="177" xfId="2" applyNumberFormat="1" applyFont="1" applyBorder="1" applyAlignment="1">
      <alignment horizontal="center" vertical="center"/>
    </xf>
    <xf numFmtId="9" fontId="57" fillId="0" borderId="49" xfId="2" applyNumberFormat="1" applyFont="1" applyBorder="1" applyAlignment="1">
      <alignment horizontal="center" vertical="center"/>
    </xf>
    <xf numFmtId="9" fontId="27" fillId="0" borderId="123" xfId="2" applyNumberFormat="1" applyFont="1" applyBorder="1" applyAlignment="1">
      <alignment horizontal="center" vertical="center"/>
    </xf>
    <xf numFmtId="9" fontId="27" fillId="0" borderId="176" xfId="2" applyNumberFormat="1" applyFont="1" applyBorder="1" applyAlignment="1">
      <alignment horizontal="center" vertical="center"/>
    </xf>
    <xf numFmtId="9" fontId="27" fillId="0" borderId="49" xfId="2" applyNumberFormat="1" applyFont="1" applyBorder="1" applyAlignment="1">
      <alignment horizontal="center" vertical="center"/>
    </xf>
    <xf numFmtId="9" fontId="27" fillId="0" borderId="178" xfId="2" applyNumberFormat="1" applyFont="1" applyBorder="1" applyAlignment="1">
      <alignment horizontal="center" vertical="center"/>
    </xf>
    <xf numFmtId="9" fontId="27" fillId="0" borderId="175" xfId="2" applyNumberFormat="1" applyFont="1" applyBorder="1" applyAlignment="1">
      <alignment horizontal="center" vertical="center"/>
    </xf>
    <xf numFmtId="9" fontId="46" fillId="0" borderId="188" xfId="2" applyNumberFormat="1" applyFont="1" applyBorder="1" applyAlignment="1">
      <alignment horizontal="center" vertical="center"/>
    </xf>
    <xf numFmtId="9" fontId="24" fillId="0" borderId="123" xfId="2" applyNumberFormat="1" applyFont="1" applyBorder="1" applyAlignment="1">
      <alignment horizontal="center" vertical="center"/>
    </xf>
    <xf numFmtId="9" fontId="24" fillId="0" borderId="49" xfId="2" applyNumberFormat="1" applyFont="1" applyBorder="1" applyAlignment="1">
      <alignment horizontal="center" vertical="center"/>
    </xf>
    <xf numFmtId="9" fontId="24" fillId="0" borderId="178" xfId="2" applyNumberFormat="1" applyFont="1" applyBorder="1" applyAlignment="1">
      <alignment horizontal="center" vertical="center"/>
    </xf>
    <xf numFmtId="9" fontId="24" fillId="0" borderId="188" xfId="2" applyNumberFormat="1" applyFont="1" applyBorder="1" applyAlignment="1">
      <alignment horizontal="center" vertical="center"/>
    </xf>
    <xf numFmtId="9" fontId="24" fillId="0" borderId="50" xfId="2" applyNumberFormat="1" applyFont="1" applyBorder="1" applyAlignment="1">
      <alignment horizontal="center" vertical="center"/>
    </xf>
    <xf numFmtId="9" fontId="27" fillId="0" borderId="169" xfId="2" applyNumberFormat="1" applyFont="1" applyBorder="1" applyAlignment="1">
      <alignment horizontal="center" vertical="center"/>
    </xf>
    <xf numFmtId="9" fontId="27" fillId="0" borderId="160" xfId="2" applyNumberFormat="1" applyFont="1" applyBorder="1" applyAlignment="1">
      <alignment horizontal="center" vertical="center"/>
    </xf>
    <xf numFmtId="9" fontId="27" fillId="0" borderId="171" xfId="2" applyNumberFormat="1" applyFont="1" applyBorder="1" applyAlignment="1">
      <alignment horizontal="center" vertical="center"/>
    </xf>
    <xf numFmtId="9" fontId="27" fillId="0" borderId="162" xfId="2" applyNumberFormat="1" applyFont="1" applyBorder="1" applyAlignment="1">
      <alignment horizontal="center" vertical="center"/>
    </xf>
    <xf numFmtId="9" fontId="27" fillId="0" borderId="170" xfId="2" applyNumberFormat="1" applyFont="1" applyBorder="1" applyAlignment="1">
      <alignment horizontal="center" vertical="center"/>
    </xf>
    <xf numFmtId="9" fontId="27" fillId="0" borderId="161" xfId="2" applyNumberFormat="1" applyFont="1" applyBorder="1" applyAlignment="1">
      <alignment horizontal="center" vertical="center"/>
    </xf>
    <xf numFmtId="9" fontId="27" fillId="0" borderId="172" xfId="2" applyNumberFormat="1" applyFont="1" applyBorder="1" applyAlignment="1">
      <alignment horizontal="center" vertical="center"/>
    </xf>
    <xf numFmtId="9" fontId="24" fillId="0" borderId="160" xfId="2" applyNumberFormat="1" applyFont="1" applyBorder="1" applyAlignment="1">
      <alignment horizontal="center" vertical="center"/>
    </xf>
    <xf numFmtId="9" fontId="24" fillId="0" borderId="162" xfId="2" applyNumberFormat="1" applyFont="1" applyBorder="1" applyAlignment="1">
      <alignment horizontal="center" vertical="center"/>
    </xf>
    <xf numFmtId="9" fontId="24" fillId="0" borderId="161" xfId="2" applyNumberFormat="1" applyFont="1" applyBorder="1" applyAlignment="1">
      <alignment horizontal="center" vertical="center"/>
    </xf>
    <xf numFmtId="9" fontId="24" fillId="0" borderId="172" xfId="2" applyNumberFormat="1" applyFont="1" applyBorder="1" applyAlignment="1">
      <alignment horizontal="center" vertical="center"/>
    </xf>
    <xf numFmtId="9" fontId="24" fillId="0" borderId="173" xfId="2" applyNumberFormat="1" applyFont="1" applyBorder="1" applyAlignment="1">
      <alignment horizontal="center" vertical="center"/>
    </xf>
    <xf numFmtId="9" fontId="27" fillId="0" borderId="224" xfId="2" applyNumberFormat="1" applyFont="1" applyBorder="1" applyAlignment="1">
      <alignment horizontal="center" vertical="center"/>
    </xf>
    <xf numFmtId="9" fontId="28" fillId="0" borderId="160" xfId="3" applyFont="1" applyBorder="1" applyAlignment="1">
      <alignment vertical="center"/>
    </xf>
    <xf numFmtId="9" fontId="58" fillId="0" borderId="160" xfId="3" applyFont="1" applyBorder="1" applyAlignment="1">
      <alignment vertical="center"/>
    </xf>
    <xf numFmtId="9" fontId="59" fillId="0" borderId="160" xfId="3" applyFont="1" applyBorder="1" applyAlignment="1">
      <alignment vertical="center"/>
    </xf>
    <xf numFmtId="9" fontId="25" fillId="0" borderId="160" xfId="3" applyFont="1" applyBorder="1" applyAlignment="1">
      <alignment horizontal="left" vertical="center"/>
    </xf>
    <xf numFmtId="0" fontId="25" fillId="0" borderId="160" xfId="2" applyFont="1" applyBorder="1" applyAlignment="1">
      <alignment horizontal="left" vertical="center"/>
    </xf>
    <xf numFmtId="179" fontId="58" fillId="0" borderId="162" xfId="2" applyNumberFormat="1" applyFont="1" applyBorder="1">
      <alignment vertical="center"/>
    </xf>
    <xf numFmtId="179" fontId="58" fillId="0" borderId="170" xfId="2" applyNumberFormat="1" applyFont="1" applyBorder="1">
      <alignment vertical="center"/>
    </xf>
    <xf numFmtId="179" fontId="58" fillId="0" borderId="161" xfId="2" applyNumberFormat="1" applyFont="1" applyBorder="1">
      <alignment vertical="center"/>
    </xf>
    <xf numFmtId="179" fontId="58" fillId="0" borderId="169" xfId="2" applyNumberFormat="1" applyFont="1" applyBorder="1">
      <alignment vertical="center"/>
    </xf>
    <xf numFmtId="179" fontId="58" fillId="0" borderId="224" xfId="2" applyNumberFormat="1" applyFont="1" applyBorder="1">
      <alignment vertical="center"/>
    </xf>
    <xf numFmtId="179" fontId="58" fillId="5" borderId="160" xfId="2" applyNumberFormat="1" applyFont="1" applyFill="1" applyBorder="1">
      <alignment vertical="center"/>
    </xf>
    <xf numFmtId="179" fontId="25" fillId="0" borderId="171" xfId="2" applyNumberFormat="1" applyFont="1" applyBorder="1">
      <alignment vertical="center"/>
    </xf>
    <xf numFmtId="179" fontId="25" fillId="0" borderId="160" xfId="2" applyNumberFormat="1" applyFont="1" applyBorder="1">
      <alignment vertical="center"/>
    </xf>
    <xf numFmtId="179" fontId="25" fillId="0" borderId="162" xfId="2" applyNumberFormat="1" applyFont="1" applyBorder="1">
      <alignment vertical="center"/>
    </xf>
    <xf numFmtId="179" fontId="25" fillId="0" borderId="161" xfId="2" applyNumberFormat="1" applyFont="1" applyBorder="1">
      <alignment vertical="center"/>
    </xf>
    <xf numFmtId="179" fontId="25" fillId="0" borderId="172" xfId="2" applyNumberFormat="1" applyFont="1" applyBorder="1">
      <alignment vertical="center"/>
    </xf>
    <xf numFmtId="179" fontId="25" fillId="0" borderId="173" xfId="2" applyNumberFormat="1" applyFont="1" applyBorder="1">
      <alignment vertical="center"/>
    </xf>
    <xf numFmtId="0" fontId="24" fillId="0" borderId="174" xfId="2" applyFont="1" applyBorder="1">
      <alignment vertical="center"/>
    </xf>
    <xf numFmtId="9" fontId="59" fillId="0" borderId="160" xfId="3" applyFont="1" applyBorder="1" applyAlignment="1">
      <alignment horizontal="left" vertical="center"/>
    </xf>
    <xf numFmtId="181" fontId="25" fillId="0" borderId="170" xfId="2" applyNumberFormat="1" applyFont="1" applyBorder="1">
      <alignment vertical="center"/>
    </xf>
    <xf numFmtId="181" fontId="25" fillId="0" borderId="160" xfId="2" applyNumberFormat="1" applyFont="1" applyBorder="1">
      <alignment vertical="center"/>
    </xf>
    <xf numFmtId="181" fontId="25" fillId="0" borderId="162" xfId="2" applyNumberFormat="1" applyFont="1" applyBorder="1">
      <alignment vertical="center"/>
    </xf>
    <xf numFmtId="181" fontId="25" fillId="0" borderId="161" xfId="2" applyNumberFormat="1" applyFont="1" applyBorder="1">
      <alignment vertical="center"/>
    </xf>
    <xf numFmtId="181" fontId="25" fillId="0" borderId="169" xfId="2" applyNumberFormat="1" applyFont="1" applyBorder="1">
      <alignment vertical="center"/>
    </xf>
    <xf numFmtId="181" fontId="25" fillId="0" borderId="224" xfId="2" applyNumberFormat="1" applyFont="1" applyBorder="1">
      <alignment vertical="center"/>
    </xf>
    <xf numFmtId="181" fontId="25" fillId="5" borderId="160" xfId="2" applyNumberFormat="1" applyFont="1" applyFill="1" applyBorder="1">
      <alignment vertical="center"/>
    </xf>
    <xf numFmtId="179" fontId="25" fillId="0" borderId="170" xfId="2" applyNumberFormat="1" applyFont="1" applyBorder="1">
      <alignment vertical="center"/>
    </xf>
    <xf numFmtId="179" fontId="25" fillId="0" borderId="169" xfId="2" applyNumberFormat="1" applyFont="1" applyBorder="1">
      <alignment vertical="center"/>
    </xf>
    <xf numFmtId="179" fontId="25" fillId="0" borderId="224" xfId="2" applyNumberFormat="1" applyFont="1" applyBorder="1">
      <alignment vertical="center"/>
    </xf>
    <xf numFmtId="179" fontId="25" fillId="5" borderId="160" xfId="2" applyNumberFormat="1" applyFont="1" applyFill="1" applyBorder="1">
      <alignment vertical="center"/>
    </xf>
    <xf numFmtId="0" fontId="24" fillId="0" borderId="62" xfId="2" applyFont="1" applyBorder="1" applyAlignment="1">
      <alignment horizontal="left" vertical="center"/>
    </xf>
    <xf numFmtId="0" fontId="24" fillId="0" borderId="38" xfId="2" applyFont="1" applyBorder="1" applyAlignment="1">
      <alignment horizontal="left" vertical="center"/>
    </xf>
    <xf numFmtId="0" fontId="24" fillId="0" borderId="19" xfId="2" applyFont="1" applyBorder="1" applyAlignment="1">
      <alignment horizontal="left" vertical="center"/>
    </xf>
    <xf numFmtId="181" fontId="24" fillId="0" borderId="169" xfId="2" applyNumberFormat="1" applyFont="1" applyBorder="1">
      <alignment vertical="center"/>
    </xf>
    <xf numFmtId="181" fontId="24" fillId="0" borderId="160" xfId="2" applyNumberFormat="1" applyFont="1" applyBorder="1">
      <alignment vertical="center"/>
    </xf>
    <xf numFmtId="181" fontId="24" fillId="0" borderId="162" xfId="2" applyNumberFormat="1" applyFont="1" applyBorder="1">
      <alignment vertical="center"/>
    </xf>
    <xf numFmtId="181" fontId="24" fillId="0" borderId="170" xfId="2" applyNumberFormat="1" applyFont="1" applyBorder="1">
      <alignment vertical="center"/>
    </xf>
    <xf numFmtId="181" fontId="24" fillId="0" borderId="161" xfId="2" applyNumberFormat="1" applyFont="1" applyBorder="1">
      <alignment vertical="center"/>
    </xf>
    <xf numFmtId="181" fontId="24" fillId="0" borderId="224" xfId="2" applyNumberFormat="1" applyFont="1" applyBorder="1">
      <alignment vertical="center"/>
    </xf>
    <xf numFmtId="181" fontId="24" fillId="5" borderId="160" xfId="2" applyNumberFormat="1" applyFont="1" applyFill="1" applyBorder="1">
      <alignment vertical="center"/>
    </xf>
    <xf numFmtId="181" fontId="24" fillId="0" borderId="171" xfId="2" applyNumberFormat="1" applyFont="1" applyBorder="1">
      <alignment vertical="center"/>
    </xf>
    <xf numFmtId="181" fontId="24" fillId="0" borderId="172" xfId="2" applyNumberFormat="1" applyFont="1" applyBorder="1">
      <alignment vertical="center"/>
    </xf>
    <xf numFmtId="181" fontId="24" fillId="0" borderId="173" xfId="2" applyNumberFormat="1" applyFont="1" applyBorder="1">
      <alignment vertical="center"/>
    </xf>
    <xf numFmtId="0" fontId="27" fillId="0" borderId="62" xfId="2" applyFont="1" applyBorder="1" applyAlignment="1">
      <alignment horizontal="left" vertical="center"/>
    </xf>
    <xf numFmtId="0" fontId="27" fillId="0" borderId="170" xfId="2" applyFont="1" applyBorder="1" applyAlignment="1">
      <alignment horizontal="left" vertical="center"/>
    </xf>
    <xf numFmtId="181" fontId="46" fillId="0" borderId="170" xfId="2" applyNumberFormat="1" applyFont="1" applyBorder="1">
      <alignment vertical="center"/>
    </xf>
    <xf numFmtId="0" fontId="27" fillId="0" borderId="170" xfId="2" applyFont="1" applyBorder="1">
      <alignment vertical="center"/>
    </xf>
    <xf numFmtId="182" fontId="24" fillId="0" borderId="160" xfId="2" applyNumberFormat="1" applyFont="1" applyBorder="1">
      <alignment vertical="center"/>
    </xf>
    <xf numFmtId="182" fontId="24" fillId="0" borderId="162" xfId="2" applyNumberFormat="1" applyFont="1" applyBorder="1">
      <alignment vertical="center"/>
    </xf>
    <xf numFmtId="182" fontId="24" fillId="0" borderId="170" xfId="2" applyNumberFormat="1" applyFont="1" applyBorder="1">
      <alignment vertical="center"/>
    </xf>
    <xf numFmtId="182" fontId="24" fillId="0" borderId="161" xfId="2" applyNumberFormat="1" applyFont="1" applyBorder="1">
      <alignment vertical="center"/>
    </xf>
    <xf numFmtId="182" fontId="24" fillId="0" borderId="169" xfId="2" applyNumberFormat="1" applyFont="1" applyBorder="1">
      <alignment vertical="center"/>
    </xf>
    <xf numFmtId="182" fontId="24" fillId="0" borderId="224" xfId="2" applyNumberFormat="1" applyFont="1" applyBorder="1">
      <alignment vertical="center"/>
    </xf>
    <xf numFmtId="182" fontId="24" fillId="5" borderId="160" xfId="2" applyNumberFormat="1" applyFont="1" applyFill="1" applyBorder="1">
      <alignment vertical="center"/>
    </xf>
    <xf numFmtId="182" fontId="24" fillId="0" borderId="171" xfId="2" applyNumberFormat="1" applyFont="1" applyBorder="1">
      <alignment vertical="center"/>
    </xf>
    <xf numFmtId="182" fontId="24" fillId="0" borderId="172" xfId="2" applyNumberFormat="1" applyFont="1" applyBorder="1">
      <alignment vertical="center"/>
    </xf>
    <xf numFmtId="182" fontId="24" fillId="0" borderId="173" xfId="2" applyNumberFormat="1" applyFont="1" applyBorder="1">
      <alignment vertical="center"/>
    </xf>
    <xf numFmtId="0" fontId="24" fillId="0" borderId="160" xfId="2" applyFont="1" applyBorder="1" applyAlignment="1">
      <alignment horizontal="left" vertical="center"/>
    </xf>
    <xf numFmtId="9" fontId="24" fillId="0" borderId="160" xfId="3" applyFont="1" applyBorder="1" applyAlignment="1">
      <alignment horizontal="left" vertical="center"/>
    </xf>
    <xf numFmtId="0" fontId="24" fillId="0" borderId="226" xfId="2" applyFont="1" applyBorder="1" applyAlignment="1">
      <alignment horizontal="left" vertical="center"/>
    </xf>
    <xf numFmtId="182" fontId="24" fillId="5" borderId="162" xfId="2" applyNumberFormat="1" applyFont="1" applyFill="1" applyBorder="1">
      <alignment vertical="center"/>
    </xf>
    <xf numFmtId="0" fontId="24" fillId="0" borderId="0" xfId="2" applyFont="1" applyAlignment="1">
      <alignment horizontal="left" vertical="center"/>
    </xf>
    <xf numFmtId="182" fontId="24" fillId="0" borderId="0" xfId="2" applyNumberFormat="1" applyFont="1">
      <alignment vertical="center"/>
    </xf>
    <xf numFmtId="9" fontId="24" fillId="0" borderId="0" xfId="2" applyNumberFormat="1" applyFont="1">
      <alignment vertical="center"/>
    </xf>
    <xf numFmtId="0" fontId="24" fillId="0" borderId="0" xfId="0" applyFont="1">
      <alignment vertical="center"/>
    </xf>
    <xf numFmtId="0" fontId="24" fillId="4" borderId="0" xfId="0" applyFont="1" applyFill="1">
      <alignment vertical="center"/>
    </xf>
    <xf numFmtId="0" fontId="0" fillId="0" borderId="17" xfId="0" applyBorder="1" applyAlignment="1">
      <alignment horizontal="center" vertical="center"/>
    </xf>
    <xf numFmtId="0" fontId="20" fillId="4" borderId="18" xfId="0" applyFont="1" applyFill="1" applyBorder="1" applyAlignment="1">
      <alignment horizontal="center" vertical="center"/>
    </xf>
    <xf numFmtId="0" fontId="22" fillId="4" borderId="19" xfId="0" applyFont="1" applyFill="1" applyBorder="1" applyAlignment="1">
      <alignment horizontal="center" vertical="center"/>
    </xf>
    <xf numFmtId="0" fontId="22" fillId="4" borderId="20" xfId="0" applyFont="1" applyFill="1" applyBorder="1" applyAlignment="1">
      <alignment horizontal="center" vertical="center"/>
    </xf>
    <xf numFmtId="0" fontId="22" fillId="4" borderId="21" xfId="0" applyFont="1" applyFill="1" applyBorder="1" applyAlignment="1">
      <alignment horizontal="center" vertical="center"/>
    </xf>
    <xf numFmtId="0" fontId="22" fillId="4" borderId="0" xfId="0" applyFont="1" applyFill="1" applyAlignment="1">
      <alignment horizontal="center" vertical="center"/>
    </xf>
    <xf numFmtId="0" fontId="22" fillId="4" borderId="22" xfId="0" applyFont="1" applyFill="1" applyBorder="1" applyAlignment="1">
      <alignment horizontal="center" vertical="center"/>
    </xf>
    <xf numFmtId="0" fontId="22" fillId="4" borderId="23" xfId="0" applyFont="1" applyFill="1" applyBorder="1" applyAlignment="1">
      <alignment horizontal="center" vertical="center"/>
    </xf>
    <xf numFmtId="0" fontId="22" fillId="4" borderId="24" xfId="0" applyFont="1" applyFill="1" applyBorder="1" applyAlignment="1">
      <alignment horizontal="center" vertical="center"/>
    </xf>
    <xf numFmtId="0" fontId="22" fillId="4" borderId="25" xfId="0" applyFont="1" applyFill="1" applyBorder="1" applyAlignment="1">
      <alignment horizontal="center" vertical="center"/>
    </xf>
    <xf numFmtId="49" fontId="20" fillId="9" borderId="18" xfId="0" applyNumberFormat="1" applyFont="1" applyFill="1" applyBorder="1" applyAlignment="1">
      <alignment horizontal="center" vertical="center"/>
    </xf>
    <xf numFmtId="49" fontId="20" fillId="9" borderId="19" xfId="0" applyNumberFormat="1" applyFont="1" applyFill="1" applyBorder="1" applyAlignment="1">
      <alignment horizontal="center" vertical="center"/>
    </xf>
    <xf numFmtId="49" fontId="20" fillId="9" borderId="20" xfId="0" applyNumberFormat="1" applyFont="1" applyFill="1" applyBorder="1" applyAlignment="1">
      <alignment horizontal="center" vertical="center"/>
    </xf>
    <xf numFmtId="49" fontId="20" fillId="9" borderId="21" xfId="0" applyNumberFormat="1" applyFont="1" applyFill="1" applyBorder="1" applyAlignment="1">
      <alignment horizontal="center" vertical="center"/>
    </xf>
    <xf numFmtId="49" fontId="20" fillId="9" borderId="0" xfId="0" applyNumberFormat="1" applyFont="1" applyFill="1" applyAlignment="1">
      <alignment horizontal="center" vertical="center"/>
    </xf>
    <xf numFmtId="49" fontId="20" fillId="9" borderId="22" xfId="0" applyNumberFormat="1" applyFont="1" applyFill="1" applyBorder="1" applyAlignment="1">
      <alignment horizontal="center" vertical="center"/>
    </xf>
    <xf numFmtId="49" fontId="20" fillId="9" borderId="23" xfId="0" applyNumberFormat="1" applyFont="1" applyFill="1" applyBorder="1" applyAlignment="1">
      <alignment horizontal="center" vertical="center"/>
    </xf>
    <xf numFmtId="49" fontId="20" fillId="9" borderId="24" xfId="0" applyNumberFormat="1" applyFont="1" applyFill="1" applyBorder="1" applyAlignment="1">
      <alignment horizontal="center" vertical="center"/>
    </xf>
    <xf numFmtId="49" fontId="20" fillId="9" borderId="25" xfId="0" applyNumberFormat="1" applyFont="1" applyFill="1" applyBorder="1" applyAlignment="1">
      <alignment horizontal="center" vertical="center"/>
    </xf>
    <xf numFmtId="49" fontId="20" fillId="4" borderId="18" xfId="0" applyNumberFormat="1" applyFont="1" applyFill="1" applyBorder="1" applyAlignment="1">
      <alignment horizontal="center" vertical="center"/>
    </xf>
    <xf numFmtId="49" fontId="20" fillId="4" borderId="19" xfId="0" applyNumberFormat="1" applyFont="1" applyFill="1" applyBorder="1" applyAlignment="1">
      <alignment horizontal="center" vertical="center"/>
    </xf>
    <xf numFmtId="49" fontId="20" fillId="4" borderId="20" xfId="0" applyNumberFormat="1" applyFont="1" applyFill="1" applyBorder="1" applyAlignment="1">
      <alignment horizontal="center" vertical="center"/>
    </xf>
    <xf numFmtId="49" fontId="20" fillId="4" borderId="21" xfId="0" applyNumberFormat="1" applyFont="1" applyFill="1" applyBorder="1" applyAlignment="1">
      <alignment horizontal="center" vertical="center"/>
    </xf>
    <xf numFmtId="49" fontId="20" fillId="4" borderId="0" xfId="0" applyNumberFormat="1" applyFont="1" applyFill="1" applyAlignment="1">
      <alignment horizontal="center" vertical="center"/>
    </xf>
    <xf numFmtId="49" fontId="20" fillId="4" borderId="22" xfId="0" applyNumberFormat="1" applyFont="1" applyFill="1" applyBorder="1" applyAlignment="1">
      <alignment horizontal="center" vertical="center"/>
    </xf>
    <xf numFmtId="49" fontId="20" fillId="4" borderId="23" xfId="0" applyNumberFormat="1" applyFont="1" applyFill="1" applyBorder="1" applyAlignment="1">
      <alignment horizontal="center" vertical="center"/>
    </xf>
    <xf numFmtId="49" fontId="20" fillId="4" borderId="24" xfId="0" applyNumberFormat="1" applyFont="1" applyFill="1" applyBorder="1" applyAlignment="1">
      <alignment horizontal="center" vertical="center"/>
    </xf>
    <xf numFmtId="49" fontId="20" fillId="4" borderId="25" xfId="0" applyNumberFormat="1" applyFont="1" applyFill="1" applyBorder="1" applyAlignment="1">
      <alignment horizontal="center" vertical="center"/>
    </xf>
    <xf numFmtId="0" fontId="24" fillId="0" borderId="0" xfId="2" applyFont="1" applyAlignment="1">
      <alignment horizontal="center" vertical="center"/>
    </xf>
    <xf numFmtId="0" fontId="24" fillId="0" borderId="27" xfId="2" applyFont="1" applyBorder="1" applyAlignment="1">
      <alignment horizontal="center" vertical="center"/>
    </xf>
    <xf numFmtId="0" fontId="24" fillId="0" borderId="28" xfId="2" applyFont="1" applyBorder="1" applyAlignment="1">
      <alignment horizontal="center" vertical="center"/>
    </xf>
    <xf numFmtId="0" fontId="24" fillId="0" borderId="29" xfId="2" applyFont="1" applyBorder="1" applyAlignment="1">
      <alignment horizontal="center" vertical="center"/>
    </xf>
    <xf numFmtId="0" fontId="24" fillId="0" borderId="26" xfId="2" applyFont="1" applyBorder="1" applyAlignment="1">
      <alignment horizontal="center" vertical="center"/>
    </xf>
    <xf numFmtId="0" fontId="26" fillId="0" borderId="27" xfId="2" applyFont="1" applyBorder="1" applyAlignment="1">
      <alignment horizontal="center" vertical="center"/>
    </xf>
    <xf numFmtId="0" fontId="26" fillId="0" borderId="28" xfId="2" applyFont="1" applyBorder="1" applyAlignment="1">
      <alignment horizontal="center" vertical="center"/>
    </xf>
    <xf numFmtId="0" fontId="26" fillId="0" borderId="29" xfId="2" applyFont="1" applyBorder="1" applyAlignment="1">
      <alignment horizontal="center" vertical="center"/>
    </xf>
    <xf numFmtId="0" fontId="24" fillId="0" borderId="159" xfId="2" applyFont="1" applyBorder="1" applyAlignment="1">
      <alignment horizontal="left" vertical="center"/>
    </xf>
    <xf numFmtId="0" fontId="24" fillId="0" borderId="162" xfId="2" applyFont="1" applyBorder="1" applyAlignment="1">
      <alignment horizontal="left" vertical="center"/>
    </xf>
    <xf numFmtId="0" fontId="26" fillId="0" borderId="39" xfId="2" applyFont="1" applyBorder="1" applyAlignment="1">
      <alignment horizontal="center" vertical="center"/>
    </xf>
    <xf numFmtId="0" fontId="26" fillId="0" borderId="41" xfId="2" applyFont="1" applyBorder="1" applyAlignment="1">
      <alignment horizontal="center" vertical="center"/>
    </xf>
    <xf numFmtId="0" fontId="26" fillId="0" borderId="44" xfId="2" applyFont="1" applyBorder="1" applyAlignment="1">
      <alignment horizontal="center" vertical="center"/>
    </xf>
    <xf numFmtId="182" fontId="24" fillId="0" borderId="34" xfId="2" applyNumberFormat="1" applyFont="1" applyBorder="1" applyAlignment="1">
      <alignment horizontal="center" vertical="center"/>
    </xf>
    <xf numFmtId="0" fontId="25" fillId="0" borderId="159" xfId="2" applyFont="1" applyBorder="1" applyAlignment="1">
      <alignment horizontal="left" vertical="center"/>
    </xf>
    <xf numFmtId="0" fontId="25" fillId="0" borderId="162" xfId="2" applyFont="1" applyBorder="1" applyAlignment="1">
      <alignment horizontal="left" vertical="center"/>
    </xf>
    <xf numFmtId="0" fontId="25" fillId="0" borderId="18" xfId="2" applyFont="1" applyBorder="1" applyAlignment="1">
      <alignment horizontal="left" vertical="center"/>
    </xf>
    <xf numFmtId="0" fontId="25" fillId="0" borderId="19" xfId="2" applyFont="1" applyBorder="1" applyAlignment="1">
      <alignment horizontal="left" vertical="center"/>
    </xf>
    <xf numFmtId="0" fontId="24" fillId="0" borderId="18" xfId="2" applyFont="1" applyBorder="1" applyAlignment="1">
      <alignment horizontal="left" vertical="center"/>
    </xf>
    <xf numFmtId="0" fontId="24" fillId="0" borderId="19" xfId="2" applyFont="1" applyBorder="1" applyAlignment="1">
      <alignment horizontal="left" vertical="center"/>
    </xf>
    <xf numFmtId="0" fontId="54" fillId="0" borderId="159" xfId="2" applyFont="1" applyBorder="1" applyAlignment="1">
      <alignment horizontal="center" vertical="center"/>
    </xf>
    <xf numFmtId="0" fontId="54" fillId="0" borderId="162" xfId="2" applyFont="1" applyBorder="1" applyAlignment="1">
      <alignment horizontal="center" vertical="center"/>
    </xf>
    <xf numFmtId="0" fontId="24" fillId="0" borderId="48" xfId="2" applyFont="1" applyBorder="1" applyAlignment="1">
      <alignment horizontal="center" vertical="center"/>
    </xf>
    <xf numFmtId="0" fontId="24" fillId="0" borderId="49" xfId="2" applyFont="1" applyBorder="1" applyAlignment="1">
      <alignment horizontal="center" vertical="center"/>
    </xf>
    <xf numFmtId="0" fontId="24" fillId="0" borderId="159" xfId="2" applyFont="1" applyBorder="1" applyAlignment="1">
      <alignment horizontal="center" vertical="center"/>
    </xf>
    <xf numFmtId="0" fontId="24" fillId="0" borderId="162" xfId="2" applyFont="1" applyBorder="1" applyAlignment="1">
      <alignment horizontal="center" vertical="center"/>
    </xf>
    <xf numFmtId="0" fontId="24" fillId="0" borderId="18" xfId="2" applyFont="1" applyBorder="1" applyAlignment="1">
      <alignment horizontal="center" vertical="center"/>
    </xf>
    <xf numFmtId="0" fontId="24" fillId="0" borderId="19" xfId="2" applyFont="1" applyBorder="1" applyAlignment="1">
      <alignment horizontal="center" vertical="center"/>
    </xf>
    <xf numFmtId="0" fontId="24" fillId="0" borderId="226" xfId="2" applyFont="1" applyBorder="1" applyAlignment="1">
      <alignment horizontal="center" vertical="center"/>
    </xf>
    <xf numFmtId="0" fontId="24" fillId="0" borderId="170" xfId="2" applyFont="1" applyBorder="1" applyAlignment="1">
      <alignment horizontal="center" vertical="center"/>
    </xf>
    <xf numFmtId="0" fontId="24" fillId="0" borderId="161" xfId="2" applyFont="1" applyBorder="1" applyAlignment="1">
      <alignment horizontal="center" vertical="center"/>
    </xf>
    <xf numFmtId="0" fontId="24" fillId="0" borderId="62" xfId="2" applyFont="1" applyBorder="1" applyAlignment="1">
      <alignment horizontal="center" vertical="center"/>
    </xf>
    <xf numFmtId="0" fontId="24" fillId="0" borderId="160" xfId="2" applyFont="1" applyBorder="1" applyAlignment="1">
      <alignment horizontal="center" vertical="center"/>
    </xf>
    <xf numFmtId="0" fontId="24" fillId="27" borderId="214" xfId="2" applyFont="1" applyFill="1" applyBorder="1" applyAlignment="1">
      <alignment horizontal="center" vertical="center"/>
    </xf>
    <xf numFmtId="0" fontId="24" fillId="27" borderId="215" xfId="2" applyFont="1" applyFill="1" applyBorder="1" applyAlignment="1">
      <alignment horizontal="center" vertical="center"/>
    </xf>
    <xf numFmtId="0" fontId="24" fillId="11" borderId="159" xfId="2" applyFont="1" applyFill="1" applyBorder="1" applyAlignment="1">
      <alignment horizontal="center" vertical="center"/>
    </xf>
    <xf numFmtId="0" fontId="24" fillId="11" borderId="162" xfId="2" applyFont="1" applyFill="1" applyBorder="1" applyAlignment="1">
      <alignment horizontal="center" vertical="center"/>
    </xf>
    <xf numFmtId="0" fontId="24" fillId="11" borderId="161" xfId="2" applyFont="1" applyFill="1" applyBorder="1" applyAlignment="1">
      <alignment horizontal="center" vertical="center"/>
    </xf>
    <xf numFmtId="0" fontId="24" fillId="11" borderId="160" xfId="2" applyFont="1" applyFill="1" applyBorder="1" applyAlignment="1">
      <alignment horizontal="center" vertical="center"/>
    </xf>
    <xf numFmtId="0" fontId="24" fillId="0" borderId="95" xfId="2" applyFont="1" applyBorder="1" applyAlignment="1">
      <alignment horizontal="center" vertical="center"/>
    </xf>
    <xf numFmtId="0" fontId="24" fillId="0" borderId="33" xfId="2" applyFont="1" applyBorder="1" applyAlignment="1">
      <alignment horizontal="center" vertical="center"/>
    </xf>
    <xf numFmtId="0" fontId="24" fillId="0" borderId="21" xfId="2" applyFont="1" applyBorder="1" applyAlignment="1">
      <alignment horizontal="center" vertical="center"/>
    </xf>
    <xf numFmtId="0" fontId="24" fillId="0" borderId="75" xfId="2" applyFont="1" applyBorder="1" applyAlignment="1">
      <alignment horizontal="center" vertical="center"/>
    </xf>
    <xf numFmtId="0" fontId="24" fillId="0" borderId="123" xfId="2" applyFont="1" applyBorder="1" applyAlignment="1">
      <alignment horizontal="center" vertical="center"/>
    </xf>
    <xf numFmtId="0" fontId="24" fillId="0" borderId="97" xfId="2" applyFont="1" applyBorder="1" applyAlignment="1">
      <alignment horizontal="center" vertical="center"/>
    </xf>
    <xf numFmtId="0" fontId="24" fillId="0" borderId="98" xfId="2" applyFont="1" applyBorder="1" applyAlignment="1">
      <alignment horizontal="center" vertical="center"/>
    </xf>
    <xf numFmtId="0" fontId="24" fillId="0" borderId="99" xfId="2" applyFont="1" applyBorder="1" applyAlignment="1">
      <alignment horizontal="center" vertical="center"/>
    </xf>
    <xf numFmtId="0" fontId="24" fillId="0" borderId="106" xfId="2" applyFont="1" applyBorder="1" applyAlignment="1">
      <alignment horizontal="center" vertical="center"/>
    </xf>
    <xf numFmtId="0" fontId="24" fillId="0" borderId="107" xfId="2" applyFont="1" applyBorder="1" applyAlignment="1">
      <alignment horizontal="center" vertical="center"/>
    </xf>
    <xf numFmtId="0" fontId="24" fillId="0" borderId="156" xfId="2" applyFont="1" applyBorder="1" applyAlignment="1">
      <alignment horizontal="center" vertical="center"/>
    </xf>
    <xf numFmtId="0" fontId="24" fillId="0" borderId="157" xfId="2" applyFont="1" applyBorder="1" applyAlignment="1">
      <alignment horizontal="center" vertical="center"/>
    </xf>
    <xf numFmtId="0" fontId="24" fillId="0" borderId="115" xfId="2" applyFont="1" applyBorder="1" applyAlignment="1">
      <alignment horizontal="center" vertical="center"/>
    </xf>
    <xf numFmtId="0" fontId="24" fillId="0" borderId="79" xfId="2" applyFont="1" applyBorder="1" applyAlignment="1">
      <alignment horizontal="center" vertical="center"/>
    </xf>
    <xf numFmtId="0" fontId="24" fillId="22" borderId="180" xfId="2" applyFont="1" applyFill="1" applyBorder="1" applyAlignment="1">
      <alignment horizontal="center" vertical="center"/>
    </xf>
    <xf numFmtId="0" fontId="24" fillId="22" borderId="41" xfId="2" applyFont="1" applyFill="1" applyBorder="1" applyAlignment="1">
      <alignment horizontal="center" vertical="center"/>
    </xf>
    <xf numFmtId="0" fontId="24" fillId="0" borderId="182" xfId="2" applyFont="1" applyBorder="1" applyAlignment="1">
      <alignment horizontal="center" vertical="center"/>
    </xf>
    <xf numFmtId="0" fontId="24" fillId="0" borderId="187" xfId="2" applyFont="1" applyBorder="1" applyAlignment="1">
      <alignment horizontal="center" vertical="center"/>
    </xf>
    <xf numFmtId="0" fontId="24" fillId="0" borderId="54" xfId="2" applyFont="1" applyBorder="1" applyAlignment="1">
      <alignment horizontal="center" vertical="center"/>
    </xf>
    <xf numFmtId="0" fontId="24" fillId="27" borderId="63" xfId="2" applyFont="1" applyFill="1" applyBorder="1" applyAlignment="1">
      <alignment horizontal="center" vertical="center"/>
    </xf>
    <xf numFmtId="0" fontId="24" fillId="27" borderId="19" xfId="2" applyFont="1" applyFill="1" applyBorder="1" applyAlignment="1">
      <alignment horizontal="center" vertical="center"/>
    </xf>
    <xf numFmtId="0" fontId="24" fillId="27" borderId="37" xfId="2" applyFont="1" applyFill="1" applyBorder="1" applyAlignment="1">
      <alignment horizontal="center" vertical="center"/>
    </xf>
    <xf numFmtId="0" fontId="24" fillId="27" borderId="0" xfId="2" applyFont="1" applyFill="1" applyAlignment="1">
      <alignment horizontal="center" vertical="center"/>
    </xf>
    <xf numFmtId="0" fontId="24" fillId="27" borderId="35" xfId="2" applyFont="1" applyFill="1" applyBorder="1" applyAlignment="1">
      <alignment horizontal="center" vertical="center"/>
    </xf>
    <xf numFmtId="0" fontId="24" fillId="27" borderId="24" xfId="2" applyFont="1" applyFill="1" applyBorder="1" applyAlignment="1">
      <alignment horizontal="center" vertical="center"/>
    </xf>
    <xf numFmtId="0" fontId="24" fillId="0" borderId="38" xfId="2" applyFont="1" applyBorder="1" applyAlignment="1">
      <alignment horizontal="center" vertical="center"/>
    </xf>
    <xf numFmtId="0" fontId="24" fillId="0" borderId="76" xfId="2" applyFont="1" applyBorder="1" applyAlignment="1">
      <alignment horizontal="center" vertical="center"/>
    </xf>
    <xf numFmtId="0" fontId="24" fillId="0" borderId="85" xfId="2" applyFont="1" applyBorder="1" applyAlignment="1">
      <alignment horizontal="center" vertical="center"/>
    </xf>
    <xf numFmtId="0" fontId="24" fillId="0" borderId="23" xfId="2" applyFont="1" applyBorder="1" applyAlignment="1">
      <alignment horizontal="center" vertical="center"/>
    </xf>
    <xf numFmtId="0" fontId="24" fillId="0" borderId="36" xfId="2" applyFont="1" applyBorder="1" applyAlignment="1">
      <alignment horizontal="center" vertical="center"/>
    </xf>
    <xf numFmtId="0" fontId="24" fillId="22" borderId="63" xfId="2" applyFont="1" applyFill="1" applyBorder="1" applyAlignment="1">
      <alignment horizontal="center" vertical="center"/>
    </xf>
    <xf numFmtId="0" fontId="24" fillId="22" borderId="19" xfId="2" applyFont="1" applyFill="1" applyBorder="1" applyAlignment="1">
      <alignment horizontal="center" vertical="center"/>
    </xf>
    <xf numFmtId="0" fontId="24" fillId="22" borderId="37" xfId="2" applyFont="1" applyFill="1" applyBorder="1" applyAlignment="1">
      <alignment horizontal="center" vertical="center"/>
    </xf>
    <xf numFmtId="0" fontId="24" fillId="22" borderId="0" xfId="2" applyFont="1" applyFill="1" applyAlignment="1">
      <alignment horizontal="center" vertical="center"/>
    </xf>
    <xf numFmtId="0" fontId="24" fillId="22" borderId="35" xfId="2" applyFont="1" applyFill="1" applyBorder="1" applyAlignment="1">
      <alignment horizontal="center" vertical="center"/>
    </xf>
    <xf numFmtId="0" fontId="24" fillId="22" borderId="24" xfId="2" applyFont="1" applyFill="1" applyBorder="1" applyAlignment="1">
      <alignment horizontal="center" vertical="center"/>
    </xf>
    <xf numFmtId="0" fontId="24" fillId="28" borderId="38" xfId="2" applyFont="1" applyFill="1" applyBorder="1" applyAlignment="1">
      <alignment horizontal="center" vertical="center"/>
    </xf>
    <xf numFmtId="0" fontId="24" fillId="28" borderId="76" xfId="2" applyFont="1" applyFill="1" applyBorder="1" applyAlignment="1">
      <alignment horizontal="center" vertical="center"/>
    </xf>
    <xf numFmtId="0" fontId="24" fillId="28" borderId="85" xfId="2" applyFont="1" applyFill="1" applyBorder="1" applyAlignment="1">
      <alignment horizontal="center" vertical="center"/>
    </xf>
    <xf numFmtId="0" fontId="24" fillId="0" borderId="83" xfId="2" applyFont="1" applyBorder="1" applyAlignment="1">
      <alignment horizontal="center" vertical="center"/>
    </xf>
    <xf numFmtId="0" fontId="24" fillId="15" borderId="159" xfId="2" applyFont="1" applyFill="1" applyBorder="1" applyAlignment="1">
      <alignment horizontal="center" vertical="center"/>
    </xf>
    <xf numFmtId="0" fontId="24" fillId="15" borderId="162" xfId="2" applyFont="1" applyFill="1" applyBorder="1" applyAlignment="1">
      <alignment horizontal="center" vertical="center"/>
    </xf>
    <xf numFmtId="0" fontId="20" fillId="24" borderId="18" xfId="2" applyFont="1" applyFill="1" applyBorder="1" applyAlignment="1">
      <alignment horizontal="center" vertical="center"/>
    </xf>
    <xf numFmtId="0" fontId="22" fillId="24" borderId="19" xfId="2" applyFont="1" applyFill="1" applyBorder="1" applyAlignment="1">
      <alignment horizontal="center" vertical="center"/>
    </xf>
    <xf numFmtId="0" fontId="22" fillId="24" borderId="20" xfId="2" applyFont="1" applyFill="1" applyBorder="1" applyAlignment="1">
      <alignment horizontal="center" vertical="center"/>
    </xf>
    <xf numFmtId="0" fontId="22" fillId="24" borderId="21" xfId="2" applyFont="1" applyFill="1" applyBorder="1" applyAlignment="1">
      <alignment horizontal="center" vertical="center"/>
    </xf>
    <xf numFmtId="0" fontId="22" fillId="24" borderId="0" xfId="2" applyFont="1" applyFill="1" applyAlignment="1">
      <alignment horizontal="center" vertical="center"/>
    </xf>
    <xf numFmtId="0" fontId="22" fillId="24" borderId="22" xfId="2" applyFont="1" applyFill="1" applyBorder="1" applyAlignment="1">
      <alignment horizontal="center" vertical="center"/>
    </xf>
    <xf numFmtId="0" fontId="22" fillId="24" borderId="23" xfId="2" applyFont="1" applyFill="1" applyBorder="1" applyAlignment="1">
      <alignment horizontal="center" vertical="center"/>
    </xf>
    <xf numFmtId="0" fontId="22" fillId="24" borderId="24" xfId="2" applyFont="1" applyFill="1" applyBorder="1" applyAlignment="1">
      <alignment horizontal="center" vertical="center"/>
    </xf>
    <xf numFmtId="0" fontId="22" fillId="24" borderId="25" xfId="2" applyFont="1" applyFill="1" applyBorder="1" applyAlignment="1">
      <alignment horizontal="center" vertical="center"/>
    </xf>
    <xf numFmtId="49" fontId="24" fillId="22" borderId="63" xfId="2" applyNumberFormat="1" applyFont="1" applyFill="1" applyBorder="1" applyAlignment="1">
      <alignment horizontal="center" vertical="center"/>
    </xf>
    <xf numFmtId="0" fontId="24" fillId="0" borderId="20" xfId="2" applyFont="1" applyBorder="1" applyAlignment="1">
      <alignment horizontal="center" vertical="center"/>
    </xf>
    <xf numFmtId="0" fontId="24" fillId="0" borderId="37" xfId="2" applyFont="1" applyBorder="1" applyAlignment="1">
      <alignment horizontal="center" vertical="center"/>
    </xf>
    <xf numFmtId="0" fontId="24" fillId="0" borderId="22" xfId="2" applyFont="1" applyBorder="1" applyAlignment="1">
      <alignment horizontal="center" vertical="center"/>
    </xf>
    <xf numFmtId="0" fontId="24" fillId="0" borderId="35" xfId="2" applyFont="1" applyBorder="1" applyAlignment="1">
      <alignment horizontal="center" vertical="center"/>
    </xf>
    <xf numFmtId="0" fontId="24" fillId="0" borderId="24" xfId="2" applyFont="1" applyBorder="1" applyAlignment="1">
      <alignment horizontal="center" vertical="center"/>
    </xf>
    <xf numFmtId="0" fontId="24" fillId="0" borderId="25" xfId="2" applyFont="1" applyBorder="1" applyAlignment="1">
      <alignment horizontal="center" vertical="center"/>
    </xf>
    <xf numFmtId="0" fontId="24" fillId="0" borderId="189" xfId="2" applyFont="1" applyBorder="1" applyAlignment="1">
      <alignment horizontal="center" vertical="center"/>
    </xf>
    <xf numFmtId="0" fontId="24" fillId="0" borderId="190" xfId="2" applyFont="1" applyBorder="1" applyAlignment="1">
      <alignment horizontal="center" vertical="center"/>
    </xf>
    <xf numFmtId="0" fontId="24" fillId="26" borderId="191" xfId="2" applyFont="1" applyFill="1" applyBorder="1" applyAlignment="1">
      <alignment horizontal="center" vertical="center"/>
    </xf>
    <xf numFmtId="0" fontId="24" fillId="26" borderId="192" xfId="2" applyFont="1" applyFill="1" applyBorder="1" applyAlignment="1">
      <alignment horizontal="center" vertical="center"/>
    </xf>
    <xf numFmtId="0" fontId="24" fillId="18" borderId="37" xfId="2" applyFont="1" applyFill="1" applyBorder="1" applyAlignment="1">
      <alignment horizontal="center" vertical="center"/>
    </xf>
    <xf numFmtId="0" fontId="24" fillId="18" borderId="0" xfId="2" applyFont="1" applyFill="1" applyAlignment="1">
      <alignment horizontal="center" vertical="center"/>
    </xf>
    <xf numFmtId="0" fontId="24" fillId="18" borderId="35" xfId="2" applyFont="1" applyFill="1" applyBorder="1" applyAlignment="1">
      <alignment horizontal="center" vertical="center"/>
    </xf>
    <xf numFmtId="0" fontId="24" fillId="18" borderId="24" xfId="2" applyFont="1" applyFill="1" applyBorder="1" applyAlignment="1">
      <alignment horizontal="center" vertical="center"/>
    </xf>
    <xf numFmtId="0" fontId="24" fillId="0" borderId="194" xfId="2" applyFont="1" applyBorder="1" applyAlignment="1">
      <alignment horizontal="center" vertical="center"/>
    </xf>
    <xf numFmtId="0" fontId="24" fillId="0" borderId="180" xfId="2" applyFont="1" applyBorder="1" applyAlignment="1">
      <alignment horizontal="center" vertical="center"/>
    </xf>
    <xf numFmtId="0" fontId="24" fillId="0" borderId="41" xfId="2" applyFont="1" applyBorder="1" applyAlignment="1">
      <alignment horizontal="center" vertical="center"/>
    </xf>
    <xf numFmtId="0" fontId="24" fillId="21" borderId="63" xfId="2" applyFont="1" applyFill="1" applyBorder="1" applyAlignment="1">
      <alignment horizontal="center" vertical="center"/>
    </xf>
    <xf numFmtId="0" fontId="24" fillId="21" borderId="19" xfId="2" applyFont="1" applyFill="1" applyBorder="1" applyAlignment="1">
      <alignment horizontal="center" vertical="center"/>
    </xf>
    <xf numFmtId="0" fontId="24" fillId="21" borderId="20" xfId="2" applyFont="1" applyFill="1" applyBorder="1" applyAlignment="1">
      <alignment horizontal="center" vertical="center"/>
    </xf>
    <xf numFmtId="0" fontId="24" fillId="21" borderId="37" xfId="2" applyFont="1" applyFill="1" applyBorder="1" applyAlignment="1">
      <alignment horizontal="center" vertical="center"/>
    </xf>
    <xf numFmtId="0" fontId="24" fillId="21" borderId="0" xfId="2" applyFont="1" applyFill="1" applyAlignment="1">
      <alignment horizontal="center" vertical="center"/>
    </xf>
    <xf numFmtId="0" fontId="24" fillId="21" borderId="22" xfId="2" applyFont="1" applyFill="1" applyBorder="1" applyAlignment="1">
      <alignment horizontal="center" vertical="center"/>
    </xf>
    <xf numFmtId="0" fontId="24" fillId="21" borderId="35" xfId="2" applyFont="1" applyFill="1" applyBorder="1" applyAlignment="1">
      <alignment horizontal="center" vertical="center"/>
    </xf>
    <xf numFmtId="0" fontId="24" fillId="21" borderId="24" xfId="2" applyFont="1" applyFill="1" applyBorder="1" applyAlignment="1">
      <alignment horizontal="center" vertical="center"/>
    </xf>
    <xf numFmtId="0" fontId="24" fillId="21" borderId="25" xfId="2" applyFont="1" applyFill="1" applyBorder="1" applyAlignment="1">
      <alignment horizontal="center" vertical="center"/>
    </xf>
    <xf numFmtId="0" fontId="24" fillId="11" borderId="18" xfId="2" applyFont="1" applyFill="1" applyBorder="1" applyAlignment="1">
      <alignment horizontal="center" vertical="center"/>
    </xf>
    <xf numFmtId="0" fontId="24" fillId="11" borderId="19" xfId="2" applyFont="1" applyFill="1" applyBorder="1" applyAlignment="1">
      <alignment horizontal="center" vertical="center"/>
    </xf>
    <xf numFmtId="0" fontId="24" fillId="11" borderId="21" xfId="2" applyFont="1" applyFill="1" applyBorder="1" applyAlignment="1">
      <alignment horizontal="center" vertical="center"/>
    </xf>
    <xf numFmtId="0" fontId="24" fillId="11" borderId="0" xfId="2" applyFont="1" applyFill="1" applyAlignment="1">
      <alignment horizontal="center" vertical="center"/>
    </xf>
    <xf numFmtId="0" fontId="24" fillId="11" borderId="48" xfId="2" applyFont="1" applyFill="1" applyBorder="1" applyAlignment="1">
      <alignment horizontal="center" vertical="center"/>
    </xf>
    <xf numFmtId="0" fontId="24" fillId="11" borderId="49" xfId="2" applyFont="1" applyFill="1" applyBorder="1" applyAlignment="1">
      <alignment horizontal="center" vertical="center"/>
    </xf>
    <xf numFmtId="0" fontId="24" fillId="0" borderId="51" xfId="2" applyFont="1" applyBorder="1" applyAlignment="1">
      <alignment horizontal="center" vertical="center"/>
    </xf>
    <xf numFmtId="0" fontId="24" fillId="0" borderId="73" xfId="2" applyFont="1" applyBorder="1" applyAlignment="1">
      <alignment horizontal="center" vertical="center"/>
    </xf>
    <xf numFmtId="0" fontId="24" fillId="0" borderId="67" xfId="2" applyFont="1" applyBorder="1" applyAlignment="1">
      <alignment horizontal="center" vertical="center"/>
    </xf>
    <xf numFmtId="0" fontId="24" fillId="0" borderId="50" xfId="2" applyFont="1" applyBorder="1" applyAlignment="1">
      <alignment horizontal="center" vertical="center"/>
    </xf>
    <xf numFmtId="0" fontId="24" fillId="11" borderId="24" xfId="2" applyFont="1" applyFill="1" applyBorder="1" applyAlignment="1">
      <alignment horizontal="center" vertical="center"/>
    </xf>
    <xf numFmtId="0" fontId="20" fillId="18" borderId="18" xfId="2" applyFont="1" applyFill="1" applyBorder="1" applyAlignment="1">
      <alignment horizontal="center" vertical="center"/>
    </xf>
    <xf numFmtId="0" fontId="22" fillId="0" borderId="19" xfId="2" applyFont="1" applyBorder="1" applyAlignment="1">
      <alignment horizontal="center" vertical="center"/>
    </xf>
    <xf numFmtId="0" fontId="22" fillId="0" borderId="20" xfId="2" applyFont="1" applyBorder="1" applyAlignment="1">
      <alignment horizontal="center" vertical="center"/>
    </xf>
    <xf numFmtId="0" fontId="22" fillId="0" borderId="21" xfId="2" applyFont="1" applyBorder="1" applyAlignment="1">
      <alignment horizontal="center" vertical="center"/>
    </xf>
    <xf numFmtId="0" fontId="22" fillId="0" borderId="0" xfId="2" applyFont="1" applyAlignment="1">
      <alignment horizontal="center" vertical="center"/>
    </xf>
    <xf numFmtId="0" fontId="22" fillId="0" borderId="22" xfId="2" applyFont="1" applyBorder="1" applyAlignment="1">
      <alignment horizontal="center" vertical="center"/>
    </xf>
    <xf numFmtId="0" fontId="22" fillId="0" borderId="23" xfId="2" applyFont="1" applyBorder="1" applyAlignment="1">
      <alignment horizontal="center" vertical="center"/>
    </xf>
    <xf numFmtId="0" fontId="22" fillId="0" borderId="24" xfId="2" applyFont="1" applyBorder="1" applyAlignment="1">
      <alignment horizontal="center" vertical="center"/>
    </xf>
    <xf numFmtId="0" fontId="22" fillId="0" borderId="25" xfId="2" applyFont="1" applyBorder="1" applyAlignment="1">
      <alignment horizontal="center" vertical="center"/>
    </xf>
    <xf numFmtId="0" fontId="20" fillId="4" borderId="18" xfId="2" applyFont="1" applyFill="1" applyBorder="1" applyAlignment="1">
      <alignment horizontal="center" vertical="center"/>
    </xf>
    <xf numFmtId="0" fontId="22" fillId="4" borderId="19" xfId="2" applyFont="1" applyFill="1" applyBorder="1" applyAlignment="1">
      <alignment horizontal="center" vertical="center"/>
    </xf>
    <xf numFmtId="0" fontId="22" fillId="4" borderId="20" xfId="2" applyFont="1" applyFill="1" applyBorder="1" applyAlignment="1">
      <alignment horizontal="center" vertical="center"/>
    </xf>
    <xf numFmtId="0" fontId="22" fillId="4" borderId="21" xfId="2" applyFont="1" applyFill="1" applyBorder="1" applyAlignment="1">
      <alignment horizontal="center" vertical="center"/>
    </xf>
    <xf numFmtId="0" fontId="22" fillId="4" borderId="0" xfId="2" applyFont="1" applyFill="1" applyAlignment="1">
      <alignment horizontal="center" vertical="center"/>
    </xf>
    <xf numFmtId="0" fontId="22" fillId="4" borderId="22" xfId="2" applyFont="1" applyFill="1" applyBorder="1" applyAlignment="1">
      <alignment horizontal="center" vertical="center"/>
    </xf>
    <xf numFmtId="0" fontId="22" fillId="4" borderId="23" xfId="2" applyFont="1" applyFill="1" applyBorder="1" applyAlignment="1">
      <alignment horizontal="center" vertical="center"/>
    </xf>
    <xf numFmtId="0" fontId="22" fillId="4" borderId="24" xfId="2" applyFont="1" applyFill="1" applyBorder="1" applyAlignment="1">
      <alignment horizontal="center" vertical="center"/>
    </xf>
    <xf numFmtId="0" fontId="22" fillId="4" borderId="25" xfId="2" applyFont="1" applyFill="1" applyBorder="1" applyAlignment="1">
      <alignment horizontal="center" vertical="center"/>
    </xf>
    <xf numFmtId="0" fontId="20" fillId="23" borderId="18" xfId="2" applyFont="1" applyFill="1" applyBorder="1" applyAlignment="1">
      <alignment horizontal="center" vertical="center"/>
    </xf>
    <xf numFmtId="0" fontId="24" fillId="0" borderId="127" xfId="2" applyFont="1" applyBorder="1" applyAlignment="1">
      <alignment horizontal="center" vertical="center"/>
    </xf>
    <xf numFmtId="0" fontId="24" fillId="0" borderId="125" xfId="2" applyFont="1" applyBorder="1" applyAlignment="1">
      <alignment horizontal="center" vertical="center"/>
    </xf>
    <xf numFmtId="0" fontId="20" fillId="21" borderId="18" xfId="2" applyFont="1" applyFill="1" applyBorder="1" applyAlignment="1">
      <alignment horizontal="center" vertical="center"/>
    </xf>
    <xf numFmtId="0" fontId="46" fillId="0" borderId="21" xfId="2" applyFont="1" applyBorder="1" applyAlignment="1">
      <alignment horizontal="center" vertical="center"/>
    </xf>
    <xf numFmtId="0" fontId="46" fillId="0" borderId="0" xfId="2" applyFont="1" applyAlignment="1">
      <alignment horizontal="center" vertical="center"/>
    </xf>
    <xf numFmtId="0" fontId="24" fillId="0" borderId="126" xfId="2" applyFont="1" applyBorder="1" applyAlignment="1">
      <alignment horizontal="center" vertical="center"/>
    </xf>
    <xf numFmtId="0" fontId="24" fillId="22" borderId="31" xfId="2" applyFont="1" applyFill="1" applyBorder="1" applyAlignment="1">
      <alignment horizontal="center" vertical="center"/>
    </xf>
    <xf numFmtId="0" fontId="24" fillId="22" borderId="32" xfId="2" applyFont="1" applyFill="1" applyBorder="1" applyAlignment="1">
      <alignment horizontal="center" vertical="center"/>
    </xf>
    <xf numFmtId="0" fontId="24" fillId="0" borderId="117" xfId="2" applyFont="1" applyBorder="1" applyAlignment="1">
      <alignment horizontal="center" vertical="center"/>
    </xf>
    <xf numFmtId="0" fontId="24" fillId="10" borderId="21" xfId="2" applyFont="1" applyFill="1" applyBorder="1" applyAlignment="1">
      <alignment horizontal="center" vertical="center"/>
    </xf>
    <xf numFmtId="0" fontId="24" fillId="10" borderId="0" xfId="2" applyFont="1" applyFill="1" applyAlignment="1">
      <alignment horizontal="center" vertical="center"/>
    </xf>
    <xf numFmtId="0" fontId="24" fillId="11" borderId="63" xfId="2" applyFont="1" applyFill="1" applyBorder="1" applyAlignment="1">
      <alignment horizontal="center" vertical="center" wrapText="1"/>
    </xf>
    <xf numFmtId="0" fontId="24" fillId="11" borderId="19" xfId="2" applyFont="1" applyFill="1" applyBorder="1" applyAlignment="1">
      <alignment horizontal="center" vertical="center" wrapText="1"/>
    </xf>
    <xf numFmtId="0" fontId="24" fillId="11" borderId="37" xfId="2" applyFont="1" applyFill="1" applyBorder="1" applyAlignment="1">
      <alignment horizontal="center" vertical="center" wrapText="1"/>
    </xf>
    <xf numFmtId="0" fontId="24" fillId="11" borderId="0" xfId="2" applyFont="1" applyFill="1" applyAlignment="1">
      <alignment horizontal="center" vertical="center" wrapText="1"/>
    </xf>
    <xf numFmtId="0" fontId="24" fillId="11" borderId="35" xfId="2" applyFont="1" applyFill="1" applyBorder="1" applyAlignment="1">
      <alignment horizontal="center" vertical="center" wrapText="1"/>
    </xf>
    <xf numFmtId="0" fontId="24" fillId="11" borderId="24" xfId="2" applyFont="1" applyFill="1" applyBorder="1" applyAlignment="1">
      <alignment horizontal="center" vertical="center" wrapText="1"/>
    </xf>
    <xf numFmtId="0" fontId="24" fillId="0" borderId="77" xfId="2" applyFont="1" applyBorder="1" applyAlignment="1">
      <alignment horizontal="center" vertical="center"/>
    </xf>
    <xf numFmtId="0" fontId="24" fillId="0" borderId="124" xfId="2" applyFont="1" applyBorder="1" applyAlignment="1">
      <alignment horizontal="center" vertical="center"/>
    </xf>
    <xf numFmtId="0" fontId="24" fillId="11" borderId="63" xfId="2" applyFont="1" applyFill="1" applyBorder="1" applyAlignment="1">
      <alignment horizontal="center" vertical="center"/>
    </xf>
    <xf numFmtId="0" fontId="24" fillId="11" borderId="37" xfId="2" applyFont="1" applyFill="1" applyBorder="1" applyAlignment="1">
      <alignment horizontal="center" vertical="center"/>
    </xf>
    <xf numFmtId="0" fontId="24" fillId="11" borderId="35" xfId="2" applyFont="1" applyFill="1" applyBorder="1" applyAlignment="1">
      <alignment horizontal="center" vertical="center"/>
    </xf>
    <xf numFmtId="0" fontId="24" fillId="0" borderId="96" xfId="2" applyFont="1" applyBorder="1" applyAlignment="1">
      <alignment horizontal="center" vertical="center"/>
    </xf>
    <xf numFmtId="0" fontId="24" fillId="0" borderId="108" xfId="2" applyFont="1" applyBorder="1" applyAlignment="1">
      <alignment horizontal="center" vertical="center"/>
    </xf>
    <xf numFmtId="0" fontId="20" fillId="21" borderId="19" xfId="2" applyFont="1" applyFill="1" applyBorder="1" applyAlignment="1">
      <alignment horizontal="center" vertical="center"/>
    </xf>
    <xf numFmtId="0" fontId="20" fillId="21" borderId="20" xfId="2" applyFont="1" applyFill="1" applyBorder="1" applyAlignment="1">
      <alignment horizontal="center" vertical="center"/>
    </xf>
    <xf numFmtId="0" fontId="20" fillId="21" borderId="21" xfId="2" applyFont="1" applyFill="1" applyBorder="1" applyAlignment="1">
      <alignment horizontal="center" vertical="center"/>
    </xf>
    <xf numFmtId="0" fontId="20" fillId="21" borderId="0" xfId="2" applyFont="1" applyFill="1" applyAlignment="1">
      <alignment horizontal="center" vertical="center"/>
    </xf>
    <xf numFmtId="0" fontId="20" fillId="21" borderId="22" xfId="2" applyFont="1" applyFill="1" applyBorder="1" applyAlignment="1">
      <alignment horizontal="center" vertical="center"/>
    </xf>
    <xf numFmtId="0" fontId="20" fillId="21" borderId="23" xfId="2" applyFont="1" applyFill="1" applyBorder="1" applyAlignment="1">
      <alignment horizontal="center" vertical="center"/>
    </xf>
    <xf numFmtId="0" fontId="20" fillId="21" borderId="24" xfId="2" applyFont="1" applyFill="1" applyBorder="1" applyAlignment="1">
      <alignment horizontal="center" vertical="center"/>
    </xf>
    <xf numFmtId="0" fontId="20" fillId="21" borderId="25" xfId="2" applyFont="1" applyFill="1" applyBorder="1" applyAlignment="1">
      <alignment horizontal="center" vertical="center"/>
    </xf>
    <xf numFmtId="49" fontId="20" fillId="18" borderId="18" xfId="2" applyNumberFormat="1" applyFont="1" applyFill="1" applyBorder="1" applyAlignment="1">
      <alignment horizontal="center" vertical="center"/>
    </xf>
    <xf numFmtId="49" fontId="20" fillId="18" borderId="19" xfId="2" applyNumberFormat="1" applyFont="1" applyFill="1" applyBorder="1" applyAlignment="1">
      <alignment horizontal="center" vertical="center"/>
    </xf>
    <xf numFmtId="49" fontId="20" fillId="18" borderId="20" xfId="2" applyNumberFormat="1" applyFont="1" applyFill="1" applyBorder="1" applyAlignment="1">
      <alignment horizontal="center" vertical="center"/>
    </xf>
    <xf numFmtId="49" fontId="20" fillId="18" borderId="21" xfId="2" applyNumberFormat="1" applyFont="1" applyFill="1" applyBorder="1" applyAlignment="1">
      <alignment horizontal="center" vertical="center"/>
    </xf>
    <xf numFmtId="49" fontId="20" fillId="18" borderId="0" xfId="2" applyNumberFormat="1" applyFont="1" applyFill="1" applyAlignment="1">
      <alignment horizontal="center" vertical="center"/>
    </xf>
    <xf numFmtId="49" fontId="20" fillId="18" borderId="22" xfId="2" applyNumberFormat="1" applyFont="1" applyFill="1" applyBorder="1" applyAlignment="1">
      <alignment horizontal="center" vertical="center"/>
    </xf>
    <xf numFmtId="49" fontId="20" fillId="18" borderId="23" xfId="2" applyNumberFormat="1" applyFont="1" applyFill="1" applyBorder="1" applyAlignment="1">
      <alignment horizontal="center" vertical="center"/>
    </xf>
    <xf numFmtId="49" fontId="20" fillId="18" borderId="24" xfId="2" applyNumberFormat="1" applyFont="1" applyFill="1" applyBorder="1" applyAlignment="1">
      <alignment horizontal="center" vertical="center"/>
    </xf>
    <xf numFmtId="49" fontId="20" fillId="18" borderId="25" xfId="2" applyNumberFormat="1" applyFont="1" applyFill="1" applyBorder="1" applyAlignment="1">
      <alignment horizontal="center" vertical="center"/>
    </xf>
    <xf numFmtId="0" fontId="25" fillId="19" borderId="77" xfId="2" applyFont="1" applyFill="1" applyBorder="1" applyAlignment="1">
      <alignment horizontal="center" vertical="center"/>
    </xf>
    <xf numFmtId="0" fontId="25" fillId="19" borderId="106" xfId="2" applyFont="1" applyFill="1" applyBorder="1" applyAlignment="1">
      <alignment horizontal="center" vertical="center"/>
    </xf>
    <xf numFmtId="0" fontId="25" fillId="19" borderId="107" xfId="2" applyFont="1" applyFill="1" applyBorder="1" applyAlignment="1">
      <alignment horizontal="center" vertical="center"/>
    </xf>
    <xf numFmtId="0" fontId="24" fillId="19" borderId="108" xfId="2" applyFont="1" applyFill="1" applyBorder="1" applyAlignment="1">
      <alignment horizontal="center" vertical="center"/>
    </xf>
    <xf numFmtId="0" fontId="24" fillId="19" borderId="106" xfId="2" applyFont="1" applyFill="1" applyBorder="1" applyAlignment="1">
      <alignment horizontal="center" vertical="center"/>
    </xf>
    <xf numFmtId="0" fontId="24" fillId="0" borderId="164" xfId="2" applyFont="1" applyBorder="1" applyAlignment="1">
      <alignment horizontal="center" vertical="center"/>
    </xf>
    <xf numFmtId="0" fontId="24" fillId="0" borderId="88" xfId="2" applyFont="1" applyBorder="1" applyAlignment="1">
      <alignment horizontal="center" vertical="center"/>
    </xf>
    <xf numFmtId="0" fontId="24" fillId="0" borderId="158" xfId="2" applyFont="1" applyBorder="1" applyAlignment="1">
      <alignment horizontal="center" vertical="center"/>
    </xf>
    <xf numFmtId="0" fontId="24" fillId="0" borderId="101" xfId="2" applyFont="1" applyBorder="1" applyAlignment="1">
      <alignment horizontal="center" vertical="center"/>
    </xf>
    <xf numFmtId="0" fontId="24" fillId="5" borderId="77" xfId="2" applyFont="1" applyFill="1" applyBorder="1" applyAlignment="1">
      <alignment horizontal="center" vertical="center"/>
    </xf>
    <xf numFmtId="0" fontId="24" fillId="5" borderId="106" xfId="2" applyFont="1" applyFill="1" applyBorder="1" applyAlignment="1">
      <alignment horizontal="center" vertical="center"/>
    </xf>
    <xf numFmtId="0" fontId="24" fillId="5" borderId="107" xfId="2" applyFont="1" applyFill="1" applyBorder="1" applyAlignment="1">
      <alignment horizontal="center" vertical="center"/>
    </xf>
    <xf numFmtId="0" fontId="24" fillId="5" borderId="108" xfId="2" applyFont="1" applyFill="1" applyBorder="1" applyAlignment="1">
      <alignment horizontal="center" vertical="center"/>
    </xf>
    <xf numFmtId="0" fontId="24" fillId="20" borderId="63" xfId="2" applyFont="1" applyFill="1" applyBorder="1" applyAlignment="1">
      <alignment horizontal="center" vertical="center" wrapText="1"/>
    </xf>
    <xf numFmtId="0" fontId="24" fillId="20" borderId="19" xfId="2" applyFont="1" applyFill="1" applyBorder="1" applyAlignment="1">
      <alignment horizontal="center" vertical="center" wrapText="1"/>
    </xf>
    <xf numFmtId="0" fontId="24" fillId="20" borderId="20" xfId="2" applyFont="1" applyFill="1" applyBorder="1" applyAlignment="1">
      <alignment horizontal="center" vertical="center"/>
    </xf>
    <xf numFmtId="0" fontId="24" fillId="20" borderId="37" xfId="2" applyFont="1" applyFill="1" applyBorder="1" applyAlignment="1">
      <alignment horizontal="center" vertical="center" wrapText="1"/>
    </xf>
    <xf numFmtId="0" fontId="24" fillId="20" borderId="0" xfId="2" applyFont="1" applyFill="1" applyAlignment="1">
      <alignment horizontal="center" vertical="center" wrapText="1"/>
    </xf>
    <xf numFmtId="0" fontId="24" fillId="20" borderId="22" xfId="2" applyFont="1" applyFill="1" applyBorder="1" applyAlignment="1">
      <alignment horizontal="center" vertical="center"/>
    </xf>
    <xf numFmtId="0" fontId="24" fillId="20" borderId="35" xfId="2" applyFont="1" applyFill="1" applyBorder="1" applyAlignment="1">
      <alignment horizontal="center" vertical="center" wrapText="1"/>
    </xf>
    <xf numFmtId="0" fontId="24" fillId="20" borderId="24" xfId="2" applyFont="1" applyFill="1" applyBorder="1" applyAlignment="1">
      <alignment horizontal="center" vertical="center" wrapText="1"/>
    </xf>
    <xf numFmtId="0" fontId="24" fillId="20" borderId="25" xfId="2" applyFont="1" applyFill="1" applyBorder="1" applyAlignment="1">
      <alignment horizontal="center" vertical="center"/>
    </xf>
    <xf numFmtId="0" fontId="24" fillId="0" borderId="154" xfId="2" applyFont="1" applyBorder="1" applyAlignment="1">
      <alignment horizontal="center" vertical="center"/>
    </xf>
    <xf numFmtId="0" fontId="24" fillId="0" borderId="155" xfId="2" applyFont="1" applyBorder="1" applyAlignment="1">
      <alignment horizontal="center" vertical="center"/>
    </xf>
    <xf numFmtId="49" fontId="20" fillId="19" borderId="18" xfId="2" applyNumberFormat="1" applyFont="1" applyFill="1" applyBorder="1" applyAlignment="1">
      <alignment horizontal="center" vertical="center"/>
    </xf>
    <xf numFmtId="49" fontId="20" fillId="19" borderId="19" xfId="2" applyNumberFormat="1" applyFont="1" applyFill="1" applyBorder="1" applyAlignment="1">
      <alignment horizontal="center" vertical="center"/>
    </xf>
    <xf numFmtId="49" fontId="20" fillId="19" borderId="20" xfId="2" applyNumberFormat="1" applyFont="1" applyFill="1" applyBorder="1" applyAlignment="1">
      <alignment horizontal="center" vertical="center"/>
    </xf>
    <xf numFmtId="49" fontId="20" fillId="19" borderId="21" xfId="2" applyNumberFormat="1" applyFont="1" applyFill="1" applyBorder="1" applyAlignment="1">
      <alignment horizontal="center" vertical="center"/>
    </xf>
    <xf numFmtId="49" fontId="20" fillId="19" borderId="0" xfId="2" applyNumberFormat="1" applyFont="1" applyFill="1" applyAlignment="1">
      <alignment horizontal="center" vertical="center"/>
    </xf>
    <xf numFmtId="49" fontId="20" fillId="19" borderId="22" xfId="2" applyNumberFormat="1" applyFont="1" applyFill="1" applyBorder="1" applyAlignment="1">
      <alignment horizontal="center" vertical="center"/>
    </xf>
    <xf numFmtId="49" fontId="20" fillId="19" borderId="23" xfId="2" applyNumberFormat="1" applyFont="1" applyFill="1" applyBorder="1" applyAlignment="1">
      <alignment horizontal="center" vertical="center"/>
    </xf>
    <xf numFmtId="49" fontId="20" fillId="19" borderId="24" xfId="2" applyNumberFormat="1" applyFont="1" applyFill="1" applyBorder="1" applyAlignment="1">
      <alignment horizontal="center" vertical="center"/>
    </xf>
    <xf numFmtId="49" fontId="20" fillId="19" borderId="25" xfId="2" applyNumberFormat="1" applyFont="1" applyFill="1" applyBorder="1" applyAlignment="1">
      <alignment horizontal="center" vertical="center"/>
    </xf>
    <xf numFmtId="0" fontId="24" fillId="19" borderId="21" xfId="2" applyFont="1" applyFill="1" applyBorder="1" applyAlignment="1">
      <alignment horizontal="center" vertical="center"/>
    </xf>
    <xf numFmtId="0" fontId="24" fillId="19" borderId="0" xfId="2" applyFont="1" applyFill="1" applyAlignment="1">
      <alignment horizontal="center" vertical="center"/>
    </xf>
    <xf numFmtId="49" fontId="20" fillId="13" borderId="18" xfId="2" applyNumberFormat="1" applyFont="1" applyFill="1" applyBorder="1" applyAlignment="1">
      <alignment horizontal="center" vertical="center"/>
    </xf>
    <xf numFmtId="49" fontId="20" fillId="13" borderId="19" xfId="2" applyNumberFormat="1" applyFont="1" applyFill="1" applyBorder="1" applyAlignment="1">
      <alignment horizontal="center" vertical="center"/>
    </xf>
    <xf numFmtId="49" fontId="20" fillId="13" borderId="20" xfId="2" applyNumberFormat="1" applyFont="1" applyFill="1" applyBorder="1" applyAlignment="1">
      <alignment horizontal="center" vertical="center"/>
    </xf>
    <xf numFmtId="49" fontId="20" fillId="13" borderId="21" xfId="2" applyNumberFormat="1" applyFont="1" applyFill="1" applyBorder="1" applyAlignment="1">
      <alignment horizontal="center" vertical="center"/>
    </xf>
    <xf numFmtId="49" fontId="20" fillId="13" borderId="0" xfId="2" applyNumberFormat="1" applyFont="1" applyFill="1" applyAlignment="1">
      <alignment horizontal="center" vertical="center"/>
    </xf>
    <xf numFmtId="49" fontId="20" fillId="13" borderId="22" xfId="2" applyNumberFormat="1" applyFont="1" applyFill="1" applyBorder="1" applyAlignment="1">
      <alignment horizontal="center" vertical="center"/>
    </xf>
    <xf numFmtId="49" fontId="20" fillId="13" borderId="23" xfId="2" applyNumberFormat="1" applyFont="1" applyFill="1" applyBorder="1" applyAlignment="1">
      <alignment horizontal="center" vertical="center"/>
    </xf>
    <xf numFmtId="49" fontId="20" fillId="13" borderId="24" xfId="2" applyNumberFormat="1" applyFont="1" applyFill="1" applyBorder="1" applyAlignment="1">
      <alignment horizontal="center" vertical="center"/>
    </xf>
    <xf numFmtId="49" fontId="20" fillId="13" borderId="25" xfId="2" applyNumberFormat="1" applyFont="1" applyFill="1" applyBorder="1" applyAlignment="1">
      <alignment horizontal="center" vertical="center"/>
    </xf>
    <xf numFmtId="49" fontId="24" fillId="11" borderId="31" xfId="2" applyNumberFormat="1" applyFont="1" applyFill="1" applyBorder="1" applyAlignment="1">
      <alignment horizontal="center" vertical="center"/>
    </xf>
    <xf numFmtId="0" fontId="24" fillId="0" borderId="32" xfId="2" applyFont="1" applyBorder="1" applyAlignment="1">
      <alignment horizontal="center" vertical="center"/>
    </xf>
    <xf numFmtId="0" fontId="24" fillId="0" borderId="116" xfId="2" applyFont="1" applyBorder="1" applyAlignment="1">
      <alignment horizontal="center" vertical="center"/>
    </xf>
    <xf numFmtId="0" fontId="24" fillId="17" borderId="63" xfId="2" applyFont="1" applyFill="1" applyBorder="1" applyAlignment="1">
      <alignment horizontal="center" vertical="center" wrapText="1"/>
    </xf>
    <xf numFmtId="0" fontId="24" fillId="17" borderId="19" xfId="2" applyFont="1" applyFill="1" applyBorder="1" applyAlignment="1">
      <alignment horizontal="center" vertical="center" wrapText="1"/>
    </xf>
    <xf numFmtId="0" fontId="24" fillId="17" borderId="20" xfId="2" applyFont="1" applyFill="1" applyBorder="1" applyAlignment="1">
      <alignment horizontal="center" vertical="center"/>
    </xf>
    <xf numFmtId="0" fontId="24" fillId="17" borderId="37" xfId="2" applyFont="1" applyFill="1" applyBorder="1" applyAlignment="1">
      <alignment horizontal="center" vertical="center" wrapText="1"/>
    </xf>
    <xf numFmtId="0" fontId="24" fillId="17" borderId="0" xfId="2" applyFont="1" applyFill="1" applyAlignment="1">
      <alignment horizontal="center" vertical="center" wrapText="1"/>
    </xf>
    <xf numFmtId="0" fontId="24" fillId="17" borderId="22" xfId="2" applyFont="1" applyFill="1" applyBorder="1" applyAlignment="1">
      <alignment horizontal="center" vertical="center"/>
    </xf>
    <xf numFmtId="0" fontId="24" fillId="17" borderId="35" xfId="2" applyFont="1" applyFill="1" applyBorder="1" applyAlignment="1">
      <alignment horizontal="center" vertical="center" wrapText="1"/>
    </xf>
    <xf numFmtId="0" fontId="24" fillId="17" borderId="24" xfId="2" applyFont="1" applyFill="1" applyBorder="1" applyAlignment="1">
      <alignment horizontal="center" vertical="center" wrapText="1"/>
    </xf>
    <xf numFmtId="0" fontId="24" fillId="17" borderId="25" xfId="2" applyFont="1" applyFill="1" applyBorder="1" applyAlignment="1">
      <alignment horizontal="center" vertical="center"/>
    </xf>
    <xf numFmtId="49" fontId="24" fillId="17" borderId="63" xfId="2" applyNumberFormat="1" applyFont="1" applyFill="1" applyBorder="1" applyAlignment="1">
      <alignment horizontal="center" vertical="center"/>
    </xf>
    <xf numFmtId="49" fontId="24" fillId="17" borderId="19" xfId="2" applyNumberFormat="1" applyFont="1" applyFill="1" applyBorder="1" applyAlignment="1">
      <alignment horizontal="center" vertical="center"/>
    </xf>
    <xf numFmtId="49" fontId="24" fillId="17" borderId="20" xfId="2" applyNumberFormat="1" applyFont="1" applyFill="1" applyBorder="1" applyAlignment="1">
      <alignment horizontal="center" vertical="center"/>
    </xf>
    <xf numFmtId="49" fontId="24" fillId="17" borderId="37" xfId="2" applyNumberFormat="1" applyFont="1" applyFill="1" applyBorder="1" applyAlignment="1">
      <alignment horizontal="center" vertical="center"/>
    </xf>
    <xf numFmtId="49" fontId="24" fillId="17" borderId="0" xfId="2" applyNumberFormat="1" applyFont="1" applyFill="1" applyAlignment="1">
      <alignment horizontal="center" vertical="center"/>
    </xf>
    <xf numFmtId="49" fontId="24" fillId="17" borderId="22" xfId="2" applyNumberFormat="1" applyFont="1" applyFill="1" applyBorder="1" applyAlignment="1">
      <alignment horizontal="center" vertical="center"/>
    </xf>
    <xf numFmtId="49" fontId="24" fillId="17" borderId="35" xfId="2" applyNumberFormat="1" applyFont="1" applyFill="1" applyBorder="1" applyAlignment="1">
      <alignment horizontal="center" vertical="center"/>
    </xf>
    <xf numFmtId="49" fontId="24" fillId="17" borderId="24" xfId="2" applyNumberFormat="1" applyFont="1" applyFill="1" applyBorder="1" applyAlignment="1">
      <alignment horizontal="center" vertical="center"/>
    </xf>
    <xf numFmtId="49" fontId="24" fillId="17" borderId="25" xfId="2" applyNumberFormat="1" applyFont="1" applyFill="1" applyBorder="1" applyAlignment="1">
      <alignment horizontal="center" vertical="center"/>
    </xf>
    <xf numFmtId="49" fontId="20" fillId="9" borderId="18" xfId="2" applyNumberFormat="1" applyFont="1" applyFill="1" applyBorder="1" applyAlignment="1">
      <alignment horizontal="center" vertical="center"/>
    </xf>
    <xf numFmtId="49" fontId="20" fillId="9" borderId="19" xfId="2" applyNumberFormat="1" applyFont="1" applyFill="1" applyBorder="1" applyAlignment="1">
      <alignment horizontal="center" vertical="center"/>
    </xf>
    <xf numFmtId="49" fontId="20" fillId="9" borderId="20" xfId="2" applyNumberFormat="1" applyFont="1" applyFill="1" applyBorder="1" applyAlignment="1">
      <alignment horizontal="center" vertical="center"/>
    </xf>
    <xf numFmtId="49" fontId="20" fillId="9" borderId="21" xfId="2" applyNumberFormat="1" applyFont="1" applyFill="1" applyBorder="1" applyAlignment="1">
      <alignment horizontal="center" vertical="center"/>
    </xf>
    <xf numFmtId="49" fontId="20" fillId="9" borderId="0" xfId="2" applyNumberFormat="1" applyFont="1" applyFill="1" applyAlignment="1">
      <alignment horizontal="center" vertical="center"/>
    </xf>
    <xf numFmtId="49" fontId="20" fillId="9" borderId="22" xfId="2" applyNumberFormat="1" applyFont="1" applyFill="1" applyBorder="1" applyAlignment="1">
      <alignment horizontal="center" vertical="center"/>
    </xf>
    <xf numFmtId="49" fontId="20" fillId="9" borderId="23" xfId="2" applyNumberFormat="1" applyFont="1" applyFill="1" applyBorder="1" applyAlignment="1">
      <alignment horizontal="center" vertical="center"/>
    </xf>
    <xf numFmtId="49" fontId="20" fillId="9" borderId="24" xfId="2" applyNumberFormat="1" applyFont="1" applyFill="1" applyBorder="1" applyAlignment="1">
      <alignment horizontal="center" vertical="center"/>
    </xf>
    <xf numFmtId="49" fontId="20" fillId="9" borderId="25" xfId="2" applyNumberFormat="1" applyFont="1" applyFill="1" applyBorder="1" applyAlignment="1">
      <alignment horizontal="center" vertical="center"/>
    </xf>
    <xf numFmtId="0" fontId="47" fillId="0" borderId="38" xfId="2" applyFont="1" applyBorder="1" applyAlignment="1">
      <alignment horizontal="center" vertical="center"/>
    </xf>
    <xf numFmtId="0" fontId="47" fillId="0" borderId="76" xfId="2" applyFont="1" applyBorder="1" applyAlignment="1">
      <alignment horizontal="center" vertical="center"/>
    </xf>
    <xf numFmtId="0" fontId="47" fillId="0" borderId="85" xfId="2" applyFont="1" applyBorder="1" applyAlignment="1">
      <alignment horizontal="center" vertical="center"/>
    </xf>
    <xf numFmtId="0" fontId="47" fillId="0" borderId="99" xfId="2" applyFont="1" applyBorder="1" applyAlignment="1">
      <alignment horizontal="center" vertical="center"/>
    </xf>
    <xf numFmtId="0" fontId="47" fillId="0" borderId="97" xfId="2" applyFont="1" applyBorder="1" applyAlignment="1">
      <alignment horizontal="center" vertical="center"/>
    </xf>
    <xf numFmtId="0" fontId="47" fillId="0" borderId="108" xfId="2" applyFont="1" applyBorder="1" applyAlignment="1">
      <alignment horizontal="center" vertical="center"/>
    </xf>
    <xf numFmtId="0" fontId="47" fillId="0" borderId="106" xfId="2" applyFont="1" applyBorder="1" applyAlignment="1">
      <alignment horizontal="center" vertical="center"/>
    </xf>
    <xf numFmtId="49" fontId="24" fillId="13" borderId="18" xfId="2" applyNumberFormat="1" applyFont="1" applyFill="1" applyBorder="1" applyAlignment="1">
      <alignment horizontal="center" vertical="center"/>
    </xf>
    <xf numFmtId="49" fontId="24" fillId="13" borderId="19" xfId="2" applyNumberFormat="1" applyFont="1" applyFill="1" applyBorder="1" applyAlignment="1">
      <alignment horizontal="center" vertical="center"/>
    </xf>
    <xf numFmtId="49" fontId="24" fillId="13" borderId="20" xfId="2" applyNumberFormat="1" applyFont="1" applyFill="1" applyBorder="1" applyAlignment="1">
      <alignment horizontal="center" vertical="center"/>
    </xf>
    <xf numFmtId="49" fontId="24" fillId="13" borderId="21" xfId="2" applyNumberFormat="1" applyFont="1" applyFill="1" applyBorder="1" applyAlignment="1">
      <alignment horizontal="center" vertical="center"/>
    </xf>
    <xf numFmtId="49" fontId="24" fillId="13" borderId="0" xfId="2" applyNumberFormat="1" applyFont="1" applyFill="1" applyAlignment="1">
      <alignment horizontal="center" vertical="center"/>
    </xf>
    <xf numFmtId="49" fontId="24" fillId="13" borderId="22" xfId="2" applyNumberFormat="1" applyFont="1" applyFill="1" applyBorder="1" applyAlignment="1">
      <alignment horizontal="center" vertical="center"/>
    </xf>
    <xf numFmtId="49" fontId="24" fillId="13" borderId="23" xfId="2" applyNumberFormat="1" applyFont="1" applyFill="1" applyBorder="1" applyAlignment="1">
      <alignment horizontal="center" vertical="center"/>
    </xf>
    <xf numFmtId="49" fontId="24" fillId="13" borderId="24" xfId="2" applyNumberFormat="1" applyFont="1" applyFill="1" applyBorder="1" applyAlignment="1">
      <alignment horizontal="center" vertical="center"/>
    </xf>
    <xf numFmtId="49" fontId="24" fillId="13" borderId="25" xfId="2" applyNumberFormat="1" applyFont="1" applyFill="1" applyBorder="1" applyAlignment="1">
      <alignment horizontal="center" vertical="center"/>
    </xf>
    <xf numFmtId="0" fontId="24" fillId="0" borderId="95" xfId="2" applyFont="1" applyBorder="1" applyAlignment="1">
      <alignment horizontal="left" vertical="center"/>
    </xf>
    <xf numFmtId="0" fontId="24" fillId="0" borderId="33" xfId="2" applyFont="1" applyBorder="1" applyAlignment="1">
      <alignment horizontal="left" vertical="center"/>
    </xf>
    <xf numFmtId="49" fontId="24" fillId="11" borderId="32" xfId="2" applyNumberFormat="1" applyFont="1" applyFill="1" applyBorder="1" applyAlignment="1">
      <alignment horizontal="center" vertical="center"/>
    </xf>
    <xf numFmtId="49" fontId="24" fillId="11" borderId="116" xfId="2" applyNumberFormat="1" applyFont="1" applyFill="1" applyBorder="1" applyAlignment="1">
      <alignment horizontal="center" vertical="center"/>
    </xf>
    <xf numFmtId="49" fontId="24" fillId="11" borderId="37" xfId="2" applyNumberFormat="1" applyFont="1" applyFill="1" applyBorder="1" applyAlignment="1">
      <alignment horizontal="center" vertical="center"/>
    </xf>
    <xf numFmtId="49" fontId="24" fillId="11" borderId="0" xfId="2" applyNumberFormat="1" applyFont="1" applyFill="1" applyAlignment="1">
      <alignment horizontal="center" vertical="center"/>
    </xf>
    <xf numFmtId="49" fontId="24" fillId="11" borderId="22" xfId="2" applyNumberFormat="1" applyFont="1" applyFill="1" applyBorder="1" applyAlignment="1">
      <alignment horizontal="center" vertical="center"/>
    </xf>
    <xf numFmtId="49" fontId="24" fillId="11" borderId="35" xfId="2" applyNumberFormat="1" applyFont="1" applyFill="1" applyBorder="1" applyAlignment="1">
      <alignment horizontal="center" vertical="center"/>
    </xf>
    <xf numFmtId="49" fontId="24" fillId="11" borderId="24" xfId="2" applyNumberFormat="1" applyFont="1" applyFill="1" applyBorder="1" applyAlignment="1">
      <alignment horizontal="center" vertical="center"/>
    </xf>
    <xf numFmtId="49" fontId="24" fillId="11" borderId="25" xfId="2" applyNumberFormat="1" applyFont="1" applyFill="1" applyBorder="1" applyAlignment="1">
      <alignment horizontal="center" vertical="center"/>
    </xf>
    <xf numFmtId="0" fontId="24" fillId="0" borderId="62" xfId="2" applyFont="1" applyBorder="1" applyAlignment="1">
      <alignment horizontal="left" vertical="center"/>
    </xf>
    <xf numFmtId="0" fontId="24" fillId="11" borderId="20" xfId="2" applyFont="1" applyFill="1" applyBorder="1" applyAlignment="1">
      <alignment horizontal="center" vertical="center" wrapText="1"/>
    </xf>
    <xf numFmtId="0" fontId="24" fillId="11" borderId="22" xfId="2" applyFont="1" applyFill="1" applyBorder="1" applyAlignment="1">
      <alignment horizontal="center" vertical="center" wrapText="1"/>
    </xf>
    <xf numFmtId="0" fontId="24" fillId="11" borderId="25" xfId="2" applyFont="1" applyFill="1" applyBorder="1" applyAlignment="1">
      <alignment horizontal="center" vertical="center" wrapText="1"/>
    </xf>
    <xf numFmtId="0" fontId="24" fillId="0" borderId="90" xfId="2" applyFont="1" applyBorder="1" applyAlignment="1">
      <alignment horizontal="center" vertical="center"/>
    </xf>
    <xf numFmtId="0" fontId="24" fillId="0" borderId="93" xfId="2" applyFont="1" applyBorder="1" applyAlignment="1">
      <alignment horizontal="center" vertical="center"/>
    </xf>
    <xf numFmtId="0" fontId="25" fillId="0" borderId="31" xfId="2" applyFont="1" applyBorder="1" applyAlignment="1">
      <alignment horizontal="center" vertical="center"/>
    </xf>
    <xf numFmtId="0" fontId="25" fillId="0" borderId="33" xfId="2" applyFont="1" applyBorder="1" applyAlignment="1">
      <alignment horizontal="center" vertical="center"/>
    </xf>
    <xf numFmtId="0" fontId="25" fillId="0" borderId="35" xfId="2" applyFont="1" applyBorder="1" applyAlignment="1">
      <alignment horizontal="center" vertical="center"/>
    </xf>
    <xf numFmtId="0" fontId="25" fillId="0" borderId="36" xfId="2" applyFont="1" applyBorder="1" applyAlignment="1">
      <alignment horizontal="center" vertical="center"/>
    </xf>
    <xf numFmtId="56" fontId="33" fillId="0" borderId="27" xfId="2" applyNumberFormat="1" applyFont="1" applyBorder="1" applyAlignment="1">
      <alignment horizontal="center" vertical="center"/>
    </xf>
    <xf numFmtId="0" fontId="33" fillId="0" borderId="28" xfId="2" applyFont="1" applyBorder="1" applyAlignment="1">
      <alignment horizontal="center" vertical="center"/>
    </xf>
    <xf numFmtId="0" fontId="33" fillId="0" borderId="29" xfId="2" applyFont="1" applyBorder="1" applyAlignment="1">
      <alignment horizontal="center" vertical="center"/>
    </xf>
    <xf numFmtId="0" fontId="23" fillId="0" borderId="19" xfId="2" applyBorder="1" applyAlignment="1">
      <alignment horizontal="center" vertical="center"/>
    </xf>
    <xf numFmtId="0" fontId="23" fillId="0" borderId="20" xfId="2" applyBorder="1" applyAlignment="1">
      <alignment horizontal="center" vertical="center"/>
    </xf>
    <xf numFmtId="0" fontId="23" fillId="0" borderId="48" xfId="2" applyBorder="1" applyAlignment="1">
      <alignment horizontal="center" vertical="center"/>
    </xf>
    <xf numFmtId="0" fontId="23" fillId="0" borderId="49" xfId="2" applyBorder="1" applyAlignment="1">
      <alignment horizontal="center" vertical="center"/>
    </xf>
    <xf numFmtId="0" fontId="23" fillId="0" borderId="50" xfId="2" applyBorder="1" applyAlignment="1">
      <alignment horizontal="center" vertical="center"/>
    </xf>
    <xf numFmtId="49" fontId="25" fillId="0" borderId="30" xfId="2" applyNumberFormat="1" applyFont="1" applyBorder="1" applyAlignment="1">
      <alignment horizontal="center" vertical="center"/>
    </xf>
    <xf numFmtId="49" fontId="25" fillId="0" borderId="34" xfId="2" applyNumberFormat="1" applyFont="1" applyBorder="1" applyAlignment="1">
      <alignment horizontal="center" vertical="center"/>
    </xf>
    <xf numFmtId="0" fontId="25" fillId="0" borderId="30" xfId="2" applyFont="1" applyBorder="1" applyAlignment="1">
      <alignment horizontal="center" vertical="center"/>
    </xf>
    <xf numFmtId="0" fontId="25" fillId="0" borderId="34" xfId="2" applyFont="1" applyBorder="1" applyAlignment="1">
      <alignment horizontal="center" vertical="center"/>
    </xf>
    <xf numFmtId="0" fontId="25" fillId="0" borderId="32" xfId="2" applyFont="1" applyBorder="1" applyAlignment="1">
      <alignment horizontal="center" vertical="center"/>
    </xf>
    <xf numFmtId="0" fontId="25" fillId="0" borderId="24" xfId="2" applyFont="1" applyBorder="1" applyAlignment="1">
      <alignment horizontal="center" vertical="center"/>
    </xf>
    <xf numFmtId="0" fontId="29" fillId="0" borderId="0" xfId="2" applyFont="1" applyAlignment="1">
      <alignment horizontal="center" vertical="center"/>
    </xf>
    <xf numFmtId="0" fontId="60" fillId="0" borderId="0" xfId="4" applyFont="1" applyAlignment="1">
      <alignment horizontal="center" vertical="center"/>
    </xf>
    <xf numFmtId="0" fontId="30" fillId="0" borderId="0" xfId="4" applyFont="1">
      <alignment vertical="center"/>
    </xf>
    <xf numFmtId="0" fontId="61" fillId="0" borderId="0" xfId="4" applyFont="1">
      <alignment vertical="center"/>
    </xf>
    <xf numFmtId="0" fontId="62" fillId="29" borderId="227" xfId="4" applyFont="1" applyFill="1" applyBorder="1" applyAlignment="1">
      <alignment horizontal="center" vertical="center"/>
    </xf>
    <xf numFmtId="0" fontId="62" fillId="29" borderId="39" xfId="4" applyFont="1" applyFill="1" applyBorder="1" applyAlignment="1">
      <alignment horizontal="center" vertical="center"/>
    </xf>
    <xf numFmtId="0" fontId="62" fillId="29" borderId="46" xfId="4" applyFont="1" applyFill="1" applyBorder="1" applyAlignment="1">
      <alignment horizontal="center" vertical="center"/>
    </xf>
    <xf numFmtId="0" fontId="63" fillId="10" borderId="0" xfId="4" applyFont="1" applyFill="1">
      <alignment vertical="center"/>
    </xf>
    <xf numFmtId="0" fontId="63" fillId="29" borderId="18" xfId="4" applyFont="1" applyFill="1" applyBorder="1" applyAlignment="1">
      <alignment horizontal="center" vertical="center"/>
    </xf>
    <xf numFmtId="0" fontId="63" fillId="29" borderId="19" xfId="4" applyFont="1" applyFill="1" applyBorder="1" applyAlignment="1">
      <alignment horizontal="center" vertical="center"/>
    </xf>
    <xf numFmtId="0" fontId="63" fillId="29" borderId="20" xfId="4" applyFont="1" applyFill="1" applyBorder="1" applyAlignment="1">
      <alignment horizontal="center" vertical="center"/>
    </xf>
    <xf numFmtId="0" fontId="20" fillId="0" borderId="0" xfId="4" applyFont="1" applyAlignment="1">
      <alignment horizontal="center" vertical="center"/>
    </xf>
    <xf numFmtId="0" fontId="20" fillId="0" borderId="0" xfId="4" applyFont="1" applyAlignment="1">
      <alignment horizontal="center" vertical="center" wrapText="1"/>
    </xf>
    <xf numFmtId="0" fontId="39" fillId="29" borderId="228" xfId="4" applyFont="1" applyFill="1" applyBorder="1" applyAlignment="1">
      <alignment horizontal="center" vertical="center"/>
    </xf>
    <xf numFmtId="0" fontId="39" fillId="29" borderId="229" xfId="4" applyFont="1" applyFill="1" applyBorder="1" applyAlignment="1">
      <alignment horizontal="center" vertical="center"/>
    </xf>
    <xf numFmtId="0" fontId="39" fillId="29" borderId="230" xfId="4" applyFont="1" applyFill="1" applyBorder="1" applyAlignment="1">
      <alignment horizontal="center" vertical="center"/>
    </xf>
    <xf numFmtId="0" fontId="64" fillId="0" borderId="0" xfId="4" applyFont="1" applyAlignment="1">
      <alignment horizontal="center" vertical="center"/>
    </xf>
    <xf numFmtId="0" fontId="61" fillId="28" borderId="0" xfId="4" applyFont="1" applyFill="1">
      <alignment vertical="center"/>
    </xf>
    <xf numFmtId="0" fontId="65" fillId="0" borderId="231" xfId="4" applyFont="1" applyBorder="1" applyAlignment="1">
      <alignment horizontal="center" vertical="center"/>
    </xf>
    <xf numFmtId="0" fontId="60" fillId="0" borderId="178" xfId="4" applyFont="1" applyBorder="1" applyAlignment="1">
      <alignment horizontal="center" vertical="center"/>
    </xf>
    <xf numFmtId="0" fontId="60" fillId="0" borderId="50" xfId="4" applyFont="1" applyBorder="1" applyAlignment="1">
      <alignment horizontal="center" vertical="center"/>
    </xf>
    <xf numFmtId="0" fontId="63" fillId="29" borderId="48" xfId="4" applyFont="1" applyFill="1" applyBorder="1" applyAlignment="1">
      <alignment horizontal="center" vertical="center"/>
    </xf>
    <xf numFmtId="0" fontId="63" fillId="29" borderId="49" xfId="4" applyFont="1" applyFill="1" applyBorder="1" applyAlignment="1">
      <alignment horizontal="center" vertical="center"/>
    </xf>
    <xf numFmtId="0" fontId="63" fillId="29" borderId="50" xfId="4" applyFont="1" applyFill="1" applyBorder="1" applyAlignment="1">
      <alignment horizontal="center" vertical="center"/>
    </xf>
    <xf numFmtId="190" fontId="27" fillId="0" borderId="232" xfId="4" applyNumberFormat="1" applyFont="1" applyBorder="1" applyAlignment="1">
      <alignment horizontal="center" vertical="center"/>
    </xf>
    <xf numFmtId="0" fontId="27" fillId="0" borderId="233" xfId="4" applyFont="1" applyBorder="1" applyAlignment="1">
      <alignment horizontal="center" vertical="center"/>
    </xf>
    <xf numFmtId="0" fontId="24" fillId="0" borderId="233" xfId="4" applyFont="1" applyBorder="1" applyAlignment="1">
      <alignment horizontal="center" vertical="center"/>
    </xf>
    <xf numFmtId="0" fontId="24" fillId="0" borderId="233" xfId="4" applyFont="1" applyBorder="1" applyAlignment="1">
      <alignment horizontal="left" vertical="center" wrapText="1"/>
    </xf>
    <xf numFmtId="0" fontId="26" fillId="0" borderId="234" xfId="4" applyFont="1" applyBorder="1" applyAlignment="1">
      <alignment horizontal="left" vertical="center" wrapText="1"/>
    </xf>
    <xf numFmtId="0" fontId="31" fillId="0" borderId="0" xfId="4" applyFont="1" applyAlignment="1">
      <alignment horizontal="center" vertical="center"/>
    </xf>
    <xf numFmtId="0" fontId="66" fillId="0" borderId="0" xfId="4" applyFont="1" applyAlignment="1">
      <alignment horizontal="center" vertical="center"/>
    </xf>
    <xf numFmtId="0" fontId="57" fillId="0" borderId="0" xfId="4" applyFont="1">
      <alignment vertical="center"/>
    </xf>
    <xf numFmtId="0" fontId="59" fillId="0" borderId="236" xfId="4" applyFont="1" applyBorder="1" applyAlignment="1">
      <alignment horizontal="center" vertical="center"/>
    </xf>
    <xf numFmtId="0" fontId="67" fillId="0" borderId="237" xfId="4" applyFont="1" applyBorder="1" applyAlignment="1">
      <alignment horizontal="center" vertical="center"/>
    </xf>
    <xf numFmtId="0" fontId="67" fillId="0" borderId="2" xfId="4" applyFont="1" applyBorder="1" applyAlignment="1">
      <alignment horizontal="center" vertical="center"/>
    </xf>
    <xf numFmtId="0" fontId="67" fillId="0" borderId="238" xfId="4" applyFont="1" applyBorder="1" applyAlignment="1">
      <alignment horizontal="center" vertical="center"/>
    </xf>
    <xf numFmtId="191" fontId="67" fillId="0" borderId="2" xfId="4" applyNumberFormat="1" applyFont="1" applyBorder="1" applyAlignment="1">
      <alignment horizontal="center" vertical="center"/>
    </xf>
    <xf numFmtId="0" fontId="67" fillId="0" borderId="239" xfId="4" applyFont="1" applyBorder="1" applyAlignment="1">
      <alignment horizontal="center" vertical="center"/>
    </xf>
    <xf numFmtId="0" fontId="67" fillId="30" borderId="240" xfId="4" applyFont="1" applyFill="1" applyBorder="1" applyAlignment="1">
      <alignment horizontal="center" vertical="center"/>
    </xf>
    <xf numFmtId="191" fontId="67" fillId="10" borderId="239" xfId="4" applyNumberFormat="1" applyFont="1" applyFill="1" applyBorder="1" applyAlignment="1">
      <alignment horizontal="center" vertical="center"/>
    </xf>
    <xf numFmtId="192" fontId="67" fillId="10" borderId="239" xfId="4" applyNumberFormat="1" applyFont="1" applyFill="1" applyBorder="1" applyAlignment="1">
      <alignment horizontal="center" vertical="center"/>
    </xf>
    <xf numFmtId="192" fontId="67" fillId="10" borderId="2" xfId="4" applyNumberFormat="1" applyFont="1" applyFill="1" applyBorder="1" applyAlignment="1">
      <alignment horizontal="center" vertical="center"/>
    </xf>
    <xf numFmtId="192" fontId="67" fillId="0" borderId="240" xfId="4" applyNumberFormat="1" applyFont="1" applyBorder="1" applyAlignment="1">
      <alignment horizontal="center" vertical="center"/>
    </xf>
    <xf numFmtId="192" fontId="67" fillId="0" borderId="239" xfId="4" applyNumberFormat="1" applyFont="1" applyBorder="1" applyAlignment="1">
      <alignment horizontal="center" vertical="center"/>
    </xf>
    <xf numFmtId="192" fontId="67" fillId="0" borderId="2" xfId="4" applyNumberFormat="1" applyFont="1" applyBorder="1" applyAlignment="1">
      <alignment horizontal="center" vertical="center"/>
    </xf>
    <xf numFmtId="0" fontId="67" fillId="10" borderId="239" xfId="4" applyFont="1" applyFill="1" applyBorder="1" applyAlignment="1">
      <alignment horizontal="center" vertical="center"/>
    </xf>
    <xf numFmtId="0" fontId="67" fillId="10" borderId="2" xfId="4" applyFont="1" applyFill="1" applyBorder="1" applyAlignment="1">
      <alignment horizontal="center" vertical="center"/>
    </xf>
    <xf numFmtId="0" fontId="67" fillId="10" borderId="241" xfId="4" applyFont="1" applyFill="1" applyBorder="1" applyAlignment="1">
      <alignment horizontal="center" vertical="center"/>
    </xf>
    <xf numFmtId="0" fontId="67" fillId="0" borderId="241" xfId="4" applyFont="1" applyBorder="1" applyAlignment="1">
      <alignment horizontal="center" vertical="center"/>
    </xf>
    <xf numFmtId="0" fontId="67" fillId="0" borderId="242" xfId="4" applyFont="1" applyBorder="1" applyAlignment="1">
      <alignment horizontal="center" vertical="center"/>
    </xf>
    <xf numFmtId="0" fontId="67" fillId="0" borderId="243" xfId="4" applyFont="1" applyBorder="1" applyAlignment="1">
      <alignment horizontal="center" vertical="center"/>
    </xf>
    <xf numFmtId="0" fontId="67" fillId="0" borderId="244" xfId="4" applyFont="1" applyBorder="1" applyAlignment="1">
      <alignment horizontal="center" vertical="center"/>
    </xf>
    <xf numFmtId="0" fontId="25" fillId="0" borderId="0" xfId="4" applyFont="1" applyAlignment="1">
      <alignment horizontal="center" vertical="center"/>
    </xf>
    <xf numFmtId="0" fontId="24" fillId="0" borderId="0" xfId="4" applyFont="1">
      <alignment vertical="center"/>
    </xf>
    <xf numFmtId="0" fontId="24" fillId="28" borderId="0" xfId="4" applyFont="1" applyFill="1">
      <alignment vertical="center"/>
    </xf>
    <xf numFmtId="0" fontId="68" fillId="29" borderId="227" xfId="4" applyFont="1" applyFill="1" applyBorder="1" applyAlignment="1">
      <alignment horizontal="center" vertical="center"/>
    </xf>
    <xf numFmtId="0" fontId="68" fillId="29" borderId="42" xfId="4" applyFont="1" applyFill="1" applyBorder="1" applyAlignment="1">
      <alignment horizontal="center" vertical="center"/>
    </xf>
    <xf numFmtId="0" fontId="68" fillId="29" borderId="39" xfId="4" applyFont="1" applyFill="1" applyBorder="1" applyAlignment="1">
      <alignment horizontal="center" vertical="center"/>
    </xf>
    <xf numFmtId="0" fontId="68" fillId="29" borderId="245" xfId="4" applyFont="1" applyFill="1" applyBorder="1" applyAlignment="1">
      <alignment horizontal="center" vertical="center"/>
    </xf>
    <xf numFmtId="0" fontId="20" fillId="28" borderId="246" xfId="4" applyFont="1" applyFill="1" applyBorder="1" applyAlignment="1">
      <alignment horizontal="center" vertical="center"/>
    </xf>
    <xf numFmtId="0" fontId="65" fillId="10" borderId="247" xfId="5" applyFont="1" applyFill="1" applyBorder="1" applyAlignment="1">
      <alignment horizontal="center" vertical="center"/>
    </xf>
    <xf numFmtId="0" fontId="69" fillId="10" borderId="248" xfId="5" applyFont="1" applyFill="1" applyBorder="1" applyAlignment="1">
      <alignment horizontal="left" vertical="center" wrapText="1"/>
    </xf>
    <xf numFmtId="0" fontId="60" fillId="10" borderId="249" xfId="4" applyFont="1" applyFill="1" applyBorder="1" applyAlignment="1">
      <alignment horizontal="center" vertical="center"/>
    </xf>
    <xf numFmtId="0" fontId="70" fillId="10" borderId="39" xfId="4" applyFont="1" applyFill="1" applyBorder="1" applyAlignment="1">
      <alignment horizontal="center" vertical="center"/>
    </xf>
    <xf numFmtId="0" fontId="71" fillId="10" borderId="42" xfId="4" applyFont="1" applyFill="1" applyBorder="1" applyAlignment="1">
      <alignment horizontal="right" vertical="center"/>
    </xf>
    <xf numFmtId="0" fontId="71" fillId="10" borderId="44" xfId="4" applyFont="1" applyFill="1" applyBorder="1" applyAlignment="1">
      <alignment horizontal="right" vertical="center"/>
    </xf>
    <xf numFmtId="0" fontId="71" fillId="10" borderId="45" xfId="4" applyFont="1" applyFill="1" applyBorder="1" applyAlignment="1">
      <alignment horizontal="right" vertical="center"/>
    </xf>
    <xf numFmtId="0" fontId="71" fillId="0" borderId="44" xfId="4" applyFont="1" applyBorder="1" applyAlignment="1">
      <alignment horizontal="right" vertical="center"/>
    </xf>
    <xf numFmtId="0" fontId="71" fillId="0" borderId="42" xfId="4" applyFont="1" applyBorder="1" applyAlignment="1">
      <alignment horizontal="right" vertical="center"/>
    </xf>
    <xf numFmtId="0" fontId="71" fillId="0" borderId="45" xfId="4" applyFont="1" applyBorder="1" applyAlignment="1">
      <alignment horizontal="right" vertical="center"/>
    </xf>
    <xf numFmtId="0" fontId="71" fillId="0" borderId="229" xfId="4" applyFont="1" applyBorder="1" applyAlignment="1">
      <alignment horizontal="right" vertical="center"/>
    </xf>
    <xf numFmtId="0" fontId="71" fillId="0" borderId="41" xfId="4" applyFont="1" applyBorder="1" applyAlignment="1">
      <alignment horizontal="right" vertical="center"/>
    </xf>
    <xf numFmtId="0" fontId="71" fillId="10" borderId="43" xfId="4" applyFont="1" applyFill="1" applyBorder="1" applyAlignment="1">
      <alignment horizontal="right" vertical="center"/>
    </xf>
    <xf numFmtId="0" fontId="72" fillId="10" borderId="44" xfId="4" applyFont="1" applyFill="1" applyBorder="1" applyAlignment="1">
      <alignment horizontal="right" vertical="center"/>
    </xf>
    <xf numFmtId="0" fontId="72" fillId="10" borderId="39" xfId="4" applyFont="1" applyFill="1" applyBorder="1" applyAlignment="1">
      <alignment horizontal="right" vertical="center"/>
    </xf>
    <xf numFmtId="179" fontId="71" fillId="10" borderId="250" xfId="4" applyNumberFormat="1" applyFont="1" applyFill="1" applyBorder="1" applyAlignment="1">
      <alignment horizontal="right" vertical="center"/>
    </xf>
    <xf numFmtId="49" fontId="20" fillId="0" borderId="251" xfId="4" applyNumberFormat="1" applyFont="1" applyBorder="1" applyAlignment="1">
      <alignment horizontal="center" vertical="center"/>
    </xf>
    <xf numFmtId="0" fontId="20" fillId="0" borderId="251" xfId="5" applyFont="1" applyBorder="1" applyAlignment="1">
      <alignment horizontal="center" vertical="center" wrapText="1"/>
    </xf>
    <xf numFmtId="0" fontId="73" fillId="0" borderId="0" xfId="4" applyFont="1" applyAlignment="1">
      <alignment horizontal="center" vertical="center" wrapText="1"/>
    </xf>
    <xf numFmtId="0" fontId="68" fillId="0" borderId="0" xfId="4" applyFont="1">
      <alignment vertical="center"/>
    </xf>
    <xf numFmtId="0" fontId="20" fillId="28" borderId="252" xfId="4" applyFont="1" applyFill="1" applyBorder="1" applyAlignment="1">
      <alignment horizontal="center" vertical="center"/>
    </xf>
    <xf numFmtId="0" fontId="65" fillId="10" borderId="253" xfId="5" applyFont="1" applyFill="1" applyBorder="1" applyAlignment="1">
      <alignment horizontal="center" vertical="center"/>
    </xf>
    <xf numFmtId="0" fontId="69" fillId="10" borderId="76" xfId="5" applyFont="1" applyFill="1" applyBorder="1" applyAlignment="1">
      <alignment horizontal="left" vertical="center" wrapText="1"/>
    </xf>
    <xf numFmtId="0" fontId="60" fillId="10" borderId="110" xfId="4" applyFont="1" applyFill="1" applyBorder="1" applyAlignment="1">
      <alignment horizontal="center" vertical="center"/>
    </xf>
    <xf numFmtId="0" fontId="74" fillId="31" borderId="27" xfId="4" applyFont="1" applyFill="1" applyBorder="1" applyAlignment="1">
      <alignment horizontal="center" vertical="center"/>
    </xf>
    <xf numFmtId="0" fontId="75" fillId="31" borderId="30" xfId="4" applyFont="1" applyFill="1" applyBorder="1" applyAlignment="1">
      <alignment horizontal="right" vertical="center" shrinkToFit="1"/>
    </xf>
    <xf numFmtId="0" fontId="75" fillId="31" borderId="33" xfId="4" applyFont="1" applyFill="1" applyBorder="1" applyAlignment="1">
      <alignment horizontal="right" vertical="center" shrinkToFit="1"/>
    </xf>
    <xf numFmtId="0" fontId="75" fillId="31" borderId="254" xfId="4" applyFont="1" applyFill="1" applyBorder="1" applyAlignment="1">
      <alignment horizontal="right" vertical="center" shrinkToFit="1"/>
    </xf>
    <xf numFmtId="0" fontId="76" fillId="31" borderId="30" xfId="4" applyFont="1" applyFill="1" applyBorder="1" applyAlignment="1">
      <alignment horizontal="right" vertical="center" shrinkToFit="1"/>
    </xf>
    <xf numFmtId="0" fontId="76" fillId="31" borderId="33" xfId="4" applyFont="1" applyFill="1" applyBorder="1" applyAlignment="1">
      <alignment horizontal="right" vertical="center" shrinkToFit="1"/>
    </xf>
    <xf numFmtId="0" fontId="75" fillId="31" borderId="32" xfId="4" applyFont="1" applyFill="1" applyBorder="1" applyAlignment="1">
      <alignment horizontal="right" vertical="center" shrinkToFit="1"/>
    </xf>
    <xf numFmtId="0" fontId="76" fillId="31" borderId="255" xfId="4" applyFont="1" applyFill="1" applyBorder="1" applyAlignment="1">
      <alignment horizontal="right" vertical="center" shrinkToFit="1"/>
    </xf>
    <xf numFmtId="0" fontId="76" fillId="31" borderId="31" xfId="4" applyFont="1" applyFill="1" applyBorder="1" applyAlignment="1">
      <alignment horizontal="right" vertical="center" shrinkToFit="1"/>
    </xf>
    <xf numFmtId="179" fontId="65" fillId="31" borderId="256" xfId="4" applyNumberFormat="1" applyFont="1" applyFill="1" applyBorder="1" applyAlignment="1">
      <alignment horizontal="right" vertical="center" shrinkToFit="1"/>
    </xf>
    <xf numFmtId="0" fontId="77" fillId="32" borderId="55" xfId="4" applyFont="1" applyFill="1" applyBorder="1" applyAlignment="1">
      <alignment horizontal="center" vertical="center"/>
    </xf>
    <xf numFmtId="0" fontId="78" fillId="32" borderId="55" xfId="4" applyFont="1" applyFill="1" applyBorder="1" applyAlignment="1">
      <alignment horizontal="right" vertical="center" shrinkToFit="1"/>
    </xf>
    <xf numFmtId="0" fontId="78" fillId="32" borderId="57" xfId="4" applyFont="1" applyFill="1" applyBorder="1" applyAlignment="1">
      <alignment horizontal="right" vertical="center" shrinkToFit="1"/>
    </xf>
    <xf numFmtId="0" fontId="78" fillId="32" borderId="59" xfId="4" applyFont="1" applyFill="1" applyBorder="1" applyAlignment="1">
      <alignment horizontal="right" vertical="center" shrinkToFit="1"/>
    </xf>
    <xf numFmtId="0" fontId="78" fillId="32" borderId="54" xfId="4" applyFont="1" applyFill="1" applyBorder="1" applyAlignment="1">
      <alignment horizontal="right" vertical="center" shrinkToFit="1"/>
    </xf>
    <xf numFmtId="0" fontId="78" fillId="32" borderId="56" xfId="4" applyFont="1" applyFill="1" applyBorder="1" applyAlignment="1">
      <alignment horizontal="right" vertical="center" shrinkToFit="1"/>
    </xf>
    <xf numFmtId="0" fontId="78" fillId="32" borderId="52" xfId="4" applyFont="1" applyFill="1" applyBorder="1" applyAlignment="1">
      <alignment horizontal="right" vertical="center" shrinkToFit="1"/>
    </xf>
    <xf numFmtId="179" fontId="79" fillId="32" borderId="257" xfId="4" applyNumberFormat="1" applyFont="1" applyFill="1" applyBorder="1" applyAlignment="1">
      <alignment horizontal="right" vertical="center" shrinkToFit="1"/>
    </xf>
    <xf numFmtId="0" fontId="48" fillId="0" borderId="0" xfId="4" applyFont="1" applyAlignment="1">
      <alignment horizontal="center" vertical="center" wrapText="1"/>
    </xf>
    <xf numFmtId="0" fontId="80" fillId="10" borderId="39" xfId="4" applyFont="1" applyFill="1" applyBorder="1" applyAlignment="1">
      <alignment horizontal="center" vertical="center"/>
    </xf>
    <xf numFmtId="0" fontId="81" fillId="10" borderId="42" xfId="4" applyFont="1" applyFill="1" applyBorder="1" applyAlignment="1">
      <alignment horizontal="right" vertical="center"/>
    </xf>
    <xf numFmtId="0" fontId="81" fillId="10" borderId="44" xfId="4" applyFont="1" applyFill="1" applyBorder="1" applyAlignment="1">
      <alignment horizontal="right" vertical="center"/>
    </xf>
    <xf numFmtId="0" fontId="81" fillId="10" borderId="45" xfId="4" applyFont="1" applyFill="1" applyBorder="1" applyAlignment="1">
      <alignment horizontal="right" vertical="center"/>
    </xf>
    <xf numFmtId="0" fontId="81" fillId="10" borderId="41" xfId="4" applyFont="1" applyFill="1" applyBorder="1" applyAlignment="1">
      <alignment horizontal="right" vertical="center"/>
    </xf>
    <xf numFmtId="0" fontId="71" fillId="10" borderId="39" xfId="4" applyFont="1" applyFill="1" applyBorder="1" applyAlignment="1">
      <alignment horizontal="right" vertical="center"/>
    </xf>
    <xf numFmtId="0" fontId="65" fillId="10" borderId="258" xfId="5" applyFont="1" applyFill="1" applyBorder="1" applyAlignment="1">
      <alignment horizontal="center" vertical="center"/>
    </xf>
    <xf numFmtId="0" fontId="69" fillId="10" borderId="51" xfId="5" applyFont="1" applyFill="1" applyBorder="1" applyAlignment="1">
      <alignment horizontal="left" vertical="center" wrapText="1"/>
    </xf>
    <xf numFmtId="0" fontId="60" fillId="10" borderId="176" xfId="4" applyFont="1" applyFill="1" applyBorder="1" applyAlignment="1">
      <alignment horizontal="center" vertical="center"/>
    </xf>
    <xf numFmtId="0" fontId="82" fillId="31" borderId="52" xfId="4" applyFont="1" applyFill="1" applyBorder="1" applyAlignment="1">
      <alignment horizontal="center" vertical="center"/>
    </xf>
    <xf numFmtId="0" fontId="83" fillId="31" borderId="55" xfId="4" applyFont="1" applyFill="1" applyBorder="1" applyAlignment="1">
      <alignment horizontal="right" vertical="center"/>
    </xf>
    <xf numFmtId="0" fontId="83" fillId="31" borderId="57" xfId="4" applyFont="1" applyFill="1" applyBorder="1" applyAlignment="1">
      <alignment horizontal="right" vertical="center"/>
    </xf>
    <xf numFmtId="0" fontId="83" fillId="31" borderId="59" xfId="4" applyFont="1" applyFill="1" applyBorder="1" applyAlignment="1">
      <alignment horizontal="right" vertical="center"/>
    </xf>
    <xf numFmtId="0" fontId="76" fillId="31" borderId="57" xfId="4" applyFont="1" applyFill="1" applyBorder="1" applyAlignment="1">
      <alignment horizontal="right" vertical="center" shrinkToFit="1"/>
    </xf>
    <xf numFmtId="0" fontId="84" fillId="31" borderId="57" xfId="4" applyFont="1" applyFill="1" applyBorder="1" applyAlignment="1">
      <alignment horizontal="right" vertical="center" shrinkToFit="1"/>
    </xf>
    <xf numFmtId="0" fontId="76" fillId="31" borderId="55" xfId="4" applyFont="1" applyFill="1" applyBorder="1" applyAlignment="1">
      <alignment horizontal="right" vertical="center" shrinkToFit="1"/>
    </xf>
    <xf numFmtId="0" fontId="84" fillId="31" borderId="59" xfId="4" applyFont="1" applyFill="1" applyBorder="1" applyAlignment="1">
      <alignment horizontal="right" vertical="center" shrinkToFit="1"/>
    </xf>
    <xf numFmtId="0" fontId="84" fillId="31" borderId="55" xfId="4" applyFont="1" applyFill="1" applyBorder="1" applyAlignment="1">
      <alignment horizontal="right" vertical="center" shrinkToFit="1"/>
    </xf>
    <xf numFmtId="0" fontId="76" fillId="31" borderId="59" xfId="4" applyFont="1" applyFill="1" applyBorder="1" applyAlignment="1">
      <alignment horizontal="right" vertical="center" shrinkToFit="1"/>
    </xf>
    <xf numFmtId="0" fontId="76" fillId="31" borderId="56" xfId="4" applyFont="1" applyFill="1" applyBorder="1" applyAlignment="1">
      <alignment horizontal="right" vertical="center" shrinkToFit="1"/>
    </xf>
    <xf numFmtId="0" fontId="76" fillId="31" borderId="52" xfId="4" applyFont="1" applyFill="1" applyBorder="1" applyAlignment="1">
      <alignment horizontal="right" vertical="center" shrinkToFit="1"/>
    </xf>
    <xf numFmtId="179" fontId="65" fillId="31" borderId="257" xfId="4" applyNumberFormat="1" applyFont="1" applyFill="1" applyBorder="1" applyAlignment="1">
      <alignment horizontal="right" vertical="center" shrinkToFit="1"/>
    </xf>
    <xf numFmtId="0" fontId="65" fillId="10" borderId="259" xfId="5" applyFont="1" applyFill="1" applyBorder="1" applyAlignment="1">
      <alignment horizontal="center" vertical="center"/>
    </xf>
    <xf numFmtId="0" fontId="69" fillId="10" borderId="227" xfId="5" applyFont="1" applyFill="1" applyBorder="1" applyAlignment="1">
      <alignment horizontal="left" vertical="center" wrapText="1"/>
    </xf>
    <xf numFmtId="0" fontId="60" fillId="10" borderId="42" xfId="4" applyFont="1" applyFill="1" applyBorder="1" applyAlignment="1">
      <alignment horizontal="center" vertical="center"/>
    </xf>
    <xf numFmtId="0" fontId="70" fillId="10" borderId="42" xfId="4" applyFont="1" applyFill="1" applyBorder="1" applyAlignment="1">
      <alignment horizontal="center" vertical="center"/>
    </xf>
    <xf numFmtId="0" fontId="72" fillId="10" borderId="42" xfId="4" applyFont="1" applyFill="1" applyBorder="1" applyAlignment="1">
      <alignment horizontal="right" vertical="center"/>
    </xf>
    <xf numFmtId="0" fontId="71" fillId="10" borderId="41" xfId="4" applyFont="1" applyFill="1" applyBorder="1" applyAlignment="1">
      <alignment horizontal="right" vertical="center"/>
    </xf>
    <xf numFmtId="0" fontId="82" fillId="31" borderId="30" xfId="4" applyFont="1" applyFill="1" applyBorder="1" applyAlignment="1">
      <alignment horizontal="center" vertical="center"/>
    </xf>
    <xf numFmtId="0" fontId="83" fillId="31" borderId="30" xfId="4" applyFont="1" applyFill="1" applyBorder="1" applyAlignment="1">
      <alignment horizontal="right" vertical="center" shrinkToFit="1"/>
    </xf>
    <xf numFmtId="0" fontId="83" fillId="31" borderId="33" xfId="4" applyFont="1" applyFill="1" applyBorder="1" applyAlignment="1">
      <alignment horizontal="right" vertical="center" shrinkToFit="1"/>
    </xf>
    <xf numFmtId="0" fontId="84" fillId="31" borderId="30" xfId="4" applyFont="1" applyFill="1" applyBorder="1" applyAlignment="1">
      <alignment horizontal="right" vertical="center" shrinkToFit="1"/>
    </xf>
    <xf numFmtId="0" fontId="84" fillId="31" borderId="254" xfId="4" applyFont="1" applyFill="1" applyBorder="1" applyAlignment="1">
      <alignment horizontal="right" vertical="center" shrinkToFit="1"/>
    </xf>
    <xf numFmtId="0" fontId="75" fillId="31" borderId="255" xfId="4" applyFont="1" applyFill="1" applyBorder="1" applyAlignment="1">
      <alignment horizontal="right" vertical="center" shrinkToFit="1"/>
    </xf>
    <xf numFmtId="0" fontId="65" fillId="10" borderId="260" xfId="5" applyFont="1" applyFill="1" applyBorder="1" applyAlignment="1">
      <alignment horizontal="center" vertical="center"/>
    </xf>
    <xf numFmtId="0" fontId="69" fillId="10" borderId="231" xfId="5" applyFont="1" applyFill="1" applyBorder="1" applyAlignment="1">
      <alignment horizontal="left" vertical="center" wrapText="1"/>
    </xf>
    <xf numFmtId="0" fontId="60" fillId="10" borderId="55" xfId="4" applyFont="1" applyFill="1" applyBorder="1" applyAlignment="1">
      <alignment horizontal="center" vertical="center"/>
    </xf>
    <xf numFmtId="0" fontId="60" fillId="10" borderId="30" xfId="4" applyFont="1" applyFill="1" applyBorder="1" applyAlignment="1">
      <alignment horizontal="center" vertical="center"/>
    </xf>
    <xf numFmtId="0" fontId="77" fillId="32" borderId="52" xfId="4" applyFont="1" applyFill="1" applyBorder="1" applyAlignment="1">
      <alignment horizontal="center" vertical="center"/>
    </xf>
    <xf numFmtId="0" fontId="78" fillId="32" borderId="30" xfId="4" applyFont="1" applyFill="1" applyBorder="1" applyAlignment="1">
      <alignment horizontal="right" vertical="center" shrinkToFit="1"/>
    </xf>
    <xf numFmtId="0" fontId="65" fillId="10" borderId="261" xfId="5" applyFont="1" applyFill="1" applyBorder="1" applyAlignment="1">
      <alignment horizontal="center" vertical="center"/>
    </xf>
    <xf numFmtId="179" fontId="71" fillId="10" borderId="262" xfId="4" applyNumberFormat="1" applyFont="1" applyFill="1" applyBorder="1" applyAlignment="1">
      <alignment horizontal="right" vertical="center"/>
    </xf>
    <xf numFmtId="0" fontId="82" fillId="31" borderId="31" xfId="4" applyFont="1" applyFill="1" applyBorder="1" applyAlignment="1">
      <alignment horizontal="center" vertical="center"/>
    </xf>
    <xf numFmtId="0" fontId="83" fillId="31" borderId="30" xfId="4" applyFont="1" applyFill="1" applyBorder="1" applyAlignment="1">
      <alignment horizontal="right" vertical="center"/>
    </xf>
    <xf numFmtId="0" fontId="76" fillId="31" borderId="33" xfId="4" applyFont="1" applyFill="1" applyBorder="1" applyAlignment="1">
      <alignment horizontal="right" vertical="center"/>
    </xf>
    <xf numFmtId="0" fontId="83" fillId="31" borderId="254" xfId="4" applyFont="1" applyFill="1" applyBorder="1" applyAlignment="1">
      <alignment horizontal="right" vertical="center"/>
    </xf>
    <xf numFmtId="0" fontId="83" fillId="31" borderId="254" xfId="4" applyFont="1" applyFill="1" applyBorder="1" applyAlignment="1">
      <alignment horizontal="right" vertical="center" shrinkToFit="1"/>
    </xf>
    <xf numFmtId="0" fontId="76" fillId="31" borderId="32" xfId="4" applyFont="1" applyFill="1" applyBorder="1" applyAlignment="1">
      <alignment horizontal="right" vertical="center" shrinkToFit="1"/>
    </xf>
    <xf numFmtId="0" fontId="72" fillId="10" borderId="75" xfId="4" applyFont="1" applyFill="1" applyBorder="1" applyAlignment="1">
      <alignment horizontal="right" vertical="center"/>
    </xf>
    <xf numFmtId="0" fontId="72" fillId="10" borderId="37" xfId="4" applyFont="1" applyFill="1" applyBorder="1" applyAlignment="1">
      <alignment horizontal="right" vertical="center"/>
    </xf>
    <xf numFmtId="0" fontId="65" fillId="10" borderId="263" xfId="5" applyFont="1" applyFill="1" applyBorder="1" applyAlignment="1">
      <alignment horizontal="center" vertical="center"/>
    </xf>
    <xf numFmtId="0" fontId="78" fillId="32" borderId="55" xfId="4" applyFont="1" applyFill="1" applyBorder="1" applyAlignment="1">
      <alignment horizontal="right" vertical="center"/>
    </xf>
    <xf numFmtId="0" fontId="78" fillId="32" borderId="57" xfId="4" applyFont="1" applyFill="1" applyBorder="1" applyAlignment="1">
      <alignment horizontal="right" vertical="center"/>
    </xf>
    <xf numFmtId="0" fontId="78" fillId="32" borderId="59" xfId="4" applyFont="1" applyFill="1" applyBorder="1" applyAlignment="1">
      <alignment horizontal="right" vertical="center"/>
    </xf>
    <xf numFmtId="0" fontId="65" fillId="10" borderId="253" xfId="5" applyFont="1" applyFill="1" applyBorder="1" applyAlignment="1">
      <alignment horizontal="center" vertical="center"/>
    </xf>
    <xf numFmtId="0" fontId="69" fillId="10" borderId="38" xfId="5" applyFont="1" applyFill="1" applyBorder="1" applyAlignment="1">
      <alignment horizontal="left" vertical="center" wrapText="1"/>
    </xf>
    <xf numFmtId="0" fontId="85" fillId="10" borderId="65" xfId="4" applyFont="1" applyFill="1" applyBorder="1" applyAlignment="1">
      <alignment horizontal="center" vertical="center"/>
    </xf>
    <xf numFmtId="0" fontId="60" fillId="10" borderId="65" xfId="4" applyFont="1" applyFill="1" applyBorder="1" applyAlignment="1">
      <alignment horizontal="center" vertical="center"/>
    </xf>
    <xf numFmtId="0" fontId="72" fillId="10" borderId="45" xfId="4" applyFont="1" applyFill="1" applyBorder="1" applyAlignment="1">
      <alignment horizontal="right" vertical="center"/>
    </xf>
    <xf numFmtId="0" fontId="72" fillId="10" borderId="44" xfId="4" applyFont="1" applyFill="1" applyBorder="1" applyAlignment="1">
      <alignment horizontal="right" vertical="center" shrinkToFit="1"/>
    </xf>
    <xf numFmtId="0" fontId="72" fillId="10" borderId="42" xfId="4" applyFont="1" applyFill="1" applyBorder="1" applyAlignment="1">
      <alignment horizontal="right" vertical="center" shrinkToFit="1"/>
    </xf>
    <xf numFmtId="0" fontId="72" fillId="10" borderId="45" xfId="4" applyFont="1" applyFill="1" applyBorder="1" applyAlignment="1">
      <alignment horizontal="right" vertical="center" shrinkToFit="1"/>
    </xf>
    <xf numFmtId="0" fontId="72" fillId="10" borderId="41" xfId="4" applyFont="1" applyFill="1" applyBorder="1" applyAlignment="1">
      <alignment horizontal="right" vertical="center" shrinkToFit="1"/>
    </xf>
    <xf numFmtId="0" fontId="72" fillId="10" borderId="43" xfId="4" applyFont="1" applyFill="1" applyBorder="1" applyAlignment="1">
      <alignment horizontal="right" vertical="center" shrinkToFit="1"/>
    </xf>
    <xf numFmtId="0" fontId="72" fillId="10" borderId="39" xfId="4" applyFont="1" applyFill="1" applyBorder="1" applyAlignment="1">
      <alignment horizontal="right" vertical="center" shrinkToFit="1"/>
    </xf>
    <xf numFmtId="179" fontId="71" fillId="10" borderId="250" xfId="4" applyNumberFormat="1" applyFont="1" applyFill="1" applyBorder="1" applyAlignment="1">
      <alignment horizontal="right" vertical="center" shrinkToFit="1"/>
    </xf>
    <xf numFmtId="49" fontId="20" fillId="0" borderId="0" xfId="4" applyNumberFormat="1" applyFont="1" applyAlignment="1">
      <alignment horizontal="center" vertical="center"/>
    </xf>
    <xf numFmtId="0" fontId="85" fillId="10" borderId="176" xfId="4" applyFont="1" applyFill="1" applyBorder="1" applyAlignment="1">
      <alignment horizontal="center" vertical="center"/>
    </xf>
    <xf numFmtId="0" fontId="82" fillId="31" borderId="37" xfId="4" applyFont="1" applyFill="1" applyBorder="1" applyAlignment="1">
      <alignment horizontal="center" vertical="center"/>
    </xf>
    <xf numFmtId="0" fontId="83" fillId="31" borderId="110" xfId="4" applyFont="1" applyFill="1" applyBorder="1" applyAlignment="1">
      <alignment horizontal="right" vertical="center"/>
    </xf>
    <xf numFmtId="0" fontId="83" fillId="31" borderId="75" xfId="4" applyFont="1" applyFill="1" applyBorder="1" applyAlignment="1">
      <alignment horizontal="right" vertical="center"/>
    </xf>
    <xf numFmtId="0" fontId="83" fillId="31" borderId="141" xfId="4" applyFont="1" applyFill="1" applyBorder="1" applyAlignment="1">
      <alignment horizontal="right" vertical="center"/>
    </xf>
    <xf numFmtId="0" fontId="83" fillId="31" borderId="75" xfId="4" applyFont="1" applyFill="1" applyBorder="1" applyAlignment="1">
      <alignment horizontal="right" vertical="center" shrinkToFit="1"/>
    </xf>
    <xf numFmtId="0" fontId="76" fillId="31" borderId="110" xfId="4" applyFont="1" applyFill="1" applyBorder="1" applyAlignment="1">
      <alignment horizontal="right" vertical="center" shrinkToFit="1"/>
    </xf>
    <xf numFmtId="0" fontId="83" fillId="31" borderId="141" xfId="4" applyFont="1" applyFill="1" applyBorder="1" applyAlignment="1">
      <alignment horizontal="right" vertical="center" shrinkToFit="1"/>
    </xf>
    <xf numFmtId="0" fontId="76" fillId="31" borderId="75" xfId="4" applyFont="1" applyFill="1" applyBorder="1" applyAlignment="1">
      <alignment horizontal="right" vertical="center" shrinkToFit="1"/>
    </xf>
    <xf numFmtId="0" fontId="84" fillId="31" borderId="110" xfId="4" applyFont="1" applyFill="1" applyBorder="1" applyAlignment="1">
      <alignment horizontal="right" vertical="center" shrinkToFit="1"/>
    </xf>
    <xf numFmtId="0" fontId="84" fillId="31" borderId="75" xfId="4" applyFont="1" applyFill="1" applyBorder="1" applyAlignment="1">
      <alignment horizontal="right" vertical="center" shrinkToFit="1"/>
    </xf>
    <xf numFmtId="0" fontId="84" fillId="31" borderId="141" xfId="4" applyFont="1" applyFill="1" applyBorder="1" applyAlignment="1">
      <alignment horizontal="right" vertical="center" shrinkToFit="1"/>
    </xf>
    <xf numFmtId="0" fontId="83" fillId="31" borderId="110" xfId="4" applyFont="1" applyFill="1" applyBorder="1" applyAlignment="1">
      <alignment horizontal="right" vertical="center" shrinkToFit="1"/>
    </xf>
    <xf numFmtId="0" fontId="75" fillId="31" borderId="75" xfId="4" applyFont="1" applyFill="1" applyBorder="1" applyAlignment="1">
      <alignment horizontal="right" vertical="center" shrinkToFit="1"/>
    </xf>
    <xf numFmtId="0" fontId="76" fillId="31" borderId="0" xfId="4" applyFont="1" applyFill="1" applyAlignment="1">
      <alignment horizontal="right" vertical="center" shrinkToFit="1"/>
    </xf>
    <xf numFmtId="0" fontId="76" fillId="31" borderId="137" xfId="4" applyFont="1" applyFill="1" applyBorder="1" applyAlignment="1">
      <alignment horizontal="right" vertical="center" shrinkToFit="1"/>
    </xf>
    <xf numFmtId="0" fontId="76" fillId="31" borderId="37" xfId="4" applyFont="1" applyFill="1" applyBorder="1" applyAlignment="1">
      <alignment horizontal="right" vertical="center" shrinkToFit="1"/>
    </xf>
    <xf numFmtId="179" fontId="65" fillId="31" borderId="264" xfId="4" applyNumberFormat="1" applyFont="1" applyFill="1" applyBorder="1" applyAlignment="1">
      <alignment horizontal="right" vertical="center" shrinkToFit="1"/>
    </xf>
    <xf numFmtId="0" fontId="71" fillId="10" borderId="65" xfId="4" applyFont="1" applyFill="1" applyBorder="1" applyAlignment="1">
      <alignment horizontal="right" vertical="center"/>
    </xf>
    <xf numFmtId="0" fontId="71" fillId="10" borderId="62" xfId="4" applyFont="1" applyFill="1" applyBorder="1" applyAlignment="1">
      <alignment horizontal="right" vertical="center"/>
    </xf>
    <xf numFmtId="0" fontId="71" fillId="0" borderId="74" xfId="4" applyFont="1" applyBorder="1" applyAlignment="1">
      <alignment horizontal="right" vertical="center"/>
    </xf>
    <xf numFmtId="0" fontId="71" fillId="0" borderId="62" xfId="4" applyFont="1" applyBorder="1" applyAlignment="1">
      <alignment horizontal="right" vertical="center"/>
    </xf>
    <xf numFmtId="0" fontId="71" fillId="0" borderId="65" xfId="4" applyFont="1" applyBorder="1" applyAlignment="1">
      <alignment horizontal="right" vertical="center"/>
    </xf>
    <xf numFmtId="0" fontId="71" fillId="10" borderId="74" xfId="4" applyFont="1" applyFill="1" applyBorder="1" applyAlignment="1">
      <alignment horizontal="right" vertical="center"/>
    </xf>
    <xf numFmtId="0" fontId="71" fillId="10" borderId="19" xfId="4" applyFont="1" applyFill="1" applyBorder="1" applyAlignment="1">
      <alignment horizontal="right" vertical="center"/>
    </xf>
    <xf numFmtId="0" fontId="71" fillId="0" borderId="133" xfId="4" applyFont="1" applyBorder="1" applyAlignment="1">
      <alignment horizontal="right" vertical="center"/>
    </xf>
    <xf numFmtId="0" fontId="72" fillId="10" borderId="133" xfId="4" applyFont="1" applyFill="1" applyBorder="1" applyAlignment="1">
      <alignment horizontal="right" vertical="center"/>
    </xf>
    <xf numFmtId="179" fontId="71" fillId="10" borderId="265" xfId="4" applyNumberFormat="1" applyFont="1" applyFill="1" applyBorder="1" applyAlignment="1">
      <alignment horizontal="right" vertical="center"/>
    </xf>
    <xf numFmtId="0" fontId="69" fillId="10" borderId="85" xfId="5" applyFont="1" applyFill="1" applyBorder="1" applyAlignment="1">
      <alignment horizontal="left" vertical="center" wrapText="1"/>
    </xf>
    <xf numFmtId="0" fontId="60" fillId="10" borderId="34" xfId="4" applyFont="1" applyFill="1" applyBorder="1" applyAlignment="1">
      <alignment horizontal="center" vertical="center"/>
    </xf>
    <xf numFmtId="0" fontId="82" fillId="31" borderId="27" xfId="4" applyFont="1" applyFill="1" applyBorder="1" applyAlignment="1">
      <alignment horizontal="center" vertical="center"/>
    </xf>
    <xf numFmtId="0" fontId="83" fillId="31" borderId="26" xfId="4" applyFont="1" applyFill="1" applyBorder="1" applyAlignment="1">
      <alignment horizontal="right" vertical="center"/>
    </xf>
    <xf numFmtId="0" fontId="76" fillId="31" borderId="29" xfId="4" applyFont="1" applyFill="1" applyBorder="1" applyAlignment="1">
      <alignment horizontal="right" vertical="center"/>
    </xf>
    <xf numFmtId="0" fontId="76" fillId="31" borderId="26" xfId="4" applyFont="1" applyFill="1" applyBorder="1" applyAlignment="1">
      <alignment horizontal="right" vertical="center"/>
    </xf>
    <xf numFmtId="0" fontId="76" fillId="31" borderId="185" xfId="4" applyFont="1" applyFill="1" applyBorder="1" applyAlignment="1">
      <alignment horizontal="right" vertical="center"/>
    </xf>
    <xf numFmtId="0" fontId="76" fillId="31" borderId="29" xfId="4" applyFont="1" applyFill="1" applyBorder="1" applyAlignment="1">
      <alignment horizontal="right" vertical="center" shrinkToFit="1"/>
    </xf>
    <xf numFmtId="0" fontId="76" fillId="31" borderId="26" xfId="4" applyFont="1" applyFill="1" applyBorder="1" applyAlignment="1">
      <alignment horizontal="right" vertical="center" shrinkToFit="1"/>
    </xf>
    <xf numFmtId="0" fontId="76" fillId="31" borderId="185" xfId="4" applyFont="1" applyFill="1" applyBorder="1" applyAlignment="1">
      <alignment horizontal="right" vertical="center" shrinkToFit="1"/>
    </xf>
    <xf numFmtId="0" fontId="76" fillId="31" borderId="28" xfId="4" applyFont="1" applyFill="1" applyBorder="1" applyAlignment="1">
      <alignment horizontal="right" vertical="center" shrinkToFit="1"/>
    </xf>
    <xf numFmtId="0" fontId="76" fillId="31" borderId="184" xfId="4" applyFont="1" applyFill="1" applyBorder="1" applyAlignment="1">
      <alignment horizontal="right" vertical="center" shrinkToFit="1"/>
    </xf>
    <xf numFmtId="179" fontId="65" fillId="31" borderId="266" xfId="4" applyNumberFormat="1" applyFont="1" applyFill="1" applyBorder="1" applyAlignment="1">
      <alignment horizontal="right" vertical="center" shrinkToFit="1"/>
    </xf>
    <xf numFmtId="0" fontId="20" fillId="28" borderId="267" xfId="4" applyFont="1" applyFill="1" applyBorder="1" applyAlignment="1">
      <alignment horizontal="center" vertical="center"/>
    </xf>
    <xf numFmtId="0" fontId="77" fillId="32" borderId="26" xfId="4" applyFont="1" applyFill="1" applyBorder="1" applyAlignment="1">
      <alignment horizontal="center" vertical="center"/>
    </xf>
    <xf numFmtId="0" fontId="78" fillId="32" borderId="26" xfId="4" applyFont="1" applyFill="1" applyBorder="1" applyAlignment="1">
      <alignment horizontal="right" vertical="center"/>
    </xf>
    <xf numFmtId="0" fontId="78" fillId="32" borderId="29" xfId="4" applyFont="1" applyFill="1" applyBorder="1" applyAlignment="1">
      <alignment horizontal="right" vertical="center"/>
    </xf>
    <xf numFmtId="0" fontId="78" fillId="32" borderId="185" xfId="4" applyFont="1" applyFill="1" applyBorder="1" applyAlignment="1">
      <alignment horizontal="right" vertical="center"/>
    </xf>
    <xf numFmtId="0" fontId="78" fillId="32" borderId="29" xfId="4" applyFont="1" applyFill="1" applyBorder="1" applyAlignment="1">
      <alignment horizontal="right" vertical="center" shrinkToFit="1"/>
    </xf>
    <xf numFmtId="0" fontId="78" fillId="32" borderId="26" xfId="4" applyFont="1" applyFill="1" applyBorder="1" applyAlignment="1">
      <alignment horizontal="right" vertical="center" shrinkToFit="1"/>
    </xf>
    <xf numFmtId="0" fontId="78" fillId="32" borderId="185" xfId="4" applyFont="1" applyFill="1" applyBorder="1" applyAlignment="1">
      <alignment horizontal="right" vertical="center" shrinkToFit="1"/>
    </xf>
    <xf numFmtId="0" fontId="78" fillId="32" borderId="28" xfId="4" applyFont="1" applyFill="1" applyBorder="1" applyAlignment="1">
      <alignment horizontal="right" vertical="center" shrinkToFit="1"/>
    </xf>
    <xf numFmtId="0" fontId="78" fillId="32" borderId="184" xfId="4" applyFont="1" applyFill="1" applyBorder="1" applyAlignment="1">
      <alignment horizontal="right" vertical="center" shrinkToFit="1"/>
    </xf>
    <xf numFmtId="0" fontId="78" fillId="32" borderId="27" xfId="4" applyFont="1" applyFill="1" applyBorder="1" applyAlignment="1">
      <alignment horizontal="right" vertical="center" shrinkToFit="1"/>
    </xf>
    <xf numFmtId="179" fontId="79" fillId="32" borderId="266" xfId="4" applyNumberFormat="1" applyFont="1" applyFill="1" applyBorder="1" applyAlignment="1">
      <alignment horizontal="right" vertical="center" shrinkToFit="1"/>
    </xf>
    <xf numFmtId="0" fontId="20" fillId="0" borderId="252" xfId="4" applyFont="1" applyBorder="1" applyAlignment="1">
      <alignment horizontal="center" vertical="center"/>
    </xf>
    <xf numFmtId="0" fontId="65" fillId="10" borderId="268" xfId="4" applyFont="1" applyFill="1" applyBorder="1" applyAlignment="1">
      <alignment horizontal="center" vertical="center"/>
    </xf>
    <xf numFmtId="0" fontId="69" fillId="10" borderId="110" xfId="4" applyFont="1" applyFill="1" applyBorder="1" applyAlignment="1">
      <alignment horizontal="left" vertical="center" wrapText="1"/>
    </xf>
    <xf numFmtId="0" fontId="86" fillId="10" borderId="39" xfId="4" applyFont="1" applyFill="1" applyBorder="1" applyAlignment="1">
      <alignment horizontal="center" vertical="center"/>
    </xf>
    <xf numFmtId="0" fontId="72" fillId="10" borderId="43" xfId="4" applyFont="1" applyFill="1" applyBorder="1" applyAlignment="1">
      <alignment horizontal="right" vertical="center"/>
    </xf>
    <xf numFmtId="0" fontId="65" fillId="10" borderId="269" xfId="4" applyFont="1" applyFill="1" applyBorder="1" applyAlignment="1">
      <alignment horizontal="center" vertical="center"/>
    </xf>
    <xf numFmtId="0" fontId="83" fillId="31" borderId="33" xfId="4" applyFont="1" applyFill="1" applyBorder="1" applyAlignment="1">
      <alignment horizontal="right" vertical="center"/>
    </xf>
    <xf numFmtId="0" fontId="65" fillId="31" borderId="30" xfId="4" applyFont="1" applyFill="1" applyBorder="1" applyAlignment="1">
      <alignment horizontal="right" vertical="center" shrinkToFit="1"/>
    </xf>
    <xf numFmtId="0" fontId="65" fillId="31" borderId="33" xfId="4" applyFont="1" applyFill="1" applyBorder="1" applyAlignment="1">
      <alignment horizontal="right" vertical="center" shrinkToFit="1"/>
    </xf>
    <xf numFmtId="0" fontId="65" fillId="31" borderId="32" xfId="4" applyFont="1" applyFill="1" applyBorder="1" applyAlignment="1">
      <alignment horizontal="right" vertical="center" shrinkToFit="1"/>
    </xf>
    <xf numFmtId="0" fontId="65" fillId="10" borderId="269" xfId="4" applyFont="1" applyFill="1" applyBorder="1" applyAlignment="1">
      <alignment horizontal="center" vertical="center"/>
    </xf>
    <xf numFmtId="0" fontId="69" fillId="10" borderId="34" xfId="4" applyFont="1" applyFill="1" applyBorder="1" applyAlignment="1">
      <alignment horizontal="left" vertical="center" wrapText="1"/>
    </xf>
    <xf numFmtId="0" fontId="77" fillId="32" borderId="27" xfId="4" applyFont="1" applyFill="1" applyBorder="1" applyAlignment="1">
      <alignment horizontal="center" vertical="center"/>
    </xf>
    <xf numFmtId="0" fontId="69" fillId="10" borderId="30" xfId="4" applyFont="1" applyFill="1" applyBorder="1" applyAlignment="1">
      <alignment horizontal="left" vertical="center" wrapText="1"/>
    </xf>
    <xf numFmtId="0" fontId="86" fillId="10" borderId="27" xfId="4" applyFont="1" applyFill="1" applyBorder="1" applyAlignment="1">
      <alignment horizontal="center" vertical="center"/>
    </xf>
    <xf numFmtId="0" fontId="72" fillId="10" borderId="26" xfId="4" applyFont="1" applyFill="1" applyBorder="1" applyAlignment="1">
      <alignment horizontal="right" vertical="center"/>
    </xf>
    <xf numFmtId="0" fontId="72" fillId="10" borderId="29" xfId="4" applyFont="1" applyFill="1" applyBorder="1" applyAlignment="1">
      <alignment horizontal="right" vertical="center"/>
    </xf>
    <xf numFmtId="0" fontId="72" fillId="10" borderId="185" xfId="4" applyFont="1" applyFill="1" applyBorder="1" applyAlignment="1">
      <alignment horizontal="right" vertical="center"/>
    </xf>
    <xf numFmtId="0" fontId="71" fillId="10" borderId="26" xfId="4" applyFont="1" applyFill="1" applyBorder="1" applyAlignment="1">
      <alignment horizontal="right" vertical="center"/>
    </xf>
    <xf numFmtId="0" fontId="71" fillId="0" borderId="26" xfId="4" applyFont="1" applyBorder="1" applyAlignment="1">
      <alignment horizontal="right" vertical="center"/>
    </xf>
    <xf numFmtId="0" fontId="71" fillId="0" borderId="29" xfId="4" applyFont="1" applyBorder="1" applyAlignment="1">
      <alignment horizontal="right" vertical="center"/>
    </xf>
    <xf numFmtId="0" fontId="71" fillId="10" borderId="28" xfId="4" applyFont="1" applyFill="1" applyBorder="1" applyAlignment="1">
      <alignment horizontal="right" vertical="center"/>
    </xf>
    <xf numFmtId="0" fontId="72" fillId="10" borderId="184" xfId="4" applyFont="1" applyFill="1" applyBorder="1" applyAlignment="1">
      <alignment horizontal="right" vertical="center"/>
    </xf>
    <xf numFmtId="0" fontId="72" fillId="10" borderId="27" xfId="4" applyFont="1" applyFill="1" applyBorder="1" applyAlignment="1">
      <alignment horizontal="right" vertical="center"/>
    </xf>
    <xf numFmtId="179" fontId="71" fillId="10" borderId="266" xfId="4" applyNumberFormat="1" applyFont="1" applyFill="1" applyBorder="1" applyAlignment="1">
      <alignment horizontal="right" vertical="center"/>
    </xf>
    <xf numFmtId="0" fontId="83" fillId="31" borderId="55" xfId="4" applyFont="1" applyFill="1" applyBorder="1" applyAlignment="1">
      <alignment horizontal="right" vertical="center" shrinkToFit="1"/>
    </xf>
    <xf numFmtId="0" fontId="83" fillId="31" borderId="57" xfId="4" applyFont="1" applyFill="1" applyBorder="1" applyAlignment="1">
      <alignment horizontal="right" vertical="center" shrinkToFit="1"/>
    </xf>
    <xf numFmtId="0" fontId="83" fillId="31" borderId="59" xfId="4" applyFont="1" applyFill="1" applyBorder="1" applyAlignment="1">
      <alignment horizontal="right" vertical="center" shrinkToFit="1"/>
    </xf>
    <xf numFmtId="0" fontId="76" fillId="31" borderId="57" xfId="4" applyFont="1" applyFill="1" applyBorder="1" applyAlignment="1">
      <alignment horizontal="right" vertical="center"/>
    </xf>
    <xf numFmtId="0" fontId="76" fillId="31" borderId="54" xfId="4" applyFont="1" applyFill="1" applyBorder="1" applyAlignment="1">
      <alignment horizontal="right" vertical="center" shrinkToFit="1"/>
    </xf>
    <xf numFmtId="0" fontId="65" fillId="10" borderId="270" xfId="4" applyFont="1" applyFill="1" applyBorder="1" applyAlignment="1">
      <alignment horizontal="center" vertical="center"/>
    </xf>
    <xf numFmtId="0" fontId="78" fillId="32" borderId="172" xfId="4" applyFont="1" applyFill="1" applyBorder="1" applyAlignment="1">
      <alignment horizontal="right" vertical="center"/>
    </xf>
    <xf numFmtId="0" fontId="78" fillId="32" borderId="160" xfId="4" applyFont="1" applyFill="1" applyBorder="1" applyAlignment="1">
      <alignment horizontal="right" vertical="center" shrinkToFit="1"/>
    </xf>
    <xf numFmtId="0" fontId="78" fillId="32" borderId="170" xfId="4" applyFont="1" applyFill="1" applyBorder="1" applyAlignment="1">
      <alignment horizontal="right" vertical="center" shrinkToFit="1"/>
    </xf>
    <xf numFmtId="0" fontId="78" fillId="32" borderId="172" xfId="4" applyFont="1" applyFill="1" applyBorder="1" applyAlignment="1">
      <alignment horizontal="right" vertical="center" shrinkToFit="1"/>
    </xf>
    <xf numFmtId="0" fontId="20" fillId="0" borderId="246" xfId="4" applyFont="1" applyBorder="1" applyAlignment="1">
      <alignment horizontal="center" vertical="center"/>
    </xf>
    <xf numFmtId="0" fontId="65" fillId="10" borderId="271" xfId="4" applyFont="1" applyFill="1" applyBorder="1" applyAlignment="1">
      <alignment horizontal="center" vertical="center"/>
    </xf>
    <xf numFmtId="0" fontId="69" fillId="10" borderId="272" xfId="4" applyFont="1" applyFill="1" applyBorder="1" applyAlignment="1">
      <alignment horizontal="left" vertical="center" wrapText="1"/>
    </xf>
    <xf numFmtId="0" fontId="60" fillId="10" borderId="229" xfId="4" applyFont="1" applyFill="1" applyBorder="1" applyAlignment="1">
      <alignment horizontal="center" vertical="center"/>
    </xf>
    <xf numFmtId="0" fontId="60" fillId="0" borderId="273" xfId="4" applyFont="1" applyBorder="1" applyAlignment="1">
      <alignment horizontal="center" vertical="center"/>
    </xf>
    <xf numFmtId="0" fontId="87" fillId="10" borderId="42" xfId="4" applyFont="1" applyFill="1" applyBorder="1" applyAlignment="1">
      <alignment horizontal="right" vertical="center"/>
    </xf>
    <xf numFmtId="0" fontId="87" fillId="10" borderId="44" xfId="4" applyFont="1" applyFill="1" applyBorder="1" applyAlignment="1">
      <alignment horizontal="right" vertical="center"/>
    </xf>
    <xf numFmtId="0" fontId="71" fillId="0" borderId="41" xfId="4" applyFont="1" applyBorder="1">
      <alignment vertical="center"/>
    </xf>
    <xf numFmtId="0" fontId="71" fillId="0" borderId="42" xfId="4" applyFont="1" applyBorder="1">
      <alignment vertical="center"/>
    </xf>
    <xf numFmtId="0" fontId="71" fillId="0" borderId="44" xfId="4" applyFont="1" applyBorder="1">
      <alignment vertical="center"/>
    </xf>
    <xf numFmtId="0" fontId="71" fillId="10" borderId="43" xfId="4" applyFont="1" applyFill="1" applyBorder="1">
      <alignment vertical="center"/>
    </xf>
    <xf numFmtId="0" fontId="87" fillId="10" borderId="43" xfId="4" applyFont="1" applyFill="1" applyBorder="1">
      <alignment vertical="center"/>
    </xf>
    <xf numFmtId="0" fontId="87" fillId="10" borderId="44" xfId="4" applyFont="1" applyFill="1" applyBorder="1">
      <alignment vertical="center"/>
    </xf>
    <xf numFmtId="0" fontId="87" fillId="10" borderId="39" xfId="4" applyFont="1" applyFill="1" applyBorder="1">
      <alignment vertical="center"/>
    </xf>
    <xf numFmtId="179" fontId="71" fillId="10" borderId="250" xfId="4" applyNumberFormat="1" applyFont="1" applyFill="1" applyBorder="1">
      <alignment vertical="center"/>
    </xf>
    <xf numFmtId="0" fontId="65" fillId="10" borderId="253" xfId="4" applyFont="1" applyFill="1" applyBorder="1" applyAlignment="1">
      <alignment horizontal="center" vertical="center"/>
    </xf>
    <xf numFmtId="0" fontId="69" fillId="10" borderId="76" xfId="4" applyFont="1" applyFill="1" applyBorder="1" applyAlignment="1">
      <alignment horizontal="left" vertical="center" wrapText="1"/>
    </xf>
    <xf numFmtId="0" fontId="60" fillId="0" borderId="75" xfId="4" applyFont="1" applyBorder="1" applyAlignment="1">
      <alignment horizontal="center" vertical="center"/>
    </xf>
    <xf numFmtId="0" fontId="76" fillId="31" borderId="30" xfId="4" applyFont="1" applyFill="1" applyBorder="1" applyAlignment="1">
      <alignment horizontal="right" vertical="center"/>
    </xf>
    <xf numFmtId="0" fontId="84" fillId="31" borderId="254" xfId="4" applyFont="1" applyFill="1" applyBorder="1" applyAlignment="1">
      <alignment horizontal="right" vertical="center"/>
    </xf>
    <xf numFmtId="0" fontId="76" fillId="31" borderId="33" xfId="4" applyFont="1" applyFill="1" applyBorder="1" applyAlignment="1">
      <alignment vertical="center" shrinkToFit="1"/>
    </xf>
    <xf numFmtId="0" fontId="76" fillId="31" borderId="30" xfId="4" applyFont="1" applyFill="1" applyBorder="1" applyAlignment="1">
      <alignment vertical="center" shrinkToFit="1"/>
    </xf>
    <xf numFmtId="0" fontId="76" fillId="31" borderId="254" xfId="4" applyFont="1" applyFill="1" applyBorder="1" applyAlignment="1">
      <alignment vertical="center" shrinkToFit="1"/>
    </xf>
    <xf numFmtId="0" fontId="84" fillId="31" borderId="33" xfId="4" applyFont="1" applyFill="1" applyBorder="1" applyAlignment="1">
      <alignment vertical="center" shrinkToFit="1"/>
    </xf>
    <xf numFmtId="0" fontId="76" fillId="31" borderId="33" xfId="4" applyFont="1" applyFill="1" applyBorder="1">
      <alignment vertical="center"/>
    </xf>
    <xf numFmtId="0" fontId="84" fillId="31" borderId="33" xfId="4" applyFont="1" applyFill="1" applyBorder="1">
      <alignment vertical="center"/>
    </xf>
    <xf numFmtId="0" fontId="76" fillId="31" borderId="32" xfId="4" applyFont="1" applyFill="1" applyBorder="1" applyAlignment="1">
      <alignment vertical="center" shrinkToFit="1"/>
    </xf>
    <xf numFmtId="0" fontId="76" fillId="31" borderId="255" xfId="4" applyFont="1" applyFill="1" applyBorder="1" applyAlignment="1">
      <alignment vertical="center" shrinkToFit="1"/>
    </xf>
    <xf numFmtId="0" fontId="76" fillId="31" borderId="31" xfId="4" applyFont="1" applyFill="1" applyBorder="1" applyAlignment="1">
      <alignment vertical="center" shrinkToFit="1"/>
    </xf>
    <xf numFmtId="179" fontId="65" fillId="31" borderId="256" xfId="4" applyNumberFormat="1" applyFont="1" applyFill="1" applyBorder="1" applyAlignment="1">
      <alignment vertical="center" shrinkToFit="1"/>
    </xf>
    <xf numFmtId="0" fontId="88" fillId="10" borderId="39" xfId="4" applyFont="1" applyFill="1" applyBorder="1" applyAlignment="1">
      <alignment horizontal="center" vertical="center"/>
    </xf>
    <xf numFmtId="0" fontId="76" fillId="31" borderId="254" xfId="4" applyFont="1" applyFill="1" applyBorder="1" applyAlignment="1">
      <alignment horizontal="right" vertical="center"/>
    </xf>
    <xf numFmtId="0" fontId="84" fillId="31" borderId="33" xfId="4" applyFont="1" applyFill="1" applyBorder="1" applyAlignment="1">
      <alignment horizontal="right" vertical="center"/>
    </xf>
    <xf numFmtId="0" fontId="76" fillId="31" borderId="26" xfId="4" applyFont="1" applyFill="1" applyBorder="1" applyAlignment="1">
      <alignment vertical="center" shrinkToFit="1"/>
    </xf>
    <xf numFmtId="0" fontId="76" fillId="31" borderId="29" xfId="4" applyFont="1" applyFill="1" applyBorder="1" applyAlignment="1">
      <alignment vertical="center" shrinkToFit="1"/>
    </xf>
    <xf numFmtId="0" fontId="76" fillId="33" borderId="30" xfId="4" applyFont="1" applyFill="1" applyBorder="1" applyAlignment="1">
      <alignment vertical="center" shrinkToFit="1"/>
    </xf>
    <xf numFmtId="0" fontId="76" fillId="33" borderId="30" xfId="4" applyFont="1" applyFill="1" applyBorder="1">
      <alignment vertical="center"/>
    </xf>
    <xf numFmtId="0" fontId="76" fillId="33" borderId="254" xfId="4" applyFont="1" applyFill="1" applyBorder="1" applyAlignment="1">
      <alignment vertical="center" shrinkToFit="1"/>
    </xf>
    <xf numFmtId="0" fontId="76" fillId="33" borderId="33" xfId="4" applyFont="1" applyFill="1" applyBorder="1" applyAlignment="1">
      <alignment vertical="center" shrinkToFit="1"/>
    </xf>
    <xf numFmtId="0" fontId="89" fillId="10" borderId="39" xfId="4" applyFont="1" applyFill="1" applyBorder="1" applyAlignment="1">
      <alignment horizontal="center" vertical="center"/>
    </xf>
    <xf numFmtId="0" fontId="76" fillId="31" borderId="30" xfId="4" applyFont="1" applyFill="1" applyBorder="1">
      <alignment vertical="center"/>
    </xf>
    <xf numFmtId="0" fontId="20" fillId="0" borderId="267" xfId="4" applyFont="1" applyBorder="1" applyAlignment="1">
      <alignment horizontal="center" vertical="center"/>
    </xf>
    <xf numFmtId="0" fontId="65" fillId="10" borderId="263" xfId="4" applyFont="1" applyFill="1" applyBorder="1" applyAlignment="1">
      <alignment horizontal="center" vertical="center"/>
    </xf>
    <xf numFmtId="0" fontId="69" fillId="10" borderId="231" xfId="4" applyFont="1" applyFill="1" applyBorder="1" applyAlignment="1">
      <alignment horizontal="left" vertical="center" wrapText="1"/>
    </xf>
    <xf numFmtId="0" fontId="60" fillId="0" borderId="57" xfId="4" applyFont="1" applyBorder="1" applyAlignment="1">
      <alignment horizontal="center" vertical="center"/>
    </xf>
    <xf numFmtId="0" fontId="78" fillId="32" borderId="57" xfId="4" applyFont="1" applyFill="1" applyBorder="1" applyAlignment="1">
      <alignment vertical="center" shrinkToFit="1"/>
    </xf>
    <xf numFmtId="0" fontId="78" fillId="32" borderId="55" xfId="4" applyFont="1" applyFill="1" applyBorder="1" applyAlignment="1">
      <alignment vertical="center" shrinkToFit="1"/>
    </xf>
    <xf numFmtId="0" fontId="78" fillId="32" borderId="59" xfId="4" applyFont="1" applyFill="1" applyBorder="1" applyAlignment="1">
      <alignment vertical="center" shrinkToFit="1"/>
    </xf>
    <xf numFmtId="0" fontId="78" fillId="32" borderId="55" xfId="4" applyFont="1" applyFill="1" applyBorder="1">
      <alignment vertical="center"/>
    </xf>
    <xf numFmtId="0" fontId="78" fillId="32" borderId="54" xfId="4" applyFont="1" applyFill="1" applyBorder="1" applyAlignment="1">
      <alignment vertical="center" shrinkToFit="1"/>
    </xf>
    <xf numFmtId="0" fontId="78" fillId="32" borderId="56" xfId="4" applyFont="1" applyFill="1" applyBorder="1" applyAlignment="1">
      <alignment vertical="center" shrinkToFit="1"/>
    </xf>
    <xf numFmtId="0" fontId="78" fillId="32" borderId="52" xfId="4" applyFont="1" applyFill="1" applyBorder="1" applyAlignment="1">
      <alignment vertical="center" shrinkToFit="1"/>
    </xf>
    <xf numFmtId="179" fontId="79" fillId="32" borderId="257" xfId="4" applyNumberFormat="1" applyFont="1" applyFill="1" applyBorder="1" applyAlignment="1">
      <alignment vertical="center" shrinkToFit="1"/>
    </xf>
    <xf numFmtId="0" fontId="20" fillId="0" borderId="274" xfId="4" applyFont="1" applyBorder="1" applyAlignment="1">
      <alignment horizontal="center" vertical="center"/>
    </xf>
    <xf numFmtId="0" fontId="65" fillId="10" borderId="261" xfId="4" applyFont="1" applyFill="1" applyBorder="1" applyAlignment="1">
      <alignment horizontal="center" vertical="center"/>
    </xf>
    <xf numFmtId="0" fontId="69" fillId="10" borderId="227" xfId="4" applyFont="1" applyFill="1" applyBorder="1" applyAlignment="1">
      <alignment horizontal="left" vertical="center" wrapText="1"/>
    </xf>
    <xf numFmtId="0" fontId="60" fillId="0" borderId="44" xfId="4" applyFont="1" applyBorder="1" applyAlignment="1">
      <alignment horizontal="center" vertical="center"/>
    </xf>
    <xf numFmtId="0" fontId="65" fillId="10" borderId="260" xfId="4" applyFont="1" applyFill="1" applyBorder="1" applyAlignment="1">
      <alignment horizontal="center" vertical="center"/>
    </xf>
    <xf numFmtId="0" fontId="69" fillId="10" borderId="117" xfId="4" applyFont="1" applyFill="1" applyBorder="1" applyAlignment="1">
      <alignment horizontal="left" vertical="center" wrapText="1"/>
    </xf>
    <xf numFmtId="0" fontId="60" fillId="0" borderId="33" xfId="4" applyFont="1" applyBorder="1" applyAlignment="1">
      <alignment horizontal="center" vertical="center"/>
    </xf>
    <xf numFmtId="0" fontId="76" fillId="34" borderId="254" xfId="4" applyFont="1" applyFill="1" applyBorder="1" applyAlignment="1">
      <alignment horizontal="right" vertical="center"/>
    </xf>
    <xf numFmtId="0" fontId="83" fillId="31" borderId="30" xfId="4" applyFont="1" applyFill="1" applyBorder="1" applyAlignment="1">
      <alignment vertical="center" shrinkToFit="1"/>
    </xf>
    <xf numFmtId="0" fontId="87" fillId="10" borderId="42" xfId="4" applyFont="1" applyFill="1" applyBorder="1" applyAlignment="1">
      <alignment horizontal="center" vertical="center"/>
    </xf>
    <xf numFmtId="0" fontId="75" fillId="31" borderId="30" xfId="4" applyFont="1" applyFill="1" applyBorder="1" applyAlignment="1">
      <alignment horizontal="right" vertical="center"/>
    </xf>
    <xf numFmtId="0" fontId="83" fillId="31" borderId="33" xfId="4" applyFont="1" applyFill="1" applyBorder="1" applyAlignment="1">
      <alignment vertical="center" shrinkToFit="1"/>
    </xf>
    <xf numFmtId="0" fontId="83" fillId="31" borderId="254" xfId="4" applyFont="1" applyFill="1" applyBorder="1" applyAlignment="1">
      <alignment vertical="center" shrinkToFit="1"/>
    </xf>
    <xf numFmtId="0" fontId="90" fillId="31" borderId="33" xfId="4" applyFont="1" applyFill="1" applyBorder="1">
      <alignment vertical="center"/>
    </xf>
    <xf numFmtId="0" fontId="76" fillId="32" borderId="57" xfId="4" applyFont="1" applyFill="1" applyBorder="1" applyAlignment="1">
      <alignment vertical="center" shrinkToFit="1"/>
    </xf>
    <xf numFmtId="0" fontId="87" fillId="10" borderId="44" xfId="4" applyFont="1" applyFill="1" applyBorder="1" applyAlignment="1">
      <alignment horizontal="center" vertical="center"/>
    </xf>
    <xf numFmtId="0" fontId="71" fillId="10" borderId="42" xfId="4" applyFont="1" applyFill="1" applyBorder="1">
      <alignment vertical="center"/>
    </xf>
    <xf numFmtId="0" fontId="71" fillId="0" borderId="43" xfId="4" applyFont="1" applyBorder="1">
      <alignment vertical="center"/>
    </xf>
    <xf numFmtId="0" fontId="71" fillId="10" borderId="44" xfId="4" applyFont="1" applyFill="1" applyBorder="1">
      <alignment vertical="center"/>
    </xf>
    <xf numFmtId="0" fontId="78" fillId="32" borderId="137" xfId="4" applyFont="1" applyFill="1" applyBorder="1" applyAlignment="1">
      <alignment vertical="center" shrinkToFit="1"/>
    </xf>
    <xf numFmtId="0" fontId="78" fillId="32" borderId="75" xfId="4" applyFont="1" applyFill="1" applyBorder="1" applyAlignment="1">
      <alignment vertical="center" shrinkToFit="1"/>
    </xf>
    <xf numFmtId="0" fontId="78" fillId="32" borderId="37" xfId="4" applyFont="1" applyFill="1" applyBorder="1" applyAlignment="1">
      <alignment vertical="center" shrinkToFit="1"/>
    </xf>
    <xf numFmtId="0" fontId="71" fillId="10" borderId="41" xfId="4" applyFont="1" applyFill="1" applyBorder="1">
      <alignment vertical="center"/>
    </xf>
    <xf numFmtId="0" fontId="71" fillId="34" borderId="44" xfId="4" applyFont="1" applyFill="1" applyBorder="1">
      <alignment vertical="center"/>
    </xf>
    <xf numFmtId="179" fontId="87" fillId="10" borderId="250" xfId="4" applyNumberFormat="1" applyFont="1" applyFill="1" applyBorder="1">
      <alignment vertical="center"/>
    </xf>
    <xf numFmtId="0" fontId="76" fillId="31" borderId="32" xfId="4" applyFont="1" applyFill="1" applyBorder="1" applyAlignment="1">
      <alignment horizontal="right" vertical="center"/>
    </xf>
    <xf numFmtId="0" fontId="76" fillId="31" borderId="31" xfId="4" applyFont="1" applyFill="1" applyBorder="1" applyAlignment="1">
      <alignment horizontal="right" vertical="center"/>
    </xf>
    <xf numFmtId="0" fontId="75" fillId="31" borderId="33" xfId="4" applyFont="1" applyFill="1" applyBorder="1" applyAlignment="1">
      <alignment vertical="center" shrinkToFit="1"/>
    </xf>
    <xf numFmtId="179" fontId="76" fillId="31" borderId="256" xfId="4" applyNumberFormat="1" applyFont="1" applyFill="1" applyBorder="1" applyAlignment="1">
      <alignment vertical="center" shrinkToFit="1"/>
    </xf>
    <xf numFmtId="0" fontId="75" fillId="31" borderId="32" xfId="4" applyFont="1" applyFill="1" applyBorder="1" applyAlignment="1">
      <alignment vertical="center" shrinkToFit="1"/>
    </xf>
    <xf numFmtId="0" fontId="75" fillId="31" borderId="30" xfId="4" applyFont="1" applyFill="1" applyBorder="1" applyAlignment="1">
      <alignment vertical="center" shrinkToFit="1"/>
    </xf>
    <xf numFmtId="0" fontId="78" fillId="32" borderId="59" xfId="4" applyFont="1" applyFill="1" applyBorder="1">
      <alignment vertical="center"/>
    </xf>
    <xf numFmtId="179" fontId="78" fillId="32" borderId="257" xfId="4" applyNumberFormat="1" applyFont="1" applyFill="1" applyBorder="1" applyAlignment="1">
      <alignment vertical="center" shrinkToFit="1"/>
    </xf>
    <xf numFmtId="191" fontId="67" fillId="0" borderId="275" xfId="4" applyNumberFormat="1" applyFont="1" applyBorder="1" applyAlignment="1">
      <alignment horizontal="center" vertical="center"/>
    </xf>
    <xf numFmtId="0" fontId="20" fillId="0" borderId="276" xfId="5" applyFont="1" applyBorder="1" applyAlignment="1">
      <alignment horizontal="center" vertical="center" wrapText="1"/>
    </xf>
    <xf numFmtId="0" fontId="60" fillId="28" borderId="277" xfId="4" applyFont="1" applyFill="1" applyBorder="1" applyAlignment="1">
      <alignment horizontal="center" vertical="center"/>
    </xf>
    <xf numFmtId="0" fontId="60" fillId="28" borderId="162" xfId="4" applyFont="1" applyFill="1" applyBorder="1" applyAlignment="1">
      <alignment horizontal="center" vertical="center"/>
    </xf>
    <xf numFmtId="179" fontId="64" fillId="10" borderId="170" xfId="4" applyNumberFormat="1" applyFont="1" applyFill="1" applyBorder="1">
      <alignment vertical="center"/>
    </xf>
    <xf numFmtId="179" fontId="64" fillId="10" borderId="172" xfId="4" applyNumberFormat="1" applyFont="1" applyFill="1" applyBorder="1">
      <alignment vertical="center"/>
    </xf>
    <xf numFmtId="179" fontId="64" fillId="10" borderId="160" xfId="4" applyNumberFormat="1" applyFont="1" applyFill="1" applyBorder="1">
      <alignment vertical="center"/>
    </xf>
    <xf numFmtId="179" fontId="64" fillId="10" borderId="278" xfId="4" applyNumberFormat="1" applyFont="1" applyFill="1" applyBorder="1">
      <alignment vertical="center"/>
    </xf>
    <xf numFmtId="0" fontId="68" fillId="0" borderId="279" xfId="4" applyFont="1" applyBorder="1">
      <alignment vertical="center"/>
    </xf>
    <xf numFmtId="0" fontId="68" fillId="0" borderId="280" xfId="4" applyFont="1" applyBorder="1">
      <alignment vertical="center"/>
    </xf>
    <xf numFmtId="0" fontId="91" fillId="28" borderId="281" xfId="4" applyFont="1" applyFill="1" applyBorder="1" applyAlignment="1">
      <alignment horizontal="center" vertical="center"/>
    </xf>
    <xf numFmtId="0" fontId="91" fillId="28" borderId="282" xfId="4" applyFont="1" applyFill="1" applyBorder="1" applyAlignment="1">
      <alignment horizontal="center" vertical="center"/>
    </xf>
    <xf numFmtId="0" fontId="91" fillId="28" borderId="283" xfId="4" applyFont="1" applyFill="1" applyBorder="1" applyAlignment="1">
      <alignment horizontal="center" vertical="center"/>
    </xf>
    <xf numFmtId="9" fontId="74" fillId="10" borderId="284" xfId="4" applyNumberFormat="1" applyFont="1" applyFill="1" applyBorder="1">
      <alignment vertical="center"/>
    </xf>
    <xf numFmtId="9" fontId="74" fillId="10" borderId="283" xfId="4" applyNumberFormat="1" applyFont="1" applyFill="1" applyBorder="1">
      <alignment vertical="center"/>
    </xf>
    <xf numFmtId="9" fontId="74" fillId="0" borderId="284" xfId="4" applyNumberFormat="1" applyFont="1" applyBorder="1">
      <alignment vertical="center"/>
    </xf>
    <xf numFmtId="9" fontId="74" fillId="10" borderId="285" xfId="4" applyNumberFormat="1" applyFont="1" applyFill="1" applyBorder="1">
      <alignment vertical="center"/>
    </xf>
    <xf numFmtId="9" fontId="74" fillId="0" borderId="283" xfId="4" applyNumberFormat="1" applyFont="1" applyBorder="1">
      <alignment vertical="center"/>
    </xf>
    <xf numFmtId="9" fontId="74" fillId="0" borderId="285" xfId="4" applyNumberFormat="1" applyFont="1" applyBorder="1">
      <alignment vertical="center"/>
    </xf>
    <xf numFmtId="9" fontId="74" fillId="10" borderId="282" xfId="4" applyNumberFormat="1" applyFont="1" applyFill="1" applyBorder="1">
      <alignment vertical="center"/>
    </xf>
    <xf numFmtId="9" fontId="74" fillId="10" borderId="286" xfId="4" applyNumberFormat="1" applyFont="1" applyFill="1" applyBorder="1">
      <alignment vertical="center"/>
    </xf>
    <xf numFmtId="9" fontId="74" fillId="10" borderId="287" xfId="4" applyNumberFormat="1" applyFont="1" applyFill="1" applyBorder="1">
      <alignment vertical="center"/>
    </xf>
    <xf numFmtId="9" fontId="76" fillId="28" borderId="288" xfId="4" applyNumberFormat="1" applyFont="1" applyFill="1" applyBorder="1">
      <alignment vertical="center"/>
    </xf>
    <xf numFmtId="0" fontId="68" fillId="0" borderId="235" xfId="4" applyFont="1" applyBorder="1">
      <alignment vertical="center"/>
    </xf>
    <xf numFmtId="0" fontId="68" fillId="0" borderId="276" xfId="4" applyFont="1" applyBorder="1">
      <alignment vertical="center"/>
    </xf>
    <xf numFmtId="0" fontId="20" fillId="0" borderId="0" xfId="4" applyFont="1">
      <alignment vertical="center"/>
    </xf>
    <xf numFmtId="0" fontId="91" fillId="10" borderId="0" xfId="4" applyFont="1" applyFill="1">
      <alignment vertical="center"/>
    </xf>
    <xf numFmtId="0" fontId="20" fillId="10" borderId="0" xfId="4" applyFont="1" applyFill="1" applyAlignment="1">
      <alignment horizontal="center" vertical="center"/>
    </xf>
    <xf numFmtId="0" fontId="64" fillId="10" borderId="0" xfId="4" applyFont="1" applyFill="1" applyAlignment="1">
      <alignment horizontal="center" vertical="center"/>
    </xf>
    <xf numFmtId="0" fontId="67" fillId="10" borderId="0" xfId="4" applyFont="1" applyFill="1" applyAlignment="1">
      <alignment horizontal="center" vertical="center" wrapText="1"/>
    </xf>
    <xf numFmtId="0" fontId="92" fillId="10" borderId="0" xfId="4" applyFont="1" applyFill="1" applyAlignment="1">
      <alignment horizontal="center" vertical="center"/>
    </xf>
    <xf numFmtId="0" fontId="93" fillId="10" borderId="0" xfId="4" applyFont="1" applyFill="1" applyAlignment="1">
      <alignment horizontal="left" vertical="center"/>
    </xf>
    <xf numFmtId="0" fontId="94" fillId="10" borderId="0" xfId="4" applyFont="1" applyFill="1" applyAlignment="1">
      <alignment horizontal="center" vertical="center"/>
    </xf>
    <xf numFmtId="0" fontId="95" fillId="0" borderId="0" xfId="4" applyFont="1" applyAlignment="1">
      <alignment vertical="top"/>
    </xf>
    <xf numFmtId="0" fontId="83" fillId="10" borderId="0" xfId="4" applyFont="1" applyFill="1" applyAlignment="1">
      <alignment vertical="center" shrinkToFit="1"/>
    </xf>
    <xf numFmtId="0" fontId="61" fillId="10" borderId="0" xfId="4" applyFont="1" applyFill="1">
      <alignment vertical="center"/>
    </xf>
    <xf numFmtId="0" fontId="76" fillId="10" borderId="0" xfId="4" applyFont="1" applyFill="1" applyAlignment="1">
      <alignment vertical="center" shrinkToFit="1"/>
    </xf>
    <xf numFmtId="179" fontId="76" fillId="10" borderId="0" xfId="4" applyNumberFormat="1" applyFont="1" applyFill="1" applyAlignment="1">
      <alignment vertical="center" shrinkToFit="1"/>
    </xf>
    <xf numFmtId="0" fontId="68" fillId="10" borderId="0" xfId="4" applyFont="1" applyFill="1" applyAlignment="1">
      <alignment horizontal="center" vertical="center"/>
    </xf>
    <xf numFmtId="0" fontId="20" fillId="0" borderId="29" xfId="4" applyFont="1" applyBorder="1">
      <alignment vertical="center"/>
    </xf>
    <xf numFmtId="14" fontId="61" fillId="0" borderId="0" xfId="4" applyNumberFormat="1" applyFont="1">
      <alignment vertical="center"/>
    </xf>
    <xf numFmtId="0" fontId="61" fillId="0" borderId="208" xfId="4" applyFont="1" applyBorder="1">
      <alignment vertical="center"/>
    </xf>
    <xf numFmtId="0" fontId="67" fillId="0" borderId="240" xfId="4" applyFont="1" applyBorder="1" applyAlignment="1">
      <alignment horizontal="center" vertical="center"/>
    </xf>
    <xf numFmtId="191" fontId="67" fillId="0" borderId="239" xfId="4" applyNumberFormat="1" applyFont="1" applyBorder="1" applyAlignment="1">
      <alignment horizontal="center" vertical="center"/>
    </xf>
    <xf numFmtId="192" fontId="67" fillId="30" borderId="241" xfId="4" applyNumberFormat="1" applyFont="1" applyFill="1" applyBorder="1" applyAlignment="1">
      <alignment horizontal="center" vertical="center"/>
    </xf>
    <xf numFmtId="192" fontId="67" fillId="35" borderId="239" xfId="4" applyNumberFormat="1" applyFont="1" applyFill="1" applyBorder="1" applyAlignment="1">
      <alignment horizontal="center" vertical="center"/>
    </xf>
    <xf numFmtId="192" fontId="67" fillId="35" borderId="2" xfId="4" applyNumberFormat="1" applyFont="1" applyFill="1" applyBorder="1" applyAlignment="1">
      <alignment horizontal="center" vertical="center"/>
    </xf>
    <xf numFmtId="192" fontId="67" fillId="35" borderId="241" xfId="4" applyNumberFormat="1" applyFont="1" applyFill="1" applyBorder="1" applyAlignment="1">
      <alignment horizontal="center" vertical="center"/>
    </xf>
    <xf numFmtId="192" fontId="67" fillId="10" borderId="240" xfId="4" applyNumberFormat="1" applyFont="1" applyFill="1" applyBorder="1" applyAlignment="1">
      <alignment horizontal="center" vertical="center"/>
    </xf>
    <xf numFmtId="0" fontId="67" fillId="30" borderId="2" xfId="4" applyFont="1" applyFill="1" applyBorder="1" applyAlignment="1">
      <alignment horizontal="center" vertical="center"/>
    </xf>
    <xf numFmtId="0" fontId="71" fillId="0" borderId="43" xfId="4" applyFont="1" applyBorder="1" applyAlignment="1">
      <alignment horizontal="right" vertical="center"/>
    </xf>
    <xf numFmtId="0" fontId="75" fillId="5" borderId="33" xfId="4" applyFont="1" applyFill="1" applyBorder="1" applyAlignment="1">
      <alignment horizontal="right" vertical="center" shrinkToFit="1"/>
    </xf>
    <xf numFmtId="0" fontId="75" fillId="5" borderId="255" xfId="4" applyFont="1" applyFill="1" applyBorder="1" applyAlignment="1">
      <alignment horizontal="right" vertical="center" shrinkToFit="1"/>
    </xf>
    <xf numFmtId="0" fontId="81" fillId="10" borderId="43" xfId="4" applyFont="1" applyFill="1" applyBorder="1" applyAlignment="1">
      <alignment horizontal="right" vertical="center"/>
    </xf>
    <xf numFmtId="0" fontId="84" fillId="31" borderId="56" xfId="4" applyFont="1" applyFill="1" applyBorder="1" applyAlignment="1">
      <alignment horizontal="right" vertical="center" shrinkToFit="1"/>
    </xf>
    <xf numFmtId="0" fontId="84" fillId="31" borderId="255" xfId="4" applyFont="1" applyFill="1" applyBorder="1" applyAlignment="1">
      <alignment horizontal="right" vertical="center" shrinkToFit="1"/>
    </xf>
    <xf numFmtId="0" fontId="84" fillId="31" borderId="33" xfId="4" applyFont="1" applyFill="1" applyBorder="1" applyAlignment="1">
      <alignment horizontal="right" vertical="center" shrinkToFit="1"/>
    </xf>
    <xf numFmtId="0" fontId="78" fillId="32" borderId="254" xfId="4" applyFont="1" applyFill="1" applyBorder="1" applyAlignment="1">
      <alignment horizontal="right" vertical="center" shrinkToFit="1"/>
    </xf>
    <xf numFmtId="0" fontId="83" fillId="31" borderId="255" xfId="4" applyFont="1" applyFill="1" applyBorder="1" applyAlignment="1">
      <alignment horizontal="right" vertical="center" shrinkToFit="1"/>
    </xf>
    <xf numFmtId="0" fontId="83" fillId="31" borderId="137" xfId="4" applyFont="1" applyFill="1" applyBorder="1" applyAlignment="1">
      <alignment horizontal="right" vertical="center" shrinkToFit="1"/>
    </xf>
    <xf numFmtId="0" fontId="84" fillId="31" borderId="137" xfId="4" applyFont="1" applyFill="1" applyBorder="1" applyAlignment="1">
      <alignment horizontal="right" vertical="center" shrinkToFit="1"/>
    </xf>
    <xf numFmtId="0" fontId="71" fillId="10" borderId="133" xfId="4" applyFont="1" applyFill="1" applyBorder="1" applyAlignment="1">
      <alignment horizontal="right" vertical="center"/>
    </xf>
    <xf numFmtId="0" fontId="83" fillId="31" borderId="56" xfId="4" applyFont="1" applyFill="1" applyBorder="1" applyAlignment="1">
      <alignment horizontal="right" vertical="center" shrinkToFit="1"/>
    </xf>
    <xf numFmtId="0" fontId="78" fillId="32" borderId="160" xfId="4" applyFont="1" applyFill="1" applyBorder="1" applyAlignment="1">
      <alignment horizontal="right" vertical="center"/>
    </xf>
    <xf numFmtId="0" fontId="78" fillId="32" borderId="171" xfId="4" applyFont="1" applyFill="1" applyBorder="1" applyAlignment="1">
      <alignment horizontal="right" vertical="center" shrinkToFit="1"/>
    </xf>
    <xf numFmtId="0" fontId="76" fillId="31" borderId="255" xfId="4" applyFont="1" applyFill="1" applyBorder="1" applyAlignment="1">
      <alignment horizontal="right" vertical="center"/>
    </xf>
    <xf numFmtId="0" fontId="76" fillId="31" borderId="255" xfId="4" applyFont="1" applyFill="1" applyBorder="1">
      <alignment vertical="center"/>
    </xf>
    <xf numFmtId="0" fontId="83" fillId="31" borderId="255" xfId="4" applyFont="1" applyFill="1" applyBorder="1" applyAlignment="1">
      <alignment vertical="center" shrinkToFit="1"/>
    </xf>
    <xf numFmtId="0" fontId="75" fillId="31" borderId="254" xfId="4" applyFont="1" applyFill="1" applyBorder="1" applyAlignment="1">
      <alignment horizontal="right" vertical="center"/>
    </xf>
    <xf numFmtId="0" fontId="84" fillId="31" borderId="255" xfId="4" applyFont="1" applyFill="1" applyBorder="1" applyAlignment="1">
      <alignment vertical="center" shrinkToFit="1"/>
    </xf>
    <xf numFmtId="0" fontId="78" fillId="32" borderId="56" xfId="4" applyFont="1" applyFill="1" applyBorder="1">
      <alignment vertical="center"/>
    </xf>
    <xf numFmtId="0" fontId="78" fillId="32" borderId="57" xfId="4" applyFont="1" applyFill="1" applyBorder="1">
      <alignment vertical="center"/>
    </xf>
    <xf numFmtId="0" fontId="84" fillId="31" borderId="255" xfId="4" applyFont="1" applyFill="1" applyBorder="1" applyAlignment="1">
      <alignment horizontal="right" vertical="center"/>
    </xf>
    <xf numFmtId="0" fontId="84" fillId="31" borderId="32" xfId="4" applyFont="1" applyFill="1" applyBorder="1" applyAlignment="1">
      <alignment horizontal="right" vertical="center"/>
    </xf>
    <xf numFmtId="9" fontId="74" fillId="0" borderId="286" xfId="4" applyNumberFormat="1" applyFont="1" applyBorder="1">
      <alignment vertical="center"/>
    </xf>
    <xf numFmtId="179" fontId="67" fillId="0" borderId="0" xfId="4" applyNumberFormat="1" applyFont="1">
      <alignment vertical="center"/>
    </xf>
    <xf numFmtId="0" fontId="67" fillId="0" borderId="0" xfId="4" applyFont="1">
      <alignment vertical="center"/>
    </xf>
    <xf numFmtId="0" fontId="61" fillId="0" borderId="0" xfId="4" applyFont="1" applyBorder="1">
      <alignment vertical="center"/>
    </xf>
    <xf numFmtId="179" fontId="87" fillId="10" borderId="0" xfId="4" applyNumberFormat="1" applyFont="1" applyFill="1" applyBorder="1">
      <alignment vertical="center"/>
    </xf>
    <xf numFmtId="179" fontId="76" fillId="31" borderId="0" xfId="4" applyNumberFormat="1" applyFont="1" applyFill="1" applyBorder="1" applyAlignment="1">
      <alignment vertical="center" shrinkToFit="1"/>
    </xf>
    <xf numFmtId="179" fontId="78" fillId="32" borderId="0" xfId="4" applyNumberFormat="1" applyFont="1" applyFill="1" applyBorder="1" applyAlignment="1">
      <alignment vertical="center" shrinkToFit="1"/>
    </xf>
    <xf numFmtId="179" fontId="64" fillId="10" borderId="0" xfId="4" applyNumberFormat="1" applyFont="1" applyFill="1" applyBorder="1">
      <alignment vertical="center"/>
    </xf>
    <xf numFmtId="9" fontId="76" fillId="28" borderId="235" xfId="4" applyNumberFormat="1" applyFont="1" applyFill="1" applyBorder="1">
      <alignment vertical="center"/>
    </xf>
    <xf numFmtId="179" fontId="67" fillId="4" borderId="0" xfId="4" applyNumberFormat="1" applyFont="1" applyFill="1">
      <alignment vertical="center"/>
    </xf>
    <xf numFmtId="1" fontId="0" fillId="5" borderId="16" xfId="0" applyNumberFormat="1" applyFill="1" applyBorder="1" applyAlignment="1">
      <alignment horizontal="right" vertical="center"/>
    </xf>
    <xf numFmtId="9" fontId="94" fillId="10" borderId="0" xfId="4" applyNumberFormat="1" applyFont="1" applyFill="1" applyAlignment="1">
      <alignment horizontal="center" vertical="center"/>
    </xf>
    <xf numFmtId="0" fontId="69" fillId="5" borderId="248" xfId="5" applyFont="1" applyFill="1" applyBorder="1" applyAlignment="1">
      <alignment horizontal="left" vertical="center" wrapText="1"/>
    </xf>
    <xf numFmtId="0" fontId="60" fillId="5" borderId="249" xfId="4" applyFont="1" applyFill="1" applyBorder="1" applyAlignment="1">
      <alignment horizontal="center" vertical="center"/>
    </xf>
    <xf numFmtId="0" fontId="69" fillId="5" borderId="76" xfId="5" applyFont="1" applyFill="1" applyBorder="1" applyAlignment="1">
      <alignment horizontal="left" vertical="center" wrapText="1"/>
    </xf>
    <xf numFmtId="0" fontId="60" fillId="5" borderId="110" xfId="4" applyFont="1" applyFill="1" applyBorder="1" applyAlignment="1">
      <alignment horizontal="center" vertical="center"/>
    </xf>
    <xf numFmtId="0" fontId="69" fillId="5" borderId="51" xfId="5" applyFont="1" applyFill="1" applyBorder="1" applyAlignment="1">
      <alignment horizontal="left" vertical="center" wrapText="1"/>
    </xf>
    <xf numFmtId="0" fontId="60" fillId="5" borderId="176" xfId="4" applyFont="1" applyFill="1" applyBorder="1" applyAlignment="1">
      <alignment horizontal="center" vertical="center"/>
    </xf>
    <xf numFmtId="0" fontId="97" fillId="0" borderId="0" xfId="0" applyFont="1">
      <alignment vertical="center"/>
    </xf>
    <xf numFmtId="0" fontId="53" fillId="0" borderId="235" xfId="4" applyFont="1" applyBorder="1" applyAlignment="1">
      <alignment vertical="center"/>
    </xf>
    <xf numFmtId="0" fontId="53" fillId="0" borderId="0" xfId="4" applyFont="1" applyAlignment="1">
      <alignment vertical="center"/>
    </xf>
    <xf numFmtId="179" fontId="67" fillId="0" borderId="0" xfId="4" applyNumberFormat="1" applyFont="1" applyFill="1">
      <alignment vertical="center"/>
    </xf>
    <xf numFmtId="9" fontId="74" fillId="4" borderId="283" xfId="4" applyNumberFormat="1" applyFont="1" applyFill="1" applyBorder="1">
      <alignment vertical="center"/>
    </xf>
    <xf numFmtId="9" fontId="74" fillId="4" borderId="285" xfId="4" applyNumberFormat="1" applyFont="1" applyFill="1" applyBorder="1">
      <alignment vertical="center"/>
    </xf>
    <xf numFmtId="9" fontId="74" fillId="0" borderId="283" xfId="4" applyNumberFormat="1" applyFont="1" applyFill="1" applyBorder="1">
      <alignment vertical="center"/>
    </xf>
    <xf numFmtId="0" fontId="5" fillId="0" borderId="37" xfId="0" applyFont="1" applyBorder="1" applyAlignment="1">
      <alignment horizontal="left" vertical="top" wrapText="1"/>
    </xf>
    <xf numFmtId="0" fontId="5" fillId="0" borderId="0" xfId="0" applyFont="1" applyBorder="1" applyAlignment="1">
      <alignment horizontal="left" vertical="top" wrapText="1"/>
    </xf>
  </cellXfs>
  <cellStyles count="6">
    <cellStyle name="パーセント 2" xfId="3" xr:uid="{763EEFA8-332D-4555-B44E-E95F8C183003}"/>
    <cellStyle name="桁区切り" xfId="1" builtinId="6"/>
    <cellStyle name="標準" xfId="0" builtinId="0"/>
    <cellStyle name="標準 2" xfId="2" xr:uid="{BA5BDA1B-9A7F-4BBD-9106-3BBC49F82B28}"/>
    <cellStyle name="標準 2 2" xfId="5" xr:uid="{C2648BF2-C655-4888-9591-76AD14CD251C}"/>
    <cellStyle name="標準_◎マルチ生産計画 89期4月～" xfId="4" xr:uid="{9237D4CE-A180-4207-A5BF-14BBBDE21AA9}"/>
  </cellStyles>
  <dxfs count="0"/>
  <tableStyles count="0" defaultTableStyle="TableStyleMedium2" defaultPivotStyle="PivotStyleLight16"/>
  <colors>
    <mruColors>
      <color rgb="FFFFC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91" Type="http://schemas.openxmlformats.org/officeDocument/2006/relationships/worksheet" Target="worksheets/sheet191.xml"/><Relationship Id="rId205" Type="http://schemas.openxmlformats.org/officeDocument/2006/relationships/worksheet" Target="worksheets/sheet205.xml"/><Relationship Id="rId226" Type="http://schemas.openxmlformats.org/officeDocument/2006/relationships/worksheet" Target="worksheets/sheet22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181" Type="http://schemas.openxmlformats.org/officeDocument/2006/relationships/worksheet" Target="worksheets/sheet181.xml"/><Relationship Id="rId216" Type="http://schemas.openxmlformats.org/officeDocument/2006/relationships/worksheet" Target="worksheets/sheet216.xml"/><Relationship Id="rId237" Type="http://schemas.openxmlformats.org/officeDocument/2006/relationships/calcChain" Target="calcChain.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worksheet" Target="worksheets/sheet171.xml"/><Relationship Id="rId192" Type="http://schemas.openxmlformats.org/officeDocument/2006/relationships/worksheet" Target="worksheets/sheet192.xml"/><Relationship Id="rId206" Type="http://schemas.openxmlformats.org/officeDocument/2006/relationships/worksheet" Target="worksheets/sheet206.xml"/><Relationship Id="rId227" Type="http://schemas.openxmlformats.org/officeDocument/2006/relationships/worksheet" Target="worksheets/sheet227.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worksheet" Target="worksheets/sheet108.xml"/><Relationship Id="rId129" Type="http://schemas.openxmlformats.org/officeDocument/2006/relationships/worksheet" Target="worksheets/sheet129.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worksheet" Target="worksheets/sheet96.xml"/><Relationship Id="rId140" Type="http://schemas.openxmlformats.org/officeDocument/2006/relationships/worksheet" Target="worksheets/sheet140.xml"/><Relationship Id="rId161" Type="http://schemas.openxmlformats.org/officeDocument/2006/relationships/worksheet" Target="worksheets/sheet161.xml"/><Relationship Id="rId182" Type="http://schemas.openxmlformats.org/officeDocument/2006/relationships/worksheet" Target="worksheets/sheet182.xml"/><Relationship Id="rId217" Type="http://schemas.openxmlformats.org/officeDocument/2006/relationships/worksheet" Target="worksheets/sheet217.xml"/><Relationship Id="rId6" Type="http://schemas.openxmlformats.org/officeDocument/2006/relationships/worksheet" Target="worksheets/sheet6.xml"/><Relationship Id="rId23" Type="http://schemas.openxmlformats.org/officeDocument/2006/relationships/worksheet" Target="worksheets/sheet23.xml"/><Relationship Id="rId119" Type="http://schemas.openxmlformats.org/officeDocument/2006/relationships/worksheet" Target="worksheets/sheet119.xml"/><Relationship Id="rId44" Type="http://schemas.openxmlformats.org/officeDocument/2006/relationships/worksheet" Target="worksheets/sheet44.xml"/><Relationship Id="rId65" Type="http://schemas.openxmlformats.org/officeDocument/2006/relationships/worksheet" Target="worksheets/sheet65.xml"/><Relationship Id="rId86" Type="http://schemas.openxmlformats.org/officeDocument/2006/relationships/worksheet" Target="worksheets/sheet86.xml"/><Relationship Id="rId130" Type="http://schemas.openxmlformats.org/officeDocument/2006/relationships/worksheet" Target="worksheets/sheet130.xml"/><Relationship Id="rId151" Type="http://schemas.openxmlformats.org/officeDocument/2006/relationships/worksheet" Target="worksheets/sheet151.xml"/><Relationship Id="rId172" Type="http://schemas.openxmlformats.org/officeDocument/2006/relationships/worksheet" Target="worksheets/sheet172.xml"/><Relationship Id="rId193" Type="http://schemas.openxmlformats.org/officeDocument/2006/relationships/worksheet" Target="worksheets/sheet193.xml"/><Relationship Id="rId207" Type="http://schemas.openxmlformats.org/officeDocument/2006/relationships/worksheet" Target="worksheets/sheet207.xml"/><Relationship Id="rId228" Type="http://schemas.openxmlformats.org/officeDocument/2006/relationships/worksheet" Target="worksheets/sheet228.xml"/><Relationship Id="rId13" Type="http://schemas.openxmlformats.org/officeDocument/2006/relationships/worksheet" Target="worksheets/sheet13.xml"/><Relationship Id="rId109" Type="http://schemas.openxmlformats.org/officeDocument/2006/relationships/worksheet" Target="worksheets/sheet109.xml"/><Relationship Id="rId34" Type="http://schemas.openxmlformats.org/officeDocument/2006/relationships/worksheet" Target="worksheets/sheet34.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20" Type="http://schemas.openxmlformats.org/officeDocument/2006/relationships/worksheet" Target="worksheets/sheet120.xml"/><Relationship Id="rId141" Type="http://schemas.openxmlformats.org/officeDocument/2006/relationships/worksheet" Target="worksheets/sheet141.xml"/><Relationship Id="rId7" Type="http://schemas.openxmlformats.org/officeDocument/2006/relationships/worksheet" Target="worksheets/sheet7.xml"/><Relationship Id="rId162" Type="http://schemas.openxmlformats.org/officeDocument/2006/relationships/worksheet" Target="worksheets/sheet162.xml"/><Relationship Id="rId183" Type="http://schemas.openxmlformats.org/officeDocument/2006/relationships/worksheet" Target="worksheets/sheet183.xml"/><Relationship Id="rId218" Type="http://schemas.openxmlformats.org/officeDocument/2006/relationships/worksheet" Target="worksheets/sheet218.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190" Type="http://schemas.openxmlformats.org/officeDocument/2006/relationships/worksheet" Target="worksheets/sheet190.xml"/><Relationship Id="rId204" Type="http://schemas.openxmlformats.org/officeDocument/2006/relationships/worksheet" Target="worksheets/sheet204.xml"/><Relationship Id="rId220" Type="http://schemas.openxmlformats.org/officeDocument/2006/relationships/worksheet" Target="worksheets/sheet220.xml"/><Relationship Id="rId225" Type="http://schemas.openxmlformats.org/officeDocument/2006/relationships/worksheet" Target="worksheets/sheet225.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185" Type="http://schemas.openxmlformats.org/officeDocument/2006/relationships/worksheet" Target="worksheets/sheet185.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worksheet" Target="worksheets/sheet180.xml"/><Relationship Id="rId210" Type="http://schemas.openxmlformats.org/officeDocument/2006/relationships/worksheet" Target="worksheets/sheet210.xml"/><Relationship Id="rId215" Type="http://schemas.openxmlformats.org/officeDocument/2006/relationships/worksheet" Target="worksheets/sheet215.xml"/><Relationship Id="rId236" Type="http://schemas.openxmlformats.org/officeDocument/2006/relationships/sharedStrings" Target="sharedStrings.xml"/><Relationship Id="rId26" Type="http://schemas.openxmlformats.org/officeDocument/2006/relationships/worksheet" Target="worksheets/sheet26.xml"/><Relationship Id="rId231" Type="http://schemas.openxmlformats.org/officeDocument/2006/relationships/worksheet" Target="worksheets/sheet231.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202" Type="http://schemas.openxmlformats.org/officeDocument/2006/relationships/worksheet" Target="worksheets/sheet202.xml"/><Relationship Id="rId223" Type="http://schemas.openxmlformats.org/officeDocument/2006/relationships/worksheet" Target="worksheets/sheet223.xml"/><Relationship Id="rId18" Type="http://schemas.openxmlformats.org/officeDocument/2006/relationships/worksheet" Target="worksheets/sheet18.xml"/><Relationship Id="rId39" Type="http://schemas.openxmlformats.org/officeDocument/2006/relationships/worksheet" Target="worksheets/sheet39.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theme" Target="theme/theme1.xml"/><Relationship Id="rId2" Type="http://schemas.openxmlformats.org/officeDocument/2006/relationships/worksheet" Target="worksheets/sheet2.xml"/><Relationship Id="rId29" Type="http://schemas.openxmlformats.org/officeDocument/2006/relationships/worksheet" Target="worksheets/sheet29.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styles" Target="styles.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7.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drawing18.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9.xml.rels><?xml version="1.0" encoding="UTF-8" standalone="yes"?>
<Relationships xmlns="http://schemas.openxmlformats.org/package/2006/relationships"><Relationship Id="rId1" Type="http://schemas.openxmlformats.org/officeDocument/2006/relationships/image" Target="../media/image23.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6.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7.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8.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9.png"/></Relationships>
</file>

<file path=xl/drawings/_rels/drawing26.xml.rels><?xml version="1.0" encoding="UTF-8" standalone="yes"?>
<Relationships xmlns="http://schemas.openxmlformats.org/package/2006/relationships"><Relationship Id="rId1" Type="http://schemas.openxmlformats.org/officeDocument/2006/relationships/image" Target="../media/image30.png"/></Relationships>
</file>

<file path=xl/drawings/_rels/drawing27.xml.rels><?xml version="1.0" encoding="UTF-8" standalone="yes"?>
<Relationships xmlns="http://schemas.openxmlformats.org/package/2006/relationships"><Relationship Id="rId1" Type="http://schemas.openxmlformats.org/officeDocument/2006/relationships/image" Target="../media/image31.png"/></Relationships>
</file>

<file path=xl/drawings/_rels/drawing28.xml.rels><?xml version="1.0" encoding="UTF-8" standalone="yes"?>
<Relationships xmlns="http://schemas.openxmlformats.org/package/2006/relationships"><Relationship Id="rId1" Type="http://schemas.openxmlformats.org/officeDocument/2006/relationships/image" Target="../media/image32.png"/></Relationships>
</file>

<file path=xl/drawings/_rels/drawing29.xml.rels><?xml version="1.0" encoding="UTF-8" standalone="yes"?>
<Relationships xmlns="http://schemas.openxmlformats.org/package/2006/relationships"><Relationship Id="rId1" Type="http://schemas.openxmlformats.org/officeDocument/2006/relationships/image" Target="../media/image33.png"/></Relationships>
</file>

<file path=xl/drawings/_rels/drawing30.xml.rels><?xml version="1.0" encoding="UTF-8" standalone="yes"?>
<Relationships xmlns="http://schemas.openxmlformats.org/package/2006/relationships"><Relationship Id="rId1" Type="http://schemas.openxmlformats.org/officeDocument/2006/relationships/image" Target="../media/image34.png"/></Relationships>
</file>

<file path=xl/drawings/_rels/drawing31.xml.rels><?xml version="1.0" encoding="UTF-8" standalone="yes"?>
<Relationships xmlns="http://schemas.openxmlformats.org/package/2006/relationships"><Relationship Id="rId1" Type="http://schemas.openxmlformats.org/officeDocument/2006/relationships/image" Target="../media/image35.png"/></Relationships>
</file>

<file path=xl/drawings/_rels/drawing32.xml.rels><?xml version="1.0" encoding="UTF-8" standalone="yes"?>
<Relationships xmlns="http://schemas.openxmlformats.org/package/2006/relationships"><Relationship Id="rId1" Type="http://schemas.openxmlformats.org/officeDocument/2006/relationships/image" Target="../media/image36.png"/></Relationships>
</file>

<file path=xl/drawings/_rels/drawing33.xml.rels><?xml version="1.0" encoding="UTF-8" standalone="yes"?>
<Relationships xmlns="http://schemas.openxmlformats.org/package/2006/relationships"><Relationship Id="rId1" Type="http://schemas.openxmlformats.org/officeDocument/2006/relationships/image" Target="../media/image37.png"/></Relationships>
</file>

<file path=xl/drawings/_rels/drawing34.xml.rels><?xml version="1.0" encoding="UTF-8" standalone="yes"?>
<Relationships xmlns="http://schemas.openxmlformats.org/package/2006/relationships"><Relationship Id="rId1" Type="http://schemas.openxmlformats.org/officeDocument/2006/relationships/image" Target="../media/image38.png"/></Relationships>
</file>

<file path=xl/drawings/_rels/drawing35.xml.rels><?xml version="1.0" encoding="UTF-8" standalone="yes"?>
<Relationships xmlns="http://schemas.openxmlformats.org/package/2006/relationships"><Relationship Id="rId1" Type="http://schemas.openxmlformats.org/officeDocument/2006/relationships/image" Target="../media/image39.png"/></Relationships>
</file>

<file path=xl/drawings/_rels/drawing36.xml.rels><?xml version="1.0" encoding="UTF-8" standalone="yes"?>
<Relationships xmlns="http://schemas.openxmlformats.org/package/2006/relationships"><Relationship Id="rId1" Type="http://schemas.openxmlformats.org/officeDocument/2006/relationships/image" Target="../media/image40.png"/></Relationships>
</file>

<file path=xl/drawings/_rels/drawing37.xml.rels><?xml version="1.0" encoding="UTF-8" standalone="yes"?>
<Relationships xmlns="http://schemas.openxmlformats.org/package/2006/relationships"><Relationship Id="rId1" Type="http://schemas.openxmlformats.org/officeDocument/2006/relationships/image" Target="../media/image41.png"/></Relationships>
</file>

<file path=xl/drawings/_rels/drawing38.xml.rels><?xml version="1.0" encoding="UTF-8" standalone="yes"?>
<Relationships xmlns="http://schemas.openxmlformats.org/package/2006/relationships"><Relationship Id="rId2" Type="http://schemas.openxmlformats.org/officeDocument/2006/relationships/image" Target="../media/image43.png"/><Relationship Id="rId1" Type="http://schemas.openxmlformats.org/officeDocument/2006/relationships/image" Target="../media/image42.png"/></Relationships>
</file>

<file path=xl/drawings/_rels/drawing39.xml.rels><?xml version="1.0" encoding="UTF-8" standalone="yes"?>
<Relationships xmlns="http://schemas.openxmlformats.org/package/2006/relationships"><Relationship Id="rId1" Type="http://schemas.openxmlformats.org/officeDocument/2006/relationships/image" Target="../media/image44.png"/></Relationships>
</file>

<file path=xl/drawings/_rels/drawing40.xml.rels><?xml version="1.0" encoding="UTF-8" standalone="yes"?>
<Relationships xmlns="http://schemas.openxmlformats.org/package/2006/relationships"><Relationship Id="rId1" Type="http://schemas.openxmlformats.org/officeDocument/2006/relationships/image" Target="../media/image45.png"/></Relationships>
</file>

<file path=xl/drawings/_rels/drawing41.xml.rels><?xml version="1.0" encoding="UTF-8" standalone="yes"?>
<Relationships xmlns="http://schemas.openxmlformats.org/package/2006/relationships"><Relationship Id="rId1" Type="http://schemas.openxmlformats.org/officeDocument/2006/relationships/image" Target="../media/image46.png"/></Relationships>
</file>

<file path=xl/drawings/_rels/drawing42.xml.rels><?xml version="1.0" encoding="UTF-8" standalone="yes"?>
<Relationships xmlns="http://schemas.openxmlformats.org/package/2006/relationships"><Relationship Id="rId1" Type="http://schemas.openxmlformats.org/officeDocument/2006/relationships/image" Target="../media/image47.png"/></Relationships>
</file>

<file path=xl/drawings/_rels/drawing43.xml.rels><?xml version="1.0" encoding="UTF-8" standalone="yes"?>
<Relationships xmlns="http://schemas.openxmlformats.org/package/2006/relationships"><Relationship Id="rId1" Type="http://schemas.openxmlformats.org/officeDocument/2006/relationships/image" Target="../media/image48.png"/></Relationships>
</file>

<file path=xl/drawings/_rels/drawing44.xml.rels><?xml version="1.0" encoding="UTF-8" standalone="yes"?>
<Relationships xmlns="http://schemas.openxmlformats.org/package/2006/relationships"><Relationship Id="rId1" Type="http://schemas.openxmlformats.org/officeDocument/2006/relationships/image" Target="../media/image49.png"/></Relationships>
</file>

<file path=xl/drawings/_rels/drawing45.xml.rels><?xml version="1.0" encoding="UTF-8" standalone="yes"?>
<Relationships xmlns="http://schemas.openxmlformats.org/package/2006/relationships"><Relationship Id="rId1" Type="http://schemas.openxmlformats.org/officeDocument/2006/relationships/image" Target="../media/image50.png"/></Relationships>
</file>

<file path=xl/drawings/_rels/drawing46.xml.rels><?xml version="1.0" encoding="UTF-8" standalone="yes"?>
<Relationships xmlns="http://schemas.openxmlformats.org/package/2006/relationships"><Relationship Id="rId1" Type="http://schemas.openxmlformats.org/officeDocument/2006/relationships/image" Target="../media/image49.png"/></Relationships>
</file>

<file path=xl/drawings/_rels/drawing47.xml.rels><?xml version="1.0" encoding="UTF-8" standalone="yes"?>
<Relationships xmlns="http://schemas.openxmlformats.org/package/2006/relationships"><Relationship Id="rId1" Type="http://schemas.openxmlformats.org/officeDocument/2006/relationships/image" Target="../media/image51.png"/></Relationships>
</file>

<file path=xl/drawings/_rels/drawing48.xml.rels><?xml version="1.0" encoding="UTF-8" standalone="yes"?>
<Relationships xmlns="http://schemas.openxmlformats.org/package/2006/relationships"><Relationship Id="rId1" Type="http://schemas.openxmlformats.org/officeDocument/2006/relationships/image" Target="../media/image52.png"/></Relationships>
</file>

<file path=xl/drawings/_rels/drawing49.xml.rels><?xml version="1.0" encoding="UTF-8" standalone="yes"?>
<Relationships xmlns="http://schemas.openxmlformats.org/package/2006/relationships"><Relationship Id="rId1" Type="http://schemas.openxmlformats.org/officeDocument/2006/relationships/image" Target="../media/image53.png"/></Relationships>
</file>

<file path=xl/drawings/_rels/drawing50.xml.rels><?xml version="1.0" encoding="UTF-8" standalone="yes"?>
<Relationships xmlns="http://schemas.openxmlformats.org/package/2006/relationships"><Relationship Id="rId1" Type="http://schemas.openxmlformats.org/officeDocument/2006/relationships/image" Target="../media/image54.png"/></Relationships>
</file>

<file path=xl/drawings/_rels/drawing51.xml.rels><?xml version="1.0" encoding="UTF-8" standalone="yes"?>
<Relationships xmlns="http://schemas.openxmlformats.org/package/2006/relationships"><Relationship Id="rId2" Type="http://schemas.openxmlformats.org/officeDocument/2006/relationships/image" Target="../media/image56.png"/><Relationship Id="rId1" Type="http://schemas.openxmlformats.org/officeDocument/2006/relationships/image" Target="../media/image55.png"/></Relationships>
</file>

<file path=xl/drawings/_rels/drawing52.xml.rels><?xml version="1.0" encoding="UTF-8" standalone="yes"?>
<Relationships xmlns="http://schemas.openxmlformats.org/package/2006/relationships"><Relationship Id="rId1" Type="http://schemas.openxmlformats.org/officeDocument/2006/relationships/image" Target="../media/image57.png"/></Relationships>
</file>

<file path=xl/drawings/_rels/drawing53.xml.rels><?xml version="1.0" encoding="UTF-8" standalone="yes"?>
<Relationships xmlns="http://schemas.openxmlformats.org/package/2006/relationships"><Relationship Id="rId1" Type="http://schemas.openxmlformats.org/officeDocument/2006/relationships/image" Target="../media/image58.png"/></Relationships>
</file>

<file path=xl/drawings/_rels/drawing54.xml.rels><?xml version="1.0" encoding="UTF-8" standalone="yes"?>
<Relationships xmlns="http://schemas.openxmlformats.org/package/2006/relationships"><Relationship Id="rId1" Type="http://schemas.openxmlformats.org/officeDocument/2006/relationships/image" Target="../media/image59.png"/></Relationships>
</file>

<file path=xl/drawings/_rels/drawing55.xml.rels><?xml version="1.0" encoding="UTF-8" standalone="yes"?>
<Relationships xmlns="http://schemas.openxmlformats.org/package/2006/relationships"><Relationship Id="rId1" Type="http://schemas.openxmlformats.org/officeDocument/2006/relationships/image" Target="../media/image60.png"/></Relationships>
</file>

<file path=xl/drawings/_rels/drawing56.xml.rels><?xml version="1.0" encoding="UTF-8" standalone="yes"?>
<Relationships xmlns="http://schemas.openxmlformats.org/package/2006/relationships"><Relationship Id="rId1" Type="http://schemas.openxmlformats.org/officeDocument/2006/relationships/image" Target="../media/image61.png"/></Relationships>
</file>

<file path=xl/drawings/_rels/drawing57.xml.rels><?xml version="1.0" encoding="UTF-8" standalone="yes"?>
<Relationships xmlns="http://schemas.openxmlformats.org/package/2006/relationships"><Relationship Id="rId1" Type="http://schemas.openxmlformats.org/officeDocument/2006/relationships/image" Target="../media/image62.png"/></Relationships>
</file>

<file path=xl/drawings/_rels/drawing58.xml.rels><?xml version="1.0" encoding="UTF-8" standalone="yes"?>
<Relationships xmlns="http://schemas.openxmlformats.org/package/2006/relationships"><Relationship Id="rId1" Type="http://schemas.openxmlformats.org/officeDocument/2006/relationships/image" Target="../media/image63.png"/></Relationships>
</file>

<file path=xl/drawings/_rels/drawing59.xml.rels><?xml version="1.0" encoding="UTF-8" standalone="yes"?>
<Relationships xmlns="http://schemas.openxmlformats.org/package/2006/relationships"><Relationship Id="rId1" Type="http://schemas.openxmlformats.org/officeDocument/2006/relationships/image" Target="../media/image64.png"/></Relationships>
</file>

<file path=xl/drawings/_rels/drawing60.xml.rels><?xml version="1.0" encoding="UTF-8" standalone="yes"?>
<Relationships xmlns="http://schemas.openxmlformats.org/package/2006/relationships"><Relationship Id="rId1" Type="http://schemas.openxmlformats.org/officeDocument/2006/relationships/image" Target="../media/image65.png"/></Relationships>
</file>

<file path=xl/drawings/_rels/drawing61.xml.rels><?xml version="1.0" encoding="UTF-8" standalone="yes"?>
<Relationships xmlns="http://schemas.openxmlformats.org/package/2006/relationships"><Relationship Id="rId1" Type="http://schemas.openxmlformats.org/officeDocument/2006/relationships/image" Target="../media/image66.png"/></Relationships>
</file>

<file path=xl/drawings/_rels/drawing62.xml.rels><?xml version="1.0" encoding="UTF-8" standalone="yes"?>
<Relationships xmlns="http://schemas.openxmlformats.org/package/2006/relationships"><Relationship Id="rId2" Type="http://schemas.openxmlformats.org/officeDocument/2006/relationships/image" Target="../media/image68.png"/><Relationship Id="rId1" Type="http://schemas.openxmlformats.org/officeDocument/2006/relationships/image" Target="../media/image67.png"/></Relationships>
</file>

<file path=xl/drawings/_rels/drawing63.xml.rels><?xml version="1.0" encoding="UTF-8" standalone="yes"?>
<Relationships xmlns="http://schemas.openxmlformats.org/package/2006/relationships"><Relationship Id="rId1" Type="http://schemas.openxmlformats.org/officeDocument/2006/relationships/image" Target="../media/image69.png"/></Relationships>
</file>

<file path=xl/drawings/_rels/drawing64.xml.rels><?xml version="1.0" encoding="UTF-8" standalone="yes"?>
<Relationships xmlns="http://schemas.openxmlformats.org/package/2006/relationships"><Relationship Id="rId1" Type="http://schemas.openxmlformats.org/officeDocument/2006/relationships/image" Target="../media/image70.png"/></Relationships>
</file>

<file path=xl/drawings/_rels/drawing65.xml.rels><?xml version="1.0" encoding="UTF-8" standalone="yes"?>
<Relationships xmlns="http://schemas.openxmlformats.org/package/2006/relationships"><Relationship Id="rId1" Type="http://schemas.openxmlformats.org/officeDocument/2006/relationships/image" Target="../media/image71.png"/></Relationships>
</file>

<file path=xl/drawings/_rels/drawing66.xml.rels><?xml version="1.0" encoding="UTF-8" standalone="yes"?>
<Relationships xmlns="http://schemas.openxmlformats.org/package/2006/relationships"><Relationship Id="rId1" Type="http://schemas.openxmlformats.org/officeDocument/2006/relationships/image" Target="../media/image72.png"/></Relationships>
</file>

<file path=xl/drawings/_rels/drawing67.xml.rels><?xml version="1.0" encoding="UTF-8" standalone="yes"?>
<Relationships xmlns="http://schemas.openxmlformats.org/package/2006/relationships"><Relationship Id="rId1" Type="http://schemas.openxmlformats.org/officeDocument/2006/relationships/image" Target="../media/image73.png"/></Relationships>
</file>

<file path=xl/drawings/_rels/drawing68.xml.rels><?xml version="1.0" encoding="UTF-8" standalone="yes"?>
<Relationships xmlns="http://schemas.openxmlformats.org/package/2006/relationships"><Relationship Id="rId1" Type="http://schemas.openxmlformats.org/officeDocument/2006/relationships/image" Target="../media/image74.png"/></Relationships>
</file>

<file path=xl/drawings/_rels/drawing69.xml.rels><?xml version="1.0" encoding="UTF-8" standalone="yes"?>
<Relationships xmlns="http://schemas.openxmlformats.org/package/2006/relationships"><Relationship Id="rId1" Type="http://schemas.openxmlformats.org/officeDocument/2006/relationships/image" Target="../media/image75.png"/></Relationships>
</file>

<file path=xl/drawings/_rels/drawing70.xml.rels><?xml version="1.0" encoding="UTF-8" standalone="yes"?>
<Relationships xmlns="http://schemas.openxmlformats.org/package/2006/relationships"><Relationship Id="rId1" Type="http://schemas.openxmlformats.org/officeDocument/2006/relationships/image" Target="../media/image76.png"/></Relationships>
</file>

<file path=xl/drawings/_rels/drawing71.xml.rels><?xml version="1.0" encoding="UTF-8" standalone="yes"?>
<Relationships xmlns="http://schemas.openxmlformats.org/package/2006/relationships"><Relationship Id="rId1" Type="http://schemas.openxmlformats.org/officeDocument/2006/relationships/image" Target="../media/image77.png"/></Relationships>
</file>

<file path=xl/drawings/_rels/drawing72.xml.rels><?xml version="1.0" encoding="UTF-8" standalone="yes"?>
<Relationships xmlns="http://schemas.openxmlformats.org/package/2006/relationships"><Relationship Id="rId1" Type="http://schemas.openxmlformats.org/officeDocument/2006/relationships/image" Target="../media/image78.png"/></Relationships>
</file>

<file path=xl/drawings/_rels/drawing73.xml.rels><?xml version="1.0" encoding="UTF-8" standalone="yes"?>
<Relationships xmlns="http://schemas.openxmlformats.org/package/2006/relationships"><Relationship Id="rId1" Type="http://schemas.openxmlformats.org/officeDocument/2006/relationships/image" Target="../media/image79.png"/></Relationships>
</file>

<file path=xl/drawings/_rels/drawing74.xml.rels><?xml version="1.0" encoding="UTF-8" standalone="yes"?>
<Relationships xmlns="http://schemas.openxmlformats.org/package/2006/relationships"><Relationship Id="rId1" Type="http://schemas.openxmlformats.org/officeDocument/2006/relationships/image" Target="../media/image80.png"/></Relationships>
</file>

<file path=xl/drawings/_rels/drawing75.xml.rels><?xml version="1.0" encoding="UTF-8" standalone="yes"?>
<Relationships xmlns="http://schemas.openxmlformats.org/package/2006/relationships"><Relationship Id="rId1" Type="http://schemas.openxmlformats.org/officeDocument/2006/relationships/image" Target="../media/image81.png"/></Relationships>
</file>

<file path=xl/drawings/_rels/drawing76.xml.rels><?xml version="1.0" encoding="UTF-8" standalone="yes"?>
<Relationships xmlns="http://schemas.openxmlformats.org/package/2006/relationships"><Relationship Id="rId1" Type="http://schemas.openxmlformats.org/officeDocument/2006/relationships/image" Target="../media/image82.png"/></Relationships>
</file>

<file path=xl/drawings/_rels/drawing77.xml.rels><?xml version="1.0" encoding="UTF-8" standalone="yes"?>
<Relationships xmlns="http://schemas.openxmlformats.org/package/2006/relationships"><Relationship Id="rId1" Type="http://schemas.openxmlformats.org/officeDocument/2006/relationships/image" Target="../media/image83.png"/></Relationships>
</file>

<file path=xl/drawings/_rels/drawing78.xml.rels><?xml version="1.0" encoding="UTF-8" standalone="yes"?>
<Relationships xmlns="http://schemas.openxmlformats.org/package/2006/relationships"><Relationship Id="rId1" Type="http://schemas.openxmlformats.org/officeDocument/2006/relationships/image" Target="../media/image84.png"/></Relationships>
</file>

<file path=xl/drawings/_rels/drawing79.xml.rels><?xml version="1.0" encoding="UTF-8" standalone="yes"?>
<Relationships xmlns="http://schemas.openxmlformats.org/package/2006/relationships"><Relationship Id="rId1" Type="http://schemas.openxmlformats.org/officeDocument/2006/relationships/image" Target="../media/image85.png"/></Relationships>
</file>

<file path=xl/drawings/_rels/drawing80.xml.rels><?xml version="1.0" encoding="UTF-8" standalone="yes"?>
<Relationships xmlns="http://schemas.openxmlformats.org/package/2006/relationships"><Relationship Id="rId1" Type="http://schemas.openxmlformats.org/officeDocument/2006/relationships/image" Target="../media/image86.png"/></Relationships>
</file>

<file path=xl/drawings/_rels/drawing81.xml.rels><?xml version="1.0" encoding="UTF-8" standalone="yes"?>
<Relationships xmlns="http://schemas.openxmlformats.org/package/2006/relationships"><Relationship Id="rId1" Type="http://schemas.openxmlformats.org/officeDocument/2006/relationships/image" Target="../media/image87.png"/></Relationships>
</file>

<file path=xl/drawings/_rels/drawing82.xml.rels><?xml version="1.0" encoding="UTF-8" standalone="yes"?>
<Relationships xmlns="http://schemas.openxmlformats.org/package/2006/relationships"><Relationship Id="rId3" Type="http://schemas.openxmlformats.org/officeDocument/2006/relationships/image" Target="../media/image90.png"/><Relationship Id="rId2" Type="http://schemas.openxmlformats.org/officeDocument/2006/relationships/image" Target="../media/image89.png"/><Relationship Id="rId1" Type="http://schemas.openxmlformats.org/officeDocument/2006/relationships/image" Target="../media/image88.png"/><Relationship Id="rId4" Type="http://schemas.openxmlformats.org/officeDocument/2006/relationships/image" Target="../media/image91.png"/></Relationships>
</file>

<file path=xl/drawings/_rels/drawing83.xml.rels><?xml version="1.0" encoding="UTF-8" standalone="yes"?>
<Relationships xmlns="http://schemas.openxmlformats.org/package/2006/relationships"><Relationship Id="rId3" Type="http://schemas.openxmlformats.org/officeDocument/2006/relationships/image" Target="../media/image94.png"/><Relationship Id="rId2" Type="http://schemas.openxmlformats.org/officeDocument/2006/relationships/image" Target="../media/image93.png"/><Relationship Id="rId1" Type="http://schemas.openxmlformats.org/officeDocument/2006/relationships/image" Target="../media/image92.png"/><Relationship Id="rId4" Type="http://schemas.openxmlformats.org/officeDocument/2006/relationships/image" Target="../media/image95.png"/></Relationships>
</file>

<file path=xl/drawings/_rels/drawing84.xml.rels><?xml version="1.0" encoding="UTF-8" standalone="yes"?>
<Relationships xmlns="http://schemas.openxmlformats.org/package/2006/relationships"><Relationship Id="rId1" Type="http://schemas.openxmlformats.org/officeDocument/2006/relationships/image" Target="../media/image96.png"/></Relationships>
</file>

<file path=xl/drawings/_rels/drawing85.xml.rels><?xml version="1.0" encoding="UTF-8" standalone="yes"?>
<Relationships xmlns="http://schemas.openxmlformats.org/package/2006/relationships"><Relationship Id="rId1" Type="http://schemas.openxmlformats.org/officeDocument/2006/relationships/image" Target="../media/image97.png"/></Relationships>
</file>

<file path=xl/drawings/_rels/drawing86.xml.rels><?xml version="1.0" encoding="UTF-8" standalone="yes"?>
<Relationships xmlns="http://schemas.openxmlformats.org/package/2006/relationships"><Relationship Id="rId1" Type="http://schemas.openxmlformats.org/officeDocument/2006/relationships/image" Target="../media/image98.png"/></Relationships>
</file>

<file path=xl/drawings/_rels/drawing87.xml.rels><?xml version="1.0" encoding="UTF-8" standalone="yes"?>
<Relationships xmlns="http://schemas.openxmlformats.org/package/2006/relationships"><Relationship Id="rId1" Type="http://schemas.openxmlformats.org/officeDocument/2006/relationships/image" Target="../media/image99.png"/></Relationships>
</file>

<file path=xl/drawings/_rels/drawing88.xml.rels><?xml version="1.0" encoding="UTF-8" standalone="yes"?>
<Relationships xmlns="http://schemas.openxmlformats.org/package/2006/relationships"><Relationship Id="rId2" Type="http://schemas.openxmlformats.org/officeDocument/2006/relationships/image" Target="../media/image101.png"/><Relationship Id="rId1" Type="http://schemas.openxmlformats.org/officeDocument/2006/relationships/image" Target="../media/image100.png"/></Relationships>
</file>

<file path=xl/drawings/_rels/drawing89.xml.rels><?xml version="1.0" encoding="UTF-8" standalone="yes"?>
<Relationships xmlns="http://schemas.openxmlformats.org/package/2006/relationships"><Relationship Id="rId1" Type="http://schemas.openxmlformats.org/officeDocument/2006/relationships/image" Target="../media/image102.png"/></Relationships>
</file>

<file path=xl/drawings/_rels/drawing90.xml.rels><?xml version="1.0" encoding="UTF-8" standalone="yes"?>
<Relationships xmlns="http://schemas.openxmlformats.org/package/2006/relationships"><Relationship Id="rId1" Type="http://schemas.openxmlformats.org/officeDocument/2006/relationships/image" Target="../media/image103.png"/></Relationships>
</file>

<file path=xl/drawings/_rels/drawing91.xml.rels><?xml version="1.0" encoding="UTF-8" standalone="yes"?>
<Relationships xmlns="http://schemas.openxmlformats.org/package/2006/relationships"><Relationship Id="rId1" Type="http://schemas.openxmlformats.org/officeDocument/2006/relationships/image" Target="../media/image104.png"/></Relationships>
</file>

<file path=xl/drawings/_rels/drawing92.xml.rels><?xml version="1.0" encoding="UTF-8" standalone="yes"?>
<Relationships xmlns="http://schemas.openxmlformats.org/package/2006/relationships"><Relationship Id="rId1" Type="http://schemas.openxmlformats.org/officeDocument/2006/relationships/image" Target="../media/image105.png"/></Relationships>
</file>

<file path=xl/drawings/_rels/drawing93.xml.rels><?xml version="1.0" encoding="UTF-8" standalone="yes"?>
<Relationships xmlns="http://schemas.openxmlformats.org/package/2006/relationships"><Relationship Id="rId1" Type="http://schemas.openxmlformats.org/officeDocument/2006/relationships/image" Target="../media/image106.png"/></Relationships>
</file>

<file path=xl/drawings/_rels/drawing94.xml.rels><?xml version="1.0" encoding="UTF-8" standalone="yes"?>
<Relationships xmlns="http://schemas.openxmlformats.org/package/2006/relationships"><Relationship Id="rId1" Type="http://schemas.openxmlformats.org/officeDocument/2006/relationships/image" Target="../media/image107.png"/></Relationships>
</file>

<file path=xl/drawings/_rels/drawing95.xml.rels><?xml version="1.0" encoding="UTF-8" standalone="yes"?>
<Relationships xmlns="http://schemas.openxmlformats.org/package/2006/relationships"><Relationship Id="rId1" Type="http://schemas.openxmlformats.org/officeDocument/2006/relationships/image" Target="../media/image108.png"/></Relationships>
</file>

<file path=xl/drawings/_rels/drawing96.xml.rels><?xml version="1.0" encoding="UTF-8" standalone="yes"?>
<Relationships xmlns="http://schemas.openxmlformats.org/package/2006/relationships"><Relationship Id="rId1" Type="http://schemas.openxmlformats.org/officeDocument/2006/relationships/image" Target="../media/image109.png"/></Relationships>
</file>

<file path=xl/drawings/_rels/drawing97.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98.xml.rels><?xml version="1.0" encoding="UTF-8" standalone="yes"?>
<Relationships xmlns="http://schemas.openxmlformats.org/package/2006/relationships"><Relationship Id="rId1" Type="http://schemas.openxmlformats.org/officeDocument/2006/relationships/image" Target="../media/image111.png"/></Relationships>
</file>

<file path=xl/drawings/_rels/drawing99.xml.rels><?xml version="1.0" encoding="UTF-8" standalone="yes"?>
<Relationships xmlns="http://schemas.openxmlformats.org/package/2006/relationships"><Relationship Id="rId1" Type="http://schemas.openxmlformats.org/officeDocument/2006/relationships/image" Target="../media/image112.png"/></Relationships>
</file>

<file path=xl/drawings/_rels/drawing100.xml.rels><?xml version="1.0" encoding="UTF-8" standalone="yes"?>
<Relationships xmlns="http://schemas.openxmlformats.org/package/2006/relationships"><Relationship Id="rId1" Type="http://schemas.openxmlformats.org/officeDocument/2006/relationships/image" Target="../media/image113.png"/></Relationships>
</file>

<file path=xl/drawings/_rels/drawing101.xml.rels><?xml version="1.0" encoding="UTF-8" standalone="yes"?>
<Relationships xmlns="http://schemas.openxmlformats.org/package/2006/relationships"><Relationship Id="rId1" Type="http://schemas.openxmlformats.org/officeDocument/2006/relationships/image" Target="../media/image114.png"/></Relationships>
</file>

<file path=xl/drawings/_rels/drawing102.xml.rels><?xml version="1.0" encoding="UTF-8" standalone="yes"?>
<Relationships xmlns="http://schemas.openxmlformats.org/package/2006/relationships"><Relationship Id="rId1" Type="http://schemas.openxmlformats.org/officeDocument/2006/relationships/image" Target="../media/image115.png"/></Relationships>
</file>

<file path=xl/drawings/_rels/drawing103.xml.rels><?xml version="1.0" encoding="UTF-8" standalone="yes"?>
<Relationships xmlns="http://schemas.openxmlformats.org/package/2006/relationships"><Relationship Id="rId1" Type="http://schemas.openxmlformats.org/officeDocument/2006/relationships/image" Target="../media/image116.png"/></Relationships>
</file>

<file path=xl/drawings/_rels/drawing104.xml.rels><?xml version="1.0" encoding="UTF-8" standalone="yes"?>
<Relationships xmlns="http://schemas.openxmlformats.org/package/2006/relationships"><Relationship Id="rId1" Type="http://schemas.openxmlformats.org/officeDocument/2006/relationships/image" Target="../media/image117.png"/></Relationships>
</file>

<file path=xl/drawings/_rels/drawing105.xml.rels><?xml version="1.0" encoding="UTF-8" standalone="yes"?>
<Relationships xmlns="http://schemas.openxmlformats.org/package/2006/relationships"><Relationship Id="rId1" Type="http://schemas.openxmlformats.org/officeDocument/2006/relationships/image" Target="../media/image118.png"/></Relationships>
</file>

<file path=xl/drawings/_rels/drawing106.xml.rels><?xml version="1.0" encoding="UTF-8" standalone="yes"?>
<Relationships xmlns="http://schemas.openxmlformats.org/package/2006/relationships"><Relationship Id="rId1" Type="http://schemas.openxmlformats.org/officeDocument/2006/relationships/image" Target="../media/image119.png"/></Relationships>
</file>

<file path=xl/drawings/_rels/drawing107.xml.rels><?xml version="1.0" encoding="UTF-8" standalone="yes"?>
<Relationships xmlns="http://schemas.openxmlformats.org/package/2006/relationships"><Relationship Id="rId1" Type="http://schemas.openxmlformats.org/officeDocument/2006/relationships/image" Target="../media/image120.png"/></Relationships>
</file>

<file path=xl/drawings/_rels/drawing108.xml.rels><?xml version="1.0" encoding="UTF-8" standalone="yes"?>
<Relationships xmlns="http://schemas.openxmlformats.org/package/2006/relationships"><Relationship Id="rId1" Type="http://schemas.openxmlformats.org/officeDocument/2006/relationships/image" Target="../media/image121.png"/></Relationships>
</file>

<file path=xl/drawings/_rels/drawing109.xml.rels><?xml version="1.0" encoding="UTF-8" standalone="yes"?>
<Relationships xmlns="http://schemas.openxmlformats.org/package/2006/relationships"><Relationship Id="rId1" Type="http://schemas.openxmlformats.org/officeDocument/2006/relationships/image" Target="../media/image122.png"/></Relationships>
</file>

<file path=xl/drawings/_rels/drawing110.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111.xml.rels><?xml version="1.0" encoding="UTF-8" standalone="yes"?>
<Relationships xmlns="http://schemas.openxmlformats.org/package/2006/relationships"><Relationship Id="rId1" Type="http://schemas.openxmlformats.org/officeDocument/2006/relationships/image" Target="../media/image124.png"/></Relationships>
</file>

<file path=xl/drawings/_rels/drawing112.xml.rels><?xml version="1.0" encoding="UTF-8" standalone="yes"?>
<Relationships xmlns="http://schemas.openxmlformats.org/package/2006/relationships"><Relationship Id="rId1" Type="http://schemas.openxmlformats.org/officeDocument/2006/relationships/image" Target="../media/image125.png"/></Relationships>
</file>

<file path=xl/drawings/_rels/drawing113.xml.rels><?xml version="1.0" encoding="UTF-8" standalone="yes"?>
<Relationships xmlns="http://schemas.openxmlformats.org/package/2006/relationships"><Relationship Id="rId1" Type="http://schemas.openxmlformats.org/officeDocument/2006/relationships/image" Target="../media/image126.png"/></Relationships>
</file>

<file path=xl/drawings/_rels/drawing114.xml.rels><?xml version="1.0" encoding="UTF-8" standalone="yes"?>
<Relationships xmlns="http://schemas.openxmlformats.org/package/2006/relationships"><Relationship Id="rId1" Type="http://schemas.openxmlformats.org/officeDocument/2006/relationships/image" Target="../media/image127.png"/></Relationships>
</file>

<file path=xl/drawings/_rels/drawing115.xml.rels><?xml version="1.0" encoding="UTF-8" standalone="yes"?>
<Relationships xmlns="http://schemas.openxmlformats.org/package/2006/relationships"><Relationship Id="rId1" Type="http://schemas.openxmlformats.org/officeDocument/2006/relationships/image" Target="../media/image128.png"/></Relationships>
</file>

<file path=xl/drawings/_rels/drawing116.xml.rels><?xml version="1.0" encoding="UTF-8" standalone="yes"?>
<Relationships xmlns="http://schemas.openxmlformats.org/package/2006/relationships"><Relationship Id="rId1" Type="http://schemas.openxmlformats.org/officeDocument/2006/relationships/image" Target="../media/image129.png"/></Relationships>
</file>

<file path=xl/drawings/_rels/drawing117.xml.rels><?xml version="1.0" encoding="UTF-8" standalone="yes"?>
<Relationships xmlns="http://schemas.openxmlformats.org/package/2006/relationships"><Relationship Id="rId1" Type="http://schemas.openxmlformats.org/officeDocument/2006/relationships/image" Target="../media/image130.png"/></Relationships>
</file>

<file path=xl/drawings/_rels/drawing118.xml.rels><?xml version="1.0" encoding="UTF-8" standalone="yes"?>
<Relationships xmlns="http://schemas.openxmlformats.org/package/2006/relationships"><Relationship Id="rId1" Type="http://schemas.openxmlformats.org/officeDocument/2006/relationships/image" Target="../media/image131.png"/></Relationships>
</file>

<file path=xl/drawings/_rels/drawing119.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120.xml.rels><?xml version="1.0" encoding="UTF-8" standalone="yes"?>
<Relationships xmlns="http://schemas.openxmlformats.org/package/2006/relationships"><Relationship Id="rId1" Type="http://schemas.openxmlformats.org/officeDocument/2006/relationships/image" Target="../media/image133.png"/></Relationships>
</file>

<file path=xl/drawings/_rels/drawing121.xml.rels><?xml version="1.0" encoding="UTF-8" standalone="yes"?>
<Relationships xmlns="http://schemas.openxmlformats.org/package/2006/relationships"><Relationship Id="rId1" Type="http://schemas.openxmlformats.org/officeDocument/2006/relationships/image" Target="../media/image134.png"/></Relationships>
</file>

<file path=xl/drawings/_rels/drawing122.xml.rels><?xml version="1.0" encoding="UTF-8" standalone="yes"?>
<Relationships xmlns="http://schemas.openxmlformats.org/package/2006/relationships"><Relationship Id="rId1" Type="http://schemas.openxmlformats.org/officeDocument/2006/relationships/image" Target="../media/image135.png"/></Relationships>
</file>

<file path=xl/drawings/_rels/drawing123.xml.rels><?xml version="1.0" encoding="UTF-8" standalone="yes"?>
<Relationships xmlns="http://schemas.openxmlformats.org/package/2006/relationships"><Relationship Id="rId1" Type="http://schemas.openxmlformats.org/officeDocument/2006/relationships/image" Target="../media/image136.png"/></Relationships>
</file>

<file path=xl/drawings/_rels/drawing124.xml.rels><?xml version="1.0" encoding="UTF-8" standalone="yes"?>
<Relationships xmlns="http://schemas.openxmlformats.org/package/2006/relationships"><Relationship Id="rId1" Type="http://schemas.openxmlformats.org/officeDocument/2006/relationships/image" Target="../media/image137.png"/></Relationships>
</file>

<file path=xl/drawings/_rels/drawing125.xml.rels><?xml version="1.0" encoding="UTF-8" standalone="yes"?>
<Relationships xmlns="http://schemas.openxmlformats.org/package/2006/relationships"><Relationship Id="rId1" Type="http://schemas.openxmlformats.org/officeDocument/2006/relationships/image" Target="../media/image138.png"/></Relationships>
</file>

<file path=xl/drawings/_rels/drawing126.xml.rels><?xml version="1.0" encoding="UTF-8" standalone="yes"?>
<Relationships xmlns="http://schemas.openxmlformats.org/package/2006/relationships"><Relationship Id="rId1" Type="http://schemas.openxmlformats.org/officeDocument/2006/relationships/image" Target="../media/image139.png"/></Relationships>
</file>

<file path=xl/drawings/_rels/drawing127.xml.rels><?xml version="1.0" encoding="UTF-8" standalone="yes"?>
<Relationships xmlns="http://schemas.openxmlformats.org/package/2006/relationships"><Relationship Id="rId2" Type="http://schemas.openxmlformats.org/officeDocument/2006/relationships/image" Target="../media/image141.png"/><Relationship Id="rId1" Type="http://schemas.openxmlformats.org/officeDocument/2006/relationships/image" Target="../media/image140.png"/></Relationships>
</file>

<file path=xl/drawings/_rels/drawing128.xml.rels><?xml version="1.0" encoding="UTF-8" standalone="yes"?>
<Relationships xmlns="http://schemas.openxmlformats.org/package/2006/relationships"><Relationship Id="rId1" Type="http://schemas.openxmlformats.org/officeDocument/2006/relationships/image" Target="../media/image142.png"/></Relationships>
</file>

<file path=xl/drawings/_rels/drawing129.xml.rels><?xml version="1.0" encoding="UTF-8" standalone="yes"?>
<Relationships xmlns="http://schemas.openxmlformats.org/package/2006/relationships"><Relationship Id="rId2" Type="http://schemas.openxmlformats.org/officeDocument/2006/relationships/image" Target="../media/image144.png"/><Relationship Id="rId1" Type="http://schemas.openxmlformats.org/officeDocument/2006/relationships/image" Target="../media/image143.png"/></Relationships>
</file>

<file path=xl/drawings/_rels/drawing130.xml.rels><?xml version="1.0" encoding="UTF-8" standalone="yes"?>
<Relationships xmlns="http://schemas.openxmlformats.org/package/2006/relationships"><Relationship Id="rId1" Type="http://schemas.openxmlformats.org/officeDocument/2006/relationships/image" Target="../media/image145.png"/></Relationships>
</file>

<file path=xl/drawings/_rels/drawing131.xml.rels><?xml version="1.0" encoding="UTF-8" standalone="yes"?>
<Relationships xmlns="http://schemas.openxmlformats.org/package/2006/relationships"><Relationship Id="rId1" Type="http://schemas.openxmlformats.org/officeDocument/2006/relationships/image" Target="../media/image146.png"/></Relationships>
</file>

<file path=xl/drawings/_rels/drawing132.xml.rels><?xml version="1.0" encoding="UTF-8" standalone="yes"?>
<Relationships xmlns="http://schemas.openxmlformats.org/package/2006/relationships"><Relationship Id="rId1" Type="http://schemas.openxmlformats.org/officeDocument/2006/relationships/image" Target="../media/image147.png"/></Relationships>
</file>

<file path=xl/drawings/_rels/drawing133.xml.rels><?xml version="1.0" encoding="UTF-8" standalone="yes"?>
<Relationships xmlns="http://schemas.openxmlformats.org/package/2006/relationships"><Relationship Id="rId1" Type="http://schemas.openxmlformats.org/officeDocument/2006/relationships/image" Target="../media/image148.png"/></Relationships>
</file>

<file path=xl/drawings/_rels/drawing134.xml.rels><?xml version="1.0" encoding="UTF-8" standalone="yes"?>
<Relationships xmlns="http://schemas.openxmlformats.org/package/2006/relationships"><Relationship Id="rId1" Type="http://schemas.openxmlformats.org/officeDocument/2006/relationships/image" Target="../media/image149.png"/></Relationships>
</file>

<file path=xl/drawings/_rels/drawing135.xml.rels><?xml version="1.0" encoding="UTF-8" standalone="yes"?>
<Relationships xmlns="http://schemas.openxmlformats.org/package/2006/relationships"><Relationship Id="rId1" Type="http://schemas.openxmlformats.org/officeDocument/2006/relationships/image" Target="../media/image150.png"/></Relationships>
</file>

<file path=xl/drawings/_rels/drawing136.xml.rels><?xml version="1.0" encoding="UTF-8" standalone="yes"?>
<Relationships xmlns="http://schemas.openxmlformats.org/package/2006/relationships"><Relationship Id="rId1" Type="http://schemas.openxmlformats.org/officeDocument/2006/relationships/image" Target="../media/image151.png"/></Relationships>
</file>

<file path=xl/drawings/_rels/drawing137.xml.rels><?xml version="1.0" encoding="UTF-8" standalone="yes"?>
<Relationships xmlns="http://schemas.openxmlformats.org/package/2006/relationships"><Relationship Id="rId1" Type="http://schemas.openxmlformats.org/officeDocument/2006/relationships/image" Target="../media/image152.png"/></Relationships>
</file>

<file path=xl/drawings/_rels/drawing138.xml.rels><?xml version="1.0" encoding="UTF-8" standalone="yes"?>
<Relationships xmlns="http://schemas.openxmlformats.org/package/2006/relationships"><Relationship Id="rId1" Type="http://schemas.openxmlformats.org/officeDocument/2006/relationships/image" Target="../media/image153.png"/></Relationships>
</file>

<file path=xl/drawings/_rels/drawing139.xml.rels><?xml version="1.0" encoding="UTF-8" standalone="yes"?>
<Relationships xmlns="http://schemas.openxmlformats.org/package/2006/relationships"><Relationship Id="rId1" Type="http://schemas.openxmlformats.org/officeDocument/2006/relationships/image" Target="../media/image154.png"/></Relationships>
</file>

<file path=xl/drawings/_rels/drawing140.xml.rels><?xml version="1.0" encoding="UTF-8" standalone="yes"?>
<Relationships xmlns="http://schemas.openxmlformats.org/package/2006/relationships"><Relationship Id="rId1" Type="http://schemas.openxmlformats.org/officeDocument/2006/relationships/image" Target="../media/image155.png"/></Relationships>
</file>

<file path=xl/drawings/_rels/drawing141.xml.rels><?xml version="1.0" encoding="UTF-8" standalone="yes"?>
<Relationships xmlns="http://schemas.openxmlformats.org/package/2006/relationships"><Relationship Id="rId1" Type="http://schemas.openxmlformats.org/officeDocument/2006/relationships/image" Target="../media/image156.png"/></Relationships>
</file>

<file path=xl/drawings/_rels/drawing142.xml.rels><?xml version="1.0" encoding="UTF-8" standalone="yes"?>
<Relationships xmlns="http://schemas.openxmlformats.org/package/2006/relationships"><Relationship Id="rId1" Type="http://schemas.openxmlformats.org/officeDocument/2006/relationships/image" Target="../media/image157.png"/></Relationships>
</file>

<file path=xl/drawings/_rels/drawing143.xml.rels><?xml version="1.0" encoding="UTF-8" standalone="yes"?>
<Relationships xmlns="http://schemas.openxmlformats.org/package/2006/relationships"><Relationship Id="rId1" Type="http://schemas.openxmlformats.org/officeDocument/2006/relationships/image" Target="../media/image158.png"/></Relationships>
</file>

<file path=xl/drawings/_rels/drawing144.xml.rels><?xml version="1.0" encoding="UTF-8" standalone="yes"?>
<Relationships xmlns="http://schemas.openxmlformats.org/package/2006/relationships"><Relationship Id="rId1" Type="http://schemas.openxmlformats.org/officeDocument/2006/relationships/image" Target="../media/image159.png"/></Relationships>
</file>

<file path=xl/drawings/_rels/drawing145.xml.rels><?xml version="1.0" encoding="UTF-8" standalone="yes"?>
<Relationships xmlns="http://schemas.openxmlformats.org/package/2006/relationships"><Relationship Id="rId1" Type="http://schemas.openxmlformats.org/officeDocument/2006/relationships/image" Target="../media/image160.png"/></Relationships>
</file>

<file path=xl/drawings/_rels/drawing146.xml.rels><?xml version="1.0" encoding="UTF-8" standalone="yes"?>
<Relationships xmlns="http://schemas.openxmlformats.org/package/2006/relationships"><Relationship Id="rId1" Type="http://schemas.openxmlformats.org/officeDocument/2006/relationships/image" Target="../media/image161.png"/></Relationships>
</file>

<file path=xl/drawings/_rels/drawing147.xml.rels><?xml version="1.0" encoding="UTF-8" standalone="yes"?>
<Relationships xmlns="http://schemas.openxmlformats.org/package/2006/relationships"><Relationship Id="rId1" Type="http://schemas.openxmlformats.org/officeDocument/2006/relationships/image" Target="../media/image162.png"/></Relationships>
</file>

<file path=xl/drawings/_rels/drawing148.xml.rels><?xml version="1.0" encoding="UTF-8" standalone="yes"?>
<Relationships xmlns="http://schemas.openxmlformats.org/package/2006/relationships"><Relationship Id="rId1" Type="http://schemas.openxmlformats.org/officeDocument/2006/relationships/image" Target="../media/image163.png"/></Relationships>
</file>

<file path=xl/drawings/_rels/drawing149.xml.rels><?xml version="1.0" encoding="UTF-8" standalone="yes"?>
<Relationships xmlns="http://schemas.openxmlformats.org/package/2006/relationships"><Relationship Id="rId1" Type="http://schemas.openxmlformats.org/officeDocument/2006/relationships/image" Target="../media/image164.png"/></Relationships>
</file>

<file path=xl/drawings/_rels/drawing150.xml.rels><?xml version="1.0" encoding="UTF-8" standalone="yes"?>
<Relationships xmlns="http://schemas.openxmlformats.org/package/2006/relationships"><Relationship Id="rId1" Type="http://schemas.openxmlformats.org/officeDocument/2006/relationships/image" Target="../media/image165.png"/></Relationships>
</file>

<file path=xl/drawings/_rels/drawing151.xml.rels><?xml version="1.0" encoding="UTF-8" standalone="yes"?>
<Relationships xmlns="http://schemas.openxmlformats.org/package/2006/relationships"><Relationship Id="rId1" Type="http://schemas.openxmlformats.org/officeDocument/2006/relationships/image" Target="../media/image166.png"/></Relationships>
</file>

<file path=xl/drawings/_rels/drawing152.xml.rels><?xml version="1.0" encoding="UTF-8" standalone="yes"?>
<Relationships xmlns="http://schemas.openxmlformats.org/package/2006/relationships"><Relationship Id="rId1" Type="http://schemas.openxmlformats.org/officeDocument/2006/relationships/image" Target="../media/image167.png"/></Relationships>
</file>

<file path=xl/drawings/_rels/drawing153.xml.rels><?xml version="1.0" encoding="UTF-8" standalone="yes"?>
<Relationships xmlns="http://schemas.openxmlformats.org/package/2006/relationships"><Relationship Id="rId1" Type="http://schemas.openxmlformats.org/officeDocument/2006/relationships/image" Target="../media/image168.png"/></Relationships>
</file>

<file path=xl/drawings/_rels/drawing154.xml.rels><?xml version="1.0" encoding="UTF-8" standalone="yes"?>
<Relationships xmlns="http://schemas.openxmlformats.org/package/2006/relationships"><Relationship Id="rId1" Type="http://schemas.openxmlformats.org/officeDocument/2006/relationships/image" Target="../media/image169.png"/></Relationships>
</file>

<file path=xl/drawings/_rels/drawing155.xml.rels><?xml version="1.0" encoding="UTF-8" standalone="yes"?>
<Relationships xmlns="http://schemas.openxmlformats.org/package/2006/relationships"><Relationship Id="rId1" Type="http://schemas.openxmlformats.org/officeDocument/2006/relationships/image" Target="../media/image170.png"/></Relationships>
</file>

<file path=xl/drawings/_rels/drawing156.xml.rels><?xml version="1.0" encoding="UTF-8" standalone="yes"?>
<Relationships xmlns="http://schemas.openxmlformats.org/package/2006/relationships"><Relationship Id="rId1" Type="http://schemas.openxmlformats.org/officeDocument/2006/relationships/image" Target="../media/image171.png"/></Relationships>
</file>

<file path=xl/drawings/_rels/drawing157.xml.rels><?xml version="1.0" encoding="UTF-8" standalone="yes"?>
<Relationships xmlns="http://schemas.openxmlformats.org/package/2006/relationships"><Relationship Id="rId1" Type="http://schemas.openxmlformats.org/officeDocument/2006/relationships/image" Target="../media/image172.png"/></Relationships>
</file>

<file path=xl/drawings/_rels/drawing158.xml.rels><?xml version="1.0" encoding="UTF-8" standalone="yes"?>
<Relationships xmlns="http://schemas.openxmlformats.org/package/2006/relationships"><Relationship Id="rId1" Type="http://schemas.openxmlformats.org/officeDocument/2006/relationships/image" Target="../media/image173.png"/></Relationships>
</file>

<file path=xl/drawings/_rels/drawing159.xml.rels><?xml version="1.0" encoding="UTF-8" standalone="yes"?>
<Relationships xmlns="http://schemas.openxmlformats.org/package/2006/relationships"><Relationship Id="rId1" Type="http://schemas.openxmlformats.org/officeDocument/2006/relationships/image" Target="../media/image174.png"/></Relationships>
</file>

<file path=xl/drawings/_rels/drawing160.xml.rels><?xml version="1.0" encoding="UTF-8" standalone="yes"?>
<Relationships xmlns="http://schemas.openxmlformats.org/package/2006/relationships"><Relationship Id="rId1" Type="http://schemas.openxmlformats.org/officeDocument/2006/relationships/image" Target="../media/image175.png"/></Relationships>
</file>

<file path=xl/drawings/_rels/drawing161.xml.rels><?xml version="1.0" encoding="UTF-8" standalone="yes"?>
<Relationships xmlns="http://schemas.openxmlformats.org/package/2006/relationships"><Relationship Id="rId1" Type="http://schemas.openxmlformats.org/officeDocument/2006/relationships/image" Target="../media/image176.png"/></Relationships>
</file>

<file path=xl/drawings/_rels/drawing162.xml.rels><?xml version="1.0" encoding="UTF-8" standalone="yes"?>
<Relationships xmlns="http://schemas.openxmlformats.org/package/2006/relationships"><Relationship Id="rId1" Type="http://schemas.openxmlformats.org/officeDocument/2006/relationships/image" Target="../media/image177.png"/></Relationships>
</file>

<file path=xl/drawings/_rels/drawing163.xml.rels><?xml version="1.0" encoding="UTF-8" standalone="yes"?>
<Relationships xmlns="http://schemas.openxmlformats.org/package/2006/relationships"><Relationship Id="rId1" Type="http://schemas.openxmlformats.org/officeDocument/2006/relationships/image" Target="../media/image178.png"/></Relationships>
</file>

<file path=xl/drawings/_rels/drawing164.xml.rels><?xml version="1.0" encoding="UTF-8" standalone="yes"?>
<Relationships xmlns="http://schemas.openxmlformats.org/package/2006/relationships"><Relationship Id="rId1" Type="http://schemas.openxmlformats.org/officeDocument/2006/relationships/image" Target="../media/image179.png"/></Relationships>
</file>

<file path=xl/drawings/_rels/drawing165.xml.rels><?xml version="1.0" encoding="UTF-8" standalone="yes"?>
<Relationships xmlns="http://schemas.openxmlformats.org/package/2006/relationships"><Relationship Id="rId1" Type="http://schemas.openxmlformats.org/officeDocument/2006/relationships/image" Target="../media/image180.png"/></Relationships>
</file>

<file path=xl/drawings/_rels/drawing166.xml.rels><?xml version="1.0" encoding="UTF-8" standalone="yes"?>
<Relationships xmlns="http://schemas.openxmlformats.org/package/2006/relationships"><Relationship Id="rId1" Type="http://schemas.openxmlformats.org/officeDocument/2006/relationships/image" Target="../media/image181.png"/></Relationships>
</file>

<file path=xl/drawings/_rels/drawing167.xml.rels><?xml version="1.0" encoding="UTF-8" standalone="yes"?>
<Relationships xmlns="http://schemas.openxmlformats.org/package/2006/relationships"><Relationship Id="rId1" Type="http://schemas.openxmlformats.org/officeDocument/2006/relationships/image" Target="../media/image182.png"/></Relationships>
</file>

<file path=xl/drawings/_rels/drawing168.xml.rels><?xml version="1.0" encoding="UTF-8" standalone="yes"?>
<Relationships xmlns="http://schemas.openxmlformats.org/package/2006/relationships"><Relationship Id="rId1" Type="http://schemas.openxmlformats.org/officeDocument/2006/relationships/image" Target="../media/image183.png"/></Relationships>
</file>

<file path=xl/drawings/_rels/drawing169.xml.rels><?xml version="1.0" encoding="UTF-8" standalone="yes"?>
<Relationships xmlns="http://schemas.openxmlformats.org/package/2006/relationships"><Relationship Id="rId1" Type="http://schemas.openxmlformats.org/officeDocument/2006/relationships/image" Target="../media/image184.png"/></Relationships>
</file>

<file path=xl/drawings/_rels/drawing170.xml.rels><?xml version="1.0" encoding="UTF-8" standalone="yes"?>
<Relationships xmlns="http://schemas.openxmlformats.org/package/2006/relationships"><Relationship Id="rId1" Type="http://schemas.openxmlformats.org/officeDocument/2006/relationships/image" Target="../media/image185.png"/></Relationships>
</file>

<file path=xl/drawings/_rels/drawing171.xml.rels><?xml version="1.0" encoding="UTF-8" standalone="yes"?>
<Relationships xmlns="http://schemas.openxmlformats.org/package/2006/relationships"><Relationship Id="rId1" Type="http://schemas.openxmlformats.org/officeDocument/2006/relationships/image" Target="../media/image186.png"/></Relationships>
</file>

<file path=xl/drawings/_rels/drawing172.xml.rels><?xml version="1.0" encoding="UTF-8" standalone="yes"?>
<Relationships xmlns="http://schemas.openxmlformats.org/package/2006/relationships"><Relationship Id="rId1" Type="http://schemas.openxmlformats.org/officeDocument/2006/relationships/image" Target="../media/image187.png"/></Relationships>
</file>

<file path=xl/drawings/_rels/drawing173.xml.rels><?xml version="1.0" encoding="UTF-8" standalone="yes"?>
<Relationships xmlns="http://schemas.openxmlformats.org/package/2006/relationships"><Relationship Id="rId1" Type="http://schemas.openxmlformats.org/officeDocument/2006/relationships/image" Target="../media/image188.png"/></Relationships>
</file>

<file path=xl/drawings/_rels/drawing174.xml.rels><?xml version="1.0" encoding="UTF-8" standalone="yes"?>
<Relationships xmlns="http://schemas.openxmlformats.org/package/2006/relationships"><Relationship Id="rId1" Type="http://schemas.openxmlformats.org/officeDocument/2006/relationships/image" Target="../media/image189.png"/></Relationships>
</file>

<file path=xl/drawings/_rels/drawing175.xml.rels><?xml version="1.0" encoding="UTF-8" standalone="yes"?>
<Relationships xmlns="http://schemas.openxmlformats.org/package/2006/relationships"><Relationship Id="rId1" Type="http://schemas.openxmlformats.org/officeDocument/2006/relationships/image" Target="../media/image190.png"/></Relationships>
</file>

<file path=xl/drawings/_rels/drawing176.xml.rels><?xml version="1.0" encoding="UTF-8" standalone="yes"?>
<Relationships xmlns="http://schemas.openxmlformats.org/package/2006/relationships"><Relationship Id="rId1" Type="http://schemas.openxmlformats.org/officeDocument/2006/relationships/image" Target="../media/image191.png"/></Relationships>
</file>

<file path=xl/drawings/_rels/drawing177.xml.rels><?xml version="1.0" encoding="UTF-8" standalone="yes"?>
<Relationships xmlns="http://schemas.openxmlformats.org/package/2006/relationships"><Relationship Id="rId1" Type="http://schemas.openxmlformats.org/officeDocument/2006/relationships/image" Target="../media/image192.png"/></Relationships>
</file>

<file path=xl/drawings/_rels/drawing178.xml.rels><?xml version="1.0" encoding="UTF-8" standalone="yes"?>
<Relationships xmlns="http://schemas.openxmlformats.org/package/2006/relationships"><Relationship Id="rId1" Type="http://schemas.openxmlformats.org/officeDocument/2006/relationships/image" Target="../media/image193.png"/></Relationships>
</file>

<file path=xl/drawings/_rels/drawing179.xml.rels><?xml version="1.0" encoding="UTF-8" standalone="yes"?>
<Relationships xmlns="http://schemas.openxmlformats.org/package/2006/relationships"><Relationship Id="rId1" Type="http://schemas.openxmlformats.org/officeDocument/2006/relationships/image" Target="../media/image194.png"/></Relationships>
</file>

<file path=xl/drawings/_rels/drawing180.xml.rels><?xml version="1.0" encoding="UTF-8" standalone="yes"?>
<Relationships xmlns="http://schemas.openxmlformats.org/package/2006/relationships"><Relationship Id="rId1" Type="http://schemas.openxmlformats.org/officeDocument/2006/relationships/image" Target="../media/image195.png"/></Relationships>
</file>

<file path=xl/drawings/_rels/drawing181.xml.rels><?xml version="1.0" encoding="UTF-8" standalone="yes"?>
<Relationships xmlns="http://schemas.openxmlformats.org/package/2006/relationships"><Relationship Id="rId1" Type="http://schemas.openxmlformats.org/officeDocument/2006/relationships/image" Target="../media/image196.png"/></Relationships>
</file>

<file path=xl/drawings/_rels/drawing182.xml.rels><?xml version="1.0" encoding="UTF-8" standalone="yes"?>
<Relationships xmlns="http://schemas.openxmlformats.org/package/2006/relationships"><Relationship Id="rId1" Type="http://schemas.openxmlformats.org/officeDocument/2006/relationships/image" Target="../media/image197.png"/></Relationships>
</file>

<file path=xl/drawings/_rels/drawing183.xml.rels><?xml version="1.0" encoding="UTF-8" standalone="yes"?>
<Relationships xmlns="http://schemas.openxmlformats.org/package/2006/relationships"><Relationship Id="rId1" Type="http://schemas.openxmlformats.org/officeDocument/2006/relationships/image" Target="../media/image198.png"/></Relationships>
</file>

<file path=xl/drawings/_rels/drawing184.xml.rels><?xml version="1.0" encoding="UTF-8" standalone="yes"?>
<Relationships xmlns="http://schemas.openxmlformats.org/package/2006/relationships"><Relationship Id="rId1" Type="http://schemas.openxmlformats.org/officeDocument/2006/relationships/image" Target="../media/image199.png"/></Relationships>
</file>

<file path=xl/drawings/_rels/drawing185.xml.rels><?xml version="1.0" encoding="UTF-8" standalone="yes"?>
<Relationships xmlns="http://schemas.openxmlformats.org/package/2006/relationships"><Relationship Id="rId1" Type="http://schemas.openxmlformats.org/officeDocument/2006/relationships/image" Target="../media/image200.png"/></Relationships>
</file>

<file path=xl/drawings/_rels/drawing186.xml.rels><?xml version="1.0" encoding="UTF-8" standalone="yes"?>
<Relationships xmlns="http://schemas.openxmlformats.org/package/2006/relationships"><Relationship Id="rId1" Type="http://schemas.openxmlformats.org/officeDocument/2006/relationships/image" Target="../media/image201.png"/></Relationships>
</file>

<file path=xl/drawings/_rels/drawing187.xml.rels><?xml version="1.0" encoding="UTF-8" standalone="yes"?>
<Relationships xmlns="http://schemas.openxmlformats.org/package/2006/relationships"><Relationship Id="rId1" Type="http://schemas.openxmlformats.org/officeDocument/2006/relationships/image" Target="../media/image202.png"/></Relationships>
</file>

<file path=xl/drawings/_rels/drawing188.xml.rels><?xml version="1.0" encoding="UTF-8" standalone="yes"?>
<Relationships xmlns="http://schemas.openxmlformats.org/package/2006/relationships"><Relationship Id="rId1" Type="http://schemas.openxmlformats.org/officeDocument/2006/relationships/image" Target="../media/image203.png"/></Relationships>
</file>

<file path=xl/drawings/_rels/drawing189.xml.rels><?xml version="1.0" encoding="UTF-8" standalone="yes"?>
<Relationships xmlns="http://schemas.openxmlformats.org/package/2006/relationships"><Relationship Id="rId1" Type="http://schemas.openxmlformats.org/officeDocument/2006/relationships/image" Target="../media/image204.png"/></Relationships>
</file>

<file path=xl/drawings/_rels/drawing190.xml.rels><?xml version="1.0" encoding="UTF-8" standalone="yes"?>
<Relationships xmlns="http://schemas.openxmlformats.org/package/2006/relationships"><Relationship Id="rId1" Type="http://schemas.openxmlformats.org/officeDocument/2006/relationships/image" Target="../media/image205.png"/></Relationships>
</file>

<file path=xl/drawings/_rels/drawing191.xml.rels><?xml version="1.0" encoding="UTF-8" standalone="yes"?>
<Relationships xmlns="http://schemas.openxmlformats.org/package/2006/relationships"><Relationship Id="rId1" Type="http://schemas.openxmlformats.org/officeDocument/2006/relationships/image" Target="../media/image206.png"/></Relationships>
</file>

<file path=xl/drawings/_rels/drawing192.xml.rels><?xml version="1.0" encoding="UTF-8" standalone="yes"?>
<Relationships xmlns="http://schemas.openxmlformats.org/package/2006/relationships"><Relationship Id="rId1" Type="http://schemas.openxmlformats.org/officeDocument/2006/relationships/image" Target="../media/image207.png"/></Relationships>
</file>

<file path=xl/drawings/_rels/drawing194.xml.rels><?xml version="1.0" encoding="UTF-8" standalone="yes"?>
<Relationships xmlns="http://schemas.openxmlformats.org/package/2006/relationships"><Relationship Id="rId1" Type="http://schemas.openxmlformats.org/officeDocument/2006/relationships/image" Target="../media/image208.png"/></Relationships>
</file>

<file path=xl/drawings/_rels/drawing195.xml.rels><?xml version="1.0" encoding="UTF-8" standalone="yes"?>
<Relationships xmlns="http://schemas.openxmlformats.org/package/2006/relationships"><Relationship Id="rId1" Type="http://schemas.openxmlformats.org/officeDocument/2006/relationships/image" Target="../media/image209.png"/></Relationships>
</file>

<file path=xl/drawings/_rels/drawing196.xml.rels><?xml version="1.0" encoding="UTF-8" standalone="yes"?>
<Relationships xmlns="http://schemas.openxmlformats.org/package/2006/relationships"><Relationship Id="rId1" Type="http://schemas.openxmlformats.org/officeDocument/2006/relationships/image" Target="../media/image210.png"/></Relationships>
</file>

<file path=xl/drawings/_rels/drawing197.xml.rels><?xml version="1.0" encoding="UTF-8" standalone="yes"?>
<Relationships xmlns="http://schemas.openxmlformats.org/package/2006/relationships"><Relationship Id="rId1" Type="http://schemas.openxmlformats.org/officeDocument/2006/relationships/image" Target="../media/image211.emf"/></Relationships>
</file>

<file path=xl/drawings/_rels/drawing198.xml.rels><?xml version="1.0" encoding="UTF-8" standalone="yes"?>
<Relationships xmlns="http://schemas.openxmlformats.org/package/2006/relationships"><Relationship Id="rId1" Type="http://schemas.openxmlformats.org/officeDocument/2006/relationships/image" Target="../media/image213.emf"/></Relationships>
</file>

<file path=xl/drawings/_rels/drawing199.xml.rels><?xml version="1.0" encoding="UTF-8" standalone="yes"?>
<Relationships xmlns="http://schemas.openxmlformats.org/package/2006/relationships"><Relationship Id="rId1" Type="http://schemas.openxmlformats.org/officeDocument/2006/relationships/image" Target="../media/image215.png"/></Relationships>
</file>

<file path=xl/drawings/_rels/drawing200.xml.rels><?xml version="1.0" encoding="UTF-8" standalone="yes"?>
<Relationships xmlns="http://schemas.openxmlformats.org/package/2006/relationships"><Relationship Id="rId1" Type="http://schemas.openxmlformats.org/officeDocument/2006/relationships/image" Target="../media/image21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12.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214.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58E8B656-AFCD-B9F9-43C4-D4AD2CB438DA}"/>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163428</xdr:colOff>
      <xdr:row>37</xdr:row>
      <xdr:rowOff>27514</xdr:rowOff>
    </xdr:to>
    <xdr:pic>
      <xdr:nvPicPr>
        <xdr:cNvPr id="2" name="図 1">
          <a:extLst>
            <a:ext uri="{FF2B5EF4-FFF2-40B4-BE49-F238E27FC236}">
              <a16:creationId xmlns:a16="http://schemas.microsoft.com/office/drawing/2014/main" id="{597AAB41-3D71-852B-1C4F-DB950FE0F7D2}"/>
            </a:ext>
          </a:extLst>
        </xdr:cNvPr>
        <xdr:cNvPicPr>
          <a:picLocks noChangeAspect="1"/>
        </xdr:cNvPicPr>
      </xdr:nvPicPr>
      <xdr:blipFill>
        <a:blip xmlns:r="http://schemas.openxmlformats.org/officeDocument/2006/relationships" r:embed="rId1"/>
        <a:stretch>
          <a:fillRect/>
        </a:stretch>
      </xdr:blipFill>
      <xdr:spPr>
        <a:xfrm>
          <a:off x="0" y="0"/>
          <a:ext cx="13371428" cy="8485714"/>
        </a:xfrm>
        <a:prstGeom prst="rect">
          <a:avLst/>
        </a:prstGeom>
      </xdr:spPr>
    </xdr:pic>
    <xdr:clientData/>
  </xdr:twoCellAnchor>
  <xdr:twoCellAnchor editAs="oneCell">
    <xdr:from>
      <xdr:col>0</xdr:col>
      <xdr:colOff>0</xdr:colOff>
      <xdr:row>38</xdr:row>
      <xdr:rowOff>0</xdr:rowOff>
    </xdr:from>
    <xdr:to>
      <xdr:col>17</xdr:col>
      <xdr:colOff>630343</xdr:colOff>
      <xdr:row>77</xdr:row>
      <xdr:rowOff>94124</xdr:rowOff>
    </xdr:to>
    <xdr:pic>
      <xdr:nvPicPr>
        <xdr:cNvPr id="3" name="図 2">
          <a:extLst>
            <a:ext uri="{FF2B5EF4-FFF2-40B4-BE49-F238E27FC236}">
              <a16:creationId xmlns:a16="http://schemas.microsoft.com/office/drawing/2014/main" id="{79A36272-6EE7-B243-202D-825549871FD8}"/>
            </a:ext>
          </a:extLst>
        </xdr:cNvPr>
        <xdr:cNvPicPr>
          <a:picLocks noChangeAspect="1"/>
        </xdr:cNvPicPr>
      </xdr:nvPicPr>
      <xdr:blipFill>
        <a:blip xmlns:r="http://schemas.openxmlformats.org/officeDocument/2006/relationships" r:embed="rId2"/>
        <a:stretch>
          <a:fillRect/>
        </a:stretch>
      </xdr:blipFill>
      <xdr:spPr>
        <a:xfrm>
          <a:off x="0" y="8686800"/>
          <a:ext cx="11857143" cy="900952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8A0DBDB4-5FF6-07FA-D1F0-015E9BA3BEF0}"/>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B4733661-60B7-7BB5-02D9-21EBB5C49ADB}"/>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3" name="図 2">
          <a:extLst>
            <a:ext uri="{FF2B5EF4-FFF2-40B4-BE49-F238E27FC236}">
              <a16:creationId xmlns:a16="http://schemas.microsoft.com/office/drawing/2014/main" id="{14492303-8BD8-1E3F-D714-7368FCC4C673}"/>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7F9E01A5-426A-6545-5B83-E5B5A4B7DEA9}"/>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16AB5152-F59D-B81B-F2AE-F91BCAB7A40E}"/>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543C4865-2CFA-0C95-4658-FA93C6AD43D3}"/>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B54A2887-252D-182A-2C2C-9DF20A0B449A}"/>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DA948E55-DD0F-0705-9E72-3E3EEB1A9F0E}"/>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40209FC6-7C55-4923-21D5-F9A895DFF6EF}"/>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163428</xdr:colOff>
      <xdr:row>37</xdr:row>
      <xdr:rowOff>27514</xdr:rowOff>
    </xdr:to>
    <xdr:pic>
      <xdr:nvPicPr>
        <xdr:cNvPr id="3" name="図 2">
          <a:extLst>
            <a:ext uri="{FF2B5EF4-FFF2-40B4-BE49-F238E27FC236}">
              <a16:creationId xmlns:a16="http://schemas.microsoft.com/office/drawing/2014/main" id="{E641EFF2-2E53-2CA8-E37B-7E9724A5B113}"/>
            </a:ext>
          </a:extLst>
        </xdr:cNvPr>
        <xdr:cNvPicPr>
          <a:picLocks noChangeAspect="1"/>
        </xdr:cNvPicPr>
      </xdr:nvPicPr>
      <xdr:blipFill>
        <a:blip xmlns:r="http://schemas.openxmlformats.org/officeDocument/2006/relationships" r:embed="rId1"/>
        <a:stretch>
          <a:fillRect/>
        </a:stretch>
      </xdr:blipFill>
      <xdr:spPr>
        <a:xfrm>
          <a:off x="0" y="0"/>
          <a:ext cx="13371428" cy="8485714"/>
        </a:xfrm>
        <a:prstGeom prst="rect">
          <a:avLst/>
        </a:prstGeom>
      </xdr:spPr>
    </xdr:pic>
    <xdr:clientData/>
  </xdr:twoCellAnchor>
  <xdr:twoCellAnchor editAs="oneCell">
    <xdr:from>
      <xdr:col>0</xdr:col>
      <xdr:colOff>0</xdr:colOff>
      <xdr:row>38</xdr:row>
      <xdr:rowOff>0</xdr:rowOff>
    </xdr:from>
    <xdr:to>
      <xdr:col>24</xdr:col>
      <xdr:colOff>645638</xdr:colOff>
      <xdr:row>75</xdr:row>
      <xdr:rowOff>17990</xdr:rowOff>
    </xdr:to>
    <xdr:pic>
      <xdr:nvPicPr>
        <xdr:cNvPr id="4" name="図 3">
          <a:extLst>
            <a:ext uri="{FF2B5EF4-FFF2-40B4-BE49-F238E27FC236}">
              <a16:creationId xmlns:a16="http://schemas.microsoft.com/office/drawing/2014/main" id="{FA2A5E5A-0152-75EE-91F5-588834F54E5F}"/>
            </a:ext>
          </a:extLst>
        </xdr:cNvPr>
        <xdr:cNvPicPr>
          <a:picLocks noChangeAspect="1"/>
        </xdr:cNvPicPr>
      </xdr:nvPicPr>
      <xdr:blipFill>
        <a:blip xmlns:r="http://schemas.openxmlformats.org/officeDocument/2006/relationships" r:embed="rId2"/>
        <a:stretch>
          <a:fillRect/>
        </a:stretch>
      </xdr:blipFill>
      <xdr:spPr>
        <a:xfrm>
          <a:off x="0" y="8686800"/>
          <a:ext cx="16495238" cy="847619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163428</xdr:colOff>
      <xdr:row>37</xdr:row>
      <xdr:rowOff>27514</xdr:rowOff>
    </xdr:to>
    <xdr:pic>
      <xdr:nvPicPr>
        <xdr:cNvPr id="2" name="図 1">
          <a:extLst>
            <a:ext uri="{FF2B5EF4-FFF2-40B4-BE49-F238E27FC236}">
              <a16:creationId xmlns:a16="http://schemas.microsoft.com/office/drawing/2014/main" id="{56C1CD58-D5BE-A234-B6CF-FC79615F8982}"/>
            </a:ext>
          </a:extLst>
        </xdr:cNvPr>
        <xdr:cNvPicPr>
          <a:picLocks noChangeAspect="1"/>
        </xdr:cNvPicPr>
      </xdr:nvPicPr>
      <xdr:blipFill>
        <a:blip xmlns:r="http://schemas.openxmlformats.org/officeDocument/2006/relationships" r:embed="rId1"/>
        <a:stretch>
          <a:fillRect/>
        </a:stretch>
      </xdr:blipFill>
      <xdr:spPr>
        <a:xfrm>
          <a:off x="0" y="0"/>
          <a:ext cx="13371428" cy="8485714"/>
        </a:xfrm>
        <a:prstGeom prst="rect">
          <a:avLst/>
        </a:prstGeom>
      </xdr:spPr>
    </xdr:pic>
    <xdr:clientData/>
  </xdr:twoCellAnchor>
  <xdr:twoCellAnchor editAs="oneCell">
    <xdr:from>
      <xdr:col>0</xdr:col>
      <xdr:colOff>0</xdr:colOff>
      <xdr:row>38</xdr:row>
      <xdr:rowOff>0</xdr:rowOff>
    </xdr:from>
    <xdr:to>
      <xdr:col>25</xdr:col>
      <xdr:colOff>4286</xdr:colOff>
      <xdr:row>76</xdr:row>
      <xdr:rowOff>141771</xdr:rowOff>
    </xdr:to>
    <xdr:pic>
      <xdr:nvPicPr>
        <xdr:cNvPr id="3" name="図 2">
          <a:extLst>
            <a:ext uri="{FF2B5EF4-FFF2-40B4-BE49-F238E27FC236}">
              <a16:creationId xmlns:a16="http://schemas.microsoft.com/office/drawing/2014/main" id="{EEB255D9-DD16-925E-085E-C5D4CE10E180}"/>
            </a:ext>
          </a:extLst>
        </xdr:cNvPr>
        <xdr:cNvPicPr>
          <a:picLocks noChangeAspect="1"/>
        </xdr:cNvPicPr>
      </xdr:nvPicPr>
      <xdr:blipFill>
        <a:blip xmlns:r="http://schemas.openxmlformats.org/officeDocument/2006/relationships" r:embed="rId2"/>
        <a:stretch>
          <a:fillRect/>
        </a:stretch>
      </xdr:blipFill>
      <xdr:spPr>
        <a:xfrm>
          <a:off x="0" y="8686800"/>
          <a:ext cx="16514286" cy="882857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63E4FE80-E578-50E7-9DD1-7685503C370D}"/>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9B3DD808-2A36-7FE8-6EC1-6C1E1BCE239A}"/>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3" name="図 2">
          <a:extLst>
            <a:ext uri="{FF2B5EF4-FFF2-40B4-BE49-F238E27FC236}">
              <a16:creationId xmlns:a16="http://schemas.microsoft.com/office/drawing/2014/main" id="{96C31B2A-E849-10DC-6CF0-A8688014DAA6}"/>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163428</xdr:colOff>
      <xdr:row>37</xdr:row>
      <xdr:rowOff>27514</xdr:rowOff>
    </xdr:to>
    <xdr:pic>
      <xdr:nvPicPr>
        <xdr:cNvPr id="2" name="図 1">
          <a:extLst>
            <a:ext uri="{FF2B5EF4-FFF2-40B4-BE49-F238E27FC236}">
              <a16:creationId xmlns:a16="http://schemas.microsoft.com/office/drawing/2014/main" id="{FBCCB37D-2873-5A52-7DBB-C51B915488C9}"/>
            </a:ext>
          </a:extLst>
        </xdr:cNvPr>
        <xdr:cNvPicPr>
          <a:picLocks noChangeAspect="1"/>
        </xdr:cNvPicPr>
      </xdr:nvPicPr>
      <xdr:blipFill>
        <a:blip xmlns:r="http://schemas.openxmlformats.org/officeDocument/2006/relationships" r:embed="rId1"/>
        <a:stretch>
          <a:fillRect/>
        </a:stretch>
      </xdr:blipFill>
      <xdr:spPr>
        <a:xfrm>
          <a:off x="0" y="0"/>
          <a:ext cx="13371428" cy="8485714"/>
        </a:xfrm>
        <a:prstGeom prst="rect">
          <a:avLst/>
        </a:prstGeom>
      </xdr:spPr>
    </xdr:pic>
    <xdr:clientData/>
  </xdr:twoCellAnchor>
  <xdr:twoCellAnchor editAs="oneCell">
    <xdr:from>
      <xdr:col>0</xdr:col>
      <xdr:colOff>0</xdr:colOff>
      <xdr:row>38</xdr:row>
      <xdr:rowOff>0</xdr:rowOff>
    </xdr:from>
    <xdr:to>
      <xdr:col>25</xdr:col>
      <xdr:colOff>4286</xdr:colOff>
      <xdr:row>76</xdr:row>
      <xdr:rowOff>141771</xdr:rowOff>
    </xdr:to>
    <xdr:pic>
      <xdr:nvPicPr>
        <xdr:cNvPr id="3" name="図 2">
          <a:extLst>
            <a:ext uri="{FF2B5EF4-FFF2-40B4-BE49-F238E27FC236}">
              <a16:creationId xmlns:a16="http://schemas.microsoft.com/office/drawing/2014/main" id="{FFA10DA7-75BD-4986-A2C7-401B4CB3EDFD}"/>
            </a:ext>
          </a:extLst>
        </xdr:cNvPr>
        <xdr:cNvPicPr>
          <a:picLocks noChangeAspect="1"/>
        </xdr:cNvPicPr>
      </xdr:nvPicPr>
      <xdr:blipFill>
        <a:blip xmlns:r="http://schemas.openxmlformats.org/officeDocument/2006/relationships" r:embed="rId2"/>
        <a:stretch>
          <a:fillRect/>
        </a:stretch>
      </xdr:blipFill>
      <xdr:spPr>
        <a:xfrm>
          <a:off x="0" y="8686800"/>
          <a:ext cx="16514286" cy="882857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3" name="図 2">
          <a:extLst>
            <a:ext uri="{FF2B5EF4-FFF2-40B4-BE49-F238E27FC236}">
              <a16:creationId xmlns:a16="http://schemas.microsoft.com/office/drawing/2014/main" id="{EDD41BE0-91C9-485E-1F17-50526201829D}"/>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2FF5B72B-267B-E41C-8B2F-1825DAA0587C}"/>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283733</xdr:colOff>
      <xdr:row>35</xdr:row>
      <xdr:rowOff>113286</xdr:rowOff>
    </xdr:to>
    <xdr:pic>
      <xdr:nvPicPr>
        <xdr:cNvPr id="2" name="図 1">
          <a:extLst>
            <a:ext uri="{FF2B5EF4-FFF2-40B4-BE49-F238E27FC236}">
              <a16:creationId xmlns:a16="http://schemas.microsoft.com/office/drawing/2014/main" id="{36E3465A-AB71-BE5D-252B-3E83F215CB33}"/>
            </a:ext>
          </a:extLst>
        </xdr:cNvPr>
        <xdr:cNvPicPr>
          <a:picLocks noChangeAspect="1"/>
        </xdr:cNvPicPr>
      </xdr:nvPicPr>
      <xdr:blipFill>
        <a:blip xmlns:r="http://schemas.openxmlformats.org/officeDocument/2006/relationships" r:embed="rId1"/>
        <a:stretch>
          <a:fillRect/>
        </a:stretch>
      </xdr:blipFill>
      <xdr:spPr>
        <a:xfrm>
          <a:off x="0" y="0"/>
          <a:ext cx="16133333" cy="8114286"/>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645638</xdr:colOff>
      <xdr:row>37</xdr:row>
      <xdr:rowOff>17990</xdr:rowOff>
    </xdr:to>
    <xdr:pic>
      <xdr:nvPicPr>
        <xdr:cNvPr id="2" name="図 1">
          <a:extLst>
            <a:ext uri="{FF2B5EF4-FFF2-40B4-BE49-F238E27FC236}">
              <a16:creationId xmlns:a16="http://schemas.microsoft.com/office/drawing/2014/main" id="{F018A7FC-B2D1-DA80-2C8E-CC7673F9A207}"/>
            </a:ext>
          </a:extLst>
        </xdr:cNvPr>
        <xdr:cNvPicPr>
          <a:picLocks noChangeAspect="1"/>
        </xdr:cNvPicPr>
      </xdr:nvPicPr>
      <xdr:blipFill>
        <a:blip xmlns:r="http://schemas.openxmlformats.org/officeDocument/2006/relationships" r:embed="rId1"/>
        <a:stretch>
          <a:fillRect/>
        </a:stretch>
      </xdr:blipFill>
      <xdr:spPr>
        <a:xfrm>
          <a:off x="0" y="0"/>
          <a:ext cx="16495238" cy="847619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645638</xdr:colOff>
      <xdr:row>37</xdr:row>
      <xdr:rowOff>17990</xdr:rowOff>
    </xdr:to>
    <xdr:pic>
      <xdr:nvPicPr>
        <xdr:cNvPr id="2" name="図 1">
          <a:extLst>
            <a:ext uri="{FF2B5EF4-FFF2-40B4-BE49-F238E27FC236}">
              <a16:creationId xmlns:a16="http://schemas.microsoft.com/office/drawing/2014/main" id="{C8FA2F43-FFD3-DA52-4DF5-D3B7BB227645}"/>
            </a:ext>
          </a:extLst>
        </xdr:cNvPr>
        <xdr:cNvPicPr>
          <a:picLocks noChangeAspect="1"/>
        </xdr:cNvPicPr>
      </xdr:nvPicPr>
      <xdr:blipFill>
        <a:blip xmlns:r="http://schemas.openxmlformats.org/officeDocument/2006/relationships" r:embed="rId1"/>
        <a:stretch>
          <a:fillRect/>
        </a:stretch>
      </xdr:blipFill>
      <xdr:spPr>
        <a:xfrm>
          <a:off x="0" y="0"/>
          <a:ext cx="16495238" cy="847619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C8009D55-C12B-7AB0-0537-6DB767BA3A57}"/>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D91FE313-0451-7664-9B93-4157486A942C}"/>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4CCCCE47-A2AA-D499-F1BC-BA269EF3D98C}"/>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1F7A9AB5-0543-6B75-FE7F-D9187FBB9AFD}"/>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74C38630-60F5-63B9-2A47-469DB7D90E78}"/>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B594CF91-E9EC-4D4F-C26C-4BFF90F09FF4}"/>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DB08840C-BA74-5AC7-0A5A-7A0C85638CB6}"/>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148FFA9D-80FD-38EE-A9E1-BDAEB0B9B181}"/>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EDA3B944-0DAB-E471-89C7-844DE2FAAB2F}"/>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3965117B-BA27-CD8C-176C-3BF1913E6F65}"/>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12</xdr:col>
      <xdr:colOff>410738</xdr:colOff>
      <xdr:row>9</xdr:row>
      <xdr:rowOff>85992</xdr:rowOff>
    </xdr:to>
    <xdr:pic>
      <xdr:nvPicPr>
        <xdr:cNvPr id="2" name="図 1">
          <a:extLst>
            <a:ext uri="{FF2B5EF4-FFF2-40B4-BE49-F238E27FC236}">
              <a16:creationId xmlns:a16="http://schemas.microsoft.com/office/drawing/2014/main" id="{4DA0DBB0-1CEB-D35B-A131-375176F45B49}"/>
            </a:ext>
          </a:extLst>
        </xdr:cNvPr>
        <xdr:cNvPicPr>
          <a:picLocks noChangeAspect="1"/>
        </xdr:cNvPicPr>
      </xdr:nvPicPr>
      <xdr:blipFill>
        <a:blip xmlns:r="http://schemas.openxmlformats.org/officeDocument/2006/relationships" r:embed="rId1"/>
        <a:stretch>
          <a:fillRect/>
        </a:stretch>
      </xdr:blipFill>
      <xdr:spPr>
        <a:xfrm>
          <a:off x="0" y="228600"/>
          <a:ext cx="8335538" cy="1914792"/>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24BADBDF-D84B-FAFF-B88A-BE8D4693FCA1}"/>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63AA5627-01C7-73FD-EC7D-DB9D79494248}"/>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CF59EAA5-198E-4506-A0A2-4FED4A1B4DE7}"/>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8</xdr:col>
      <xdr:colOff>0</xdr:colOff>
      <xdr:row>0</xdr:row>
      <xdr:rowOff>0</xdr:rowOff>
    </xdr:from>
    <xdr:to>
      <xdr:col>33</xdr:col>
      <xdr:colOff>4286</xdr:colOff>
      <xdr:row>38</xdr:row>
      <xdr:rowOff>141771</xdr:rowOff>
    </xdr:to>
    <xdr:pic>
      <xdr:nvPicPr>
        <xdr:cNvPr id="3" name="図 2">
          <a:extLst>
            <a:ext uri="{FF2B5EF4-FFF2-40B4-BE49-F238E27FC236}">
              <a16:creationId xmlns:a16="http://schemas.microsoft.com/office/drawing/2014/main" id="{4D3A10D6-1B90-5AF4-B550-F01864481C0F}"/>
            </a:ext>
          </a:extLst>
        </xdr:cNvPr>
        <xdr:cNvPicPr>
          <a:picLocks noChangeAspect="1"/>
        </xdr:cNvPicPr>
      </xdr:nvPicPr>
      <xdr:blipFill>
        <a:blip xmlns:r="http://schemas.openxmlformats.org/officeDocument/2006/relationships" r:embed="rId1"/>
        <a:stretch>
          <a:fillRect/>
        </a:stretch>
      </xdr:blipFill>
      <xdr:spPr>
        <a:xfrm>
          <a:off x="5283200" y="0"/>
          <a:ext cx="16514286" cy="882857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25</xdr:col>
      <xdr:colOff>4286</xdr:colOff>
      <xdr:row>39</xdr:row>
      <xdr:rowOff>141771</xdr:rowOff>
    </xdr:to>
    <xdr:pic>
      <xdr:nvPicPr>
        <xdr:cNvPr id="2" name="図 1">
          <a:extLst>
            <a:ext uri="{FF2B5EF4-FFF2-40B4-BE49-F238E27FC236}">
              <a16:creationId xmlns:a16="http://schemas.microsoft.com/office/drawing/2014/main" id="{B24F49B9-EC8A-6616-7EB3-68FF0C3FFDC3}"/>
            </a:ext>
          </a:extLst>
        </xdr:cNvPr>
        <xdr:cNvPicPr>
          <a:picLocks noChangeAspect="1"/>
        </xdr:cNvPicPr>
      </xdr:nvPicPr>
      <xdr:blipFill>
        <a:blip xmlns:r="http://schemas.openxmlformats.org/officeDocument/2006/relationships" r:embed="rId1"/>
        <a:stretch>
          <a:fillRect/>
        </a:stretch>
      </xdr:blipFill>
      <xdr:spPr>
        <a:xfrm>
          <a:off x="0" y="228600"/>
          <a:ext cx="16514286" cy="8828571"/>
        </a:xfrm>
        <a:prstGeom prst="rect">
          <a:avLst/>
        </a:prstGeom>
      </xdr:spPr>
    </xdr:pic>
    <xdr:clientData/>
  </xdr:twoCellAnchor>
  <xdr:twoCellAnchor>
    <xdr:from>
      <xdr:col>19</xdr:col>
      <xdr:colOff>311150</xdr:colOff>
      <xdr:row>18</xdr:row>
      <xdr:rowOff>158750</xdr:rowOff>
    </xdr:from>
    <xdr:to>
      <xdr:col>20</xdr:col>
      <xdr:colOff>577850</xdr:colOff>
      <xdr:row>21</xdr:row>
      <xdr:rowOff>6350</xdr:rowOff>
    </xdr:to>
    <xdr:sp macro="" textlink="">
      <xdr:nvSpPr>
        <xdr:cNvPr id="3" name="四角形: 角を丸くする 2">
          <a:extLst>
            <a:ext uri="{FF2B5EF4-FFF2-40B4-BE49-F238E27FC236}">
              <a16:creationId xmlns:a16="http://schemas.microsoft.com/office/drawing/2014/main" id="{3A7E8E47-2834-0A4B-F103-CB53F0571603}"/>
            </a:ext>
          </a:extLst>
        </xdr:cNvPr>
        <xdr:cNvSpPr/>
      </xdr:nvSpPr>
      <xdr:spPr>
        <a:xfrm>
          <a:off x="12858750" y="4273550"/>
          <a:ext cx="927100" cy="533400"/>
        </a:xfrm>
        <a:prstGeom prst="round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0</xdr:col>
      <xdr:colOff>0</xdr:colOff>
      <xdr:row>41</xdr:row>
      <xdr:rowOff>0</xdr:rowOff>
    </xdr:from>
    <xdr:to>
      <xdr:col>25</xdr:col>
      <xdr:colOff>4286</xdr:colOff>
      <xdr:row>79</xdr:row>
      <xdr:rowOff>141771</xdr:rowOff>
    </xdr:to>
    <xdr:pic>
      <xdr:nvPicPr>
        <xdr:cNvPr id="4" name="図 3">
          <a:extLst>
            <a:ext uri="{FF2B5EF4-FFF2-40B4-BE49-F238E27FC236}">
              <a16:creationId xmlns:a16="http://schemas.microsoft.com/office/drawing/2014/main" id="{5AA294E5-1B41-D35C-1B3E-07BFC50F7B4B}"/>
            </a:ext>
          </a:extLst>
        </xdr:cNvPr>
        <xdr:cNvPicPr>
          <a:picLocks noChangeAspect="1"/>
        </xdr:cNvPicPr>
      </xdr:nvPicPr>
      <xdr:blipFill>
        <a:blip xmlns:r="http://schemas.openxmlformats.org/officeDocument/2006/relationships" r:embed="rId2"/>
        <a:stretch>
          <a:fillRect/>
        </a:stretch>
      </xdr:blipFill>
      <xdr:spPr>
        <a:xfrm>
          <a:off x="0" y="9372600"/>
          <a:ext cx="16514286" cy="8828571"/>
        </a:xfrm>
        <a:prstGeom prst="rect">
          <a:avLst/>
        </a:prstGeom>
      </xdr:spPr>
    </xdr:pic>
    <xdr:clientData/>
  </xdr:twoCellAnchor>
  <xdr:twoCellAnchor>
    <xdr:from>
      <xdr:col>9</xdr:col>
      <xdr:colOff>285750</xdr:colOff>
      <xdr:row>58</xdr:row>
      <xdr:rowOff>171450</xdr:rowOff>
    </xdr:from>
    <xdr:to>
      <xdr:col>13</xdr:col>
      <xdr:colOff>273050</xdr:colOff>
      <xdr:row>60</xdr:row>
      <xdr:rowOff>203200</xdr:rowOff>
    </xdr:to>
    <xdr:sp macro="" textlink="">
      <xdr:nvSpPr>
        <xdr:cNvPr id="5" name="四角形: 角を丸くする 4">
          <a:extLst>
            <a:ext uri="{FF2B5EF4-FFF2-40B4-BE49-F238E27FC236}">
              <a16:creationId xmlns:a16="http://schemas.microsoft.com/office/drawing/2014/main" id="{DC44FB1F-4C02-4D45-A451-DA729F8168C9}"/>
            </a:ext>
          </a:extLst>
        </xdr:cNvPr>
        <xdr:cNvSpPr/>
      </xdr:nvSpPr>
      <xdr:spPr>
        <a:xfrm>
          <a:off x="6229350" y="13430250"/>
          <a:ext cx="2628900" cy="488950"/>
        </a:xfrm>
        <a:prstGeom prst="round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25</xdr:col>
      <xdr:colOff>4286</xdr:colOff>
      <xdr:row>39</xdr:row>
      <xdr:rowOff>141771</xdr:rowOff>
    </xdr:to>
    <xdr:pic>
      <xdr:nvPicPr>
        <xdr:cNvPr id="2" name="図 1">
          <a:extLst>
            <a:ext uri="{FF2B5EF4-FFF2-40B4-BE49-F238E27FC236}">
              <a16:creationId xmlns:a16="http://schemas.microsoft.com/office/drawing/2014/main" id="{4C5C6095-7661-7EEB-002F-360780AFD5FF}"/>
            </a:ext>
          </a:extLst>
        </xdr:cNvPr>
        <xdr:cNvPicPr>
          <a:picLocks noChangeAspect="1"/>
        </xdr:cNvPicPr>
      </xdr:nvPicPr>
      <xdr:blipFill>
        <a:blip xmlns:r="http://schemas.openxmlformats.org/officeDocument/2006/relationships" r:embed="rId1"/>
        <a:stretch>
          <a:fillRect/>
        </a:stretch>
      </xdr:blipFill>
      <xdr:spPr>
        <a:xfrm>
          <a:off x="0" y="228600"/>
          <a:ext cx="16514286" cy="882857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25</xdr:col>
      <xdr:colOff>4286</xdr:colOff>
      <xdr:row>39</xdr:row>
      <xdr:rowOff>141771</xdr:rowOff>
    </xdr:to>
    <xdr:pic>
      <xdr:nvPicPr>
        <xdr:cNvPr id="2" name="図 1">
          <a:extLst>
            <a:ext uri="{FF2B5EF4-FFF2-40B4-BE49-F238E27FC236}">
              <a16:creationId xmlns:a16="http://schemas.microsoft.com/office/drawing/2014/main" id="{8A1338EC-F2D4-D777-E1BC-A430569AEE31}"/>
            </a:ext>
          </a:extLst>
        </xdr:cNvPr>
        <xdr:cNvPicPr>
          <a:picLocks noChangeAspect="1"/>
        </xdr:cNvPicPr>
      </xdr:nvPicPr>
      <xdr:blipFill>
        <a:blip xmlns:r="http://schemas.openxmlformats.org/officeDocument/2006/relationships" r:embed="rId1"/>
        <a:stretch>
          <a:fillRect/>
        </a:stretch>
      </xdr:blipFill>
      <xdr:spPr>
        <a:xfrm>
          <a:off x="0" y="228600"/>
          <a:ext cx="16514286" cy="882857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EDC429E7-4D70-685E-E5B5-39BF94A8E70E}"/>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25</xdr:col>
      <xdr:colOff>4286</xdr:colOff>
      <xdr:row>39</xdr:row>
      <xdr:rowOff>141771</xdr:rowOff>
    </xdr:to>
    <xdr:pic>
      <xdr:nvPicPr>
        <xdr:cNvPr id="2" name="図 1">
          <a:extLst>
            <a:ext uri="{FF2B5EF4-FFF2-40B4-BE49-F238E27FC236}">
              <a16:creationId xmlns:a16="http://schemas.microsoft.com/office/drawing/2014/main" id="{21420DB0-EEE2-0F22-9EAE-07B3E3C7ABCF}"/>
            </a:ext>
          </a:extLst>
        </xdr:cNvPr>
        <xdr:cNvPicPr>
          <a:picLocks noChangeAspect="1"/>
        </xdr:cNvPicPr>
      </xdr:nvPicPr>
      <xdr:blipFill>
        <a:blip xmlns:r="http://schemas.openxmlformats.org/officeDocument/2006/relationships" r:embed="rId1"/>
        <a:stretch>
          <a:fillRect/>
        </a:stretch>
      </xdr:blipFill>
      <xdr:spPr>
        <a:xfrm>
          <a:off x="0" y="228600"/>
          <a:ext cx="16514286" cy="882857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C21D829D-A8C4-6B8F-F58D-2A77EE744493}"/>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283733</xdr:colOff>
      <xdr:row>35</xdr:row>
      <xdr:rowOff>113286</xdr:rowOff>
    </xdr:to>
    <xdr:pic>
      <xdr:nvPicPr>
        <xdr:cNvPr id="2" name="図 1">
          <a:extLst>
            <a:ext uri="{FF2B5EF4-FFF2-40B4-BE49-F238E27FC236}">
              <a16:creationId xmlns:a16="http://schemas.microsoft.com/office/drawing/2014/main" id="{1BC3DF74-7103-FC14-6C94-C1C01CCA333E}"/>
            </a:ext>
          </a:extLst>
        </xdr:cNvPr>
        <xdr:cNvPicPr>
          <a:picLocks noChangeAspect="1"/>
        </xdr:cNvPicPr>
      </xdr:nvPicPr>
      <xdr:blipFill>
        <a:blip xmlns:r="http://schemas.openxmlformats.org/officeDocument/2006/relationships" r:embed="rId1"/>
        <a:stretch>
          <a:fillRect/>
        </a:stretch>
      </xdr:blipFill>
      <xdr:spPr>
        <a:xfrm>
          <a:off x="0" y="0"/>
          <a:ext cx="16133333" cy="8114286"/>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232545</xdr:colOff>
      <xdr:row>21</xdr:row>
      <xdr:rowOff>143565</xdr:rowOff>
    </xdr:to>
    <xdr:pic>
      <xdr:nvPicPr>
        <xdr:cNvPr id="2" name="図 1">
          <a:extLst>
            <a:ext uri="{FF2B5EF4-FFF2-40B4-BE49-F238E27FC236}">
              <a16:creationId xmlns:a16="http://schemas.microsoft.com/office/drawing/2014/main" id="{FBBB78B7-AC55-F092-0246-E45193F3C4B9}"/>
            </a:ext>
          </a:extLst>
        </xdr:cNvPr>
        <xdr:cNvPicPr>
          <a:picLocks noChangeAspect="1"/>
        </xdr:cNvPicPr>
      </xdr:nvPicPr>
      <xdr:blipFill>
        <a:blip xmlns:r="http://schemas.openxmlformats.org/officeDocument/2006/relationships" r:embed="rId1"/>
        <a:stretch>
          <a:fillRect/>
        </a:stretch>
      </xdr:blipFill>
      <xdr:spPr>
        <a:xfrm>
          <a:off x="0" y="0"/>
          <a:ext cx="5515745" cy="4944165"/>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283733</xdr:colOff>
      <xdr:row>35</xdr:row>
      <xdr:rowOff>113286</xdr:rowOff>
    </xdr:to>
    <xdr:pic>
      <xdr:nvPicPr>
        <xdr:cNvPr id="2" name="図 1">
          <a:extLst>
            <a:ext uri="{FF2B5EF4-FFF2-40B4-BE49-F238E27FC236}">
              <a16:creationId xmlns:a16="http://schemas.microsoft.com/office/drawing/2014/main" id="{A7B1014D-DC0F-56FA-6962-6FCA9F6D6DF9}"/>
            </a:ext>
          </a:extLst>
        </xdr:cNvPr>
        <xdr:cNvPicPr>
          <a:picLocks noChangeAspect="1"/>
        </xdr:cNvPicPr>
      </xdr:nvPicPr>
      <xdr:blipFill>
        <a:blip xmlns:r="http://schemas.openxmlformats.org/officeDocument/2006/relationships" r:embed="rId1"/>
        <a:stretch>
          <a:fillRect/>
        </a:stretch>
      </xdr:blipFill>
      <xdr:spPr>
        <a:xfrm>
          <a:off x="0" y="0"/>
          <a:ext cx="16133333" cy="8114286"/>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369273</xdr:colOff>
      <xdr:row>8</xdr:row>
      <xdr:rowOff>105045</xdr:rowOff>
    </xdr:to>
    <xdr:pic>
      <xdr:nvPicPr>
        <xdr:cNvPr id="2" name="図 1">
          <a:extLst>
            <a:ext uri="{FF2B5EF4-FFF2-40B4-BE49-F238E27FC236}">
              <a16:creationId xmlns:a16="http://schemas.microsoft.com/office/drawing/2014/main" id="{467AD6DE-9002-CEB9-7621-84EF31690BB1}"/>
            </a:ext>
          </a:extLst>
        </xdr:cNvPr>
        <xdr:cNvPicPr>
          <a:picLocks noChangeAspect="1"/>
        </xdr:cNvPicPr>
      </xdr:nvPicPr>
      <xdr:blipFill>
        <a:blip xmlns:r="http://schemas.openxmlformats.org/officeDocument/2006/relationships" r:embed="rId1"/>
        <a:stretch>
          <a:fillRect/>
        </a:stretch>
      </xdr:blipFill>
      <xdr:spPr>
        <a:xfrm>
          <a:off x="0" y="0"/>
          <a:ext cx="6973273" cy="1933845"/>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283733</xdr:colOff>
      <xdr:row>35</xdr:row>
      <xdr:rowOff>113286</xdr:rowOff>
    </xdr:to>
    <xdr:pic>
      <xdr:nvPicPr>
        <xdr:cNvPr id="2" name="図 1">
          <a:extLst>
            <a:ext uri="{FF2B5EF4-FFF2-40B4-BE49-F238E27FC236}">
              <a16:creationId xmlns:a16="http://schemas.microsoft.com/office/drawing/2014/main" id="{62CAF132-9DF7-4293-26CA-2D5DF17DF281}"/>
            </a:ext>
          </a:extLst>
        </xdr:cNvPr>
        <xdr:cNvPicPr>
          <a:picLocks noChangeAspect="1"/>
        </xdr:cNvPicPr>
      </xdr:nvPicPr>
      <xdr:blipFill>
        <a:blip xmlns:r="http://schemas.openxmlformats.org/officeDocument/2006/relationships" r:embed="rId1"/>
        <a:stretch>
          <a:fillRect/>
        </a:stretch>
      </xdr:blipFill>
      <xdr:spPr>
        <a:xfrm>
          <a:off x="0" y="0"/>
          <a:ext cx="16133333" cy="8114286"/>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51A15C9E-B80F-09B7-769F-7FC6631E2D7F}"/>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37</xdr:row>
      <xdr:rowOff>56086</xdr:rowOff>
    </xdr:to>
    <xdr:pic>
      <xdr:nvPicPr>
        <xdr:cNvPr id="2" name="図 1">
          <a:extLst>
            <a:ext uri="{FF2B5EF4-FFF2-40B4-BE49-F238E27FC236}">
              <a16:creationId xmlns:a16="http://schemas.microsoft.com/office/drawing/2014/main" id="{EEBCA524-C1EF-C135-9E10-98FF8A6F180A}"/>
            </a:ext>
          </a:extLst>
        </xdr:cNvPr>
        <xdr:cNvPicPr>
          <a:picLocks noChangeAspect="1"/>
        </xdr:cNvPicPr>
      </xdr:nvPicPr>
      <xdr:blipFill>
        <a:blip xmlns:r="http://schemas.openxmlformats.org/officeDocument/2006/relationships" r:embed="rId1"/>
        <a:stretch>
          <a:fillRect/>
        </a:stretch>
      </xdr:blipFill>
      <xdr:spPr>
        <a:xfrm>
          <a:off x="0" y="0"/>
          <a:ext cx="16514286" cy="8514286"/>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92B50B8A-75C3-E251-93B8-57CA37F1EB24}"/>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twoCellAnchor editAs="oneCell">
    <xdr:from>
      <xdr:col>0</xdr:col>
      <xdr:colOff>0</xdr:colOff>
      <xdr:row>39</xdr:row>
      <xdr:rowOff>0</xdr:rowOff>
    </xdr:from>
    <xdr:to>
      <xdr:col>25</xdr:col>
      <xdr:colOff>4286</xdr:colOff>
      <xdr:row>77</xdr:row>
      <xdr:rowOff>141771</xdr:rowOff>
    </xdr:to>
    <xdr:pic>
      <xdr:nvPicPr>
        <xdr:cNvPr id="3" name="図 2">
          <a:extLst>
            <a:ext uri="{FF2B5EF4-FFF2-40B4-BE49-F238E27FC236}">
              <a16:creationId xmlns:a16="http://schemas.microsoft.com/office/drawing/2014/main" id="{DEC824A4-F2E0-96B1-59F4-7B889E9D79BE}"/>
            </a:ext>
          </a:extLst>
        </xdr:cNvPr>
        <xdr:cNvPicPr>
          <a:picLocks noChangeAspect="1"/>
        </xdr:cNvPicPr>
      </xdr:nvPicPr>
      <xdr:blipFill>
        <a:blip xmlns:r="http://schemas.openxmlformats.org/officeDocument/2006/relationships" r:embed="rId2"/>
        <a:stretch>
          <a:fillRect/>
        </a:stretch>
      </xdr:blipFill>
      <xdr:spPr>
        <a:xfrm>
          <a:off x="0" y="8915400"/>
          <a:ext cx="16514286" cy="882857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4D2E817F-48E4-BBD1-48FF-0FE28E56E40E}"/>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E70CA6AA-5EA5-5D1B-5617-41924860DE00}"/>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E04C0F18-79E5-E357-AC77-0BACA2D1801C}"/>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D4F67348-F32F-3C54-9EE9-698CA30171C5}"/>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A5C90E5F-D5EB-BEE4-9771-C9E8E92EF824}"/>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29768DFD-6380-770E-BCDA-8B9B41506B8C}"/>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8ACE60B5-1C4C-BFCC-FCB0-995AC69FA684}"/>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09C7340B-BBD4-80C0-EFD5-2C7B74FD38A6}"/>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557657</xdr:colOff>
      <xdr:row>41</xdr:row>
      <xdr:rowOff>227400</xdr:rowOff>
    </xdr:to>
    <xdr:pic>
      <xdr:nvPicPr>
        <xdr:cNvPr id="2" name="図 1">
          <a:extLst>
            <a:ext uri="{FF2B5EF4-FFF2-40B4-BE49-F238E27FC236}">
              <a16:creationId xmlns:a16="http://schemas.microsoft.com/office/drawing/2014/main" id="{216C3386-6099-22E3-53C8-AEC7FB8CFFA2}"/>
            </a:ext>
          </a:extLst>
        </xdr:cNvPr>
        <xdr:cNvPicPr>
          <a:picLocks noChangeAspect="1"/>
        </xdr:cNvPicPr>
      </xdr:nvPicPr>
      <xdr:blipFill>
        <a:blip xmlns:r="http://schemas.openxmlformats.org/officeDocument/2006/relationships" r:embed="rId1"/>
        <a:stretch>
          <a:fillRect/>
        </a:stretch>
      </xdr:blipFill>
      <xdr:spPr>
        <a:xfrm>
          <a:off x="0" y="0"/>
          <a:ext cx="9142857" cy="9600000"/>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56454EBF-06C6-83E6-556F-CD65AD8B3086}"/>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557657</xdr:colOff>
      <xdr:row>41</xdr:row>
      <xdr:rowOff>227400</xdr:rowOff>
    </xdr:to>
    <xdr:pic>
      <xdr:nvPicPr>
        <xdr:cNvPr id="2" name="図 1">
          <a:extLst>
            <a:ext uri="{FF2B5EF4-FFF2-40B4-BE49-F238E27FC236}">
              <a16:creationId xmlns:a16="http://schemas.microsoft.com/office/drawing/2014/main" id="{1F78A85D-EBC4-C897-A9B9-9E93125DE088}"/>
            </a:ext>
          </a:extLst>
        </xdr:cNvPr>
        <xdr:cNvPicPr>
          <a:picLocks noChangeAspect="1"/>
        </xdr:cNvPicPr>
      </xdr:nvPicPr>
      <xdr:blipFill>
        <a:blip xmlns:r="http://schemas.openxmlformats.org/officeDocument/2006/relationships" r:embed="rId1"/>
        <a:stretch>
          <a:fillRect/>
        </a:stretch>
      </xdr:blipFill>
      <xdr:spPr>
        <a:xfrm>
          <a:off x="0" y="0"/>
          <a:ext cx="9142857" cy="9600000"/>
        </a:xfrm>
        <a:prstGeom prst="rect">
          <a:avLst/>
        </a:prstGeom>
      </xdr:spPr>
    </xdr:pic>
    <xdr:clientData/>
  </xdr:twoCellAnchor>
  <xdr:twoCellAnchor editAs="oneCell">
    <xdr:from>
      <xdr:col>0</xdr:col>
      <xdr:colOff>0</xdr:colOff>
      <xdr:row>43</xdr:row>
      <xdr:rowOff>0</xdr:rowOff>
    </xdr:from>
    <xdr:to>
      <xdr:col>25</xdr:col>
      <xdr:colOff>4286</xdr:colOff>
      <xdr:row>81</xdr:row>
      <xdr:rowOff>141771</xdr:rowOff>
    </xdr:to>
    <xdr:pic>
      <xdr:nvPicPr>
        <xdr:cNvPr id="3" name="図 2">
          <a:extLst>
            <a:ext uri="{FF2B5EF4-FFF2-40B4-BE49-F238E27FC236}">
              <a16:creationId xmlns:a16="http://schemas.microsoft.com/office/drawing/2014/main" id="{B1B7A793-C82A-7A33-2300-11E702B7DF2E}"/>
            </a:ext>
          </a:extLst>
        </xdr:cNvPr>
        <xdr:cNvPicPr>
          <a:picLocks noChangeAspect="1"/>
        </xdr:cNvPicPr>
      </xdr:nvPicPr>
      <xdr:blipFill>
        <a:blip xmlns:r="http://schemas.openxmlformats.org/officeDocument/2006/relationships" r:embed="rId2"/>
        <a:stretch>
          <a:fillRect/>
        </a:stretch>
      </xdr:blipFill>
      <xdr:spPr>
        <a:xfrm>
          <a:off x="0" y="9829800"/>
          <a:ext cx="16514286" cy="882857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6DC61C9E-14B8-00DC-F417-3FE5E7C7C92D}"/>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645638</xdr:colOff>
      <xdr:row>37</xdr:row>
      <xdr:rowOff>17990</xdr:rowOff>
    </xdr:to>
    <xdr:pic>
      <xdr:nvPicPr>
        <xdr:cNvPr id="2" name="図 1">
          <a:extLst>
            <a:ext uri="{FF2B5EF4-FFF2-40B4-BE49-F238E27FC236}">
              <a16:creationId xmlns:a16="http://schemas.microsoft.com/office/drawing/2014/main" id="{BD604889-5F9B-160A-A8AD-4877D0692270}"/>
            </a:ext>
          </a:extLst>
        </xdr:cNvPr>
        <xdr:cNvPicPr>
          <a:picLocks noChangeAspect="1"/>
        </xdr:cNvPicPr>
      </xdr:nvPicPr>
      <xdr:blipFill>
        <a:blip xmlns:r="http://schemas.openxmlformats.org/officeDocument/2006/relationships" r:embed="rId1"/>
        <a:stretch>
          <a:fillRect/>
        </a:stretch>
      </xdr:blipFill>
      <xdr:spPr>
        <a:xfrm>
          <a:off x="0" y="0"/>
          <a:ext cx="16495238" cy="8476190"/>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6573AC5C-1650-4334-4868-C8C98EA67D56}"/>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CB3FFCC9-AA3C-326C-93E8-89626BD4D2F7}"/>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F5CA26CE-D099-98E9-50C1-84BA885D3089}"/>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62C5EB10-C34B-BBA5-94AB-C5CE25618E1C}"/>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979CDDB0-09DA-D2FE-E261-2ED38BB194F4}"/>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E811DD30-2CD6-B4E5-6A11-FD7B1106E93F}"/>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958CA8E0-4F7A-54F6-A624-03C84E41ED13}"/>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0E46EB15-99A1-2A6B-AADA-BCF4EAAB3F00}"/>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645638</xdr:colOff>
      <xdr:row>37</xdr:row>
      <xdr:rowOff>17990</xdr:rowOff>
    </xdr:to>
    <xdr:pic>
      <xdr:nvPicPr>
        <xdr:cNvPr id="2" name="図 1">
          <a:extLst>
            <a:ext uri="{FF2B5EF4-FFF2-40B4-BE49-F238E27FC236}">
              <a16:creationId xmlns:a16="http://schemas.microsoft.com/office/drawing/2014/main" id="{C52501EC-E926-45F7-539F-9FF48E2C9B71}"/>
            </a:ext>
          </a:extLst>
        </xdr:cNvPr>
        <xdr:cNvPicPr>
          <a:picLocks noChangeAspect="1"/>
        </xdr:cNvPicPr>
      </xdr:nvPicPr>
      <xdr:blipFill>
        <a:blip xmlns:r="http://schemas.openxmlformats.org/officeDocument/2006/relationships" r:embed="rId1"/>
        <a:stretch>
          <a:fillRect/>
        </a:stretch>
      </xdr:blipFill>
      <xdr:spPr>
        <a:xfrm>
          <a:off x="0" y="0"/>
          <a:ext cx="16495238" cy="8476190"/>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645638</xdr:colOff>
      <xdr:row>37</xdr:row>
      <xdr:rowOff>17990</xdr:rowOff>
    </xdr:to>
    <xdr:pic>
      <xdr:nvPicPr>
        <xdr:cNvPr id="2" name="図 1">
          <a:extLst>
            <a:ext uri="{FF2B5EF4-FFF2-40B4-BE49-F238E27FC236}">
              <a16:creationId xmlns:a16="http://schemas.microsoft.com/office/drawing/2014/main" id="{15CB3E39-EF4A-0B49-33E3-BA4C2B688908}"/>
            </a:ext>
          </a:extLst>
        </xdr:cNvPr>
        <xdr:cNvPicPr>
          <a:picLocks noChangeAspect="1"/>
        </xdr:cNvPicPr>
      </xdr:nvPicPr>
      <xdr:blipFill>
        <a:blip xmlns:r="http://schemas.openxmlformats.org/officeDocument/2006/relationships" r:embed="rId1"/>
        <a:stretch>
          <a:fillRect/>
        </a:stretch>
      </xdr:blipFill>
      <xdr:spPr>
        <a:xfrm>
          <a:off x="0" y="0"/>
          <a:ext cx="16495238" cy="8476190"/>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10F340A4-E18D-7869-260A-0F52B55AC7E8}"/>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AB9277DF-C981-BE2F-FC3C-DFE79D129B9E}"/>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77EEFB0E-3BD7-169E-8A83-0A650DF3399F}"/>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645638</xdr:colOff>
      <xdr:row>37</xdr:row>
      <xdr:rowOff>17990</xdr:rowOff>
    </xdr:to>
    <xdr:pic>
      <xdr:nvPicPr>
        <xdr:cNvPr id="2" name="図 1">
          <a:extLst>
            <a:ext uri="{FF2B5EF4-FFF2-40B4-BE49-F238E27FC236}">
              <a16:creationId xmlns:a16="http://schemas.microsoft.com/office/drawing/2014/main" id="{EE1C9C18-6AE5-16BE-D640-FE7EAE4FF07C}"/>
            </a:ext>
          </a:extLst>
        </xdr:cNvPr>
        <xdr:cNvPicPr>
          <a:picLocks noChangeAspect="1"/>
        </xdr:cNvPicPr>
      </xdr:nvPicPr>
      <xdr:blipFill>
        <a:blip xmlns:r="http://schemas.openxmlformats.org/officeDocument/2006/relationships" r:embed="rId1"/>
        <a:stretch>
          <a:fillRect/>
        </a:stretch>
      </xdr:blipFill>
      <xdr:spPr>
        <a:xfrm>
          <a:off x="0" y="0"/>
          <a:ext cx="16495238" cy="8476190"/>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645638</xdr:colOff>
      <xdr:row>37</xdr:row>
      <xdr:rowOff>17990</xdr:rowOff>
    </xdr:to>
    <xdr:pic>
      <xdr:nvPicPr>
        <xdr:cNvPr id="2" name="図 1">
          <a:extLst>
            <a:ext uri="{FF2B5EF4-FFF2-40B4-BE49-F238E27FC236}">
              <a16:creationId xmlns:a16="http://schemas.microsoft.com/office/drawing/2014/main" id="{4B713718-1A41-5E9E-517A-B87C9D485EC9}"/>
            </a:ext>
          </a:extLst>
        </xdr:cNvPr>
        <xdr:cNvPicPr>
          <a:picLocks noChangeAspect="1"/>
        </xdr:cNvPicPr>
      </xdr:nvPicPr>
      <xdr:blipFill>
        <a:blip xmlns:r="http://schemas.openxmlformats.org/officeDocument/2006/relationships" r:embed="rId1"/>
        <a:stretch>
          <a:fillRect/>
        </a:stretch>
      </xdr:blipFill>
      <xdr:spPr>
        <a:xfrm>
          <a:off x="0" y="0"/>
          <a:ext cx="16495238" cy="8476190"/>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2BF8172C-1C89-07BA-02D4-0E7244553238}"/>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A20B1DC2-6A76-C8D6-A0C6-77D1E2F557DC}"/>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1DD72EBE-60E2-CF78-44C0-37EF1502DF18}"/>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twoCellAnchor editAs="oneCell">
    <xdr:from>
      <xdr:col>0</xdr:col>
      <xdr:colOff>0</xdr:colOff>
      <xdr:row>40</xdr:row>
      <xdr:rowOff>0</xdr:rowOff>
    </xdr:from>
    <xdr:to>
      <xdr:col>15</xdr:col>
      <xdr:colOff>1383</xdr:colOff>
      <xdr:row>43</xdr:row>
      <xdr:rowOff>47727</xdr:rowOff>
    </xdr:to>
    <xdr:pic>
      <xdr:nvPicPr>
        <xdr:cNvPr id="5" name="図 4">
          <a:extLst>
            <a:ext uri="{FF2B5EF4-FFF2-40B4-BE49-F238E27FC236}">
              <a16:creationId xmlns:a16="http://schemas.microsoft.com/office/drawing/2014/main" id="{41433403-C552-9AB7-223D-AD7F23CD62FA}"/>
            </a:ext>
          </a:extLst>
        </xdr:cNvPr>
        <xdr:cNvPicPr>
          <a:picLocks noChangeAspect="1"/>
        </xdr:cNvPicPr>
      </xdr:nvPicPr>
      <xdr:blipFill>
        <a:blip xmlns:r="http://schemas.openxmlformats.org/officeDocument/2006/relationships" r:embed="rId2"/>
        <a:stretch>
          <a:fillRect/>
        </a:stretch>
      </xdr:blipFill>
      <xdr:spPr>
        <a:xfrm>
          <a:off x="0" y="8915400"/>
          <a:ext cx="9907383" cy="733527"/>
        </a:xfrm>
        <a:prstGeom prst="rect">
          <a:avLst/>
        </a:prstGeom>
      </xdr:spPr>
    </xdr:pic>
    <xdr:clientData/>
  </xdr:twoCellAnchor>
  <xdr:twoCellAnchor editAs="oneCell">
    <xdr:from>
      <xdr:col>0</xdr:col>
      <xdr:colOff>0</xdr:colOff>
      <xdr:row>45</xdr:row>
      <xdr:rowOff>0</xdr:rowOff>
    </xdr:from>
    <xdr:to>
      <xdr:col>20</xdr:col>
      <xdr:colOff>163428</xdr:colOff>
      <xdr:row>82</xdr:row>
      <xdr:rowOff>27514</xdr:rowOff>
    </xdr:to>
    <xdr:pic>
      <xdr:nvPicPr>
        <xdr:cNvPr id="6" name="図 5">
          <a:extLst>
            <a:ext uri="{FF2B5EF4-FFF2-40B4-BE49-F238E27FC236}">
              <a16:creationId xmlns:a16="http://schemas.microsoft.com/office/drawing/2014/main" id="{E5C6991F-F3CC-1A3A-B171-E18C6E77F930}"/>
            </a:ext>
          </a:extLst>
        </xdr:cNvPr>
        <xdr:cNvPicPr>
          <a:picLocks noChangeAspect="1"/>
        </xdr:cNvPicPr>
      </xdr:nvPicPr>
      <xdr:blipFill>
        <a:blip xmlns:r="http://schemas.openxmlformats.org/officeDocument/2006/relationships" r:embed="rId3"/>
        <a:stretch>
          <a:fillRect/>
        </a:stretch>
      </xdr:blipFill>
      <xdr:spPr>
        <a:xfrm>
          <a:off x="0" y="10287000"/>
          <a:ext cx="13371428" cy="8485714"/>
        </a:xfrm>
        <a:prstGeom prst="rect">
          <a:avLst/>
        </a:prstGeom>
      </xdr:spPr>
    </xdr:pic>
    <xdr:clientData/>
  </xdr:twoCellAnchor>
  <xdr:twoCellAnchor editAs="oneCell">
    <xdr:from>
      <xdr:col>0</xdr:col>
      <xdr:colOff>0</xdr:colOff>
      <xdr:row>83</xdr:row>
      <xdr:rowOff>0</xdr:rowOff>
    </xdr:from>
    <xdr:to>
      <xdr:col>17</xdr:col>
      <xdr:colOff>39867</xdr:colOff>
      <xdr:row>110</xdr:row>
      <xdr:rowOff>189705</xdr:rowOff>
    </xdr:to>
    <xdr:pic>
      <xdr:nvPicPr>
        <xdr:cNvPr id="7" name="図 6">
          <a:extLst>
            <a:ext uri="{FF2B5EF4-FFF2-40B4-BE49-F238E27FC236}">
              <a16:creationId xmlns:a16="http://schemas.microsoft.com/office/drawing/2014/main" id="{96EDCB80-0A64-8D53-3E71-BF08E9573EDB}"/>
            </a:ext>
          </a:extLst>
        </xdr:cNvPr>
        <xdr:cNvPicPr>
          <a:picLocks noChangeAspect="1"/>
        </xdr:cNvPicPr>
      </xdr:nvPicPr>
      <xdr:blipFill>
        <a:blip xmlns:r="http://schemas.openxmlformats.org/officeDocument/2006/relationships" r:embed="rId4"/>
        <a:stretch>
          <a:fillRect/>
        </a:stretch>
      </xdr:blipFill>
      <xdr:spPr>
        <a:xfrm>
          <a:off x="0" y="18973800"/>
          <a:ext cx="11266667" cy="6361905"/>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F67A1556-F53C-499A-8D4F-BE60FF63BF34}"/>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twoCellAnchor editAs="oneCell">
    <xdr:from>
      <xdr:col>0</xdr:col>
      <xdr:colOff>0</xdr:colOff>
      <xdr:row>39</xdr:row>
      <xdr:rowOff>0</xdr:rowOff>
    </xdr:from>
    <xdr:to>
      <xdr:col>12</xdr:col>
      <xdr:colOff>191633</xdr:colOff>
      <xdr:row>42</xdr:row>
      <xdr:rowOff>152517</xdr:rowOff>
    </xdr:to>
    <xdr:pic>
      <xdr:nvPicPr>
        <xdr:cNvPr id="3" name="図 2">
          <a:extLst>
            <a:ext uri="{FF2B5EF4-FFF2-40B4-BE49-F238E27FC236}">
              <a16:creationId xmlns:a16="http://schemas.microsoft.com/office/drawing/2014/main" id="{0A614793-6D77-069F-A2F5-A1DC2C2D6148}"/>
            </a:ext>
          </a:extLst>
        </xdr:cNvPr>
        <xdr:cNvPicPr>
          <a:picLocks noChangeAspect="1"/>
        </xdr:cNvPicPr>
      </xdr:nvPicPr>
      <xdr:blipFill>
        <a:blip xmlns:r="http://schemas.openxmlformats.org/officeDocument/2006/relationships" r:embed="rId2"/>
        <a:stretch>
          <a:fillRect/>
        </a:stretch>
      </xdr:blipFill>
      <xdr:spPr>
        <a:xfrm>
          <a:off x="0" y="8915400"/>
          <a:ext cx="8116433" cy="838317"/>
        </a:xfrm>
        <a:prstGeom prst="rect">
          <a:avLst/>
        </a:prstGeom>
      </xdr:spPr>
    </xdr:pic>
    <xdr:clientData/>
  </xdr:twoCellAnchor>
  <xdr:twoCellAnchor editAs="oneCell">
    <xdr:from>
      <xdr:col>0</xdr:col>
      <xdr:colOff>0</xdr:colOff>
      <xdr:row>43</xdr:row>
      <xdr:rowOff>0</xdr:rowOff>
    </xdr:from>
    <xdr:to>
      <xdr:col>20</xdr:col>
      <xdr:colOff>163428</xdr:colOff>
      <xdr:row>80</xdr:row>
      <xdr:rowOff>27514</xdr:rowOff>
    </xdr:to>
    <xdr:pic>
      <xdr:nvPicPr>
        <xdr:cNvPr id="4" name="図 3">
          <a:extLst>
            <a:ext uri="{FF2B5EF4-FFF2-40B4-BE49-F238E27FC236}">
              <a16:creationId xmlns:a16="http://schemas.microsoft.com/office/drawing/2014/main" id="{4B187AE4-F9A9-F13C-D4B1-D458F928523F}"/>
            </a:ext>
          </a:extLst>
        </xdr:cNvPr>
        <xdr:cNvPicPr>
          <a:picLocks noChangeAspect="1"/>
        </xdr:cNvPicPr>
      </xdr:nvPicPr>
      <xdr:blipFill>
        <a:blip xmlns:r="http://schemas.openxmlformats.org/officeDocument/2006/relationships" r:embed="rId3"/>
        <a:stretch>
          <a:fillRect/>
        </a:stretch>
      </xdr:blipFill>
      <xdr:spPr>
        <a:xfrm>
          <a:off x="0" y="9829800"/>
          <a:ext cx="13371428" cy="8485714"/>
        </a:xfrm>
        <a:prstGeom prst="rect">
          <a:avLst/>
        </a:prstGeom>
      </xdr:spPr>
    </xdr:pic>
    <xdr:clientData/>
  </xdr:twoCellAnchor>
  <xdr:twoCellAnchor editAs="oneCell">
    <xdr:from>
      <xdr:col>0</xdr:col>
      <xdr:colOff>0</xdr:colOff>
      <xdr:row>81</xdr:row>
      <xdr:rowOff>0</xdr:rowOff>
    </xdr:from>
    <xdr:to>
      <xdr:col>11</xdr:col>
      <xdr:colOff>364171</xdr:colOff>
      <xdr:row>114</xdr:row>
      <xdr:rowOff>122867</xdr:rowOff>
    </xdr:to>
    <xdr:pic>
      <xdr:nvPicPr>
        <xdr:cNvPr id="5" name="図 4">
          <a:extLst>
            <a:ext uri="{FF2B5EF4-FFF2-40B4-BE49-F238E27FC236}">
              <a16:creationId xmlns:a16="http://schemas.microsoft.com/office/drawing/2014/main" id="{F2A44439-88F9-AEA8-01A0-A54EFC4108F9}"/>
            </a:ext>
          </a:extLst>
        </xdr:cNvPr>
        <xdr:cNvPicPr>
          <a:picLocks noChangeAspect="1"/>
        </xdr:cNvPicPr>
      </xdr:nvPicPr>
      <xdr:blipFill>
        <a:blip xmlns:r="http://schemas.openxmlformats.org/officeDocument/2006/relationships" r:embed="rId4"/>
        <a:stretch>
          <a:fillRect/>
        </a:stretch>
      </xdr:blipFill>
      <xdr:spPr>
        <a:xfrm>
          <a:off x="0" y="18516600"/>
          <a:ext cx="7628571" cy="7666667"/>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E663EBA0-7F6B-98B7-BB0F-4A304E983F44}"/>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163428</xdr:colOff>
      <xdr:row>37</xdr:row>
      <xdr:rowOff>27514</xdr:rowOff>
    </xdr:to>
    <xdr:pic>
      <xdr:nvPicPr>
        <xdr:cNvPr id="2" name="図 1">
          <a:extLst>
            <a:ext uri="{FF2B5EF4-FFF2-40B4-BE49-F238E27FC236}">
              <a16:creationId xmlns:a16="http://schemas.microsoft.com/office/drawing/2014/main" id="{CB6CC2CD-0EF5-EFEC-7139-CA74695046CB}"/>
            </a:ext>
          </a:extLst>
        </xdr:cNvPr>
        <xdr:cNvPicPr>
          <a:picLocks noChangeAspect="1"/>
        </xdr:cNvPicPr>
      </xdr:nvPicPr>
      <xdr:blipFill>
        <a:blip xmlns:r="http://schemas.openxmlformats.org/officeDocument/2006/relationships" r:embed="rId1"/>
        <a:stretch>
          <a:fillRect/>
        </a:stretch>
      </xdr:blipFill>
      <xdr:spPr>
        <a:xfrm>
          <a:off x="0" y="0"/>
          <a:ext cx="13371428" cy="8485714"/>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E2E14693-16AB-3612-B5E9-8B4F9685A51C}"/>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71BC3028-B4EF-D670-A282-03F5BFE8E4E5}"/>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2490FD5B-0FA8-C83E-BE88-3FFB1118C02D}"/>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twoCellAnchor editAs="oneCell">
    <xdr:from>
      <xdr:col>0</xdr:col>
      <xdr:colOff>0</xdr:colOff>
      <xdr:row>40</xdr:row>
      <xdr:rowOff>0</xdr:rowOff>
    </xdr:from>
    <xdr:to>
      <xdr:col>12</xdr:col>
      <xdr:colOff>410738</xdr:colOff>
      <xdr:row>46</xdr:row>
      <xdr:rowOff>95455</xdr:rowOff>
    </xdr:to>
    <xdr:pic>
      <xdr:nvPicPr>
        <xdr:cNvPr id="3" name="図 2">
          <a:extLst>
            <a:ext uri="{FF2B5EF4-FFF2-40B4-BE49-F238E27FC236}">
              <a16:creationId xmlns:a16="http://schemas.microsoft.com/office/drawing/2014/main" id="{242BDCA4-CE4B-DA91-100F-1B0426A67EE0}"/>
            </a:ext>
          </a:extLst>
        </xdr:cNvPr>
        <xdr:cNvPicPr>
          <a:picLocks noChangeAspect="1"/>
        </xdr:cNvPicPr>
      </xdr:nvPicPr>
      <xdr:blipFill>
        <a:blip xmlns:r="http://schemas.openxmlformats.org/officeDocument/2006/relationships" r:embed="rId2"/>
        <a:stretch>
          <a:fillRect/>
        </a:stretch>
      </xdr:blipFill>
      <xdr:spPr>
        <a:xfrm>
          <a:off x="0" y="9144000"/>
          <a:ext cx="8335538" cy="1467055"/>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999FB243-7425-2ECD-5287-FC0CBFA14DE8}"/>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3B827E7F-F825-C492-B4EF-01DE8FE3D744}"/>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CE6EA9E6-46E3-5DC4-14C8-BB7641EAF4DC}"/>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283733</xdr:colOff>
      <xdr:row>35</xdr:row>
      <xdr:rowOff>113286</xdr:rowOff>
    </xdr:to>
    <xdr:pic>
      <xdr:nvPicPr>
        <xdr:cNvPr id="2" name="図 1">
          <a:extLst>
            <a:ext uri="{FF2B5EF4-FFF2-40B4-BE49-F238E27FC236}">
              <a16:creationId xmlns:a16="http://schemas.microsoft.com/office/drawing/2014/main" id="{115CE43E-CF2A-B6D4-482C-EB0BE1382C28}"/>
            </a:ext>
          </a:extLst>
        </xdr:cNvPr>
        <xdr:cNvPicPr>
          <a:picLocks noChangeAspect="1"/>
        </xdr:cNvPicPr>
      </xdr:nvPicPr>
      <xdr:blipFill>
        <a:blip xmlns:r="http://schemas.openxmlformats.org/officeDocument/2006/relationships" r:embed="rId1"/>
        <a:stretch>
          <a:fillRect/>
        </a:stretch>
      </xdr:blipFill>
      <xdr:spPr>
        <a:xfrm>
          <a:off x="0" y="0"/>
          <a:ext cx="16133333" cy="8114286"/>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283733</xdr:colOff>
      <xdr:row>35</xdr:row>
      <xdr:rowOff>113286</xdr:rowOff>
    </xdr:to>
    <xdr:pic>
      <xdr:nvPicPr>
        <xdr:cNvPr id="2" name="図 1">
          <a:extLst>
            <a:ext uri="{FF2B5EF4-FFF2-40B4-BE49-F238E27FC236}">
              <a16:creationId xmlns:a16="http://schemas.microsoft.com/office/drawing/2014/main" id="{4CBA6628-68D2-BE2A-19BE-BC7DE890A623}"/>
            </a:ext>
          </a:extLst>
        </xdr:cNvPr>
        <xdr:cNvPicPr>
          <a:picLocks noChangeAspect="1"/>
        </xdr:cNvPicPr>
      </xdr:nvPicPr>
      <xdr:blipFill>
        <a:blip xmlns:r="http://schemas.openxmlformats.org/officeDocument/2006/relationships" r:embed="rId1"/>
        <a:stretch>
          <a:fillRect/>
        </a:stretch>
      </xdr:blipFill>
      <xdr:spPr>
        <a:xfrm>
          <a:off x="0" y="0"/>
          <a:ext cx="16133333" cy="8114286"/>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067A0735-B828-D2DB-A1CB-5D61552664BF}"/>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645638</xdr:colOff>
      <xdr:row>37</xdr:row>
      <xdr:rowOff>17990</xdr:rowOff>
    </xdr:to>
    <xdr:pic>
      <xdr:nvPicPr>
        <xdr:cNvPr id="2" name="図 1">
          <a:extLst>
            <a:ext uri="{FF2B5EF4-FFF2-40B4-BE49-F238E27FC236}">
              <a16:creationId xmlns:a16="http://schemas.microsoft.com/office/drawing/2014/main" id="{8BA42670-4CF1-67A3-A315-4DB9342436D7}"/>
            </a:ext>
          </a:extLst>
        </xdr:cNvPr>
        <xdr:cNvPicPr>
          <a:picLocks noChangeAspect="1"/>
        </xdr:cNvPicPr>
      </xdr:nvPicPr>
      <xdr:blipFill>
        <a:blip xmlns:r="http://schemas.openxmlformats.org/officeDocument/2006/relationships" r:embed="rId1"/>
        <a:stretch>
          <a:fillRect/>
        </a:stretch>
      </xdr:blipFill>
      <xdr:spPr>
        <a:xfrm>
          <a:off x="0" y="0"/>
          <a:ext cx="16495238" cy="8476190"/>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EEDF0FF8-0DBE-C676-0AAA-022AC97BE48A}"/>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2AD18262-2516-A2B8-0524-BA28405085AF}"/>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5F6BD94E-417E-EB9E-9D4B-9D0703747F11}"/>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25B44E50-9051-4A6C-D0E7-47688F8F45B5}"/>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CD4302FC-443B-5FD8-FAE4-4A60C721DD98}"/>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CE1BB25E-3C35-B08E-9C63-C90352D55274}"/>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00FDE713-C8FB-56B8-05A6-2D40B13F86B7}"/>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79DB86B2-667C-B4AB-BC98-58F9632A965F}"/>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48FC1358-7775-E260-D329-44FBC5483AE0}"/>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9A5FADA2-C4FB-C9BA-FBC0-234759F204CE}"/>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81D83FDA-02D6-AD32-73B7-54B36A11BBEB}"/>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55A0ABDF-FCE7-B098-31FD-97EF755D3E21}"/>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1B1BF04D-FED9-135C-CD5B-A070F30BDE36}"/>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3" name="図 2">
          <a:extLst>
            <a:ext uri="{FF2B5EF4-FFF2-40B4-BE49-F238E27FC236}">
              <a16:creationId xmlns:a16="http://schemas.microsoft.com/office/drawing/2014/main" id="{745AF581-E6EA-5D37-6C6F-5A188A43C077}"/>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F12958CF-E0E7-29FF-C34F-3FFB3F52AFEB}"/>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854DF537-7F8A-55F7-E2A7-2689A616503B}"/>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D973A698-23DE-FFF1-D14E-A210F177233E}"/>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1C3E3B68-81AF-57AC-7A28-A119E0FA6B21}"/>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F48B101F-85B7-E8B9-40CC-1B362039FF50}"/>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1B921E93-6837-14BC-86AE-C20DE2E38CB4}"/>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D7003C25-E1E7-1F2B-2578-3CB5B97FD948}"/>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EEE813F0-825D-A7DC-B917-17A81F458DCB}"/>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ACA8998C-8BBC-91F7-7805-785E82868393}"/>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16B3A715-53DF-9F76-2E03-B2378C382CE4}"/>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BD43CFDE-6F90-6426-17C2-2F8DCCA1A14B}"/>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C81C95C2-502D-B8F6-6A82-F6C9F50B9010}"/>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6D0AF265-82A2-0B2A-E776-1401979ACE3D}"/>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A516E355-7388-B28A-AB7E-40ADBB1C8636}"/>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59E2AB66-14FD-68F7-7616-7E02F1252A8F}"/>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2680091D-9568-DDAE-58D5-5631817A152A}"/>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2C29B05A-69CA-EBEC-17D6-75F9BEFD4AD6}"/>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378033F0-CDEC-78B3-C449-1E78817531CC}"/>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twoCellAnchor editAs="oneCell">
    <xdr:from>
      <xdr:col>0</xdr:col>
      <xdr:colOff>0</xdr:colOff>
      <xdr:row>39</xdr:row>
      <xdr:rowOff>0</xdr:rowOff>
    </xdr:from>
    <xdr:to>
      <xdr:col>25</xdr:col>
      <xdr:colOff>4286</xdr:colOff>
      <xdr:row>77</xdr:row>
      <xdr:rowOff>141771</xdr:rowOff>
    </xdr:to>
    <xdr:pic>
      <xdr:nvPicPr>
        <xdr:cNvPr id="3" name="図 2">
          <a:extLst>
            <a:ext uri="{FF2B5EF4-FFF2-40B4-BE49-F238E27FC236}">
              <a16:creationId xmlns:a16="http://schemas.microsoft.com/office/drawing/2014/main" id="{0F7C25DC-997E-4BC8-AB8C-D50830815E58}"/>
            </a:ext>
          </a:extLst>
        </xdr:cNvPr>
        <xdr:cNvPicPr>
          <a:picLocks noChangeAspect="1"/>
        </xdr:cNvPicPr>
      </xdr:nvPicPr>
      <xdr:blipFill>
        <a:blip xmlns:r="http://schemas.openxmlformats.org/officeDocument/2006/relationships" r:embed="rId2"/>
        <a:stretch>
          <a:fillRect/>
        </a:stretch>
      </xdr:blipFill>
      <xdr:spPr>
        <a:xfrm>
          <a:off x="0" y="8915400"/>
          <a:ext cx="16514286" cy="882857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0</xdr:col>
      <xdr:colOff>0</xdr:colOff>
      <xdr:row>42</xdr:row>
      <xdr:rowOff>0</xdr:rowOff>
    </xdr:from>
    <xdr:to>
      <xdr:col>25</xdr:col>
      <xdr:colOff>4286</xdr:colOff>
      <xdr:row>100</xdr:row>
      <xdr:rowOff>24200</xdr:rowOff>
    </xdr:to>
    <xdr:pic>
      <xdr:nvPicPr>
        <xdr:cNvPr id="2" name="図 1">
          <a:extLst>
            <a:ext uri="{FF2B5EF4-FFF2-40B4-BE49-F238E27FC236}">
              <a16:creationId xmlns:a16="http://schemas.microsoft.com/office/drawing/2014/main" id="{ECC2F072-3E3A-126A-FE4A-9B5FD94E96BC}"/>
            </a:ext>
          </a:extLst>
        </xdr:cNvPr>
        <xdr:cNvPicPr>
          <a:picLocks noChangeAspect="1"/>
        </xdr:cNvPicPr>
      </xdr:nvPicPr>
      <xdr:blipFill>
        <a:blip xmlns:r="http://schemas.openxmlformats.org/officeDocument/2006/relationships" r:embed="rId1"/>
        <a:stretch>
          <a:fillRect/>
        </a:stretch>
      </xdr:blipFill>
      <xdr:spPr>
        <a:xfrm>
          <a:off x="0" y="6934200"/>
          <a:ext cx="16514286" cy="9600000"/>
        </a:xfrm>
        <a:prstGeom prst="rect">
          <a:avLst/>
        </a:prstGeom>
      </xdr:spPr>
    </xdr:pic>
    <xdr:clientData/>
  </xdr:twoCellAnchor>
  <xdr:twoCellAnchor>
    <xdr:from>
      <xdr:col>3</xdr:col>
      <xdr:colOff>95250</xdr:colOff>
      <xdr:row>66</xdr:row>
      <xdr:rowOff>107950</xdr:rowOff>
    </xdr:from>
    <xdr:to>
      <xdr:col>19</xdr:col>
      <xdr:colOff>12700</xdr:colOff>
      <xdr:row>70</xdr:row>
      <xdr:rowOff>114300</xdr:rowOff>
    </xdr:to>
    <xdr:sp macro="" textlink="">
      <xdr:nvSpPr>
        <xdr:cNvPr id="3" name="四角形: 角を丸くする 2">
          <a:extLst>
            <a:ext uri="{FF2B5EF4-FFF2-40B4-BE49-F238E27FC236}">
              <a16:creationId xmlns:a16="http://schemas.microsoft.com/office/drawing/2014/main" id="{6A92002C-768C-C7A4-9ACF-120803F430B4}"/>
            </a:ext>
          </a:extLst>
        </xdr:cNvPr>
        <xdr:cNvSpPr/>
      </xdr:nvSpPr>
      <xdr:spPr>
        <a:xfrm>
          <a:off x="2076450" y="11004550"/>
          <a:ext cx="10483850" cy="666750"/>
        </a:xfrm>
        <a:prstGeom prst="round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31750</xdr:colOff>
      <xdr:row>74</xdr:row>
      <xdr:rowOff>146050</xdr:rowOff>
    </xdr:from>
    <xdr:to>
      <xdr:col>18</xdr:col>
      <xdr:colOff>609600</xdr:colOff>
      <xdr:row>78</xdr:row>
      <xdr:rowOff>152400</xdr:rowOff>
    </xdr:to>
    <xdr:sp macro="" textlink="">
      <xdr:nvSpPr>
        <xdr:cNvPr id="4" name="四角形: 角を丸くする 3">
          <a:extLst>
            <a:ext uri="{FF2B5EF4-FFF2-40B4-BE49-F238E27FC236}">
              <a16:creationId xmlns:a16="http://schemas.microsoft.com/office/drawing/2014/main" id="{AF8695ED-D3E1-43FF-9F3B-EA9EA15EE078}"/>
            </a:ext>
          </a:extLst>
        </xdr:cNvPr>
        <xdr:cNvSpPr/>
      </xdr:nvSpPr>
      <xdr:spPr>
        <a:xfrm>
          <a:off x="2012950" y="12363450"/>
          <a:ext cx="10483850" cy="666750"/>
        </a:xfrm>
        <a:prstGeom prst="round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12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90BC32AA-EB93-7CBB-3192-B52E44A09350}"/>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twoCellAnchor editAs="oneCell">
    <xdr:from>
      <xdr:col>0</xdr:col>
      <xdr:colOff>0</xdr:colOff>
      <xdr:row>39</xdr:row>
      <xdr:rowOff>0</xdr:rowOff>
    </xdr:from>
    <xdr:to>
      <xdr:col>25</xdr:col>
      <xdr:colOff>4286</xdr:colOff>
      <xdr:row>81</xdr:row>
      <xdr:rowOff>27371</xdr:rowOff>
    </xdr:to>
    <xdr:pic>
      <xdr:nvPicPr>
        <xdr:cNvPr id="3" name="図 2">
          <a:extLst>
            <a:ext uri="{FF2B5EF4-FFF2-40B4-BE49-F238E27FC236}">
              <a16:creationId xmlns:a16="http://schemas.microsoft.com/office/drawing/2014/main" id="{C88B1B19-555A-9490-9D5B-54F1562F7626}"/>
            </a:ext>
          </a:extLst>
        </xdr:cNvPr>
        <xdr:cNvPicPr>
          <a:picLocks noChangeAspect="1"/>
        </xdr:cNvPicPr>
      </xdr:nvPicPr>
      <xdr:blipFill>
        <a:blip xmlns:r="http://schemas.openxmlformats.org/officeDocument/2006/relationships" r:embed="rId2"/>
        <a:stretch>
          <a:fillRect/>
        </a:stretch>
      </xdr:blipFill>
      <xdr:spPr>
        <a:xfrm>
          <a:off x="0" y="8915400"/>
          <a:ext cx="16514286" cy="962857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481DE6EB-4970-FB2C-0BCC-9B9F13257EFB}"/>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B0B4E4F1-6EB9-3F04-2422-975E6803BA18}"/>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A029F02D-C382-6770-921F-2FD5A244E212}"/>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A64810FE-0E10-C1AD-0C20-2FA252EFE99D}"/>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76D7EDC4-5618-A80F-8FA9-98683B64CC13}"/>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8F2C0EC9-EFB5-FEDA-5792-BAFA307F94A1}"/>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CE163524-1AF8-F4E2-B915-917885954E35}"/>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FDF78C75-1162-0422-81E5-87732460D91B}"/>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4286</xdr:colOff>
      <xdr:row>38</xdr:row>
      <xdr:rowOff>141771</xdr:rowOff>
    </xdr:to>
    <xdr:pic>
      <xdr:nvPicPr>
        <xdr:cNvPr id="2" name="図 1">
          <a:extLst>
            <a:ext uri="{FF2B5EF4-FFF2-40B4-BE49-F238E27FC236}">
              <a16:creationId xmlns:a16="http://schemas.microsoft.com/office/drawing/2014/main" id="{496ED360-FF68-32B9-D37F-655AC617E75D}"/>
            </a:ext>
          </a:extLst>
        </xdr:cNvPr>
        <xdr:cNvPicPr>
          <a:picLocks noChangeAspect="1"/>
        </xdr:cNvPicPr>
      </xdr:nvPicPr>
      <xdr:blipFill>
        <a:blip xmlns:r="http://schemas.openxmlformats.org/officeDocument/2006/relationships" r:embed="rId1"/>
        <a:stretch>
          <a:fillRect/>
        </a:stretch>
      </xdr:blipFill>
      <xdr:spPr>
        <a:xfrm>
          <a:off x="0" y="0"/>
          <a:ext cx="16514286" cy="882857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0</xdr:col>
      <xdr:colOff>0</xdr:colOff>
      <xdr:row>85</xdr:row>
      <xdr:rowOff>0</xdr:rowOff>
    </xdr:from>
    <xdr:to>
      <xdr:col>14</xdr:col>
      <xdr:colOff>490309</xdr:colOff>
      <xdr:row>122</xdr:row>
      <xdr:rowOff>125023</xdr:rowOff>
    </xdr:to>
    <xdr:pic>
      <xdr:nvPicPr>
        <xdr:cNvPr id="2" name="図 1">
          <a:extLst>
            <a:ext uri="{FF2B5EF4-FFF2-40B4-BE49-F238E27FC236}">
              <a16:creationId xmlns:a16="http://schemas.microsoft.com/office/drawing/2014/main" id="{83C4CB93-EA26-7B85-9EDF-756A51201E1C}"/>
            </a:ext>
          </a:extLst>
        </xdr:cNvPr>
        <xdr:cNvPicPr>
          <a:picLocks noChangeAspect="1"/>
        </xdr:cNvPicPr>
      </xdr:nvPicPr>
      <xdr:blipFill>
        <a:blip xmlns:r="http://schemas.openxmlformats.org/officeDocument/2006/relationships" r:embed="rId1"/>
        <a:stretch>
          <a:fillRect/>
        </a:stretch>
      </xdr:blipFill>
      <xdr:spPr>
        <a:xfrm>
          <a:off x="0" y="19431000"/>
          <a:ext cx="9735909" cy="8583223"/>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D2559E89-50B9-5DA0-F746-18349C8FBA6F}"/>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F5858DC6-E3F2-D57A-CC92-66D989A56317}"/>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3" name="図 2">
          <a:extLst>
            <a:ext uri="{FF2B5EF4-FFF2-40B4-BE49-F238E27FC236}">
              <a16:creationId xmlns:a16="http://schemas.microsoft.com/office/drawing/2014/main" id="{0DECCA41-E06F-1E46-EB03-859E1E973F6B}"/>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871EE270-D5FF-EFF9-44D9-7ED19D514E08}"/>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BE25875A-375D-4F4B-CB9E-A9A7AE1E1A5C}"/>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958DED97-7D12-8F80-5DD5-8E5628C9D640}"/>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F021647B-6786-5BF5-5B7B-6F4F51F0FCC4}"/>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B7ABD035-D464-E37F-AA05-75F88389F3F4}"/>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64822502-6369-FA6E-28E9-6D6A563ECABF}"/>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11E5B25F-6D7B-92EB-1E32-576BB642FF16}"/>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8E5B64F7-0321-2F84-1428-844648600B48}"/>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107EFA48-6297-EB55-7A7B-074DDD5D0831}"/>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E90BBAED-7B1B-89CC-93D7-D2B4B990C019}"/>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A8B4FD17-57BD-07D2-A095-0A0E8CA2A73A}"/>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64EAB53D-F2A2-CEF1-EB5A-F88A13A80764}"/>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8852FD5D-7F45-4C0D-21DC-F2343BF6A5E7}"/>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13ED16C8-22DE-84DE-D3AF-89B3664F58E3}"/>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7415516F-4079-3757-7B1A-0E6C0580AC58}"/>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96035184-C58D-E6F5-2B71-55578CC37191}"/>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48111B96-E924-F995-0E31-5374DD09DAF4}"/>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05986E53-6CB0-54A3-BDE0-24C3769CC8D2}"/>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8D245CFE-3F60-0727-CF89-FA705712F90F}"/>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4BF8D996-E1DF-1CB8-BB16-05085437D51F}"/>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03C2B356-D39B-C40F-CBAB-CBE18517C275}"/>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E9B76606-1D4F-EBF2-2377-E7E7BA01C787}"/>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9E0829C8-87FB-711D-CBCC-33086AC646CC}"/>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9980ADB4-C267-6DF6-A7E8-FEAE877E08B2}"/>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A32175CC-DBC2-42C1-0403-806E283EA8EB}"/>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D8A685CB-EC8C-5271-5151-F1499AFBA1FA}"/>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3B1D3B1C-5011-6E61-BFE8-995CC4644117}"/>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04A4C2F8-FEB3-D1B4-DC21-49E3CD361B83}"/>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7C5BB29B-8732-635E-686F-B43A52375203}"/>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855CA883-C261-9F83-C827-98879E1B1963}"/>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AFD0152E-270D-95F6-789F-EED013F0BD8B}"/>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F7D5AF94-E325-CD33-6AAB-D71D3CFE0E4A}"/>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CFE418D0-A952-D684-73DE-26AAFB02B847}"/>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C50538DE-78B0-C25F-9EEF-F67DAED2DBEE}"/>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3C21119D-DA8A-58B4-2B4C-E20F2CB22460}"/>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CAD3878E-DE7C-551A-E429-1485FD3EF823}"/>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C36A3617-7D59-79AF-CFC7-6828423038C1}"/>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43EC24CB-1737-8061-FA39-46DADBA1B021}"/>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73E45F5C-1871-85C8-7E89-266A7FAAA78E}"/>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CF94F5F1-7A37-DF50-E537-4BCBA9AD9568}"/>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DDB096E2-DFB4-6F2A-943E-88D7D7DF597D}"/>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ED2E4BEE-14F5-1D8B-42F1-0D6E2FFD5A6D}"/>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75B0C1F8-5A1B-EBA1-D4EF-E5D85315B540}"/>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9EF1178C-E42B-1FAC-A721-DF043DB185C6}"/>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182106</xdr:colOff>
      <xdr:row>27</xdr:row>
      <xdr:rowOff>181862</xdr:rowOff>
    </xdr:to>
    <xdr:pic>
      <xdr:nvPicPr>
        <xdr:cNvPr id="2" name="図 1">
          <a:extLst>
            <a:ext uri="{FF2B5EF4-FFF2-40B4-BE49-F238E27FC236}">
              <a16:creationId xmlns:a16="http://schemas.microsoft.com/office/drawing/2014/main" id="{A1479340-4F12-5935-A202-483A631253D2}"/>
            </a:ext>
          </a:extLst>
        </xdr:cNvPr>
        <xdr:cNvPicPr>
          <a:picLocks noChangeAspect="1"/>
        </xdr:cNvPicPr>
      </xdr:nvPicPr>
      <xdr:blipFill>
        <a:blip xmlns:r="http://schemas.openxmlformats.org/officeDocument/2006/relationships" r:embed="rId1"/>
        <a:stretch>
          <a:fillRect/>
        </a:stretch>
      </xdr:blipFill>
      <xdr:spPr>
        <a:xfrm>
          <a:off x="0" y="0"/>
          <a:ext cx="8106906" cy="6354062"/>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442124</xdr:colOff>
      <xdr:row>16</xdr:row>
      <xdr:rowOff>133879</xdr:rowOff>
    </xdr:to>
    <xdr:pic>
      <xdr:nvPicPr>
        <xdr:cNvPr id="2" name="図 1">
          <a:extLst>
            <a:ext uri="{FF2B5EF4-FFF2-40B4-BE49-F238E27FC236}">
              <a16:creationId xmlns:a16="http://schemas.microsoft.com/office/drawing/2014/main" id="{F2E586D2-69EF-D28D-2932-1B4FFD1E04A6}"/>
            </a:ext>
          </a:extLst>
        </xdr:cNvPr>
        <xdr:cNvPicPr>
          <a:picLocks noChangeAspect="1"/>
        </xdr:cNvPicPr>
      </xdr:nvPicPr>
      <xdr:blipFill>
        <a:blip xmlns:r="http://schemas.openxmlformats.org/officeDocument/2006/relationships" r:embed="rId1"/>
        <a:stretch>
          <a:fillRect/>
        </a:stretch>
      </xdr:blipFill>
      <xdr:spPr>
        <a:xfrm>
          <a:off x="0" y="0"/>
          <a:ext cx="5725324" cy="3791479"/>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381FAF2F-5F40-488D-8420-D29F9BC5A3E8}"/>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224401</xdr:colOff>
      <xdr:row>16</xdr:row>
      <xdr:rowOff>124353</xdr:rowOff>
    </xdr:to>
    <xdr:pic>
      <xdr:nvPicPr>
        <xdr:cNvPr id="2" name="図 1">
          <a:extLst>
            <a:ext uri="{FF2B5EF4-FFF2-40B4-BE49-F238E27FC236}">
              <a16:creationId xmlns:a16="http://schemas.microsoft.com/office/drawing/2014/main" id="{FC93F8CA-F9BF-1723-1381-010B6D6A4DB3}"/>
            </a:ext>
          </a:extLst>
        </xdr:cNvPr>
        <xdr:cNvPicPr>
          <a:picLocks noChangeAspect="1"/>
        </xdr:cNvPicPr>
      </xdr:nvPicPr>
      <xdr:blipFill>
        <a:blip xmlns:r="http://schemas.openxmlformats.org/officeDocument/2006/relationships" r:embed="rId1"/>
        <a:stretch>
          <a:fillRect/>
        </a:stretch>
      </xdr:blipFill>
      <xdr:spPr>
        <a:xfrm>
          <a:off x="0" y="0"/>
          <a:ext cx="15413601" cy="3781953"/>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22</xdr:col>
      <xdr:colOff>456116</xdr:colOff>
      <xdr:row>9</xdr:row>
      <xdr:rowOff>209866</xdr:rowOff>
    </xdr:to>
    <xdr:pic>
      <xdr:nvPicPr>
        <xdr:cNvPr id="2" name="図 1">
          <a:extLst>
            <a:ext uri="{FF2B5EF4-FFF2-40B4-BE49-F238E27FC236}">
              <a16:creationId xmlns:a16="http://schemas.microsoft.com/office/drawing/2014/main" id="{0676D6A1-569F-5CB3-359E-4D7C595251F7}"/>
            </a:ext>
          </a:extLst>
        </xdr:cNvPr>
        <xdr:cNvPicPr>
          <a:picLocks noChangeAspect="1"/>
        </xdr:cNvPicPr>
      </xdr:nvPicPr>
      <xdr:blipFill>
        <a:blip xmlns:r="http://schemas.openxmlformats.org/officeDocument/2006/relationships" r:embed="rId1"/>
        <a:stretch>
          <a:fillRect/>
        </a:stretch>
      </xdr:blipFill>
      <xdr:spPr>
        <a:xfrm>
          <a:off x="0" y="0"/>
          <a:ext cx="14984916" cy="2267266"/>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0B388CBF-62A2-B29A-6716-0B19B04E5AC1}"/>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xdr:twoCellAnchor>
    <xdr:from>
      <xdr:col>16</xdr:col>
      <xdr:colOff>825500</xdr:colOff>
      <xdr:row>5</xdr:row>
      <xdr:rowOff>698500</xdr:rowOff>
    </xdr:from>
    <xdr:to>
      <xdr:col>17</xdr:col>
      <xdr:colOff>228600</xdr:colOff>
      <xdr:row>5</xdr:row>
      <xdr:rowOff>908050</xdr:rowOff>
    </xdr:to>
    <xdr:sp macro="" textlink="">
      <xdr:nvSpPr>
        <xdr:cNvPr id="2" name="AutoShape 2">
          <a:extLst>
            <a:ext uri="{FF2B5EF4-FFF2-40B4-BE49-F238E27FC236}">
              <a16:creationId xmlns:a16="http://schemas.microsoft.com/office/drawing/2014/main" id="{34648A23-ED80-4C4D-B119-D27DAD6E63F4}"/>
            </a:ext>
          </a:extLst>
        </xdr:cNvPr>
        <xdr:cNvSpPr>
          <a:spLocks noChangeArrowheads="1"/>
        </xdr:cNvSpPr>
      </xdr:nvSpPr>
      <xdr:spPr bwMode="auto">
        <a:xfrm flipV="1">
          <a:off x="13176250" y="2686050"/>
          <a:ext cx="228600" cy="0"/>
        </a:xfrm>
        <a:prstGeom prst="triangle">
          <a:avLst>
            <a:gd name="adj" fmla="val 50000"/>
          </a:avLst>
        </a:prstGeom>
        <a:solidFill>
          <a:srgbClr val="FF0000"/>
        </a:solidFill>
        <a:ln w="9525">
          <a:solidFill>
            <a:srgbClr val="000000"/>
          </a:solidFill>
          <a:miter lim="800000"/>
          <a:headEnd/>
          <a:tailEnd/>
        </a:ln>
      </xdr:spPr>
    </xdr:sp>
    <xdr:clientData/>
  </xdr:twoCellAnchor>
  <xdr:twoCellAnchor>
    <xdr:from>
      <xdr:col>67</xdr:col>
      <xdr:colOff>203200</xdr:colOff>
      <xdr:row>91</xdr:row>
      <xdr:rowOff>514350</xdr:rowOff>
    </xdr:from>
    <xdr:to>
      <xdr:col>67</xdr:col>
      <xdr:colOff>431800</xdr:colOff>
      <xdr:row>91</xdr:row>
      <xdr:rowOff>514350</xdr:rowOff>
    </xdr:to>
    <xdr:sp macro="" textlink="">
      <xdr:nvSpPr>
        <xdr:cNvPr id="3" name="AutoShape 5">
          <a:extLst>
            <a:ext uri="{FF2B5EF4-FFF2-40B4-BE49-F238E27FC236}">
              <a16:creationId xmlns:a16="http://schemas.microsoft.com/office/drawing/2014/main" id="{AD3133A2-C583-4484-89B4-2DCFA4A88AA5}"/>
            </a:ext>
          </a:extLst>
        </xdr:cNvPr>
        <xdr:cNvSpPr>
          <a:spLocks noChangeArrowheads="1"/>
        </xdr:cNvSpPr>
      </xdr:nvSpPr>
      <xdr:spPr bwMode="auto">
        <a:xfrm flipV="1">
          <a:off x="40068500" y="19583400"/>
          <a:ext cx="228600" cy="0"/>
        </a:xfrm>
        <a:prstGeom prst="triangle">
          <a:avLst>
            <a:gd name="adj" fmla="val 50000"/>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23</xdr:col>
      <xdr:colOff>850900</xdr:colOff>
      <xdr:row>415</xdr:row>
      <xdr:rowOff>177800</xdr:rowOff>
    </xdr:from>
    <xdr:to>
      <xdr:col>39</xdr:col>
      <xdr:colOff>965200</xdr:colOff>
      <xdr:row>416</xdr:row>
      <xdr:rowOff>228600</xdr:rowOff>
    </xdr:to>
    <xdr:sp macro="" textlink="">
      <xdr:nvSpPr>
        <xdr:cNvPr id="4" name="Rectangle 144">
          <a:extLst>
            <a:ext uri="{FF2B5EF4-FFF2-40B4-BE49-F238E27FC236}">
              <a16:creationId xmlns:a16="http://schemas.microsoft.com/office/drawing/2014/main" id="{FD1BE597-32BF-4D09-ADDD-0D3B5C2F4B8F}"/>
            </a:ext>
          </a:extLst>
        </xdr:cNvPr>
        <xdr:cNvSpPr>
          <a:spLocks noChangeArrowheads="1"/>
        </xdr:cNvSpPr>
      </xdr:nvSpPr>
      <xdr:spPr bwMode="auto">
        <a:xfrm>
          <a:off x="17983200" y="44265850"/>
          <a:ext cx="10972800" cy="39370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55</xdr:col>
      <xdr:colOff>1447800</xdr:colOff>
      <xdr:row>231</xdr:row>
      <xdr:rowOff>0</xdr:rowOff>
    </xdr:from>
    <xdr:to>
      <xdr:col>58</xdr:col>
      <xdr:colOff>9397</xdr:colOff>
      <xdr:row>231</xdr:row>
      <xdr:rowOff>0</xdr:rowOff>
    </xdr:to>
    <xdr:sp macro="" textlink="">
      <xdr:nvSpPr>
        <xdr:cNvPr id="5" name="AutoShape 158">
          <a:extLst>
            <a:ext uri="{FF2B5EF4-FFF2-40B4-BE49-F238E27FC236}">
              <a16:creationId xmlns:a16="http://schemas.microsoft.com/office/drawing/2014/main" id="{1860FB14-89ED-48FD-9414-E6602103AB27}"/>
            </a:ext>
          </a:extLst>
        </xdr:cNvPr>
        <xdr:cNvSpPr>
          <a:spLocks noChangeArrowheads="1"/>
        </xdr:cNvSpPr>
      </xdr:nvSpPr>
      <xdr:spPr bwMode="auto">
        <a:xfrm>
          <a:off x="31496000" y="36061650"/>
          <a:ext cx="1596897" cy="0"/>
        </a:xfrm>
        <a:prstGeom prst="wedgeRoundRectCallout">
          <a:avLst>
            <a:gd name="adj1" fmla="val -26574"/>
            <a:gd name="adj2" fmla="val 162556"/>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3</a:t>
          </a:r>
          <a:r>
            <a:rPr lang="ja-JP" altLang="en-US" sz="2200" b="0" i="0" u="none" strike="noStrike" baseline="0">
              <a:solidFill>
                <a:srgbClr val="000000"/>
              </a:solidFill>
              <a:latin typeface="ＭＳ Ｐゴシック"/>
              <a:ea typeface="ＭＳ Ｐゴシック"/>
            </a:rPr>
            <a:t>月分　</a:t>
          </a:r>
          <a:r>
            <a:rPr lang="en-US" altLang="ja-JP" sz="2200" b="0" i="0" u="none" strike="noStrike" baseline="0">
              <a:solidFill>
                <a:srgbClr val="000000"/>
              </a:solidFill>
              <a:latin typeface="ＭＳ Ｐゴシック"/>
              <a:ea typeface="ＭＳ Ｐゴシック"/>
            </a:rPr>
            <a:t>9</a:t>
          </a:r>
          <a:r>
            <a:rPr lang="ja-JP" altLang="en-US" sz="2200" b="0" i="0" u="none" strike="noStrike" baseline="0">
              <a:solidFill>
                <a:srgbClr val="000000"/>
              </a:solidFill>
              <a:latin typeface="ＭＳ Ｐゴシック"/>
              <a:ea typeface="ＭＳ Ｐゴシック"/>
            </a:rPr>
            <a:t>台</a:t>
          </a:r>
        </a:p>
      </xdr:txBody>
    </xdr:sp>
    <xdr:clientData/>
  </xdr:twoCellAnchor>
  <xdr:twoCellAnchor>
    <xdr:from>
      <xdr:col>40</xdr:col>
      <xdr:colOff>636586</xdr:colOff>
      <xdr:row>133</xdr:row>
      <xdr:rowOff>0</xdr:rowOff>
    </xdr:from>
    <xdr:to>
      <xdr:col>44</xdr:col>
      <xdr:colOff>17431</xdr:colOff>
      <xdr:row>133</xdr:row>
      <xdr:rowOff>0</xdr:rowOff>
    </xdr:to>
    <xdr:sp macro="" textlink="">
      <xdr:nvSpPr>
        <xdr:cNvPr id="6" name="AutoShape 163">
          <a:extLst>
            <a:ext uri="{FF2B5EF4-FFF2-40B4-BE49-F238E27FC236}">
              <a16:creationId xmlns:a16="http://schemas.microsoft.com/office/drawing/2014/main" id="{FE8E5B54-CADE-4588-99FB-C936A5E38933}"/>
            </a:ext>
          </a:extLst>
        </xdr:cNvPr>
        <xdr:cNvSpPr>
          <a:spLocks noChangeArrowheads="1"/>
        </xdr:cNvSpPr>
      </xdr:nvSpPr>
      <xdr:spPr bwMode="auto">
        <a:xfrm>
          <a:off x="28956000" y="20326350"/>
          <a:ext cx="0" cy="0"/>
        </a:xfrm>
        <a:prstGeom prst="wedgeRoundRectCallout">
          <a:avLst>
            <a:gd name="adj1" fmla="val 36300"/>
            <a:gd name="adj2" fmla="val 102286"/>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SP</a:t>
          </a:r>
          <a:r>
            <a:rPr lang="ja-JP" altLang="en-US" sz="2200" b="0" i="0" u="none" strike="noStrike" baseline="0">
              <a:solidFill>
                <a:srgbClr val="000000"/>
              </a:solidFill>
              <a:latin typeface="ＭＳ Ｐゴシック"/>
              <a:ea typeface="ＭＳ Ｐゴシック"/>
            </a:rPr>
            <a:t>　</a:t>
          </a:r>
          <a:r>
            <a:rPr lang="en-US" altLang="ja-JP" sz="2200" b="0" i="0" u="none" strike="noStrike" baseline="0">
              <a:solidFill>
                <a:srgbClr val="000000"/>
              </a:solidFill>
              <a:latin typeface="ＭＳ Ｐゴシック"/>
              <a:ea typeface="ＭＳ Ｐゴシック"/>
            </a:rPr>
            <a:t>10</a:t>
          </a:r>
          <a:r>
            <a:rPr lang="ja-JP" altLang="en-US" sz="2200" b="0" i="0" u="none" strike="noStrike" baseline="0">
              <a:solidFill>
                <a:srgbClr val="000000"/>
              </a:solidFill>
              <a:latin typeface="ＭＳ Ｐゴシック"/>
              <a:ea typeface="ＭＳ Ｐゴシック"/>
            </a:rPr>
            <a:t>台含む</a:t>
          </a:r>
          <a:endParaRPr lang="en-US" altLang="ja-JP" sz="2200" b="0" i="0" u="none" strike="noStrike" baseline="0">
            <a:solidFill>
              <a:srgbClr val="000000"/>
            </a:solidFill>
            <a:latin typeface="ＭＳ Ｐゴシック"/>
            <a:ea typeface="ＭＳ Ｐゴシック"/>
          </a:endParaRPr>
        </a:p>
        <a:p>
          <a:pPr algn="ctr" rtl="0">
            <a:defRPr sz="1000"/>
          </a:pPr>
          <a:r>
            <a:rPr lang="en-US" altLang="ja-JP" sz="2200" b="0" i="0" u="none" strike="noStrike" baseline="0">
              <a:solidFill>
                <a:srgbClr val="000000"/>
              </a:solidFill>
              <a:latin typeface="ＭＳ Ｐゴシック"/>
              <a:ea typeface="ＭＳ Ｐゴシック"/>
            </a:rPr>
            <a:t>50010</a:t>
          </a:r>
          <a:r>
            <a:rPr lang="ja-JP" altLang="en-US" sz="2200" b="0" i="0" u="none" strike="noStrike" baseline="0">
              <a:solidFill>
                <a:srgbClr val="000000"/>
              </a:solidFill>
              <a:latin typeface="ＭＳ Ｐゴシック"/>
              <a:ea typeface="ＭＳ Ｐゴシック"/>
            </a:rPr>
            <a:t>小組</a:t>
          </a:r>
        </a:p>
      </xdr:txBody>
    </xdr:sp>
    <xdr:clientData/>
  </xdr:twoCellAnchor>
  <xdr:twoCellAnchor>
    <xdr:from>
      <xdr:col>27</xdr:col>
      <xdr:colOff>6783</xdr:colOff>
      <xdr:row>412</xdr:row>
      <xdr:rowOff>286038</xdr:rowOff>
    </xdr:from>
    <xdr:to>
      <xdr:col>29</xdr:col>
      <xdr:colOff>516396</xdr:colOff>
      <xdr:row>414</xdr:row>
      <xdr:rowOff>149567</xdr:rowOff>
    </xdr:to>
    <xdr:sp macro="" textlink="">
      <xdr:nvSpPr>
        <xdr:cNvPr id="7" name="AutoShape 164">
          <a:extLst>
            <a:ext uri="{FF2B5EF4-FFF2-40B4-BE49-F238E27FC236}">
              <a16:creationId xmlns:a16="http://schemas.microsoft.com/office/drawing/2014/main" id="{7704E186-4591-42EB-9149-F90594FCA0B9}"/>
            </a:ext>
          </a:extLst>
        </xdr:cNvPr>
        <xdr:cNvSpPr>
          <a:spLocks noChangeArrowheads="1"/>
        </xdr:cNvSpPr>
      </xdr:nvSpPr>
      <xdr:spPr bwMode="auto">
        <a:xfrm>
          <a:off x="20047383" y="43345388"/>
          <a:ext cx="1881213" cy="549329"/>
        </a:xfrm>
        <a:prstGeom prst="wedgeRoundRectCallout">
          <a:avLst>
            <a:gd name="adj1" fmla="val -26560"/>
            <a:gd name="adj2" fmla="val 162014"/>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7</a:t>
          </a:r>
          <a:r>
            <a:rPr lang="ja-JP" altLang="en-US" sz="2200" b="0" i="0" u="none" strike="noStrike" baseline="0">
              <a:solidFill>
                <a:srgbClr val="000000"/>
              </a:solidFill>
              <a:latin typeface="ＭＳ Ｐゴシック"/>
              <a:ea typeface="ＭＳ Ｐゴシック"/>
            </a:rPr>
            <a:t>月分　</a:t>
          </a:r>
          <a:r>
            <a:rPr lang="en-US" altLang="ja-JP" sz="2200" b="0" i="0" u="none" strike="noStrike" baseline="0">
              <a:solidFill>
                <a:srgbClr val="000000"/>
              </a:solidFill>
              <a:latin typeface="ＭＳ Ｐゴシック"/>
              <a:ea typeface="ＭＳ Ｐゴシック"/>
            </a:rPr>
            <a:t>40</a:t>
          </a:r>
          <a:r>
            <a:rPr lang="ja-JP" altLang="en-US" sz="2200" b="0" i="0" u="none" strike="noStrike" baseline="0">
              <a:solidFill>
                <a:srgbClr val="000000"/>
              </a:solidFill>
              <a:latin typeface="ＭＳ Ｐゴシック"/>
              <a:ea typeface="ＭＳ Ｐゴシック"/>
            </a:rPr>
            <a:t>台</a:t>
          </a:r>
        </a:p>
      </xdr:txBody>
    </xdr:sp>
    <xdr:clientData/>
  </xdr:twoCellAnchor>
  <xdr:twoCellAnchor>
    <xdr:from>
      <xdr:col>19</xdr:col>
      <xdr:colOff>681038</xdr:colOff>
      <xdr:row>414</xdr:row>
      <xdr:rowOff>3175</xdr:rowOff>
    </xdr:from>
    <xdr:to>
      <xdr:col>22</xdr:col>
      <xdr:colOff>587383</xdr:colOff>
      <xdr:row>415</xdr:row>
      <xdr:rowOff>260384</xdr:rowOff>
    </xdr:to>
    <xdr:sp macro="" textlink="">
      <xdr:nvSpPr>
        <xdr:cNvPr id="8" name="AutoShape 165">
          <a:extLst>
            <a:ext uri="{FF2B5EF4-FFF2-40B4-BE49-F238E27FC236}">
              <a16:creationId xmlns:a16="http://schemas.microsoft.com/office/drawing/2014/main" id="{386C33AE-7987-4982-8B22-068F0C60B9ED}"/>
            </a:ext>
          </a:extLst>
        </xdr:cNvPr>
        <xdr:cNvSpPr>
          <a:spLocks noChangeArrowheads="1"/>
        </xdr:cNvSpPr>
      </xdr:nvSpPr>
      <xdr:spPr bwMode="auto">
        <a:xfrm>
          <a:off x="15235238" y="43748325"/>
          <a:ext cx="1963745" cy="600109"/>
        </a:xfrm>
        <a:prstGeom prst="wedgeRoundRectCallout">
          <a:avLst>
            <a:gd name="adj1" fmla="val -38306"/>
            <a:gd name="adj2" fmla="val 180273"/>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7</a:t>
          </a:r>
          <a:r>
            <a:rPr lang="ja-JP" altLang="en-US" sz="2200" b="0" i="0" u="none" strike="noStrike" baseline="0">
              <a:solidFill>
                <a:srgbClr val="000000"/>
              </a:solidFill>
              <a:latin typeface="ＭＳ Ｐゴシック"/>
              <a:ea typeface="ＭＳ Ｐゴシック"/>
            </a:rPr>
            <a:t>月分　</a:t>
          </a:r>
          <a:r>
            <a:rPr lang="en-US" altLang="ja-JP" sz="2200" b="0" i="0" u="none" strike="noStrike" baseline="0">
              <a:solidFill>
                <a:srgbClr val="000000"/>
              </a:solidFill>
              <a:latin typeface="ＭＳ Ｐゴシック"/>
              <a:ea typeface="ＭＳ Ｐゴシック"/>
            </a:rPr>
            <a:t>126</a:t>
          </a:r>
          <a:r>
            <a:rPr lang="ja-JP" altLang="en-US" sz="2200" b="0" i="0" u="none" strike="noStrike" baseline="0">
              <a:solidFill>
                <a:srgbClr val="000000"/>
              </a:solidFill>
              <a:latin typeface="ＭＳ Ｐゴシック"/>
              <a:ea typeface="ＭＳ Ｐゴシック"/>
            </a:rPr>
            <a:t>台</a:t>
          </a:r>
        </a:p>
      </xdr:txBody>
    </xdr:sp>
    <xdr:clientData/>
  </xdr:twoCellAnchor>
  <xdr:twoCellAnchor>
    <xdr:from>
      <xdr:col>62</xdr:col>
      <xdr:colOff>146050</xdr:colOff>
      <xdr:row>229</xdr:row>
      <xdr:rowOff>901700</xdr:rowOff>
    </xdr:from>
    <xdr:to>
      <xdr:col>63</xdr:col>
      <xdr:colOff>38100</xdr:colOff>
      <xdr:row>230</xdr:row>
      <xdr:rowOff>857250</xdr:rowOff>
    </xdr:to>
    <xdr:sp macro="" textlink="">
      <xdr:nvSpPr>
        <xdr:cNvPr id="9" name="Rectangle 172">
          <a:extLst>
            <a:ext uri="{FF2B5EF4-FFF2-40B4-BE49-F238E27FC236}">
              <a16:creationId xmlns:a16="http://schemas.microsoft.com/office/drawing/2014/main" id="{54DC7F07-AFC8-452E-BDB1-8AFC2E06A334}"/>
            </a:ext>
          </a:extLst>
        </xdr:cNvPr>
        <xdr:cNvSpPr>
          <a:spLocks noChangeArrowheads="1"/>
        </xdr:cNvSpPr>
      </xdr:nvSpPr>
      <xdr:spPr bwMode="auto">
        <a:xfrm>
          <a:off x="36391850" y="36061650"/>
          <a:ext cx="615950" cy="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55</xdr:col>
      <xdr:colOff>1196975</xdr:colOff>
      <xdr:row>93</xdr:row>
      <xdr:rowOff>0</xdr:rowOff>
    </xdr:from>
    <xdr:to>
      <xdr:col>58</xdr:col>
      <xdr:colOff>9507</xdr:colOff>
      <xdr:row>93</xdr:row>
      <xdr:rowOff>0</xdr:rowOff>
    </xdr:to>
    <xdr:sp macro="" textlink="">
      <xdr:nvSpPr>
        <xdr:cNvPr id="10" name="AutoShape 180">
          <a:extLst>
            <a:ext uri="{FF2B5EF4-FFF2-40B4-BE49-F238E27FC236}">
              <a16:creationId xmlns:a16="http://schemas.microsoft.com/office/drawing/2014/main" id="{61F5109B-C6C5-4E95-BF2C-0DF3D5EF5BEA}"/>
            </a:ext>
          </a:extLst>
        </xdr:cNvPr>
        <xdr:cNvSpPr>
          <a:spLocks noChangeArrowheads="1"/>
        </xdr:cNvSpPr>
      </xdr:nvSpPr>
      <xdr:spPr bwMode="auto">
        <a:xfrm>
          <a:off x="31365825" y="20326350"/>
          <a:ext cx="1727182" cy="0"/>
        </a:xfrm>
        <a:prstGeom prst="wedgeRoundRectCallout">
          <a:avLst>
            <a:gd name="adj1" fmla="val -66356"/>
            <a:gd name="adj2" fmla="val -30815"/>
            <a:gd name="adj3" fmla="val 16667"/>
          </a:avLst>
        </a:prstGeom>
        <a:solidFill>
          <a:srgbClr xmlns:mc="http://schemas.openxmlformats.org/markup-compatibility/2006" xmlns:a14="http://schemas.microsoft.com/office/drawing/2010/main" val="FFFFFF" mc:Ignorable="a14" a14:legacySpreadsheetColorIndex="65"/>
        </a:solidFill>
        <a:ln w="41275" cmpd="sng">
          <a:solidFill>
            <a:srgbClr xmlns:mc="http://schemas.openxmlformats.org/markup-compatibility/2006" xmlns:a14="http://schemas.microsoft.com/office/drawing/2010/main" val="0000FF" mc:Ignorable="a14" a14:legacySpreadsheetColorIndex="12"/>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KRNV</a:t>
          </a:r>
          <a:r>
            <a:rPr lang="ja-JP" altLang="en-US" sz="2200" b="0" i="0" u="none" strike="noStrike" baseline="0">
              <a:solidFill>
                <a:srgbClr val="000000"/>
              </a:solidFill>
              <a:latin typeface="ＭＳ Ｐゴシック"/>
              <a:ea typeface="ＭＳ Ｐゴシック"/>
            </a:rPr>
            <a:t>　</a:t>
          </a:r>
          <a:r>
            <a:rPr lang="en-US" altLang="ja-JP" sz="2200" b="0" i="0" u="none" strike="noStrike" baseline="0">
              <a:solidFill>
                <a:srgbClr val="000000"/>
              </a:solidFill>
              <a:latin typeface="ＭＳ Ｐゴシック"/>
              <a:ea typeface="ＭＳ Ｐゴシック"/>
            </a:rPr>
            <a:t>B100</a:t>
          </a:r>
        </a:p>
      </xdr:txBody>
    </xdr:sp>
    <xdr:clientData/>
  </xdr:twoCellAnchor>
  <xdr:twoCellAnchor>
    <xdr:from>
      <xdr:col>23</xdr:col>
      <xdr:colOff>488950</xdr:colOff>
      <xdr:row>413</xdr:row>
      <xdr:rowOff>400050</xdr:rowOff>
    </xdr:from>
    <xdr:to>
      <xdr:col>24</xdr:col>
      <xdr:colOff>514350</xdr:colOff>
      <xdr:row>414</xdr:row>
      <xdr:rowOff>400050</xdr:rowOff>
    </xdr:to>
    <xdr:sp macro="" textlink="">
      <xdr:nvSpPr>
        <xdr:cNvPr id="11" name="Rectangle 182">
          <a:extLst>
            <a:ext uri="{FF2B5EF4-FFF2-40B4-BE49-F238E27FC236}">
              <a16:creationId xmlns:a16="http://schemas.microsoft.com/office/drawing/2014/main" id="{790F05DF-3C66-412C-A909-BB777A6983DF}"/>
            </a:ext>
          </a:extLst>
        </xdr:cNvPr>
        <xdr:cNvSpPr>
          <a:spLocks noChangeArrowheads="1"/>
        </xdr:cNvSpPr>
      </xdr:nvSpPr>
      <xdr:spPr bwMode="auto">
        <a:xfrm>
          <a:off x="17786350" y="43745150"/>
          <a:ext cx="711200" cy="342900"/>
        </a:xfrm>
        <a:prstGeom prst="rect">
          <a:avLst/>
        </a:prstGeom>
        <a:noFill/>
        <a:ln w="41275">
          <a:solidFill>
            <a:srgbClr xmlns:mc="http://schemas.openxmlformats.org/markup-compatibility/2006" xmlns:a14="http://schemas.microsoft.com/office/drawing/2010/main" val="0000FF" mc:Ignorable="a14" a14:legacySpreadsheetColorIndex="12"/>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55</xdr:col>
      <xdr:colOff>1076325</xdr:colOff>
      <xdr:row>93</xdr:row>
      <xdr:rowOff>0</xdr:rowOff>
    </xdr:from>
    <xdr:to>
      <xdr:col>57</xdr:col>
      <xdr:colOff>733237</xdr:colOff>
      <xdr:row>93</xdr:row>
      <xdr:rowOff>0</xdr:rowOff>
    </xdr:to>
    <xdr:sp macro="" textlink="">
      <xdr:nvSpPr>
        <xdr:cNvPr id="12" name="AutoShape 148">
          <a:extLst>
            <a:ext uri="{FF2B5EF4-FFF2-40B4-BE49-F238E27FC236}">
              <a16:creationId xmlns:a16="http://schemas.microsoft.com/office/drawing/2014/main" id="{D4E52A1C-9F5E-4F2A-A049-58497C031B54}"/>
            </a:ext>
          </a:extLst>
        </xdr:cNvPr>
        <xdr:cNvSpPr>
          <a:spLocks noChangeArrowheads="1"/>
        </xdr:cNvSpPr>
      </xdr:nvSpPr>
      <xdr:spPr bwMode="auto">
        <a:xfrm>
          <a:off x="31245175" y="20326350"/>
          <a:ext cx="1777812" cy="0"/>
        </a:xfrm>
        <a:prstGeom prst="wedgeRoundRectCallout">
          <a:avLst>
            <a:gd name="adj1" fmla="val -65139"/>
            <a:gd name="adj2" fmla="val -23250"/>
            <a:gd name="adj3" fmla="val 16667"/>
          </a:avLst>
        </a:prstGeom>
        <a:solidFill>
          <a:srgbClr xmlns:mc="http://schemas.openxmlformats.org/markup-compatibility/2006" xmlns:a14="http://schemas.microsoft.com/office/drawing/2010/main" val="FFFFFF" mc:Ignorable="a14" a14:legacySpreadsheetColorIndex="65"/>
        </a:solidFill>
        <a:ln w="41275" cmpd="sng">
          <a:solidFill>
            <a:srgbClr xmlns:mc="http://schemas.openxmlformats.org/markup-compatibility/2006" xmlns:a14="http://schemas.microsoft.com/office/drawing/2010/main" val="0000FF" mc:Ignorable="a14" a14:legacySpreadsheetColorIndex="12"/>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KRNV</a:t>
          </a:r>
          <a:r>
            <a:rPr lang="ja-JP" altLang="en-US" sz="2200" b="0" i="0" u="none" strike="noStrike" baseline="0">
              <a:solidFill>
                <a:srgbClr val="000000"/>
              </a:solidFill>
              <a:latin typeface="ＭＳ Ｐゴシック"/>
              <a:ea typeface="ＭＳ Ｐゴシック"/>
            </a:rPr>
            <a:t>　</a:t>
          </a:r>
          <a:r>
            <a:rPr lang="en-US" altLang="ja-JP" sz="2200" b="0" i="0" u="none" strike="noStrike" baseline="0">
              <a:solidFill>
                <a:srgbClr val="000000"/>
              </a:solidFill>
              <a:latin typeface="ＭＳ Ｐゴシック"/>
              <a:ea typeface="ＭＳ Ｐゴシック"/>
            </a:rPr>
            <a:t>B100</a:t>
          </a:r>
        </a:p>
      </xdr:txBody>
    </xdr:sp>
    <xdr:clientData/>
  </xdr:twoCellAnchor>
  <xdr:twoCellAnchor>
    <xdr:from>
      <xdr:col>55</xdr:col>
      <xdr:colOff>1447800</xdr:colOff>
      <xdr:row>8</xdr:row>
      <xdr:rowOff>0</xdr:rowOff>
    </xdr:from>
    <xdr:to>
      <xdr:col>57</xdr:col>
      <xdr:colOff>11965</xdr:colOff>
      <xdr:row>8</xdr:row>
      <xdr:rowOff>0</xdr:rowOff>
    </xdr:to>
    <xdr:sp macro="" textlink="">
      <xdr:nvSpPr>
        <xdr:cNvPr id="13" name="AutoShape 168">
          <a:extLst>
            <a:ext uri="{FF2B5EF4-FFF2-40B4-BE49-F238E27FC236}">
              <a16:creationId xmlns:a16="http://schemas.microsoft.com/office/drawing/2014/main" id="{C1395B90-C924-404B-A112-35743F6559CF}"/>
            </a:ext>
          </a:extLst>
        </xdr:cNvPr>
        <xdr:cNvSpPr>
          <a:spLocks noChangeArrowheads="1"/>
        </xdr:cNvSpPr>
      </xdr:nvSpPr>
      <xdr:spPr bwMode="auto">
        <a:xfrm>
          <a:off x="31496000" y="3638550"/>
          <a:ext cx="805715" cy="0"/>
        </a:xfrm>
        <a:prstGeom prst="wedgeRoundRectCallout">
          <a:avLst>
            <a:gd name="adj1" fmla="val -10000"/>
            <a:gd name="adj2" fmla="val -91667"/>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SP </a:t>
          </a:r>
          <a:r>
            <a:rPr lang="ja-JP" altLang="en-US" sz="2200" b="0" i="0" u="none" strike="noStrike" baseline="0">
              <a:solidFill>
                <a:srgbClr val="000000"/>
              </a:solidFill>
              <a:latin typeface="ＭＳ Ｐゴシック"/>
              <a:ea typeface="ＭＳ Ｐゴシック"/>
            </a:rPr>
            <a:t>　</a:t>
          </a:r>
        </a:p>
      </xdr:txBody>
    </xdr:sp>
    <xdr:clientData/>
  </xdr:twoCellAnchor>
  <xdr:twoCellAnchor>
    <xdr:from>
      <xdr:col>55</xdr:col>
      <xdr:colOff>1447800</xdr:colOff>
      <xdr:row>8</xdr:row>
      <xdr:rowOff>0</xdr:rowOff>
    </xdr:from>
    <xdr:to>
      <xdr:col>57</xdr:col>
      <xdr:colOff>11959</xdr:colOff>
      <xdr:row>8</xdr:row>
      <xdr:rowOff>0</xdr:rowOff>
    </xdr:to>
    <xdr:sp macro="" textlink="">
      <xdr:nvSpPr>
        <xdr:cNvPr id="14" name="AutoShape 168">
          <a:extLst>
            <a:ext uri="{FF2B5EF4-FFF2-40B4-BE49-F238E27FC236}">
              <a16:creationId xmlns:a16="http://schemas.microsoft.com/office/drawing/2014/main" id="{AD00A887-EC80-4F5F-B80D-5157BEC3D66F}"/>
            </a:ext>
          </a:extLst>
        </xdr:cNvPr>
        <xdr:cNvSpPr>
          <a:spLocks noChangeArrowheads="1"/>
        </xdr:cNvSpPr>
      </xdr:nvSpPr>
      <xdr:spPr bwMode="auto">
        <a:xfrm>
          <a:off x="31496000" y="3638550"/>
          <a:ext cx="805709" cy="0"/>
        </a:xfrm>
        <a:prstGeom prst="wedgeRoundRectCallout">
          <a:avLst>
            <a:gd name="adj1" fmla="val -7500"/>
            <a:gd name="adj2" fmla="val -87500"/>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SP </a:t>
          </a:r>
          <a:r>
            <a:rPr lang="ja-JP" altLang="en-US" sz="2200" b="0" i="0" u="none" strike="noStrike" baseline="0">
              <a:solidFill>
                <a:srgbClr val="000000"/>
              </a:solidFill>
              <a:latin typeface="ＭＳ Ｐゴシック"/>
              <a:ea typeface="ＭＳ Ｐゴシック"/>
            </a:rPr>
            <a:t>　</a:t>
          </a:r>
        </a:p>
      </xdr:txBody>
    </xdr:sp>
    <xdr:clientData/>
  </xdr:twoCellAnchor>
  <xdr:twoCellAnchor>
    <xdr:from>
      <xdr:col>25</xdr:col>
      <xdr:colOff>9381</xdr:colOff>
      <xdr:row>413</xdr:row>
      <xdr:rowOff>94961</xdr:rowOff>
    </xdr:from>
    <xdr:to>
      <xdr:col>27</xdr:col>
      <xdr:colOff>9380</xdr:colOff>
      <xdr:row>415</xdr:row>
      <xdr:rowOff>6028</xdr:rowOff>
    </xdr:to>
    <xdr:sp macro="" textlink="">
      <xdr:nvSpPr>
        <xdr:cNvPr id="15" name="AutoShape 169">
          <a:extLst>
            <a:ext uri="{FF2B5EF4-FFF2-40B4-BE49-F238E27FC236}">
              <a16:creationId xmlns:a16="http://schemas.microsoft.com/office/drawing/2014/main" id="{22F8AAC9-294F-4D65-BA93-FF104A76CBF0}"/>
            </a:ext>
          </a:extLst>
        </xdr:cNvPr>
        <xdr:cNvSpPr>
          <a:spLocks noChangeArrowheads="1"/>
        </xdr:cNvSpPr>
      </xdr:nvSpPr>
      <xdr:spPr bwMode="auto">
        <a:xfrm>
          <a:off x="18678381" y="43497211"/>
          <a:ext cx="1371599" cy="596867"/>
        </a:xfrm>
        <a:prstGeom prst="wedgeRoundRectCallout">
          <a:avLst>
            <a:gd name="adj1" fmla="val 34125"/>
            <a:gd name="adj2" fmla="val -91667"/>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SP</a:t>
          </a:r>
        </a:p>
      </xdr:txBody>
    </xdr:sp>
    <xdr:clientData/>
  </xdr:twoCellAnchor>
  <xdr:twoCellAnchor>
    <xdr:from>
      <xdr:col>23</xdr:col>
      <xdr:colOff>519832</xdr:colOff>
      <xdr:row>406</xdr:row>
      <xdr:rowOff>247505</xdr:rowOff>
    </xdr:from>
    <xdr:to>
      <xdr:col>26</xdr:col>
      <xdr:colOff>420684</xdr:colOff>
      <xdr:row>408</xdr:row>
      <xdr:rowOff>133205</xdr:rowOff>
    </xdr:to>
    <xdr:sp macro="" textlink="">
      <xdr:nvSpPr>
        <xdr:cNvPr id="16" name="AutoShape 169">
          <a:extLst>
            <a:ext uri="{FF2B5EF4-FFF2-40B4-BE49-F238E27FC236}">
              <a16:creationId xmlns:a16="http://schemas.microsoft.com/office/drawing/2014/main" id="{B9F22DCC-A6D2-4411-8ED9-EEB18B200527}"/>
            </a:ext>
          </a:extLst>
        </xdr:cNvPr>
        <xdr:cNvSpPr>
          <a:spLocks noChangeArrowheads="1"/>
        </xdr:cNvSpPr>
      </xdr:nvSpPr>
      <xdr:spPr bwMode="auto">
        <a:xfrm>
          <a:off x="17817232" y="41249455"/>
          <a:ext cx="1958252" cy="571500"/>
        </a:xfrm>
        <a:prstGeom prst="wedgeRoundRectCallout">
          <a:avLst>
            <a:gd name="adj1" fmla="val 39224"/>
            <a:gd name="adj2" fmla="val -101344"/>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ja-JP" altLang="en-US" sz="2200" b="0" i="0" u="none" strike="noStrike" baseline="0">
              <a:solidFill>
                <a:srgbClr val="000000"/>
              </a:solidFill>
              <a:latin typeface="ＭＳ Ｐゴシック"/>
              <a:ea typeface="ＭＳ Ｐゴシック"/>
            </a:rPr>
            <a:t>生産指示</a:t>
          </a:r>
          <a:endParaRPr lang="en-US" altLang="ja-JP" sz="2200" b="0" i="0" u="none" strike="noStrike" baseline="0">
            <a:solidFill>
              <a:srgbClr val="000000"/>
            </a:solidFill>
            <a:latin typeface="ＭＳ Ｐゴシック"/>
            <a:ea typeface="ＭＳ Ｐゴシック"/>
          </a:endParaRPr>
        </a:p>
      </xdr:txBody>
    </xdr:sp>
    <xdr:clientData/>
  </xdr:twoCellAnchor>
  <xdr:twoCellAnchor>
    <xdr:from>
      <xdr:col>59</xdr:col>
      <xdr:colOff>784226</xdr:colOff>
      <xdr:row>8</xdr:row>
      <xdr:rowOff>0</xdr:rowOff>
    </xdr:from>
    <xdr:to>
      <xdr:col>60</xdr:col>
      <xdr:colOff>781771</xdr:colOff>
      <xdr:row>8</xdr:row>
      <xdr:rowOff>0</xdr:rowOff>
    </xdr:to>
    <xdr:sp macro="" textlink="">
      <xdr:nvSpPr>
        <xdr:cNvPr id="17" name="AutoShape 168">
          <a:extLst>
            <a:ext uri="{FF2B5EF4-FFF2-40B4-BE49-F238E27FC236}">
              <a16:creationId xmlns:a16="http://schemas.microsoft.com/office/drawing/2014/main" id="{6C187B68-9DDB-4189-9B06-FB5C4DE3FC9A}"/>
            </a:ext>
          </a:extLst>
        </xdr:cNvPr>
        <xdr:cNvSpPr>
          <a:spLocks noChangeArrowheads="1"/>
        </xdr:cNvSpPr>
      </xdr:nvSpPr>
      <xdr:spPr bwMode="auto">
        <a:xfrm>
          <a:off x="34794826" y="3638550"/>
          <a:ext cx="727795" cy="0"/>
        </a:xfrm>
        <a:prstGeom prst="wedgeRoundRectCallout">
          <a:avLst>
            <a:gd name="adj1" fmla="val -10000"/>
            <a:gd name="adj2" fmla="val -91667"/>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SP </a:t>
          </a:r>
          <a:r>
            <a:rPr lang="ja-JP" altLang="en-US" sz="2200" b="0" i="0" u="none" strike="noStrike" baseline="0">
              <a:solidFill>
                <a:srgbClr val="000000"/>
              </a:solidFill>
              <a:latin typeface="ＭＳ Ｐゴシック"/>
              <a:ea typeface="ＭＳ Ｐゴシック"/>
            </a:rPr>
            <a:t>　</a:t>
          </a:r>
        </a:p>
      </xdr:txBody>
    </xdr:sp>
    <xdr:clientData/>
  </xdr:twoCellAnchor>
  <xdr:twoCellAnchor>
    <xdr:from>
      <xdr:col>55</xdr:col>
      <xdr:colOff>1447800</xdr:colOff>
      <xdr:row>8</xdr:row>
      <xdr:rowOff>0</xdr:rowOff>
    </xdr:from>
    <xdr:to>
      <xdr:col>57</xdr:col>
      <xdr:colOff>11959</xdr:colOff>
      <xdr:row>8</xdr:row>
      <xdr:rowOff>0</xdr:rowOff>
    </xdr:to>
    <xdr:sp macro="" textlink="">
      <xdr:nvSpPr>
        <xdr:cNvPr id="18" name="AutoShape 168">
          <a:extLst>
            <a:ext uri="{FF2B5EF4-FFF2-40B4-BE49-F238E27FC236}">
              <a16:creationId xmlns:a16="http://schemas.microsoft.com/office/drawing/2014/main" id="{9FDFFC32-0150-410E-ACC3-DFB9B78FA8AE}"/>
            </a:ext>
          </a:extLst>
        </xdr:cNvPr>
        <xdr:cNvSpPr>
          <a:spLocks noChangeArrowheads="1"/>
        </xdr:cNvSpPr>
      </xdr:nvSpPr>
      <xdr:spPr bwMode="auto">
        <a:xfrm>
          <a:off x="31496000" y="3638550"/>
          <a:ext cx="805709" cy="0"/>
        </a:xfrm>
        <a:prstGeom prst="wedgeRoundRectCallout">
          <a:avLst>
            <a:gd name="adj1" fmla="val -7500"/>
            <a:gd name="adj2" fmla="val -87500"/>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SP </a:t>
          </a:r>
          <a:r>
            <a:rPr lang="ja-JP" altLang="en-US" sz="2200" b="0" i="0" u="none" strike="noStrike" baseline="0">
              <a:solidFill>
                <a:srgbClr val="000000"/>
              </a:solidFill>
              <a:latin typeface="ＭＳ Ｐゴシック"/>
              <a:ea typeface="ＭＳ Ｐゴシック"/>
            </a:rPr>
            <a:t>　</a:t>
          </a:r>
        </a:p>
      </xdr:txBody>
    </xdr:sp>
    <xdr:clientData/>
  </xdr:twoCellAnchor>
  <xdr:twoCellAnchor>
    <xdr:from>
      <xdr:col>40</xdr:col>
      <xdr:colOff>190500</xdr:colOff>
      <xdr:row>38</xdr:row>
      <xdr:rowOff>0</xdr:rowOff>
    </xdr:from>
    <xdr:to>
      <xdr:col>41</xdr:col>
      <xdr:colOff>303229</xdr:colOff>
      <xdr:row>38</xdr:row>
      <xdr:rowOff>0</xdr:rowOff>
    </xdr:to>
    <xdr:sp macro="" textlink="">
      <xdr:nvSpPr>
        <xdr:cNvPr id="19" name="AutoShape 168">
          <a:extLst>
            <a:ext uri="{FF2B5EF4-FFF2-40B4-BE49-F238E27FC236}">
              <a16:creationId xmlns:a16="http://schemas.microsoft.com/office/drawing/2014/main" id="{CE1F246F-6EA0-4E4A-B31A-9987E1BB1FF0}"/>
            </a:ext>
          </a:extLst>
        </xdr:cNvPr>
        <xdr:cNvSpPr>
          <a:spLocks noChangeArrowheads="1"/>
        </xdr:cNvSpPr>
      </xdr:nvSpPr>
      <xdr:spPr bwMode="auto">
        <a:xfrm>
          <a:off x="28956000" y="9683750"/>
          <a:ext cx="0" cy="0"/>
        </a:xfrm>
        <a:prstGeom prst="wedgeRoundRectCallout">
          <a:avLst>
            <a:gd name="adj1" fmla="val 39451"/>
            <a:gd name="adj2" fmla="val 97012"/>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SP </a:t>
          </a:r>
          <a:r>
            <a:rPr lang="ja-JP" altLang="en-US" sz="2200" b="0" i="0" u="none" strike="noStrike" baseline="0">
              <a:solidFill>
                <a:srgbClr val="000000"/>
              </a:solidFill>
              <a:latin typeface="ＭＳ Ｐゴシック"/>
              <a:ea typeface="ＭＳ Ｐゴシック"/>
            </a:rPr>
            <a:t>　</a:t>
          </a:r>
        </a:p>
      </xdr:txBody>
    </xdr:sp>
    <xdr:clientData/>
  </xdr:twoCellAnchor>
  <xdr:twoCellAnchor>
    <xdr:from>
      <xdr:col>56</xdr:col>
      <xdr:colOff>325437</xdr:colOff>
      <xdr:row>8</xdr:row>
      <xdr:rowOff>0</xdr:rowOff>
    </xdr:from>
    <xdr:to>
      <xdr:col>57</xdr:col>
      <xdr:colOff>322362</xdr:colOff>
      <xdr:row>8</xdr:row>
      <xdr:rowOff>0</xdr:rowOff>
    </xdr:to>
    <xdr:sp macro="" textlink="">
      <xdr:nvSpPr>
        <xdr:cNvPr id="20" name="AutoShape 168">
          <a:extLst>
            <a:ext uri="{FF2B5EF4-FFF2-40B4-BE49-F238E27FC236}">
              <a16:creationId xmlns:a16="http://schemas.microsoft.com/office/drawing/2014/main" id="{472160A2-1774-499E-99A0-EE013596CC5B}"/>
            </a:ext>
          </a:extLst>
        </xdr:cNvPr>
        <xdr:cNvSpPr>
          <a:spLocks noChangeArrowheads="1"/>
        </xdr:cNvSpPr>
      </xdr:nvSpPr>
      <xdr:spPr bwMode="auto">
        <a:xfrm>
          <a:off x="31821437" y="3638550"/>
          <a:ext cx="790675" cy="0"/>
        </a:xfrm>
        <a:prstGeom prst="wedgeRoundRectCallout">
          <a:avLst>
            <a:gd name="adj1" fmla="val -10000"/>
            <a:gd name="adj2" fmla="val -91667"/>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SP </a:t>
          </a:r>
          <a:r>
            <a:rPr lang="ja-JP" altLang="en-US" sz="2200" b="0" i="0" u="none" strike="noStrike" baseline="0">
              <a:solidFill>
                <a:srgbClr val="000000"/>
              </a:solidFill>
              <a:latin typeface="ＭＳ Ｐゴシック"/>
              <a:ea typeface="ＭＳ Ｐゴシック"/>
            </a:rPr>
            <a:t>　</a:t>
          </a:r>
        </a:p>
      </xdr:txBody>
    </xdr:sp>
    <xdr:clientData/>
  </xdr:twoCellAnchor>
  <xdr:twoCellAnchor>
    <xdr:from>
      <xdr:col>49</xdr:col>
      <xdr:colOff>190498</xdr:colOff>
      <xdr:row>38</xdr:row>
      <xdr:rowOff>0</xdr:rowOff>
    </xdr:from>
    <xdr:to>
      <xdr:col>51</xdr:col>
      <xdr:colOff>390598</xdr:colOff>
      <xdr:row>38</xdr:row>
      <xdr:rowOff>0</xdr:rowOff>
    </xdr:to>
    <xdr:sp macro="" textlink="">
      <xdr:nvSpPr>
        <xdr:cNvPr id="21" name="AutoShape 168">
          <a:extLst>
            <a:ext uri="{FF2B5EF4-FFF2-40B4-BE49-F238E27FC236}">
              <a16:creationId xmlns:a16="http://schemas.microsoft.com/office/drawing/2014/main" id="{163D46F2-96A9-41C2-B715-94605BED4596}"/>
            </a:ext>
          </a:extLst>
        </xdr:cNvPr>
        <xdr:cNvSpPr>
          <a:spLocks noChangeArrowheads="1"/>
        </xdr:cNvSpPr>
      </xdr:nvSpPr>
      <xdr:spPr bwMode="auto">
        <a:xfrm>
          <a:off x="28956000" y="9683750"/>
          <a:ext cx="0" cy="0"/>
        </a:xfrm>
        <a:prstGeom prst="wedgeRoundRectCallout">
          <a:avLst>
            <a:gd name="adj1" fmla="val -65759"/>
            <a:gd name="adj2" fmla="val -36265"/>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Meiryo UI" panose="020B0604030504040204" pitchFamily="50" charset="-128"/>
              <a:ea typeface="Meiryo UI" panose="020B0604030504040204" pitchFamily="50" charset="-128"/>
            </a:rPr>
            <a:t>SP</a:t>
          </a:r>
          <a:r>
            <a:rPr lang="ja-JP" altLang="en-US" sz="2200" b="0" i="0" u="none" strike="noStrike" baseline="0">
              <a:solidFill>
                <a:srgbClr val="000000"/>
              </a:solidFill>
              <a:latin typeface="Meiryo UI" panose="020B0604030504040204" pitchFamily="50" charset="-128"/>
              <a:ea typeface="Meiryo UI" panose="020B0604030504040204" pitchFamily="50" charset="-128"/>
            </a:rPr>
            <a:t>分</a:t>
          </a:r>
          <a:r>
            <a:rPr lang="en-US" altLang="ja-JP" sz="2200" b="0" i="0" u="none" strike="noStrike" baseline="0">
              <a:solidFill>
                <a:srgbClr val="000000"/>
              </a:solidFill>
              <a:latin typeface="Meiryo UI" panose="020B0604030504040204" pitchFamily="50" charset="-128"/>
              <a:ea typeface="Meiryo UI" panose="020B0604030504040204" pitchFamily="50" charset="-128"/>
            </a:rPr>
            <a:t> </a:t>
          </a:r>
          <a:r>
            <a:rPr lang="ja-JP" altLang="en-US" sz="2200" b="0" i="0" u="none" strike="noStrike" baseline="0">
              <a:solidFill>
                <a:srgbClr val="000000"/>
              </a:solidFill>
              <a:latin typeface="Meiryo UI" panose="020B0604030504040204" pitchFamily="50" charset="-128"/>
              <a:ea typeface="Meiryo UI" panose="020B0604030504040204" pitchFamily="50" charset="-128"/>
            </a:rPr>
            <a:t>　</a:t>
          </a:r>
        </a:p>
      </xdr:txBody>
    </xdr:sp>
    <xdr:clientData/>
  </xdr:twoCellAnchor>
  <xdr:twoCellAnchor>
    <xdr:from>
      <xdr:col>32</xdr:col>
      <xdr:colOff>19048</xdr:colOff>
      <xdr:row>8</xdr:row>
      <xdr:rowOff>0</xdr:rowOff>
    </xdr:from>
    <xdr:to>
      <xdr:col>39</xdr:col>
      <xdr:colOff>323803</xdr:colOff>
      <xdr:row>8</xdr:row>
      <xdr:rowOff>0</xdr:rowOff>
    </xdr:to>
    <xdr:sp macro="" textlink="">
      <xdr:nvSpPr>
        <xdr:cNvPr id="22" name="AutoShape 168">
          <a:extLst>
            <a:ext uri="{FF2B5EF4-FFF2-40B4-BE49-F238E27FC236}">
              <a16:creationId xmlns:a16="http://schemas.microsoft.com/office/drawing/2014/main" id="{B790BA87-E1D1-491F-AD95-CEB773BB80B1}"/>
            </a:ext>
          </a:extLst>
        </xdr:cNvPr>
        <xdr:cNvSpPr>
          <a:spLocks noChangeArrowheads="1"/>
        </xdr:cNvSpPr>
      </xdr:nvSpPr>
      <xdr:spPr bwMode="auto">
        <a:xfrm>
          <a:off x="23488648" y="3638550"/>
          <a:ext cx="5105355" cy="0"/>
        </a:xfrm>
        <a:prstGeom prst="wedgeRoundRectCallout">
          <a:avLst>
            <a:gd name="adj1" fmla="val -88231"/>
            <a:gd name="adj2" fmla="val -71979"/>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Meiryo UI" panose="020B0604030504040204" pitchFamily="50" charset="-128"/>
              <a:ea typeface="Meiryo UI" panose="020B0604030504040204" pitchFamily="50" charset="-128"/>
            </a:rPr>
            <a:t>SP</a:t>
          </a:r>
          <a:r>
            <a:rPr lang="ja-JP" altLang="en-US" sz="2200" b="0" i="0" u="none" strike="noStrike" baseline="0">
              <a:solidFill>
                <a:srgbClr val="000000"/>
              </a:solidFill>
              <a:latin typeface="Meiryo UI" panose="020B0604030504040204" pitchFamily="50" charset="-128"/>
              <a:ea typeface="Meiryo UI" panose="020B0604030504040204" pitchFamily="50" charset="-128"/>
            </a:rPr>
            <a:t>分</a:t>
          </a:r>
          <a:r>
            <a:rPr lang="en-US" altLang="ja-JP" sz="2200" b="0" i="0" u="none" strike="noStrike" baseline="0">
              <a:solidFill>
                <a:srgbClr val="000000"/>
              </a:solidFill>
              <a:latin typeface="Meiryo UI" panose="020B0604030504040204" pitchFamily="50" charset="-128"/>
              <a:ea typeface="Meiryo UI" panose="020B0604030504040204" pitchFamily="50" charset="-128"/>
            </a:rPr>
            <a:t>30</a:t>
          </a:r>
          <a:r>
            <a:rPr lang="ja-JP" altLang="en-US" sz="2200" b="0" i="0" u="none" strike="noStrike" baseline="0">
              <a:solidFill>
                <a:srgbClr val="000000"/>
              </a:solidFill>
              <a:latin typeface="Meiryo UI" panose="020B0604030504040204" pitchFamily="50" charset="-128"/>
              <a:ea typeface="Meiryo UI" panose="020B0604030504040204" pitchFamily="50" charset="-128"/>
            </a:rPr>
            <a:t>台</a:t>
          </a:r>
          <a:r>
            <a:rPr lang="en-US" altLang="ja-JP" sz="2200" b="0" i="0" u="none" strike="noStrike" baseline="0">
              <a:solidFill>
                <a:srgbClr val="000000"/>
              </a:solidFill>
              <a:latin typeface="Meiryo UI" panose="020B0604030504040204" pitchFamily="50" charset="-128"/>
              <a:ea typeface="Meiryo UI" panose="020B0604030504040204" pitchFamily="50" charset="-128"/>
            </a:rPr>
            <a:t> </a:t>
          </a:r>
          <a:r>
            <a:rPr lang="ja-JP" altLang="en-US" sz="2200" b="0" i="0" u="none" strike="noStrike" baseline="0">
              <a:solidFill>
                <a:srgbClr val="000000"/>
              </a:solidFill>
              <a:latin typeface="Meiryo UI" panose="020B0604030504040204" pitchFamily="50" charset="-128"/>
              <a:ea typeface="Meiryo UI" panose="020B0604030504040204" pitchFamily="50" charset="-128"/>
            </a:rPr>
            <a:t>　</a:t>
          </a:r>
        </a:p>
      </xdr:txBody>
    </xdr:sp>
    <xdr:clientData/>
  </xdr:twoCellAnchor>
  <xdr:twoCellAnchor>
    <xdr:from>
      <xdr:col>57</xdr:col>
      <xdr:colOff>628648</xdr:colOff>
      <xdr:row>93</xdr:row>
      <xdr:rowOff>0</xdr:rowOff>
    </xdr:from>
    <xdr:to>
      <xdr:col>59</xdr:col>
      <xdr:colOff>207251</xdr:colOff>
      <xdr:row>93</xdr:row>
      <xdr:rowOff>0</xdr:rowOff>
    </xdr:to>
    <xdr:sp macro="" textlink="">
      <xdr:nvSpPr>
        <xdr:cNvPr id="23" name="AutoShape 169">
          <a:extLst>
            <a:ext uri="{FF2B5EF4-FFF2-40B4-BE49-F238E27FC236}">
              <a16:creationId xmlns:a16="http://schemas.microsoft.com/office/drawing/2014/main" id="{25B67A07-31D2-4114-9D36-0E44BD4151AB}"/>
            </a:ext>
          </a:extLst>
        </xdr:cNvPr>
        <xdr:cNvSpPr>
          <a:spLocks noChangeArrowheads="1"/>
        </xdr:cNvSpPr>
      </xdr:nvSpPr>
      <xdr:spPr bwMode="auto">
        <a:xfrm>
          <a:off x="32918398" y="20326350"/>
          <a:ext cx="1362953" cy="0"/>
        </a:xfrm>
        <a:prstGeom prst="wedgeRoundRectCallout">
          <a:avLst>
            <a:gd name="adj1" fmla="val -42841"/>
            <a:gd name="adj2" fmla="val 140037"/>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lnSpc>
              <a:spcPts val="1900"/>
            </a:lnSpc>
            <a:defRPr sz="1000"/>
          </a:pPr>
          <a:r>
            <a:rPr lang="en-US" altLang="ja-JP" sz="1600" b="0" i="0" u="none" strike="noStrike" baseline="0">
              <a:solidFill>
                <a:srgbClr val="000000"/>
              </a:solidFill>
              <a:latin typeface="Meiryo UI" panose="020B0604030504040204" pitchFamily="50" charset="-128"/>
              <a:ea typeface="Meiryo UI" panose="020B0604030504040204" pitchFamily="50" charset="-128"/>
            </a:rPr>
            <a:t>AF1-1</a:t>
          </a:r>
          <a:r>
            <a:rPr lang="ja-JP" altLang="en-US" sz="1600" b="0" i="0" u="none" strike="noStrike" baseline="0">
              <a:solidFill>
                <a:srgbClr val="000000"/>
              </a:solidFill>
              <a:latin typeface="Meiryo UI" panose="020B0604030504040204" pitchFamily="50" charset="-128"/>
              <a:ea typeface="Meiryo UI" panose="020B0604030504040204" pitchFamily="50" charset="-128"/>
            </a:rPr>
            <a:t>の為</a:t>
          </a:r>
          <a:endParaRPr lang="en-US" altLang="ja-JP" sz="1600" b="0" i="0" u="none" strike="noStrike" baseline="0">
            <a:solidFill>
              <a:srgbClr val="000000"/>
            </a:solidFill>
            <a:latin typeface="Meiryo UI" panose="020B0604030504040204" pitchFamily="50" charset="-128"/>
            <a:ea typeface="Meiryo UI" panose="020B0604030504040204" pitchFamily="50" charset="-128"/>
          </a:endParaRPr>
        </a:p>
        <a:p>
          <a:pPr algn="ctr" rtl="0">
            <a:lnSpc>
              <a:spcPts val="1900"/>
            </a:lnSpc>
            <a:defRPr sz="1000"/>
          </a:pPr>
          <a:r>
            <a:rPr lang="ja-JP" altLang="en-US" sz="1600" b="0" i="0" u="none" strike="noStrike" baseline="0">
              <a:solidFill>
                <a:srgbClr val="000000"/>
              </a:solidFill>
              <a:latin typeface="Meiryo UI" panose="020B0604030504040204" pitchFamily="50" charset="-128"/>
              <a:ea typeface="Meiryo UI" panose="020B0604030504040204" pitchFamily="50" charset="-128"/>
            </a:rPr>
            <a:t>注意！</a:t>
          </a:r>
          <a:endParaRPr lang="en-US" altLang="ja-JP" sz="1600" b="0" i="0" u="none" strike="noStrike" baseline="0">
            <a:solidFill>
              <a:srgbClr val="000000"/>
            </a:solidFill>
            <a:latin typeface="Meiryo UI" panose="020B0604030504040204" pitchFamily="50" charset="-128"/>
            <a:ea typeface="Meiryo UI" panose="020B0604030504040204" pitchFamily="50" charset="-128"/>
          </a:endParaRPr>
        </a:p>
      </xdr:txBody>
    </xdr:sp>
    <xdr:clientData/>
  </xdr:twoCellAnchor>
  <xdr:twoCellAnchor>
    <xdr:from>
      <xdr:col>61</xdr:col>
      <xdr:colOff>176211</xdr:colOff>
      <xdr:row>93</xdr:row>
      <xdr:rowOff>0</xdr:rowOff>
    </xdr:from>
    <xdr:to>
      <xdr:col>64</xdr:col>
      <xdr:colOff>339712</xdr:colOff>
      <xdr:row>160</xdr:row>
      <xdr:rowOff>9525</xdr:rowOff>
    </xdr:to>
    <xdr:sp macro="" textlink="">
      <xdr:nvSpPr>
        <xdr:cNvPr id="24" name="AutoShape 169">
          <a:extLst>
            <a:ext uri="{FF2B5EF4-FFF2-40B4-BE49-F238E27FC236}">
              <a16:creationId xmlns:a16="http://schemas.microsoft.com/office/drawing/2014/main" id="{E549A7A0-9581-4DCE-A25B-C45B5F9BCEBF}"/>
            </a:ext>
          </a:extLst>
        </xdr:cNvPr>
        <xdr:cNvSpPr>
          <a:spLocks noChangeArrowheads="1"/>
        </xdr:cNvSpPr>
      </xdr:nvSpPr>
      <xdr:spPr bwMode="auto">
        <a:xfrm>
          <a:off x="35698111" y="20326350"/>
          <a:ext cx="2335201" cy="657225"/>
        </a:xfrm>
        <a:prstGeom prst="wedgeRoundRectCallout">
          <a:avLst>
            <a:gd name="adj1" fmla="val 74413"/>
            <a:gd name="adj2" fmla="val 62921"/>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1800" b="0" i="0" u="none" strike="noStrike" baseline="0">
              <a:solidFill>
                <a:srgbClr val="000000"/>
              </a:solidFill>
              <a:latin typeface="Meiryo UI" panose="020B0604030504040204" pitchFamily="50" charset="-128"/>
              <a:ea typeface="Meiryo UI" panose="020B0604030504040204" pitchFamily="50" charset="-128"/>
            </a:rPr>
            <a:t>※AF1-1</a:t>
          </a:r>
          <a:r>
            <a:rPr lang="ja-JP" altLang="en-US" sz="1800" b="0" i="0" u="none" strike="noStrike" baseline="0">
              <a:solidFill>
                <a:srgbClr val="000000"/>
              </a:solidFill>
              <a:latin typeface="Meiryo UI" panose="020B0604030504040204" pitchFamily="50" charset="-128"/>
              <a:ea typeface="Meiryo UI" panose="020B0604030504040204" pitchFamily="50" charset="-128"/>
            </a:rPr>
            <a:t>の為</a:t>
          </a:r>
          <a:r>
            <a:rPr lang="ja-JP" altLang="en-US" sz="1800" b="0" i="0" u="none" strike="noStrike" baseline="0">
              <a:solidFill>
                <a:sysClr val="windowText" lastClr="000000"/>
              </a:solidFill>
              <a:effectLst/>
              <a:latin typeface="+mn-lt"/>
              <a:ea typeface="+mn-ea"/>
              <a:cs typeface="+mn-cs"/>
            </a:rPr>
            <a:t>、</a:t>
          </a:r>
          <a:r>
            <a:rPr lang="ja-JP" altLang="en-US" sz="1800" b="0" i="0" u="none" strike="noStrike" baseline="0">
              <a:solidFill>
                <a:sysClr val="windowText" lastClr="000000"/>
              </a:solidFill>
              <a:effectLst/>
              <a:latin typeface="Meiryo UI" panose="020B0604030504040204" pitchFamily="50" charset="-128"/>
              <a:ea typeface="Meiryo UI" panose="020B0604030504040204" pitchFamily="50" charset="-128"/>
              <a:cs typeface="+mn-cs"/>
            </a:rPr>
            <a:t>注意</a:t>
          </a:r>
          <a:endParaRPr lang="en-US" altLang="ja-JP" sz="1800" b="0" i="0" u="none" strike="noStrike">
            <a:effectLst/>
            <a:latin typeface="Meiryo UI" panose="020B0604030504040204" pitchFamily="50" charset="-128"/>
            <a:ea typeface="Meiryo UI" panose="020B0604030504040204" pitchFamily="50" charset="-128"/>
            <a:cs typeface="+mn-cs"/>
          </a:endParaRPr>
        </a:p>
      </xdr:txBody>
    </xdr:sp>
    <xdr:clientData/>
  </xdr:twoCellAnchor>
  <xdr:twoCellAnchor>
    <xdr:from>
      <xdr:col>58</xdr:col>
      <xdr:colOff>857390</xdr:colOff>
      <xdr:row>93</xdr:row>
      <xdr:rowOff>0</xdr:rowOff>
    </xdr:from>
    <xdr:to>
      <xdr:col>61</xdr:col>
      <xdr:colOff>195500</xdr:colOff>
      <xdr:row>93</xdr:row>
      <xdr:rowOff>0</xdr:rowOff>
    </xdr:to>
    <xdr:sp macro="" textlink="">
      <xdr:nvSpPr>
        <xdr:cNvPr id="25" name="AutoShape 169">
          <a:extLst>
            <a:ext uri="{FF2B5EF4-FFF2-40B4-BE49-F238E27FC236}">
              <a16:creationId xmlns:a16="http://schemas.microsoft.com/office/drawing/2014/main" id="{F90F37AD-2D47-4E49-9063-5D6FE7E1BF68}"/>
            </a:ext>
          </a:extLst>
        </xdr:cNvPr>
        <xdr:cNvSpPr>
          <a:spLocks noChangeArrowheads="1"/>
        </xdr:cNvSpPr>
      </xdr:nvSpPr>
      <xdr:spPr bwMode="auto">
        <a:xfrm>
          <a:off x="33940890" y="20326350"/>
          <a:ext cx="1776510" cy="0"/>
        </a:xfrm>
        <a:prstGeom prst="wedgeRoundRectCallout">
          <a:avLst>
            <a:gd name="adj1" fmla="val -100489"/>
            <a:gd name="adj2" fmla="val -51668"/>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ja-JP" altLang="en-US" sz="2000" b="0" i="0" u="none" strike="noStrike" baseline="0">
              <a:solidFill>
                <a:srgbClr val="000000"/>
              </a:solidFill>
              <a:latin typeface="Meiryo UI" panose="020B0604030504040204" pitchFamily="50" charset="-128"/>
              <a:ea typeface="Meiryo UI" panose="020B0604030504040204" pitchFamily="50" charset="-128"/>
            </a:rPr>
            <a:t>新機種</a:t>
          </a:r>
          <a:r>
            <a:rPr lang="en-US" altLang="ja-JP" sz="2000" b="0" i="0" u="none" strike="noStrike" baseline="0">
              <a:solidFill>
                <a:srgbClr val="000000"/>
              </a:solidFill>
              <a:latin typeface="Meiryo UI" panose="020B0604030504040204" pitchFamily="50" charset="-128"/>
              <a:ea typeface="Meiryo UI" panose="020B0604030504040204" pitchFamily="50" charset="-128"/>
            </a:rPr>
            <a:t>PP1</a:t>
          </a:r>
        </a:p>
      </xdr:txBody>
    </xdr:sp>
    <xdr:clientData/>
  </xdr:twoCellAnchor>
  <xdr:twoCellAnchor>
    <xdr:from>
      <xdr:col>61</xdr:col>
      <xdr:colOff>781050</xdr:colOff>
      <xdr:row>7</xdr:row>
      <xdr:rowOff>285750</xdr:rowOff>
    </xdr:from>
    <xdr:to>
      <xdr:col>62</xdr:col>
      <xdr:colOff>790384</xdr:colOff>
      <xdr:row>8</xdr:row>
      <xdr:rowOff>0</xdr:rowOff>
    </xdr:to>
    <xdr:sp macro="" textlink="">
      <xdr:nvSpPr>
        <xdr:cNvPr id="26" name="四角形吹き出し 2">
          <a:extLst>
            <a:ext uri="{FF2B5EF4-FFF2-40B4-BE49-F238E27FC236}">
              <a16:creationId xmlns:a16="http://schemas.microsoft.com/office/drawing/2014/main" id="{FA573561-B726-47DB-B149-E2DBA9877B57}"/>
            </a:ext>
          </a:extLst>
        </xdr:cNvPr>
        <xdr:cNvSpPr/>
      </xdr:nvSpPr>
      <xdr:spPr>
        <a:xfrm>
          <a:off x="36245800" y="3448050"/>
          <a:ext cx="726884" cy="190500"/>
        </a:xfrm>
        <a:prstGeom prst="wedgeRectCallou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ja-JP" altLang="en-US"/>
        </a:p>
      </xdr:txBody>
    </xdr:sp>
    <xdr:clientData/>
  </xdr:twoCellAnchor>
  <xdr:twoCellAnchor>
    <xdr:from>
      <xdr:col>56</xdr:col>
      <xdr:colOff>230186</xdr:colOff>
      <xdr:row>93</xdr:row>
      <xdr:rowOff>0</xdr:rowOff>
    </xdr:from>
    <xdr:to>
      <xdr:col>58</xdr:col>
      <xdr:colOff>402717</xdr:colOff>
      <xdr:row>93</xdr:row>
      <xdr:rowOff>0</xdr:rowOff>
    </xdr:to>
    <xdr:sp macro="" textlink="">
      <xdr:nvSpPr>
        <xdr:cNvPr id="27" name="AutoShape 169">
          <a:extLst>
            <a:ext uri="{FF2B5EF4-FFF2-40B4-BE49-F238E27FC236}">
              <a16:creationId xmlns:a16="http://schemas.microsoft.com/office/drawing/2014/main" id="{62325365-D0F8-4F17-967B-0F6F9520A466}"/>
            </a:ext>
          </a:extLst>
        </xdr:cNvPr>
        <xdr:cNvSpPr>
          <a:spLocks noChangeArrowheads="1"/>
        </xdr:cNvSpPr>
      </xdr:nvSpPr>
      <xdr:spPr bwMode="auto">
        <a:xfrm>
          <a:off x="31726186" y="20326350"/>
          <a:ext cx="1760031" cy="0"/>
        </a:xfrm>
        <a:prstGeom prst="wedgeRoundRectCallout">
          <a:avLst>
            <a:gd name="adj1" fmla="val -58459"/>
            <a:gd name="adj2" fmla="val 80107"/>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ja-JP" altLang="en-US" sz="1600" b="0" i="0" u="none" strike="noStrike" baseline="0">
              <a:solidFill>
                <a:srgbClr val="000000"/>
              </a:solidFill>
              <a:latin typeface="Meiryo UI" panose="020B0604030504040204" pitchFamily="50" charset="-128"/>
              <a:ea typeface="Meiryo UI" panose="020B0604030504040204" pitchFamily="50" charset="-128"/>
            </a:rPr>
            <a:t>指示書</a:t>
          </a:r>
          <a:r>
            <a:rPr lang="en-US" altLang="ja-JP" sz="1600" b="0" i="0" u="none" strike="noStrike" baseline="0">
              <a:solidFill>
                <a:srgbClr val="000000"/>
              </a:solidFill>
              <a:latin typeface="Meiryo UI" panose="020B0604030504040204" pitchFamily="50" charset="-128"/>
              <a:ea typeface="Meiryo UI" panose="020B0604030504040204" pitchFamily="50" charset="-128"/>
            </a:rPr>
            <a:t>4</a:t>
          </a:r>
          <a:r>
            <a:rPr lang="ja-JP" altLang="en-US" sz="1600" b="0" i="0" u="none" strike="noStrike" baseline="0">
              <a:solidFill>
                <a:srgbClr val="000000"/>
              </a:solidFill>
              <a:latin typeface="Meiryo UI" panose="020B0604030504040204" pitchFamily="50" charset="-128"/>
              <a:ea typeface="Meiryo UI" panose="020B0604030504040204" pitchFamily="50" charset="-128"/>
            </a:rPr>
            <a:t>台含む</a:t>
          </a:r>
          <a:endParaRPr lang="en-US" altLang="ja-JP" sz="1600" b="0" i="0" u="none" strike="noStrike" baseline="0">
            <a:solidFill>
              <a:srgbClr val="000000"/>
            </a:solidFill>
            <a:latin typeface="Meiryo UI" panose="020B0604030504040204" pitchFamily="50" charset="-128"/>
            <a:ea typeface="Meiryo UI" panose="020B0604030504040204" pitchFamily="50" charset="-128"/>
          </a:endParaRPr>
        </a:p>
      </xdr:txBody>
    </xdr:sp>
    <xdr:clientData/>
  </xdr:twoCellAnchor>
  <xdr:twoCellAnchor>
    <xdr:from>
      <xdr:col>62</xdr:col>
      <xdr:colOff>1104900</xdr:colOff>
      <xdr:row>160</xdr:row>
      <xdr:rowOff>381000</xdr:rowOff>
    </xdr:from>
    <xdr:to>
      <xdr:col>64</xdr:col>
      <xdr:colOff>762000</xdr:colOff>
      <xdr:row>161</xdr:row>
      <xdr:rowOff>342900</xdr:rowOff>
    </xdr:to>
    <xdr:sp macro="" textlink="">
      <xdr:nvSpPr>
        <xdr:cNvPr id="28" name="Rectangle 172">
          <a:extLst>
            <a:ext uri="{FF2B5EF4-FFF2-40B4-BE49-F238E27FC236}">
              <a16:creationId xmlns:a16="http://schemas.microsoft.com/office/drawing/2014/main" id="{146B8141-03E5-48DF-9F16-54EC805937DB}"/>
            </a:ext>
          </a:extLst>
        </xdr:cNvPr>
        <xdr:cNvSpPr>
          <a:spLocks noChangeArrowheads="1"/>
        </xdr:cNvSpPr>
      </xdr:nvSpPr>
      <xdr:spPr bwMode="auto">
        <a:xfrm>
          <a:off x="36969700" y="21355050"/>
          <a:ext cx="1447800" cy="59055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61</xdr:col>
      <xdr:colOff>784225</xdr:colOff>
      <xdr:row>171</xdr:row>
      <xdr:rowOff>0</xdr:rowOff>
    </xdr:from>
    <xdr:to>
      <xdr:col>65</xdr:col>
      <xdr:colOff>530206</xdr:colOff>
      <xdr:row>171</xdr:row>
      <xdr:rowOff>0</xdr:rowOff>
    </xdr:to>
    <xdr:sp macro="" textlink="">
      <xdr:nvSpPr>
        <xdr:cNvPr id="29" name="AutoShape 169">
          <a:extLst>
            <a:ext uri="{FF2B5EF4-FFF2-40B4-BE49-F238E27FC236}">
              <a16:creationId xmlns:a16="http://schemas.microsoft.com/office/drawing/2014/main" id="{2166F869-9F5A-4569-BF1F-DBF3BF8C5BEA}"/>
            </a:ext>
          </a:extLst>
        </xdr:cNvPr>
        <xdr:cNvSpPr>
          <a:spLocks noChangeArrowheads="1"/>
        </xdr:cNvSpPr>
      </xdr:nvSpPr>
      <xdr:spPr bwMode="auto">
        <a:xfrm>
          <a:off x="36242625" y="27889200"/>
          <a:ext cx="2705081" cy="0"/>
        </a:xfrm>
        <a:prstGeom prst="wedgeRoundRectCallout">
          <a:avLst>
            <a:gd name="adj1" fmla="val -36533"/>
            <a:gd name="adj2" fmla="val 23960"/>
            <a:gd name="adj3" fmla="val 16667"/>
          </a:avLst>
        </a:prstGeom>
        <a:solidFill>
          <a:srgbClr xmlns:mc="http://schemas.openxmlformats.org/markup-compatibility/2006" xmlns:a14="http://schemas.microsoft.com/office/drawing/2010/main" val="FFFFFF" mc:Ignorable="a14" a14:legacySpreadsheetColorIndex="65"/>
        </a:solidFill>
        <a:ln w="19050" cmpd="sng">
          <a:solidFill>
            <a:srgbClr val="0070C0"/>
          </a:solidFill>
          <a:miter lim="800000"/>
          <a:headEnd/>
          <a:tailEnd/>
        </a:ln>
      </xdr:spPr>
      <xdr:txBody>
        <a:bodyPr vertOverflow="clip" wrap="square" lIns="45720" tIns="27432" rIns="45720" bIns="27432" anchor="ctr" upright="1"/>
        <a:lstStyle/>
        <a:p>
          <a:pPr algn="ctr" rtl="0">
            <a:lnSpc>
              <a:spcPts val="2000"/>
            </a:lnSpc>
            <a:defRPr sz="1000"/>
          </a:pPr>
          <a:r>
            <a:rPr lang="en-US" altLang="ja-JP" sz="1800" b="0" i="0" u="none" strike="noStrike" baseline="0">
              <a:solidFill>
                <a:srgbClr val="000000"/>
              </a:solidFill>
              <a:latin typeface="Meiryo UI" panose="020B0604030504040204" pitchFamily="50" charset="-128"/>
              <a:ea typeface="Meiryo UI" panose="020B0604030504040204" pitchFamily="50" charset="-128"/>
            </a:rPr>
            <a:t>5/21</a:t>
          </a:r>
        </a:p>
        <a:p>
          <a:pPr algn="ctr" rtl="0">
            <a:lnSpc>
              <a:spcPts val="2500"/>
            </a:lnSpc>
            <a:defRPr sz="1000"/>
          </a:pPr>
          <a:r>
            <a:rPr lang="en-US" altLang="ja-JP" sz="1800" b="0" i="0" u="none" strike="noStrike" baseline="0">
              <a:solidFill>
                <a:srgbClr val="000000"/>
              </a:solidFill>
              <a:latin typeface="Meiryo UI" panose="020B0604030504040204" pitchFamily="50" charset="-128"/>
              <a:ea typeface="Meiryo UI" panose="020B0604030504040204" pitchFamily="50" charset="-128"/>
            </a:rPr>
            <a:t>SP5</a:t>
          </a:r>
          <a:r>
            <a:rPr lang="ja-JP" altLang="en-US" sz="1800" b="0" i="0" u="none" strike="noStrike" baseline="0">
              <a:solidFill>
                <a:srgbClr val="000000"/>
              </a:solidFill>
              <a:latin typeface="Meiryo UI" panose="020B0604030504040204" pitchFamily="50" charset="-128"/>
              <a:ea typeface="Meiryo UI" panose="020B0604030504040204" pitchFamily="50" charset="-128"/>
            </a:rPr>
            <a:t>台含む</a:t>
          </a:r>
          <a:endParaRPr lang="en-US" altLang="ja-JP" sz="1800" b="0" i="0" u="none" strike="noStrike" baseline="0">
            <a:solidFill>
              <a:srgbClr val="000000"/>
            </a:solidFill>
            <a:latin typeface="Meiryo UI" panose="020B0604030504040204" pitchFamily="50" charset="-128"/>
            <a:ea typeface="Meiryo UI" panose="020B0604030504040204" pitchFamily="50" charset="-128"/>
          </a:endParaRPr>
        </a:p>
      </xdr:txBody>
    </xdr:sp>
    <xdr:clientData/>
  </xdr:twoCellAnchor>
  <xdr:twoCellAnchor>
    <xdr:from>
      <xdr:col>58</xdr:col>
      <xdr:colOff>881060</xdr:colOff>
      <xdr:row>93</xdr:row>
      <xdr:rowOff>0</xdr:rowOff>
    </xdr:from>
    <xdr:to>
      <xdr:col>60</xdr:col>
      <xdr:colOff>352230</xdr:colOff>
      <xdr:row>93</xdr:row>
      <xdr:rowOff>0</xdr:rowOff>
    </xdr:to>
    <xdr:sp macro="" textlink="">
      <xdr:nvSpPr>
        <xdr:cNvPr id="30" name="AutoShape 169">
          <a:extLst>
            <a:ext uri="{FF2B5EF4-FFF2-40B4-BE49-F238E27FC236}">
              <a16:creationId xmlns:a16="http://schemas.microsoft.com/office/drawing/2014/main" id="{35CC8F61-AB79-4EB4-B963-77B45175673A}"/>
            </a:ext>
          </a:extLst>
        </xdr:cNvPr>
        <xdr:cNvSpPr>
          <a:spLocks noChangeArrowheads="1"/>
        </xdr:cNvSpPr>
      </xdr:nvSpPr>
      <xdr:spPr bwMode="auto">
        <a:xfrm>
          <a:off x="33964560" y="20326350"/>
          <a:ext cx="1185670" cy="0"/>
        </a:xfrm>
        <a:prstGeom prst="wedgeRoundRectCallout">
          <a:avLst>
            <a:gd name="adj1" fmla="val -63300"/>
            <a:gd name="adj2" fmla="val 81345"/>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1600" b="0" i="0" u="none" strike="noStrike" baseline="0">
              <a:solidFill>
                <a:srgbClr val="000000"/>
              </a:solidFill>
              <a:latin typeface="Meiryo UI" panose="020B0604030504040204" pitchFamily="50" charset="-128"/>
              <a:ea typeface="Meiryo UI" panose="020B0604030504040204" pitchFamily="50" charset="-128"/>
            </a:rPr>
            <a:t>SP</a:t>
          </a:r>
          <a:r>
            <a:rPr lang="ja-JP" altLang="en-US" sz="1600" b="0" i="0" u="none" strike="noStrike" baseline="0">
              <a:solidFill>
                <a:srgbClr val="000000"/>
              </a:solidFill>
              <a:latin typeface="Meiryo UI" panose="020B0604030504040204" pitchFamily="50" charset="-128"/>
              <a:ea typeface="Meiryo UI" panose="020B0604030504040204" pitchFamily="50" charset="-128"/>
            </a:rPr>
            <a:t>分</a:t>
          </a:r>
          <a:endParaRPr lang="en-US" altLang="ja-JP" sz="1600" b="0" i="0" u="none" strike="noStrike" baseline="0">
            <a:solidFill>
              <a:srgbClr val="000000"/>
            </a:solidFill>
            <a:latin typeface="Meiryo UI" panose="020B0604030504040204" pitchFamily="50" charset="-128"/>
            <a:ea typeface="Meiryo UI" panose="020B0604030504040204" pitchFamily="50" charset="-128"/>
          </a:endParaRPr>
        </a:p>
      </xdr:txBody>
    </xdr:sp>
    <xdr:clientData/>
  </xdr:twoCellAnchor>
  <xdr:twoCellAnchor>
    <xdr:from>
      <xdr:col>55</xdr:col>
      <xdr:colOff>739776</xdr:colOff>
      <xdr:row>8</xdr:row>
      <xdr:rowOff>0</xdr:rowOff>
    </xdr:from>
    <xdr:to>
      <xdr:col>56</xdr:col>
      <xdr:colOff>98303</xdr:colOff>
      <xdr:row>8</xdr:row>
      <xdr:rowOff>0</xdr:rowOff>
    </xdr:to>
    <xdr:sp macro="" textlink="">
      <xdr:nvSpPr>
        <xdr:cNvPr id="31" name="AutoShape 168">
          <a:extLst>
            <a:ext uri="{FF2B5EF4-FFF2-40B4-BE49-F238E27FC236}">
              <a16:creationId xmlns:a16="http://schemas.microsoft.com/office/drawing/2014/main" id="{790F6358-A97F-4E3F-A567-47E151D79203}"/>
            </a:ext>
          </a:extLst>
        </xdr:cNvPr>
        <xdr:cNvSpPr>
          <a:spLocks noChangeArrowheads="1"/>
        </xdr:cNvSpPr>
      </xdr:nvSpPr>
      <xdr:spPr bwMode="auto">
        <a:xfrm>
          <a:off x="30908626" y="3638550"/>
          <a:ext cx="685677" cy="0"/>
        </a:xfrm>
        <a:prstGeom prst="wedgeRoundRectCallout">
          <a:avLst>
            <a:gd name="adj1" fmla="val -10000"/>
            <a:gd name="adj2" fmla="val -91667"/>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SP </a:t>
          </a:r>
          <a:r>
            <a:rPr lang="ja-JP" altLang="en-US" sz="2200" b="0" i="0" u="none" strike="noStrike" baseline="0">
              <a:solidFill>
                <a:srgbClr val="000000"/>
              </a:solidFill>
              <a:latin typeface="ＭＳ Ｐゴシック"/>
              <a:ea typeface="ＭＳ Ｐゴシック"/>
            </a:rPr>
            <a:t>　</a:t>
          </a:r>
        </a:p>
      </xdr:txBody>
    </xdr:sp>
    <xdr:clientData/>
  </xdr:twoCellAnchor>
  <xdr:twoCellAnchor>
    <xdr:from>
      <xdr:col>57</xdr:col>
      <xdr:colOff>260350</xdr:colOff>
      <xdr:row>8</xdr:row>
      <xdr:rowOff>0</xdr:rowOff>
    </xdr:from>
    <xdr:to>
      <xdr:col>58</xdr:col>
      <xdr:colOff>999357</xdr:colOff>
      <xdr:row>8</xdr:row>
      <xdr:rowOff>0</xdr:rowOff>
    </xdr:to>
    <xdr:sp macro="" textlink="">
      <xdr:nvSpPr>
        <xdr:cNvPr id="32" name="AutoShape 169">
          <a:extLst>
            <a:ext uri="{FF2B5EF4-FFF2-40B4-BE49-F238E27FC236}">
              <a16:creationId xmlns:a16="http://schemas.microsoft.com/office/drawing/2014/main" id="{ADD1E775-681C-41A0-831A-944777C5257B}"/>
            </a:ext>
          </a:extLst>
        </xdr:cNvPr>
        <xdr:cNvSpPr>
          <a:spLocks noChangeArrowheads="1"/>
        </xdr:cNvSpPr>
      </xdr:nvSpPr>
      <xdr:spPr bwMode="auto">
        <a:xfrm>
          <a:off x="32550100" y="3638550"/>
          <a:ext cx="1526407" cy="0"/>
        </a:xfrm>
        <a:prstGeom prst="wedgeRoundRectCallout">
          <a:avLst>
            <a:gd name="adj1" fmla="val -73527"/>
            <a:gd name="adj2" fmla="val -38434"/>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1600" b="0" i="0" u="none" strike="noStrike" baseline="0">
              <a:solidFill>
                <a:srgbClr val="000000"/>
              </a:solidFill>
              <a:latin typeface="Meiryo UI" panose="020B0604030504040204" pitchFamily="50" charset="-128"/>
              <a:ea typeface="Meiryo UI" panose="020B0604030504040204" pitchFamily="50" charset="-128"/>
            </a:rPr>
            <a:t>SP</a:t>
          </a:r>
          <a:r>
            <a:rPr lang="ja-JP" altLang="en-US" sz="1600" b="0" i="0" u="none" strike="noStrike" baseline="0">
              <a:solidFill>
                <a:srgbClr val="000000"/>
              </a:solidFill>
              <a:latin typeface="Meiryo UI" panose="020B0604030504040204" pitchFamily="50" charset="-128"/>
              <a:ea typeface="Meiryo UI" panose="020B0604030504040204" pitchFamily="50" charset="-128"/>
            </a:rPr>
            <a:t>分</a:t>
          </a:r>
          <a:endParaRPr lang="en-US" altLang="ja-JP" sz="1600" b="0" i="0" u="none" strike="noStrike" baseline="0">
            <a:solidFill>
              <a:srgbClr val="000000"/>
            </a:solidFill>
            <a:latin typeface="Meiryo UI" panose="020B0604030504040204" pitchFamily="50" charset="-128"/>
            <a:ea typeface="Meiryo UI" panose="020B0604030504040204" pitchFamily="50" charset="-128"/>
          </a:endParaRPr>
        </a:p>
      </xdr:txBody>
    </xdr:sp>
    <xdr:clientData/>
  </xdr:twoCellAnchor>
  <xdr:twoCellAnchor>
    <xdr:from>
      <xdr:col>57</xdr:col>
      <xdr:colOff>1149350</xdr:colOff>
      <xdr:row>230</xdr:row>
      <xdr:rowOff>495300</xdr:rowOff>
    </xdr:from>
    <xdr:to>
      <xdr:col>58</xdr:col>
      <xdr:colOff>1022350</xdr:colOff>
      <xdr:row>243</xdr:row>
      <xdr:rowOff>444500</xdr:rowOff>
    </xdr:to>
    <xdr:sp macro="" textlink="">
      <xdr:nvSpPr>
        <xdr:cNvPr id="33" name="Rectangle 172">
          <a:extLst>
            <a:ext uri="{FF2B5EF4-FFF2-40B4-BE49-F238E27FC236}">
              <a16:creationId xmlns:a16="http://schemas.microsoft.com/office/drawing/2014/main" id="{DB0C8CA7-EB55-450C-B99E-BB4F82A0B45C}"/>
            </a:ext>
          </a:extLst>
        </xdr:cNvPr>
        <xdr:cNvSpPr>
          <a:spLocks noChangeArrowheads="1"/>
        </xdr:cNvSpPr>
      </xdr:nvSpPr>
      <xdr:spPr bwMode="auto">
        <a:xfrm>
          <a:off x="33083500" y="36061650"/>
          <a:ext cx="990600" cy="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62</xdr:col>
      <xdr:colOff>342900</xdr:colOff>
      <xdr:row>166</xdr:row>
      <xdr:rowOff>0</xdr:rowOff>
    </xdr:from>
    <xdr:to>
      <xdr:col>64</xdr:col>
      <xdr:colOff>990600</xdr:colOff>
      <xdr:row>167</xdr:row>
      <xdr:rowOff>0</xdr:rowOff>
    </xdr:to>
    <xdr:sp macro="" textlink="">
      <xdr:nvSpPr>
        <xdr:cNvPr id="34" name="Rectangle 172">
          <a:extLst>
            <a:ext uri="{FF2B5EF4-FFF2-40B4-BE49-F238E27FC236}">
              <a16:creationId xmlns:a16="http://schemas.microsoft.com/office/drawing/2014/main" id="{6AA75300-2606-4F25-9696-FBA83F22EB31}"/>
            </a:ext>
          </a:extLst>
        </xdr:cNvPr>
        <xdr:cNvSpPr>
          <a:spLocks noChangeArrowheads="1"/>
        </xdr:cNvSpPr>
      </xdr:nvSpPr>
      <xdr:spPr bwMode="auto">
        <a:xfrm>
          <a:off x="36588700" y="24745950"/>
          <a:ext cx="1828800" cy="62865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56</xdr:col>
      <xdr:colOff>1136650</xdr:colOff>
      <xdr:row>167</xdr:row>
      <xdr:rowOff>666750</xdr:rowOff>
    </xdr:from>
    <xdr:to>
      <xdr:col>57</xdr:col>
      <xdr:colOff>1022350</xdr:colOff>
      <xdr:row>168</xdr:row>
      <xdr:rowOff>609600</xdr:rowOff>
    </xdr:to>
    <xdr:sp macro="" textlink="">
      <xdr:nvSpPr>
        <xdr:cNvPr id="35" name="Rectangle 172">
          <a:extLst>
            <a:ext uri="{FF2B5EF4-FFF2-40B4-BE49-F238E27FC236}">
              <a16:creationId xmlns:a16="http://schemas.microsoft.com/office/drawing/2014/main" id="{A155C16A-2638-494B-A684-BBE8D57BF672}"/>
            </a:ext>
          </a:extLst>
        </xdr:cNvPr>
        <xdr:cNvSpPr>
          <a:spLocks noChangeArrowheads="1"/>
        </xdr:cNvSpPr>
      </xdr:nvSpPr>
      <xdr:spPr bwMode="auto">
        <a:xfrm>
          <a:off x="32289750" y="26003250"/>
          <a:ext cx="793750" cy="60960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56</xdr:col>
      <xdr:colOff>1149350</xdr:colOff>
      <xdr:row>168</xdr:row>
      <xdr:rowOff>685800</xdr:rowOff>
    </xdr:from>
    <xdr:to>
      <xdr:col>57</xdr:col>
      <xdr:colOff>1035050</xdr:colOff>
      <xdr:row>169</xdr:row>
      <xdr:rowOff>641350</xdr:rowOff>
    </xdr:to>
    <xdr:sp macro="" textlink="">
      <xdr:nvSpPr>
        <xdr:cNvPr id="36" name="Rectangle 172">
          <a:extLst>
            <a:ext uri="{FF2B5EF4-FFF2-40B4-BE49-F238E27FC236}">
              <a16:creationId xmlns:a16="http://schemas.microsoft.com/office/drawing/2014/main" id="{59CBDB9E-2AD3-4AE3-9F2E-5761CD48B1C3}"/>
            </a:ext>
          </a:extLst>
        </xdr:cNvPr>
        <xdr:cNvSpPr>
          <a:spLocks noChangeArrowheads="1"/>
        </xdr:cNvSpPr>
      </xdr:nvSpPr>
      <xdr:spPr bwMode="auto">
        <a:xfrm>
          <a:off x="32289750" y="26631900"/>
          <a:ext cx="793750" cy="62865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56</xdr:col>
      <xdr:colOff>1022350</xdr:colOff>
      <xdr:row>167</xdr:row>
      <xdr:rowOff>666750</xdr:rowOff>
    </xdr:from>
    <xdr:to>
      <xdr:col>57</xdr:col>
      <xdr:colOff>895350</xdr:colOff>
      <xdr:row>168</xdr:row>
      <xdr:rowOff>615950</xdr:rowOff>
    </xdr:to>
    <xdr:sp macro="" textlink="">
      <xdr:nvSpPr>
        <xdr:cNvPr id="37" name="Rectangle 172">
          <a:extLst>
            <a:ext uri="{FF2B5EF4-FFF2-40B4-BE49-F238E27FC236}">
              <a16:creationId xmlns:a16="http://schemas.microsoft.com/office/drawing/2014/main" id="{F3FBD104-C3E0-461C-A66A-3606E2154B75}"/>
            </a:ext>
          </a:extLst>
        </xdr:cNvPr>
        <xdr:cNvSpPr>
          <a:spLocks noChangeArrowheads="1"/>
        </xdr:cNvSpPr>
      </xdr:nvSpPr>
      <xdr:spPr bwMode="auto">
        <a:xfrm>
          <a:off x="32289750" y="26003250"/>
          <a:ext cx="793750" cy="61595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53</xdr:col>
      <xdr:colOff>939800</xdr:colOff>
      <xdr:row>5</xdr:row>
      <xdr:rowOff>831850</xdr:rowOff>
    </xdr:from>
    <xdr:to>
      <xdr:col>54</xdr:col>
      <xdr:colOff>114300</xdr:colOff>
      <xdr:row>6</xdr:row>
      <xdr:rowOff>6350</xdr:rowOff>
    </xdr:to>
    <xdr:sp macro="" textlink="">
      <xdr:nvSpPr>
        <xdr:cNvPr id="38" name="AutoShape 5">
          <a:extLst>
            <a:ext uri="{FF2B5EF4-FFF2-40B4-BE49-F238E27FC236}">
              <a16:creationId xmlns:a16="http://schemas.microsoft.com/office/drawing/2014/main" id="{5D3D714F-8511-4032-8759-3B6987DEF199}"/>
            </a:ext>
          </a:extLst>
        </xdr:cNvPr>
        <xdr:cNvSpPr>
          <a:spLocks noChangeArrowheads="1"/>
        </xdr:cNvSpPr>
      </xdr:nvSpPr>
      <xdr:spPr bwMode="auto">
        <a:xfrm flipV="1">
          <a:off x="28956000" y="2686050"/>
          <a:ext cx="114300" cy="6350"/>
        </a:xfrm>
        <a:prstGeom prst="triangle">
          <a:avLst>
            <a:gd name="adj" fmla="val 50000"/>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61</xdr:col>
      <xdr:colOff>747711</xdr:colOff>
      <xdr:row>163</xdr:row>
      <xdr:rowOff>152400</xdr:rowOff>
    </xdr:from>
    <xdr:to>
      <xdr:col>64</xdr:col>
      <xdr:colOff>784245</xdr:colOff>
      <xdr:row>164</xdr:row>
      <xdr:rowOff>152400</xdr:rowOff>
    </xdr:to>
    <xdr:sp macro="" textlink="">
      <xdr:nvSpPr>
        <xdr:cNvPr id="39" name="AutoShape 169">
          <a:extLst>
            <a:ext uri="{FF2B5EF4-FFF2-40B4-BE49-F238E27FC236}">
              <a16:creationId xmlns:a16="http://schemas.microsoft.com/office/drawing/2014/main" id="{2883BC4B-05DE-432B-BFDD-04799ECBDCA6}"/>
            </a:ext>
          </a:extLst>
        </xdr:cNvPr>
        <xdr:cNvSpPr>
          <a:spLocks noChangeArrowheads="1"/>
        </xdr:cNvSpPr>
      </xdr:nvSpPr>
      <xdr:spPr bwMode="auto">
        <a:xfrm>
          <a:off x="36244211" y="23012400"/>
          <a:ext cx="2170134" cy="628650"/>
        </a:xfrm>
        <a:prstGeom prst="wedgeRoundRectCallout">
          <a:avLst>
            <a:gd name="adj1" fmla="val -43915"/>
            <a:gd name="adj2" fmla="val 154093"/>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1800" b="0" i="0" u="none" strike="noStrike" baseline="0">
              <a:solidFill>
                <a:srgbClr val="000000"/>
              </a:solidFill>
              <a:latin typeface="Meiryo UI" panose="020B0604030504040204" pitchFamily="50" charset="-128"/>
              <a:ea typeface="Meiryo UI" panose="020B0604030504040204" pitchFamily="50" charset="-128"/>
            </a:rPr>
            <a:t>※AF1-1</a:t>
          </a:r>
          <a:r>
            <a:rPr lang="ja-JP" altLang="en-US" sz="1800" b="0" i="0" u="none" strike="noStrike" baseline="0">
              <a:solidFill>
                <a:srgbClr val="000000"/>
              </a:solidFill>
              <a:latin typeface="Meiryo UI" panose="020B0604030504040204" pitchFamily="50" charset="-128"/>
              <a:ea typeface="Meiryo UI" panose="020B0604030504040204" pitchFamily="50" charset="-128"/>
            </a:rPr>
            <a:t>の為</a:t>
          </a:r>
          <a:r>
            <a:rPr lang="ja-JP" altLang="en-US" sz="1800" b="0" i="0" u="none" strike="noStrike" baseline="0">
              <a:solidFill>
                <a:sysClr val="windowText" lastClr="000000"/>
              </a:solidFill>
              <a:effectLst/>
              <a:latin typeface="+mn-lt"/>
              <a:ea typeface="+mn-ea"/>
              <a:cs typeface="+mn-cs"/>
            </a:rPr>
            <a:t>、</a:t>
          </a:r>
          <a:r>
            <a:rPr lang="ja-JP" altLang="en-US" sz="1800" b="0" i="0" u="none" strike="noStrike" baseline="0">
              <a:solidFill>
                <a:sysClr val="windowText" lastClr="000000"/>
              </a:solidFill>
              <a:effectLst/>
              <a:latin typeface="Meiryo UI" panose="020B0604030504040204" pitchFamily="50" charset="-128"/>
              <a:ea typeface="Meiryo UI" panose="020B0604030504040204" pitchFamily="50" charset="-128"/>
              <a:cs typeface="+mn-cs"/>
            </a:rPr>
            <a:t>注意</a:t>
          </a:r>
          <a:endParaRPr lang="en-US" altLang="ja-JP" sz="1800" b="0" i="0" u="none" strike="noStrike">
            <a:effectLst/>
            <a:latin typeface="Meiryo UI" panose="020B0604030504040204" pitchFamily="50" charset="-128"/>
            <a:ea typeface="Meiryo UI" panose="020B0604030504040204" pitchFamily="50" charset="-128"/>
            <a:cs typeface="+mn-cs"/>
          </a:endParaRPr>
        </a:p>
      </xdr:txBody>
    </xdr:sp>
    <xdr:clientData/>
  </xdr:twoCellAnchor>
  <xdr:twoCellAnchor>
    <xdr:from>
      <xdr:col>55</xdr:col>
      <xdr:colOff>739776</xdr:colOff>
      <xdr:row>8</xdr:row>
      <xdr:rowOff>0</xdr:rowOff>
    </xdr:from>
    <xdr:to>
      <xdr:col>56</xdr:col>
      <xdr:colOff>98303</xdr:colOff>
      <xdr:row>8</xdr:row>
      <xdr:rowOff>0</xdr:rowOff>
    </xdr:to>
    <xdr:sp macro="" textlink="">
      <xdr:nvSpPr>
        <xdr:cNvPr id="40" name="AutoShape 168">
          <a:extLst>
            <a:ext uri="{FF2B5EF4-FFF2-40B4-BE49-F238E27FC236}">
              <a16:creationId xmlns:a16="http://schemas.microsoft.com/office/drawing/2014/main" id="{B2461D5B-E9B7-4E7A-8B19-DECA58726FAB}"/>
            </a:ext>
          </a:extLst>
        </xdr:cNvPr>
        <xdr:cNvSpPr>
          <a:spLocks noChangeArrowheads="1"/>
        </xdr:cNvSpPr>
      </xdr:nvSpPr>
      <xdr:spPr bwMode="auto">
        <a:xfrm>
          <a:off x="30908626" y="3638550"/>
          <a:ext cx="685677" cy="0"/>
        </a:xfrm>
        <a:prstGeom prst="wedgeRoundRectCallout">
          <a:avLst>
            <a:gd name="adj1" fmla="val -10000"/>
            <a:gd name="adj2" fmla="val -91667"/>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SP </a:t>
          </a:r>
          <a:r>
            <a:rPr lang="ja-JP" altLang="en-US" sz="2200" b="0" i="0" u="none" strike="noStrike" baseline="0">
              <a:solidFill>
                <a:srgbClr val="000000"/>
              </a:solidFill>
              <a:latin typeface="ＭＳ Ｐゴシック"/>
              <a:ea typeface="ＭＳ Ｐゴシック"/>
            </a:rPr>
            <a:t>　</a:t>
          </a:r>
        </a:p>
      </xdr:txBody>
    </xdr:sp>
    <xdr:clientData/>
  </xdr:twoCellAnchor>
  <xdr:twoCellAnchor>
    <xdr:from>
      <xdr:col>58</xdr:col>
      <xdr:colOff>998535</xdr:colOff>
      <xdr:row>8</xdr:row>
      <xdr:rowOff>0</xdr:rowOff>
    </xdr:from>
    <xdr:to>
      <xdr:col>60</xdr:col>
      <xdr:colOff>262942</xdr:colOff>
      <xdr:row>8</xdr:row>
      <xdr:rowOff>0</xdr:rowOff>
    </xdr:to>
    <xdr:sp macro="" textlink="">
      <xdr:nvSpPr>
        <xdr:cNvPr id="41" name="AutoShape 169">
          <a:extLst>
            <a:ext uri="{FF2B5EF4-FFF2-40B4-BE49-F238E27FC236}">
              <a16:creationId xmlns:a16="http://schemas.microsoft.com/office/drawing/2014/main" id="{EC1CE991-BDBE-42F1-B300-911F63397CB2}"/>
            </a:ext>
          </a:extLst>
        </xdr:cNvPr>
        <xdr:cNvSpPr>
          <a:spLocks noChangeArrowheads="1"/>
        </xdr:cNvSpPr>
      </xdr:nvSpPr>
      <xdr:spPr bwMode="auto">
        <a:xfrm>
          <a:off x="34075685" y="3638550"/>
          <a:ext cx="985257" cy="0"/>
        </a:xfrm>
        <a:prstGeom prst="wedgeRoundRectCallout">
          <a:avLst>
            <a:gd name="adj1" fmla="val -69364"/>
            <a:gd name="adj2" fmla="val 68010"/>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1600" b="0" i="0" u="none" strike="noStrike" baseline="0">
              <a:solidFill>
                <a:srgbClr val="000000"/>
              </a:solidFill>
              <a:latin typeface="Meiryo UI" panose="020B0604030504040204" pitchFamily="50" charset="-128"/>
              <a:ea typeface="Meiryo UI" panose="020B0604030504040204" pitchFamily="50" charset="-128"/>
            </a:rPr>
            <a:t>SP</a:t>
          </a:r>
          <a:r>
            <a:rPr lang="ja-JP" altLang="en-US" sz="1600" b="0" i="0" u="none" strike="noStrike" baseline="0">
              <a:solidFill>
                <a:srgbClr val="000000"/>
              </a:solidFill>
              <a:latin typeface="Meiryo UI" panose="020B0604030504040204" pitchFamily="50" charset="-128"/>
              <a:ea typeface="Meiryo UI" panose="020B0604030504040204" pitchFamily="50" charset="-128"/>
            </a:rPr>
            <a:t>分</a:t>
          </a:r>
          <a:endParaRPr lang="en-US" altLang="ja-JP" sz="1600" b="0" i="0" u="none" strike="noStrike" baseline="0">
            <a:solidFill>
              <a:srgbClr val="000000"/>
            </a:solidFill>
            <a:latin typeface="Meiryo UI" panose="020B0604030504040204" pitchFamily="50" charset="-128"/>
            <a:ea typeface="Meiryo UI" panose="020B0604030504040204" pitchFamily="50" charset="-128"/>
          </a:endParaRPr>
        </a:p>
      </xdr:txBody>
    </xdr:sp>
    <xdr:clientData/>
  </xdr:twoCellAnchor>
  <xdr:twoCellAnchor>
    <xdr:from>
      <xdr:col>55</xdr:col>
      <xdr:colOff>739776</xdr:colOff>
      <xdr:row>8</xdr:row>
      <xdr:rowOff>0</xdr:rowOff>
    </xdr:from>
    <xdr:to>
      <xdr:col>56</xdr:col>
      <xdr:colOff>98303</xdr:colOff>
      <xdr:row>8</xdr:row>
      <xdr:rowOff>0</xdr:rowOff>
    </xdr:to>
    <xdr:sp macro="" textlink="">
      <xdr:nvSpPr>
        <xdr:cNvPr id="42" name="AutoShape 168">
          <a:extLst>
            <a:ext uri="{FF2B5EF4-FFF2-40B4-BE49-F238E27FC236}">
              <a16:creationId xmlns:a16="http://schemas.microsoft.com/office/drawing/2014/main" id="{2C7F9E7C-19CE-4215-B84D-6ABA87E6173F}"/>
            </a:ext>
          </a:extLst>
        </xdr:cNvPr>
        <xdr:cNvSpPr>
          <a:spLocks noChangeArrowheads="1"/>
        </xdr:cNvSpPr>
      </xdr:nvSpPr>
      <xdr:spPr bwMode="auto">
        <a:xfrm>
          <a:off x="30908626" y="3638550"/>
          <a:ext cx="685677" cy="0"/>
        </a:xfrm>
        <a:prstGeom prst="wedgeRoundRectCallout">
          <a:avLst>
            <a:gd name="adj1" fmla="val -10000"/>
            <a:gd name="adj2" fmla="val -91667"/>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2200" b="0" i="0" u="none" strike="noStrike" baseline="0">
              <a:solidFill>
                <a:srgbClr val="000000"/>
              </a:solidFill>
              <a:latin typeface="ＭＳ Ｐゴシック"/>
              <a:ea typeface="ＭＳ Ｐゴシック"/>
            </a:rPr>
            <a:t>SP </a:t>
          </a:r>
          <a:r>
            <a:rPr lang="ja-JP" altLang="en-US" sz="2200" b="0" i="0" u="none" strike="noStrike" baseline="0">
              <a:solidFill>
                <a:srgbClr val="000000"/>
              </a:solidFill>
              <a:latin typeface="ＭＳ Ｐゴシック"/>
              <a:ea typeface="ＭＳ Ｐゴシック"/>
            </a:rPr>
            <a:t>　</a:t>
          </a:r>
        </a:p>
      </xdr:txBody>
    </xdr:sp>
    <xdr:clientData/>
  </xdr:twoCellAnchor>
  <xdr:twoCellAnchor>
    <xdr:from>
      <xdr:col>21</xdr:col>
      <xdr:colOff>287335</xdr:colOff>
      <xdr:row>8</xdr:row>
      <xdr:rowOff>0</xdr:rowOff>
    </xdr:from>
    <xdr:to>
      <xdr:col>23</xdr:col>
      <xdr:colOff>88933</xdr:colOff>
      <xdr:row>8</xdr:row>
      <xdr:rowOff>0</xdr:rowOff>
    </xdr:to>
    <xdr:sp macro="" textlink="">
      <xdr:nvSpPr>
        <xdr:cNvPr id="43" name="AutoShape 169">
          <a:extLst>
            <a:ext uri="{FF2B5EF4-FFF2-40B4-BE49-F238E27FC236}">
              <a16:creationId xmlns:a16="http://schemas.microsoft.com/office/drawing/2014/main" id="{ACEA172F-5BB5-4710-BDCA-18C3E5F8D396}"/>
            </a:ext>
          </a:extLst>
        </xdr:cNvPr>
        <xdr:cNvSpPr>
          <a:spLocks noChangeArrowheads="1"/>
        </xdr:cNvSpPr>
      </xdr:nvSpPr>
      <xdr:spPr bwMode="auto">
        <a:xfrm>
          <a:off x="16213135" y="3638550"/>
          <a:ext cx="1173198" cy="0"/>
        </a:xfrm>
        <a:prstGeom prst="wedgeRoundRectCallout">
          <a:avLst>
            <a:gd name="adj1" fmla="val -69364"/>
            <a:gd name="adj2" fmla="val -73834"/>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1600" b="0" i="0" u="none" strike="noStrike" baseline="0">
              <a:solidFill>
                <a:srgbClr val="000000"/>
              </a:solidFill>
              <a:latin typeface="Meiryo UI" panose="020B0604030504040204" pitchFamily="50" charset="-128"/>
              <a:ea typeface="Meiryo UI" panose="020B0604030504040204" pitchFamily="50" charset="-128"/>
            </a:rPr>
            <a:t>SP</a:t>
          </a:r>
          <a:r>
            <a:rPr lang="ja-JP" altLang="en-US" sz="1600" b="0" i="0" u="none" strike="noStrike" baseline="0">
              <a:solidFill>
                <a:srgbClr val="000000"/>
              </a:solidFill>
              <a:latin typeface="Meiryo UI" panose="020B0604030504040204" pitchFamily="50" charset="-128"/>
              <a:ea typeface="Meiryo UI" panose="020B0604030504040204" pitchFamily="50" charset="-128"/>
            </a:rPr>
            <a:t>分</a:t>
          </a:r>
          <a:endParaRPr lang="en-US" altLang="ja-JP" sz="1600" b="0" i="0" u="none" strike="noStrike" baseline="0">
            <a:solidFill>
              <a:srgbClr val="000000"/>
            </a:solidFill>
            <a:latin typeface="Meiryo UI" panose="020B0604030504040204" pitchFamily="50" charset="-128"/>
            <a:ea typeface="Meiryo UI" panose="020B0604030504040204" pitchFamily="50" charset="-128"/>
          </a:endParaRPr>
        </a:p>
      </xdr:txBody>
    </xdr:sp>
    <xdr:clientData/>
  </xdr:twoCellAnchor>
  <xdr:twoCellAnchor>
    <xdr:from>
      <xdr:col>31</xdr:col>
      <xdr:colOff>755650</xdr:colOff>
      <xdr:row>5</xdr:row>
      <xdr:rowOff>723900</xdr:rowOff>
    </xdr:from>
    <xdr:to>
      <xdr:col>32</xdr:col>
      <xdr:colOff>209550</xdr:colOff>
      <xdr:row>5</xdr:row>
      <xdr:rowOff>933450</xdr:rowOff>
    </xdr:to>
    <xdr:sp macro="" textlink="">
      <xdr:nvSpPr>
        <xdr:cNvPr id="44" name="AutoShape 5">
          <a:extLst>
            <a:ext uri="{FF2B5EF4-FFF2-40B4-BE49-F238E27FC236}">
              <a16:creationId xmlns:a16="http://schemas.microsoft.com/office/drawing/2014/main" id="{45036536-B8C0-45A1-B153-B1D3BEB37055}"/>
            </a:ext>
          </a:extLst>
        </xdr:cNvPr>
        <xdr:cNvSpPr>
          <a:spLocks noChangeArrowheads="1"/>
        </xdr:cNvSpPr>
      </xdr:nvSpPr>
      <xdr:spPr bwMode="auto">
        <a:xfrm flipV="1">
          <a:off x="23469600" y="2686050"/>
          <a:ext cx="209550" cy="0"/>
        </a:xfrm>
        <a:prstGeom prst="triangle">
          <a:avLst>
            <a:gd name="adj" fmla="val 50000"/>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36</xdr:col>
      <xdr:colOff>812800</xdr:colOff>
      <xdr:row>5</xdr:row>
      <xdr:rowOff>723900</xdr:rowOff>
    </xdr:from>
    <xdr:to>
      <xdr:col>37</xdr:col>
      <xdr:colOff>260350</xdr:colOff>
      <xdr:row>5</xdr:row>
      <xdr:rowOff>933450</xdr:rowOff>
    </xdr:to>
    <xdr:sp macro="" textlink="">
      <xdr:nvSpPr>
        <xdr:cNvPr id="45" name="AutoShape 5">
          <a:extLst>
            <a:ext uri="{FF2B5EF4-FFF2-40B4-BE49-F238E27FC236}">
              <a16:creationId xmlns:a16="http://schemas.microsoft.com/office/drawing/2014/main" id="{C0AC1CC6-8C8A-4BEE-BA29-49031BB7F844}"/>
            </a:ext>
          </a:extLst>
        </xdr:cNvPr>
        <xdr:cNvSpPr>
          <a:spLocks noChangeArrowheads="1"/>
        </xdr:cNvSpPr>
      </xdr:nvSpPr>
      <xdr:spPr bwMode="auto">
        <a:xfrm flipV="1">
          <a:off x="26898600" y="2686050"/>
          <a:ext cx="260350" cy="0"/>
        </a:xfrm>
        <a:prstGeom prst="triangle">
          <a:avLst>
            <a:gd name="adj" fmla="val 50000"/>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57</xdr:col>
      <xdr:colOff>269874</xdr:colOff>
      <xdr:row>164</xdr:row>
      <xdr:rowOff>158750</xdr:rowOff>
    </xdr:from>
    <xdr:to>
      <xdr:col>58</xdr:col>
      <xdr:colOff>95250</xdr:colOff>
      <xdr:row>165</xdr:row>
      <xdr:rowOff>269875</xdr:rowOff>
    </xdr:to>
    <xdr:sp macro="" textlink="">
      <xdr:nvSpPr>
        <xdr:cNvPr id="46" name="Rectangle 172">
          <a:extLst>
            <a:ext uri="{FF2B5EF4-FFF2-40B4-BE49-F238E27FC236}">
              <a16:creationId xmlns:a16="http://schemas.microsoft.com/office/drawing/2014/main" id="{7D03E577-C330-45B0-9210-8493B2C2E8CE}"/>
            </a:ext>
          </a:extLst>
        </xdr:cNvPr>
        <xdr:cNvSpPr>
          <a:spLocks noChangeArrowheads="1"/>
        </xdr:cNvSpPr>
      </xdr:nvSpPr>
      <xdr:spPr bwMode="auto">
        <a:xfrm>
          <a:off x="32559624" y="23647400"/>
          <a:ext cx="619126" cy="739775"/>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34</xdr:col>
      <xdr:colOff>71436</xdr:colOff>
      <xdr:row>171</xdr:row>
      <xdr:rowOff>0</xdr:rowOff>
    </xdr:from>
    <xdr:to>
      <xdr:col>37</xdr:col>
      <xdr:colOff>8071</xdr:colOff>
      <xdr:row>171</xdr:row>
      <xdr:rowOff>0</xdr:rowOff>
    </xdr:to>
    <xdr:sp macro="" textlink="">
      <xdr:nvSpPr>
        <xdr:cNvPr id="47" name="AutoShape 169">
          <a:extLst>
            <a:ext uri="{FF2B5EF4-FFF2-40B4-BE49-F238E27FC236}">
              <a16:creationId xmlns:a16="http://schemas.microsoft.com/office/drawing/2014/main" id="{97CE37AF-C602-49ED-8F7C-31DA68DF5F12}"/>
            </a:ext>
          </a:extLst>
        </xdr:cNvPr>
        <xdr:cNvSpPr>
          <a:spLocks noChangeArrowheads="1"/>
        </xdr:cNvSpPr>
      </xdr:nvSpPr>
      <xdr:spPr bwMode="auto">
        <a:xfrm>
          <a:off x="24912636" y="27889200"/>
          <a:ext cx="1994035" cy="0"/>
        </a:xfrm>
        <a:prstGeom prst="wedgeRoundRectCallout">
          <a:avLst>
            <a:gd name="adj1" fmla="val -20215"/>
            <a:gd name="adj2" fmla="val -104937"/>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1800" b="0" i="0" u="none" strike="noStrike" baseline="0">
              <a:solidFill>
                <a:srgbClr val="000000"/>
              </a:solidFill>
              <a:effectLst/>
              <a:latin typeface="Meiryo UI" panose="020B0604030504040204" pitchFamily="50" charset="-128"/>
              <a:ea typeface="Meiryo UI" panose="020B0604030504040204" pitchFamily="50" charset="-128"/>
              <a:cs typeface="+mn-cs"/>
            </a:rPr>
            <a:t>PP-1</a:t>
          </a:r>
          <a:r>
            <a:rPr lang="ja-JP" altLang="en-US" sz="1800" b="0" i="0" u="none" strike="noStrike" baseline="0">
              <a:solidFill>
                <a:srgbClr val="000000"/>
              </a:solidFill>
              <a:effectLst/>
              <a:latin typeface="Meiryo UI" panose="020B0604030504040204" pitchFamily="50" charset="-128"/>
              <a:ea typeface="Meiryo UI" panose="020B0604030504040204" pitchFamily="50" charset="-128"/>
              <a:cs typeface="+mn-cs"/>
            </a:rPr>
            <a:t>イベント</a:t>
          </a:r>
          <a:endParaRPr lang="en-US" altLang="ja-JP" sz="1800" b="0" i="0" u="none" strike="noStrike">
            <a:effectLst/>
            <a:latin typeface="Meiryo UI" panose="020B0604030504040204" pitchFamily="50" charset="-128"/>
            <a:ea typeface="Meiryo UI" panose="020B0604030504040204" pitchFamily="50" charset="-128"/>
            <a:cs typeface="+mn-cs"/>
          </a:endParaRPr>
        </a:p>
      </xdr:txBody>
    </xdr:sp>
    <xdr:clientData/>
  </xdr:twoCellAnchor>
  <xdr:twoCellAnchor>
    <xdr:from>
      <xdr:col>62</xdr:col>
      <xdr:colOff>1104900</xdr:colOff>
      <xdr:row>207</xdr:row>
      <xdr:rowOff>381000</xdr:rowOff>
    </xdr:from>
    <xdr:to>
      <xdr:col>64</xdr:col>
      <xdr:colOff>762000</xdr:colOff>
      <xdr:row>208</xdr:row>
      <xdr:rowOff>342900</xdr:rowOff>
    </xdr:to>
    <xdr:sp macro="" textlink="">
      <xdr:nvSpPr>
        <xdr:cNvPr id="48" name="Rectangle 172">
          <a:extLst>
            <a:ext uri="{FF2B5EF4-FFF2-40B4-BE49-F238E27FC236}">
              <a16:creationId xmlns:a16="http://schemas.microsoft.com/office/drawing/2014/main" id="{237341AF-EC09-49B2-9241-3A6D59A505E0}"/>
            </a:ext>
          </a:extLst>
        </xdr:cNvPr>
        <xdr:cNvSpPr>
          <a:spLocks noChangeArrowheads="1"/>
        </xdr:cNvSpPr>
      </xdr:nvSpPr>
      <xdr:spPr bwMode="auto">
        <a:xfrm>
          <a:off x="36969700" y="27889200"/>
          <a:ext cx="1447800" cy="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61</xdr:col>
      <xdr:colOff>747711</xdr:colOff>
      <xdr:row>171</xdr:row>
      <xdr:rowOff>0</xdr:rowOff>
    </xdr:from>
    <xdr:to>
      <xdr:col>64</xdr:col>
      <xdr:colOff>784245</xdr:colOff>
      <xdr:row>171</xdr:row>
      <xdr:rowOff>0</xdr:rowOff>
    </xdr:to>
    <xdr:sp macro="" textlink="">
      <xdr:nvSpPr>
        <xdr:cNvPr id="49" name="AutoShape 169">
          <a:extLst>
            <a:ext uri="{FF2B5EF4-FFF2-40B4-BE49-F238E27FC236}">
              <a16:creationId xmlns:a16="http://schemas.microsoft.com/office/drawing/2014/main" id="{E7226749-772E-4317-B40D-4AD7557E5EEC}"/>
            </a:ext>
          </a:extLst>
        </xdr:cNvPr>
        <xdr:cNvSpPr>
          <a:spLocks noChangeArrowheads="1"/>
        </xdr:cNvSpPr>
      </xdr:nvSpPr>
      <xdr:spPr bwMode="auto">
        <a:xfrm>
          <a:off x="36244211" y="27889200"/>
          <a:ext cx="2170134" cy="0"/>
        </a:xfrm>
        <a:prstGeom prst="wedgeRoundRectCallout">
          <a:avLst>
            <a:gd name="adj1" fmla="val -43915"/>
            <a:gd name="adj2" fmla="val 154093"/>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1800" b="0" i="0" u="none" strike="noStrike" baseline="0">
              <a:solidFill>
                <a:srgbClr val="000000"/>
              </a:solidFill>
              <a:latin typeface="Meiryo UI" panose="020B0604030504040204" pitchFamily="50" charset="-128"/>
              <a:ea typeface="Meiryo UI" panose="020B0604030504040204" pitchFamily="50" charset="-128"/>
            </a:rPr>
            <a:t>※AF1-1</a:t>
          </a:r>
          <a:r>
            <a:rPr lang="ja-JP" altLang="en-US" sz="1800" b="0" i="0" u="none" strike="noStrike" baseline="0">
              <a:solidFill>
                <a:srgbClr val="000000"/>
              </a:solidFill>
              <a:latin typeface="Meiryo UI" panose="020B0604030504040204" pitchFamily="50" charset="-128"/>
              <a:ea typeface="Meiryo UI" panose="020B0604030504040204" pitchFamily="50" charset="-128"/>
            </a:rPr>
            <a:t>の為</a:t>
          </a:r>
          <a:r>
            <a:rPr lang="ja-JP" altLang="en-US" sz="1800" b="0" i="0" u="none" strike="noStrike" baseline="0">
              <a:solidFill>
                <a:sysClr val="windowText" lastClr="000000"/>
              </a:solidFill>
              <a:effectLst/>
              <a:latin typeface="+mn-lt"/>
              <a:ea typeface="+mn-ea"/>
              <a:cs typeface="+mn-cs"/>
            </a:rPr>
            <a:t>、</a:t>
          </a:r>
          <a:r>
            <a:rPr lang="ja-JP" altLang="en-US" sz="1800" b="0" i="0" u="none" strike="noStrike" baseline="0">
              <a:solidFill>
                <a:sysClr val="windowText" lastClr="000000"/>
              </a:solidFill>
              <a:effectLst/>
              <a:latin typeface="Meiryo UI" panose="020B0604030504040204" pitchFamily="50" charset="-128"/>
              <a:ea typeface="Meiryo UI" panose="020B0604030504040204" pitchFamily="50" charset="-128"/>
              <a:cs typeface="+mn-cs"/>
            </a:rPr>
            <a:t>注意</a:t>
          </a:r>
          <a:endParaRPr lang="en-US" altLang="ja-JP" sz="1800" b="0" i="0" u="none" strike="noStrike">
            <a:effectLst/>
            <a:latin typeface="Meiryo UI" panose="020B0604030504040204" pitchFamily="50" charset="-128"/>
            <a:ea typeface="Meiryo UI" panose="020B0604030504040204" pitchFamily="50" charset="-128"/>
            <a:cs typeface="+mn-cs"/>
          </a:endParaRPr>
        </a:p>
      </xdr:txBody>
    </xdr:sp>
    <xdr:clientData/>
  </xdr:twoCellAnchor>
  <xdr:twoCellAnchor>
    <xdr:from>
      <xdr:col>11</xdr:col>
      <xdr:colOff>825500</xdr:colOff>
      <xdr:row>5</xdr:row>
      <xdr:rowOff>698500</xdr:rowOff>
    </xdr:from>
    <xdr:to>
      <xdr:col>12</xdr:col>
      <xdr:colOff>228600</xdr:colOff>
      <xdr:row>5</xdr:row>
      <xdr:rowOff>908050</xdr:rowOff>
    </xdr:to>
    <xdr:sp macro="" textlink="">
      <xdr:nvSpPr>
        <xdr:cNvPr id="50" name="AutoShape 2">
          <a:extLst>
            <a:ext uri="{FF2B5EF4-FFF2-40B4-BE49-F238E27FC236}">
              <a16:creationId xmlns:a16="http://schemas.microsoft.com/office/drawing/2014/main" id="{3193FEB7-744D-48B2-B559-AAE09E7976F4}"/>
            </a:ext>
          </a:extLst>
        </xdr:cNvPr>
        <xdr:cNvSpPr>
          <a:spLocks noChangeArrowheads="1"/>
        </xdr:cNvSpPr>
      </xdr:nvSpPr>
      <xdr:spPr bwMode="auto">
        <a:xfrm flipV="1">
          <a:off x="9715500" y="2686050"/>
          <a:ext cx="228600" cy="0"/>
        </a:xfrm>
        <a:prstGeom prst="triangle">
          <a:avLst>
            <a:gd name="adj" fmla="val 50000"/>
          </a:avLst>
        </a:prstGeom>
        <a:solidFill>
          <a:srgbClr val="FF0000"/>
        </a:solidFill>
        <a:ln w="9525">
          <a:solidFill>
            <a:srgbClr val="000000"/>
          </a:solidFill>
          <a:miter lim="800000"/>
          <a:headEnd/>
          <a:tailEnd/>
        </a:ln>
      </xdr:spPr>
    </xdr:sp>
    <xdr:clientData/>
  </xdr:twoCellAnchor>
  <xdr:twoCellAnchor>
    <xdr:from>
      <xdr:col>27</xdr:col>
      <xdr:colOff>141288</xdr:colOff>
      <xdr:row>32</xdr:row>
      <xdr:rowOff>90487</xdr:rowOff>
    </xdr:from>
    <xdr:to>
      <xdr:col>29</xdr:col>
      <xdr:colOff>144512</xdr:colOff>
      <xdr:row>33</xdr:row>
      <xdr:rowOff>71436</xdr:rowOff>
    </xdr:to>
    <xdr:sp macro="" textlink="">
      <xdr:nvSpPr>
        <xdr:cNvPr id="51" name="AutoShape 169">
          <a:extLst>
            <a:ext uri="{FF2B5EF4-FFF2-40B4-BE49-F238E27FC236}">
              <a16:creationId xmlns:a16="http://schemas.microsoft.com/office/drawing/2014/main" id="{BC16ADC2-AB25-455D-80E9-435305AED956}"/>
            </a:ext>
          </a:extLst>
        </xdr:cNvPr>
        <xdr:cNvSpPr>
          <a:spLocks noChangeArrowheads="1"/>
        </xdr:cNvSpPr>
      </xdr:nvSpPr>
      <xdr:spPr bwMode="auto">
        <a:xfrm>
          <a:off x="20181888" y="6751637"/>
          <a:ext cx="1374824" cy="463549"/>
        </a:xfrm>
        <a:prstGeom prst="wedgeRoundRectCallout">
          <a:avLst>
            <a:gd name="adj1" fmla="val -71535"/>
            <a:gd name="adj2" fmla="val -4737"/>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1600" b="0" i="0" u="none" strike="noStrike" baseline="0">
              <a:solidFill>
                <a:srgbClr val="000000"/>
              </a:solidFill>
              <a:latin typeface="Meiryo UI" panose="020B0604030504040204" pitchFamily="50" charset="-128"/>
              <a:ea typeface="Meiryo UI" panose="020B0604030504040204" pitchFamily="50" charset="-128"/>
            </a:rPr>
            <a:t>SP</a:t>
          </a:r>
          <a:r>
            <a:rPr lang="ja-JP" altLang="en-US" sz="1600" b="0" i="0" u="none" strike="noStrike" baseline="0">
              <a:solidFill>
                <a:srgbClr val="000000"/>
              </a:solidFill>
              <a:latin typeface="Meiryo UI" panose="020B0604030504040204" pitchFamily="50" charset="-128"/>
              <a:ea typeface="Meiryo UI" panose="020B0604030504040204" pitchFamily="50" charset="-128"/>
            </a:rPr>
            <a:t>分</a:t>
          </a:r>
          <a:endParaRPr lang="en-US" altLang="ja-JP" sz="1600" b="0" i="0" u="none" strike="noStrike" baseline="0">
            <a:solidFill>
              <a:srgbClr val="000000"/>
            </a:solidFill>
            <a:latin typeface="Meiryo UI" panose="020B0604030504040204" pitchFamily="50" charset="-128"/>
            <a:ea typeface="Meiryo UI" panose="020B0604030504040204" pitchFamily="50" charset="-128"/>
          </a:endParaRPr>
        </a:p>
      </xdr:txBody>
    </xdr:sp>
    <xdr:clientData/>
  </xdr:twoCellAnchor>
  <xdr:twoCellAnchor>
    <xdr:from>
      <xdr:col>57</xdr:col>
      <xdr:colOff>1149350</xdr:colOff>
      <xdr:row>224</xdr:row>
      <xdr:rowOff>495300</xdr:rowOff>
    </xdr:from>
    <xdr:to>
      <xdr:col>58</xdr:col>
      <xdr:colOff>1022350</xdr:colOff>
      <xdr:row>237</xdr:row>
      <xdr:rowOff>444500</xdr:rowOff>
    </xdr:to>
    <xdr:sp macro="" textlink="">
      <xdr:nvSpPr>
        <xdr:cNvPr id="52" name="Rectangle 172">
          <a:extLst>
            <a:ext uri="{FF2B5EF4-FFF2-40B4-BE49-F238E27FC236}">
              <a16:creationId xmlns:a16="http://schemas.microsoft.com/office/drawing/2014/main" id="{8182FF36-DAD3-4950-A5CF-0B1561C903AF}"/>
            </a:ext>
          </a:extLst>
        </xdr:cNvPr>
        <xdr:cNvSpPr>
          <a:spLocks noChangeArrowheads="1"/>
        </xdr:cNvSpPr>
      </xdr:nvSpPr>
      <xdr:spPr bwMode="auto">
        <a:xfrm>
          <a:off x="33083500" y="35928300"/>
          <a:ext cx="990600" cy="13335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8</xdr:col>
      <xdr:colOff>0</xdr:colOff>
      <xdr:row>5</xdr:row>
      <xdr:rowOff>44450</xdr:rowOff>
    </xdr:from>
    <xdr:to>
      <xdr:col>9</xdr:col>
      <xdr:colOff>203200</xdr:colOff>
      <xdr:row>5</xdr:row>
      <xdr:rowOff>387350</xdr:rowOff>
    </xdr:to>
    <xdr:sp macro="" textlink="">
      <xdr:nvSpPr>
        <xdr:cNvPr id="53" name="Rectangle 159">
          <a:extLst>
            <a:ext uri="{FF2B5EF4-FFF2-40B4-BE49-F238E27FC236}">
              <a16:creationId xmlns:a16="http://schemas.microsoft.com/office/drawing/2014/main" id="{DEB3B3B5-94DA-4DD8-8E2A-A3C50100C1A3}"/>
            </a:ext>
          </a:extLst>
        </xdr:cNvPr>
        <xdr:cNvSpPr>
          <a:spLocks noChangeArrowheads="1"/>
        </xdr:cNvSpPr>
      </xdr:nvSpPr>
      <xdr:spPr bwMode="auto">
        <a:xfrm>
          <a:off x="6946900" y="2057400"/>
          <a:ext cx="895350" cy="34290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8</xdr:col>
      <xdr:colOff>581025</xdr:colOff>
      <xdr:row>4</xdr:row>
      <xdr:rowOff>228600</xdr:rowOff>
    </xdr:from>
    <xdr:to>
      <xdr:col>11</xdr:col>
      <xdr:colOff>682625</xdr:colOff>
      <xdr:row>5</xdr:row>
      <xdr:rowOff>622300</xdr:rowOff>
    </xdr:to>
    <xdr:sp macro="" textlink="">
      <xdr:nvSpPr>
        <xdr:cNvPr id="54" name="テキスト ボックス 53">
          <a:extLst>
            <a:ext uri="{FF2B5EF4-FFF2-40B4-BE49-F238E27FC236}">
              <a16:creationId xmlns:a16="http://schemas.microsoft.com/office/drawing/2014/main" id="{85A4BFBC-3D1E-44A3-B9B1-021EE360BA1E}"/>
            </a:ext>
          </a:extLst>
        </xdr:cNvPr>
        <xdr:cNvSpPr txBox="1"/>
      </xdr:nvSpPr>
      <xdr:spPr>
        <a:xfrm>
          <a:off x="7527925" y="1803400"/>
          <a:ext cx="2178050" cy="8318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2400" b="1">
              <a:latin typeface="Meiryo UI" panose="020B0604030504040204" pitchFamily="50" charset="-128"/>
              <a:ea typeface="Meiryo UI" panose="020B0604030504040204" pitchFamily="50" charset="-128"/>
            </a:rPr>
            <a:t>←前倒し</a:t>
          </a:r>
        </a:p>
      </xdr:txBody>
    </xdr:sp>
    <xdr:clientData/>
  </xdr:twoCellAnchor>
  <xdr:twoCellAnchor>
    <xdr:from>
      <xdr:col>11</xdr:col>
      <xdr:colOff>506357</xdr:colOff>
      <xdr:row>5</xdr:row>
      <xdr:rowOff>561975</xdr:rowOff>
    </xdr:from>
    <xdr:to>
      <xdr:col>12</xdr:col>
      <xdr:colOff>188281</xdr:colOff>
      <xdr:row>5</xdr:row>
      <xdr:rowOff>644525</xdr:rowOff>
    </xdr:to>
    <xdr:sp macro="" textlink="">
      <xdr:nvSpPr>
        <xdr:cNvPr id="55" name="AutoShape 5">
          <a:extLst>
            <a:ext uri="{FF2B5EF4-FFF2-40B4-BE49-F238E27FC236}">
              <a16:creationId xmlns:a16="http://schemas.microsoft.com/office/drawing/2014/main" id="{3BB56AC8-6BD7-43DD-BCA2-EED505BD233C}"/>
            </a:ext>
          </a:extLst>
        </xdr:cNvPr>
        <xdr:cNvSpPr>
          <a:spLocks noChangeArrowheads="1"/>
        </xdr:cNvSpPr>
      </xdr:nvSpPr>
      <xdr:spPr bwMode="auto">
        <a:xfrm flipV="1">
          <a:off x="9529707" y="2574925"/>
          <a:ext cx="374074" cy="82550"/>
        </a:xfrm>
        <a:prstGeom prst="triangle">
          <a:avLst>
            <a:gd name="adj" fmla="val 50000"/>
          </a:avLst>
        </a:prstGeom>
        <a:solidFill>
          <a:srgbClr val="FF0000"/>
        </a:solidFill>
        <a:ln w="9525">
          <a:solidFill>
            <a:srgbClr val="FF0000"/>
          </a:solidFill>
          <a:miter lim="800000"/>
          <a:headEnd/>
          <a:tailEnd/>
        </a:ln>
      </xdr:spPr>
    </xdr:sp>
    <xdr:clientData/>
  </xdr:twoCellAnchor>
  <xdr:twoCellAnchor>
    <xdr:from>
      <xdr:col>57</xdr:col>
      <xdr:colOff>216189</xdr:colOff>
      <xdr:row>89</xdr:row>
      <xdr:rowOff>269875</xdr:rowOff>
    </xdr:from>
    <xdr:to>
      <xdr:col>57</xdr:col>
      <xdr:colOff>612487</xdr:colOff>
      <xdr:row>89</xdr:row>
      <xdr:rowOff>377825</xdr:rowOff>
    </xdr:to>
    <xdr:sp macro="" textlink="">
      <xdr:nvSpPr>
        <xdr:cNvPr id="56" name="AutoShape 5">
          <a:extLst>
            <a:ext uri="{FF2B5EF4-FFF2-40B4-BE49-F238E27FC236}">
              <a16:creationId xmlns:a16="http://schemas.microsoft.com/office/drawing/2014/main" id="{2F962B2F-95F4-487A-A240-A825BC239EFD}"/>
            </a:ext>
          </a:extLst>
        </xdr:cNvPr>
        <xdr:cNvSpPr>
          <a:spLocks noChangeArrowheads="1"/>
        </xdr:cNvSpPr>
      </xdr:nvSpPr>
      <xdr:spPr bwMode="auto">
        <a:xfrm flipV="1">
          <a:off x="32505939" y="18081625"/>
          <a:ext cx="396298" cy="107950"/>
        </a:xfrm>
        <a:prstGeom prst="triangle">
          <a:avLst>
            <a:gd name="adj" fmla="val 50000"/>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31</xdr:col>
      <xdr:colOff>451716</xdr:colOff>
      <xdr:row>5</xdr:row>
      <xdr:rowOff>539750</xdr:rowOff>
    </xdr:from>
    <xdr:to>
      <xdr:col>32</xdr:col>
      <xdr:colOff>193964</xdr:colOff>
      <xdr:row>5</xdr:row>
      <xdr:rowOff>647700</xdr:rowOff>
    </xdr:to>
    <xdr:sp macro="" textlink="">
      <xdr:nvSpPr>
        <xdr:cNvPr id="57" name="AutoShape 5">
          <a:extLst>
            <a:ext uri="{FF2B5EF4-FFF2-40B4-BE49-F238E27FC236}">
              <a16:creationId xmlns:a16="http://schemas.microsoft.com/office/drawing/2014/main" id="{1C304263-56CA-453A-B017-B82EB9D3648F}"/>
            </a:ext>
          </a:extLst>
        </xdr:cNvPr>
        <xdr:cNvSpPr>
          <a:spLocks noChangeArrowheads="1"/>
        </xdr:cNvSpPr>
      </xdr:nvSpPr>
      <xdr:spPr bwMode="auto">
        <a:xfrm flipV="1">
          <a:off x="23235516" y="2552700"/>
          <a:ext cx="428048" cy="107950"/>
        </a:xfrm>
        <a:prstGeom prst="triangle">
          <a:avLst>
            <a:gd name="adj" fmla="val 50000"/>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16</xdr:col>
      <xdr:colOff>514131</xdr:colOff>
      <xdr:row>5</xdr:row>
      <xdr:rowOff>539750</xdr:rowOff>
    </xdr:from>
    <xdr:to>
      <xdr:col>17</xdr:col>
      <xdr:colOff>179025</xdr:colOff>
      <xdr:row>5</xdr:row>
      <xdr:rowOff>647700</xdr:rowOff>
    </xdr:to>
    <xdr:sp macro="" textlink="">
      <xdr:nvSpPr>
        <xdr:cNvPr id="58" name="AutoShape 5">
          <a:extLst>
            <a:ext uri="{FF2B5EF4-FFF2-40B4-BE49-F238E27FC236}">
              <a16:creationId xmlns:a16="http://schemas.microsoft.com/office/drawing/2014/main" id="{5388F7E7-6751-43CD-8183-314FA7CA8DE0}"/>
            </a:ext>
          </a:extLst>
        </xdr:cNvPr>
        <xdr:cNvSpPr>
          <a:spLocks noChangeArrowheads="1"/>
        </xdr:cNvSpPr>
      </xdr:nvSpPr>
      <xdr:spPr bwMode="auto">
        <a:xfrm flipV="1">
          <a:off x="12998231" y="2552700"/>
          <a:ext cx="357044" cy="107950"/>
        </a:xfrm>
        <a:prstGeom prst="triangle">
          <a:avLst>
            <a:gd name="adj" fmla="val 50000"/>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62</xdr:col>
      <xdr:colOff>146050</xdr:colOff>
      <xdr:row>312</xdr:row>
      <xdr:rowOff>901700</xdr:rowOff>
    </xdr:from>
    <xdr:to>
      <xdr:col>63</xdr:col>
      <xdr:colOff>38100</xdr:colOff>
      <xdr:row>313</xdr:row>
      <xdr:rowOff>857250</xdr:rowOff>
    </xdr:to>
    <xdr:sp macro="" textlink="">
      <xdr:nvSpPr>
        <xdr:cNvPr id="59" name="Rectangle 172">
          <a:extLst>
            <a:ext uri="{FF2B5EF4-FFF2-40B4-BE49-F238E27FC236}">
              <a16:creationId xmlns:a16="http://schemas.microsoft.com/office/drawing/2014/main" id="{0183DFD7-92B9-44E2-9543-F01EC22F732F}"/>
            </a:ext>
          </a:extLst>
        </xdr:cNvPr>
        <xdr:cNvSpPr>
          <a:spLocks noChangeArrowheads="1"/>
        </xdr:cNvSpPr>
      </xdr:nvSpPr>
      <xdr:spPr bwMode="auto">
        <a:xfrm>
          <a:off x="36391850" y="36061650"/>
          <a:ext cx="615950" cy="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57</xdr:col>
      <xdr:colOff>1149350</xdr:colOff>
      <xdr:row>313</xdr:row>
      <xdr:rowOff>495300</xdr:rowOff>
    </xdr:from>
    <xdr:to>
      <xdr:col>58</xdr:col>
      <xdr:colOff>1022350</xdr:colOff>
      <xdr:row>326</xdr:row>
      <xdr:rowOff>444500</xdr:rowOff>
    </xdr:to>
    <xdr:sp macro="" textlink="">
      <xdr:nvSpPr>
        <xdr:cNvPr id="60" name="Rectangle 172">
          <a:extLst>
            <a:ext uri="{FF2B5EF4-FFF2-40B4-BE49-F238E27FC236}">
              <a16:creationId xmlns:a16="http://schemas.microsoft.com/office/drawing/2014/main" id="{0171906C-2490-401C-BA91-0BCC6AF980EC}"/>
            </a:ext>
          </a:extLst>
        </xdr:cNvPr>
        <xdr:cNvSpPr>
          <a:spLocks noChangeArrowheads="1"/>
        </xdr:cNvSpPr>
      </xdr:nvSpPr>
      <xdr:spPr bwMode="auto">
        <a:xfrm>
          <a:off x="33083500" y="36061650"/>
          <a:ext cx="990600" cy="48260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57</xdr:col>
      <xdr:colOff>1149350</xdr:colOff>
      <xdr:row>307</xdr:row>
      <xdr:rowOff>495300</xdr:rowOff>
    </xdr:from>
    <xdr:to>
      <xdr:col>58</xdr:col>
      <xdr:colOff>1022350</xdr:colOff>
      <xdr:row>320</xdr:row>
      <xdr:rowOff>444500</xdr:rowOff>
    </xdr:to>
    <xdr:sp macro="" textlink="">
      <xdr:nvSpPr>
        <xdr:cNvPr id="61" name="Rectangle 172">
          <a:extLst>
            <a:ext uri="{FF2B5EF4-FFF2-40B4-BE49-F238E27FC236}">
              <a16:creationId xmlns:a16="http://schemas.microsoft.com/office/drawing/2014/main" id="{E7C71C92-47AE-4F12-A918-CFE59DA30651}"/>
            </a:ext>
          </a:extLst>
        </xdr:cNvPr>
        <xdr:cNvSpPr>
          <a:spLocks noChangeArrowheads="1"/>
        </xdr:cNvSpPr>
      </xdr:nvSpPr>
      <xdr:spPr bwMode="auto">
        <a:xfrm>
          <a:off x="33083500" y="36061650"/>
          <a:ext cx="990600" cy="48260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18</xdr:col>
      <xdr:colOff>634999</xdr:colOff>
      <xdr:row>64</xdr:row>
      <xdr:rowOff>460375</xdr:rowOff>
    </xdr:from>
    <xdr:to>
      <xdr:col>21</xdr:col>
      <xdr:colOff>496815</xdr:colOff>
      <xdr:row>65</xdr:row>
      <xdr:rowOff>381109</xdr:rowOff>
    </xdr:to>
    <xdr:sp macro="" textlink="">
      <xdr:nvSpPr>
        <xdr:cNvPr id="62" name="四角形吹き出し 39">
          <a:extLst>
            <a:ext uri="{FF2B5EF4-FFF2-40B4-BE49-F238E27FC236}">
              <a16:creationId xmlns:a16="http://schemas.microsoft.com/office/drawing/2014/main" id="{A79F87A8-5CF2-410A-8FEC-C0B234AE90EB}"/>
            </a:ext>
          </a:extLst>
        </xdr:cNvPr>
        <xdr:cNvSpPr/>
      </xdr:nvSpPr>
      <xdr:spPr>
        <a:xfrm>
          <a:off x="14503399" y="9683750"/>
          <a:ext cx="1919216" cy="0"/>
        </a:xfrm>
        <a:prstGeom prst="wedgeRectCallout">
          <a:avLst>
            <a:gd name="adj1" fmla="val -54797"/>
            <a:gd name="adj2" fmla="val -178370"/>
          </a:avLst>
        </a:prstGeom>
        <a:solidFill>
          <a:schemeClr val="bg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1800">
              <a:solidFill>
                <a:sysClr val="windowText" lastClr="000000"/>
              </a:solidFill>
              <a:latin typeface="Meiryo UI" panose="020B0604030504040204" pitchFamily="50" charset="-128"/>
              <a:ea typeface="Meiryo UI" panose="020B0604030504040204" pitchFamily="50" charset="-128"/>
            </a:rPr>
            <a:t>SP2</a:t>
          </a:r>
          <a:r>
            <a:rPr kumimoji="1" lang="ja-JP" altLang="en-US" sz="1800">
              <a:solidFill>
                <a:sysClr val="windowText" lastClr="000000"/>
              </a:solidFill>
              <a:latin typeface="Meiryo UI" panose="020B0604030504040204" pitchFamily="50" charset="-128"/>
              <a:ea typeface="Meiryo UI" panose="020B0604030504040204" pitchFamily="50" charset="-128"/>
            </a:rPr>
            <a:t>台</a:t>
          </a:r>
        </a:p>
      </xdr:txBody>
    </xdr:sp>
    <xdr:clientData/>
  </xdr:twoCellAnchor>
  <xdr:twoCellAnchor>
    <xdr:from>
      <xdr:col>58</xdr:col>
      <xdr:colOff>349250</xdr:colOff>
      <xdr:row>164</xdr:row>
      <xdr:rowOff>285750</xdr:rowOff>
    </xdr:from>
    <xdr:to>
      <xdr:col>58</xdr:col>
      <xdr:colOff>1039813</xdr:colOff>
      <xdr:row>165</xdr:row>
      <xdr:rowOff>381000</xdr:rowOff>
    </xdr:to>
    <xdr:sp macro="" textlink="">
      <xdr:nvSpPr>
        <xdr:cNvPr id="63" name="Rectangle 172">
          <a:extLst>
            <a:ext uri="{FF2B5EF4-FFF2-40B4-BE49-F238E27FC236}">
              <a16:creationId xmlns:a16="http://schemas.microsoft.com/office/drawing/2014/main" id="{1ED0FE07-108E-4C37-9327-F96C7CAAADE9}"/>
            </a:ext>
          </a:extLst>
        </xdr:cNvPr>
        <xdr:cNvSpPr>
          <a:spLocks noChangeArrowheads="1"/>
        </xdr:cNvSpPr>
      </xdr:nvSpPr>
      <xdr:spPr bwMode="auto">
        <a:xfrm>
          <a:off x="33432750" y="23774400"/>
          <a:ext cx="639763" cy="72390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57</xdr:col>
      <xdr:colOff>190500</xdr:colOff>
      <xdr:row>165</xdr:row>
      <xdr:rowOff>444500</xdr:rowOff>
    </xdr:from>
    <xdr:to>
      <xdr:col>58</xdr:col>
      <xdr:colOff>23813</xdr:colOff>
      <xdr:row>166</xdr:row>
      <xdr:rowOff>539750</xdr:rowOff>
    </xdr:to>
    <xdr:sp macro="" textlink="">
      <xdr:nvSpPr>
        <xdr:cNvPr id="64" name="Rectangle 172">
          <a:extLst>
            <a:ext uri="{FF2B5EF4-FFF2-40B4-BE49-F238E27FC236}">
              <a16:creationId xmlns:a16="http://schemas.microsoft.com/office/drawing/2014/main" id="{56CEC5DA-C1C9-45C3-8E10-03ACF250946D}"/>
            </a:ext>
          </a:extLst>
        </xdr:cNvPr>
        <xdr:cNvSpPr>
          <a:spLocks noChangeArrowheads="1"/>
        </xdr:cNvSpPr>
      </xdr:nvSpPr>
      <xdr:spPr bwMode="auto">
        <a:xfrm>
          <a:off x="32480250" y="24561800"/>
          <a:ext cx="627063" cy="723900"/>
        </a:xfrm>
        <a:prstGeom prst="rect">
          <a:avLst/>
        </a:prstGeom>
        <a:noFill/>
        <a:ln w="57150">
          <a:solidFill>
            <a:srgbClr xmlns:mc="http://schemas.openxmlformats.org/markup-compatibility/2006" xmlns:a14="http://schemas.microsoft.com/office/drawing/2010/main" val="FF0000" mc:Ignorable="a14" a14:legacySpreadsheetColorIndex="10"/>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Lst>
      </xdr:spPr>
    </xdr:sp>
    <xdr:clientData/>
  </xdr:twoCellAnchor>
  <xdr:twoCellAnchor>
    <xdr:from>
      <xdr:col>21</xdr:col>
      <xdr:colOff>543582</xdr:colOff>
      <xdr:row>5</xdr:row>
      <xdr:rowOff>542925</xdr:rowOff>
    </xdr:from>
    <xdr:to>
      <xdr:col>22</xdr:col>
      <xdr:colOff>221614</xdr:colOff>
      <xdr:row>5</xdr:row>
      <xdr:rowOff>647700</xdr:rowOff>
    </xdr:to>
    <xdr:sp macro="" textlink="">
      <xdr:nvSpPr>
        <xdr:cNvPr id="65" name="AutoShape 5">
          <a:extLst>
            <a:ext uri="{FF2B5EF4-FFF2-40B4-BE49-F238E27FC236}">
              <a16:creationId xmlns:a16="http://schemas.microsoft.com/office/drawing/2014/main" id="{6D9321B7-96D5-4294-B127-B2E13B889006}"/>
            </a:ext>
          </a:extLst>
        </xdr:cNvPr>
        <xdr:cNvSpPr>
          <a:spLocks noChangeArrowheads="1"/>
        </xdr:cNvSpPr>
      </xdr:nvSpPr>
      <xdr:spPr bwMode="auto">
        <a:xfrm flipV="1">
          <a:off x="16469382" y="2555875"/>
          <a:ext cx="363832" cy="104775"/>
        </a:xfrm>
        <a:prstGeom prst="triangle">
          <a:avLst>
            <a:gd name="adj" fmla="val 50000"/>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26</xdr:col>
      <xdr:colOff>494424</xdr:colOff>
      <xdr:row>5</xdr:row>
      <xdr:rowOff>542925</xdr:rowOff>
    </xdr:from>
    <xdr:to>
      <xdr:col>27</xdr:col>
      <xdr:colOff>175631</xdr:colOff>
      <xdr:row>5</xdr:row>
      <xdr:rowOff>647700</xdr:rowOff>
    </xdr:to>
    <xdr:sp macro="" textlink="">
      <xdr:nvSpPr>
        <xdr:cNvPr id="66" name="AutoShape 5">
          <a:extLst>
            <a:ext uri="{FF2B5EF4-FFF2-40B4-BE49-F238E27FC236}">
              <a16:creationId xmlns:a16="http://schemas.microsoft.com/office/drawing/2014/main" id="{3B7E6B2C-D067-4A99-B40D-CC7FEDF01508}"/>
            </a:ext>
          </a:extLst>
        </xdr:cNvPr>
        <xdr:cNvSpPr>
          <a:spLocks noChangeArrowheads="1"/>
        </xdr:cNvSpPr>
      </xdr:nvSpPr>
      <xdr:spPr bwMode="auto">
        <a:xfrm flipV="1">
          <a:off x="19849224" y="2555875"/>
          <a:ext cx="367007" cy="104775"/>
        </a:xfrm>
        <a:prstGeom prst="triangle">
          <a:avLst>
            <a:gd name="adj" fmla="val 50000"/>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64</xdr:col>
      <xdr:colOff>0</xdr:colOff>
      <xdr:row>88</xdr:row>
      <xdr:rowOff>0</xdr:rowOff>
    </xdr:from>
    <xdr:to>
      <xdr:col>68</xdr:col>
      <xdr:colOff>151253</xdr:colOff>
      <xdr:row>88</xdr:row>
      <xdr:rowOff>480919</xdr:rowOff>
    </xdr:to>
    <xdr:sp macro="" textlink="">
      <xdr:nvSpPr>
        <xdr:cNvPr id="67" name="Text Box 6">
          <a:extLst>
            <a:ext uri="{FF2B5EF4-FFF2-40B4-BE49-F238E27FC236}">
              <a16:creationId xmlns:a16="http://schemas.microsoft.com/office/drawing/2014/main" id="{12741EE9-A518-4112-B926-725468EC83AA}"/>
            </a:ext>
          </a:extLst>
        </xdr:cNvPr>
        <xdr:cNvSpPr txBox="1">
          <a:spLocks noChangeArrowheads="1"/>
        </xdr:cNvSpPr>
      </xdr:nvSpPr>
      <xdr:spPr bwMode="auto">
        <a:xfrm>
          <a:off x="37693600" y="17183100"/>
          <a:ext cx="3046853" cy="480919"/>
        </a:xfrm>
        <a:prstGeom prst="rect">
          <a:avLst/>
        </a:prstGeom>
        <a:solidFill>
          <a:srgbClr val="FFFFFF"/>
        </a:solidFill>
        <a:ln w="9525" cmpd="sng">
          <a:solidFill>
            <a:srgbClr val="000000"/>
          </a:solidFill>
          <a:miter lim="800000"/>
          <a:headEnd/>
          <a:tailEnd/>
        </a:ln>
      </xdr:spPr>
      <xdr:txBody>
        <a:bodyPr vertOverflow="clip" wrap="square" lIns="18288" tIns="18288" rIns="0" bIns="0" anchor="ctr" upright="1"/>
        <a:lstStyle/>
        <a:p>
          <a:pPr algn="ctr" rtl="0">
            <a:defRPr sz="1000"/>
          </a:pPr>
          <a:r>
            <a:rPr lang="ja-JP" altLang="en-US" sz="1600" b="0" i="0" u="none" strike="noStrike" baseline="0">
              <a:solidFill>
                <a:srgbClr val="000000"/>
              </a:solidFill>
              <a:latin typeface="Meiryo UI" panose="020B0604030504040204" pitchFamily="50" charset="-128"/>
              <a:ea typeface="Meiryo UI" panose="020B0604030504040204" pitchFamily="50" charset="-128"/>
            </a:rPr>
            <a:t>原紙承認済　</a:t>
          </a:r>
          <a:r>
            <a:rPr lang="en-US" altLang="ja-JP" sz="1600" b="0" i="0" u="none" strike="noStrike" baseline="0">
              <a:solidFill>
                <a:srgbClr val="000000"/>
              </a:solidFill>
              <a:latin typeface="Meiryo UI" panose="020B0604030504040204" pitchFamily="50" charset="-128"/>
              <a:ea typeface="Meiryo UI" panose="020B0604030504040204" pitchFamily="50" charset="-128"/>
            </a:rPr>
            <a:t>2025.4.21</a:t>
          </a:r>
          <a:r>
            <a:rPr lang="ja-JP" altLang="en-US" sz="1600" b="0" i="0" u="none" strike="noStrike" baseline="0">
              <a:solidFill>
                <a:srgbClr val="000000"/>
              </a:solidFill>
              <a:latin typeface="Meiryo UI" panose="020B0604030504040204" pitchFamily="50" charset="-128"/>
              <a:ea typeface="Meiryo UI" panose="020B0604030504040204" pitchFamily="50" charset="-128"/>
            </a:rPr>
            <a:t>作成</a:t>
          </a:r>
          <a:endParaRPr lang="en-US" altLang="ja-JP" sz="1600" b="0" i="0" u="none" strike="noStrike" baseline="0">
            <a:solidFill>
              <a:srgbClr val="000000"/>
            </a:solidFill>
            <a:latin typeface="Meiryo UI" panose="020B0604030504040204" pitchFamily="50" charset="-128"/>
            <a:ea typeface="Meiryo UI" panose="020B0604030504040204" pitchFamily="50" charset="-128"/>
          </a:endParaRPr>
        </a:p>
      </xdr:txBody>
    </xdr:sp>
    <xdr:clientData/>
  </xdr:twoCellAnchor>
  <xdr:twoCellAnchor>
    <xdr:from>
      <xdr:col>64</xdr:col>
      <xdr:colOff>0</xdr:colOff>
      <xdr:row>88</xdr:row>
      <xdr:rowOff>0</xdr:rowOff>
    </xdr:from>
    <xdr:to>
      <xdr:col>68</xdr:col>
      <xdr:colOff>151253</xdr:colOff>
      <xdr:row>88</xdr:row>
      <xdr:rowOff>480919</xdr:rowOff>
    </xdr:to>
    <xdr:sp macro="" textlink="">
      <xdr:nvSpPr>
        <xdr:cNvPr id="68" name="Text Box 6">
          <a:extLst>
            <a:ext uri="{FF2B5EF4-FFF2-40B4-BE49-F238E27FC236}">
              <a16:creationId xmlns:a16="http://schemas.microsoft.com/office/drawing/2014/main" id="{BFBDF033-ABBB-4394-8A4B-F396A5902A0D}"/>
            </a:ext>
          </a:extLst>
        </xdr:cNvPr>
        <xdr:cNvSpPr txBox="1">
          <a:spLocks noChangeArrowheads="1"/>
        </xdr:cNvSpPr>
      </xdr:nvSpPr>
      <xdr:spPr bwMode="auto">
        <a:xfrm>
          <a:off x="37693600" y="17183100"/>
          <a:ext cx="3046853" cy="480919"/>
        </a:xfrm>
        <a:prstGeom prst="rect">
          <a:avLst/>
        </a:prstGeom>
        <a:solidFill>
          <a:srgbClr val="FFFFFF"/>
        </a:solidFill>
        <a:ln w="9525" cmpd="sng">
          <a:solidFill>
            <a:srgbClr val="000000"/>
          </a:solidFill>
          <a:miter lim="800000"/>
          <a:headEnd/>
          <a:tailEnd/>
        </a:ln>
      </xdr:spPr>
      <xdr:txBody>
        <a:bodyPr vertOverflow="clip" wrap="square" lIns="18288" tIns="18288" rIns="0" bIns="0" anchor="ctr" upright="1"/>
        <a:lstStyle/>
        <a:p>
          <a:pPr algn="ctr" rtl="0">
            <a:defRPr sz="1000"/>
          </a:pPr>
          <a:r>
            <a:rPr lang="ja-JP" altLang="en-US" sz="1600" b="0" i="0" u="none" strike="noStrike" baseline="0">
              <a:solidFill>
                <a:srgbClr val="000000"/>
              </a:solidFill>
              <a:latin typeface="Meiryo UI" panose="020B0604030504040204" pitchFamily="50" charset="-128"/>
              <a:ea typeface="Meiryo UI" panose="020B0604030504040204" pitchFamily="50" charset="-128"/>
            </a:rPr>
            <a:t>原紙承認済　</a:t>
          </a:r>
          <a:r>
            <a:rPr lang="en-US" altLang="ja-JP" sz="1600" b="0" i="0" u="none" strike="noStrike" baseline="0">
              <a:solidFill>
                <a:srgbClr val="000000"/>
              </a:solidFill>
              <a:latin typeface="Meiryo UI" panose="020B0604030504040204" pitchFamily="50" charset="-128"/>
              <a:ea typeface="Meiryo UI" panose="020B0604030504040204" pitchFamily="50" charset="-128"/>
            </a:rPr>
            <a:t>2025.4.21</a:t>
          </a:r>
          <a:r>
            <a:rPr lang="ja-JP" altLang="en-US" sz="1600" b="0" i="0" u="none" strike="noStrike" baseline="0">
              <a:solidFill>
                <a:srgbClr val="000000"/>
              </a:solidFill>
              <a:latin typeface="Meiryo UI" panose="020B0604030504040204" pitchFamily="50" charset="-128"/>
              <a:ea typeface="Meiryo UI" panose="020B0604030504040204" pitchFamily="50" charset="-128"/>
            </a:rPr>
            <a:t>作成</a:t>
          </a:r>
          <a:endParaRPr lang="en-US" altLang="ja-JP" sz="1600" b="0" i="0" u="none" strike="noStrike" baseline="0">
            <a:solidFill>
              <a:srgbClr val="000000"/>
            </a:solidFill>
            <a:latin typeface="Meiryo UI" panose="020B0604030504040204" pitchFamily="50" charset="-128"/>
            <a:ea typeface="Meiryo UI" panose="020B0604030504040204" pitchFamily="50" charset="-128"/>
          </a:endParaRPr>
        </a:p>
      </xdr:txBody>
    </xdr:sp>
    <xdr:clientData/>
  </xdr:twoCellAnchor>
  <xdr:twoCellAnchor>
    <xdr:from>
      <xdr:col>13</xdr:col>
      <xdr:colOff>207818</xdr:colOff>
      <xdr:row>73</xdr:row>
      <xdr:rowOff>34636</xdr:rowOff>
    </xdr:from>
    <xdr:to>
      <xdr:col>15</xdr:col>
      <xdr:colOff>190500</xdr:colOff>
      <xdr:row>74</xdr:row>
      <xdr:rowOff>542142</xdr:rowOff>
    </xdr:to>
    <xdr:sp macro="" textlink="">
      <xdr:nvSpPr>
        <xdr:cNvPr id="69" name="AutoShape 169">
          <a:extLst>
            <a:ext uri="{FF2B5EF4-FFF2-40B4-BE49-F238E27FC236}">
              <a16:creationId xmlns:a16="http://schemas.microsoft.com/office/drawing/2014/main" id="{A9448414-7841-4808-8F06-78704AC91CDE}"/>
            </a:ext>
          </a:extLst>
        </xdr:cNvPr>
        <xdr:cNvSpPr>
          <a:spLocks noChangeArrowheads="1"/>
        </xdr:cNvSpPr>
      </xdr:nvSpPr>
      <xdr:spPr bwMode="auto">
        <a:xfrm>
          <a:off x="10615468" y="11890086"/>
          <a:ext cx="1366982" cy="990106"/>
        </a:xfrm>
        <a:prstGeom prst="wedgeRoundRectCallout">
          <a:avLst>
            <a:gd name="adj1" fmla="val 57019"/>
            <a:gd name="adj2" fmla="val 77313"/>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1600" b="0" i="0" u="none" strike="noStrike" baseline="0">
              <a:solidFill>
                <a:srgbClr val="000000"/>
              </a:solidFill>
              <a:latin typeface="Meiryo UI" panose="020B0604030504040204" pitchFamily="50" charset="-128"/>
              <a:ea typeface="Meiryo UI" panose="020B0604030504040204" pitchFamily="50" charset="-128"/>
            </a:rPr>
            <a:t>SP12</a:t>
          </a:r>
          <a:r>
            <a:rPr lang="ja-JP" altLang="en-US" sz="1600" b="0" i="0" u="none" strike="noStrike" baseline="0">
              <a:solidFill>
                <a:srgbClr val="000000"/>
              </a:solidFill>
              <a:latin typeface="Meiryo UI" panose="020B0604030504040204" pitchFamily="50" charset="-128"/>
              <a:ea typeface="Meiryo UI" panose="020B0604030504040204" pitchFamily="50" charset="-128"/>
            </a:rPr>
            <a:t>台</a:t>
          </a:r>
          <a:endParaRPr lang="en-US" altLang="ja-JP" sz="1600" b="0" i="0" u="none" strike="noStrike" baseline="0">
            <a:solidFill>
              <a:srgbClr val="000000"/>
            </a:solidFill>
            <a:latin typeface="Meiryo UI" panose="020B0604030504040204" pitchFamily="50" charset="-128"/>
            <a:ea typeface="Meiryo UI" panose="020B0604030504040204" pitchFamily="50" charset="-128"/>
          </a:endParaRPr>
        </a:p>
        <a:p>
          <a:pPr algn="ctr" rtl="0">
            <a:defRPr sz="1000"/>
          </a:pPr>
          <a:r>
            <a:rPr lang="ja-JP" altLang="en-US" sz="1600" b="0" i="0" u="none" strike="noStrike" baseline="0">
              <a:solidFill>
                <a:srgbClr val="000000"/>
              </a:solidFill>
              <a:latin typeface="Meiryo UI" panose="020B0604030504040204" pitchFamily="50" charset="-128"/>
              <a:ea typeface="Meiryo UI" panose="020B0604030504040204" pitchFamily="50" charset="-128"/>
            </a:rPr>
            <a:t>含む</a:t>
          </a:r>
          <a:endParaRPr lang="en-US" altLang="ja-JP" sz="1600" b="0" i="0" u="none" strike="noStrike" baseline="0">
            <a:solidFill>
              <a:srgbClr val="000000"/>
            </a:solidFill>
            <a:latin typeface="Meiryo UI" panose="020B0604030504040204" pitchFamily="50" charset="-128"/>
            <a:ea typeface="Meiryo UI" panose="020B0604030504040204" pitchFamily="50" charset="-128"/>
          </a:endParaRPr>
        </a:p>
      </xdr:txBody>
    </xdr:sp>
    <xdr:clientData/>
  </xdr:twoCellAnchor>
  <xdr:twoCellAnchor>
    <xdr:from>
      <xdr:col>23</xdr:col>
      <xdr:colOff>371764</xdr:colOff>
      <xdr:row>73</xdr:row>
      <xdr:rowOff>314325</xdr:rowOff>
    </xdr:from>
    <xdr:to>
      <xdr:col>25</xdr:col>
      <xdr:colOff>396635</xdr:colOff>
      <xdr:row>74</xdr:row>
      <xdr:rowOff>286615</xdr:rowOff>
    </xdr:to>
    <xdr:sp macro="" textlink="">
      <xdr:nvSpPr>
        <xdr:cNvPr id="70" name="AutoShape 169">
          <a:extLst>
            <a:ext uri="{FF2B5EF4-FFF2-40B4-BE49-F238E27FC236}">
              <a16:creationId xmlns:a16="http://schemas.microsoft.com/office/drawing/2014/main" id="{BFFB6B8A-0553-4C0A-8C04-A74ECF91D1F7}"/>
            </a:ext>
          </a:extLst>
        </xdr:cNvPr>
        <xdr:cNvSpPr>
          <a:spLocks noChangeArrowheads="1"/>
        </xdr:cNvSpPr>
      </xdr:nvSpPr>
      <xdr:spPr bwMode="auto">
        <a:xfrm>
          <a:off x="17669164" y="12169775"/>
          <a:ext cx="1396471" cy="454890"/>
        </a:xfrm>
        <a:prstGeom prst="wedgeRoundRectCallout">
          <a:avLst>
            <a:gd name="adj1" fmla="val -14771"/>
            <a:gd name="adj2" fmla="val 167138"/>
            <a:gd name="adj3" fmla="val 16667"/>
          </a:avLst>
        </a:prstGeom>
        <a:solidFill>
          <a:srgbClr xmlns:mc="http://schemas.openxmlformats.org/markup-compatibility/2006" xmlns:a14="http://schemas.microsoft.com/office/drawing/2010/main" val="FFFFFF" mc:Ignorable="a14" a14:legacySpreadsheetColorIndex="65"/>
        </a:solidFill>
        <a:ln w="9525" cmpd="sng">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27432" rIns="45720" bIns="27432" anchor="ctr" upright="1"/>
        <a:lstStyle/>
        <a:p>
          <a:pPr algn="ctr" rtl="0">
            <a:defRPr sz="1000"/>
          </a:pPr>
          <a:r>
            <a:rPr lang="en-US" altLang="ja-JP" sz="1600" b="0" i="0" u="none" strike="noStrike" baseline="0">
              <a:solidFill>
                <a:srgbClr val="000000"/>
              </a:solidFill>
              <a:latin typeface="Meiryo UI" panose="020B0604030504040204" pitchFamily="50" charset="-128"/>
              <a:ea typeface="Meiryo UI" panose="020B0604030504040204" pitchFamily="50" charset="-128"/>
            </a:rPr>
            <a:t>SP</a:t>
          </a:r>
          <a:r>
            <a:rPr lang="ja-JP" altLang="en-US" sz="1600" b="0" i="0" u="none" strike="noStrike" baseline="0">
              <a:solidFill>
                <a:srgbClr val="000000"/>
              </a:solidFill>
              <a:latin typeface="Meiryo UI" panose="020B0604030504040204" pitchFamily="50" charset="-128"/>
              <a:ea typeface="Meiryo UI" panose="020B0604030504040204" pitchFamily="50" charset="-128"/>
            </a:rPr>
            <a:t>分</a:t>
          </a:r>
          <a:endParaRPr lang="en-US" altLang="ja-JP" sz="1600" b="0" i="0" u="none" strike="noStrike" baseline="0">
            <a:solidFill>
              <a:srgbClr val="000000"/>
            </a:solidFill>
            <a:latin typeface="Meiryo UI" panose="020B0604030504040204" pitchFamily="50" charset="-128"/>
            <a:ea typeface="Meiryo UI" panose="020B0604030504040204" pitchFamily="50" charset="-128"/>
          </a:endParaRPr>
        </a:p>
      </xdr:txBody>
    </xdr:sp>
    <xdr:clientData/>
  </xdr:twoCellAnchor>
</xdr:wsDr>
</file>

<file path=xl/drawings/drawing19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22</xdr:col>
      <xdr:colOff>646643</xdr:colOff>
      <xdr:row>23</xdr:row>
      <xdr:rowOff>153155</xdr:rowOff>
    </xdr:to>
    <xdr:pic>
      <xdr:nvPicPr>
        <xdr:cNvPr id="2" name="図 1">
          <a:extLst>
            <a:ext uri="{FF2B5EF4-FFF2-40B4-BE49-F238E27FC236}">
              <a16:creationId xmlns:a16="http://schemas.microsoft.com/office/drawing/2014/main" id="{F4F1991C-0875-4A8E-7BFA-EE6C1E759BC0}"/>
            </a:ext>
          </a:extLst>
        </xdr:cNvPr>
        <xdr:cNvPicPr>
          <a:picLocks noChangeAspect="1"/>
        </xdr:cNvPicPr>
      </xdr:nvPicPr>
      <xdr:blipFill>
        <a:blip xmlns:r="http://schemas.openxmlformats.org/officeDocument/2006/relationships" r:embed="rId1"/>
        <a:stretch>
          <a:fillRect/>
        </a:stretch>
      </xdr:blipFill>
      <xdr:spPr>
        <a:xfrm>
          <a:off x="0" y="0"/>
          <a:ext cx="15175443" cy="5410955"/>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CD082571-6872-43EE-E035-B4BDBF72CDA4}"/>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C9D732E3-C49D-ABE3-7DFC-2A72DEF8AAEF}"/>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xdr:twoCellAnchor>
    <xdr:from>
      <xdr:col>59</xdr:col>
      <xdr:colOff>381000</xdr:colOff>
      <xdr:row>71</xdr:row>
      <xdr:rowOff>619125</xdr:rowOff>
    </xdr:from>
    <xdr:to>
      <xdr:col>62</xdr:col>
      <xdr:colOff>952500</xdr:colOff>
      <xdr:row>71</xdr:row>
      <xdr:rowOff>1096261</xdr:rowOff>
    </xdr:to>
    <xdr:sp macro="" textlink="">
      <xdr:nvSpPr>
        <xdr:cNvPr id="2" name="四角形吹き出し 59">
          <a:extLst>
            <a:ext uri="{FF2B5EF4-FFF2-40B4-BE49-F238E27FC236}">
              <a16:creationId xmlns:a16="http://schemas.microsoft.com/office/drawing/2014/main" id="{15C2A26D-1CDA-444B-BC6C-877996D533EB}"/>
            </a:ext>
          </a:extLst>
        </xdr:cNvPr>
        <xdr:cNvSpPr/>
      </xdr:nvSpPr>
      <xdr:spPr>
        <a:xfrm>
          <a:off x="99244150" y="40058975"/>
          <a:ext cx="3022600" cy="477136"/>
        </a:xfrm>
        <a:prstGeom prst="wedgeRectCallout">
          <a:avLst>
            <a:gd name="adj1" fmla="val 178325"/>
            <a:gd name="adj2" fmla="val 29547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a:t>
          </a:r>
          <a:r>
            <a:rPr kumimoji="1" lang="ja-JP" altLang="en-US" sz="5400">
              <a:latin typeface="Meiryo UI" panose="020B0604030504040204" pitchFamily="50" charset="-128"/>
              <a:ea typeface="Meiryo UI" panose="020B0604030504040204" pitchFamily="50" charset="-128"/>
            </a:rPr>
            <a:t>１</a:t>
          </a:r>
          <a:r>
            <a:rPr kumimoji="1" lang="en-US" altLang="ja-JP" sz="5400">
              <a:latin typeface="Meiryo UI" panose="020B0604030504040204" pitchFamily="50" charset="-128"/>
              <a:ea typeface="Meiryo UI" panose="020B0604030504040204" pitchFamily="50" charset="-128"/>
            </a:rPr>
            <a:t>2</a:t>
          </a:r>
          <a:r>
            <a:rPr kumimoji="1" lang="ja-JP" altLang="en-US" sz="5400">
              <a:latin typeface="Meiryo UI" panose="020B0604030504040204" pitchFamily="50" charset="-128"/>
              <a:ea typeface="Meiryo UI" panose="020B0604030504040204" pitchFamily="50" charset="-128"/>
            </a:rPr>
            <a:t>台含む</a:t>
          </a:r>
        </a:p>
      </xdr:txBody>
    </xdr:sp>
    <xdr:clientData/>
  </xdr:twoCellAnchor>
  <xdr:twoCellAnchor>
    <xdr:from>
      <xdr:col>68</xdr:col>
      <xdr:colOff>584200</xdr:colOff>
      <xdr:row>6</xdr:row>
      <xdr:rowOff>0</xdr:rowOff>
    </xdr:from>
    <xdr:to>
      <xdr:col>70</xdr:col>
      <xdr:colOff>508000</xdr:colOff>
      <xdr:row>9</xdr:row>
      <xdr:rowOff>381000</xdr:rowOff>
    </xdr:to>
    <xdr:sp macro="" textlink="">
      <xdr:nvSpPr>
        <xdr:cNvPr id="3" name="AutoShape 9">
          <a:extLst>
            <a:ext uri="{FF2B5EF4-FFF2-40B4-BE49-F238E27FC236}">
              <a16:creationId xmlns:a16="http://schemas.microsoft.com/office/drawing/2014/main" id="{F656CC2E-C9F5-4DDA-890E-7A2ECDB48E0F}"/>
            </a:ext>
          </a:extLst>
        </xdr:cNvPr>
        <xdr:cNvSpPr>
          <a:spLocks noChangeArrowheads="1"/>
        </xdr:cNvSpPr>
      </xdr:nvSpPr>
      <xdr:spPr bwMode="auto">
        <a:xfrm rot="10800000" flipV="1">
          <a:off x="110934500" y="4489450"/>
          <a:ext cx="4483100" cy="3067050"/>
        </a:xfrm>
        <a:prstGeom prst="roundRect">
          <a:avLst>
            <a:gd name="adj" fmla="val 50000"/>
          </a:avLst>
        </a:prstGeom>
        <a:solidFill>
          <a:srgbClr val="FFFFFF"/>
        </a:solidFill>
        <a:ln w="9525">
          <a:solidFill>
            <a:srgbClr val="000000"/>
          </a:solidFill>
          <a:round/>
          <a:headEnd/>
          <a:tailEnd/>
        </a:ln>
      </xdr:spPr>
      <xdr:txBody>
        <a:bodyPr vertOverflow="clip" wrap="square" lIns="27432" tIns="18288" rIns="27432" bIns="18288" anchor="ctr" upright="1"/>
        <a:lstStyle/>
        <a:p>
          <a:pPr algn="ctr" rtl="0">
            <a:defRPr sz="1000"/>
          </a:pPr>
          <a:r>
            <a:rPr lang="en-US" altLang="ja-JP" sz="23900" b="0" i="0" u="none" strike="noStrike" baseline="0">
              <a:solidFill>
                <a:srgbClr val="000000"/>
              </a:solidFill>
              <a:latin typeface="HGSｺﾞｼｯｸE"/>
              <a:ea typeface="HGSｺﾞｼｯｸE"/>
            </a:rPr>
            <a:t>SP</a:t>
          </a:r>
        </a:p>
      </xdr:txBody>
    </xdr:sp>
    <xdr:clientData/>
  </xdr:twoCellAnchor>
  <xdr:oneCellAnchor>
    <xdr:from>
      <xdr:col>53</xdr:col>
      <xdr:colOff>219075</xdr:colOff>
      <xdr:row>6</xdr:row>
      <xdr:rowOff>0</xdr:rowOff>
    </xdr:from>
    <xdr:ext cx="1397000" cy="660519"/>
    <xdr:sp macro="" textlink="">
      <xdr:nvSpPr>
        <xdr:cNvPr id="4" name="AutoShape 10">
          <a:extLst>
            <a:ext uri="{FF2B5EF4-FFF2-40B4-BE49-F238E27FC236}">
              <a16:creationId xmlns:a16="http://schemas.microsoft.com/office/drawing/2014/main" id="{5893B489-9B61-485B-AE03-C82A917606FB}"/>
            </a:ext>
          </a:extLst>
        </xdr:cNvPr>
        <xdr:cNvSpPr>
          <a:spLocks noChangeArrowheads="1"/>
        </xdr:cNvSpPr>
      </xdr:nvSpPr>
      <xdr:spPr bwMode="auto">
        <a:xfrm>
          <a:off x="94795975" y="4489450"/>
          <a:ext cx="1397000" cy="660519"/>
        </a:xfrm>
        <a:prstGeom prst="wedgeRoundRectCallout">
          <a:avLst>
            <a:gd name="adj1" fmla="val -47903"/>
            <a:gd name="adj2" fmla="val 78986"/>
            <a:gd name="adj3" fmla="val 16667"/>
          </a:avLst>
        </a:prstGeom>
        <a:solidFill>
          <a:srgbClr val="FFFFFF"/>
        </a:solidFill>
        <a:ln w="9525" algn="ctr">
          <a:solidFill>
            <a:srgbClr val="000000"/>
          </a:solidFill>
          <a:miter lim="800000"/>
          <a:headEnd/>
          <a:tailEn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36576" tIns="22860" rIns="36576" bIns="22860" anchor="ctr" upright="1"/>
        <a:lstStyle/>
        <a:p>
          <a:pPr algn="ctr" rtl="0">
            <a:defRPr sz="1000"/>
          </a:pPr>
          <a:r>
            <a:rPr lang="ja-JP" altLang="en-US" sz="1600" b="1" i="0" u="none" strike="noStrike" baseline="0">
              <a:solidFill>
                <a:srgbClr val="000000"/>
              </a:solidFill>
              <a:latin typeface="HGSｺﾞｼｯｸE"/>
              <a:ea typeface="HGSｺﾞｼｯｸE"/>
            </a:rPr>
            <a:t>前倒し</a:t>
          </a:r>
        </a:p>
      </xdr:txBody>
    </xdr:sp>
    <xdr:clientData/>
  </xdr:oneCellAnchor>
  <xdr:oneCellAnchor>
    <xdr:from>
      <xdr:col>59</xdr:col>
      <xdr:colOff>569928</xdr:colOff>
      <xdr:row>5</xdr:row>
      <xdr:rowOff>955537</xdr:rowOff>
    </xdr:from>
    <xdr:ext cx="1606915" cy="614014"/>
    <xdr:sp macro="" textlink="">
      <xdr:nvSpPr>
        <xdr:cNvPr id="5" name="Text Box 30">
          <a:extLst>
            <a:ext uri="{FF2B5EF4-FFF2-40B4-BE49-F238E27FC236}">
              <a16:creationId xmlns:a16="http://schemas.microsoft.com/office/drawing/2014/main" id="{F6453F4D-9A59-47ED-82A1-4D7A660478D9}"/>
            </a:ext>
          </a:extLst>
        </xdr:cNvPr>
        <xdr:cNvSpPr txBox="1">
          <a:spLocks noChangeArrowheads="1"/>
        </xdr:cNvSpPr>
      </xdr:nvSpPr>
      <xdr:spPr bwMode="auto">
        <a:xfrm>
          <a:off x="99433078" y="4454387"/>
          <a:ext cx="1606915" cy="614014"/>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18288" bIns="18288" anchor="ctr" upright="1">
          <a:spAutoFit/>
        </a:bodyPr>
        <a:lstStyle/>
        <a:p>
          <a:pPr algn="ctr" rtl="0">
            <a:lnSpc>
              <a:spcPts val="2300"/>
            </a:lnSpc>
            <a:defRPr sz="1000"/>
          </a:pPr>
          <a:r>
            <a:rPr lang="en-US" altLang="ja-JP" sz="2000" b="0" i="0" u="none" strike="noStrike" baseline="0">
              <a:solidFill>
                <a:srgbClr val="000000"/>
              </a:solidFill>
              <a:latin typeface="HGSｺﾞｼｯｸE"/>
              <a:ea typeface="HGSｺﾞｼｯｸE"/>
            </a:rPr>
            <a:t>HEAD COMP</a:t>
          </a:r>
        </a:p>
        <a:p>
          <a:pPr algn="ctr" rtl="0">
            <a:lnSpc>
              <a:spcPts val="2200"/>
            </a:lnSpc>
            <a:defRPr sz="1000"/>
          </a:pPr>
          <a:r>
            <a:rPr lang="ja-JP" altLang="en-US" sz="2000" b="0" i="0" u="none" strike="noStrike" baseline="0">
              <a:solidFill>
                <a:srgbClr val="000000"/>
              </a:solidFill>
              <a:latin typeface="HGSｺﾞｼｯｸE"/>
              <a:ea typeface="HGSｺﾞｼｯｸE"/>
            </a:rPr>
            <a:t>一重ﾋﾞｰﾄﾞ仕様</a:t>
          </a:r>
        </a:p>
      </xdr:txBody>
    </xdr:sp>
    <xdr:clientData/>
  </xdr:oneCellAnchor>
  <xdr:oneCellAnchor>
    <xdr:from>
      <xdr:col>54</xdr:col>
      <xdr:colOff>307975</xdr:colOff>
      <xdr:row>6</xdr:row>
      <xdr:rowOff>0</xdr:rowOff>
    </xdr:from>
    <xdr:ext cx="5802151" cy="572478"/>
    <xdr:sp macro="" textlink="">
      <xdr:nvSpPr>
        <xdr:cNvPr id="6" name="Rectangle 69">
          <a:extLst>
            <a:ext uri="{FF2B5EF4-FFF2-40B4-BE49-F238E27FC236}">
              <a16:creationId xmlns:a16="http://schemas.microsoft.com/office/drawing/2014/main" id="{E01AFB44-3AD7-4CAF-84E1-735E7BF844C7}"/>
            </a:ext>
          </a:extLst>
        </xdr:cNvPr>
        <xdr:cNvSpPr>
          <a:spLocks noChangeArrowheads="1"/>
        </xdr:cNvSpPr>
      </xdr:nvSpPr>
      <xdr:spPr bwMode="auto">
        <a:xfrm>
          <a:off x="95513525" y="4489450"/>
          <a:ext cx="5802151" cy="572478"/>
        </a:xfrm>
        <a:prstGeom prst="rect">
          <a:avLst/>
        </a:prstGeom>
        <a:solidFill>
          <a:srgbClr val="FFFFFF"/>
        </a:solidFill>
        <a:ln w="9525">
          <a:solidFill>
            <a:srgbClr val="000000"/>
          </a:solidFill>
          <a:miter lim="800000"/>
          <a:headEnd/>
          <a:tailEnd/>
        </a:ln>
      </xdr:spPr>
      <xdr:txBody>
        <a:bodyPr vertOverflow="clip" wrap="square" lIns="36576" tIns="22860" rIns="36576" bIns="22860" anchor="ctr" upright="1"/>
        <a:lstStyle/>
        <a:p>
          <a:pPr algn="ctr" rtl="0">
            <a:defRPr sz="1000"/>
          </a:pPr>
          <a:r>
            <a:rPr lang="ja-JP" altLang="en-US" sz="2600" b="0" i="0" u="none" strike="noStrike" baseline="0">
              <a:solidFill>
                <a:srgbClr val="000000"/>
              </a:solidFill>
              <a:latin typeface="ＭＳ Ｐゴシック"/>
              <a:ea typeface="ＭＳ Ｐゴシック"/>
            </a:rPr>
            <a:t>原紙承認済</a:t>
          </a:r>
          <a:r>
            <a:rPr lang="en-US" altLang="ja-JP" sz="2600" b="0" i="0" u="none" strike="noStrike" baseline="0">
              <a:solidFill>
                <a:srgbClr val="000000"/>
              </a:solidFill>
              <a:latin typeface="ＭＳ Ｐゴシック"/>
              <a:ea typeface="ＭＳ Ｐゴシック"/>
            </a:rPr>
            <a:t>2015</a:t>
          </a:r>
          <a:r>
            <a:rPr lang="ja-JP" altLang="en-US" sz="2600" b="0" i="0" u="none" strike="noStrike" baseline="0">
              <a:solidFill>
                <a:srgbClr val="000000"/>
              </a:solidFill>
              <a:latin typeface="ＭＳ Ｐゴシック"/>
              <a:ea typeface="ＭＳ Ｐゴシック"/>
            </a:rPr>
            <a:t>．</a:t>
          </a:r>
          <a:r>
            <a:rPr lang="en-US" altLang="ja-JP" sz="2600" b="0" i="0" u="none" strike="noStrike" baseline="0">
              <a:solidFill>
                <a:srgbClr val="000000"/>
              </a:solidFill>
              <a:latin typeface="ＭＳ Ｐゴシック"/>
              <a:ea typeface="ＭＳ Ｐゴシック"/>
            </a:rPr>
            <a:t>2</a:t>
          </a:r>
          <a:r>
            <a:rPr lang="ja-JP" altLang="en-US" sz="2600" b="0" i="0" u="none" strike="noStrike" baseline="0">
              <a:solidFill>
                <a:srgbClr val="000000"/>
              </a:solidFill>
              <a:latin typeface="ＭＳ Ｐゴシック"/>
              <a:ea typeface="ＭＳ Ｐゴシック"/>
            </a:rPr>
            <a:t>．</a:t>
          </a:r>
          <a:r>
            <a:rPr lang="en-US" altLang="ja-JP" sz="2600" b="0" i="0" u="none" strike="noStrike" baseline="0">
              <a:solidFill>
                <a:srgbClr val="000000"/>
              </a:solidFill>
              <a:latin typeface="ＭＳ Ｐゴシック"/>
              <a:ea typeface="ＭＳ Ｐゴシック"/>
            </a:rPr>
            <a:t>24</a:t>
          </a:r>
        </a:p>
      </xdr:txBody>
    </xdr:sp>
    <xdr:clientData/>
  </xdr:oneCellAnchor>
  <xdr:oneCellAnchor>
    <xdr:from>
      <xdr:col>53</xdr:col>
      <xdr:colOff>569195</xdr:colOff>
      <xdr:row>5</xdr:row>
      <xdr:rowOff>955537</xdr:rowOff>
    </xdr:from>
    <xdr:ext cx="1606915" cy="614014"/>
    <xdr:sp macro="" textlink="">
      <xdr:nvSpPr>
        <xdr:cNvPr id="7" name="Text Box 70">
          <a:extLst>
            <a:ext uri="{FF2B5EF4-FFF2-40B4-BE49-F238E27FC236}">
              <a16:creationId xmlns:a16="http://schemas.microsoft.com/office/drawing/2014/main" id="{68EF52E0-ECC1-4089-A514-8042C3CF151F}"/>
            </a:ext>
          </a:extLst>
        </xdr:cNvPr>
        <xdr:cNvSpPr txBox="1">
          <a:spLocks noChangeArrowheads="1"/>
        </xdr:cNvSpPr>
      </xdr:nvSpPr>
      <xdr:spPr bwMode="auto">
        <a:xfrm>
          <a:off x="95146095" y="4454387"/>
          <a:ext cx="1606915" cy="614014"/>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18288" bIns="18288" anchor="ctr" upright="1">
          <a:spAutoFit/>
        </a:bodyPr>
        <a:lstStyle/>
        <a:p>
          <a:pPr algn="ctr" rtl="0">
            <a:lnSpc>
              <a:spcPts val="2300"/>
            </a:lnSpc>
            <a:defRPr sz="1000"/>
          </a:pPr>
          <a:r>
            <a:rPr lang="en-US" altLang="ja-JP" sz="2000" b="0" i="0" u="none" strike="noStrike" baseline="0">
              <a:solidFill>
                <a:srgbClr val="000000"/>
              </a:solidFill>
              <a:latin typeface="HGSｺﾞｼｯｸE"/>
              <a:ea typeface="HGSｺﾞｼｯｸE"/>
            </a:rPr>
            <a:t>HEAD COMP</a:t>
          </a:r>
        </a:p>
        <a:p>
          <a:pPr algn="ctr" rtl="0">
            <a:lnSpc>
              <a:spcPts val="2200"/>
            </a:lnSpc>
            <a:defRPr sz="1000"/>
          </a:pPr>
          <a:r>
            <a:rPr lang="ja-JP" altLang="en-US" sz="2000" b="0" i="0" u="none" strike="noStrike" baseline="0">
              <a:solidFill>
                <a:srgbClr val="000000"/>
              </a:solidFill>
              <a:latin typeface="HGSｺﾞｼｯｸE"/>
              <a:ea typeface="HGSｺﾞｼｯｸE"/>
            </a:rPr>
            <a:t>一重ﾋﾞｰﾄﾞ仕様</a:t>
          </a:r>
        </a:p>
      </xdr:txBody>
    </xdr:sp>
    <xdr:clientData/>
  </xdr:oneCellAnchor>
  <xdr:twoCellAnchor>
    <xdr:from>
      <xdr:col>49</xdr:col>
      <xdr:colOff>41275</xdr:colOff>
      <xdr:row>6</xdr:row>
      <xdr:rowOff>0</xdr:rowOff>
    </xdr:from>
    <xdr:to>
      <xdr:col>49</xdr:col>
      <xdr:colOff>974725</xdr:colOff>
      <xdr:row>6</xdr:row>
      <xdr:rowOff>0</xdr:rowOff>
    </xdr:to>
    <xdr:sp macro="" textlink="">
      <xdr:nvSpPr>
        <xdr:cNvPr id="8" name="AutoShape 72">
          <a:extLst>
            <a:ext uri="{FF2B5EF4-FFF2-40B4-BE49-F238E27FC236}">
              <a16:creationId xmlns:a16="http://schemas.microsoft.com/office/drawing/2014/main" id="{833D4687-44CA-4C66-BAAF-58352404E798}"/>
            </a:ext>
          </a:extLst>
        </xdr:cNvPr>
        <xdr:cNvSpPr>
          <a:spLocks noChangeArrowheads="1"/>
        </xdr:cNvSpPr>
      </xdr:nvSpPr>
      <xdr:spPr bwMode="auto">
        <a:xfrm>
          <a:off x="87461725" y="4489450"/>
          <a:ext cx="933450" cy="0"/>
        </a:xfrm>
        <a:prstGeom prst="roundRect">
          <a:avLst>
            <a:gd name="adj" fmla="val 16667"/>
          </a:avLst>
        </a:prstGeom>
        <a:solidFill>
          <a:srgbClr val="FFFFFF"/>
        </a:solidFill>
        <a:ln w="9525">
          <a:solidFill>
            <a:srgbClr val="000000"/>
          </a:solidFill>
          <a:round/>
          <a:headEnd/>
          <a:tailEnd/>
        </a:ln>
      </xdr:spPr>
      <xdr:txBody>
        <a:bodyPr vertOverflow="clip" wrap="square" lIns="73152" tIns="41148" rIns="73152" bIns="0" anchor="t" upright="1"/>
        <a:lstStyle/>
        <a:p>
          <a:pPr algn="ctr" rtl="0">
            <a:defRPr sz="1000"/>
          </a:pPr>
          <a:r>
            <a:rPr lang="en-US" altLang="ja-JP" sz="3600" b="1" i="0" u="none" strike="noStrike" baseline="0">
              <a:solidFill>
                <a:srgbClr val="000000"/>
              </a:solidFill>
              <a:latin typeface="ＭＳ Ｐゴシック"/>
              <a:ea typeface="ＭＳ Ｐゴシック"/>
            </a:rPr>
            <a:t>SP</a:t>
          </a:r>
        </a:p>
      </xdr:txBody>
    </xdr:sp>
    <xdr:clientData/>
  </xdr:twoCellAnchor>
  <xdr:oneCellAnchor>
    <xdr:from>
      <xdr:col>52</xdr:col>
      <xdr:colOff>666750</xdr:colOff>
      <xdr:row>6</xdr:row>
      <xdr:rowOff>0</xdr:rowOff>
    </xdr:from>
    <xdr:ext cx="1358102" cy="666750"/>
    <xdr:sp macro="" textlink="">
      <xdr:nvSpPr>
        <xdr:cNvPr id="9" name="AutoShape 6">
          <a:extLst>
            <a:ext uri="{FF2B5EF4-FFF2-40B4-BE49-F238E27FC236}">
              <a16:creationId xmlns:a16="http://schemas.microsoft.com/office/drawing/2014/main" id="{DAEA1F2C-08C4-48E7-8995-9F24EA404D83}"/>
            </a:ext>
          </a:extLst>
        </xdr:cNvPr>
        <xdr:cNvSpPr>
          <a:spLocks noChangeArrowheads="1"/>
        </xdr:cNvSpPr>
      </xdr:nvSpPr>
      <xdr:spPr bwMode="auto">
        <a:xfrm>
          <a:off x="93141800" y="4489450"/>
          <a:ext cx="1358102" cy="666750"/>
        </a:xfrm>
        <a:prstGeom prst="wedgeRoundRectCallout">
          <a:avLst>
            <a:gd name="adj1" fmla="val -47903"/>
            <a:gd name="adj2" fmla="val 78986"/>
            <a:gd name="adj3" fmla="val 16667"/>
          </a:avLst>
        </a:prstGeom>
        <a:solidFill>
          <a:srgbClr val="FFFFFF"/>
        </a:solidFill>
        <a:ln w="9525" algn="ctr">
          <a:solidFill>
            <a:srgbClr val="000000"/>
          </a:solidFill>
          <a:miter lim="800000"/>
          <a:headEnd/>
          <a:tailEn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36576" tIns="22860" rIns="36576" bIns="22860" anchor="ctr" upright="1"/>
        <a:lstStyle/>
        <a:p>
          <a:pPr algn="ctr" rtl="0">
            <a:defRPr sz="1000"/>
          </a:pPr>
          <a:r>
            <a:rPr lang="ja-JP" altLang="en-US" sz="1600" b="1" i="0" u="none" strike="noStrike" baseline="0">
              <a:solidFill>
                <a:srgbClr val="000000"/>
              </a:solidFill>
              <a:latin typeface="HGSｺﾞｼｯｸE"/>
              <a:ea typeface="HGSｺﾞｼｯｸE"/>
            </a:rPr>
            <a:t>量確ｲﾍﾞﾝﾄ</a:t>
          </a:r>
        </a:p>
      </xdr:txBody>
    </xdr:sp>
    <xdr:clientData/>
  </xdr:oneCellAnchor>
  <xdr:oneCellAnchor>
    <xdr:from>
      <xdr:col>52</xdr:col>
      <xdr:colOff>666750</xdr:colOff>
      <xdr:row>6</xdr:row>
      <xdr:rowOff>0</xdr:rowOff>
    </xdr:from>
    <xdr:ext cx="1358102" cy="666750"/>
    <xdr:sp macro="" textlink="">
      <xdr:nvSpPr>
        <xdr:cNvPr id="10" name="AutoShape 6">
          <a:extLst>
            <a:ext uri="{FF2B5EF4-FFF2-40B4-BE49-F238E27FC236}">
              <a16:creationId xmlns:a16="http://schemas.microsoft.com/office/drawing/2014/main" id="{31F4B014-A4DF-410D-818A-9F6ED4D67C36}"/>
            </a:ext>
          </a:extLst>
        </xdr:cNvPr>
        <xdr:cNvSpPr>
          <a:spLocks noChangeArrowheads="1"/>
        </xdr:cNvSpPr>
      </xdr:nvSpPr>
      <xdr:spPr bwMode="auto">
        <a:xfrm>
          <a:off x="93141800" y="4489450"/>
          <a:ext cx="1358102" cy="666750"/>
        </a:xfrm>
        <a:prstGeom prst="wedgeRoundRectCallout">
          <a:avLst>
            <a:gd name="adj1" fmla="val -47903"/>
            <a:gd name="adj2" fmla="val 78986"/>
            <a:gd name="adj3" fmla="val 16667"/>
          </a:avLst>
        </a:prstGeom>
        <a:solidFill>
          <a:srgbClr val="FFFFFF"/>
        </a:solidFill>
        <a:ln w="9525" algn="ctr">
          <a:solidFill>
            <a:srgbClr val="000000"/>
          </a:solidFill>
          <a:miter lim="800000"/>
          <a:headEnd/>
          <a:tailEn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36576" tIns="22860" rIns="36576" bIns="22860" anchor="ctr" upright="1"/>
        <a:lstStyle/>
        <a:p>
          <a:pPr algn="ctr" rtl="0">
            <a:defRPr sz="1000"/>
          </a:pPr>
          <a:r>
            <a:rPr lang="ja-JP" altLang="en-US" sz="1600" b="1" i="0" u="none" strike="noStrike" baseline="0">
              <a:solidFill>
                <a:srgbClr val="000000"/>
              </a:solidFill>
              <a:latin typeface="HGSｺﾞｼｯｸE"/>
              <a:ea typeface="HGSｺﾞｼｯｸE"/>
            </a:rPr>
            <a:t>量確ｲﾍﾞﾝﾄ</a:t>
          </a:r>
        </a:p>
      </xdr:txBody>
    </xdr:sp>
    <xdr:clientData/>
  </xdr:oneCellAnchor>
  <xdr:twoCellAnchor>
    <xdr:from>
      <xdr:col>2</xdr:col>
      <xdr:colOff>4857750</xdr:colOff>
      <xdr:row>87</xdr:row>
      <xdr:rowOff>142876</xdr:rowOff>
    </xdr:from>
    <xdr:to>
      <xdr:col>3</xdr:col>
      <xdr:colOff>1952625</xdr:colOff>
      <xdr:row>89</xdr:row>
      <xdr:rowOff>0</xdr:rowOff>
    </xdr:to>
    <xdr:sp macro="" textlink="">
      <xdr:nvSpPr>
        <xdr:cNvPr id="11" name="正方形/長方形 10">
          <a:extLst>
            <a:ext uri="{FF2B5EF4-FFF2-40B4-BE49-F238E27FC236}">
              <a16:creationId xmlns:a16="http://schemas.microsoft.com/office/drawing/2014/main" id="{6161DE69-629F-4A4B-B26F-9EB25CEBFBB8}"/>
            </a:ext>
          </a:extLst>
        </xdr:cNvPr>
        <xdr:cNvSpPr/>
      </xdr:nvSpPr>
      <xdr:spPr>
        <a:xfrm>
          <a:off x="1466850" y="59083576"/>
          <a:ext cx="1952625" cy="1076324"/>
        </a:xfrm>
        <a:prstGeom prst="rect">
          <a:avLst/>
        </a:prstGeom>
        <a:solidFill>
          <a:srgbClr val="FFC000">
            <a:alpha val="34902"/>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63</xdr:col>
      <xdr:colOff>782307</xdr:colOff>
      <xdr:row>61</xdr:row>
      <xdr:rowOff>235857</xdr:rowOff>
    </xdr:from>
    <xdr:to>
      <xdr:col>66</xdr:col>
      <xdr:colOff>975493</xdr:colOff>
      <xdr:row>67</xdr:row>
      <xdr:rowOff>414528</xdr:rowOff>
    </xdr:to>
    <xdr:sp macro="" textlink="">
      <xdr:nvSpPr>
        <xdr:cNvPr id="12" name="四角形吹き出し 27">
          <a:extLst>
            <a:ext uri="{FF2B5EF4-FFF2-40B4-BE49-F238E27FC236}">
              <a16:creationId xmlns:a16="http://schemas.microsoft.com/office/drawing/2014/main" id="{B639BFC6-48AB-4DCD-9276-3E84448A3A1E}"/>
            </a:ext>
          </a:extLst>
        </xdr:cNvPr>
        <xdr:cNvSpPr/>
      </xdr:nvSpPr>
      <xdr:spPr>
        <a:xfrm>
          <a:off x="103696757" y="32994600"/>
          <a:ext cx="4060336" cy="5111750"/>
        </a:xfrm>
        <a:prstGeom prst="wedgeRectCallout">
          <a:avLst>
            <a:gd name="adj1" fmla="val -48024"/>
            <a:gd name="adj2" fmla="val 19350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SP2</a:t>
          </a:r>
          <a:r>
            <a:rPr kumimoji="1" lang="ja-JP" altLang="en-US" sz="5400">
              <a:latin typeface="Meiryo UI" panose="020B0604030504040204" pitchFamily="50" charset="-128"/>
              <a:ea typeface="Meiryo UI" panose="020B0604030504040204" pitchFamily="50" charset="-128"/>
            </a:rPr>
            <a:t>台含む</a:t>
          </a:r>
        </a:p>
      </xdr:txBody>
    </xdr:sp>
    <xdr:clientData/>
  </xdr:twoCellAnchor>
  <xdr:oneCellAnchor>
    <xdr:from>
      <xdr:col>52</xdr:col>
      <xdr:colOff>666750</xdr:colOff>
      <xdr:row>73</xdr:row>
      <xdr:rowOff>0</xdr:rowOff>
    </xdr:from>
    <xdr:ext cx="8286750" cy="1031629"/>
    <xdr:sp macro="" textlink="">
      <xdr:nvSpPr>
        <xdr:cNvPr id="13" name="テキスト ボックス 12">
          <a:extLst>
            <a:ext uri="{FF2B5EF4-FFF2-40B4-BE49-F238E27FC236}">
              <a16:creationId xmlns:a16="http://schemas.microsoft.com/office/drawing/2014/main" id="{4FC0270B-A5DA-483F-995C-392B61382B95}"/>
            </a:ext>
          </a:extLst>
        </xdr:cNvPr>
        <xdr:cNvSpPr txBox="1"/>
      </xdr:nvSpPr>
      <xdr:spPr>
        <a:xfrm>
          <a:off x="93141800" y="41433750"/>
          <a:ext cx="8286750" cy="103162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kumimoji="1" lang="en-US" altLang="ja-JP" sz="6000"/>
        </a:p>
      </xdr:txBody>
    </xdr:sp>
    <xdr:clientData/>
  </xdr:oneCellAnchor>
  <xdr:twoCellAnchor>
    <xdr:from>
      <xdr:col>65</xdr:col>
      <xdr:colOff>548821</xdr:colOff>
      <xdr:row>16</xdr:row>
      <xdr:rowOff>657411</xdr:rowOff>
    </xdr:from>
    <xdr:to>
      <xdr:col>67</xdr:col>
      <xdr:colOff>1632324</xdr:colOff>
      <xdr:row>22</xdr:row>
      <xdr:rowOff>0</xdr:rowOff>
    </xdr:to>
    <xdr:sp macro="" textlink="">
      <xdr:nvSpPr>
        <xdr:cNvPr id="14" name="四角形吹き出し 43">
          <a:extLst>
            <a:ext uri="{FF2B5EF4-FFF2-40B4-BE49-F238E27FC236}">
              <a16:creationId xmlns:a16="http://schemas.microsoft.com/office/drawing/2014/main" id="{F624AD5E-5CB5-4BC2-88B7-E6DD23BF1FFD}"/>
            </a:ext>
          </a:extLst>
        </xdr:cNvPr>
        <xdr:cNvSpPr/>
      </xdr:nvSpPr>
      <xdr:spPr>
        <a:xfrm>
          <a:off x="106041371" y="10220511"/>
          <a:ext cx="3661603" cy="3412939"/>
        </a:xfrm>
        <a:prstGeom prst="wedgeRectCallout">
          <a:avLst>
            <a:gd name="adj1" fmla="val -77852"/>
            <a:gd name="adj2" fmla="val -130352"/>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SP5</a:t>
          </a:r>
          <a:r>
            <a:rPr kumimoji="1" lang="ja-JP" altLang="en-US" sz="5400">
              <a:latin typeface="Meiryo UI" panose="020B0604030504040204" pitchFamily="50" charset="-128"/>
              <a:ea typeface="Meiryo UI" panose="020B0604030504040204" pitchFamily="50" charset="-128"/>
            </a:rPr>
            <a:t>台含む</a:t>
          </a:r>
        </a:p>
      </xdr:txBody>
    </xdr:sp>
    <xdr:clientData/>
  </xdr:twoCellAnchor>
  <xdr:twoCellAnchor>
    <xdr:from>
      <xdr:col>66</xdr:col>
      <xdr:colOff>946898</xdr:colOff>
      <xdr:row>22</xdr:row>
      <xdr:rowOff>0</xdr:rowOff>
    </xdr:from>
    <xdr:to>
      <xdr:col>69</xdr:col>
      <xdr:colOff>708772</xdr:colOff>
      <xdr:row>23</xdr:row>
      <xdr:rowOff>717574</xdr:rowOff>
    </xdr:to>
    <xdr:sp macro="" textlink="">
      <xdr:nvSpPr>
        <xdr:cNvPr id="15" name="四角形吹き出し 48">
          <a:extLst>
            <a:ext uri="{FF2B5EF4-FFF2-40B4-BE49-F238E27FC236}">
              <a16:creationId xmlns:a16="http://schemas.microsoft.com/office/drawing/2014/main" id="{83EB67B9-D1E5-4213-BA08-A6CE9FC3EEA3}"/>
            </a:ext>
          </a:extLst>
        </xdr:cNvPr>
        <xdr:cNvSpPr/>
      </xdr:nvSpPr>
      <xdr:spPr>
        <a:xfrm>
          <a:off x="107728498" y="13633450"/>
          <a:ext cx="5610224" cy="0"/>
        </a:xfrm>
        <a:prstGeom prst="wedgeRectCallout">
          <a:avLst>
            <a:gd name="adj1" fmla="val 61655"/>
            <a:gd name="adj2" fmla="val 34595"/>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5400">
              <a:latin typeface="Meiryo UI" panose="020B0604030504040204" pitchFamily="50" charset="-128"/>
              <a:ea typeface="Meiryo UI" panose="020B0604030504040204" pitchFamily="50" charset="-128"/>
            </a:rPr>
            <a:t>流動訓練</a:t>
          </a:r>
          <a:r>
            <a:rPr kumimoji="1" lang="en-US" altLang="ja-JP" sz="5400">
              <a:latin typeface="Meiryo UI" panose="020B0604030504040204" pitchFamily="50" charset="-128"/>
              <a:ea typeface="Meiryo UI" panose="020B0604030504040204" pitchFamily="50" charset="-128"/>
            </a:rPr>
            <a:t>5</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a:p>
          <a:pPr algn="ctr"/>
          <a:r>
            <a:rPr kumimoji="1" lang="ja-JP" altLang="en-US" sz="5400">
              <a:latin typeface="Meiryo UI" panose="020B0604030504040204" pitchFamily="50" charset="-128"/>
              <a:ea typeface="Meiryo UI" panose="020B0604030504040204" pitchFamily="50" charset="-128"/>
            </a:rPr>
            <a:t>指示書分</a:t>
          </a:r>
          <a:r>
            <a:rPr kumimoji="1" lang="en-US" altLang="ja-JP" sz="5400">
              <a:latin typeface="Meiryo UI" panose="020B0604030504040204" pitchFamily="50" charset="-128"/>
              <a:ea typeface="Meiryo UI" panose="020B0604030504040204" pitchFamily="50" charset="-128"/>
            </a:rPr>
            <a:t>7</a:t>
          </a:r>
          <a:r>
            <a:rPr kumimoji="1" lang="ja-JP" altLang="en-US" sz="5400">
              <a:latin typeface="Meiryo UI" panose="020B0604030504040204" pitchFamily="50" charset="-128"/>
              <a:ea typeface="Meiryo UI" panose="020B0604030504040204" pitchFamily="50" charset="-128"/>
            </a:rPr>
            <a:t>台</a:t>
          </a:r>
        </a:p>
      </xdr:txBody>
    </xdr:sp>
    <xdr:clientData/>
  </xdr:twoCellAnchor>
  <xdr:twoCellAnchor>
    <xdr:from>
      <xdr:col>72</xdr:col>
      <xdr:colOff>86995</xdr:colOff>
      <xdr:row>37</xdr:row>
      <xdr:rowOff>0</xdr:rowOff>
    </xdr:from>
    <xdr:to>
      <xdr:col>75</xdr:col>
      <xdr:colOff>171151</xdr:colOff>
      <xdr:row>40</xdr:row>
      <xdr:rowOff>471460</xdr:rowOff>
    </xdr:to>
    <xdr:sp macro="" textlink="">
      <xdr:nvSpPr>
        <xdr:cNvPr id="16" name="四角形吹き出し 59">
          <a:extLst>
            <a:ext uri="{FF2B5EF4-FFF2-40B4-BE49-F238E27FC236}">
              <a16:creationId xmlns:a16="http://schemas.microsoft.com/office/drawing/2014/main" id="{7FB12EA8-13D6-4FFD-B6FD-45797BA1C989}"/>
            </a:ext>
          </a:extLst>
        </xdr:cNvPr>
        <xdr:cNvSpPr/>
      </xdr:nvSpPr>
      <xdr:spPr>
        <a:xfrm>
          <a:off x="119555895" y="18738850"/>
          <a:ext cx="3621106" cy="471460"/>
        </a:xfrm>
        <a:prstGeom prst="wedgeRectCallout">
          <a:avLst>
            <a:gd name="adj1" fmla="val -51942"/>
            <a:gd name="adj2" fmla="val 7625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SP2</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65</xdr:col>
      <xdr:colOff>448236</xdr:colOff>
      <xdr:row>16</xdr:row>
      <xdr:rowOff>855382</xdr:rowOff>
    </xdr:from>
    <xdr:to>
      <xdr:col>67</xdr:col>
      <xdr:colOff>1415676</xdr:colOff>
      <xdr:row>22</xdr:row>
      <xdr:rowOff>0</xdr:rowOff>
    </xdr:to>
    <xdr:sp macro="" textlink="">
      <xdr:nvSpPr>
        <xdr:cNvPr id="17" name="四角形吹き出し 35">
          <a:extLst>
            <a:ext uri="{FF2B5EF4-FFF2-40B4-BE49-F238E27FC236}">
              <a16:creationId xmlns:a16="http://schemas.microsoft.com/office/drawing/2014/main" id="{2297FD60-AC2F-4945-9AC2-3F81BDE47B08}"/>
            </a:ext>
          </a:extLst>
        </xdr:cNvPr>
        <xdr:cNvSpPr/>
      </xdr:nvSpPr>
      <xdr:spPr>
        <a:xfrm>
          <a:off x="105940786" y="10418482"/>
          <a:ext cx="3545540" cy="3214968"/>
        </a:xfrm>
        <a:prstGeom prst="wedgeRectCallout">
          <a:avLst>
            <a:gd name="adj1" fmla="val -14934"/>
            <a:gd name="adj2" fmla="val -11687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SP3</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53</xdr:col>
      <xdr:colOff>333376</xdr:colOff>
      <xdr:row>37</xdr:row>
      <xdr:rowOff>0</xdr:rowOff>
    </xdr:from>
    <xdr:to>
      <xdr:col>61</xdr:col>
      <xdr:colOff>92449</xdr:colOff>
      <xdr:row>46</xdr:row>
      <xdr:rowOff>0</xdr:rowOff>
    </xdr:to>
    <xdr:sp macro="" textlink="">
      <xdr:nvSpPr>
        <xdr:cNvPr id="18" name="四角形吹き出し 51">
          <a:extLst>
            <a:ext uri="{FF2B5EF4-FFF2-40B4-BE49-F238E27FC236}">
              <a16:creationId xmlns:a16="http://schemas.microsoft.com/office/drawing/2014/main" id="{EF6F87B9-390A-429F-900E-5F0445AC1BCC}"/>
            </a:ext>
          </a:extLst>
        </xdr:cNvPr>
        <xdr:cNvSpPr/>
      </xdr:nvSpPr>
      <xdr:spPr>
        <a:xfrm>
          <a:off x="94910276" y="18738850"/>
          <a:ext cx="5302623" cy="6127750"/>
        </a:xfrm>
        <a:prstGeom prst="wedgeRectCallout">
          <a:avLst>
            <a:gd name="adj1" fmla="val 74172"/>
            <a:gd name="adj2" fmla="val 3123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PP1-2</a:t>
          </a:r>
          <a:r>
            <a:rPr kumimoji="1" lang="ja-JP" altLang="en-US" sz="5400">
              <a:latin typeface="Meiryo UI" panose="020B0604030504040204" pitchFamily="50" charset="-128"/>
              <a:ea typeface="Meiryo UI" panose="020B0604030504040204" pitchFamily="50" charset="-128"/>
            </a:rPr>
            <a:t>イベント</a:t>
          </a:r>
        </a:p>
      </xdr:txBody>
    </xdr:sp>
    <xdr:clientData/>
  </xdr:twoCellAnchor>
  <xdr:twoCellAnchor>
    <xdr:from>
      <xdr:col>61</xdr:col>
      <xdr:colOff>537882</xdr:colOff>
      <xdr:row>6</xdr:row>
      <xdr:rowOff>0</xdr:rowOff>
    </xdr:from>
    <xdr:to>
      <xdr:col>64</xdr:col>
      <xdr:colOff>918482</xdr:colOff>
      <xdr:row>6</xdr:row>
      <xdr:rowOff>560294</xdr:rowOff>
    </xdr:to>
    <xdr:sp macro="" textlink="">
      <xdr:nvSpPr>
        <xdr:cNvPr id="19" name="四角形吹き出し 35">
          <a:extLst>
            <a:ext uri="{FF2B5EF4-FFF2-40B4-BE49-F238E27FC236}">
              <a16:creationId xmlns:a16="http://schemas.microsoft.com/office/drawing/2014/main" id="{A0EC1D4A-2152-4642-B243-1DD341C43A85}"/>
            </a:ext>
          </a:extLst>
        </xdr:cNvPr>
        <xdr:cNvSpPr/>
      </xdr:nvSpPr>
      <xdr:spPr>
        <a:xfrm>
          <a:off x="100658332" y="4489450"/>
          <a:ext cx="4463650" cy="560294"/>
        </a:xfrm>
        <a:prstGeom prst="wedgeRectCallout">
          <a:avLst>
            <a:gd name="adj1" fmla="val 38077"/>
            <a:gd name="adj2" fmla="val 8670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12</a:t>
          </a:r>
          <a:r>
            <a:rPr kumimoji="1" lang="ja-JP" altLang="en-US" sz="5400">
              <a:latin typeface="Meiryo UI" panose="020B0604030504040204" pitchFamily="50" charset="-128"/>
              <a:ea typeface="Meiryo UI" panose="020B0604030504040204" pitchFamily="50" charset="-128"/>
            </a:rPr>
            <a:t>月カット分</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66</xdr:col>
      <xdr:colOff>1079500</xdr:colOff>
      <xdr:row>46</xdr:row>
      <xdr:rowOff>0</xdr:rowOff>
    </xdr:from>
    <xdr:to>
      <xdr:col>68</xdr:col>
      <xdr:colOff>698500</xdr:colOff>
      <xdr:row>67</xdr:row>
      <xdr:rowOff>620701</xdr:rowOff>
    </xdr:to>
    <xdr:sp macro="" textlink="">
      <xdr:nvSpPr>
        <xdr:cNvPr id="20" name="四角形吹き出し 31">
          <a:extLst>
            <a:ext uri="{FF2B5EF4-FFF2-40B4-BE49-F238E27FC236}">
              <a16:creationId xmlns:a16="http://schemas.microsoft.com/office/drawing/2014/main" id="{FD00A9D9-D20D-4836-8B3D-30B747F654C4}"/>
            </a:ext>
          </a:extLst>
        </xdr:cNvPr>
        <xdr:cNvSpPr/>
      </xdr:nvSpPr>
      <xdr:spPr>
        <a:xfrm>
          <a:off x="107861100" y="24866600"/>
          <a:ext cx="3187700" cy="13239750"/>
        </a:xfrm>
        <a:prstGeom prst="wedgeRectCallout">
          <a:avLst>
            <a:gd name="adj1" fmla="val 62813"/>
            <a:gd name="adj2" fmla="val -95100"/>
          </a:avLst>
        </a:prstGeom>
        <a:solidFill>
          <a:srgbClr val="5B9BD5"/>
        </a:solidFill>
        <a:ln w="12700" cap="flat" cmpd="sng" algn="ctr">
          <a:solidFill>
            <a:srgbClr val="5B9BD5">
              <a:shade val="50000"/>
            </a:srgb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SP4</a:t>
          </a:r>
          <a:r>
            <a:rPr kumimoji="1" lang="ja-JP" altLang="en-US"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台含む</a:t>
          </a:r>
        </a:p>
      </xdr:txBody>
    </xdr:sp>
    <xdr:clientData/>
  </xdr:twoCellAnchor>
  <xdr:twoCellAnchor>
    <xdr:from>
      <xdr:col>70</xdr:col>
      <xdr:colOff>381000</xdr:colOff>
      <xdr:row>6</xdr:row>
      <xdr:rowOff>0</xdr:rowOff>
    </xdr:from>
    <xdr:to>
      <xdr:col>80</xdr:col>
      <xdr:colOff>240665</xdr:colOff>
      <xdr:row>6</xdr:row>
      <xdr:rowOff>0</xdr:rowOff>
    </xdr:to>
    <xdr:grpSp>
      <xdr:nvGrpSpPr>
        <xdr:cNvPr id="21" name="グループ化 20">
          <a:extLst>
            <a:ext uri="{FF2B5EF4-FFF2-40B4-BE49-F238E27FC236}">
              <a16:creationId xmlns:a16="http://schemas.microsoft.com/office/drawing/2014/main" id="{87F8A922-949B-4A2A-B1EE-DC749EF3D130}"/>
            </a:ext>
          </a:extLst>
        </xdr:cNvPr>
        <xdr:cNvGrpSpPr/>
      </xdr:nvGrpSpPr>
      <xdr:grpSpPr>
        <a:xfrm>
          <a:off x="152171400" y="5518150"/>
          <a:ext cx="11099165" cy="0"/>
          <a:chOff x="45720000" y="857250"/>
          <a:chExt cx="12096750" cy="2441672"/>
        </a:xfrm>
      </xdr:grpSpPr>
      <xdr:sp macro="" textlink="">
        <xdr:nvSpPr>
          <xdr:cNvPr id="22" name="正方形/長方形 21">
            <a:extLst>
              <a:ext uri="{FF2B5EF4-FFF2-40B4-BE49-F238E27FC236}">
                <a16:creationId xmlns:a16="http://schemas.microsoft.com/office/drawing/2014/main" id="{407F59BF-245D-1202-5353-F585FD90253E}"/>
              </a:ext>
            </a:extLst>
          </xdr:cNvPr>
          <xdr:cNvSpPr/>
        </xdr:nvSpPr>
        <xdr:spPr>
          <a:xfrm>
            <a:off x="48767999" y="1143000"/>
            <a:ext cx="1952625" cy="857250"/>
          </a:xfrm>
          <a:prstGeom prst="rect">
            <a:avLst/>
          </a:prstGeom>
          <a:solidFill>
            <a:srgbClr val="F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3" name="テキスト ボックス 22">
            <a:extLst>
              <a:ext uri="{FF2B5EF4-FFF2-40B4-BE49-F238E27FC236}">
                <a16:creationId xmlns:a16="http://schemas.microsoft.com/office/drawing/2014/main" id="{F65F1EA9-EA01-A93B-FAD2-4C0FD740EBFA}"/>
              </a:ext>
            </a:extLst>
          </xdr:cNvPr>
          <xdr:cNvSpPr txBox="1"/>
        </xdr:nvSpPr>
        <xdr:spPr>
          <a:xfrm>
            <a:off x="50911125" y="952499"/>
            <a:ext cx="6572250" cy="125104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ja-JP" altLang="en-US" sz="5400"/>
              <a:t>加工進度</a:t>
            </a:r>
            <a:r>
              <a:rPr kumimoji="1" lang="en-US" altLang="ja-JP" sz="5400"/>
              <a:t>1-3,1-4</a:t>
            </a:r>
            <a:endParaRPr kumimoji="1" lang="ja-JP" altLang="en-US" sz="5400"/>
          </a:p>
        </xdr:txBody>
      </xdr:sp>
      <xdr:sp macro="" textlink="">
        <xdr:nvSpPr>
          <xdr:cNvPr id="24" name="テキスト ボックス 23">
            <a:extLst>
              <a:ext uri="{FF2B5EF4-FFF2-40B4-BE49-F238E27FC236}">
                <a16:creationId xmlns:a16="http://schemas.microsoft.com/office/drawing/2014/main" id="{91D5D26E-58B8-D704-2A0A-158265F08589}"/>
              </a:ext>
            </a:extLst>
          </xdr:cNvPr>
          <xdr:cNvSpPr txBox="1"/>
        </xdr:nvSpPr>
        <xdr:spPr>
          <a:xfrm>
            <a:off x="46577250" y="952499"/>
            <a:ext cx="1569660" cy="125104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5400"/>
              <a:t>凡例</a:t>
            </a:r>
          </a:p>
        </xdr:txBody>
      </xdr:sp>
      <xdr:sp macro="" textlink="">
        <xdr:nvSpPr>
          <xdr:cNvPr id="25" name="正方形/長方形 24">
            <a:extLst>
              <a:ext uri="{FF2B5EF4-FFF2-40B4-BE49-F238E27FC236}">
                <a16:creationId xmlns:a16="http://schemas.microsoft.com/office/drawing/2014/main" id="{B2653DFF-C7ED-AFE2-C46F-8B188CB758B5}"/>
              </a:ext>
            </a:extLst>
          </xdr:cNvPr>
          <xdr:cNvSpPr/>
        </xdr:nvSpPr>
        <xdr:spPr>
          <a:xfrm>
            <a:off x="48767999" y="2238375"/>
            <a:ext cx="1952625" cy="857250"/>
          </a:xfrm>
          <a:prstGeom prst="rect">
            <a:avLst/>
          </a:prstGeom>
          <a:solidFill>
            <a:srgbClr val="CCFFCC"/>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6" name="テキスト ボックス 25">
            <a:extLst>
              <a:ext uri="{FF2B5EF4-FFF2-40B4-BE49-F238E27FC236}">
                <a16:creationId xmlns:a16="http://schemas.microsoft.com/office/drawing/2014/main" id="{63599647-BB76-FF94-6F08-735F9FD78826}"/>
              </a:ext>
            </a:extLst>
          </xdr:cNvPr>
          <xdr:cNvSpPr txBox="1"/>
        </xdr:nvSpPr>
        <xdr:spPr>
          <a:xfrm>
            <a:off x="50911125" y="2047874"/>
            <a:ext cx="6905625" cy="125104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ja-JP" altLang="en-US" sz="5400"/>
              <a:t>加工進度</a:t>
            </a:r>
            <a:r>
              <a:rPr kumimoji="1" lang="en-US" altLang="ja-JP" sz="5400"/>
              <a:t>1-2</a:t>
            </a:r>
            <a:endParaRPr kumimoji="1" lang="ja-JP" altLang="en-US" sz="5400"/>
          </a:p>
        </xdr:txBody>
      </xdr:sp>
      <xdr:sp macro="" textlink="">
        <xdr:nvSpPr>
          <xdr:cNvPr id="27" name="正方形/長方形 26">
            <a:extLst>
              <a:ext uri="{FF2B5EF4-FFF2-40B4-BE49-F238E27FC236}">
                <a16:creationId xmlns:a16="http://schemas.microsoft.com/office/drawing/2014/main" id="{90C1CEEC-E1CC-E571-DD03-EB55BAF8202B}"/>
              </a:ext>
            </a:extLst>
          </xdr:cNvPr>
          <xdr:cNvSpPr/>
        </xdr:nvSpPr>
        <xdr:spPr>
          <a:xfrm>
            <a:off x="45720000" y="857250"/>
            <a:ext cx="11049000" cy="2381250"/>
          </a:xfrm>
          <a:prstGeom prst="rect">
            <a:avLst/>
          </a:prstGeom>
          <a:no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66</xdr:col>
      <xdr:colOff>752128</xdr:colOff>
      <xdr:row>26</xdr:row>
      <xdr:rowOff>112059</xdr:rowOff>
    </xdr:from>
    <xdr:to>
      <xdr:col>71</xdr:col>
      <xdr:colOff>70971</xdr:colOff>
      <xdr:row>70</xdr:row>
      <xdr:rowOff>56030</xdr:rowOff>
    </xdr:to>
    <xdr:sp macro="" textlink="">
      <xdr:nvSpPr>
        <xdr:cNvPr id="28" name="四角形吹き出し 54">
          <a:extLst>
            <a:ext uri="{FF2B5EF4-FFF2-40B4-BE49-F238E27FC236}">
              <a16:creationId xmlns:a16="http://schemas.microsoft.com/office/drawing/2014/main" id="{95C82A0A-DD52-44AD-81FF-8110AFE94ECC}"/>
            </a:ext>
          </a:extLst>
        </xdr:cNvPr>
        <xdr:cNvSpPr/>
      </xdr:nvSpPr>
      <xdr:spPr>
        <a:xfrm>
          <a:off x="107533728" y="13633450"/>
          <a:ext cx="9726493" cy="24528930"/>
        </a:xfrm>
        <a:prstGeom prst="wedgeRectCallout">
          <a:avLst>
            <a:gd name="adj1" fmla="val 30198"/>
            <a:gd name="adj2" fmla="val -10863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MLK/MLF/MKS HEAD COMP</a:t>
          </a:r>
        </a:p>
        <a:p>
          <a:pPr algn="ctr"/>
          <a:r>
            <a:rPr kumimoji="1" lang="ja-JP" altLang="en-US" sz="5400">
              <a:latin typeface="Meiryo UI" panose="020B0604030504040204" pitchFamily="50" charset="-128"/>
              <a:ea typeface="Meiryo UI" panose="020B0604030504040204" pitchFamily="50" charset="-128"/>
            </a:rPr>
            <a:t>派生確認の徹底</a:t>
          </a:r>
        </a:p>
      </xdr:txBody>
    </xdr:sp>
    <xdr:clientData/>
  </xdr:twoCellAnchor>
  <xdr:twoCellAnchor>
    <xdr:from>
      <xdr:col>60</xdr:col>
      <xdr:colOff>571500</xdr:colOff>
      <xdr:row>37</xdr:row>
      <xdr:rowOff>0</xdr:rowOff>
    </xdr:from>
    <xdr:to>
      <xdr:col>62</xdr:col>
      <xdr:colOff>1270000</xdr:colOff>
      <xdr:row>46</xdr:row>
      <xdr:rowOff>0</xdr:rowOff>
    </xdr:to>
    <xdr:sp macro="" textlink="">
      <xdr:nvSpPr>
        <xdr:cNvPr id="29" name="正方形/長方形 28">
          <a:extLst>
            <a:ext uri="{FF2B5EF4-FFF2-40B4-BE49-F238E27FC236}">
              <a16:creationId xmlns:a16="http://schemas.microsoft.com/office/drawing/2014/main" id="{B1812427-AD01-4C2D-ABA0-471A3EC68E09}"/>
            </a:ext>
          </a:extLst>
        </xdr:cNvPr>
        <xdr:cNvSpPr/>
      </xdr:nvSpPr>
      <xdr:spPr>
        <a:xfrm>
          <a:off x="100063300" y="18738850"/>
          <a:ext cx="2520950" cy="6127750"/>
        </a:xfrm>
        <a:prstGeom prst="rect">
          <a:avLst/>
        </a:prstGeom>
        <a:noFill/>
        <a:ln w="76200">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19</xdr:col>
      <xdr:colOff>1021563</xdr:colOff>
      <xdr:row>2</xdr:row>
      <xdr:rowOff>167640</xdr:rowOff>
    </xdr:from>
    <xdr:to>
      <xdr:col>27</xdr:col>
      <xdr:colOff>2286000</xdr:colOff>
      <xdr:row>4</xdr:row>
      <xdr:rowOff>1075840</xdr:rowOff>
    </xdr:to>
    <xdr:sp macro="" textlink="">
      <xdr:nvSpPr>
        <xdr:cNvPr id="30" name="正方形/長方形 29">
          <a:extLst>
            <a:ext uri="{FF2B5EF4-FFF2-40B4-BE49-F238E27FC236}">
              <a16:creationId xmlns:a16="http://schemas.microsoft.com/office/drawing/2014/main" id="{24879757-6B11-4ED9-A851-817A5049A0E3}"/>
            </a:ext>
          </a:extLst>
        </xdr:cNvPr>
        <xdr:cNvSpPr/>
      </xdr:nvSpPr>
      <xdr:spPr>
        <a:xfrm>
          <a:off x="43458613" y="783590"/>
          <a:ext cx="21298687" cy="2717950"/>
        </a:xfrm>
        <a:prstGeom prst="rect">
          <a:avLst/>
        </a:prstGeom>
        <a:no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19</xdr:col>
      <xdr:colOff>1102846</xdr:colOff>
      <xdr:row>1</xdr:row>
      <xdr:rowOff>425824</xdr:rowOff>
    </xdr:from>
    <xdr:ext cx="2031325" cy="1079500"/>
    <xdr:sp macro="" textlink="">
      <xdr:nvSpPr>
        <xdr:cNvPr id="31" name="テキスト ボックス 30">
          <a:extLst>
            <a:ext uri="{FF2B5EF4-FFF2-40B4-BE49-F238E27FC236}">
              <a16:creationId xmlns:a16="http://schemas.microsoft.com/office/drawing/2014/main" id="{334C8455-8FAF-42D8-963B-2B48217B6D65}"/>
            </a:ext>
          </a:extLst>
        </xdr:cNvPr>
        <xdr:cNvSpPr txBox="1"/>
      </xdr:nvSpPr>
      <xdr:spPr>
        <a:xfrm>
          <a:off x="43539896" y="425824"/>
          <a:ext cx="2031325" cy="1079500"/>
        </a:xfrm>
        <a:prstGeom prst="rect">
          <a:avLst/>
        </a:prstGeom>
        <a:solidFill>
          <a:schemeClr val="bg1"/>
        </a:solidFill>
        <a:ln>
          <a:solidFill>
            <a:sysClr val="windowText" lastClr="00000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r>
            <a:rPr kumimoji="1" lang="ja-JP" altLang="en-US" sz="6000">
              <a:latin typeface="Meiryo UI" panose="020B0604030504040204" pitchFamily="50" charset="-128"/>
              <a:ea typeface="Meiryo UI" panose="020B0604030504040204" pitchFamily="50" charset="-128"/>
            </a:rPr>
            <a:t>凡例</a:t>
          </a:r>
          <a:endParaRPr kumimoji="1" lang="en-US" altLang="ja-JP" sz="6000">
            <a:latin typeface="Meiryo UI" panose="020B0604030504040204" pitchFamily="50" charset="-128"/>
            <a:ea typeface="Meiryo UI" panose="020B0604030504040204" pitchFamily="50" charset="-128"/>
          </a:endParaRPr>
        </a:p>
      </xdr:txBody>
    </xdr:sp>
    <xdr:clientData/>
  </xdr:oneCellAnchor>
  <xdr:twoCellAnchor>
    <xdr:from>
      <xdr:col>62</xdr:col>
      <xdr:colOff>190500</xdr:colOff>
      <xdr:row>26</xdr:row>
      <xdr:rowOff>365125</xdr:rowOff>
    </xdr:from>
    <xdr:to>
      <xdr:col>63</xdr:col>
      <xdr:colOff>1206500</xdr:colOff>
      <xdr:row>28</xdr:row>
      <xdr:rowOff>0</xdr:rowOff>
    </xdr:to>
    <xdr:sp macro="" textlink="">
      <xdr:nvSpPr>
        <xdr:cNvPr id="32" name="正方形/長方形 31">
          <a:extLst>
            <a:ext uri="{FF2B5EF4-FFF2-40B4-BE49-F238E27FC236}">
              <a16:creationId xmlns:a16="http://schemas.microsoft.com/office/drawing/2014/main" id="{B05D28A8-E5F0-405D-9599-5ED3B113AA69}"/>
            </a:ext>
          </a:extLst>
        </xdr:cNvPr>
        <xdr:cNvSpPr/>
      </xdr:nvSpPr>
      <xdr:spPr>
        <a:xfrm>
          <a:off x="101504750" y="13633450"/>
          <a:ext cx="2616200" cy="0"/>
        </a:xfrm>
        <a:prstGeom prst="rect">
          <a:avLst/>
        </a:prstGeom>
        <a:noFill/>
        <a:ln w="76200">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54</xdr:col>
      <xdr:colOff>396876</xdr:colOff>
      <xdr:row>26</xdr:row>
      <xdr:rowOff>123658</xdr:rowOff>
    </xdr:from>
    <xdr:to>
      <xdr:col>61</xdr:col>
      <xdr:colOff>428626</xdr:colOff>
      <xdr:row>28</xdr:row>
      <xdr:rowOff>0</xdr:rowOff>
    </xdr:to>
    <xdr:sp macro="" textlink="">
      <xdr:nvSpPr>
        <xdr:cNvPr id="33" name="正方形/長方形 32">
          <a:extLst>
            <a:ext uri="{FF2B5EF4-FFF2-40B4-BE49-F238E27FC236}">
              <a16:creationId xmlns:a16="http://schemas.microsoft.com/office/drawing/2014/main" id="{933081DE-337B-4B97-A8DA-F5BE17BD8259}"/>
            </a:ext>
          </a:extLst>
        </xdr:cNvPr>
        <xdr:cNvSpPr/>
      </xdr:nvSpPr>
      <xdr:spPr>
        <a:xfrm>
          <a:off x="95602426" y="13633450"/>
          <a:ext cx="4946650" cy="0"/>
        </a:xfrm>
        <a:prstGeom prst="rect">
          <a:avLst/>
        </a:prstGeom>
        <a:noFill/>
        <a:ln w="76200">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65</xdr:col>
      <xdr:colOff>142875</xdr:colOff>
      <xdr:row>73</xdr:row>
      <xdr:rowOff>15875</xdr:rowOff>
    </xdr:from>
    <xdr:to>
      <xdr:col>67</xdr:col>
      <xdr:colOff>1249949</xdr:colOff>
      <xdr:row>73</xdr:row>
      <xdr:rowOff>810511</xdr:rowOff>
    </xdr:to>
    <xdr:sp macro="" textlink="">
      <xdr:nvSpPr>
        <xdr:cNvPr id="34" name="四角形吹き出し 59">
          <a:extLst>
            <a:ext uri="{FF2B5EF4-FFF2-40B4-BE49-F238E27FC236}">
              <a16:creationId xmlns:a16="http://schemas.microsoft.com/office/drawing/2014/main" id="{0352B6C5-82C7-4258-940F-BE20B2E2C012}"/>
            </a:ext>
          </a:extLst>
        </xdr:cNvPr>
        <xdr:cNvSpPr/>
      </xdr:nvSpPr>
      <xdr:spPr>
        <a:xfrm>
          <a:off x="105635425" y="41449625"/>
          <a:ext cx="3685174" cy="794636"/>
        </a:xfrm>
        <a:prstGeom prst="wedgeRectCallout">
          <a:avLst>
            <a:gd name="adj1" fmla="val -11809"/>
            <a:gd name="adj2" fmla="val -273411"/>
          </a:avLst>
        </a:prstGeom>
        <a:solidFill>
          <a:srgbClr val="5B9BD5"/>
        </a:solidFill>
        <a:ln w="12700" cap="flat" cmpd="sng" algn="ctr">
          <a:solidFill>
            <a:srgbClr val="5B9BD5">
              <a:shade val="50000"/>
            </a:srgb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SP2</a:t>
          </a:r>
          <a:r>
            <a:rPr kumimoji="1" lang="ja-JP" altLang="en-US"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台</a:t>
          </a:r>
          <a:endPar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endParaRPr>
        </a:p>
      </xdr:txBody>
    </xdr:sp>
    <xdr:clientData/>
  </xdr:twoCellAnchor>
  <xdr:twoCellAnchor>
    <xdr:from>
      <xdr:col>53</xdr:col>
      <xdr:colOff>650875</xdr:colOff>
      <xdr:row>22</xdr:row>
      <xdr:rowOff>0</xdr:rowOff>
    </xdr:from>
    <xdr:to>
      <xdr:col>59</xdr:col>
      <xdr:colOff>154574</xdr:colOff>
      <xdr:row>22</xdr:row>
      <xdr:rowOff>477136</xdr:rowOff>
    </xdr:to>
    <xdr:sp macro="" textlink="">
      <xdr:nvSpPr>
        <xdr:cNvPr id="35" name="四角形吹き出し 59">
          <a:extLst>
            <a:ext uri="{FF2B5EF4-FFF2-40B4-BE49-F238E27FC236}">
              <a16:creationId xmlns:a16="http://schemas.microsoft.com/office/drawing/2014/main" id="{D0575D0C-67E5-47D2-B730-D8F32C088DCC}"/>
            </a:ext>
          </a:extLst>
        </xdr:cNvPr>
        <xdr:cNvSpPr/>
      </xdr:nvSpPr>
      <xdr:spPr>
        <a:xfrm>
          <a:off x="95202375" y="13633450"/>
          <a:ext cx="3815349" cy="0"/>
        </a:xfrm>
        <a:prstGeom prst="wedgeRectCallout">
          <a:avLst>
            <a:gd name="adj1" fmla="val -30399"/>
            <a:gd name="adj2" fmla="val -103149"/>
          </a:avLst>
        </a:prstGeom>
        <a:solidFill>
          <a:srgbClr val="5B9BD5"/>
        </a:solidFill>
        <a:ln w="12700" cap="flat" cmpd="sng" algn="ctr">
          <a:solidFill>
            <a:srgbClr val="5B9BD5">
              <a:shade val="50000"/>
            </a:srgb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SP2</a:t>
          </a:r>
          <a:r>
            <a:rPr kumimoji="1" lang="ja-JP" altLang="en-US"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台</a:t>
          </a:r>
          <a:endPar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endParaRPr>
        </a:p>
      </xdr:txBody>
    </xdr:sp>
    <xdr:clientData/>
  </xdr:twoCellAnchor>
  <xdr:twoCellAnchor>
    <xdr:from>
      <xdr:col>61</xdr:col>
      <xdr:colOff>142874</xdr:colOff>
      <xdr:row>8</xdr:row>
      <xdr:rowOff>349250</xdr:rowOff>
    </xdr:from>
    <xdr:to>
      <xdr:col>64</xdr:col>
      <xdr:colOff>603249</xdr:colOff>
      <xdr:row>9</xdr:row>
      <xdr:rowOff>317500</xdr:rowOff>
    </xdr:to>
    <xdr:sp macro="" textlink="">
      <xdr:nvSpPr>
        <xdr:cNvPr id="36" name="四角形吹き出し 59">
          <a:extLst>
            <a:ext uri="{FF2B5EF4-FFF2-40B4-BE49-F238E27FC236}">
              <a16:creationId xmlns:a16="http://schemas.microsoft.com/office/drawing/2014/main" id="{65510746-1617-4ABC-8D82-75A4E0967C03}"/>
            </a:ext>
          </a:extLst>
        </xdr:cNvPr>
        <xdr:cNvSpPr/>
      </xdr:nvSpPr>
      <xdr:spPr>
        <a:xfrm>
          <a:off x="100263324" y="6883400"/>
          <a:ext cx="4543425" cy="673100"/>
        </a:xfrm>
        <a:prstGeom prst="wedgeRectCallout">
          <a:avLst>
            <a:gd name="adj1" fmla="val 27855"/>
            <a:gd name="adj2" fmla="val -176919"/>
          </a:avLst>
        </a:prstGeom>
        <a:solidFill>
          <a:srgbClr val="5B9BD5"/>
        </a:solidFill>
        <a:ln w="12700" cap="flat" cmpd="sng" algn="ctr">
          <a:solidFill>
            <a:srgbClr val="5B9BD5">
              <a:shade val="50000"/>
            </a:srgb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SP3</a:t>
          </a:r>
          <a:r>
            <a:rPr kumimoji="1" lang="ja-JP" altLang="en-US"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台含む</a:t>
          </a:r>
          <a:endPar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endParaRPr>
        </a:p>
      </xdr:txBody>
    </xdr:sp>
    <xdr:clientData/>
  </xdr:twoCellAnchor>
  <xdr:twoCellAnchor>
    <xdr:from>
      <xdr:col>52</xdr:col>
      <xdr:colOff>746124</xdr:colOff>
      <xdr:row>9</xdr:row>
      <xdr:rowOff>333375</xdr:rowOff>
    </xdr:from>
    <xdr:to>
      <xdr:col>57</xdr:col>
      <xdr:colOff>444499</xdr:colOff>
      <xdr:row>10</xdr:row>
      <xdr:rowOff>301625</xdr:rowOff>
    </xdr:to>
    <xdr:sp macro="" textlink="">
      <xdr:nvSpPr>
        <xdr:cNvPr id="37" name="四角形吹き出し 59">
          <a:extLst>
            <a:ext uri="{FF2B5EF4-FFF2-40B4-BE49-F238E27FC236}">
              <a16:creationId xmlns:a16="http://schemas.microsoft.com/office/drawing/2014/main" id="{69F6A627-B643-487F-B3DB-D90A4C7D9A7B}"/>
            </a:ext>
          </a:extLst>
        </xdr:cNvPr>
        <xdr:cNvSpPr/>
      </xdr:nvSpPr>
      <xdr:spPr>
        <a:xfrm>
          <a:off x="93221174" y="7556500"/>
          <a:ext cx="4314825" cy="0"/>
        </a:xfrm>
        <a:prstGeom prst="wedgeRectCallout">
          <a:avLst>
            <a:gd name="adj1" fmla="val -23936"/>
            <a:gd name="adj2" fmla="val -186756"/>
          </a:avLst>
        </a:prstGeom>
        <a:solidFill>
          <a:srgbClr val="5B9BD5"/>
        </a:solidFill>
        <a:ln w="12700" cap="flat" cmpd="sng" algn="ctr">
          <a:solidFill>
            <a:srgbClr val="5B9BD5">
              <a:shade val="50000"/>
            </a:srgb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SP5</a:t>
          </a:r>
          <a:r>
            <a:rPr kumimoji="1" lang="ja-JP" altLang="en-US"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台含む</a:t>
          </a:r>
          <a:endPar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endParaRPr>
        </a:p>
      </xdr:txBody>
    </xdr:sp>
    <xdr:clientData/>
  </xdr:twoCellAnchor>
  <xdr:twoCellAnchor>
    <xdr:from>
      <xdr:col>54</xdr:col>
      <xdr:colOff>508000</xdr:colOff>
      <xdr:row>10</xdr:row>
      <xdr:rowOff>619125</xdr:rowOff>
    </xdr:from>
    <xdr:to>
      <xdr:col>60</xdr:col>
      <xdr:colOff>27574</xdr:colOff>
      <xdr:row>11</xdr:row>
      <xdr:rowOff>667636</xdr:rowOff>
    </xdr:to>
    <xdr:sp macro="" textlink="">
      <xdr:nvSpPr>
        <xdr:cNvPr id="38" name="四角形吹き出し 59">
          <a:extLst>
            <a:ext uri="{FF2B5EF4-FFF2-40B4-BE49-F238E27FC236}">
              <a16:creationId xmlns:a16="http://schemas.microsoft.com/office/drawing/2014/main" id="{3B142404-1C39-428E-BEE9-EF02A4A3E34C}"/>
            </a:ext>
          </a:extLst>
        </xdr:cNvPr>
        <xdr:cNvSpPr/>
      </xdr:nvSpPr>
      <xdr:spPr>
        <a:xfrm>
          <a:off x="95713550" y="7556500"/>
          <a:ext cx="3805824" cy="0"/>
        </a:xfrm>
        <a:prstGeom prst="wedgeRectCallout">
          <a:avLst>
            <a:gd name="adj1" fmla="val -20314"/>
            <a:gd name="adj2" fmla="val -184898"/>
          </a:avLst>
        </a:prstGeom>
        <a:solidFill>
          <a:srgbClr val="5B9BD5"/>
        </a:solidFill>
        <a:ln w="12700" cap="flat" cmpd="sng" algn="ctr">
          <a:solidFill>
            <a:srgbClr val="5B9BD5">
              <a:shade val="50000"/>
            </a:srgb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SP4</a:t>
          </a:r>
          <a:r>
            <a:rPr kumimoji="1" lang="ja-JP" altLang="en-US"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台含む</a:t>
          </a:r>
          <a:endPar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endParaRPr>
        </a:p>
      </xdr:txBody>
    </xdr:sp>
    <xdr:clientData/>
  </xdr:twoCellAnchor>
  <xdr:twoCellAnchor>
    <xdr:from>
      <xdr:col>67</xdr:col>
      <xdr:colOff>292101</xdr:colOff>
      <xdr:row>11</xdr:row>
      <xdr:rowOff>266700</xdr:rowOff>
    </xdr:from>
    <xdr:to>
      <xdr:col>69</xdr:col>
      <xdr:colOff>690881</xdr:colOff>
      <xdr:row>13</xdr:row>
      <xdr:rowOff>266700</xdr:rowOff>
    </xdr:to>
    <xdr:sp macro="" textlink="">
      <xdr:nvSpPr>
        <xdr:cNvPr id="39" name="正方形/長方形 38">
          <a:extLst>
            <a:ext uri="{FF2B5EF4-FFF2-40B4-BE49-F238E27FC236}">
              <a16:creationId xmlns:a16="http://schemas.microsoft.com/office/drawing/2014/main" id="{E08075B2-D49A-48EF-AEDC-64A47F1DD25C}"/>
            </a:ext>
          </a:extLst>
        </xdr:cNvPr>
        <xdr:cNvSpPr/>
      </xdr:nvSpPr>
      <xdr:spPr>
        <a:xfrm>
          <a:off x="108362751" y="7556500"/>
          <a:ext cx="4958080" cy="0"/>
        </a:xfrm>
        <a:prstGeom prst="rect">
          <a:avLst/>
        </a:prstGeom>
        <a:noFill/>
        <a:ln w="762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68</xdr:col>
      <xdr:colOff>76200</xdr:colOff>
      <xdr:row>13</xdr:row>
      <xdr:rowOff>571500</xdr:rowOff>
    </xdr:from>
    <xdr:to>
      <xdr:col>69</xdr:col>
      <xdr:colOff>304800</xdr:colOff>
      <xdr:row>14</xdr:row>
      <xdr:rowOff>609600</xdr:rowOff>
    </xdr:to>
    <xdr:sp macro="" textlink="">
      <xdr:nvSpPr>
        <xdr:cNvPr id="40" name="正方形/長方形 39">
          <a:extLst>
            <a:ext uri="{FF2B5EF4-FFF2-40B4-BE49-F238E27FC236}">
              <a16:creationId xmlns:a16="http://schemas.microsoft.com/office/drawing/2014/main" id="{D9096585-504C-48BD-996C-36C15D837188}"/>
            </a:ext>
          </a:extLst>
        </xdr:cNvPr>
        <xdr:cNvSpPr/>
      </xdr:nvSpPr>
      <xdr:spPr>
        <a:xfrm>
          <a:off x="110426500" y="7556500"/>
          <a:ext cx="2508250" cy="609600"/>
        </a:xfrm>
        <a:prstGeom prst="rect">
          <a:avLst/>
        </a:prstGeom>
        <a:noFill/>
        <a:ln w="762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67</xdr:col>
      <xdr:colOff>1285875</xdr:colOff>
      <xdr:row>82</xdr:row>
      <xdr:rowOff>317500</xdr:rowOff>
    </xdr:from>
    <xdr:to>
      <xdr:col>68</xdr:col>
      <xdr:colOff>1905000</xdr:colOff>
      <xdr:row>84</xdr:row>
      <xdr:rowOff>127885</xdr:rowOff>
    </xdr:to>
    <xdr:sp macro="" textlink="">
      <xdr:nvSpPr>
        <xdr:cNvPr id="41" name="四角形吹き出し 59">
          <a:extLst>
            <a:ext uri="{FF2B5EF4-FFF2-40B4-BE49-F238E27FC236}">
              <a16:creationId xmlns:a16="http://schemas.microsoft.com/office/drawing/2014/main" id="{70E0B61F-0C32-4624-8726-38AB35F82BE1}"/>
            </a:ext>
          </a:extLst>
        </xdr:cNvPr>
        <xdr:cNvSpPr/>
      </xdr:nvSpPr>
      <xdr:spPr>
        <a:xfrm>
          <a:off x="109356525" y="56210200"/>
          <a:ext cx="2898775" cy="1029585"/>
        </a:xfrm>
        <a:prstGeom prst="wedgeRectCallout">
          <a:avLst>
            <a:gd name="adj1" fmla="val -16034"/>
            <a:gd name="adj2" fmla="val -23177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SP4</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a:p>
          <a:pPr algn="ct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66</xdr:col>
      <xdr:colOff>15875</xdr:colOff>
      <xdr:row>73</xdr:row>
      <xdr:rowOff>0</xdr:rowOff>
    </xdr:from>
    <xdr:to>
      <xdr:col>67</xdr:col>
      <xdr:colOff>1714500</xdr:colOff>
      <xdr:row>73</xdr:row>
      <xdr:rowOff>445385</xdr:rowOff>
    </xdr:to>
    <xdr:sp macro="" textlink="">
      <xdr:nvSpPr>
        <xdr:cNvPr id="42" name="四角形吹き出し 59">
          <a:extLst>
            <a:ext uri="{FF2B5EF4-FFF2-40B4-BE49-F238E27FC236}">
              <a16:creationId xmlns:a16="http://schemas.microsoft.com/office/drawing/2014/main" id="{6EF12807-DC31-4B27-B3BB-60D8DA0D6E2F}"/>
            </a:ext>
          </a:extLst>
        </xdr:cNvPr>
        <xdr:cNvSpPr/>
      </xdr:nvSpPr>
      <xdr:spPr>
        <a:xfrm>
          <a:off x="106797475" y="41433750"/>
          <a:ext cx="2987675" cy="445385"/>
        </a:xfrm>
        <a:prstGeom prst="wedgeRectCallout">
          <a:avLst>
            <a:gd name="adj1" fmla="val -24239"/>
            <a:gd name="adj2" fmla="val -10246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SP2</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a:p>
          <a:pPr algn="ct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52</xdr:col>
      <xdr:colOff>1651000</xdr:colOff>
      <xdr:row>21</xdr:row>
      <xdr:rowOff>635000</xdr:rowOff>
    </xdr:from>
    <xdr:to>
      <xdr:col>66</xdr:col>
      <xdr:colOff>777875</xdr:colOff>
      <xdr:row>22</xdr:row>
      <xdr:rowOff>0</xdr:rowOff>
    </xdr:to>
    <xdr:sp macro="" textlink="">
      <xdr:nvSpPr>
        <xdr:cNvPr id="43" name="四角形吹き出し 34">
          <a:extLst>
            <a:ext uri="{FF2B5EF4-FFF2-40B4-BE49-F238E27FC236}">
              <a16:creationId xmlns:a16="http://schemas.microsoft.com/office/drawing/2014/main" id="{393D40CF-82FC-427F-A86F-17A3797444D0}"/>
            </a:ext>
          </a:extLst>
        </xdr:cNvPr>
        <xdr:cNvSpPr/>
      </xdr:nvSpPr>
      <xdr:spPr>
        <a:xfrm>
          <a:off x="94126050" y="13252450"/>
          <a:ext cx="13433425" cy="381000"/>
        </a:xfrm>
        <a:prstGeom prst="wedgeRectCallout">
          <a:avLst>
            <a:gd name="adj1" fmla="val -24470"/>
            <a:gd name="adj2" fmla="val 187830"/>
          </a:avLst>
        </a:prstGeom>
        <a:solidFill>
          <a:schemeClr val="accent4"/>
        </a:solidFill>
        <a:ln w="7620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kumimoji="1" lang="ja-JP" altLang="en-US" sz="5400">
              <a:solidFill>
                <a:sysClr val="windowText" lastClr="000000"/>
              </a:solidFill>
              <a:latin typeface="+mn-lt"/>
              <a:ea typeface="+mn-ea"/>
              <a:cs typeface="+mn-cs"/>
            </a:rPr>
            <a:t>久しぶり加工　治具切り替え忘れ注意</a:t>
          </a:r>
        </a:p>
      </xdr:txBody>
    </xdr:sp>
    <xdr:clientData/>
  </xdr:twoCellAnchor>
  <xdr:twoCellAnchor>
    <xdr:from>
      <xdr:col>70</xdr:col>
      <xdr:colOff>63501</xdr:colOff>
      <xdr:row>14</xdr:row>
      <xdr:rowOff>38100</xdr:rowOff>
    </xdr:from>
    <xdr:to>
      <xdr:col>72</xdr:col>
      <xdr:colOff>462281</xdr:colOff>
      <xdr:row>16</xdr:row>
      <xdr:rowOff>38100</xdr:rowOff>
    </xdr:to>
    <xdr:sp macro="" textlink="">
      <xdr:nvSpPr>
        <xdr:cNvPr id="44" name="正方形/長方形 43">
          <a:extLst>
            <a:ext uri="{FF2B5EF4-FFF2-40B4-BE49-F238E27FC236}">
              <a16:creationId xmlns:a16="http://schemas.microsoft.com/office/drawing/2014/main" id="{D1FDFD45-552A-4456-B7D1-B76788B17C84}"/>
            </a:ext>
          </a:extLst>
        </xdr:cNvPr>
        <xdr:cNvSpPr/>
      </xdr:nvSpPr>
      <xdr:spPr>
        <a:xfrm>
          <a:off x="114973101" y="7594600"/>
          <a:ext cx="4958080" cy="2006600"/>
        </a:xfrm>
        <a:prstGeom prst="rect">
          <a:avLst/>
        </a:prstGeom>
        <a:noFill/>
        <a:ln w="762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69</xdr:col>
      <xdr:colOff>1828800</xdr:colOff>
      <xdr:row>17</xdr:row>
      <xdr:rowOff>800100</xdr:rowOff>
    </xdr:from>
    <xdr:to>
      <xdr:col>72</xdr:col>
      <xdr:colOff>76200</xdr:colOff>
      <xdr:row>18</xdr:row>
      <xdr:rowOff>800100</xdr:rowOff>
    </xdr:to>
    <xdr:sp macro="" textlink="">
      <xdr:nvSpPr>
        <xdr:cNvPr id="45" name="正方形/長方形 44">
          <a:extLst>
            <a:ext uri="{FF2B5EF4-FFF2-40B4-BE49-F238E27FC236}">
              <a16:creationId xmlns:a16="http://schemas.microsoft.com/office/drawing/2014/main" id="{CB582BE2-CEA8-44EB-BFF9-EB8F69FA16EB}"/>
            </a:ext>
          </a:extLst>
        </xdr:cNvPr>
        <xdr:cNvSpPr/>
      </xdr:nvSpPr>
      <xdr:spPr>
        <a:xfrm>
          <a:off x="114458750" y="10572750"/>
          <a:ext cx="5086350" cy="0"/>
        </a:xfrm>
        <a:prstGeom prst="rect">
          <a:avLst/>
        </a:prstGeom>
        <a:noFill/>
        <a:ln w="762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90</xdr:col>
      <xdr:colOff>85272</xdr:colOff>
      <xdr:row>46</xdr:row>
      <xdr:rowOff>0</xdr:rowOff>
    </xdr:from>
    <xdr:to>
      <xdr:col>94</xdr:col>
      <xdr:colOff>165846</xdr:colOff>
      <xdr:row>67</xdr:row>
      <xdr:rowOff>976085</xdr:rowOff>
    </xdr:to>
    <xdr:sp macro="" textlink="">
      <xdr:nvSpPr>
        <xdr:cNvPr id="46" name="四角形吹き出し 54">
          <a:extLst>
            <a:ext uri="{FF2B5EF4-FFF2-40B4-BE49-F238E27FC236}">
              <a16:creationId xmlns:a16="http://schemas.microsoft.com/office/drawing/2014/main" id="{4B1FDA6A-E80D-4E77-8203-4C3CF922E848}"/>
            </a:ext>
          </a:extLst>
        </xdr:cNvPr>
        <xdr:cNvSpPr/>
      </xdr:nvSpPr>
      <xdr:spPr>
        <a:xfrm>
          <a:off x="133206672" y="24866600"/>
          <a:ext cx="2595174" cy="13239750"/>
        </a:xfrm>
        <a:prstGeom prst="wedgeRectCallout">
          <a:avLst>
            <a:gd name="adj1" fmla="val 73843"/>
            <a:gd name="adj2" fmla="val 13815"/>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SP6</a:t>
          </a:r>
          <a:r>
            <a:rPr kumimoji="1" lang="ja-JP" altLang="en-US" sz="5400">
              <a:latin typeface="Meiryo UI" panose="020B0604030504040204" pitchFamily="50" charset="-128"/>
              <a:ea typeface="Meiryo UI" panose="020B0604030504040204" pitchFamily="50" charset="-128"/>
            </a:rPr>
            <a:t>台</a:t>
          </a:r>
          <a:endParaRPr kumimoji="1" lang="en-US" altLang="ja-JP" sz="5400" b="1">
            <a:latin typeface="Meiryo UI" panose="020B0604030504040204" pitchFamily="50" charset="-128"/>
            <a:ea typeface="Meiryo UI" panose="020B0604030504040204" pitchFamily="50" charset="-128"/>
          </a:endParaRPr>
        </a:p>
      </xdr:txBody>
    </xdr:sp>
    <xdr:clientData/>
  </xdr:twoCellAnchor>
  <xdr:twoCellAnchor>
    <xdr:from>
      <xdr:col>57</xdr:col>
      <xdr:colOff>125171</xdr:colOff>
      <xdr:row>14</xdr:row>
      <xdr:rowOff>851647</xdr:rowOff>
    </xdr:from>
    <xdr:to>
      <xdr:col>61</xdr:col>
      <xdr:colOff>593913</xdr:colOff>
      <xdr:row>17</xdr:row>
      <xdr:rowOff>20866</xdr:rowOff>
    </xdr:to>
    <xdr:sp macro="" textlink="">
      <xdr:nvSpPr>
        <xdr:cNvPr id="47" name="四角形吹き出し 54">
          <a:extLst>
            <a:ext uri="{FF2B5EF4-FFF2-40B4-BE49-F238E27FC236}">
              <a16:creationId xmlns:a16="http://schemas.microsoft.com/office/drawing/2014/main" id="{C5B29E55-4930-4439-8157-96C0BF00A82B}"/>
            </a:ext>
          </a:extLst>
        </xdr:cNvPr>
        <xdr:cNvSpPr/>
      </xdr:nvSpPr>
      <xdr:spPr>
        <a:xfrm>
          <a:off x="97216671" y="8408147"/>
          <a:ext cx="3497692" cy="2164603"/>
        </a:xfrm>
        <a:prstGeom prst="wedgeRectCallout">
          <a:avLst>
            <a:gd name="adj1" fmla="val 68682"/>
            <a:gd name="adj2" fmla="val 5308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SP2</a:t>
          </a:r>
          <a:r>
            <a:rPr kumimoji="1" lang="ja-JP" altLang="en-US" sz="5400">
              <a:latin typeface="Meiryo UI" panose="020B0604030504040204" pitchFamily="50" charset="-128"/>
              <a:ea typeface="Meiryo UI" panose="020B0604030504040204" pitchFamily="50" charset="-128"/>
            </a:rPr>
            <a:t>台</a:t>
          </a:r>
          <a:endParaRPr kumimoji="1" lang="en-US" altLang="ja-JP" sz="5400" b="1">
            <a:latin typeface="Meiryo UI" panose="020B0604030504040204" pitchFamily="50" charset="-128"/>
            <a:ea typeface="Meiryo UI" panose="020B0604030504040204" pitchFamily="50" charset="-128"/>
          </a:endParaRPr>
        </a:p>
      </xdr:txBody>
    </xdr:sp>
    <xdr:clientData/>
  </xdr:twoCellAnchor>
  <xdr:twoCellAnchor>
    <xdr:from>
      <xdr:col>57</xdr:col>
      <xdr:colOff>179294</xdr:colOff>
      <xdr:row>71</xdr:row>
      <xdr:rowOff>1389531</xdr:rowOff>
    </xdr:from>
    <xdr:to>
      <xdr:col>60</xdr:col>
      <xdr:colOff>134471</xdr:colOff>
      <xdr:row>73</xdr:row>
      <xdr:rowOff>0</xdr:rowOff>
    </xdr:to>
    <xdr:sp macro="" textlink="">
      <xdr:nvSpPr>
        <xdr:cNvPr id="48" name="正方形/長方形 47">
          <a:extLst>
            <a:ext uri="{FF2B5EF4-FFF2-40B4-BE49-F238E27FC236}">
              <a16:creationId xmlns:a16="http://schemas.microsoft.com/office/drawing/2014/main" id="{3590EAB1-FC4D-4E99-8F90-59F768A6FB5F}"/>
            </a:ext>
          </a:extLst>
        </xdr:cNvPr>
        <xdr:cNvSpPr/>
      </xdr:nvSpPr>
      <xdr:spPr>
        <a:xfrm>
          <a:off x="97270794" y="40829381"/>
          <a:ext cx="2355477" cy="604369"/>
        </a:xfrm>
        <a:prstGeom prst="rect">
          <a:avLst/>
        </a:prstGeom>
        <a:noFill/>
        <a:ln w="762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54</xdr:col>
      <xdr:colOff>179294</xdr:colOff>
      <xdr:row>69</xdr:row>
      <xdr:rowOff>806824</xdr:rowOff>
    </xdr:from>
    <xdr:to>
      <xdr:col>67</xdr:col>
      <xdr:colOff>911468</xdr:colOff>
      <xdr:row>71</xdr:row>
      <xdr:rowOff>66780</xdr:rowOff>
    </xdr:to>
    <xdr:sp macro="" textlink="">
      <xdr:nvSpPr>
        <xdr:cNvPr id="49" name="テキスト ボックス 48">
          <a:extLst>
            <a:ext uri="{FF2B5EF4-FFF2-40B4-BE49-F238E27FC236}">
              <a16:creationId xmlns:a16="http://schemas.microsoft.com/office/drawing/2014/main" id="{E7A1CFEE-DAE1-4DE6-9C20-933FC7CC0E57}"/>
            </a:ext>
          </a:extLst>
        </xdr:cNvPr>
        <xdr:cNvSpPr txBox="1"/>
      </xdr:nvSpPr>
      <xdr:spPr>
        <a:xfrm>
          <a:off x="95384844" y="38106350"/>
          <a:ext cx="13597274" cy="1400280"/>
        </a:xfrm>
        <a:prstGeom prst="rect">
          <a:avLst/>
        </a:prstGeom>
        <a:noFill/>
        <a:ln>
          <a:noFill/>
        </a:ln>
        <a:effectLst/>
      </xdr:spPr>
      <xdr:txBody>
        <a:bodyPr vertOverflow="clip" horzOverflow="clip" wrap="none" rtlCol="0" anchor="t">
          <a:no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1" lang="ja-JP" altLang="en-US" sz="7200" b="0" i="0" u="none" strike="noStrike" kern="0" cap="none" spc="0" normalizeH="0" baseline="0" noProof="0">
              <a:ln>
                <a:noFill/>
              </a:ln>
              <a:solidFill>
                <a:sysClr val="windowText" lastClr="000000"/>
              </a:solidFill>
              <a:effectLst/>
              <a:uLnTx/>
              <a:uFillTx/>
              <a:latin typeface="Meiryo UI" panose="020B0604030504040204" pitchFamily="50" charset="-128"/>
              <a:ea typeface="Meiryo UI" panose="020B0604030504040204" pitchFamily="50" charset="-128"/>
              <a:cs typeface="+mn-cs"/>
            </a:rPr>
            <a:t>・・・複数ロット加工</a:t>
          </a:r>
          <a:endParaRPr kumimoji="1" lang="en-US" altLang="ja-JP" sz="7200" b="0" i="0" u="none" strike="noStrike" kern="0" cap="none" spc="0" normalizeH="0" baseline="0" noProof="0">
            <a:ln>
              <a:noFill/>
            </a:ln>
            <a:solidFill>
              <a:sysClr val="windowText" lastClr="000000"/>
            </a:solidFill>
            <a:effectLst/>
            <a:uLnTx/>
            <a:uFillTx/>
            <a:latin typeface="Meiryo UI" panose="020B0604030504040204" pitchFamily="50" charset="-128"/>
            <a:ea typeface="Meiryo UI" panose="020B0604030504040204" pitchFamily="50" charset="-128"/>
            <a:cs typeface="+mn-cs"/>
          </a:endParaRPr>
        </a:p>
      </xdr:txBody>
    </xdr:sp>
    <xdr:clientData/>
  </xdr:twoCellAnchor>
  <xdr:twoCellAnchor>
    <xdr:from>
      <xdr:col>19</xdr:col>
      <xdr:colOff>1703294</xdr:colOff>
      <xdr:row>3</xdr:row>
      <xdr:rowOff>358589</xdr:rowOff>
    </xdr:from>
    <xdr:to>
      <xdr:col>20</xdr:col>
      <xdr:colOff>1617736</xdr:colOff>
      <xdr:row>4</xdr:row>
      <xdr:rowOff>204996</xdr:rowOff>
    </xdr:to>
    <xdr:sp macro="" textlink="">
      <xdr:nvSpPr>
        <xdr:cNvPr id="50" name="正方形/長方形 49">
          <a:extLst>
            <a:ext uri="{FF2B5EF4-FFF2-40B4-BE49-F238E27FC236}">
              <a16:creationId xmlns:a16="http://schemas.microsoft.com/office/drawing/2014/main" id="{4444BAD9-7D86-49DD-93A4-B038FF65641F}"/>
            </a:ext>
          </a:extLst>
        </xdr:cNvPr>
        <xdr:cNvSpPr/>
      </xdr:nvSpPr>
      <xdr:spPr>
        <a:xfrm>
          <a:off x="44140344" y="1761939"/>
          <a:ext cx="2524292" cy="875107"/>
        </a:xfrm>
        <a:prstGeom prst="rect">
          <a:avLst/>
        </a:prstGeom>
        <a:solidFill>
          <a:srgbClr val="FFFF00"/>
        </a:solidFill>
        <a:ln w="7620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20</xdr:col>
      <xdr:colOff>1736166</xdr:colOff>
      <xdr:row>3</xdr:row>
      <xdr:rowOff>1</xdr:rowOff>
    </xdr:from>
    <xdr:to>
      <xdr:col>22</xdr:col>
      <xdr:colOff>275536</xdr:colOff>
      <xdr:row>4</xdr:row>
      <xdr:rowOff>589282</xdr:rowOff>
    </xdr:to>
    <xdr:sp macro="" textlink="">
      <xdr:nvSpPr>
        <xdr:cNvPr id="51" name="テキスト ボックス 50">
          <a:extLst>
            <a:ext uri="{FF2B5EF4-FFF2-40B4-BE49-F238E27FC236}">
              <a16:creationId xmlns:a16="http://schemas.microsoft.com/office/drawing/2014/main" id="{84A32C1D-3BD7-4700-92E8-CCFF54394E90}"/>
            </a:ext>
          </a:extLst>
        </xdr:cNvPr>
        <xdr:cNvSpPr txBox="1"/>
      </xdr:nvSpPr>
      <xdr:spPr>
        <a:xfrm>
          <a:off x="46783066" y="1403351"/>
          <a:ext cx="3517770" cy="161798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200">
              <a:latin typeface="Meiryo UI" panose="020B0604030504040204" pitchFamily="50" charset="-128"/>
              <a:ea typeface="Meiryo UI" panose="020B0604030504040204" pitchFamily="50" charset="-128"/>
            </a:rPr>
            <a:t>・・・フレキ</a:t>
          </a:r>
          <a:endParaRPr kumimoji="1" lang="en-US" altLang="ja-JP" sz="7200">
            <a:latin typeface="Meiryo UI" panose="020B0604030504040204" pitchFamily="50" charset="-128"/>
            <a:ea typeface="Meiryo UI" panose="020B0604030504040204" pitchFamily="50" charset="-128"/>
          </a:endParaRPr>
        </a:p>
      </xdr:txBody>
    </xdr:sp>
    <xdr:clientData/>
  </xdr:twoCellAnchor>
  <xdr:twoCellAnchor>
    <xdr:from>
      <xdr:col>23</xdr:col>
      <xdr:colOff>850900</xdr:colOff>
      <xdr:row>3</xdr:row>
      <xdr:rowOff>1</xdr:rowOff>
    </xdr:from>
    <xdr:to>
      <xdr:col>25</xdr:col>
      <xdr:colOff>194151</xdr:colOff>
      <xdr:row>4</xdr:row>
      <xdr:rowOff>589282</xdr:rowOff>
    </xdr:to>
    <xdr:sp macro="" textlink="">
      <xdr:nvSpPr>
        <xdr:cNvPr id="52" name="テキスト ボックス 51">
          <a:extLst>
            <a:ext uri="{FF2B5EF4-FFF2-40B4-BE49-F238E27FC236}">
              <a16:creationId xmlns:a16="http://schemas.microsoft.com/office/drawing/2014/main" id="{5722B4AB-5D68-4DF7-9D37-D7735CA3F259}"/>
            </a:ext>
          </a:extLst>
        </xdr:cNvPr>
        <xdr:cNvSpPr txBox="1"/>
      </xdr:nvSpPr>
      <xdr:spPr>
        <a:xfrm>
          <a:off x="53365400" y="1403351"/>
          <a:ext cx="4321651" cy="161798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200">
              <a:latin typeface="Meiryo UI" panose="020B0604030504040204" pitchFamily="50" charset="-128"/>
              <a:ea typeface="Meiryo UI" panose="020B0604030504040204" pitchFamily="50" charset="-128"/>
            </a:rPr>
            <a:t>・・・搬入</a:t>
          </a:r>
          <a:endParaRPr kumimoji="1" lang="en-US" altLang="ja-JP" sz="7200">
            <a:latin typeface="Meiryo UI" panose="020B0604030504040204" pitchFamily="50" charset="-128"/>
            <a:ea typeface="Meiryo UI" panose="020B0604030504040204" pitchFamily="50" charset="-128"/>
          </a:endParaRPr>
        </a:p>
      </xdr:txBody>
    </xdr:sp>
    <xdr:clientData/>
  </xdr:twoCellAnchor>
  <xdr:twoCellAnchor>
    <xdr:from>
      <xdr:col>52</xdr:col>
      <xdr:colOff>124826</xdr:colOff>
      <xdr:row>11</xdr:row>
      <xdr:rowOff>149225</xdr:rowOff>
    </xdr:from>
    <xdr:to>
      <xdr:col>55</xdr:col>
      <xdr:colOff>352425</xdr:colOff>
      <xdr:row>11</xdr:row>
      <xdr:rowOff>990600</xdr:rowOff>
    </xdr:to>
    <xdr:sp macro="" textlink="">
      <xdr:nvSpPr>
        <xdr:cNvPr id="53" name="四角形吹き出し 59">
          <a:extLst>
            <a:ext uri="{FF2B5EF4-FFF2-40B4-BE49-F238E27FC236}">
              <a16:creationId xmlns:a16="http://schemas.microsoft.com/office/drawing/2014/main" id="{5B7928B4-8260-4B58-A3AE-6A2CD81EC0EC}"/>
            </a:ext>
          </a:extLst>
        </xdr:cNvPr>
        <xdr:cNvSpPr/>
      </xdr:nvSpPr>
      <xdr:spPr>
        <a:xfrm>
          <a:off x="92599876" y="7556500"/>
          <a:ext cx="3586749" cy="0"/>
        </a:xfrm>
        <a:prstGeom prst="wedgeRectCallout">
          <a:avLst>
            <a:gd name="adj1" fmla="val -38135"/>
            <a:gd name="adj2" fmla="val 86957"/>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SP5</a:t>
          </a:r>
          <a:r>
            <a:rPr kumimoji="1" lang="ja-JP" altLang="en-US" sz="5400">
              <a:latin typeface="Meiryo UI" panose="020B0604030504040204" pitchFamily="50" charset="-128"/>
              <a:ea typeface="Meiryo UI" panose="020B0604030504040204" pitchFamily="50" charset="-128"/>
            </a:rPr>
            <a:t>台含む</a:t>
          </a:r>
        </a:p>
      </xdr:txBody>
    </xdr:sp>
    <xdr:clientData/>
  </xdr:twoCellAnchor>
  <xdr:twoCellAnchor>
    <xdr:from>
      <xdr:col>66</xdr:col>
      <xdr:colOff>1079500</xdr:colOff>
      <xdr:row>37</xdr:row>
      <xdr:rowOff>0</xdr:rowOff>
    </xdr:from>
    <xdr:to>
      <xdr:col>68</xdr:col>
      <xdr:colOff>698500</xdr:colOff>
      <xdr:row>46</xdr:row>
      <xdr:rowOff>0</xdr:rowOff>
    </xdr:to>
    <xdr:sp macro="" textlink="">
      <xdr:nvSpPr>
        <xdr:cNvPr id="54" name="四角形吹き出し 31">
          <a:extLst>
            <a:ext uri="{FF2B5EF4-FFF2-40B4-BE49-F238E27FC236}">
              <a16:creationId xmlns:a16="http://schemas.microsoft.com/office/drawing/2014/main" id="{FE60FD21-B847-4775-A628-723B4DE29BE5}"/>
            </a:ext>
          </a:extLst>
        </xdr:cNvPr>
        <xdr:cNvSpPr/>
      </xdr:nvSpPr>
      <xdr:spPr>
        <a:xfrm>
          <a:off x="107861100" y="18738850"/>
          <a:ext cx="3187700" cy="6127750"/>
        </a:xfrm>
        <a:prstGeom prst="wedgeRectCallout">
          <a:avLst>
            <a:gd name="adj1" fmla="val 62813"/>
            <a:gd name="adj2" fmla="val -95100"/>
          </a:avLst>
        </a:prstGeom>
        <a:solidFill>
          <a:srgbClr val="5B9BD5"/>
        </a:solidFill>
        <a:ln w="12700" cap="flat" cmpd="sng" algn="ctr">
          <a:solidFill>
            <a:srgbClr val="5B9BD5">
              <a:shade val="50000"/>
            </a:srgb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SP4</a:t>
          </a:r>
          <a:r>
            <a:rPr kumimoji="1" lang="ja-JP" altLang="en-US"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台含む</a:t>
          </a:r>
        </a:p>
      </xdr:txBody>
    </xdr:sp>
    <xdr:clientData/>
  </xdr:twoCellAnchor>
  <xdr:twoCellAnchor>
    <xdr:from>
      <xdr:col>24</xdr:col>
      <xdr:colOff>2405445</xdr:colOff>
      <xdr:row>3</xdr:row>
      <xdr:rowOff>493059</xdr:rowOff>
    </xdr:from>
    <xdr:to>
      <xdr:col>25</xdr:col>
      <xdr:colOff>2399103</xdr:colOff>
      <xdr:row>4</xdr:row>
      <xdr:rowOff>339466</xdr:rowOff>
    </xdr:to>
    <xdr:sp macro="" textlink="">
      <xdr:nvSpPr>
        <xdr:cNvPr id="55" name="正方形/長方形 54">
          <a:extLst>
            <a:ext uri="{FF2B5EF4-FFF2-40B4-BE49-F238E27FC236}">
              <a16:creationId xmlns:a16="http://schemas.microsoft.com/office/drawing/2014/main" id="{A8073BBE-803C-4B25-9052-3BAB367D6009}"/>
            </a:ext>
          </a:extLst>
        </xdr:cNvPr>
        <xdr:cNvSpPr/>
      </xdr:nvSpPr>
      <xdr:spPr>
        <a:xfrm>
          <a:off x="57409145" y="1896409"/>
          <a:ext cx="2482858" cy="875107"/>
        </a:xfrm>
        <a:prstGeom prst="rect">
          <a:avLst/>
        </a:prstGeom>
        <a:solidFill>
          <a:schemeClr val="accent2">
            <a:lumMod val="20000"/>
            <a:lumOff val="80000"/>
          </a:schemeClr>
        </a:solidFill>
        <a:ln w="7620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25</xdr:col>
      <xdr:colOff>2235807</xdr:colOff>
      <xdr:row>3</xdr:row>
      <xdr:rowOff>0</xdr:rowOff>
    </xdr:from>
    <xdr:to>
      <xdr:col>27</xdr:col>
      <xdr:colOff>1451428</xdr:colOff>
      <xdr:row>4</xdr:row>
      <xdr:rowOff>861784</xdr:rowOff>
    </xdr:to>
    <xdr:sp macro="" textlink="">
      <xdr:nvSpPr>
        <xdr:cNvPr id="56" name="テキスト ボックス 55">
          <a:extLst>
            <a:ext uri="{FF2B5EF4-FFF2-40B4-BE49-F238E27FC236}">
              <a16:creationId xmlns:a16="http://schemas.microsoft.com/office/drawing/2014/main" id="{B2209785-CC5E-4DC6-B9FB-F76C71819675}"/>
            </a:ext>
          </a:extLst>
        </xdr:cNvPr>
        <xdr:cNvSpPr txBox="1"/>
      </xdr:nvSpPr>
      <xdr:spPr>
        <a:xfrm>
          <a:off x="59748664" y="1406071"/>
          <a:ext cx="4204907" cy="19049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200">
              <a:latin typeface="Meiryo UI" panose="020B0604030504040204" pitchFamily="50" charset="-128"/>
              <a:ea typeface="Meiryo UI" panose="020B0604030504040204" pitchFamily="50" charset="-128"/>
            </a:rPr>
            <a:t>・・・前倒し</a:t>
          </a:r>
          <a:endParaRPr kumimoji="1" lang="en-US" altLang="ja-JP" sz="7200">
            <a:latin typeface="Meiryo UI" panose="020B0604030504040204" pitchFamily="50" charset="-128"/>
            <a:ea typeface="Meiryo UI" panose="020B0604030504040204" pitchFamily="50" charset="-128"/>
          </a:endParaRPr>
        </a:p>
      </xdr:txBody>
    </xdr:sp>
    <xdr:clientData/>
  </xdr:twoCellAnchor>
  <xdr:twoCellAnchor>
    <xdr:from>
      <xdr:col>22</xdr:col>
      <xdr:colOff>944946</xdr:colOff>
      <xdr:row>3</xdr:row>
      <xdr:rowOff>362399</xdr:rowOff>
    </xdr:from>
    <xdr:to>
      <xdr:col>23</xdr:col>
      <xdr:colOff>964797</xdr:colOff>
      <xdr:row>4</xdr:row>
      <xdr:rowOff>208806</xdr:rowOff>
    </xdr:to>
    <xdr:sp macro="" textlink="">
      <xdr:nvSpPr>
        <xdr:cNvPr id="57" name="正方形/長方形 56">
          <a:extLst>
            <a:ext uri="{FF2B5EF4-FFF2-40B4-BE49-F238E27FC236}">
              <a16:creationId xmlns:a16="http://schemas.microsoft.com/office/drawing/2014/main" id="{2D888BEC-6EC4-4776-9501-6A8C72DE6AED}"/>
            </a:ext>
          </a:extLst>
        </xdr:cNvPr>
        <xdr:cNvSpPr/>
      </xdr:nvSpPr>
      <xdr:spPr>
        <a:xfrm>
          <a:off x="50970246" y="1765749"/>
          <a:ext cx="2509051" cy="875107"/>
        </a:xfrm>
        <a:prstGeom prst="rect">
          <a:avLst/>
        </a:prstGeom>
        <a:solidFill>
          <a:schemeClr val="bg2">
            <a:lumMod val="90000"/>
          </a:schemeClr>
        </a:solidFill>
        <a:ln w="7620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57</xdr:col>
      <xdr:colOff>520798</xdr:colOff>
      <xdr:row>46</xdr:row>
      <xdr:rowOff>0</xdr:rowOff>
    </xdr:from>
    <xdr:to>
      <xdr:col>62</xdr:col>
      <xdr:colOff>697213</xdr:colOff>
      <xdr:row>46</xdr:row>
      <xdr:rowOff>109463</xdr:rowOff>
    </xdr:to>
    <xdr:sp macro="" textlink="">
      <xdr:nvSpPr>
        <xdr:cNvPr id="58" name="四角形吹き出し 51">
          <a:extLst>
            <a:ext uri="{FF2B5EF4-FFF2-40B4-BE49-F238E27FC236}">
              <a16:creationId xmlns:a16="http://schemas.microsoft.com/office/drawing/2014/main" id="{FA200C10-363E-4958-9C92-B81E50DAD220}"/>
            </a:ext>
          </a:extLst>
        </xdr:cNvPr>
        <xdr:cNvSpPr/>
      </xdr:nvSpPr>
      <xdr:spPr>
        <a:xfrm>
          <a:off x="97612298" y="24866600"/>
          <a:ext cx="4399165" cy="109463"/>
        </a:xfrm>
        <a:prstGeom prst="wedgeRectCallout">
          <a:avLst>
            <a:gd name="adj1" fmla="val 74172"/>
            <a:gd name="adj2" fmla="val 3123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5400">
              <a:latin typeface="Meiryo UI" panose="020B0604030504040204" pitchFamily="50" charset="-128"/>
              <a:ea typeface="Meiryo UI" panose="020B0604030504040204" pitchFamily="50" charset="-128"/>
            </a:rPr>
            <a:t>新機種</a:t>
          </a:r>
        </a:p>
      </xdr:txBody>
    </xdr:sp>
    <xdr:clientData/>
  </xdr:twoCellAnchor>
  <xdr:twoCellAnchor>
    <xdr:from>
      <xdr:col>71</xdr:col>
      <xdr:colOff>2041819</xdr:colOff>
      <xdr:row>9</xdr:row>
      <xdr:rowOff>589231</xdr:rowOff>
    </xdr:from>
    <xdr:to>
      <xdr:col>75</xdr:col>
      <xdr:colOff>283406</xdr:colOff>
      <xdr:row>10</xdr:row>
      <xdr:rowOff>521919</xdr:rowOff>
    </xdr:to>
    <xdr:sp macro="" textlink="">
      <xdr:nvSpPr>
        <xdr:cNvPr id="59" name="四角形吹き出し 27">
          <a:extLst>
            <a:ext uri="{FF2B5EF4-FFF2-40B4-BE49-F238E27FC236}">
              <a16:creationId xmlns:a16="http://schemas.microsoft.com/office/drawing/2014/main" id="{CE150632-4B7E-480E-8E8E-9FC19BB4FAAA}"/>
            </a:ext>
          </a:extLst>
        </xdr:cNvPr>
        <xdr:cNvSpPr/>
      </xdr:nvSpPr>
      <xdr:spPr>
        <a:xfrm>
          <a:off x="119231069" y="7556500"/>
          <a:ext cx="4058187" cy="0"/>
        </a:xfrm>
        <a:prstGeom prst="wedgeRectCallout">
          <a:avLst>
            <a:gd name="adj1" fmla="val -53183"/>
            <a:gd name="adj2" fmla="val -20175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SP10</a:t>
          </a:r>
          <a:r>
            <a:rPr kumimoji="1" lang="ja-JP" altLang="en-US" sz="5400">
              <a:latin typeface="Meiryo UI" panose="020B0604030504040204" pitchFamily="50" charset="-128"/>
              <a:ea typeface="Meiryo UI" panose="020B0604030504040204" pitchFamily="50" charset="-128"/>
            </a:rPr>
            <a:t>台含む</a:t>
          </a:r>
        </a:p>
      </xdr:txBody>
    </xdr:sp>
    <xdr:clientData/>
  </xdr:twoCellAnchor>
  <xdr:twoCellAnchor>
    <xdr:from>
      <xdr:col>54</xdr:col>
      <xdr:colOff>75175</xdr:colOff>
      <xdr:row>47</xdr:row>
      <xdr:rowOff>584249</xdr:rowOff>
    </xdr:from>
    <xdr:to>
      <xdr:col>63</xdr:col>
      <xdr:colOff>268261</xdr:colOff>
      <xdr:row>50</xdr:row>
      <xdr:rowOff>593232</xdr:rowOff>
    </xdr:to>
    <xdr:sp macro="" textlink="">
      <xdr:nvSpPr>
        <xdr:cNvPr id="60" name="四角形吹き出し 58">
          <a:extLst>
            <a:ext uri="{FF2B5EF4-FFF2-40B4-BE49-F238E27FC236}">
              <a16:creationId xmlns:a16="http://schemas.microsoft.com/office/drawing/2014/main" id="{0796AF74-FE59-4B0E-9005-C48232EAD8D7}"/>
            </a:ext>
          </a:extLst>
        </xdr:cNvPr>
        <xdr:cNvSpPr/>
      </xdr:nvSpPr>
      <xdr:spPr>
        <a:xfrm>
          <a:off x="95280725" y="26473199"/>
          <a:ext cx="7901986" cy="3076033"/>
        </a:xfrm>
        <a:prstGeom prst="wedgeRectCallout">
          <a:avLst>
            <a:gd name="adj1" fmla="val 43315"/>
            <a:gd name="adj2" fmla="val -83075"/>
          </a:avLst>
        </a:prstGeom>
        <a:solidFill>
          <a:schemeClr val="accent3">
            <a:lumMod val="60000"/>
            <a:lumOff val="4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5400" b="1">
              <a:solidFill>
                <a:schemeClr val="tx1"/>
              </a:solidFill>
              <a:latin typeface="Meiryo UI" panose="020B0604030504040204" pitchFamily="50" charset="-128"/>
              <a:ea typeface="Meiryo UI" panose="020B0604030504040204" pitchFamily="50" charset="-128"/>
            </a:rPr>
            <a:t>棚上げ分</a:t>
          </a:r>
          <a:r>
            <a:rPr kumimoji="1" lang="en-US" altLang="ja-JP" sz="5400" b="1">
              <a:solidFill>
                <a:schemeClr val="tx1"/>
              </a:solidFill>
              <a:latin typeface="Meiryo UI" panose="020B0604030504040204" pitchFamily="50" charset="-128"/>
              <a:ea typeface="Meiryo UI" panose="020B0604030504040204" pitchFamily="50" charset="-128"/>
            </a:rPr>
            <a:t>460</a:t>
          </a:r>
          <a:r>
            <a:rPr kumimoji="1" lang="ja-JP" altLang="en-US" sz="5400" b="1">
              <a:solidFill>
                <a:schemeClr val="tx1"/>
              </a:solidFill>
              <a:latin typeface="Meiryo UI" panose="020B0604030504040204" pitchFamily="50" charset="-128"/>
              <a:ea typeface="Meiryo UI" panose="020B0604030504040204" pitchFamily="50" charset="-128"/>
            </a:rPr>
            <a:t>台吊りかけ</a:t>
          </a:r>
        </a:p>
      </xdr:txBody>
    </xdr:sp>
    <xdr:clientData/>
  </xdr:twoCellAnchor>
  <xdr:twoCellAnchor>
    <xdr:from>
      <xdr:col>73</xdr:col>
      <xdr:colOff>334255</xdr:colOff>
      <xdr:row>19</xdr:row>
      <xdr:rowOff>110490</xdr:rowOff>
    </xdr:from>
    <xdr:to>
      <xdr:col>80</xdr:col>
      <xdr:colOff>318265</xdr:colOff>
      <xdr:row>20</xdr:row>
      <xdr:rowOff>901797</xdr:rowOff>
    </xdr:to>
    <xdr:sp macro="" textlink="">
      <xdr:nvSpPr>
        <xdr:cNvPr id="61" name="四角形吹き出し 51">
          <a:extLst>
            <a:ext uri="{FF2B5EF4-FFF2-40B4-BE49-F238E27FC236}">
              <a16:creationId xmlns:a16="http://schemas.microsoft.com/office/drawing/2014/main" id="{6DE65341-1399-4051-A4BC-DD98134698A2}"/>
            </a:ext>
          </a:extLst>
        </xdr:cNvPr>
        <xdr:cNvSpPr/>
      </xdr:nvSpPr>
      <xdr:spPr>
        <a:xfrm>
          <a:off x="122082805" y="10683240"/>
          <a:ext cx="4384560" cy="1813657"/>
        </a:xfrm>
        <a:prstGeom prst="wedgeRectCallout">
          <a:avLst>
            <a:gd name="adj1" fmla="val 74172"/>
            <a:gd name="adj2" fmla="val 3123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5400">
              <a:latin typeface="Meiryo UI" panose="020B0604030504040204" pitchFamily="50" charset="-128"/>
              <a:ea typeface="Meiryo UI" panose="020B0604030504040204" pitchFamily="50" charset="-128"/>
            </a:rPr>
            <a:t>新機種</a:t>
          </a:r>
        </a:p>
      </xdr:txBody>
    </xdr:sp>
    <xdr:clientData/>
  </xdr:twoCellAnchor>
  <xdr:twoCellAnchor>
    <xdr:from>
      <xdr:col>69</xdr:col>
      <xdr:colOff>1367882</xdr:colOff>
      <xdr:row>21</xdr:row>
      <xdr:rowOff>457200</xdr:rowOff>
    </xdr:from>
    <xdr:to>
      <xdr:col>71</xdr:col>
      <xdr:colOff>821542</xdr:colOff>
      <xdr:row>22</xdr:row>
      <xdr:rowOff>0</xdr:rowOff>
    </xdr:to>
    <xdr:sp macro="" textlink="">
      <xdr:nvSpPr>
        <xdr:cNvPr id="62" name="四角形吹き出し 59">
          <a:extLst>
            <a:ext uri="{FF2B5EF4-FFF2-40B4-BE49-F238E27FC236}">
              <a16:creationId xmlns:a16="http://schemas.microsoft.com/office/drawing/2014/main" id="{E0CBAFA8-EAD2-4708-8A22-9A377D1D2335}"/>
            </a:ext>
          </a:extLst>
        </xdr:cNvPr>
        <xdr:cNvSpPr/>
      </xdr:nvSpPr>
      <xdr:spPr>
        <a:xfrm>
          <a:off x="113997832" y="13074650"/>
          <a:ext cx="4012960" cy="558800"/>
        </a:xfrm>
        <a:prstGeom prst="wedgeRectCallout">
          <a:avLst>
            <a:gd name="adj1" fmla="val 41578"/>
            <a:gd name="adj2" fmla="val 11355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SP6</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52</xdr:col>
      <xdr:colOff>937626</xdr:colOff>
      <xdr:row>21</xdr:row>
      <xdr:rowOff>758825</xdr:rowOff>
    </xdr:from>
    <xdr:to>
      <xdr:col>56</xdr:col>
      <xdr:colOff>555625</xdr:colOff>
      <xdr:row>22</xdr:row>
      <xdr:rowOff>0</xdr:rowOff>
    </xdr:to>
    <xdr:sp macro="" textlink="">
      <xdr:nvSpPr>
        <xdr:cNvPr id="63" name="四角形吹き出し 59">
          <a:extLst>
            <a:ext uri="{FF2B5EF4-FFF2-40B4-BE49-F238E27FC236}">
              <a16:creationId xmlns:a16="http://schemas.microsoft.com/office/drawing/2014/main" id="{E52802F3-4E75-4B55-A8C6-9B651E3DA6A6}"/>
            </a:ext>
          </a:extLst>
        </xdr:cNvPr>
        <xdr:cNvSpPr/>
      </xdr:nvSpPr>
      <xdr:spPr>
        <a:xfrm>
          <a:off x="93412676" y="13376275"/>
          <a:ext cx="3605799" cy="257175"/>
        </a:xfrm>
        <a:prstGeom prst="wedgeRectCallout">
          <a:avLst>
            <a:gd name="adj1" fmla="val -41014"/>
            <a:gd name="adj2" fmla="val -208892"/>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SP8</a:t>
          </a:r>
          <a:r>
            <a:rPr kumimoji="1" lang="ja-JP" altLang="en-US" sz="5400">
              <a:latin typeface="Meiryo UI" panose="020B0604030504040204" pitchFamily="50" charset="-128"/>
              <a:ea typeface="Meiryo UI" panose="020B0604030504040204" pitchFamily="50" charset="-128"/>
            </a:rPr>
            <a:t>台含む</a:t>
          </a:r>
        </a:p>
      </xdr:txBody>
    </xdr:sp>
    <xdr:clientData/>
  </xdr:twoCellAnchor>
  <xdr:twoCellAnchor>
    <xdr:from>
      <xdr:col>82</xdr:col>
      <xdr:colOff>859882</xdr:colOff>
      <xdr:row>6</xdr:row>
      <xdr:rowOff>0</xdr:rowOff>
    </xdr:from>
    <xdr:to>
      <xdr:col>89</xdr:col>
      <xdr:colOff>161142</xdr:colOff>
      <xdr:row>6</xdr:row>
      <xdr:rowOff>683846</xdr:rowOff>
    </xdr:to>
    <xdr:sp macro="" textlink="">
      <xdr:nvSpPr>
        <xdr:cNvPr id="64" name="四角形吹き出し 59">
          <a:extLst>
            <a:ext uri="{FF2B5EF4-FFF2-40B4-BE49-F238E27FC236}">
              <a16:creationId xmlns:a16="http://schemas.microsoft.com/office/drawing/2014/main" id="{4488029B-6622-4225-8F5F-D1E9D841688A}"/>
            </a:ext>
          </a:extLst>
        </xdr:cNvPr>
        <xdr:cNvSpPr/>
      </xdr:nvSpPr>
      <xdr:spPr>
        <a:xfrm>
          <a:off x="128609182" y="4489450"/>
          <a:ext cx="4044710" cy="683846"/>
        </a:xfrm>
        <a:prstGeom prst="wedgeRectCallout">
          <a:avLst>
            <a:gd name="adj1" fmla="val 41578"/>
            <a:gd name="adj2" fmla="val 11355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SP5</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52</xdr:col>
      <xdr:colOff>847817</xdr:colOff>
      <xdr:row>51</xdr:row>
      <xdr:rowOff>631825</xdr:rowOff>
    </xdr:from>
    <xdr:to>
      <xdr:col>57</xdr:col>
      <xdr:colOff>288142</xdr:colOff>
      <xdr:row>52</xdr:row>
      <xdr:rowOff>701723</xdr:rowOff>
    </xdr:to>
    <xdr:sp macro="" textlink="">
      <xdr:nvSpPr>
        <xdr:cNvPr id="65" name="四角形吹き出し 59">
          <a:extLst>
            <a:ext uri="{FF2B5EF4-FFF2-40B4-BE49-F238E27FC236}">
              <a16:creationId xmlns:a16="http://schemas.microsoft.com/office/drawing/2014/main" id="{526737BC-9B06-42CA-82A6-E99124234D35}"/>
            </a:ext>
          </a:extLst>
        </xdr:cNvPr>
        <xdr:cNvSpPr/>
      </xdr:nvSpPr>
      <xdr:spPr>
        <a:xfrm>
          <a:off x="93322867" y="29978350"/>
          <a:ext cx="4056775" cy="0"/>
        </a:xfrm>
        <a:prstGeom prst="wedgeRectCallout">
          <a:avLst>
            <a:gd name="adj1" fmla="val -46987"/>
            <a:gd name="adj2" fmla="val 19112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SP5</a:t>
          </a:r>
          <a:r>
            <a:rPr kumimoji="1" lang="ja-JP" altLang="en-US" sz="5400">
              <a:latin typeface="Meiryo UI" panose="020B0604030504040204" pitchFamily="50" charset="-128"/>
              <a:ea typeface="Meiryo UI" panose="020B0604030504040204" pitchFamily="50" charset="-128"/>
            </a:rPr>
            <a:t>台含む</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57</xdr:col>
      <xdr:colOff>520798</xdr:colOff>
      <xdr:row>52</xdr:row>
      <xdr:rowOff>352180</xdr:rowOff>
    </xdr:from>
    <xdr:to>
      <xdr:col>62</xdr:col>
      <xdr:colOff>697213</xdr:colOff>
      <xdr:row>54</xdr:row>
      <xdr:rowOff>109463</xdr:rowOff>
    </xdr:to>
    <xdr:sp macro="" textlink="">
      <xdr:nvSpPr>
        <xdr:cNvPr id="66" name="四角形吹き出し 51">
          <a:extLst>
            <a:ext uri="{FF2B5EF4-FFF2-40B4-BE49-F238E27FC236}">
              <a16:creationId xmlns:a16="http://schemas.microsoft.com/office/drawing/2014/main" id="{821174A0-2B2A-4089-9E24-6E9F611640C6}"/>
            </a:ext>
          </a:extLst>
        </xdr:cNvPr>
        <xdr:cNvSpPr/>
      </xdr:nvSpPr>
      <xdr:spPr>
        <a:xfrm>
          <a:off x="97612298" y="29978350"/>
          <a:ext cx="4399165" cy="109463"/>
        </a:xfrm>
        <a:prstGeom prst="wedgeRectCallout">
          <a:avLst>
            <a:gd name="adj1" fmla="val 74172"/>
            <a:gd name="adj2" fmla="val 3123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5400">
              <a:latin typeface="Meiryo UI" panose="020B0604030504040204" pitchFamily="50" charset="-128"/>
              <a:ea typeface="Meiryo UI" panose="020B0604030504040204" pitchFamily="50" charset="-128"/>
            </a:rPr>
            <a:t>新機種</a:t>
          </a:r>
        </a:p>
      </xdr:txBody>
    </xdr:sp>
    <xdr:clientData/>
  </xdr:twoCellAnchor>
  <xdr:twoCellAnchor>
    <xdr:from>
      <xdr:col>54</xdr:col>
      <xdr:colOff>75175</xdr:colOff>
      <xdr:row>55</xdr:row>
      <xdr:rowOff>584249</xdr:rowOff>
    </xdr:from>
    <xdr:to>
      <xdr:col>63</xdr:col>
      <xdr:colOff>268261</xdr:colOff>
      <xdr:row>58</xdr:row>
      <xdr:rowOff>593232</xdr:rowOff>
    </xdr:to>
    <xdr:sp macro="" textlink="">
      <xdr:nvSpPr>
        <xdr:cNvPr id="67" name="四角形吹き出し 58">
          <a:extLst>
            <a:ext uri="{FF2B5EF4-FFF2-40B4-BE49-F238E27FC236}">
              <a16:creationId xmlns:a16="http://schemas.microsoft.com/office/drawing/2014/main" id="{C94396E1-2D11-4E5B-85F9-4D3D0AE29F58}"/>
            </a:ext>
          </a:extLst>
        </xdr:cNvPr>
        <xdr:cNvSpPr/>
      </xdr:nvSpPr>
      <xdr:spPr>
        <a:xfrm>
          <a:off x="95280725" y="31584949"/>
          <a:ext cx="7901986" cy="1031333"/>
        </a:xfrm>
        <a:prstGeom prst="wedgeRectCallout">
          <a:avLst>
            <a:gd name="adj1" fmla="val 43315"/>
            <a:gd name="adj2" fmla="val -83075"/>
          </a:avLst>
        </a:prstGeom>
        <a:solidFill>
          <a:schemeClr val="accent3">
            <a:lumMod val="60000"/>
            <a:lumOff val="4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5400" b="1">
              <a:solidFill>
                <a:schemeClr val="tx1"/>
              </a:solidFill>
              <a:latin typeface="Meiryo UI" panose="020B0604030504040204" pitchFamily="50" charset="-128"/>
              <a:ea typeface="Meiryo UI" panose="020B0604030504040204" pitchFamily="50" charset="-128"/>
            </a:rPr>
            <a:t>棚上げ分</a:t>
          </a:r>
          <a:r>
            <a:rPr kumimoji="1" lang="en-US" altLang="ja-JP" sz="5400" b="1">
              <a:solidFill>
                <a:schemeClr val="tx1"/>
              </a:solidFill>
              <a:latin typeface="Meiryo UI" panose="020B0604030504040204" pitchFamily="50" charset="-128"/>
              <a:ea typeface="Meiryo UI" panose="020B0604030504040204" pitchFamily="50" charset="-128"/>
            </a:rPr>
            <a:t>460</a:t>
          </a:r>
          <a:r>
            <a:rPr kumimoji="1" lang="ja-JP" altLang="en-US" sz="5400" b="1">
              <a:solidFill>
                <a:schemeClr val="tx1"/>
              </a:solidFill>
              <a:latin typeface="Meiryo UI" panose="020B0604030504040204" pitchFamily="50" charset="-128"/>
              <a:ea typeface="Meiryo UI" panose="020B0604030504040204" pitchFamily="50" charset="-128"/>
            </a:rPr>
            <a:t>台吊りかけ</a:t>
          </a:r>
        </a:p>
      </xdr:txBody>
    </xdr:sp>
    <xdr:clientData/>
  </xdr:twoCellAnchor>
  <xdr:twoCellAnchor>
    <xdr:from>
      <xdr:col>70</xdr:col>
      <xdr:colOff>543017</xdr:colOff>
      <xdr:row>71</xdr:row>
      <xdr:rowOff>1063625</xdr:rowOff>
    </xdr:from>
    <xdr:to>
      <xdr:col>72</xdr:col>
      <xdr:colOff>135742</xdr:colOff>
      <xdr:row>72</xdr:row>
      <xdr:rowOff>0</xdr:rowOff>
    </xdr:to>
    <xdr:sp macro="" textlink="">
      <xdr:nvSpPr>
        <xdr:cNvPr id="68" name="四角形吹き出し 59">
          <a:extLst>
            <a:ext uri="{FF2B5EF4-FFF2-40B4-BE49-F238E27FC236}">
              <a16:creationId xmlns:a16="http://schemas.microsoft.com/office/drawing/2014/main" id="{2938DB36-D8A8-43A8-A2DA-977FF5137B52}"/>
            </a:ext>
          </a:extLst>
        </xdr:cNvPr>
        <xdr:cNvSpPr/>
      </xdr:nvSpPr>
      <xdr:spPr>
        <a:xfrm>
          <a:off x="115452617" y="40503475"/>
          <a:ext cx="4152025" cy="358775"/>
        </a:xfrm>
        <a:prstGeom prst="wedgeRectCallout">
          <a:avLst>
            <a:gd name="adj1" fmla="val -49552"/>
            <a:gd name="adj2" fmla="val 14902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KD8</a:t>
          </a:r>
          <a:r>
            <a:rPr kumimoji="1" lang="ja-JP" altLang="en-US" sz="5400">
              <a:latin typeface="Meiryo UI" panose="020B0604030504040204" pitchFamily="50" charset="-128"/>
              <a:ea typeface="Meiryo UI" panose="020B0604030504040204" pitchFamily="50" charset="-128"/>
            </a:rPr>
            <a:t>台含む</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52</xdr:col>
      <xdr:colOff>1445626</xdr:colOff>
      <xdr:row>53</xdr:row>
      <xdr:rowOff>809625</xdr:rowOff>
    </xdr:from>
    <xdr:to>
      <xdr:col>57</xdr:col>
      <xdr:colOff>454025</xdr:colOff>
      <xdr:row>54</xdr:row>
      <xdr:rowOff>635000</xdr:rowOff>
    </xdr:to>
    <xdr:sp macro="" textlink="">
      <xdr:nvSpPr>
        <xdr:cNvPr id="69" name="四角形吹き出し 59">
          <a:extLst>
            <a:ext uri="{FF2B5EF4-FFF2-40B4-BE49-F238E27FC236}">
              <a16:creationId xmlns:a16="http://schemas.microsoft.com/office/drawing/2014/main" id="{2B096A41-FB67-4F39-8B8E-735555F2DEBC}"/>
            </a:ext>
          </a:extLst>
        </xdr:cNvPr>
        <xdr:cNvSpPr/>
      </xdr:nvSpPr>
      <xdr:spPr>
        <a:xfrm>
          <a:off x="93920676" y="29978350"/>
          <a:ext cx="3624849" cy="635000"/>
        </a:xfrm>
        <a:prstGeom prst="wedgeRectCallout">
          <a:avLst>
            <a:gd name="adj1" fmla="val -38135"/>
            <a:gd name="adj2" fmla="val 86957"/>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SP5</a:t>
          </a:r>
          <a:r>
            <a:rPr kumimoji="1" lang="ja-JP" altLang="en-US" sz="5400">
              <a:latin typeface="Meiryo UI" panose="020B0604030504040204" pitchFamily="50" charset="-128"/>
              <a:ea typeface="Meiryo UI" panose="020B0604030504040204" pitchFamily="50" charset="-128"/>
            </a:rPr>
            <a:t>台</a:t>
          </a:r>
        </a:p>
      </xdr:txBody>
    </xdr:sp>
    <xdr:clientData/>
  </xdr:twoCellAnchor>
  <xdr:twoCellAnchor>
    <xdr:from>
      <xdr:col>58</xdr:col>
      <xdr:colOff>333272</xdr:colOff>
      <xdr:row>60</xdr:row>
      <xdr:rowOff>554083</xdr:rowOff>
    </xdr:from>
    <xdr:to>
      <xdr:col>62</xdr:col>
      <xdr:colOff>1226862</xdr:colOff>
      <xdr:row>61</xdr:row>
      <xdr:rowOff>740375</xdr:rowOff>
    </xdr:to>
    <xdr:sp macro="" textlink="">
      <xdr:nvSpPr>
        <xdr:cNvPr id="70" name="四角形吹き出し 27">
          <a:extLst>
            <a:ext uri="{FF2B5EF4-FFF2-40B4-BE49-F238E27FC236}">
              <a16:creationId xmlns:a16="http://schemas.microsoft.com/office/drawing/2014/main" id="{CEAA9F19-3A75-4722-8C1B-D2E316A74BCA}"/>
            </a:ext>
          </a:extLst>
        </xdr:cNvPr>
        <xdr:cNvSpPr/>
      </xdr:nvSpPr>
      <xdr:spPr>
        <a:xfrm>
          <a:off x="98567772" y="32994600"/>
          <a:ext cx="3973340" cy="0"/>
        </a:xfrm>
        <a:prstGeom prst="wedgeRectCallout">
          <a:avLst>
            <a:gd name="adj1" fmla="val 36361"/>
            <a:gd name="adj2" fmla="val 165313"/>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a:t>
          </a:r>
          <a:endParaRPr kumimoji="1" lang="ja-JP" altLang="en-US" sz="5400">
            <a:latin typeface="Meiryo UI" panose="020B0604030504040204" pitchFamily="50" charset="-128"/>
            <a:ea typeface="Meiryo UI" panose="020B0604030504040204" pitchFamily="50" charset="-128"/>
          </a:endParaRPr>
        </a:p>
      </xdr:txBody>
    </xdr:sp>
    <xdr:clientData/>
  </xdr:twoCellAnchor>
  <mc:AlternateContent xmlns:mc="http://schemas.openxmlformats.org/markup-compatibility/2006">
    <mc:Choice xmlns:a14="http://schemas.microsoft.com/office/drawing/2010/main" Requires="a14">
      <xdr:oneCellAnchor>
        <xdr:from>
          <xdr:col>49</xdr:col>
          <xdr:colOff>158750</xdr:colOff>
          <xdr:row>6</xdr:row>
          <xdr:rowOff>0</xdr:rowOff>
        </xdr:from>
        <xdr:ext cx="6576786" cy="1814286"/>
        <xdr:pic>
          <xdr:nvPicPr>
            <xdr:cNvPr id="72" name="Picture 1">
              <a:extLst>
                <a:ext uri="{FF2B5EF4-FFF2-40B4-BE49-F238E27FC236}">
                  <a16:creationId xmlns:a16="http://schemas.microsoft.com/office/drawing/2014/main" id="{312F0339-5364-4D18-8EE9-C9CC98CA575D}"/>
                </a:ext>
              </a:extLst>
            </xdr:cNvPr>
            <xdr:cNvPicPr preferRelativeResize="0">
              <a:picLocks noChangeAspect="1" noChangeArrowheads="1"/>
              <a:extLst>
                <a:ext uri="{84589F7E-364E-4C9E-8A38-B11213B215E9}">
                  <a14:cameraTool cellRange="$BJ$3:$BN$4" spid="_x0000_s231452"/>
                </a:ext>
              </a:extLst>
            </xdr:cNvPicPr>
          </xdr:nvPicPr>
          <xdr:blipFill>
            <a:blip xmlns:r="http://schemas.openxmlformats.org/officeDocument/2006/relationships" r:embed="rId1"/>
            <a:srcRect/>
            <a:stretch>
              <a:fillRect/>
            </a:stretch>
          </xdr:blipFill>
          <xdr:spPr bwMode="auto">
            <a:xfrm>
              <a:off x="87579200" y="4489450"/>
              <a:ext cx="6576786" cy="1814286"/>
            </a:xfrm>
            <a:prstGeom prst="rect">
              <a:avLst/>
            </a:prstGeom>
            <a:solidFill>
              <a:srgbClr val="FFFFFF" mc:Ignorable="a14" a14:legacySpreadsheetColorIndex="9"/>
            </a:solidFill>
            <a:ln>
              <a:noFill/>
            </a:ln>
            <a:extLst>
              <a:ext uri="{91240B29-F687-4F45-9708-019B960494DF}">
                <a14:hiddenLine w="9525">
                  <a:solidFill>
                    <a:srgbClr val="000000" mc:Ignorable="a14" a14:legacySpreadsheetColorIndex="64"/>
                  </a:solidFill>
                  <a:miter lim="800000"/>
                  <a:headEnd/>
                  <a:tailEnd/>
                </a14:hiddenLine>
              </a:ext>
            </a:extLst>
          </xdr:spPr>
        </xdr:pic>
        <xdr:clientData/>
      </xdr:oneCellAnchor>
    </mc:Choice>
    <mc:Fallback/>
  </mc:AlternateContent>
  <xdr:twoCellAnchor>
    <xdr:from>
      <xdr:col>52</xdr:col>
      <xdr:colOff>1423401</xdr:colOff>
      <xdr:row>6</xdr:row>
      <xdr:rowOff>0</xdr:rowOff>
    </xdr:from>
    <xdr:to>
      <xdr:col>58</xdr:col>
      <xdr:colOff>123825</xdr:colOff>
      <xdr:row>15</xdr:row>
      <xdr:rowOff>377825</xdr:rowOff>
    </xdr:to>
    <xdr:sp macro="" textlink="">
      <xdr:nvSpPr>
        <xdr:cNvPr id="73" name="四角形吹き出し 59">
          <a:extLst>
            <a:ext uri="{FF2B5EF4-FFF2-40B4-BE49-F238E27FC236}">
              <a16:creationId xmlns:a16="http://schemas.microsoft.com/office/drawing/2014/main" id="{43AB5B3B-9804-46B4-8097-6864FCB8FE9D}"/>
            </a:ext>
          </a:extLst>
        </xdr:cNvPr>
        <xdr:cNvSpPr/>
      </xdr:nvSpPr>
      <xdr:spPr>
        <a:xfrm>
          <a:off x="93898451" y="4489450"/>
          <a:ext cx="4459874" cy="4448175"/>
        </a:xfrm>
        <a:prstGeom prst="wedgeRectCallout">
          <a:avLst>
            <a:gd name="adj1" fmla="val -127066"/>
            <a:gd name="adj2" fmla="val 7995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KD60</a:t>
          </a:r>
          <a:r>
            <a:rPr kumimoji="1" lang="ja-JP" altLang="en-US" sz="5400">
              <a:latin typeface="Meiryo UI" panose="020B0604030504040204" pitchFamily="50" charset="-128"/>
              <a:ea typeface="Meiryo UI" panose="020B0604030504040204" pitchFamily="50" charset="-128"/>
            </a:rPr>
            <a:t>台</a:t>
          </a:r>
        </a:p>
      </xdr:txBody>
    </xdr:sp>
    <xdr:clientData/>
  </xdr:twoCellAnchor>
  <xdr:twoCellAnchor>
    <xdr:from>
      <xdr:col>72</xdr:col>
      <xdr:colOff>86995</xdr:colOff>
      <xdr:row>27</xdr:row>
      <xdr:rowOff>558390</xdr:rowOff>
    </xdr:from>
    <xdr:to>
      <xdr:col>75</xdr:col>
      <xdr:colOff>171151</xdr:colOff>
      <xdr:row>37</xdr:row>
      <xdr:rowOff>471460</xdr:rowOff>
    </xdr:to>
    <xdr:sp macro="" textlink="">
      <xdr:nvSpPr>
        <xdr:cNvPr id="74" name="四角形吹き出し 59">
          <a:extLst>
            <a:ext uri="{FF2B5EF4-FFF2-40B4-BE49-F238E27FC236}">
              <a16:creationId xmlns:a16="http://schemas.microsoft.com/office/drawing/2014/main" id="{91111A4E-E5B9-4906-B928-2AB2D0BFCA48}"/>
            </a:ext>
          </a:extLst>
        </xdr:cNvPr>
        <xdr:cNvSpPr/>
      </xdr:nvSpPr>
      <xdr:spPr>
        <a:xfrm>
          <a:off x="119555895" y="13633450"/>
          <a:ext cx="3621106" cy="5105400"/>
        </a:xfrm>
        <a:prstGeom prst="wedgeRectCallout">
          <a:avLst>
            <a:gd name="adj1" fmla="val -51942"/>
            <a:gd name="adj2" fmla="val 7625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SP2</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54</xdr:col>
      <xdr:colOff>75175</xdr:colOff>
      <xdr:row>47</xdr:row>
      <xdr:rowOff>584249</xdr:rowOff>
    </xdr:from>
    <xdr:to>
      <xdr:col>63</xdr:col>
      <xdr:colOff>268261</xdr:colOff>
      <xdr:row>50</xdr:row>
      <xdr:rowOff>593232</xdr:rowOff>
    </xdr:to>
    <xdr:sp macro="" textlink="">
      <xdr:nvSpPr>
        <xdr:cNvPr id="75" name="四角形吹き出し 58">
          <a:extLst>
            <a:ext uri="{FF2B5EF4-FFF2-40B4-BE49-F238E27FC236}">
              <a16:creationId xmlns:a16="http://schemas.microsoft.com/office/drawing/2014/main" id="{4DD3DE00-B847-422B-945D-23D940954BCF}"/>
            </a:ext>
          </a:extLst>
        </xdr:cNvPr>
        <xdr:cNvSpPr/>
      </xdr:nvSpPr>
      <xdr:spPr>
        <a:xfrm>
          <a:off x="95280725" y="26473199"/>
          <a:ext cx="7901986" cy="3076033"/>
        </a:xfrm>
        <a:prstGeom prst="wedgeRectCallout">
          <a:avLst>
            <a:gd name="adj1" fmla="val 43315"/>
            <a:gd name="adj2" fmla="val -83075"/>
          </a:avLst>
        </a:prstGeom>
        <a:solidFill>
          <a:schemeClr val="accent3">
            <a:lumMod val="60000"/>
            <a:lumOff val="4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5400" b="1">
              <a:solidFill>
                <a:schemeClr val="tx1"/>
              </a:solidFill>
              <a:latin typeface="Meiryo UI" panose="020B0604030504040204" pitchFamily="50" charset="-128"/>
              <a:ea typeface="Meiryo UI" panose="020B0604030504040204" pitchFamily="50" charset="-128"/>
            </a:rPr>
            <a:t>棚上げ分</a:t>
          </a:r>
          <a:r>
            <a:rPr kumimoji="1" lang="en-US" altLang="ja-JP" sz="5400" b="1">
              <a:solidFill>
                <a:schemeClr val="tx1"/>
              </a:solidFill>
              <a:latin typeface="Meiryo UI" panose="020B0604030504040204" pitchFamily="50" charset="-128"/>
              <a:ea typeface="Meiryo UI" panose="020B0604030504040204" pitchFamily="50" charset="-128"/>
            </a:rPr>
            <a:t>460</a:t>
          </a:r>
          <a:r>
            <a:rPr kumimoji="1" lang="ja-JP" altLang="en-US" sz="5400" b="1">
              <a:solidFill>
                <a:schemeClr val="tx1"/>
              </a:solidFill>
              <a:latin typeface="Meiryo UI" panose="020B0604030504040204" pitchFamily="50" charset="-128"/>
              <a:ea typeface="Meiryo UI" panose="020B0604030504040204" pitchFamily="50" charset="-128"/>
            </a:rPr>
            <a:t>台吊りかけ</a:t>
          </a:r>
        </a:p>
      </xdr:txBody>
    </xdr:sp>
    <xdr:clientData/>
  </xdr:twoCellAnchor>
</xdr:wsDr>
</file>

<file path=xl/drawings/drawing198.xml><?xml version="1.0" encoding="utf-8"?>
<xdr:wsDr xmlns:xdr="http://schemas.openxmlformats.org/drawingml/2006/spreadsheetDrawing" xmlns:a="http://schemas.openxmlformats.org/drawingml/2006/main">
  <xdr:twoCellAnchor>
    <xdr:from>
      <xdr:col>61</xdr:col>
      <xdr:colOff>381000</xdr:colOff>
      <xdr:row>71</xdr:row>
      <xdr:rowOff>619125</xdr:rowOff>
    </xdr:from>
    <xdr:to>
      <xdr:col>64</xdr:col>
      <xdr:colOff>952500</xdr:colOff>
      <xdr:row>71</xdr:row>
      <xdr:rowOff>1096261</xdr:rowOff>
    </xdr:to>
    <xdr:sp macro="" textlink="">
      <xdr:nvSpPr>
        <xdr:cNvPr id="2" name="四角形吹き出し 59">
          <a:extLst>
            <a:ext uri="{FF2B5EF4-FFF2-40B4-BE49-F238E27FC236}">
              <a16:creationId xmlns:a16="http://schemas.microsoft.com/office/drawing/2014/main" id="{F4D564D8-8BAF-4B7A-8D45-018807E0A00A}"/>
            </a:ext>
          </a:extLst>
        </xdr:cNvPr>
        <xdr:cNvSpPr/>
      </xdr:nvSpPr>
      <xdr:spPr>
        <a:xfrm>
          <a:off x="99244150" y="39087425"/>
          <a:ext cx="3022600" cy="477136"/>
        </a:xfrm>
        <a:prstGeom prst="wedgeRectCallout">
          <a:avLst>
            <a:gd name="adj1" fmla="val 178325"/>
            <a:gd name="adj2" fmla="val 29547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a:t>
          </a:r>
          <a:r>
            <a:rPr kumimoji="1" lang="ja-JP" altLang="en-US" sz="5400">
              <a:latin typeface="Meiryo UI" panose="020B0604030504040204" pitchFamily="50" charset="-128"/>
              <a:ea typeface="Meiryo UI" panose="020B0604030504040204" pitchFamily="50" charset="-128"/>
            </a:rPr>
            <a:t>１</a:t>
          </a:r>
          <a:r>
            <a:rPr kumimoji="1" lang="en-US" altLang="ja-JP" sz="5400">
              <a:latin typeface="Meiryo UI" panose="020B0604030504040204" pitchFamily="50" charset="-128"/>
              <a:ea typeface="Meiryo UI" panose="020B0604030504040204" pitchFamily="50" charset="-128"/>
            </a:rPr>
            <a:t>2</a:t>
          </a:r>
          <a:r>
            <a:rPr kumimoji="1" lang="ja-JP" altLang="en-US" sz="5400">
              <a:latin typeface="Meiryo UI" panose="020B0604030504040204" pitchFamily="50" charset="-128"/>
              <a:ea typeface="Meiryo UI" panose="020B0604030504040204" pitchFamily="50" charset="-128"/>
            </a:rPr>
            <a:t>台含む</a:t>
          </a:r>
        </a:p>
      </xdr:txBody>
    </xdr:sp>
    <xdr:clientData/>
  </xdr:twoCellAnchor>
  <xdr:twoCellAnchor>
    <xdr:from>
      <xdr:col>70</xdr:col>
      <xdr:colOff>584200</xdr:colOff>
      <xdr:row>6</xdr:row>
      <xdr:rowOff>0</xdr:rowOff>
    </xdr:from>
    <xdr:to>
      <xdr:col>72</xdr:col>
      <xdr:colOff>508000</xdr:colOff>
      <xdr:row>9</xdr:row>
      <xdr:rowOff>381000</xdr:rowOff>
    </xdr:to>
    <xdr:sp macro="" textlink="">
      <xdr:nvSpPr>
        <xdr:cNvPr id="3" name="AutoShape 9">
          <a:extLst>
            <a:ext uri="{FF2B5EF4-FFF2-40B4-BE49-F238E27FC236}">
              <a16:creationId xmlns:a16="http://schemas.microsoft.com/office/drawing/2014/main" id="{9466FCF4-50FF-40F0-8DC9-E26A18CDF6C0}"/>
            </a:ext>
          </a:extLst>
        </xdr:cNvPr>
        <xdr:cNvSpPr>
          <a:spLocks noChangeArrowheads="1"/>
        </xdr:cNvSpPr>
      </xdr:nvSpPr>
      <xdr:spPr bwMode="auto">
        <a:xfrm rot="10800000" flipV="1">
          <a:off x="110934500" y="4489450"/>
          <a:ext cx="4483100" cy="3067050"/>
        </a:xfrm>
        <a:prstGeom prst="roundRect">
          <a:avLst>
            <a:gd name="adj" fmla="val 50000"/>
          </a:avLst>
        </a:prstGeom>
        <a:solidFill>
          <a:srgbClr val="FFFFFF"/>
        </a:solidFill>
        <a:ln w="9525">
          <a:solidFill>
            <a:srgbClr val="000000"/>
          </a:solidFill>
          <a:round/>
          <a:headEnd/>
          <a:tailEnd/>
        </a:ln>
      </xdr:spPr>
      <xdr:txBody>
        <a:bodyPr vertOverflow="clip" wrap="square" lIns="27432" tIns="18288" rIns="27432" bIns="18288" anchor="ctr" upright="1"/>
        <a:lstStyle/>
        <a:p>
          <a:pPr algn="ctr" rtl="0">
            <a:defRPr sz="1000"/>
          </a:pPr>
          <a:r>
            <a:rPr lang="en-US" altLang="ja-JP" sz="23900" b="0" i="0" u="none" strike="noStrike" baseline="0">
              <a:solidFill>
                <a:srgbClr val="000000"/>
              </a:solidFill>
              <a:latin typeface="HGSｺﾞｼｯｸE"/>
              <a:ea typeface="HGSｺﾞｼｯｸE"/>
            </a:rPr>
            <a:t>SP</a:t>
          </a:r>
        </a:p>
      </xdr:txBody>
    </xdr:sp>
    <xdr:clientData/>
  </xdr:twoCellAnchor>
  <xdr:oneCellAnchor>
    <xdr:from>
      <xdr:col>55</xdr:col>
      <xdr:colOff>219075</xdr:colOff>
      <xdr:row>6</xdr:row>
      <xdr:rowOff>0</xdr:rowOff>
    </xdr:from>
    <xdr:ext cx="1397000" cy="660519"/>
    <xdr:sp macro="" textlink="">
      <xdr:nvSpPr>
        <xdr:cNvPr id="4" name="AutoShape 10">
          <a:extLst>
            <a:ext uri="{FF2B5EF4-FFF2-40B4-BE49-F238E27FC236}">
              <a16:creationId xmlns:a16="http://schemas.microsoft.com/office/drawing/2014/main" id="{C1089DEB-B60D-4580-9AAA-F60C72E55B42}"/>
            </a:ext>
          </a:extLst>
        </xdr:cNvPr>
        <xdr:cNvSpPr>
          <a:spLocks noChangeArrowheads="1"/>
        </xdr:cNvSpPr>
      </xdr:nvSpPr>
      <xdr:spPr bwMode="auto">
        <a:xfrm>
          <a:off x="94795975" y="4489450"/>
          <a:ext cx="1397000" cy="660519"/>
        </a:xfrm>
        <a:prstGeom prst="wedgeRoundRectCallout">
          <a:avLst>
            <a:gd name="adj1" fmla="val -47903"/>
            <a:gd name="adj2" fmla="val 78986"/>
            <a:gd name="adj3" fmla="val 16667"/>
          </a:avLst>
        </a:prstGeom>
        <a:solidFill>
          <a:srgbClr val="FFFFFF"/>
        </a:solidFill>
        <a:ln w="9525" algn="ctr">
          <a:solidFill>
            <a:srgbClr val="000000"/>
          </a:solidFill>
          <a:miter lim="800000"/>
          <a:headEnd/>
          <a:tailEn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36576" tIns="22860" rIns="36576" bIns="22860" anchor="ctr" upright="1"/>
        <a:lstStyle/>
        <a:p>
          <a:pPr algn="ctr" rtl="0">
            <a:defRPr sz="1000"/>
          </a:pPr>
          <a:r>
            <a:rPr lang="ja-JP" altLang="en-US" sz="1600" b="1" i="0" u="none" strike="noStrike" baseline="0">
              <a:solidFill>
                <a:srgbClr val="000000"/>
              </a:solidFill>
              <a:latin typeface="HGSｺﾞｼｯｸE"/>
              <a:ea typeface="HGSｺﾞｼｯｸE"/>
            </a:rPr>
            <a:t>前倒し</a:t>
          </a:r>
        </a:p>
      </xdr:txBody>
    </xdr:sp>
    <xdr:clientData/>
  </xdr:oneCellAnchor>
  <xdr:oneCellAnchor>
    <xdr:from>
      <xdr:col>61</xdr:col>
      <xdr:colOff>569928</xdr:colOff>
      <xdr:row>5</xdr:row>
      <xdr:rowOff>955537</xdr:rowOff>
    </xdr:from>
    <xdr:ext cx="1606915" cy="614014"/>
    <xdr:sp macro="" textlink="">
      <xdr:nvSpPr>
        <xdr:cNvPr id="5" name="Text Box 30">
          <a:extLst>
            <a:ext uri="{FF2B5EF4-FFF2-40B4-BE49-F238E27FC236}">
              <a16:creationId xmlns:a16="http://schemas.microsoft.com/office/drawing/2014/main" id="{B01BF1DE-7F83-42F0-90C7-2DBD5D95FD8F}"/>
            </a:ext>
          </a:extLst>
        </xdr:cNvPr>
        <xdr:cNvSpPr txBox="1">
          <a:spLocks noChangeArrowheads="1"/>
        </xdr:cNvSpPr>
      </xdr:nvSpPr>
      <xdr:spPr bwMode="auto">
        <a:xfrm>
          <a:off x="99433078" y="4454387"/>
          <a:ext cx="1606915" cy="614014"/>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18288" bIns="18288" anchor="ctr" upright="1">
          <a:spAutoFit/>
        </a:bodyPr>
        <a:lstStyle/>
        <a:p>
          <a:pPr algn="ctr" rtl="0">
            <a:lnSpc>
              <a:spcPts val="2300"/>
            </a:lnSpc>
            <a:defRPr sz="1000"/>
          </a:pPr>
          <a:r>
            <a:rPr lang="en-US" altLang="ja-JP" sz="2000" b="0" i="0" u="none" strike="noStrike" baseline="0">
              <a:solidFill>
                <a:srgbClr val="000000"/>
              </a:solidFill>
              <a:latin typeface="HGSｺﾞｼｯｸE"/>
              <a:ea typeface="HGSｺﾞｼｯｸE"/>
            </a:rPr>
            <a:t>HEAD COMP</a:t>
          </a:r>
        </a:p>
        <a:p>
          <a:pPr algn="ctr" rtl="0">
            <a:lnSpc>
              <a:spcPts val="2200"/>
            </a:lnSpc>
            <a:defRPr sz="1000"/>
          </a:pPr>
          <a:r>
            <a:rPr lang="ja-JP" altLang="en-US" sz="2000" b="0" i="0" u="none" strike="noStrike" baseline="0">
              <a:solidFill>
                <a:srgbClr val="000000"/>
              </a:solidFill>
              <a:latin typeface="HGSｺﾞｼｯｸE"/>
              <a:ea typeface="HGSｺﾞｼｯｸE"/>
            </a:rPr>
            <a:t>一重ﾋﾞｰﾄﾞ仕様</a:t>
          </a:r>
        </a:p>
      </xdr:txBody>
    </xdr:sp>
    <xdr:clientData/>
  </xdr:oneCellAnchor>
  <xdr:oneCellAnchor>
    <xdr:from>
      <xdr:col>56</xdr:col>
      <xdr:colOff>307975</xdr:colOff>
      <xdr:row>6</xdr:row>
      <xdr:rowOff>0</xdr:rowOff>
    </xdr:from>
    <xdr:ext cx="5802151" cy="572478"/>
    <xdr:sp macro="" textlink="">
      <xdr:nvSpPr>
        <xdr:cNvPr id="6" name="Rectangle 69">
          <a:extLst>
            <a:ext uri="{FF2B5EF4-FFF2-40B4-BE49-F238E27FC236}">
              <a16:creationId xmlns:a16="http://schemas.microsoft.com/office/drawing/2014/main" id="{49862FA7-E40A-47AB-812F-42D1B90DFCC2}"/>
            </a:ext>
          </a:extLst>
        </xdr:cNvPr>
        <xdr:cNvSpPr>
          <a:spLocks noChangeArrowheads="1"/>
        </xdr:cNvSpPr>
      </xdr:nvSpPr>
      <xdr:spPr bwMode="auto">
        <a:xfrm>
          <a:off x="95513525" y="4489450"/>
          <a:ext cx="5802151" cy="572478"/>
        </a:xfrm>
        <a:prstGeom prst="rect">
          <a:avLst/>
        </a:prstGeom>
        <a:solidFill>
          <a:srgbClr val="FFFFFF"/>
        </a:solidFill>
        <a:ln w="9525">
          <a:solidFill>
            <a:srgbClr val="000000"/>
          </a:solidFill>
          <a:miter lim="800000"/>
          <a:headEnd/>
          <a:tailEnd/>
        </a:ln>
      </xdr:spPr>
      <xdr:txBody>
        <a:bodyPr vertOverflow="clip" wrap="square" lIns="36576" tIns="22860" rIns="36576" bIns="22860" anchor="ctr" upright="1"/>
        <a:lstStyle/>
        <a:p>
          <a:pPr algn="ctr" rtl="0">
            <a:defRPr sz="1000"/>
          </a:pPr>
          <a:r>
            <a:rPr lang="ja-JP" altLang="en-US" sz="2600" b="0" i="0" u="none" strike="noStrike" baseline="0">
              <a:solidFill>
                <a:srgbClr val="000000"/>
              </a:solidFill>
              <a:latin typeface="ＭＳ Ｐゴシック"/>
              <a:ea typeface="ＭＳ Ｐゴシック"/>
            </a:rPr>
            <a:t>原紙承認済</a:t>
          </a:r>
          <a:r>
            <a:rPr lang="en-US" altLang="ja-JP" sz="2600" b="0" i="0" u="none" strike="noStrike" baseline="0">
              <a:solidFill>
                <a:srgbClr val="000000"/>
              </a:solidFill>
              <a:latin typeface="ＭＳ Ｐゴシック"/>
              <a:ea typeface="ＭＳ Ｐゴシック"/>
            </a:rPr>
            <a:t>2015</a:t>
          </a:r>
          <a:r>
            <a:rPr lang="ja-JP" altLang="en-US" sz="2600" b="0" i="0" u="none" strike="noStrike" baseline="0">
              <a:solidFill>
                <a:srgbClr val="000000"/>
              </a:solidFill>
              <a:latin typeface="ＭＳ Ｐゴシック"/>
              <a:ea typeface="ＭＳ Ｐゴシック"/>
            </a:rPr>
            <a:t>．</a:t>
          </a:r>
          <a:r>
            <a:rPr lang="en-US" altLang="ja-JP" sz="2600" b="0" i="0" u="none" strike="noStrike" baseline="0">
              <a:solidFill>
                <a:srgbClr val="000000"/>
              </a:solidFill>
              <a:latin typeface="ＭＳ Ｐゴシック"/>
              <a:ea typeface="ＭＳ Ｐゴシック"/>
            </a:rPr>
            <a:t>2</a:t>
          </a:r>
          <a:r>
            <a:rPr lang="ja-JP" altLang="en-US" sz="2600" b="0" i="0" u="none" strike="noStrike" baseline="0">
              <a:solidFill>
                <a:srgbClr val="000000"/>
              </a:solidFill>
              <a:latin typeface="ＭＳ Ｐゴシック"/>
              <a:ea typeface="ＭＳ Ｐゴシック"/>
            </a:rPr>
            <a:t>．</a:t>
          </a:r>
          <a:r>
            <a:rPr lang="en-US" altLang="ja-JP" sz="2600" b="0" i="0" u="none" strike="noStrike" baseline="0">
              <a:solidFill>
                <a:srgbClr val="000000"/>
              </a:solidFill>
              <a:latin typeface="ＭＳ Ｐゴシック"/>
              <a:ea typeface="ＭＳ Ｐゴシック"/>
            </a:rPr>
            <a:t>24</a:t>
          </a:r>
        </a:p>
      </xdr:txBody>
    </xdr:sp>
    <xdr:clientData/>
  </xdr:oneCellAnchor>
  <xdr:oneCellAnchor>
    <xdr:from>
      <xdr:col>55</xdr:col>
      <xdr:colOff>569195</xdr:colOff>
      <xdr:row>5</xdr:row>
      <xdr:rowOff>955537</xdr:rowOff>
    </xdr:from>
    <xdr:ext cx="1606915" cy="614014"/>
    <xdr:sp macro="" textlink="">
      <xdr:nvSpPr>
        <xdr:cNvPr id="7" name="Text Box 70">
          <a:extLst>
            <a:ext uri="{FF2B5EF4-FFF2-40B4-BE49-F238E27FC236}">
              <a16:creationId xmlns:a16="http://schemas.microsoft.com/office/drawing/2014/main" id="{72989417-DE00-44F3-A797-86A9AB8F5F99}"/>
            </a:ext>
          </a:extLst>
        </xdr:cNvPr>
        <xdr:cNvSpPr txBox="1">
          <a:spLocks noChangeArrowheads="1"/>
        </xdr:cNvSpPr>
      </xdr:nvSpPr>
      <xdr:spPr bwMode="auto">
        <a:xfrm>
          <a:off x="95146095" y="4454387"/>
          <a:ext cx="1606915" cy="614014"/>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18288" bIns="18288" anchor="ctr" upright="1">
          <a:spAutoFit/>
        </a:bodyPr>
        <a:lstStyle/>
        <a:p>
          <a:pPr algn="ctr" rtl="0">
            <a:lnSpc>
              <a:spcPts val="2300"/>
            </a:lnSpc>
            <a:defRPr sz="1000"/>
          </a:pPr>
          <a:r>
            <a:rPr lang="en-US" altLang="ja-JP" sz="2000" b="0" i="0" u="none" strike="noStrike" baseline="0">
              <a:solidFill>
                <a:srgbClr val="000000"/>
              </a:solidFill>
              <a:latin typeface="HGSｺﾞｼｯｸE"/>
              <a:ea typeface="HGSｺﾞｼｯｸE"/>
            </a:rPr>
            <a:t>HEAD COMP</a:t>
          </a:r>
        </a:p>
        <a:p>
          <a:pPr algn="ctr" rtl="0">
            <a:lnSpc>
              <a:spcPts val="2200"/>
            </a:lnSpc>
            <a:defRPr sz="1000"/>
          </a:pPr>
          <a:r>
            <a:rPr lang="ja-JP" altLang="en-US" sz="2000" b="0" i="0" u="none" strike="noStrike" baseline="0">
              <a:solidFill>
                <a:srgbClr val="000000"/>
              </a:solidFill>
              <a:latin typeface="HGSｺﾞｼｯｸE"/>
              <a:ea typeface="HGSｺﾞｼｯｸE"/>
            </a:rPr>
            <a:t>一重ﾋﾞｰﾄﾞ仕様</a:t>
          </a:r>
        </a:p>
      </xdr:txBody>
    </xdr:sp>
    <xdr:clientData/>
  </xdr:oneCellAnchor>
  <xdr:twoCellAnchor>
    <xdr:from>
      <xdr:col>51</xdr:col>
      <xdr:colOff>41275</xdr:colOff>
      <xdr:row>6</xdr:row>
      <xdr:rowOff>0</xdr:rowOff>
    </xdr:from>
    <xdr:to>
      <xdr:col>51</xdr:col>
      <xdr:colOff>974725</xdr:colOff>
      <xdr:row>6</xdr:row>
      <xdr:rowOff>0</xdr:rowOff>
    </xdr:to>
    <xdr:sp macro="" textlink="">
      <xdr:nvSpPr>
        <xdr:cNvPr id="8" name="AutoShape 72">
          <a:extLst>
            <a:ext uri="{FF2B5EF4-FFF2-40B4-BE49-F238E27FC236}">
              <a16:creationId xmlns:a16="http://schemas.microsoft.com/office/drawing/2014/main" id="{A149F003-000D-40A3-B1E6-81AF9B68831C}"/>
            </a:ext>
          </a:extLst>
        </xdr:cNvPr>
        <xdr:cNvSpPr>
          <a:spLocks noChangeArrowheads="1"/>
        </xdr:cNvSpPr>
      </xdr:nvSpPr>
      <xdr:spPr bwMode="auto">
        <a:xfrm>
          <a:off x="87461725" y="4489450"/>
          <a:ext cx="933450" cy="0"/>
        </a:xfrm>
        <a:prstGeom prst="roundRect">
          <a:avLst>
            <a:gd name="adj" fmla="val 16667"/>
          </a:avLst>
        </a:prstGeom>
        <a:solidFill>
          <a:srgbClr val="FFFFFF"/>
        </a:solidFill>
        <a:ln w="9525">
          <a:solidFill>
            <a:srgbClr val="000000"/>
          </a:solidFill>
          <a:round/>
          <a:headEnd/>
          <a:tailEnd/>
        </a:ln>
      </xdr:spPr>
      <xdr:txBody>
        <a:bodyPr vertOverflow="clip" wrap="square" lIns="73152" tIns="41148" rIns="73152" bIns="0" anchor="t" upright="1"/>
        <a:lstStyle/>
        <a:p>
          <a:pPr algn="ctr" rtl="0">
            <a:defRPr sz="1000"/>
          </a:pPr>
          <a:r>
            <a:rPr lang="en-US" altLang="ja-JP" sz="3600" b="1" i="0" u="none" strike="noStrike" baseline="0">
              <a:solidFill>
                <a:srgbClr val="000000"/>
              </a:solidFill>
              <a:latin typeface="ＭＳ Ｐゴシック"/>
              <a:ea typeface="ＭＳ Ｐゴシック"/>
            </a:rPr>
            <a:t>SP</a:t>
          </a:r>
        </a:p>
      </xdr:txBody>
    </xdr:sp>
    <xdr:clientData/>
  </xdr:twoCellAnchor>
  <xdr:oneCellAnchor>
    <xdr:from>
      <xdr:col>54</xdr:col>
      <xdr:colOff>666750</xdr:colOff>
      <xdr:row>6</xdr:row>
      <xdr:rowOff>0</xdr:rowOff>
    </xdr:from>
    <xdr:ext cx="1358102" cy="666750"/>
    <xdr:sp macro="" textlink="">
      <xdr:nvSpPr>
        <xdr:cNvPr id="9" name="AutoShape 6">
          <a:extLst>
            <a:ext uri="{FF2B5EF4-FFF2-40B4-BE49-F238E27FC236}">
              <a16:creationId xmlns:a16="http://schemas.microsoft.com/office/drawing/2014/main" id="{1D37404C-64D1-4C1F-98C5-4D6678CE0A09}"/>
            </a:ext>
          </a:extLst>
        </xdr:cNvPr>
        <xdr:cNvSpPr>
          <a:spLocks noChangeArrowheads="1"/>
        </xdr:cNvSpPr>
      </xdr:nvSpPr>
      <xdr:spPr bwMode="auto">
        <a:xfrm>
          <a:off x="93141800" y="4489450"/>
          <a:ext cx="1358102" cy="666750"/>
        </a:xfrm>
        <a:prstGeom prst="wedgeRoundRectCallout">
          <a:avLst>
            <a:gd name="adj1" fmla="val -47903"/>
            <a:gd name="adj2" fmla="val 78986"/>
            <a:gd name="adj3" fmla="val 16667"/>
          </a:avLst>
        </a:prstGeom>
        <a:solidFill>
          <a:srgbClr val="FFFFFF"/>
        </a:solidFill>
        <a:ln w="9525" algn="ctr">
          <a:solidFill>
            <a:srgbClr val="000000"/>
          </a:solidFill>
          <a:miter lim="800000"/>
          <a:headEnd/>
          <a:tailEn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36576" tIns="22860" rIns="36576" bIns="22860" anchor="ctr" upright="1"/>
        <a:lstStyle/>
        <a:p>
          <a:pPr algn="ctr" rtl="0">
            <a:defRPr sz="1000"/>
          </a:pPr>
          <a:r>
            <a:rPr lang="ja-JP" altLang="en-US" sz="1600" b="1" i="0" u="none" strike="noStrike" baseline="0">
              <a:solidFill>
                <a:srgbClr val="000000"/>
              </a:solidFill>
              <a:latin typeface="HGSｺﾞｼｯｸE"/>
              <a:ea typeface="HGSｺﾞｼｯｸE"/>
            </a:rPr>
            <a:t>量確ｲﾍﾞﾝﾄ</a:t>
          </a:r>
        </a:p>
      </xdr:txBody>
    </xdr:sp>
    <xdr:clientData/>
  </xdr:oneCellAnchor>
  <xdr:oneCellAnchor>
    <xdr:from>
      <xdr:col>54</xdr:col>
      <xdr:colOff>666750</xdr:colOff>
      <xdr:row>6</xdr:row>
      <xdr:rowOff>0</xdr:rowOff>
    </xdr:from>
    <xdr:ext cx="1358102" cy="666750"/>
    <xdr:sp macro="" textlink="">
      <xdr:nvSpPr>
        <xdr:cNvPr id="10" name="AutoShape 6">
          <a:extLst>
            <a:ext uri="{FF2B5EF4-FFF2-40B4-BE49-F238E27FC236}">
              <a16:creationId xmlns:a16="http://schemas.microsoft.com/office/drawing/2014/main" id="{75A347C6-A731-4731-AEC8-6741D8AD60BE}"/>
            </a:ext>
          </a:extLst>
        </xdr:cNvPr>
        <xdr:cNvSpPr>
          <a:spLocks noChangeArrowheads="1"/>
        </xdr:cNvSpPr>
      </xdr:nvSpPr>
      <xdr:spPr bwMode="auto">
        <a:xfrm>
          <a:off x="93141800" y="4489450"/>
          <a:ext cx="1358102" cy="666750"/>
        </a:xfrm>
        <a:prstGeom prst="wedgeRoundRectCallout">
          <a:avLst>
            <a:gd name="adj1" fmla="val -47903"/>
            <a:gd name="adj2" fmla="val 78986"/>
            <a:gd name="adj3" fmla="val 16667"/>
          </a:avLst>
        </a:prstGeom>
        <a:solidFill>
          <a:srgbClr val="FFFFFF"/>
        </a:solidFill>
        <a:ln w="9525" algn="ctr">
          <a:solidFill>
            <a:srgbClr val="000000"/>
          </a:solidFill>
          <a:miter lim="800000"/>
          <a:headEnd/>
          <a:tailEn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36576" tIns="22860" rIns="36576" bIns="22860" anchor="ctr" upright="1"/>
        <a:lstStyle/>
        <a:p>
          <a:pPr algn="ctr" rtl="0">
            <a:defRPr sz="1000"/>
          </a:pPr>
          <a:r>
            <a:rPr lang="ja-JP" altLang="en-US" sz="1600" b="1" i="0" u="none" strike="noStrike" baseline="0">
              <a:solidFill>
                <a:srgbClr val="000000"/>
              </a:solidFill>
              <a:latin typeface="HGSｺﾞｼｯｸE"/>
              <a:ea typeface="HGSｺﾞｼｯｸE"/>
            </a:rPr>
            <a:t>量確ｲﾍﾞﾝﾄ</a:t>
          </a:r>
        </a:p>
      </xdr:txBody>
    </xdr:sp>
    <xdr:clientData/>
  </xdr:oneCellAnchor>
  <xdr:twoCellAnchor>
    <xdr:from>
      <xdr:col>2</xdr:col>
      <xdr:colOff>4857750</xdr:colOff>
      <xdr:row>87</xdr:row>
      <xdr:rowOff>142876</xdr:rowOff>
    </xdr:from>
    <xdr:to>
      <xdr:col>3</xdr:col>
      <xdr:colOff>1952625</xdr:colOff>
      <xdr:row>89</xdr:row>
      <xdr:rowOff>0</xdr:rowOff>
    </xdr:to>
    <xdr:sp macro="" textlink="">
      <xdr:nvSpPr>
        <xdr:cNvPr id="11" name="正方形/長方形 10">
          <a:extLst>
            <a:ext uri="{FF2B5EF4-FFF2-40B4-BE49-F238E27FC236}">
              <a16:creationId xmlns:a16="http://schemas.microsoft.com/office/drawing/2014/main" id="{71D39355-FA49-4C1B-9A0D-77F3D79077B5}"/>
            </a:ext>
          </a:extLst>
        </xdr:cNvPr>
        <xdr:cNvSpPr/>
      </xdr:nvSpPr>
      <xdr:spPr>
        <a:xfrm>
          <a:off x="1466850" y="58112026"/>
          <a:ext cx="1952625" cy="1076324"/>
        </a:xfrm>
        <a:prstGeom prst="rect">
          <a:avLst/>
        </a:prstGeom>
        <a:solidFill>
          <a:srgbClr val="FFC000">
            <a:alpha val="34902"/>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65</xdr:col>
      <xdr:colOff>782307</xdr:colOff>
      <xdr:row>61</xdr:row>
      <xdr:rowOff>235857</xdr:rowOff>
    </xdr:from>
    <xdr:to>
      <xdr:col>68</xdr:col>
      <xdr:colOff>975493</xdr:colOff>
      <xdr:row>67</xdr:row>
      <xdr:rowOff>414528</xdr:rowOff>
    </xdr:to>
    <xdr:sp macro="" textlink="">
      <xdr:nvSpPr>
        <xdr:cNvPr id="12" name="四角形吹き出し 27">
          <a:extLst>
            <a:ext uri="{FF2B5EF4-FFF2-40B4-BE49-F238E27FC236}">
              <a16:creationId xmlns:a16="http://schemas.microsoft.com/office/drawing/2014/main" id="{E1A05524-6DC6-49AB-AEB8-4EA9C086A3AB}"/>
            </a:ext>
          </a:extLst>
        </xdr:cNvPr>
        <xdr:cNvSpPr/>
      </xdr:nvSpPr>
      <xdr:spPr>
        <a:xfrm>
          <a:off x="103696757" y="32023050"/>
          <a:ext cx="4060336" cy="5111750"/>
        </a:xfrm>
        <a:prstGeom prst="wedgeRectCallout">
          <a:avLst>
            <a:gd name="adj1" fmla="val -48024"/>
            <a:gd name="adj2" fmla="val 19350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SP2</a:t>
          </a:r>
          <a:r>
            <a:rPr kumimoji="1" lang="ja-JP" altLang="en-US" sz="5400">
              <a:latin typeface="Meiryo UI" panose="020B0604030504040204" pitchFamily="50" charset="-128"/>
              <a:ea typeface="Meiryo UI" panose="020B0604030504040204" pitchFamily="50" charset="-128"/>
            </a:rPr>
            <a:t>台含む</a:t>
          </a:r>
        </a:p>
      </xdr:txBody>
    </xdr:sp>
    <xdr:clientData/>
  </xdr:twoCellAnchor>
  <xdr:oneCellAnchor>
    <xdr:from>
      <xdr:col>54</xdr:col>
      <xdr:colOff>666750</xdr:colOff>
      <xdr:row>73</xdr:row>
      <xdr:rowOff>0</xdr:rowOff>
    </xdr:from>
    <xdr:ext cx="8286750" cy="1031629"/>
    <xdr:sp macro="" textlink="">
      <xdr:nvSpPr>
        <xdr:cNvPr id="13" name="テキスト ボックス 12">
          <a:extLst>
            <a:ext uri="{FF2B5EF4-FFF2-40B4-BE49-F238E27FC236}">
              <a16:creationId xmlns:a16="http://schemas.microsoft.com/office/drawing/2014/main" id="{7E49C07A-6762-4437-A9AB-5052AAE54DE1}"/>
            </a:ext>
          </a:extLst>
        </xdr:cNvPr>
        <xdr:cNvSpPr txBox="1"/>
      </xdr:nvSpPr>
      <xdr:spPr>
        <a:xfrm>
          <a:off x="93141800" y="40462200"/>
          <a:ext cx="8286750" cy="103162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kumimoji="1" lang="en-US" altLang="ja-JP" sz="6000"/>
        </a:p>
      </xdr:txBody>
    </xdr:sp>
    <xdr:clientData/>
  </xdr:oneCellAnchor>
  <xdr:twoCellAnchor>
    <xdr:from>
      <xdr:col>67</xdr:col>
      <xdr:colOff>548821</xdr:colOff>
      <xdr:row>16</xdr:row>
      <xdr:rowOff>657411</xdr:rowOff>
    </xdr:from>
    <xdr:to>
      <xdr:col>69</xdr:col>
      <xdr:colOff>1632324</xdr:colOff>
      <xdr:row>22</xdr:row>
      <xdr:rowOff>0</xdr:rowOff>
    </xdr:to>
    <xdr:sp macro="" textlink="">
      <xdr:nvSpPr>
        <xdr:cNvPr id="14" name="四角形吹き出し 43">
          <a:extLst>
            <a:ext uri="{FF2B5EF4-FFF2-40B4-BE49-F238E27FC236}">
              <a16:creationId xmlns:a16="http://schemas.microsoft.com/office/drawing/2014/main" id="{D12FC197-CC95-456B-9CA4-D82AD1C69E96}"/>
            </a:ext>
          </a:extLst>
        </xdr:cNvPr>
        <xdr:cNvSpPr/>
      </xdr:nvSpPr>
      <xdr:spPr>
        <a:xfrm>
          <a:off x="106041371" y="10220511"/>
          <a:ext cx="3661603" cy="3412939"/>
        </a:xfrm>
        <a:prstGeom prst="wedgeRectCallout">
          <a:avLst>
            <a:gd name="adj1" fmla="val -77852"/>
            <a:gd name="adj2" fmla="val -130352"/>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SP5</a:t>
          </a:r>
          <a:r>
            <a:rPr kumimoji="1" lang="ja-JP" altLang="en-US" sz="5400">
              <a:latin typeface="Meiryo UI" panose="020B0604030504040204" pitchFamily="50" charset="-128"/>
              <a:ea typeface="Meiryo UI" panose="020B0604030504040204" pitchFamily="50" charset="-128"/>
            </a:rPr>
            <a:t>台含む</a:t>
          </a:r>
        </a:p>
      </xdr:txBody>
    </xdr:sp>
    <xdr:clientData/>
  </xdr:twoCellAnchor>
  <xdr:twoCellAnchor>
    <xdr:from>
      <xdr:col>68</xdr:col>
      <xdr:colOff>946898</xdr:colOff>
      <xdr:row>22</xdr:row>
      <xdr:rowOff>0</xdr:rowOff>
    </xdr:from>
    <xdr:to>
      <xdr:col>71</xdr:col>
      <xdr:colOff>708772</xdr:colOff>
      <xdr:row>23</xdr:row>
      <xdr:rowOff>717574</xdr:rowOff>
    </xdr:to>
    <xdr:sp macro="" textlink="">
      <xdr:nvSpPr>
        <xdr:cNvPr id="15" name="四角形吹き出し 48">
          <a:extLst>
            <a:ext uri="{FF2B5EF4-FFF2-40B4-BE49-F238E27FC236}">
              <a16:creationId xmlns:a16="http://schemas.microsoft.com/office/drawing/2014/main" id="{CB7EDBA7-9E9B-40C6-AEB2-7AE551FE9AAF}"/>
            </a:ext>
          </a:extLst>
        </xdr:cNvPr>
        <xdr:cNvSpPr/>
      </xdr:nvSpPr>
      <xdr:spPr>
        <a:xfrm>
          <a:off x="107728498" y="13633450"/>
          <a:ext cx="5610224" cy="0"/>
        </a:xfrm>
        <a:prstGeom prst="wedgeRectCallout">
          <a:avLst>
            <a:gd name="adj1" fmla="val 61655"/>
            <a:gd name="adj2" fmla="val 34595"/>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5400">
              <a:latin typeface="Meiryo UI" panose="020B0604030504040204" pitchFamily="50" charset="-128"/>
              <a:ea typeface="Meiryo UI" panose="020B0604030504040204" pitchFamily="50" charset="-128"/>
            </a:rPr>
            <a:t>流動訓練</a:t>
          </a:r>
          <a:r>
            <a:rPr kumimoji="1" lang="en-US" altLang="ja-JP" sz="5400">
              <a:latin typeface="Meiryo UI" panose="020B0604030504040204" pitchFamily="50" charset="-128"/>
              <a:ea typeface="Meiryo UI" panose="020B0604030504040204" pitchFamily="50" charset="-128"/>
            </a:rPr>
            <a:t>5</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a:p>
          <a:pPr algn="ctr"/>
          <a:r>
            <a:rPr kumimoji="1" lang="ja-JP" altLang="en-US" sz="5400">
              <a:latin typeface="Meiryo UI" panose="020B0604030504040204" pitchFamily="50" charset="-128"/>
              <a:ea typeface="Meiryo UI" panose="020B0604030504040204" pitchFamily="50" charset="-128"/>
            </a:rPr>
            <a:t>指示書分</a:t>
          </a:r>
          <a:r>
            <a:rPr kumimoji="1" lang="en-US" altLang="ja-JP" sz="5400">
              <a:latin typeface="Meiryo UI" panose="020B0604030504040204" pitchFamily="50" charset="-128"/>
              <a:ea typeface="Meiryo UI" panose="020B0604030504040204" pitchFamily="50" charset="-128"/>
            </a:rPr>
            <a:t>7</a:t>
          </a:r>
          <a:r>
            <a:rPr kumimoji="1" lang="ja-JP" altLang="en-US" sz="5400">
              <a:latin typeface="Meiryo UI" panose="020B0604030504040204" pitchFamily="50" charset="-128"/>
              <a:ea typeface="Meiryo UI" panose="020B0604030504040204" pitchFamily="50" charset="-128"/>
            </a:rPr>
            <a:t>台</a:t>
          </a:r>
        </a:p>
      </xdr:txBody>
    </xdr:sp>
    <xdr:clientData/>
  </xdr:twoCellAnchor>
  <xdr:twoCellAnchor>
    <xdr:from>
      <xdr:col>74</xdr:col>
      <xdr:colOff>86995</xdr:colOff>
      <xdr:row>37</xdr:row>
      <xdr:rowOff>0</xdr:rowOff>
    </xdr:from>
    <xdr:to>
      <xdr:col>77</xdr:col>
      <xdr:colOff>171151</xdr:colOff>
      <xdr:row>40</xdr:row>
      <xdr:rowOff>471460</xdr:rowOff>
    </xdr:to>
    <xdr:sp macro="" textlink="">
      <xdr:nvSpPr>
        <xdr:cNvPr id="16" name="四角形吹き出し 59">
          <a:extLst>
            <a:ext uri="{FF2B5EF4-FFF2-40B4-BE49-F238E27FC236}">
              <a16:creationId xmlns:a16="http://schemas.microsoft.com/office/drawing/2014/main" id="{9AB44832-D2ED-4F0B-9BE0-20F5D363E4A2}"/>
            </a:ext>
          </a:extLst>
        </xdr:cNvPr>
        <xdr:cNvSpPr/>
      </xdr:nvSpPr>
      <xdr:spPr>
        <a:xfrm>
          <a:off x="119555895" y="18738850"/>
          <a:ext cx="3621106" cy="471460"/>
        </a:xfrm>
        <a:prstGeom prst="wedgeRectCallout">
          <a:avLst>
            <a:gd name="adj1" fmla="val -51942"/>
            <a:gd name="adj2" fmla="val 7625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SP2</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67</xdr:col>
      <xdr:colOff>448236</xdr:colOff>
      <xdr:row>16</xdr:row>
      <xdr:rowOff>855382</xdr:rowOff>
    </xdr:from>
    <xdr:to>
      <xdr:col>69</xdr:col>
      <xdr:colOff>1415676</xdr:colOff>
      <xdr:row>22</xdr:row>
      <xdr:rowOff>0</xdr:rowOff>
    </xdr:to>
    <xdr:sp macro="" textlink="">
      <xdr:nvSpPr>
        <xdr:cNvPr id="17" name="四角形吹き出し 35">
          <a:extLst>
            <a:ext uri="{FF2B5EF4-FFF2-40B4-BE49-F238E27FC236}">
              <a16:creationId xmlns:a16="http://schemas.microsoft.com/office/drawing/2014/main" id="{27C61590-7E5E-423C-97FD-277E5D9DE89F}"/>
            </a:ext>
          </a:extLst>
        </xdr:cNvPr>
        <xdr:cNvSpPr/>
      </xdr:nvSpPr>
      <xdr:spPr>
        <a:xfrm>
          <a:off x="105940786" y="10418482"/>
          <a:ext cx="3545540" cy="3214968"/>
        </a:xfrm>
        <a:prstGeom prst="wedgeRectCallout">
          <a:avLst>
            <a:gd name="adj1" fmla="val -14934"/>
            <a:gd name="adj2" fmla="val -11687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SP3</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55</xdr:col>
      <xdr:colOff>333376</xdr:colOff>
      <xdr:row>37</xdr:row>
      <xdr:rowOff>0</xdr:rowOff>
    </xdr:from>
    <xdr:to>
      <xdr:col>63</xdr:col>
      <xdr:colOff>92449</xdr:colOff>
      <xdr:row>46</xdr:row>
      <xdr:rowOff>0</xdr:rowOff>
    </xdr:to>
    <xdr:sp macro="" textlink="">
      <xdr:nvSpPr>
        <xdr:cNvPr id="18" name="四角形吹き出し 51">
          <a:extLst>
            <a:ext uri="{FF2B5EF4-FFF2-40B4-BE49-F238E27FC236}">
              <a16:creationId xmlns:a16="http://schemas.microsoft.com/office/drawing/2014/main" id="{1FEE6C95-44F4-4C93-BE53-F3B16D9003C8}"/>
            </a:ext>
          </a:extLst>
        </xdr:cNvPr>
        <xdr:cNvSpPr/>
      </xdr:nvSpPr>
      <xdr:spPr>
        <a:xfrm>
          <a:off x="94910276" y="18738850"/>
          <a:ext cx="5302623" cy="6127750"/>
        </a:xfrm>
        <a:prstGeom prst="wedgeRectCallout">
          <a:avLst>
            <a:gd name="adj1" fmla="val 74172"/>
            <a:gd name="adj2" fmla="val 3123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PP1-2</a:t>
          </a:r>
          <a:r>
            <a:rPr kumimoji="1" lang="ja-JP" altLang="en-US" sz="5400">
              <a:latin typeface="Meiryo UI" panose="020B0604030504040204" pitchFamily="50" charset="-128"/>
              <a:ea typeface="Meiryo UI" panose="020B0604030504040204" pitchFamily="50" charset="-128"/>
            </a:rPr>
            <a:t>イベント</a:t>
          </a:r>
        </a:p>
      </xdr:txBody>
    </xdr:sp>
    <xdr:clientData/>
  </xdr:twoCellAnchor>
  <xdr:twoCellAnchor>
    <xdr:from>
      <xdr:col>63</xdr:col>
      <xdr:colOff>537882</xdr:colOff>
      <xdr:row>6</xdr:row>
      <xdr:rowOff>0</xdr:rowOff>
    </xdr:from>
    <xdr:to>
      <xdr:col>66</xdr:col>
      <xdr:colOff>918482</xdr:colOff>
      <xdr:row>6</xdr:row>
      <xdr:rowOff>560294</xdr:rowOff>
    </xdr:to>
    <xdr:sp macro="" textlink="">
      <xdr:nvSpPr>
        <xdr:cNvPr id="19" name="四角形吹き出し 35">
          <a:extLst>
            <a:ext uri="{FF2B5EF4-FFF2-40B4-BE49-F238E27FC236}">
              <a16:creationId xmlns:a16="http://schemas.microsoft.com/office/drawing/2014/main" id="{91F52914-94AF-426A-8771-B8AFE22CA26F}"/>
            </a:ext>
          </a:extLst>
        </xdr:cNvPr>
        <xdr:cNvSpPr/>
      </xdr:nvSpPr>
      <xdr:spPr>
        <a:xfrm>
          <a:off x="100658332" y="4489450"/>
          <a:ext cx="4463650" cy="560294"/>
        </a:xfrm>
        <a:prstGeom prst="wedgeRectCallout">
          <a:avLst>
            <a:gd name="adj1" fmla="val 38077"/>
            <a:gd name="adj2" fmla="val 8670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12</a:t>
          </a:r>
          <a:r>
            <a:rPr kumimoji="1" lang="ja-JP" altLang="en-US" sz="5400">
              <a:latin typeface="Meiryo UI" panose="020B0604030504040204" pitchFamily="50" charset="-128"/>
              <a:ea typeface="Meiryo UI" panose="020B0604030504040204" pitchFamily="50" charset="-128"/>
            </a:rPr>
            <a:t>月カット分</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68</xdr:col>
      <xdr:colOff>1079500</xdr:colOff>
      <xdr:row>46</xdr:row>
      <xdr:rowOff>0</xdr:rowOff>
    </xdr:from>
    <xdr:to>
      <xdr:col>70</xdr:col>
      <xdr:colOff>698500</xdr:colOff>
      <xdr:row>67</xdr:row>
      <xdr:rowOff>620701</xdr:rowOff>
    </xdr:to>
    <xdr:sp macro="" textlink="">
      <xdr:nvSpPr>
        <xdr:cNvPr id="20" name="四角形吹き出し 31">
          <a:extLst>
            <a:ext uri="{FF2B5EF4-FFF2-40B4-BE49-F238E27FC236}">
              <a16:creationId xmlns:a16="http://schemas.microsoft.com/office/drawing/2014/main" id="{954F33A0-3CF6-4E78-9775-0FE49CF2CCB1}"/>
            </a:ext>
          </a:extLst>
        </xdr:cNvPr>
        <xdr:cNvSpPr/>
      </xdr:nvSpPr>
      <xdr:spPr>
        <a:xfrm>
          <a:off x="107861100" y="24866600"/>
          <a:ext cx="3187700" cy="12268200"/>
        </a:xfrm>
        <a:prstGeom prst="wedgeRectCallout">
          <a:avLst>
            <a:gd name="adj1" fmla="val 62813"/>
            <a:gd name="adj2" fmla="val -95100"/>
          </a:avLst>
        </a:prstGeom>
        <a:solidFill>
          <a:srgbClr val="5B9BD5"/>
        </a:solidFill>
        <a:ln w="12700" cap="flat" cmpd="sng" algn="ctr">
          <a:solidFill>
            <a:srgbClr val="5B9BD5">
              <a:shade val="50000"/>
            </a:srgb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SP4</a:t>
          </a:r>
          <a:r>
            <a:rPr kumimoji="1" lang="ja-JP" altLang="en-US"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台含む</a:t>
          </a:r>
        </a:p>
      </xdr:txBody>
    </xdr:sp>
    <xdr:clientData/>
  </xdr:twoCellAnchor>
  <xdr:twoCellAnchor>
    <xdr:from>
      <xdr:col>72</xdr:col>
      <xdr:colOff>381000</xdr:colOff>
      <xdr:row>6</xdr:row>
      <xdr:rowOff>0</xdr:rowOff>
    </xdr:from>
    <xdr:to>
      <xdr:col>82</xdr:col>
      <xdr:colOff>240665</xdr:colOff>
      <xdr:row>6</xdr:row>
      <xdr:rowOff>0</xdr:rowOff>
    </xdr:to>
    <xdr:grpSp>
      <xdr:nvGrpSpPr>
        <xdr:cNvPr id="21" name="グループ化 20">
          <a:extLst>
            <a:ext uri="{FF2B5EF4-FFF2-40B4-BE49-F238E27FC236}">
              <a16:creationId xmlns:a16="http://schemas.microsoft.com/office/drawing/2014/main" id="{AF90B052-609B-4300-844A-7CC51268CF2E}"/>
            </a:ext>
          </a:extLst>
        </xdr:cNvPr>
        <xdr:cNvGrpSpPr/>
      </xdr:nvGrpSpPr>
      <xdr:grpSpPr>
        <a:xfrm>
          <a:off x="162280600" y="5518150"/>
          <a:ext cx="11099165" cy="0"/>
          <a:chOff x="45720000" y="857250"/>
          <a:chExt cx="12096750" cy="2441672"/>
        </a:xfrm>
      </xdr:grpSpPr>
      <xdr:sp macro="" textlink="">
        <xdr:nvSpPr>
          <xdr:cNvPr id="22" name="正方形/長方形 21">
            <a:extLst>
              <a:ext uri="{FF2B5EF4-FFF2-40B4-BE49-F238E27FC236}">
                <a16:creationId xmlns:a16="http://schemas.microsoft.com/office/drawing/2014/main" id="{E8CF51BE-35FB-94D3-053A-B62E4FD8C150}"/>
              </a:ext>
            </a:extLst>
          </xdr:cNvPr>
          <xdr:cNvSpPr/>
        </xdr:nvSpPr>
        <xdr:spPr>
          <a:xfrm>
            <a:off x="48767999" y="1143000"/>
            <a:ext cx="1952625" cy="857250"/>
          </a:xfrm>
          <a:prstGeom prst="rect">
            <a:avLst/>
          </a:prstGeom>
          <a:solidFill>
            <a:srgbClr val="FFFF00"/>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3" name="テキスト ボックス 22">
            <a:extLst>
              <a:ext uri="{FF2B5EF4-FFF2-40B4-BE49-F238E27FC236}">
                <a16:creationId xmlns:a16="http://schemas.microsoft.com/office/drawing/2014/main" id="{094DE318-1C71-FB11-76B7-834098A4FAE7}"/>
              </a:ext>
            </a:extLst>
          </xdr:cNvPr>
          <xdr:cNvSpPr txBox="1"/>
        </xdr:nvSpPr>
        <xdr:spPr>
          <a:xfrm>
            <a:off x="50911125" y="952499"/>
            <a:ext cx="6572250" cy="125104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ja-JP" altLang="en-US" sz="5400"/>
              <a:t>加工進度</a:t>
            </a:r>
            <a:r>
              <a:rPr kumimoji="1" lang="en-US" altLang="ja-JP" sz="5400"/>
              <a:t>1-3,1-4</a:t>
            </a:r>
            <a:endParaRPr kumimoji="1" lang="ja-JP" altLang="en-US" sz="5400"/>
          </a:p>
        </xdr:txBody>
      </xdr:sp>
      <xdr:sp macro="" textlink="">
        <xdr:nvSpPr>
          <xdr:cNvPr id="24" name="テキスト ボックス 23">
            <a:extLst>
              <a:ext uri="{FF2B5EF4-FFF2-40B4-BE49-F238E27FC236}">
                <a16:creationId xmlns:a16="http://schemas.microsoft.com/office/drawing/2014/main" id="{F01FA025-7FB1-89EC-E0B0-1989620E84A9}"/>
              </a:ext>
            </a:extLst>
          </xdr:cNvPr>
          <xdr:cNvSpPr txBox="1"/>
        </xdr:nvSpPr>
        <xdr:spPr>
          <a:xfrm>
            <a:off x="46577250" y="952499"/>
            <a:ext cx="1569660" cy="125104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5400"/>
              <a:t>凡例</a:t>
            </a:r>
          </a:p>
        </xdr:txBody>
      </xdr:sp>
      <xdr:sp macro="" textlink="">
        <xdr:nvSpPr>
          <xdr:cNvPr id="25" name="正方形/長方形 24">
            <a:extLst>
              <a:ext uri="{FF2B5EF4-FFF2-40B4-BE49-F238E27FC236}">
                <a16:creationId xmlns:a16="http://schemas.microsoft.com/office/drawing/2014/main" id="{21D0B09E-5BAA-B0C8-2F0C-44C016CEBF69}"/>
              </a:ext>
            </a:extLst>
          </xdr:cNvPr>
          <xdr:cNvSpPr/>
        </xdr:nvSpPr>
        <xdr:spPr>
          <a:xfrm>
            <a:off x="48767999" y="2238375"/>
            <a:ext cx="1952625" cy="857250"/>
          </a:xfrm>
          <a:prstGeom prst="rect">
            <a:avLst/>
          </a:prstGeom>
          <a:solidFill>
            <a:srgbClr val="CCFFCC"/>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6" name="テキスト ボックス 25">
            <a:extLst>
              <a:ext uri="{FF2B5EF4-FFF2-40B4-BE49-F238E27FC236}">
                <a16:creationId xmlns:a16="http://schemas.microsoft.com/office/drawing/2014/main" id="{A1D17989-EF02-81ED-B971-DE9F119C4CC1}"/>
              </a:ext>
            </a:extLst>
          </xdr:cNvPr>
          <xdr:cNvSpPr txBox="1"/>
        </xdr:nvSpPr>
        <xdr:spPr>
          <a:xfrm>
            <a:off x="50911125" y="2047874"/>
            <a:ext cx="6905625" cy="125104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ja-JP" altLang="en-US" sz="5400"/>
              <a:t>加工進度</a:t>
            </a:r>
            <a:r>
              <a:rPr kumimoji="1" lang="en-US" altLang="ja-JP" sz="5400"/>
              <a:t>1-2</a:t>
            </a:r>
            <a:endParaRPr kumimoji="1" lang="ja-JP" altLang="en-US" sz="5400"/>
          </a:p>
        </xdr:txBody>
      </xdr:sp>
      <xdr:sp macro="" textlink="">
        <xdr:nvSpPr>
          <xdr:cNvPr id="27" name="正方形/長方形 26">
            <a:extLst>
              <a:ext uri="{FF2B5EF4-FFF2-40B4-BE49-F238E27FC236}">
                <a16:creationId xmlns:a16="http://schemas.microsoft.com/office/drawing/2014/main" id="{EA870E9B-3FDF-1328-124C-64C2F76D2BCB}"/>
              </a:ext>
            </a:extLst>
          </xdr:cNvPr>
          <xdr:cNvSpPr/>
        </xdr:nvSpPr>
        <xdr:spPr>
          <a:xfrm>
            <a:off x="45720000" y="857250"/>
            <a:ext cx="11049000" cy="2381250"/>
          </a:xfrm>
          <a:prstGeom prst="rect">
            <a:avLst/>
          </a:prstGeom>
          <a:no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68</xdr:col>
      <xdr:colOff>752128</xdr:colOff>
      <xdr:row>26</xdr:row>
      <xdr:rowOff>112059</xdr:rowOff>
    </xdr:from>
    <xdr:to>
      <xdr:col>73</xdr:col>
      <xdr:colOff>70971</xdr:colOff>
      <xdr:row>70</xdr:row>
      <xdr:rowOff>56030</xdr:rowOff>
    </xdr:to>
    <xdr:sp macro="" textlink="">
      <xdr:nvSpPr>
        <xdr:cNvPr id="28" name="四角形吹き出し 54">
          <a:extLst>
            <a:ext uri="{FF2B5EF4-FFF2-40B4-BE49-F238E27FC236}">
              <a16:creationId xmlns:a16="http://schemas.microsoft.com/office/drawing/2014/main" id="{81C6F4AA-492E-4FE4-A268-39D9CD4F38E8}"/>
            </a:ext>
          </a:extLst>
        </xdr:cNvPr>
        <xdr:cNvSpPr/>
      </xdr:nvSpPr>
      <xdr:spPr>
        <a:xfrm>
          <a:off x="107533728" y="13633450"/>
          <a:ext cx="9726493" cy="23557380"/>
        </a:xfrm>
        <a:prstGeom prst="wedgeRectCallout">
          <a:avLst>
            <a:gd name="adj1" fmla="val 30198"/>
            <a:gd name="adj2" fmla="val -10863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MLK/MLF/MKS HEAD COMP</a:t>
          </a:r>
        </a:p>
        <a:p>
          <a:pPr algn="ctr"/>
          <a:r>
            <a:rPr kumimoji="1" lang="ja-JP" altLang="en-US" sz="5400">
              <a:latin typeface="Meiryo UI" panose="020B0604030504040204" pitchFamily="50" charset="-128"/>
              <a:ea typeface="Meiryo UI" panose="020B0604030504040204" pitchFamily="50" charset="-128"/>
            </a:rPr>
            <a:t>派生確認の徹底</a:t>
          </a:r>
        </a:p>
      </xdr:txBody>
    </xdr:sp>
    <xdr:clientData/>
  </xdr:twoCellAnchor>
  <xdr:twoCellAnchor>
    <xdr:from>
      <xdr:col>62</xdr:col>
      <xdr:colOff>571500</xdr:colOff>
      <xdr:row>37</xdr:row>
      <xdr:rowOff>0</xdr:rowOff>
    </xdr:from>
    <xdr:to>
      <xdr:col>64</xdr:col>
      <xdr:colOff>1270000</xdr:colOff>
      <xdr:row>46</xdr:row>
      <xdr:rowOff>0</xdr:rowOff>
    </xdr:to>
    <xdr:sp macro="" textlink="">
      <xdr:nvSpPr>
        <xdr:cNvPr id="29" name="正方形/長方形 28">
          <a:extLst>
            <a:ext uri="{FF2B5EF4-FFF2-40B4-BE49-F238E27FC236}">
              <a16:creationId xmlns:a16="http://schemas.microsoft.com/office/drawing/2014/main" id="{5EAAD68E-AEBA-4D61-BF3A-D1BF73DD3CC0}"/>
            </a:ext>
          </a:extLst>
        </xdr:cNvPr>
        <xdr:cNvSpPr/>
      </xdr:nvSpPr>
      <xdr:spPr>
        <a:xfrm>
          <a:off x="100063300" y="18738850"/>
          <a:ext cx="2520950" cy="6127750"/>
        </a:xfrm>
        <a:prstGeom prst="rect">
          <a:avLst/>
        </a:prstGeom>
        <a:noFill/>
        <a:ln w="76200">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19</xdr:col>
      <xdr:colOff>1021563</xdr:colOff>
      <xdr:row>2</xdr:row>
      <xdr:rowOff>167640</xdr:rowOff>
    </xdr:from>
    <xdr:to>
      <xdr:col>27</xdr:col>
      <xdr:colOff>2286000</xdr:colOff>
      <xdr:row>4</xdr:row>
      <xdr:rowOff>1075840</xdr:rowOff>
    </xdr:to>
    <xdr:sp macro="" textlink="">
      <xdr:nvSpPr>
        <xdr:cNvPr id="30" name="正方形/長方形 29">
          <a:extLst>
            <a:ext uri="{FF2B5EF4-FFF2-40B4-BE49-F238E27FC236}">
              <a16:creationId xmlns:a16="http://schemas.microsoft.com/office/drawing/2014/main" id="{09E0370C-4E7E-4E8F-8389-3A0E3332139A}"/>
            </a:ext>
          </a:extLst>
        </xdr:cNvPr>
        <xdr:cNvSpPr/>
      </xdr:nvSpPr>
      <xdr:spPr>
        <a:xfrm>
          <a:off x="43458613" y="783590"/>
          <a:ext cx="21298687" cy="2717950"/>
        </a:xfrm>
        <a:prstGeom prst="rect">
          <a:avLst/>
        </a:prstGeom>
        <a:no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19</xdr:col>
      <xdr:colOff>1102846</xdr:colOff>
      <xdr:row>1</xdr:row>
      <xdr:rowOff>425824</xdr:rowOff>
    </xdr:from>
    <xdr:ext cx="2031325" cy="1079500"/>
    <xdr:sp macro="" textlink="">
      <xdr:nvSpPr>
        <xdr:cNvPr id="31" name="テキスト ボックス 30">
          <a:extLst>
            <a:ext uri="{FF2B5EF4-FFF2-40B4-BE49-F238E27FC236}">
              <a16:creationId xmlns:a16="http://schemas.microsoft.com/office/drawing/2014/main" id="{89B43443-79D6-4CAA-8C4D-5C6FF3268B16}"/>
            </a:ext>
          </a:extLst>
        </xdr:cNvPr>
        <xdr:cNvSpPr txBox="1"/>
      </xdr:nvSpPr>
      <xdr:spPr>
        <a:xfrm>
          <a:off x="43539896" y="425824"/>
          <a:ext cx="2031325" cy="1079500"/>
        </a:xfrm>
        <a:prstGeom prst="rect">
          <a:avLst/>
        </a:prstGeom>
        <a:solidFill>
          <a:schemeClr val="bg1"/>
        </a:solidFill>
        <a:ln>
          <a:solidFill>
            <a:sysClr val="windowText" lastClr="00000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r>
            <a:rPr kumimoji="1" lang="ja-JP" altLang="en-US" sz="6000">
              <a:latin typeface="Meiryo UI" panose="020B0604030504040204" pitchFamily="50" charset="-128"/>
              <a:ea typeface="Meiryo UI" panose="020B0604030504040204" pitchFamily="50" charset="-128"/>
            </a:rPr>
            <a:t>凡例</a:t>
          </a:r>
          <a:endParaRPr kumimoji="1" lang="en-US" altLang="ja-JP" sz="6000">
            <a:latin typeface="Meiryo UI" panose="020B0604030504040204" pitchFamily="50" charset="-128"/>
            <a:ea typeface="Meiryo UI" panose="020B0604030504040204" pitchFamily="50" charset="-128"/>
          </a:endParaRPr>
        </a:p>
      </xdr:txBody>
    </xdr:sp>
    <xdr:clientData/>
  </xdr:oneCellAnchor>
  <xdr:twoCellAnchor>
    <xdr:from>
      <xdr:col>64</xdr:col>
      <xdr:colOff>190500</xdr:colOff>
      <xdr:row>26</xdr:row>
      <xdr:rowOff>365125</xdr:rowOff>
    </xdr:from>
    <xdr:to>
      <xdr:col>65</xdr:col>
      <xdr:colOff>1206500</xdr:colOff>
      <xdr:row>28</xdr:row>
      <xdr:rowOff>0</xdr:rowOff>
    </xdr:to>
    <xdr:sp macro="" textlink="">
      <xdr:nvSpPr>
        <xdr:cNvPr id="32" name="正方形/長方形 31">
          <a:extLst>
            <a:ext uri="{FF2B5EF4-FFF2-40B4-BE49-F238E27FC236}">
              <a16:creationId xmlns:a16="http://schemas.microsoft.com/office/drawing/2014/main" id="{C9B2A642-8BB7-4472-B83E-527377314F82}"/>
            </a:ext>
          </a:extLst>
        </xdr:cNvPr>
        <xdr:cNvSpPr/>
      </xdr:nvSpPr>
      <xdr:spPr>
        <a:xfrm>
          <a:off x="101504750" y="13633450"/>
          <a:ext cx="2616200" cy="0"/>
        </a:xfrm>
        <a:prstGeom prst="rect">
          <a:avLst/>
        </a:prstGeom>
        <a:noFill/>
        <a:ln w="76200">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56</xdr:col>
      <xdr:colOff>396876</xdr:colOff>
      <xdr:row>26</xdr:row>
      <xdr:rowOff>123658</xdr:rowOff>
    </xdr:from>
    <xdr:to>
      <xdr:col>63</xdr:col>
      <xdr:colOff>428626</xdr:colOff>
      <xdr:row>28</xdr:row>
      <xdr:rowOff>0</xdr:rowOff>
    </xdr:to>
    <xdr:sp macro="" textlink="">
      <xdr:nvSpPr>
        <xdr:cNvPr id="33" name="正方形/長方形 32">
          <a:extLst>
            <a:ext uri="{FF2B5EF4-FFF2-40B4-BE49-F238E27FC236}">
              <a16:creationId xmlns:a16="http://schemas.microsoft.com/office/drawing/2014/main" id="{F0CAE9D5-08EF-4CF2-8673-A8B31667092B}"/>
            </a:ext>
          </a:extLst>
        </xdr:cNvPr>
        <xdr:cNvSpPr/>
      </xdr:nvSpPr>
      <xdr:spPr>
        <a:xfrm>
          <a:off x="95602426" y="13633450"/>
          <a:ext cx="4946650" cy="0"/>
        </a:xfrm>
        <a:prstGeom prst="rect">
          <a:avLst/>
        </a:prstGeom>
        <a:noFill/>
        <a:ln w="76200">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67</xdr:col>
      <xdr:colOff>142875</xdr:colOff>
      <xdr:row>73</xdr:row>
      <xdr:rowOff>15875</xdr:rowOff>
    </xdr:from>
    <xdr:to>
      <xdr:col>69</xdr:col>
      <xdr:colOff>1249949</xdr:colOff>
      <xdr:row>73</xdr:row>
      <xdr:rowOff>810511</xdr:rowOff>
    </xdr:to>
    <xdr:sp macro="" textlink="">
      <xdr:nvSpPr>
        <xdr:cNvPr id="34" name="四角形吹き出し 59">
          <a:extLst>
            <a:ext uri="{FF2B5EF4-FFF2-40B4-BE49-F238E27FC236}">
              <a16:creationId xmlns:a16="http://schemas.microsoft.com/office/drawing/2014/main" id="{C03956F0-713B-4119-9615-3FA2E3606973}"/>
            </a:ext>
          </a:extLst>
        </xdr:cNvPr>
        <xdr:cNvSpPr/>
      </xdr:nvSpPr>
      <xdr:spPr>
        <a:xfrm>
          <a:off x="105635425" y="40478075"/>
          <a:ext cx="3685174" cy="794636"/>
        </a:xfrm>
        <a:prstGeom prst="wedgeRectCallout">
          <a:avLst>
            <a:gd name="adj1" fmla="val -11809"/>
            <a:gd name="adj2" fmla="val -273411"/>
          </a:avLst>
        </a:prstGeom>
        <a:solidFill>
          <a:srgbClr val="5B9BD5"/>
        </a:solidFill>
        <a:ln w="12700" cap="flat" cmpd="sng" algn="ctr">
          <a:solidFill>
            <a:srgbClr val="5B9BD5">
              <a:shade val="50000"/>
            </a:srgb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SP2</a:t>
          </a:r>
          <a:r>
            <a:rPr kumimoji="1" lang="ja-JP" altLang="en-US"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台</a:t>
          </a:r>
          <a:endPar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endParaRPr>
        </a:p>
      </xdr:txBody>
    </xdr:sp>
    <xdr:clientData/>
  </xdr:twoCellAnchor>
  <xdr:twoCellAnchor>
    <xdr:from>
      <xdr:col>55</xdr:col>
      <xdr:colOff>650875</xdr:colOff>
      <xdr:row>22</xdr:row>
      <xdr:rowOff>0</xdr:rowOff>
    </xdr:from>
    <xdr:to>
      <xdr:col>61</xdr:col>
      <xdr:colOff>154574</xdr:colOff>
      <xdr:row>22</xdr:row>
      <xdr:rowOff>477136</xdr:rowOff>
    </xdr:to>
    <xdr:sp macro="" textlink="">
      <xdr:nvSpPr>
        <xdr:cNvPr id="35" name="四角形吹き出し 59">
          <a:extLst>
            <a:ext uri="{FF2B5EF4-FFF2-40B4-BE49-F238E27FC236}">
              <a16:creationId xmlns:a16="http://schemas.microsoft.com/office/drawing/2014/main" id="{F2608C06-8DA7-4D4C-8922-61D715603139}"/>
            </a:ext>
          </a:extLst>
        </xdr:cNvPr>
        <xdr:cNvSpPr/>
      </xdr:nvSpPr>
      <xdr:spPr>
        <a:xfrm>
          <a:off x="95202375" y="13633450"/>
          <a:ext cx="3815349" cy="0"/>
        </a:xfrm>
        <a:prstGeom prst="wedgeRectCallout">
          <a:avLst>
            <a:gd name="adj1" fmla="val -30399"/>
            <a:gd name="adj2" fmla="val -103149"/>
          </a:avLst>
        </a:prstGeom>
        <a:solidFill>
          <a:srgbClr val="5B9BD5"/>
        </a:solidFill>
        <a:ln w="12700" cap="flat" cmpd="sng" algn="ctr">
          <a:solidFill>
            <a:srgbClr val="5B9BD5">
              <a:shade val="50000"/>
            </a:srgb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SP2</a:t>
          </a:r>
          <a:r>
            <a:rPr kumimoji="1" lang="ja-JP" altLang="en-US"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台</a:t>
          </a:r>
          <a:endPar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endParaRPr>
        </a:p>
      </xdr:txBody>
    </xdr:sp>
    <xdr:clientData/>
  </xdr:twoCellAnchor>
  <xdr:twoCellAnchor>
    <xdr:from>
      <xdr:col>63</xdr:col>
      <xdr:colOff>142874</xdr:colOff>
      <xdr:row>8</xdr:row>
      <xdr:rowOff>349250</xdr:rowOff>
    </xdr:from>
    <xdr:to>
      <xdr:col>66</xdr:col>
      <xdr:colOff>603249</xdr:colOff>
      <xdr:row>9</xdr:row>
      <xdr:rowOff>317500</xdr:rowOff>
    </xdr:to>
    <xdr:sp macro="" textlink="">
      <xdr:nvSpPr>
        <xdr:cNvPr id="36" name="四角形吹き出し 59">
          <a:extLst>
            <a:ext uri="{FF2B5EF4-FFF2-40B4-BE49-F238E27FC236}">
              <a16:creationId xmlns:a16="http://schemas.microsoft.com/office/drawing/2014/main" id="{FA5C6B67-B824-4E14-BE1A-1EC85DB283A5}"/>
            </a:ext>
          </a:extLst>
        </xdr:cNvPr>
        <xdr:cNvSpPr/>
      </xdr:nvSpPr>
      <xdr:spPr>
        <a:xfrm>
          <a:off x="100263324" y="6883400"/>
          <a:ext cx="4543425" cy="673100"/>
        </a:xfrm>
        <a:prstGeom prst="wedgeRectCallout">
          <a:avLst>
            <a:gd name="adj1" fmla="val 27855"/>
            <a:gd name="adj2" fmla="val -176919"/>
          </a:avLst>
        </a:prstGeom>
        <a:solidFill>
          <a:srgbClr val="5B9BD5"/>
        </a:solidFill>
        <a:ln w="12700" cap="flat" cmpd="sng" algn="ctr">
          <a:solidFill>
            <a:srgbClr val="5B9BD5">
              <a:shade val="50000"/>
            </a:srgb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SP3</a:t>
          </a:r>
          <a:r>
            <a:rPr kumimoji="1" lang="ja-JP" altLang="en-US"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台含む</a:t>
          </a:r>
          <a:endPar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endParaRPr>
        </a:p>
      </xdr:txBody>
    </xdr:sp>
    <xdr:clientData/>
  </xdr:twoCellAnchor>
  <xdr:twoCellAnchor>
    <xdr:from>
      <xdr:col>54</xdr:col>
      <xdr:colOff>746124</xdr:colOff>
      <xdr:row>9</xdr:row>
      <xdr:rowOff>333375</xdr:rowOff>
    </xdr:from>
    <xdr:to>
      <xdr:col>59</xdr:col>
      <xdr:colOff>444499</xdr:colOff>
      <xdr:row>10</xdr:row>
      <xdr:rowOff>301625</xdr:rowOff>
    </xdr:to>
    <xdr:sp macro="" textlink="">
      <xdr:nvSpPr>
        <xdr:cNvPr id="37" name="四角形吹き出し 59">
          <a:extLst>
            <a:ext uri="{FF2B5EF4-FFF2-40B4-BE49-F238E27FC236}">
              <a16:creationId xmlns:a16="http://schemas.microsoft.com/office/drawing/2014/main" id="{36382F2C-4BEC-432E-B412-713F849C44AE}"/>
            </a:ext>
          </a:extLst>
        </xdr:cNvPr>
        <xdr:cNvSpPr/>
      </xdr:nvSpPr>
      <xdr:spPr>
        <a:xfrm>
          <a:off x="93221174" y="7556500"/>
          <a:ext cx="4314825" cy="0"/>
        </a:xfrm>
        <a:prstGeom prst="wedgeRectCallout">
          <a:avLst>
            <a:gd name="adj1" fmla="val -23936"/>
            <a:gd name="adj2" fmla="val -186756"/>
          </a:avLst>
        </a:prstGeom>
        <a:solidFill>
          <a:srgbClr val="5B9BD5"/>
        </a:solidFill>
        <a:ln w="12700" cap="flat" cmpd="sng" algn="ctr">
          <a:solidFill>
            <a:srgbClr val="5B9BD5">
              <a:shade val="50000"/>
            </a:srgb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SP5</a:t>
          </a:r>
          <a:r>
            <a:rPr kumimoji="1" lang="ja-JP" altLang="en-US"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台含む</a:t>
          </a:r>
          <a:endPar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endParaRPr>
        </a:p>
      </xdr:txBody>
    </xdr:sp>
    <xdr:clientData/>
  </xdr:twoCellAnchor>
  <xdr:twoCellAnchor>
    <xdr:from>
      <xdr:col>56</xdr:col>
      <xdr:colOff>508000</xdr:colOff>
      <xdr:row>10</xdr:row>
      <xdr:rowOff>619125</xdr:rowOff>
    </xdr:from>
    <xdr:to>
      <xdr:col>62</xdr:col>
      <xdr:colOff>27574</xdr:colOff>
      <xdr:row>11</xdr:row>
      <xdr:rowOff>667636</xdr:rowOff>
    </xdr:to>
    <xdr:sp macro="" textlink="">
      <xdr:nvSpPr>
        <xdr:cNvPr id="38" name="四角形吹き出し 59">
          <a:extLst>
            <a:ext uri="{FF2B5EF4-FFF2-40B4-BE49-F238E27FC236}">
              <a16:creationId xmlns:a16="http://schemas.microsoft.com/office/drawing/2014/main" id="{E30D5EF0-BC7A-476E-8839-53DABC920987}"/>
            </a:ext>
          </a:extLst>
        </xdr:cNvPr>
        <xdr:cNvSpPr/>
      </xdr:nvSpPr>
      <xdr:spPr>
        <a:xfrm>
          <a:off x="95713550" y="7556500"/>
          <a:ext cx="3805824" cy="0"/>
        </a:xfrm>
        <a:prstGeom prst="wedgeRectCallout">
          <a:avLst>
            <a:gd name="adj1" fmla="val -20314"/>
            <a:gd name="adj2" fmla="val -184898"/>
          </a:avLst>
        </a:prstGeom>
        <a:solidFill>
          <a:srgbClr val="5B9BD5"/>
        </a:solidFill>
        <a:ln w="12700" cap="flat" cmpd="sng" algn="ctr">
          <a:solidFill>
            <a:srgbClr val="5B9BD5">
              <a:shade val="50000"/>
            </a:srgb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SP4</a:t>
          </a:r>
          <a:r>
            <a:rPr kumimoji="1" lang="ja-JP" altLang="en-US"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台含む</a:t>
          </a:r>
          <a:endPar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endParaRPr>
        </a:p>
      </xdr:txBody>
    </xdr:sp>
    <xdr:clientData/>
  </xdr:twoCellAnchor>
  <xdr:twoCellAnchor>
    <xdr:from>
      <xdr:col>69</xdr:col>
      <xdr:colOff>292101</xdr:colOff>
      <xdr:row>11</xdr:row>
      <xdr:rowOff>266700</xdr:rowOff>
    </xdr:from>
    <xdr:to>
      <xdr:col>71</xdr:col>
      <xdr:colOff>690881</xdr:colOff>
      <xdr:row>13</xdr:row>
      <xdr:rowOff>266700</xdr:rowOff>
    </xdr:to>
    <xdr:sp macro="" textlink="">
      <xdr:nvSpPr>
        <xdr:cNvPr id="39" name="正方形/長方形 38">
          <a:extLst>
            <a:ext uri="{FF2B5EF4-FFF2-40B4-BE49-F238E27FC236}">
              <a16:creationId xmlns:a16="http://schemas.microsoft.com/office/drawing/2014/main" id="{B68CFB1D-7F05-4784-A6F3-70B1F4C57D02}"/>
            </a:ext>
          </a:extLst>
        </xdr:cNvPr>
        <xdr:cNvSpPr/>
      </xdr:nvSpPr>
      <xdr:spPr>
        <a:xfrm>
          <a:off x="108362751" y="7556500"/>
          <a:ext cx="4958080" cy="0"/>
        </a:xfrm>
        <a:prstGeom prst="rect">
          <a:avLst/>
        </a:prstGeom>
        <a:noFill/>
        <a:ln w="762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70</xdr:col>
      <xdr:colOff>76200</xdr:colOff>
      <xdr:row>13</xdr:row>
      <xdr:rowOff>571500</xdr:rowOff>
    </xdr:from>
    <xdr:to>
      <xdr:col>71</xdr:col>
      <xdr:colOff>304800</xdr:colOff>
      <xdr:row>14</xdr:row>
      <xdr:rowOff>609600</xdr:rowOff>
    </xdr:to>
    <xdr:sp macro="" textlink="">
      <xdr:nvSpPr>
        <xdr:cNvPr id="40" name="正方形/長方形 39">
          <a:extLst>
            <a:ext uri="{FF2B5EF4-FFF2-40B4-BE49-F238E27FC236}">
              <a16:creationId xmlns:a16="http://schemas.microsoft.com/office/drawing/2014/main" id="{063C3237-B2F8-43BF-8FCA-D70D335F71EF}"/>
            </a:ext>
          </a:extLst>
        </xdr:cNvPr>
        <xdr:cNvSpPr/>
      </xdr:nvSpPr>
      <xdr:spPr>
        <a:xfrm>
          <a:off x="110426500" y="7556500"/>
          <a:ext cx="2508250" cy="609600"/>
        </a:xfrm>
        <a:prstGeom prst="rect">
          <a:avLst/>
        </a:prstGeom>
        <a:noFill/>
        <a:ln w="762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69</xdr:col>
      <xdr:colOff>1285875</xdr:colOff>
      <xdr:row>82</xdr:row>
      <xdr:rowOff>317500</xdr:rowOff>
    </xdr:from>
    <xdr:to>
      <xdr:col>70</xdr:col>
      <xdr:colOff>1905000</xdr:colOff>
      <xdr:row>84</xdr:row>
      <xdr:rowOff>127885</xdr:rowOff>
    </xdr:to>
    <xdr:sp macro="" textlink="">
      <xdr:nvSpPr>
        <xdr:cNvPr id="41" name="四角形吹き出し 59">
          <a:extLst>
            <a:ext uri="{FF2B5EF4-FFF2-40B4-BE49-F238E27FC236}">
              <a16:creationId xmlns:a16="http://schemas.microsoft.com/office/drawing/2014/main" id="{3EC9C0A6-4488-4ECB-A5DD-110392639142}"/>
            </a:ext>
          </a:extLst>
        </xdr:cNvPr>
        <xdr:cNvSpPr/>
      </xdr:nvSpPr>
      <xdr:spPr>
        <a:xfrm>
          <a:off x="109356525" y="55238650"/>
          <a:ext cx="2898775" cy="1029585"/>
        </a:xfrm>
        <a:prstGeom prst="wedgeRectCallout">
          <a:avLst>
            <a:gd name="adj1" fmla="val -16034"/>
            <a:gd name="adj2" fmla="val -23177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SP4</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a:p>
          <a:pPr algn="ct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68</xdr:col>
      <xdr:colOff>15875</xdr:colOff>
      <xdr:row>73</xdr:row>
      <xdr:rowOff>0</xdr:rowOff>
    </xdr:from>
    <xdr:to>
      <xdr:col>69</xdr:col>
      <xdr:colOff>1714500</xdr:colOff>
      <xdr:row>73</xdr:row>
      <xdr:rowOff>445385</xdr:rowOff>
    </xdr:to>
    <xdr:sp macro="" textlink="">
      <xdr:nvSpPr>
        <xdr:cNvPr id="42" name="四角形吹き出し 59">
          <a:extLst>
            <a:ext uri="{FF2B5EF4-FFF2-40B4-BE49-F238E27FC236}">
              <a16:creationId xmlns:a16="http://schemas.microsoft.com/office/drawing/2014/main" id="{741211E2-75F1-4138-8E35-62E0D8AAD8CB}"/>
            </a:ext>
          </a:extLst>
        </xdr:cNvPr>
        <xdr:cNvSpPr/>
      </xdr:nvSpPr>
      <xdr:spPr>
        <a:xfrm>
          <a:off x="106797475" y="40462200"/>
          <a:ext cx="2987675" cy="445385"/>
        </a:xfrm>
        <a:prstGeom prst="wedgeRectCallout">
          <a:avLst>
            <a:gd name="adj1" fmla="val -24239"/>
            <a:gd name="adj2" fmla="val -10246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SP2</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a:p>
          <a:pPr algn="ct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54</xdr:col>
      <xdr:colOff>1651000</xdr:colOff>
      <xdr:row>21</xdr:row>
      <xdr:rowOff>635000</xdr:rowOff>
    </xdr:from>
    <xdr:to>
      <xdr:col>68</xdr:col>
      <xdr:colOff>777875</xdr:colOff>
      <xdr:row>22</xdr:row>
      <xdr:rowOff>0</xdr:rowOff>
    </xdr:to>
    <xdr:sp macro="" textlink="">
      <xdr:nvSpPr>
        <xdr:cNvPr id="43" name="四角形吹き出し 34">
          <a:extLst>
            <a:ext uri="{FF2B5EF4-FFF2-40B4-BE49-F238E27FC236}">
              <a16:creationId xmlns:a16="http://schemas.microsoft.com/office/drawing/2014/main" id="{8AFA5D4C-9A26-4D6C-8EBB-19BD95318919}"/>
            </a:ext>
          </a:extLst>
        </xdr:cNvPr>
        <xdr:cNvSpPr/>
      </xdr:nvSpPr>
      <xdr:spPr>
        <a:xfrm>
          <a:off x="94126050" y="13252450"/>
          <a:ext cx="13433425" cy="381000"/>
        </a:xfrm>
        <a:prstGeom prst="wedgeRectCallout">
          <a:avLst>
            <a:gd name="adj1" fmla="val -24470"/>
            <a:gd name="adj2" fmla="val 187830"/>
          </a:avLst>
        </a:prstGeom>
        <a:solidFill>
          <a:schemeClr val="accent4"/>
        </a:solidFill>
        <a:ln w="7620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kumimoji="1" lang="ja-JP" altLang="en-US" sz="5400">
              <a:solidFill>
                <a:sysClr val="windowText" lastClr="000000"/>
              </a:solidFill>
              <a:latin typeface="+mn-lt"/>
              <a:ea typeface="+mn-ea"/>
              <a:cs typeface="+mn-cs"/>
            </a:rPr>
            <a:t>久しぶり加工　治具切り替え忘れ注意</a:t>
          </a:r>
        </a:p>
      </xdr:txBody>
    </xdr:sp>
    <xdr:clientData/>
  </xdr:twoCellAnchor>
  <xdr:twoCellAnchor>
    <xdr:from>
      <xdr:col>72</xdr:col>
      <xdr:colOff>63501</xdr:colOff>
      <xdr:row>14</xdr:row>
      <xdr:rowOff>38100</xdr:rowOff>
    </xdr:from>
    <xdr:to>
      <xdr:col>74</xdr:col>
      <xdr:colOff>462281</xdr:colOff>
      <xdr:row>16</xdr:row>
      <xdr:rowOff>38100</xdr:rowOff>
    </xdr:to>
    <xdr:sp macro="" textlink="">
      <xdr:nvSpPr>
        <xdr:cNvPr id="44" name="正方形/長方形 43">
          <a:extLst>
            <a:ext uri="{FF2B5EF4-FFF2-40B4-BE49-F238E27FC236}">
              <a16:creationId xmlns:a16="http://schemas.microsoft.com/office/drawing/2014/main" id="{462FBE50-188D-4886-8B77-7F54363C1A13}"/>
            </a:ext>
          </a:extLst>
        </xdr:cNvPr>
        <xdr:cNvSpPr/>
      </xdr:nvSpPr>
      <xdr:spPr>
        <a:xfrm>
          <a:off x="114973101" y="7594600"/>
          <a:ext cx="4958080" cy="2006600"/>
        </a:xfrm>
        <a:prstGeom prst="rect">
          <a:avLst/>
        </a:prstGeom>
        <a:noFill/>
        <a:ln w="762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71</xdr:col>
      <xdr:colOff>1828800</xdr:colOff>
      <xdr:row>17</xdr:row>
      <xdr:rowOff>800100</xdr:rowOff>
    </xdr:from>
    <xdr:to>
      <xdr:col>74</xdr:col>
      <xdr:colOff>76200</xdr:colOff>
      <xdr:row>18</xdr:row>
      <xdr:rowOff>800100</xdr:rowOff>
    </xdr:to>
    <xdr:sp macro="" textlink="">
      <xdr:nvSpPr>
        <xdr:cNvPr id="45" name="正方形/長方形 44">
          <a:extLst>
            <a:ext uri="{FF2B5EF4-FFF2-40B4-BE49-F238E27FC236}">
              <a16:creationId xmlns:a16="http://schemas.microsoft.com/office/drawing/2014/main" id="{003A47C3-7315-4BCA-B132-497F779BB729}"/>
            </a:ext>
          </a:extLst>
        </xdr:cNvPr>
        <xdr:cNvSpPr/>
      </xdr:nvSpPr>
      <xdr:spPr>
        <a:xfrm>
          <a:off x="114458750" y="10572750"/>
          <a:ext cx="5086350" cy="0"/>
        </a:xfrm>
        <a:prstGeom prst="rect">
          <a:avLst/>
        </a:prstGeom>
        <a:noFill/>
        <a:ln w="762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92</xdr:col>
      <xdr:colOff>85272</xdr:colOff>
      <xdr:row>46</xdr:row>
      <xdr:rowOff>0</xdr:rowOff>
    </xdr:from>
    <xdr:to>
      <xdr:col>96</xdr:col>
      <xdr:colOff>165846</xdr:colOff>
      <xdr:row>67</xdr:row>
      <xdr:rowOff>976085</xdr:rowOff>
    </xdr:to>
    <xdr:sp macro="" textlink="">
      <xdr:nvSpPr>
        <xdr:cNvPr id="46" name="四角形吹き出し 54">
          <a:extLst>
            <a:ext uri="{FF2B5EF4-FFF2-40B4-BE49-F238E27FC236}">
              <a16:creationId xmlns:a16="http://schemas.microsoft.com/office/drawing/2014/main" id="{397CC379-C564-4554-973F-CF6418F22FDB}"/>
            </a:ext>
          </a:extLst>
        </xdr:cNvPr>
        <xdr:cNvSpPr/>
      </xdr:nvSpPr>
      <xdr:spPr>
        <a:xfrm>
          <a:off x="133206672" y="24866600"/>
          <a:ext cx="2595174" cy="12268200"/>
        </a:xfrm>
        <a:prstGeom prst="wedgeRectCallout">
          <a:avLst>
            <a:gd name="adj1" fmla="val 73843"/>
            <a:gd name="adj2" fmla="val 13815"/>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SP6</a:t>
          </a:r>
          <a:r>
            <a:rPr kumimoji="1" lang="ja-JP" altLang="en-US" sz="5400">
              <a:latin typeface="Meiryo UI" panose="020B0604030504040204" pitchFamily="50" charset="-128"/>
              <a:ea typeface="Meiryo UI" panose="020B0604030504040204" pitchFamily="50" charset="-128"/>
            </a:rPr>
            <a:t>台</a:t>
          </a:r>
          <a:endParaRPr kumimoji="1" lang="en-US" altLang="ja-JP" sz="5400" b="1">
            <a:latin typeface="Meiryo UI" panose="020B0604030504040204" pitchFamily="50" charset="-128"/>
            <a:ea typeface="Meiryo UI" panose="020B0604030504040204" pitchFamily="50" charset="-128"/>
          </a:endParaRPr>
        </a:p>
      </xdr:txBody>
    </xdr:sp>
    <xdr:clientData/>
  </xdr:twoCellAnchor>
  <xdr:twoCellAnchor>
    <xdr:from>
      <xdr:col>7</xdr:col>
      <xdr:colOff>1481084</xdr:colOff>
      <xdr:row>50</xdr:row>
      <xdr:rowOff>381001</xdr:rowOff>
    </xdr:from>
    <xdr:to>
      <xdr:col>9</xdr:col>
      <xdr:colOff>254000</xdr:colOff>
      <xdr:row>54</xdr:row>
      <xdr:rowOff>724647</xdr:rowOff>
    </xdr:to>
    <xdr:sp macro="" textlink="">
      <xdr:nvSpPr>
        <xdr:cNvPr id="47" name="四角形吹き出し 54">
          <a:extLst>
            <a:ext uri="{FF2B5EF4-FFF2-40B4-BE49-F238E27FC236}">
              <a16:creationId xmlns:a16="http://schemas.microsoft.com/office/drawing/2014/main" id="{5483E6DA-EC0D-46C4-B117-6CDB1B49D76D}"/>
            </a:ext>
          </a:extLst>
        </xdr:cNvPr>
        <xdr:cNvSpPr/>
      </xdr:nvSpPr>
      <xdr:spPr>
        <a:xfrm>
          <a:off x="13781034" y="29337001"/>
          <a:ext cx="3941816" cy="1365996"/>
        </a:xfrm>
        <a:prstGeom prst="wedgeRectCallout">
          <a:avLst>
            <a:gd name="adj1" fmla="val 68682"/>
            <a:gd name="adj2" fmla="val 5308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SP5</a:t>
          </a:r>
          <a:r>
            <a:rPr kumimoji="1" lang="ja-JP" altLang="en-US" sz="5400">
              <a:latin typeface="Meiryo UI" panose="020B0604030504040204" pitchFamily="50" charset="-128"/>
              <a:ea typeface="Meiryo UI" panose="020B0604030504040204" pitchFamily="50" charset="-128"/>
            </a:rPr>
            <a:t>台含む</a:t>
          </a:r>
          <a:endParaRPr kumimoji="1" lang="en-US" altLang="ja-JP" sz="5400" b="1">
            <a:latin typeface="Meiryo UI" panose="020B0604030504040204" pitchFamily="50" charset="-128"/>
            <a:ea typeface="Meiryo UI" panose="020B0604030504040204" pitchFamily="50" charset="-128"/>
          </a:endParaRPr>
        </a:p>
      </xdr:txBody>
    </xdr:sp>
    <xdr:clientData/>
  </xdr:twoCellAnchor>
  <xdr:twoCellAnchor>
    <xdr:from>
      <xdr:col>59</xdr:col>
      <xdr:colOff>179294</xdr:colOff>
      <xdr:row>71</xdr:row>
      <xdr:rowOff>1389531</xdr:rowOff>
    </xdr:from>
    <xdr:to>
      <xdr:col>62</xdr:col>
      <xdr:colOff>134471</xdr:colOff>
      <xdr:row>73</xdr:row>
      <xdr:rowOff>0</xdr:rowOff>
    </xdr:to>
    <xdr:sp macro="" textlink="">
      <xdr:nvSpPr>
        <xdr:cNvPr id="48" name="正方形/長方形 47">
          <a:extLst>
            <a:ext uri="{FF2B5EF4-FFF2-40B4-BE49-F238E27FC236}">
              <a16:creationId xmlns:a16="http://schemas.microsoft.com/office/drawing/2014/main" id="{F1B2CC6B-E543-42DB-A3FC-8824C89215AF}"/>
            </a:ext>
          </a:extLst>
        </xdr:cNvPr>
        <xdr:cNvSpPr/>
      </xdr:nvSpPr>
      <xdr:spPr>
        <a:xfrm>
          <a:off x="97270794" y="39857831"/>
          <a:ext cx="2355477" cy="604369"/>
        </a:xfrm>
        <a:prstGeom prst="rect">
          <a:avLst/>
        </a:prstGeom>
        <a:noFill/>
        <a:ln w="762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56</xdr:col>
      <xdr:colOff>179294</xdr:colOff>
      <xdr:row>69</xdr:row>
      <xdr:rowOff>806824</xdr:rowOff>
    </xdr:from>
    <xdr:to>
      <xdr:col>69</xdr:col>
      <xdr:colOff>911468</xdr:colOff>
      <xdr:row>71</xdr:row>
      <xdr:rowOff>66780</xdr:rowOff>
    </xdr:to>
    <xdr:sp macro="" textlink="">
      <xdr:nvSpPr>
        <xdr:cNvPr id="49" name="テキスト ボックス 48">
          <a:extLst>
            <a:ext uri="{FF2B5EF4-FFF2-40B4-BE49-F238E27FC236}">
              <a16:creationId xmlns:a16="http://schemas.microsoft.com/office/drawing/2014/main" id="{A5B6A941-3B70-4CE1-B89C-BEED22898D8F}"/>
            </a:ext>
          </a:extLst>
        </xdr:cNvPr>
        <xdr:cNvSpPr txBox="1"/>
      </xdr:nvSpPr>
      <xdr:spPr>
        <a:xfrm>
          <a:off x="95384844" y="37134800"/>
          <a:ext cx="13597274" cy="1400280"/>
        </a:xfrm>
        <a:prstGeom prst="rect">
          <a:avLst/>
        </a:prstGeom>
        <a:noFill/>
        <a:ln>
          <a:noFill/>
        </a:ln>
        <a:effectLst/>
      </xdr:spPr>
      <xdr:txBody>
        <a:bodyPr vertOverflow="clip" horzOverflow="clip" wrap="none" rtlCol="0" anchor="t">
          <a:no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1" lang="ja-JP" altLang="en-US" sz="7200" b="0" i="0" u="none" strike="noStrike" kern="0" cap="none" spc="0" normalizeH="0" baseline="0" noProof="0">
              <a:ln>
                <a:noFill/>
              </a:ln>
              <a:solidFill>
                <a:sysClr val="windowText" lastClr="000000"/>
              </a:solidFill>
              <a:effectLst/>
              <a:uLnTx/>
              <a:uFillTx/>
              <a:latin typeface="Meiryo UI" panose="020B0604030504040204" pitchFamily="50" charset="-128"/>
              <a:ea typeface="Meiryo UI" panose="020B0604030504040204" pitchFamily="50" charset="-128"/>
              <a:cs typeface="+mn-cs"/>
            </a:rPr>
            <a:t>・・・複数ロット加工</a:t>
          </a:r>
          <a:endParaRPr kumimoji="1" lang="en-US" altLang="ja-JP" sz="7200" b="0" i="0" u="none" strike="noStrike" kern="0" cap="none" spc="0" normalizeH="0" baseline="0" noProof="0">
            <a:ln>
              <a:noFill/>
            </a:ln>
            <a:solidFill>
              <a:sysClr val="windowText" lastClr="000000"/>
            </a:solidFill>
            <a:effectLst/>
            <a:uLnTx/>
            <a:uFillTx/>
            <a:latin typeface="Meiryo UI" panose="020B0604030504040204" pitchFamily="50" charset="-128"/>
            <a:ea typeface="Meiryo UI" panose="020B0604030504040204" pitchFamily="50" charset="-128"/>
            <a:cs typeface="+mn-cs"/>
          </a:endParaRPr>
        </a:p>
      </xdr:txBody>
    </xdr:sp>
    <xdr:clientData/>
  </xdr:twoCellAnchor>
  <xdr:twoCellAnchor>
    <xdr:from>
      <xdr:col>19</xdr:col>
      <xdr:colOff>1703294</xdr:colOff>
      <xdr:row>3</xdr:row>
      <xdr:rowOff>358589</xdr:rowOff>
    </xdr:from>
    <xdr:to>
      <xdr:col>20</xdr:col>
      <xdr:colOff>1617736</xdr:colOff>
      <xdr:row>4</xdr:row>
      <xdr:rowOff>204996</xdr:rowOff>
    </xdr:to>
    <xdr:sp macro="" textlink="">
      <xdr:nvSpPr>
        <xdr:cNvPr id="50" name="正方形/長方形 49">
          <a:extLst>
            <a:ext uri="{FF2B5EF4-FFF2-40B4-BE49-F238E27FC236}">
              <a16:creationId xmlns:a16="http://schemas.microsoft.com/office/drawing/2014/main" id="{48E80EDF-8333-4AEF-97B1-CE61FDEEEED4}"/>
            </a:ext>
          </a:extLst>
        </xdr:cNvPr>
        <xdr:cNvSpPr/>
      </xdr:nvSpPr>
      <xdr:spPr>
        <a:xfrm>
          <a:off x="44140344" y="1761939"/>
          <a:ext cx="2524292" cy="875107"/>
        </a:xfrm>
        <a:prstGeom prst="rect">
          <a:avLst/>
        </a:prstGeom>
        <a:solidFill>
          <a:srgbClr val="FFFF00"/>
        </a:solidFill>
        <a:ln w="7620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20</xdr:col>
      <xdr:colOff>1736166</xdr:colOff>
      <xdr:row>3</xdr:row>
      <xdr:rowOff>1</xdr:rowOff>
    </xdr:from>
    <xdr:to>
      <xdr:col>22</xdr:col>
      <xdr:colOff>275536</xdr:colOff>
      <xdr:row>4</xdr:row>
      <xdr:rowOff>589282</xdr:rowOff>
    </xdr:to>
    <xdr:sp macro="" textlink="">
      <xdr:nvSpPr>
        <xdr:cNvPr id="51" name="テキスト ボックス 50">
          <a:extLst>
            <a:ext uri="{FF2B5EF4-FFF2-40B4-BE49-F238E27FC236}">
              <a16:creationId xmlns:a16="http://schemas.microsoft.com/office/drawing/2014/main" id="{2FF4D739-60C9-4BD3-A994-8E5FD5B9E667}"/>
            </a:ext>
          </a:extLst>
        </xdr:cNvPr>
        <xdr:cNvSpPr txBox="1"/>
      </xdr:nvSpPr>
      <xdr:spPr>
        <a:xfrm>
          <a:off x="46783066" y="1403351"/>
          <a:ext cx="3517770" cy="161798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200">
              <a:latin typeface="Meiryo UI" panose="020B0604030504040204" pitchFamily="50" charset="-128"/>
              <a:ea typeface="Meiryo UI" panose="020B0604030504040204" pitchFamily="50" charset="-128"/>
            </a:rPr>
            <a:t>・・・フレキ</a:t>
          </a:r>
          <a:endParaRPr kumimoji="1" lang="en-US" altLang="ja-JP" sz="7200">
            <a:latin typeface="Meiryo UI" panose="020B0604030504040204" pitchFamily="50" charset="-128"/>
            <a:ea typeface="Meiryo UI" panose="020B0604030504040204" pitchFamily="50" charset="-128"/>
          </a:endParaRPr>
        </a:p>
      </xdr:txBody>
    </xdr:sp>
    <xdr:clientData/>
  </xdr:twoCellAnchor>
  <xdr:twoCellAnchor>
    <xdr:from>
      <xdr:col>23</xdr:col>
      <xdr:colOff>850900</xdr:colOff>
      <xdr:row>3</xdr:row>
      <xdr:rowOff>1</xdr:rowOff>
    </xdr:from>
    <xdr:to>
      <xdr:col>25</xdr:col>
      <xdr:colOff>194151</xdr:colOff>
      <xdr:row>4</xdr:row>
      <xdr:rowOff>589282</xdr:rowOff>
    </xdr:to>
    <xdr:sp macro="" textlink="">
      <xdr:nvSpPr>
        <xdr:cNvPr id="52" name="テキスト ボックス 51">
          <a:extLst>
            <a:ext uri="{FF2B5EF4-FFF2-40B4-BE49-F238E27FC236}">
              <a16:creationId xmlns:a16="http://schemas.microsoft.com/office/drawing/2014/main" id="{9CD01F18-D11A-4715-9A26-0E530151C917}"/>
            </a:ext>
          </a:extLst>
        </xdr:cNvPr>
        <xdr:cNvSpPr txBox="1"/>
      </xdr:nvSpPr>
      <xdr:spPr>
        <a:xfrm>
          <a:off x="53365400" y="1403351"/>
          <a:ext cx="4321651" cy="161798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200">
              <a:latin typeface="Meiryo UI" panose="020B0604030504040204" pitchFamily="50" charset="-128"/>
              <a:ea typeface="Meiryo UI" panose="020B0604030504040204" pitchFamily="50" charset="-128"/>
            </a:rPr>
            <a:t>・・・搬入</a:t>
          </a:r>
          <a:endParaRPr kumimoji="1" lang="en-US" altLang="ja-JP" sz="7200">
            <a:latin typeface="Meiryo UI" panose="020B0604030504040204" pitchFamily="50" charset="-128"/>
            <a:ea typeface="Meiryo UI" panose="020B0604030504040204" pitchFamily="50" charset="-128"/>
          </a:endParaRPr>
        </a:p>
      </xdr:txBody>
    </xdr:sp>
    <xdr:clientData/>
  </xdr:twoCellAnchor>
  <xdr:twoCellAnchor>
    <xdr:from>
      <xdr:col>54</xdr:col>
      <xdr:colOff>124826</xdr:colOff>
      <xdr:row>11</xdr:row>
      <xdr:rowOff>149225</xdr:rowOff>
    </xdr:from>
    <xdr:to>
      <xdr:col>57</xdr:col>
      <xdr:colOff>352425</xdr:colOff>
      <xdr:row>11</xdr:row>
      <xdr:rowOff>990600</xdr:rowOff>
    </xdr:to>
    <xdr:sp macro="" textlink="">
      <xdr:nvSpPr>
        <xdr:cNvPr id="53" name="四角形吹き出し 59">
          <a:extLst>
            <a:ext uri="{FF2B5EF4-FFF2-40B4-BE49-F238E27FC236}">
              <a16:creationId xmlns:a16="http://schemas.microsoft.com/office/drawing/2014/main" id="{DFE26524-635F-4F71-9C90-4E808A651DB0}"/>
            </a:ext>
          </a:extLst>
        </xdr:cNvPr>
        <xdr:cNvSpPr/>
      </xdr:nvSpPr>
      <xdr:spPr>
        <a:xfrm>
          <a:off x="92599876" y="7556500"/>
          <a:ext cx="3586749" cy="0"/>
        </a:xfrm>
        <a:prstGeom prst="wedgeRectCallout">
          <a:avLst>
            <a:gd name="adj1" fmla="val -38135"/>
            <a:gd name="adj2" fmla="val 86957"/>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SP5</a:t>
          </a:r>
          <a:r>
            <a:rPr kumimoji="1" lang="ja-JP" altLang="en-US" sz="5400">
              <a:latin typeface="Meiryo UI" panose="020B0604030504040204" pitchFamily="50" charset="-128"/>
              <a:ea typeface="Meiryo UI" panose="020B0604030504040204" pitchFamily="50" charset="-128"/>
            </a:rPr>
            <a:t>台含む</a:t>
          </a:r>
        </a:p>
      </xdr:txBody>
    </xdr:sp>
    <xdr:clientData/>
  </xdr:twoCellAnchor>
  <xdr:twoCellAnchor>
    <xdr:from>
      <xdr:col>68</xdr:col>
      <xdr:colOff>1079500</xdr:colOff>
      <xdr:row>37</xdr:row>
      <xdr:rowOff>0</xdr:rowOff>
    </xdr:from>
    <xdr:to>
      <xdr:col>70</xdr:col>
      <xdr:colOff>698500</xdr:colOff>
      <xdr:row>46</xdr:row>
      <xdr:rowOff>0</xdr:rowOff>
    </xdr:to>
    <xdr:sp macro="" textlink="">
      <xdr:nvSpPr>
        <xdr:cNvPr id="54" name="四角形吹き出し 31">
          <a:extLst>
            <a:ext uri="{FF2B5EF4-FFF2-40B4-BE49-F238E27FC236}">
              <a16:creationId xmlns:a16="http://schemas.microsoft.com/office/drawing/2014/main" id="{1EF224B4-47A7-4803-A7A2-63EA1E49A963}"/>
            </a:ext>
          </a:extLst>
        </xdr:cNvPr>
        <xdr:cNvSpPr/>
      </xdr:nvSpPr>
      <xdr:spPr>
        <a:xfrm>
          <a:off x="107861100" y="18738850"/>
          <a:ext cx="3187700" cy="6127750"/>
        </a:xfrm>
        <a:prstGeom prst="wedgeRectCallout">
          <a:avLst>
            <a:gd name="adj1" fmla="val 62813"/>
            <a:gd name="adj2" fmla="val -95100"/>
          </a:avLst>
        </a:prstGeom>
        <a:solidFill>
          <a:srgbClr val="5B9BD5"/>
        </a:solidFill>
        <a:ln w="12700" cap="flat" cmpd="sng" algn="ctr">
          <a:solidFill>
            <a:srgbClr val="5B9BD5">
              <a:shade val="50000"/>
            </a:srgb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en-US" altLang="ja-JP"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SP4</a:t>
          </a:r>
          <a:r>
            <a:rPr kumimoji="1" lang="ja-JP" altLang="en-US" sz="5400" b="0" i="0" u="none" strike="noStrike" kern="0" cap="none" spc="0" normalizeH="0" baseline="0" noProof="0">
              <a:ln>
                <a:noFill/>
              </a:ln>
              <a:solidFill>
                <a:sysClr val="window" lastClr="FFFFFF"/>
              </a:solidFill>
              <a:effectLst/>
              <a:uLnTx/>
              <a:uFillTx/>
              <a:latin typeface="Meiryo UI" panose="020B0604030504040204" pitchFamily="50" charset="-128"/>
              <a:ea typeface="Meiryo UI" panose="020B0604030504040204" pitchFamily="50" charset="-128"/>
              <a:cs typeface="+mn-cs"/>
            </a:rPr>
            <a:t>台含む</a:t>
          </a:r>
        </a:p>
      </xdr:txBody>
    </xdr:sp>
    <xdr:clientData/>
  </xdr:twoCellAnchor>
  <xdr:twoCellAnchor>
    <xdr:from>
      <xdr:col>24</xdr:col>
      <xdr:colOff>2405445</xdr:colOff>
      <xdr:row>3</xdr:row>
      <xdr:rowOff>493059</xdr:rowOff>
    </xdr:from>
    <xdr:to>
      <xdr:col>25</xdr:col>
      <xdr:colOff>2399103</xdr:colOff>
      <xdr:row>4</xdr:row>
      <xdr:rowOff>339466</xdr:rowOff>
    </xdr:to>
    <xdr:sp macro="" textlink="">
      <xdr:nvSpPr>
        <xdr:cNvPr id="55" name="正方形/長方形 54">
          <a:extLst>
            <a:ext uri="{FF2B5EF4-FFF2-40B4-BE49-F238E27FC236}">
              <a16:creationId xmlns:a16="http://schemas.microsoft.com/office/drawing/2014/main" id="{A68ECD4D-5069-4675-8EA8-5279DD02D591}"/>
            </a:ext>
          </a:extLst>
        </xdr:cNvPr>
        <xdr:cNvSpPr/>
      </xdr:nvSpPr>
      <xdr:spPr>
        <a:xfrm>
          <a:off x="57409145" y="1896409"/>
          <a:ext cx="2482858" cy="875107"/>
        </a:xfrm>
        <a:prstGeom prst="rect">
          <a:avLst/>
        </a:prstGeom>
        <a:solidFill>
          <a:schemeClr val="accent2">
            <a:lumMod val="20000"/>
            <a:lumOff val="80000"/>
          </a:schemeClr>
        </a:solidFill>
        <a:ln w="7620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25</xdr:col>
      <xdr:colOff>2235807</xdr:colOff>
      <xdr:row>3</xdr:row>
      <xdr:rowOff>1</xdr:rowOff>
    </xdr:from>
    <xdr:to>
      <xdr:col>27</xdr:col>
      <xdr:colOff>1905000</xdr:colOff>
      <xdr:row>4</xdr:row>
      <xdr:rowOff>381000</xdr:rowOff>
    </xdr:to>
    <xdr:sp macro="" textlink="">
      <xdr:nvSpPr>
        <xdr:cNvPr id="56" name="テキスト ボックス 55">
          <a:extLst>
            <a:ext uri="{FF2B5EF4-FFF2-40B4-BE49-F238E27FC236}">
              <a16:creationId xmlns:a16="http://schemas.microsoft.com/office/drawing/2014/main" id="{650AEBB5-7DF6-4DDD-AD7F-634A18615FED}"/>
            </a:ext>
          </a:extLst>
        </xdr:cNvPr>
        <xdr:cNvSpPr txBox="1"/>
      </xdr:nvSpPr>
      <xdr:spPr>
        <a:xfrm>
          <a:off x="59766807" y="1397001"/>
          <a:ext cx="4622193" cy="13969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200">
              <a:latin typeface="Meiryo UI" panose="020B0604030504040204" pitchFamily="50" charset="-128"/>
              <a:ea typeface="Meiryo UI" panose="020B0604030504040204" pitchFamily="50" charset="-128"/>
            </a:rPr>
            <a:t>・・・前倒し</a:t>
          </a:r>
          <a:endParaRPr kumimoji="1" lang="en-US" altLang="ja-JP" sz="7200">
            <a:latin typeface="Meiryo UI" panose="020B0604030504040204" pitchFamily="50" charset="-128"/>
            <a:ea typeface="Meiryo UI" panose="020B0604030504040204" pitchFamily="50" charset="-128"/>
          </a:endParaRPr>
        </a:p>
      </xdr:txBody>
    </xdr:sp>
    <xdr:clientData/>
  </xdr:twoCellAnchor>
  <xdr:twoCellAnchor>
    <xdr:from>
      <xdr:col>22</xdr:col>
      <xdr:colOff>944946</xdr:colOff>
      <xdr:row>3</xdr:row>
      <xdr:rowOff>362399</xdr:rowOff>
    </xdr:from>
    <xdr:to>
      <xdr:col>23</xdr:col>
      <xdr:colOff>964797</xdr:colOff>
      <xdr:row>4</xdr:row>
      <xdr:rowOff>208806</xdr:rowOff>
    </xdr:to>
    <xdr:sp macro="" textlink="">
      <xdr:nvSpPr>
        <xdr:cNvPr id="57" name="正方形/長方形 56">
          <a:extLst>
            <a:ext uri="{FF2B5EF4-FFF2-40B4-BE49-F238E27FC236}">
              <a16:creationId xmlns:a16="http://schemas.microsoft.com/office/drawing/2014/main" id="{295CF4B4-0988-4F63-AF73-5678BBA57C3A}"/>
            </a:ext>
          </a:extLst>
        </xdr:cNvPr>
        <xdr:cNvSpPr/>
      </xdr:nvSpPr>
      <xdr:spPr>
        <a:xfrm>
          <a:off x="50970246" y="1765749"/>
          <a:ext cx="2509051" cy="875107"/>
        </a:xfrm>
        <a:prstGeom prst="rect">
          <a:avLst/>
        </a:prstGeom>
        <a:solidFill>
          <a:schemeClr val="bg2">
            <a:lumMod val="90000"/>
          </a:schemeClr>
        </a:solidFill>
        <a:ln w="7620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59</xdr:col>
      <xdr:colOff>520798</xdr:colOff>
      <xdr:row>46</xdr:row>
      <xdr:rowOff>0</xdr:rowOff>
    </xdr:from>
    <xdr:to>
      <xdr:col>64</xdr:col>
      <xdr:colOff>697213</xdr:colOff>
      <xdr:row>46</xdr:row>
      <xdr:rowOff>109463</xdr:rowOff>
    </xdr:to>
    <xdr:sp macro="" textlink="">
      <xdr:nvSpPr>
        <xdr:cNvPr id="58" name="四角形吹き出し 51">
          <a:extLst>
            <a:ext uri="{FF2B5EF4-FFF2-40B4-BE49-F238E27FC236}">
              <a16:creationId xmlns:a16="http://schemas.microsoft.com/office/drawing/2014/main" id="{90006B3F-096F-4FED-831F-6FB503875302}"/>
            </a:ext>
          </a:extLst>
        </xdr:cNvPr>
        <xdr:cNvSpPr/>
      </xdr:nvSpPr>
      <xdr:spPr>
        <a:xfrm>
          <a:off x="97612298" y="24866600"/>
          <a:ext cx="4399165" cy="109463"/>
        </a:xfrm>
        <a:prstGeom prst="wedgeRectCallout">
          <a:avLst>
            <a:gd name="adj1" fmla="val 74172"/>
            <a:gd name="adj2" fmla="val 3123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5400">
              <a:latin typeface="Meiryo UI" panose="020B0604030504040204" pitchFamily="50" charset="-128"/>
              <a:ea typeface="Meiryo UI" panose="020B0604030504040204" pitchFamily="50" charset="-128"/>
            </a:rPr>
            <a:t>新機種</a:t>
          </a:r>
        </a:p>
      </xdr:txBody>
    </xdr:sp>
    <xdr:clientData/>
  </xdr:twoCellAnchor>
  <xdr:twoCellAnchor>
    <xdr:from>
      <xdr:col>73</xdr:col>
      <xdr:colOff>2041819</xdr:colOff>
      <xdr:row>9</xdr:row>
      <xdr:rowOff>589231</xdr:rowOff>
    </xdr:from>
    <xdr:to>
      <xdr:col>77</xdr:col>
      <xdr:colOff>283406</xdr:colOff>
      <xdr:row>10</xdr:row>
      <xdr:rowOff>521919</xdr:rowOff>
    </xdr:to>
    <xdr:sp macro="" textlink="">
      <xdr:nvSpPr>
        <xdr:cNvPr id="59" name="四角形吹き出し 27">
          <a:extLst>
            <a:ext uri="{FF2B5EF4-FFF2-40B4-BE49-F238E27FC236}">
              <a16:creationId xmlns:a16="http://schemas.microsoft.com/office/drawing/2014/main" id="{A8B94B3E-ED70-4686-B7B5-525F3A2688A6}"/>
            </a:ext>
          </a:extLst>
        </xdr:cNvPr>
        <xdr:cNvSpPr/>
      </xdr:nvSpPr>
      <xdr:spPr>
        <a:xfrm>
          <a:off x="119231069" y="7556500"/>
          <a:ext cx="4058187" cy="0"/>
        </a:xfrm>
        <a:prstGeom prst="wedgeRectCallout">
          <a:avLst>
            <a:gd name="adj1" fmla="val -53183"/>
            <a:gd name="adj2" fmla="val -20175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SP10</a:t>
          </a:r>
          <a:r>
            <a:rPr kumimoji="1" lang="ja-JP" altLang="en-US" sz="5400">
              <a:latin typeface="Meiryo UI" panose="020B0604030504040204" pitchFamily="50" charset="-128"/>
              <a:ea typeface="Meiryo UI" panose="020B0604030504040204" pitchFamily="50" charset="-128"/>
            </a:rPr>
            <a:t>台含む</a:t>
          </a:r>
        </a:p>
      </xdr:txBody>
    </xdr:sp>
    <xdr:clientData/>
  </xdr:twoCellAnchor>
  <xdr:twoCellAnchor>
    <xdr:from>
      <xdr:col>56</xdr:col>
      <xdr:colOff>75175</xdr:colOff>
      <xdr:row>47</xdr:row>
      <xdr:rowOff>584249</xdr:rowOff>
    </xdr:from>
    <xdr:to>
      <xdr:col>65</xdr:col>
      <xdr:colOff>268261</xdr:colOff>
      <xdr:row>50</xdr:row>
      <xdr:rowOff>593232</xdr:rowOff>
    </xdr:to>
    <xdr:sp macro="" textlink="">
      <xdr:nvSpPr>
        <xdr:cNvPr id="60" name="四角形吹き出し 58">
          <a:extLst>
            <a:ext uri="{FF2B5EF4-FFF2-40B4-BE49-F238E27FC236}">
              <a16:creationId xmlns:a16="http://schemas.microsoft.com/office/drawing/2014/main" id="{447D5FD6-06AC-45A4-B704-7B8087705527}"/>
            </a:ext>
          </a:extLst>
        </xdr:cNvPr>
        <xdr:cNvSpPr/>
      </xdr:nvSpPr>
      <xdr:spPr>
        <a:xfrm>
          <a:off x="95280725" y="26473199"/>
          <a:ext cx="7901986" cy="3076033"/>
        </a:xfrm>
        <a:prstGeom prst="wedgeRectCallout">
          <a:avLst>
            <a:gd name="adj1" fmla="val 43315"/>
            <a:gd name="adj2" fmla="val -83075"/>
          </a:avLst>
        </a:prstGeom>
        <a:solidFill>
          <a:schemeClr val="accent3">
            <a:lumMod val="60000"/>
            <a:lumOff val="4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5400" b="1">
              <a:solidFill>
                <a:schemeClr val="tx1"/>
              </a:solidFill>
              <a:latin typeface="Meiryo UI" panose="020B0604030504040204" pitchFamily="50" charset="-128"/>
              <a:ea typeface="Meiryo UI" panose="020B0604030504040204" pitchFamily="50" charset="-128"/>
            </a:rPr>
            <a:t>棚上げ分</a:t>
          </a:r>
          <a:r>
            <a:rPr kumimoji="1" lang="en-US" altLang="ja-JP" sz="5400" b="1">
              <a:solidFill>
                <a:schemeClr val="tx1"/>
              </a:solidFill>
              <a:latin typeface="Meiryo UI" panose="020B0604030504040204" pitchFamily="50" charset="-128"/>
              <a:ea typeface="Meiryo UI" panose="020B0604030504040204" pitchFamily="50" charset="-128"/>
            </a:rPr>
            <a:t>460</a:t>
          </a:r>
          <a:r>
            <a:rPr kumimoji="1" lang="ja-JP" altLang="en-US" sz="5400" b="1">
              <a:solidFill>
                <a:schemeClr val="tx1"/>
              </a:solidFill>
              <a:latin typeface="Meiryo UI" panose="020B0604030504040204" pitchFamily="50" charset="-128"/>
              <a:ea typeface="Meiryo UI" panose="020B0604030504040204" pitchFamily="50" charset="-128"/>
            </a:rPr>
            <a:t>台吊りかけ</a:t>
          </a:r>
        </a:p>
      </xdr:txBody>
    </xdr:sp>
    <xdr:clientData/>
  </xdr:twoCellAnchor>
  <xdr:twoCellAnchor>
    <xdr:from>
      <xdr:col>75</xdr:col>
      <xdr:colOff>334255</xdr:colOff>
      <xdr:row>19</xdr:row>
      <xdr:rowOff>110490</xdr:rowOff>
    </xdr:from>
    <xdr:to>
      <xdr:col>82</xdr:col>
      <xdr:colOff>318265</xdr:colOff>
      <xdr:row>20</xdr:row>
      <xdr:rowOff>901797</xdr:rowOff>
    </xdr:to>
    <xdr:sp macro="" textlink="">
      <xdr:nvSpPr>
        <xdr:cNvPr id="61" name="四角形吹き出し 51">
          <a:extLst>
            <a:ext uri="{FF2B5EF4-FFF2-40B4-BE49-F238E27FC236}">
              <a16:creationId xmlns:a16="http://schemas.microsoft.com/office/drawing/2014/main" id="{FB419F1A-8563-494A-8012-3F09586AD411}"/>
            </a:ext>
          </a:extLst>
        </xdr:cNvPr>
        <xdr:cNvSpPr/>
      </xdr:nvSpPr>
      <xdr:spPr>
        <a:xfrm>
          <a:off x="122082805" y="10683240"/>
          <a:ext cx="4384560" cy="1813657"/>
        </a:xfrm>
        <a:prstGeom prst="wedgeRectCallout">
          <a:avLst>
            <a:gd name="adj1" fmla="val 74172"/>
            <a:gd name="adj2" fmla="val 3123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5400">
              <a:latin typeface="Meiryo UI" panose="020B0604030504040204" pitchFamily="50" charset="-128"/>
              <a:ea typeface="Meiryo UI" panose="020B0604030504040204" pitchFamily="50" charset="-128"/>
            </a:rPr>
            <a:t>新機種</a:t>
          </a:r>
        </a:p>
      </xdr:txBody>
    </xdr:sp>
    <xdr:clientData/>
  </xdr:twoCellAnchor>
  <xdr:twoCellAnchor>
    <xdr:from>
      <xdr:col>71</xdr:col>
      <xdr:colOff>1367882</xdr:colOff>
      <xdr:row>21</xdr:row>
      <xdr:rowOff>457200</xdr:rowOff>
    </xdr:from>
    <xdr:to>
      <xdr:col>73</xdr:col>
      <xdr:colOff>821542</xdr:colOff>
      <xdr:row>22</xdr:row>
      <xdr:rowOff>0</xdr:rowOff>
    </xdr:to>
    <xdr:sp macro="" textlink="">
      <xdr:nvSpPr>
        <xdr:cNvPr id="62" name="四角形吹き出し 59">
          <a:extLst>
            <a:ext uri="{FF2B5EF4-FFF2-40B4-BE49-F238E27FC236}">
              <a16:creationId xmlns:a16="http://schemas.microsoft.com/office/drawing/2014/main" id="{EBE06B5D-297B-4819-8B02-D0E1B3376FF8}"/>
            </a:ext>
          </a:extLst>
        </xdr:cNvPr>
        <xdr:cNvSpPr/>
      </xdr:nvSpPr>
      <xdr:spPr>
        <a:xfrm>
          <a:off x="113997832" y="13074650"/>
          <a:ext cx="4012960" cy="558800"/>
        </a:xfrm>
        <a:prstGeom prst="wedgeRectCallout">
          <a:avLst>
            <a:gd name="adj1" fmla="val 41578"/>
            <a:gd name="adj2" fmla="val 11355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SP6</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54</xdr:col>
      <xdr:colOff>937626</xdr:colOff>
      <xdr:row>21</xdr:row>
      <xdr:rowOff>758825</xdr:rowOff>
    </xdr:from>
    <xdr:to>
      <xdr:col>58</xdr:col>
      <xdr:colOff>555625</xdr:colOff>
      <xdr:row>22</xdr:row>
      <xdr:rowOff>0</xdr:rowOff>
    </xdr:to>
    <xdr:sp macro="" textlink="">
      <xdr:nvSpPr>
        <xdr:cNvPr id="63" name="四角形吹き出し 59">
          <a:extLst>
            <a:ext uri="{FF2B5EF4-FFF2-40B4-BE49-F238E27FC236}">
              <a16:creationId xmlns:a16="http://schemas.microsoft.com/office/drawing/2014/main" id="{EF001445-9CAA-4E59-AB06-640DF0188BFB}"/>
            </a:ext>
          </a:extLst>
        </xdr:cNvPr>
        <xdr:cNvSpPr/>
      </xdr:nvSpPr>
      <xdr:spPr>
        <a:xfrm>
          <a:off x="93412676" y="13376275"/>
          <a:ext cx="3605799" cy="257175"/>
        </a:xfrm>
        <a:prstGeom prst="wedgeRectCallout">
          <a:avLst>
            <a:gd name="adj1" fmla="val -41014"/>
            <a:gd name="adj2" fmla="val -208892"/>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SP8</a:t>
          </a:r>
          <a:r>
            <a:rPr kumimoji="1" lang="ja-JP" altLang="en-US" sz="5400">
              <a:latin typeface="Meiryo UI" panose="020B0604030504040204" pitchFamily="50" charset="-128"/>
              <a:ea typeface="Meiryo UI" panose="020B0604030504040204" pitchFamily="50" charset="-128"/>
            </a:rPr>
            <a:t>台含む</a:t>
          </a:r>
        </a:p>
      </xdr:txBody>
    </xdr:sp>
    <xdr:clientData/>
  </xdr:twoCellAnchor>
  <xdr:twoCellAnchor>
    <xdr:from>
      <xdr:col>84</xdr:col>
      <xdr:colOff>859882</xdr:colOff>
      <xdr:row>6</xdr:row>
      <xdr:rowOff>0</xdr:rowOff>
    </xdr:from>
    <xdr:to>
      <xdr:col>91</xdr:col>
      <xdr:colOff>161142</xdr:colOff>
      <xdr:row>6</xdr:row>
      <xdr:rowOff>683846</xdr:rowOff>
    </xdr:to>
    <xdr:sp macro="" textlink="">
      <xdr:nvSpPr>
        <xdr:cNvPr id="64" name="四角形吹き出し 59">
          <a:extLst>
            <a:ext uri="{FF2B5EF4-FFF2-40B4-BE49-F238E27FC236}">
              <a16:creationId xmlns:a16="http://schemas.microsoft.com/office/drawing/2014/main" id="{9001AC63-C544-44E4-B1B0-449100D68D75}"/>
            </a:ext>
          </a:extLst>
        </xdr:cNvPr>
        <xdr:cNvSpPr/>
      </xdr:nvSpPr>
      <xdr:spPr>
        <a:xfrm>
          <a:off x="128609182" y="4489450"/>
          <a:ext cx="4044710" cy="683846"/>
        </a:xfrm>
        <a:prstGeom prst="wedgeRectCallout">
          <a:avLst>
            <a:gd name="adj1" fmla="val 41578"/>
            <a:gd name="adj2" fmla="val 11355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SP5</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54</xdr:col>
      <xdr:colOff>847817</xdr:colOff>
      <xdr:row>51</xdr:row>
      <xdr:rowOff>631825</xdr:rowOff>
    </xdr:from>
    <xdr:to>
      <xdr:col>59</xdr:col>
      <xdr:colOff>288142</xdr:colOff>
      <xdr:row>52</xdr:row>
      <xdr:rowOff>701723</xdr:rowOff>
    </xdr:to>
    <xdr:sp macro="" textlink="">
      <xdr:nvSpPr>
        <xdr:cNvPr id="65" name="四角形吹き出し 59">
          <a:extLst>
            <a:ext uri="{FF2B5EF4-FFF2-40B4-BE49-F238E27FC236}">
              <a16:creationId xmlns:a16="http://schemas.microsoft.com/office/drawing/2014/main" id="{12F2B81D-F2A2-47FC-8526-EC336A14E83A}"/>
            </a:ext>
          </a:extLst>
        </xdr:cNvPr>
        <xdr:cNvSpPr/>
      </xdr:nvSpPr>
      <xdr:spPr>
        <a:xfrm>
          <a:off x="93322867" y="29978350"/>
          <a:ext cx="4056775" cy="0"/>
        </a:xfrm>
        <a:prstGeom prst="wedgeRectCallout">
          <a:avLst>
            <a:gd name="adj1" fmla="val -46987"/>
            <a:gd name="adj2" fmla="val 19112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SP5</a:t>
          </a:r>
          <a:r>
            <a:rPr kumimoji="1" lang="ja-JP" altLang="en-US" sz="5400">
              <a:latin typeface="Meiryo UI" panose="020B0604030504040204" pitchFamily="50" charset="-128"/>
              <a:ea typeface="Meiryo UI" panose="020B0604030504040204" pitchFamily="50" charset="-128"/>
            </a:rPr>
            <a:t>台含む</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59</xdr:col>
      <xdr:colOff>520798</xdr:colOff>
      <xdr:row>52</xdr:row>
      <xdr:rowOff>352180</xdr:rowOff>
    </xdr:from>
    <xdr:to>
      <xdr:col>64</xdr:col>
      <xdr:colOff>697213</xdr:colOff>
      <xdr:row>54</xdr:row>
      <xdr:rowOff>109463</xdr:rowOff>
    </xdr:to>
    <xdr:sp macro="" textlink="">
      <xdr:nvSpPr>
        <xdr:cNvPr id="66" name="四角形吹き出し 51">
          <a:extLst>
            <a:ext uri="{FF2B5EF4-FFF2-40B4-BE49-F238E27FC236}">
              <a16:creationId xmlns:a16="http://schemas.microsoft.com/office/drawing/2014/main" id="{523F4857-773E-4DFC-A6BA-A90F6A25E7AF}"/>
            </a:ext>
          </a:extLst>
        </xdr:cNvPr>
        <xdr:cNvSpPr/>
      </xdr:nvSpPr>
      <xdr:spPr>
        <a:xfrm>
          <a:off x="97612298" y="29978350"/>
          <a:ext cx="4399165" cy="109463"/>
        </a:xfrm>
        <a:prstGeom prst="wedgeRectCallout">
          <a:avLst>
            <a:gd name="adj1" fmla="val 74172"/>
            <a:gd name="adj2" fmla="val 31236"/>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5400">
              <a:latin typeface="Meiryo UI" panose="020B0604030504040204" pitchFamily="50" charset="-128"/>
              <a:ea typeface="Meiryo UI" panose="020B0604030504040204" pitchFamily="50" charset="-128"/>
            </a:rPr>
            <a:t>新機種</a:t>
          </a:r>
        </a:p>
      </xdr:txBody>
    </xdr:sp>
    <xdr:clientData/>
  </xdr:twoCellAnchor>
  <xdr:twoCellAnchor>
    <xdr:from>
      <xdr:col>56</xdr:col>
      <xdr:colOff>75175</xdr:colOff>
      <xdr:row>55</xdr:row>
      <xdr:rowOff>584249</xdr:rowOff>
    </xdr:from>
    <xdr:to>
      <xdr:col>65</xdr:col>
      <xdr:colOff>268261</xdr:colOff>
      <xdr:row>58</xdr:row>
      <xdr:rowOff>593232</xdr:rowOff>
    </xdr:to>
    <xdr:sp macro="" textlink="">
      <xdr:nvSpPr>
        <xdr:cNvPr id="67" name="四角形吹き出し 58">
          <a:extLst>
            <a:ext uri="{FF2B5EF4-FFF2-40B4-BE49-F238E27FC236}">
              <a16:creationId xmlns:a16="http://schemas.microsoft.com/office/drawing/2014/main" id="{CB7A52BA-A21A-4519-8CB6-736D4426E2E9}"/>
            </a:ext>
          </a:extLst>
        </xdr:cNvPr>
        <xdr:cNvSpPr/>
      </xdr:nvSpPr>
      <xdr:spPr>
        <a:xfrm>
          <a:off x="95280725" y="31584949"/>
          <a:ext cx="7901986" cy="438101"/>
        </a:xfrm>
        <a:prstGeom prst="wedgeRectCallout">
          <a:avLst>
            <a:gd name="adj1" fmla="val 43315"/>
            <a:gd name="adj2" fmla="val -83075"/>
          </a:avLst>
        </a:prstGeom>
        <a:solidFill>
          <a:schemeClr val="accent3">
            <a:lumMod val="60000"/>
            <a:lumOff val="4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5400" b="1">
              <a:solidFill>
                <a:schemeClr val="tx1"/>
              </a:solidFill>
              <a:latin typeface="Meiryo UI" panose="020B0604030504040204" pitchFamily="50" charset="-128"/>
              <a:ea typeface="Meiryo UI" panose="020B0604030504040204" pitchFamily="50" charset="-128"/>
            </a:rPr>
            <a:t>棚上げ分</a:t>
          </a:r>
          <a:r>
            <a:rPr kumimoji="1" lang="en-US" altLang="ja-JP" sz="5400" b="1">
              <a:solidFill>
                <a:schemeClr val="tx1"/>
              </a:solidFill>
              <a:latin typeface="Meiryo UI" panose="020B0604030504040204" pitchFamily="50" charset="-128"/>
              <a:ea typeface="Meiryo UI" panose="020B0604030504040204" pitchFamily="50" charset="-128"/>
            </a:rPr>
            <a:t>460</a:t>
          </a:r>
          <a:r>
            <a:rPr kumimoji="1" lang="ja-JP" altLang="en-US" sz="5400" b="1">
              <a:solidFill>
                <a:schemeClr val="tx1"/>
              </a:solidFill>
              <a:latin typeface="Meiryo UI" panose="020B0604030504040204" pitchFamily="50" charset="-128"/>
              <a:ea typeface="Meiryo UI" panose="020B0604030504040204" pitchFamily="50" charset="-128"/>
            </a:rPr>
            <a:t>台吊りかけ</a:t>
          </a:r>
        </a:p>
      </xdr:txBody>
    </xdr:sp>
    <xdr:clientData/>
  </xdr:twoCellAnchor>
  <xdr:twoCellAnchor>
    <xdr:from>
      <xdr:col>72</xdr:col>
      <xdr:colOff>543017</xdr:colOff>
      <xdr:row>71</xdr:row>
      <xdr:rowOff>1063625</xdr:rowOff>
    </xdr:from>
    <xdr:to>
      <xdr:col>74</xdr:col>
      <xdr:colOff>135742</xdr:colOff>
      <xdr:row>72</xdr:row>
      <xdr:rowOff>0</xdr:rowOff>
    </xdr:to>
    <xdr:sp macro="" textlink="">
      <xdr:nvSpPr>
        <xdr:cNvPr id="68" name="四角形吹き出し 59">
          <a:extLst>
            <a:ext uri="{FF2B5EF4-FFF2-40B4-BE49-F238E27FC236}">
              <a16:creationId xmlns:a16="http://schemas.microsoft.com/office/drawing/2014/main" id="{01744005-D807-488A-8468-576B14ED316A}"/>
            </a:ext>
          </a:extLst>
        </xdr:cNvPr>
        <xdr:cNvSpPr/>
      </xdr:nvSpPr>
      <xdr:spPr>
        <a:xfrm>
          <a:off x="115452617" y="39531925"/>
          <a:ext cx="4152025" cy="358775"/>
        </a:xfrm>
        <a:prstGeom prst="wedgeRectCallout">
          <a:avLst>
            <a:gd name="adj1" fmla="val -49552"/>
            <a:gd name="adj2" fmla="val 14902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KD8</a:t>
          </a:r>
          <a:r>
            <a:rPr kumimoji="1" lang="ja-JP" altLang="en-US" sz="5400">
              <a:latin typeface="Meiryo UI" panose="020B0604030504040204" pitchFamily="50" charset="-128"/>
              <a:ea typeface="Meiryo UI" panose="020B0604030504040204" pitchFamily="50" charset="-128"/>
            </a:rPr>
            <a:t>台含む</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54</xdr:col>
      <xdr:colOff>1445626</xdr:colOff>
      <xdr:row>53</xdr:row>
      <xdr:rowOff>809625</xdr:rowOff>
    </xdr:from>
    <xdr:to>
      <xdr:col>59</xdr:col>
      <xdr:colOff>454025</xdr:colOff>
      <xdr:row>54</xdr:row>
      <xdr:rowOff>635000</xdr:rowOff>
    </xdr:to>
    <xdr:sp macro="" textlink="">
      <xdr:nvSpPr>
        <xdr:cNvPr id="69" name="四角形吹き出し 59">
          <a:extLst>
            <a:ext uri="{FF2B5EF4-FFF2-40B4-BE49-F238E27FC236}">
              <a16:creationId xmlns:a16="http://schemas.microsoft.com/office/drawing/2014/main" id="{F9BED874-3EA8-4138-9FEC-0D3DD490535A}"/>
            </a:ext>
          </a:extLst>
        </xdr:cNvPr>
        <xdr:cNvSpPr/>
      </xdr:nvSpPr>
      <xdr:spPr>
        <a:xfrm>
          <a:off x="93920676" y="29978350"/>
          <a:ext cx="3624849" cy="635000"/>
        </a:xfrm>
        <a:prstGeom prst="wedgeRectCallout">
          <a:avLst>
            <a:gd name="adj1" fmla="val -38135"/>
            <a:gd name="adj2" fmla="val 86957"/>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SP5</a:t>
          </a:r>
          <a:r>
            <a:rPr kumimoji="1" lang="ja-JP" altLang="en-US" sz="5400">
              <a:latin typeface="Meiryo UI" panose="020B0604030504040204" pitchFamily="50" charset="-128"/>
              <a:ea typeface="Meiryo UI" panose="020B0604030504040204" pitchFamily="50" charset="-128"/>
            </a:rPr>
            <a:t>台</a:t>
          </a:r>
        </a:p>
      </xdr:txBody>
    </xdr:sp>
    <xdr:clientData/>
  </xdr:twoCellAnchor>
  <xdr:twoCellAnchor>
    <xdr:from>
      <xdr:col>60</xdr:col>
      <xdr:colOff>333272</xdr:colOff>
      <xdr:row>60</xdr:row>
      <xdr:rowOff>554083</xdr:rowOff>
    </xdr:from>
    <xdr:to>
      <xdr:col>64</xdr:col>
      <xdr:colOff>1226862</xdr:colOff>
      <xdr:row>61</xdr:row>
      <xdr:rowOff>740375</xdr:rowOff>
    </xdr:to>
    <xdr:sp macro="" textlink="">
      <xdr:nvSpPr>
        <xdr:cNvPr id="70" name="四角形吹き出し 27">
          <a:extLst>
            <a:ext uri="{FF2B5EF4-FFF2-40B4-BE49-F238E27FC236}">
              <a16:creationId xmlns:a16="http://schemas.microsoft.com/office/drawing/2014/main" id="{2F7A7EE6-4C47-47FA-952F-0B603AE4570E}"/>
            </a:ext>
          </a:extLst>
        </xdr:cNvPr>
        <xdr:cNvSpPr/>
      </xdr:nvSpPr>
      <xdr:spPr>
        <a:xfrm>
          <a:off x="98567772" y="32023050"/>
          <a:ext cx="3973340" cy="0"/>
        </a:xfrm>
        <a:prstGeom prst="wedgeRectCallout">
          <a:avLst>
            <a:gd name="adj1" fmla="val 36361"/>
            <a:gd name="adj2" fmla="val 165313"/>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a:t>
          </a:r>
          <a:endParaRPr kumimoji="1" lang="ja-JP" altLang="en-US" sz="5400">
            <a:latin typeface="Meiryo UI" panose="020B0604030504040204" pitchFamily="50" charset="-128"/>
            <a:ea typeface="Meiryo UI" panose="020B0604030504040204" pitchFamily="50" charset="-128"/>
          </a:endParaRPr>
        </a:p>
      </xdr:txBody>
    </xdr:sp>
    <xdr:clientData/>
  </xdr:twoCellAnchor>
  <mc:AlternateContent xmlns:mc="http://schemas.openxmlformats.org/markup-compatibility/2006">
    <mc:Choice xmlns:a14="http://schemas.microsoft.com/office/drawing/2010/main" Requires="a14">
      <xdr:oneCellAnchor>
        <xdr:from>
          <xdr:col>51</xdr:col>
          <xdr:colOff>161925</xdr:colOff>
          <xdr:row>6</xdr:row>
          <xdr:rowOff>0</xdr:rowOff>
        </xdr:from>
        <xdr:ext cx="6604000" cy="1778000"/>
        <xdr:pic>
          <xdr:nvPicPr>
            <xdr:cNvPr id="72" name="Picture 1">
              <a:extLst>
                <a:ext uri="{FF2B5EF4-FFF2-40B4-BE49-F238E27FC236}">
                  <a16:creationId xmlns:a16="http://schemas.microsoft.com/office/drawing/2014/main" id="{A76213E9-4804-4998-9BBD-6E87E079F4AA}"/>
                </a:ext>
              </a:extLst>
            </xdr:cNvPr>
            <xdr:cNvPicPr preferRelativeResize="0">
              <a:picLocks noChangeAspect="1" noChangeArrowheads="1"/>
              <a:extLst>
                <a:ext uri="{84589F7E-364E-4C9E-8A38-B11213B215E9}">
                  <a14:cameraTool cellRange="$BL$3:$BP$4" spid="_x0000_s232476"/>
                </a:ext>
              </a:extLst>
            </xdr:cNvPicPr>
          </xdr:nvPicPr>
          <xdr:blipFill>
            <a:blip xmlns:r="http://schemas.openxmlformats.org/officeDocument/2006/relationships" r:embed="rId1"/>
            <a:srcRect/>
            <a:stretch>
              <a:fillRect/>
            </a:stretch>
          </xdr:blipFill>
          <xdr:spPr bwMode="auto">
            <a:xfrm>
              <a:off x="87537925" y="4508500"/>
              <a:ext cx="6604000" cy="1778000"/>
            </a:xfrm>
            <a:prstGeom prst="rect">
              <a:avLst/>
            </a:prstGeom>
            <a:solidFill>
              <a:srgbClr val="FFFFFF" mc:Ignorable="a14" a14:legacySpreadsheetColorIndex="9"/>
            </a:solidFill>
            <a:ln>
              <a:noFill/>
            </a:ln>
            <a:extLst>
              <a:ext uri="{91240B29-F687-4F45-9708-019B960494DF}">
                <a14:hiddenLine w="9525">
                  <a:solidFill>
                    <a:srgbClr val="000000" mc:Ignorable="a14" a14:legacySpreadsheetColorIndex="64"/>
                  </a:solidFill>
                  <a:miter lim="800000"/>
                  <a:headEnd/>
                  <a:tailEnd/>
                </a14:hiddenLine>
              </a:ext>
            </a:extLst>
          </xdr:spPr>
        </xdr:pic>
        <xdr:clientData/>
      </xdr:oneCellAnchor>
    </mc:Choice>
    <mc:Fallback/>
  </mc:AlternateContent>
  <xdr:twoCellAnchor>
    <xdr:from>
      <xdr:col>51</xdr:col>
      <xdr:colOff>2055226</xdr:colOff>
      <xdr:row>20</xdr:row>
      <xdr:rowOff>669925</xdr:rowOff>
    </xdr:from>
    <xdr:to>
      <xdr:col>55</xdr:col>
      <xdr:colOff>444500</xdr:colOff>
      <xdr:row>22</xdr:row>
      <xdr:rowOff>0</xdr:rowOff>
    </xdr:to>
    <xdr:sp macro="" textlink="">
      <xdr:nvSpPr>
        <xdr:cNvPr id="73" name="四角形吹き出し 59">
          <a:extLst>
            <a:ext uri="{FF2B5EF4-FFF2-40B4-BE49-F238E27FC236}">
              <a16:creationId xmlns:a16="http://schemas.microsoft.com/office/drawing/2014/main" id="{A1D0F32C-60A0-4B89-83B1-D4EF192AE088}"/>
            </a:ext>
          </a:extLst>
        </xdr:cNvPr>
        <xdr:cNvSpPr/>
      </xdr:nvSpPr>
      <xdr:spPr>
        <a:xfrm>
          <a:off x="89475676" y="12265025"/>
          <a:ext cx="5545724" cy="1368425"/>
        </a:xfrm>
        <a:prstGeom prst="wedgeRectCallout">
          <a:avLst>
            <a:gd name="adj1" fmla="val -32145"/>
            <a:gd name="adj2" fmla="val 11913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KD60</a:t>
          </a:r>
          <a:r>
            <a:rPr kumimoji="1" lang="ja-JP" altLang="en-US" sz="5400">
              <a:latin typeface="Meiryo UI" panose="020B0604030504040204" pitchFamily="50" charset="-128"/>
              <a:ea typeface="Meiryo UI" panose="020B0604030504040204" pitchFamily="50" charset="-128"/>
            </a:rPr>
            <a:t>台含む</a:t>
          </a:r>
        </a:p>
      </xdr:txBody>
    </xdr:sp>
    <xdr:clientData/>
  </xdr:twoCellAnchor>
  <xdr:twoCellAnchor>
    <xdr:from>
      <xdr:col>54</xdr:col>
      <xdr:colOff>1423401</xdr:colOff>
      <xdr:row>6</xdr:row>
      <xdr:rowOff>0</xdr:rowOff>
    </xdr:from>
    <xdr:to>
      <xdr:col>60</xdr:col>
      <xdr:colOff>123825</xdr:colOff>
      <xdr:row>15</xdr:row>
      <xdr:rowOff>377825</xdr:rowOff>
    </xdr:to>
    <xdr:sp macro="" textlink="">
      <xdr:nvSpPr>
        <xdr:cNvPr id="74" name="四角形吹き出し 59">
          <a:extLst>
            <a:ext uri="{FF2B5EF4-FFF2-40B4-BE49-F238E27FC236}">
              <a16:creationId xmlns:a16="http://schemas.microsoft.com/office/drawing/2014/main" id="{A9331448-83C7-4947-95CA-910ECC9B2C29}"/>
            </a:ext>
          </a:extLst>
        </xdr:cNvPr>
        <xdr:cNvSpPr/>
      </xdr:nvSpPr>
      <xdr:spPr>
        <a:xfrm>
          <a:off x="93898451" y="4489450"/>
          <a:ext cx="4459874" cy="4448175"/>
        </a:xfrm>
        <a:prstGeom prst="wedgeRectCallout">
          <a:avLst>
            <a:gd name="adj1" fmla="val -127066"/>
            <a:gd name="adj2" fmla="val 7995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KD60</a:t>
          </a:r>
          <a:r>
            <a:rPr kumimoji="1" lang="ja-JP" altLang="en-US" sz="5400">
              <a:latin typeface="Meiryo UI" panose="020B0604030504040204" pitchFamily="50" charset="-128"/>
              <a:ea typeface="Meiryo UI" panose="020B0604030504040204" pitchFamily="50" charset="-128"/>
            </a:rPr>
            <a:t>台</a:t>
          </a:r>
        </a:p>
      </xdr:txBody>
    </xdr:sp>
    <xdr:clientData/>
  </xdr:twoCellAnchor>
  <xdr:twoCellAnchor>
    <xdr:from>
      <xdr:col>74</xdr:col>
      <xdr:colOff>86995</xdr:colOff>
      <xdr:row>27</xdr:row>
      <xdr:rowOff>558390</xdr:rowOff>
    </xdr:from>
    <xdr:to>
      <xdr:col>77</xdr:col>
      <xdr:colOff>171151</xdr:colOff>
      <xdr:row>37</xdr:row>
      <xdr:rowOff>471460</xdr:rowOff>
    </xdr:to>
    <xdr:sp macro="" textlink="">
      <xdr:nvSpPr>
        <xdr:cNvPr id="75" name="四角形吹き出し 59">
          <a:extLst>
            <a:ext uri="{FF2B5EF4-FFF2-40B4-BE49-F238E27FC236}">
              <a16:creationId xmlns:a16="http://schemas.microsoft.com/office/drawing/2014/main" id="{010A4B62-AB75-44DD-9244-A8BF40358CDA}"/>
            </a:ext>
          </a:extLst>
        </xdr:cNvPr>
        <xdr:cNvSpPr/>
      </xdr:nvSpPr>
      <xdr:spPr>
        <a:xfrm>
          <a:off x="119555895" y="13633450"/>
          <a:ext cx="3621106" cy="5105400"/>
        </a:xfrm>
        <a:prstGeom prst="wedgeRectCallout">
          <a:avLst>
            <a:gd name="adj1" fmla="val -51942"/>
            <a:gd name="adj2" fmla="val 7625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SP2</a:t>
          </a:r>
          <a:r>
            <a:rPr kumimoji="1" lang="ja-JP" altLang="en-US" sz="5400">
              <a:latin typeface="Meiryo UI" panose="020B0604030504040204" pitchFamily="50" charset="-128"/>
              <a:ea typeface="Meiryo UI" panose="020B0604030504040204" pitchFamily="50" charset="-128"/>
            </a:rPr>
            <a:t>台</a:t>
          </a:r>
          <a:endParaRPr kumimoji="1" lang="en-US" altLang="ja-JP" sz="5400">
            <a:latin typeface="Meiryo UI" panose="020B0604030504040204" pitchFamily="50" charset="-128"/>
            <a:ea typeface="Meiryo UI" panose="020B0604030504040204" pitchFamily="50" charset="-128"/>
          </a:endParaRPr>
        </a:p>
      </xdr:txBody>
    </xdr:sp>
    <xdr:clientData/>
  </xdr:twoCellAnchor>
  <xdr:twoCellAnchor>
    <xdr:from>
      <xdr:col>56</xdr:col>
      <xdr:colOff>75175</xdr:colOff>
      <xdr:row>47</xdr:row>
      <xdr:rowOff>584249</xdr:rowOff>
    </xdr:from>
    <xdr:to>
      <xdr:col>65</xdr:col>
      <xdr:colOff>268261</xdr:colOff>
      <xdr:row>50</xdr:row>
      <xdr:rowOff>593232</xdr:rowOff>
    </xdr:to>
    <xdr:sp macro="" textlink="">
      <xdr:nvSpPr>
        <xdr:cNvPr id="76" name="四角形吹き出し 58">
          <a:extLst>
            <a:ext uri="{FF2B5EF4-FFF2-40B4-BE49-F238E27FC236}">
              <a16:creationId xmlns:a16="http://schemas.microsoft.com/office/drawing/2014/main" id="{3CA7F4DB-1BBD-4DF0-BF8F-D891310B4507}"/>
            </a:ext>
          </a:extLst>
        </xdr:cNvPr>
        <xdr:cNvSpPr/>
      </xdr:nvSpPr>
      <xdr:spPr>
        <a:xfrm>
          <a:off x="95280725" y="26473199"/>
          <a:ext cx="7901986" cy="3076033"/>
        </a:xfrm>
        <a:prstGeom prst="wedgeRectCallout">
          <a:avLst>
            <a:gd name="adj1" fmla="val 43315"/>
            <a:gd name="adj2" fmla="val -83075"/>
          </a:avLst>
        </a:prstGeom>
        <a:solidFill>
          <a:schemeClr val="accent3">
            <a:lumMod val="60000"/>
            <a:lumOff val="4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5400" b="1">
              <a:solidFill>
                <a:schemeClr val="tx1"/>
              </a:solidFill>
              <a:latin typeface="Meiryo UI" panose="020B0604030504040204" pitchFamily="50" charset="-128"/>
              <a:ea typeface="Meiryo UI" panose="020B0604030504040204" pitchFamily="50" charset="-128"/>
            </a:rPr>
            <a:t>棚上げ分</a:t>
          </a:r>
          <a:r>
            <a:rPr kumimoji="1" lang="en-US" altLang="ja-JP" sz="5400" b="1">
              <a:solidFill>
                <a:schemeClr val="tx1"/>
              </a:solidFill>
              <a:latin typeface="Meiryo UI" panose="020B0604030504040204" pitchFamily="50" charset="-128"/>
              <a:ea typeface="Meiryo UI" panose="020B0604030504040204" pitchFamily="50" charset="-128"/>
            </a:rPr>
            <a:t>460</a:t>
          </a:r>
          <a:r>
            <a:rPr kumimoji="1" lang="ja-JP" altLang="en-US" sz="5400" b="1">
              <a:solidFill>
                <a:schemeClr val="tx1"/>
              </a:solidFill>
              <a:latin typeface="Meiryo UI" panose="020B0604030504040204" pitchFamily="50" charset="-128"/>
              <a:ea typeface="Meiryo UI" panose="020B0604030504040204" pitchFamily="50" charset="-128"/>
            </a:rPr>
            <a:t>台吊りかけ</a:t>
          </a:r>
        </a:p>
      </xdr:txBody>
    </xdr:sp>
    <xdr:clientData/>
  </xdr:twoCellAnchor>
  <xdr:twoCellAnchor>
    <xdr:from>
      <xdr:col>8</xdr:col>
      <xdr:colOff>338084</xdr:colOff>
      <xdr:row>48</xdr:row>
      <xdr:rowOff>952501</xdr:rowOff>
    </xdr:from>
    <xdr:to>
      <xdr:col>9</xdr:col>
      <xdr:colOff>1778000</xdr:colOff>
      <xdr:row>50</xdr:row>
      <xdr:rowOff>280147</xdr:rowOff>
    </xdr:to>
    <xdr:sp macro="" textlink="">
      <xdr:nvSpPr>
        <xdr:cNvPr id="77" name="四角形吹き出し 54">
          <a:extLst>
            <a:ext uri="{FF2B5EF4-FFF2-40B4-BE49-F238E27FC236}">
              <a16:creationId xmlns:a16="http://schemas.microsoft.com/office/drawing/2014/main" id="{87192EF1-75DE-4B1B-A086-427341297A8B}"/>
            </a:ext>
          </a:extLst>
        </xdr:cNvPr>
        <xdr:cNvSpPr/>
      </xdr:nvSpPr>
      <xdr:spPr>
        <a:xfrm>
          <a:off x="15298684" y="27863801"/>
          <a:ext cx="3948166" cy="1372346"/>
        </a:xfrm>
        <a:prstGeom prst="wedgeRectCallout">
          <a:avLst>
            <a:gd name="adj1" fmla="val 108570"/>
            <a:gd name="adj2" fmla="val 18852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SP5</a:t>
          </a:r>
          <a:r>
            <a:rPr kumimoji="1" lang="ja-JP" altLang="en-US" sz="5400">
              <a:latin typeface="Meiryo UI" panose="020B0604030504040204" pitchFamily="50" charset="-128"/>
              <a:ea typeface="Meiryo UI" panose="020B0604030504040204" pitchFamily="50" charset="-128"/>
            </a:rPr>
            <a:t>台含む</a:t>
          </a:r>
          <a:endParaRPr kumimoji="1" lang="en-US" altLang="ja-JP" sz="5400" b="1">
            <a:latin typeface="Meiryo UI" panose="020B0604030504040204" pitchFamily="50" charset="-128"/>
            <a:ea typeface="Meiryo UI" panose="020B0604030504040204" pitchFamily="50" charset="-128"/>
          </a:endParaRPr>
        </a:p>
      </xdr:txBody>
    </xdr:sp>
    <xdr:clientData/>
  </xdr:twoCellAnchor>
  <xdr:twoCellAnchor>
    <xdr:from>
      <xdr:col>23</xdr:col>
      <xdr:colOff>1608084</xdr:colOff>
      <xdr:row>45</xdr:row>
      <xdr:rowOff>127001</xdr:rowOff>
    </xdr:from>
    <xdr:to>
      <xdr:col>25</xdr:col>
      <xdr:colOff>635000</xdr:colOff>
      <xdr:row>46</xdr:row>
      <xdr:rowOff>470647</xdr:rowOff>
    </xdr:to>
    <xdr:sp macro="" textlink="">
      <xdr:nvSpPr>
        <xdr:cNvPr id="78" name="四角形吹き出し 54">
          <a:extLst>
            <a:ext uri="{FF2B5EF4-FFF2-40B4-BE49-F238E27FC236}">
              <a16:creationId xmlns:a16="http://schemas.microsoft.com/office/drawing/2014/main" id="{62DB8E3D-8654-4EC3-BFFE-AA900BFB8616}"/>
            </a:ext>
          </a:extLst>
        </xdr:cNvPr>
        <xdr:cNvSpPr/>
      </xdr:nvSpPr>
      <xdr:spPr>
        <a:xfrm>
          <a:off x="54122584" y="23971251"/>
          <a:ext cx="4005316" cy="1365996"/>
        </a:xfrm>
        <a:prstGeom prst="wedgeRectCallout">
          <a:avLst>
            <a:gd name="adj1" fmla="val 65491"/>
            <a:gd name="adj2" fmla="val -6367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5400">
              <a:latin typeface="Meiryo UI" panose="020B0604030504040204" pitchFamily="50" charset="-128"/>
              <a:ea typeface="Meiryo UI" panose="020B0604030504040204" pitchFamily="50" charset="-128"/>
            </a:rPr>
            <a:t>SP5</a:t>
          </a:r>
          <a:r>
            <a:rPr kumimoji="1" lang="ja-JP" altLang="en-US" sz="5400">
              <a:latin typeface="Meiryo UI" panose="020B0604030504040204" pitchFamily="50" charset="-128"/>
              <a:ea typeface="Meiryo UI" panose="020B0604030504040204" pitchFamily="50" charset="-128"/>
            </a:rPr>
            <a:t>台含む</a:t>
          </a:r>
          <a:endParaRPr kumimoji="1" lang="en-US" altLang="ja-JP" sz="5400" b="1">
            <a:latin typeface="Meiryo UI" panose="020B0604030504040204" pitchFamily="50" charset="-128"/>
            <a:ea typeface="Meiryo UI" panose="020B0604030504040204" pitchFamily="50" charset="-128"/>
          </a:endParaRPr>
        </a:p>
      </xdr:txBody>
    </xdr:sp>
    <xdr:clientData/>
  </xdr:twoCellAnchor>
</xdr:wsDr>
</file>

<file path=xl/drawings/drawing19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DAA86EAA-AAE7-DC3F-0C72-6FDADC483465}"/>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360171</xdr:colOff>
      <xdr:row>33</xdr:row>
      <xdr:rowOff>141914</xdr:rowOff>
    </xdr:to>
    <xdr:pic>
      <xdr:nvPicPr>
        <xdr:cNvPr id="2" name="図 1">
          <a:extLst>
            <a:ext uri="{FF2B5EF4-FFF2-40B4-BE49-F238E27FC236}">
              <a16:creationId xmlns:a16="http://schemas.microsoft.com/office/drawing/2014/main" id="{EB3407AE-AB2C-40F7-4500-574C0046813E}"/>
            </a:ext>
          </a:extLst>
        </xdr:cNvPr>
        <xdr:cNvPicPr>
          <a:picLocks noChangeAspect="1"/>
        </xdr:cNvPicPr>
      </xdr:nvPicPr>
      <xdr:blipFill>
        <a:blip xmlns:r="http://schemas.openxmlformats.org/officeDocument/2006/relationships" r:embed="rId1"/>
        <a:stretch>
          <a:fillRect/>
        </a:stretch>
      </xdr:blipFill>
      <xdr:spPr>
        <a:xfrm>
          <a:off x="0" y="0"/>
          <a:ext cx="14228571" cy="7685714"/>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1.xml"/></Relationships>
</file>

<file path=xl/worksheets/_rels/sheet124.xml.rels><?xml version="1.0" encoding="UTF-8" standalone="yes"?>
<Relationships xmlns="http://schemas.openxmlformats.org/package/2006/relationships"><Relationship Id="rId1" Type="http://schemas.openxmlformats.org/officeDocument/2006/relationships/drawing" Target="../drawings/drawing122.xml"/></Relationships>
</file>

<file path=xl/worksheets/_rels/sheet125.xml.rels><?xml version="1.0" encoding="UTF-8" standalone="yes"?>
<Relationships xmlns="http://schemas.openxmlformats.org/package/2006/relationships"><Relationship Id="rId1" Type="http://schemas.openxmlformats.org/officeDocument/2006/relationships/drawing" Target="../drawings/drawing123.xml"/></Relationships>
</file>

<file path=xl/worksheets/_rels/sheet126.xml.rels><?xml version="1.0" encoding="UTF-8" standalone="yes"?>
<Relationships xmlns="http://schemas.openxmlformats.org/package/2006/relationships"><Relationship Id="rId1" Type="http://schemas.openxmlformats.org/officeDocument/2006/relationships/drawing" Target="../drawings/drawing124.xml"/></Relationships>
</file>

<file path=xl/worksheets/_rels/sheet127.xml.rels><?xml version="1.0" encoding="UTF-8" standalone="yes"?>
<Relationships xmlns="http://schemas.openxmlformats.org/package/2006/relationships"><Relationship Id="rId1" Type="http://schemas.openxmlformats.org/officeDocument/2006/relationships/drawing" Target="../drawings/drawing125.xml"/></Relationships>
</file>

<file path=xl/worksheets/_rels/sheet128.xml.rels><?xml version="1.0" encoding="UTF-8" standalone="yes"?>
<Relationships xmlns="http://schemas.openxmlformats.org/package/2006/relationships"><Relationship Id="rId1" Type="http://schemas.openxmlformats.org/officeDocument/2006/relationships/drawing" Target="../drawings/drawing126.xml"/></Relationships>
</file>

<file path=xl/worksheets/_rels/sheet129.xml.rels><?xml version="1.0" encoding="UTF-8" standalone="yes"?>
<Relationships xmlns="http://schemas.openxmlformats.org/package/2006/relationships"><Relationship Id="rId1" Type="http://schemas.openxmlformats.org/officeDocument/2006/relationships/drawing" Target="../drawings/drawing127.xml"/></Relationships>
</file>

<file path=xl/worksheets/_rels/sheet130.xml.rels><?xml version="1.0" encoding="UTF-8" standalone="yes"?>
<Relationships xmlns="http://schemas.openxmlformats.org/package/2006/relationships"><Relationship Id="rId2" Type="http://schemas.openxmlformats.org/officeDocument/2006/relationships/drawing" Target="../drawings/drawing128.xml"/><Relationship Id="rId1" Type="http://schemas.openxmlformats.org/officeDocument/2006/relationships/printerSettings" Target="../printerSettings/printerSettings2.bin"/></Relationships>
</file>

<file path=xl/worksheets/_rels/sheet131.xml.rels><?xml version="1.0" encoding="UTF-8" standalone="yes"?>
<Relationships xmlns="http://schemas.openxmlformats.org/package/2006/relationships"><Relationship Id="rId1" Type="http://schemas.openxmlformats.org/officeDocument/2006/relationships/drawing" Target="../drawings/drawing129.xml"/></Relationships>
</file>

<file path=xl/worksheets/_rels/sheet138.xml.rels><?xml version="1.0" encoding="UTF-8" standalone="yes"?>
<Relationships xmlns="http://schemas.openxmlformats.org/package/2006/relationships"><Relationship Id="rId1" Type="http://schemas.openxmlformats.org/officeDocument/2006/relationships/drawing" Target="../drawings/drawing130.xml"/></Relationships>
</file>

<file path=xl/worksheets/_rels/sheet139.xml.rels><?xml version="1.0" encoding="UTF-8" standalone="yes"?>
<Relationships xmlns="http://schemas.openxmlformats.org/package/2006/relationships"><Relationship Id="rId1" Type="http://schemas.openxmlformats.org/officeDocument/2006/relationships/drawing" Target="../drawings/drawing131.xml"/></Relationships>
</file>

<file path=xl/worksheets/_rels/sheet140.xml.rels><?xml version="1.0" encoding="UTF-8" standalone="yes"?>
<Relationships xmlns="http://schemas.openxmlformats.org/package/2006/relationships"><Relationship Id="rId1" Type="http://schemas.openxmlformats.org/officeDocument/2006/relationships/drawing" Target="../drawings/drawing132.xml"/></Relationships>
</file>

<file path=xl/worksheets/_rels/sheet141.xml.rels><?xml version="1.0" encoding="UTF-8" standalone="yes"?>
<Relationships xmlns="http://schemas.openxmlformats.org/package/2006/relationships"><Relationship Id="rId1" Type="http://schemas.openxmlformats.org/officeDocument/2006/relationships/drawing" Target="../drawings/drawing133.xml"/></Relationships>
</file>

<file path=xl/worksheets/_rels/sheet142.xml.rels><?xml version="1.0" encoding="UTF-8" standalone="yes"?>
<Relationships xmlns="http://schemas.openxmlformats.org/package/2006/relationships"><Relationship Id="rId1" Type="http://schemas.openxmlformats.org/officeDocument/2006/relationships/drawing" Target="../drawings/drawing134.xml"/></Relationships>
</file>

<file path=xl/worksheets/_rels/sheet143.xml.rels><?xml version="1.0" encoding="UTF-8" standalone="yes"?>
<Relationships xmlns="http://schemas.openxmlformats.org/package/2006/relationships"><Relationship Id="rId1" Type="http://schemas.openxmlformats.org/officeDocument/2006/relationships/drawing" Target="../drawings/drawing135.xml"/></Relationships>
</file>

<file path=xl/worksheets/_rels/sheet144.xml.rels><?xml version="1.0" encoding="UTF-8" standalone="yes"?>
<Relationships xmlns="http://schemas.openxmlformats.org/package/2006/relationships"><Relationship Id="rId1" Type="http://schemas.openxmlformats.org/officeDocument/2006/relationships/drawing" Target="../drawings/drawing136.xml"/></Relationships>
</file>

<file path=xl/worksheets/_rels/sheet145.xml.rels><?xml version="1.0" encoding="UTF-8" standalone="yes"?>
<Relationships xmlns="http://schemas.openxmlformats.org/package/2006/relationships"><Relationship Id="rId1" Type="http://schemas.openxmlformats.org/officeDocument/2006/relationships/drawing" Target="../drawings/drawing137.xml"/></Relationships>
</file>

<file path=xl/worksheets/_rels/sheet146.xml.rels><?xml version="1.0" encoding="UTF-8" standalone="yes"?>
<Relationships xmlns="http://schemas.openxmlformats.org/package/2006/relationships"><Relationship Id="rId1" Type="http://schemas.openxmlformats.org/officeDocument/2006/relationships/drawing" Target="../drawings/drawing138.xml"/></Relationships>
</file>

<file path=xl/worksheets/_rels/sheet148.xml.rels><?xml version="1.0" encoding="UTF-8" standalone="yes"?>
<Relationships xmlns="http://schemas.openxmlformats.org/package/2006/relationships"><Relationship Id="rId1" Type="http://schemas.openxmlformats.org/officeDocument/2006/relationships/drawing" Target="../drawings/drawing139.xml"/></Relationships>
</file>

<file path=xl/worksheets/_rels/sheet153.xml.rels><?xml version="1.0" encoding="UTF-8" standalone="yes"?>
<Relationships xmlns="http://schemas.openxmlformats.org/package/2006/relationships"><Relationship Id="rId1" Type="http://schemas.openxmlformats.org/officeDocument/2006/relationships/drawing" Target="../drawings/drawing140.xml"/></Relationships>
</file>

<file path=xl/worksheets/_rels/sheet154.xml.rels><?xml version="1.0" encoding="UTF-8" standalone="yes"?>
<Relationships xmlns="http://schemas.openxmlformats.org/package/2006/relationships"><Relationship Id="rId1" Type="http://schemas.openxmlformats.org/officeDocument/2006/relationships/drawing" Target="../drawings/drawing141.xml"/></Relationships>
</file>

<file path=xl/worksheets/_rels/sheet155.xml.rels><?xml version="1.0" encoding="UTF-8" standalone="yes"?>
<Relationships xmlns="http://schemas.openxmlformats.org/package/2006/relationships"><Relationship Id="rId1" Type="http://schemas.openxmlformats.org/officeDocument/2006/relationships/drawing" Target="../drawings/drawing142.xml"/></Relationships>
</file>

<file path=xl/worksheets/_rels/sheet157.xml.rels><?xml version="1.0" encoding="UTF-8" standalone="yes"?>
<Relationships xmlns="http://schemas.openxmlformats.org/package/2006/relationships"><Relationship Id="rId1" Type="http://schemas.openxmlformats.org/officeDocument/2006/relationships/drawing" Target="../drawings/drawing143.xml"/></Relationships>
</file>

<file path=xl/worksheets/_rels/sheet158.xml.rels><?xml version="1.0" encoding="UTF-8" standalone="yes"?>
<Relationships xmlns="http://schemas.openxmlformats.org/package/2006/relationships"><Relationship Id="rId1" Type="http://schemas.openxmlformats.org/officeDocument/2006/relationships/drawing" Target="../drawings/drawing144.xml"/></Relationships>
</file>

<file path=xl/worksheets/_rels/sheet159.xml.rels><?xml version="1.0" encoding="UTF-8" standalone="yes"?>
<Relationships xmlns="http://schemas.openxmlformats.org/package/2006/relationships"><Relationship Id="rId1" Type="http://schemas.openxmlformats.org/officeDocument/2006/relationships/drawing" Target="../drawings/drawing145.xml"/></Relationships>
</file>

<file path=xl/worksheets/_rels/sheet160.xml.rels><?xml version="1.0" encoding="UTF-8" standalone="yes"?>
<Relationships xmlns="http://schemas.openxmlformats.org/package/2006/relationships"><Relationship Id="rId1" Type="http://schemas.openxmlformats.org/officeDocument/2006/relationships/drawing" Target="../drawings/drawing146.xml"/></Relationships>
</file>

<file path=xl/worksheets/_rels/sheet161.xml.rels><?xml version="1.0" encoding="UTF-8" standalone="yes"?>
<Relationships xmlns="http://schemas.openxmlformats.org/package/2006/relationships"><Relationship Id="rId1" Type="http://schemas.openxmlformats.org/officeDocument/2006/relationships/drawing" Target="../drawings/drawing147.xml"/></Relationships>
</file>

<file path=xl/worksheets/_rels/sheet162.xml.rels><?xml version="1.0" encoding="UTF-8" standalone="yes"?>
<Relationships xmlns="http://schemas.openxmlformats.org/package/2006/relationships"><Relationship Id="rId1" Type="http://schemas.openxmlformats.org/officeDocument/2006/relationships/drawing" Target="../drawings/drawing148.xml"/></Relationships>
</file>

<file path=xl/worksheets/_rels/sheet163.xml.rels><?xml version="1.0" encoding="UTF-8" standalone="yes"?>
<Relationships xmlns="http://schemas.openxmlformats.org/package/2006/relationships"><Relationship Id="rId1" Type="http://schemas.openxmlformats.org/officeDocument/2006/relationships/drawing" Target="../drawings/drawing149.xml"/></Relationships>
</file>

<file path=xl/worksheets/_rels/sheet164.xml.rels><?xml version="1.0" encoding="UTF-8" standalone="yes"?>
<Relationships xmlns="http://schemas.openxmlformats.org/package/2006/relationships"><Relationship Id="rId1" Type="http://schemas.openxmlformats.org/officeDocument/2006/relationships/drawing" Target="../drawings/drawing150.xml"/></Relationships>
</file>

<file path=xl/worksheets/_rels/sheet165.xml.rels><?xml version="1.0" encoding="UTF-8" standalone="yes"?>
<Relationships xmlns="http://schemas.openxmlformats.org/package/2006/relationships"><Relationship Id="rId1" Type="http://schemas.openxmlformats.org/officeDocument/2006/relationships/drawing" Target="../drawings/drawing151.xml"/></Relationships>
</file>

<file path=xl/worksheets/_rels/sheet166.xml.rels><?xml version="1.0" encoding="UTF-8" standalone="yes"?>
<Relationships xmlns="http://schemas.openxmlformats.org/package/2006/relationships"><Relationship Id="rId1" Type="http://schemas.openxmlformats.org/officeDocument/2006/relationships/drawing" Target="../drawings/drawing152.xml"/></Relationships>
</file>

<file path=xl/worksheets/_rels/sheet167.xml.rels><?xml version="1.0" encoding="UTF-8" standalone="yes"?>
<Relationships xmlns="http://schemas.openxmlformats.org/package/2006/relationships"><Relationship Id="rId1" Type="http://schemas.openxmlformats.org/officeDocument/2006/relationships/drawing" Target="../drawings/drawing153.xml"/></Relationships>
</file>

<file path=xl/worksheets/_rels/sheet168.xml.rels><?xml version="1.0" encoding="UTF-8" standalone="yes"?>
<Relationships xmlns="http://schemas.openxmlformats.org/package/2006/relationships"><Relationship Id="rId1" Type="http://schemas.openxmlformats.org/officeDocument/2006/relationships/drawing" Target="../drawings/drawing154.xml"/></Relationships>
</file>

<file path=xl/worksheets/_rels/sheet169.xml.rels><?xml version="1.0" encoding="UTF-8" standalone="yes"?>
<Relationships xmlns="http://schemas.openxmlformats.org/package/2006/relationships"><Relationship Id="rId1" Type="http://schemas.openxmlformats.org/officeDocument/2006/relationships/drawing" Target="../drawings/drawing155.xml"/></Relationships>
</file>

<file path=xl/worksheets/_rels/sheet170.xml.rels><?xml version="1.0" encoding="UTF-8" standalone="yes"?>
<Relationships xmlns="http://schemas.openxmlformats.org/package/2006/relationships"><Relationship Id="rId1" Type="http://schemas.openxmlformats.org/officeDocument/2006/relationships/drawing" Target="../drawings/drawing156.xml"/></Relationships>
</file>

<file path=xl/worksheets/_rels/sheet171.xml.rels><?xml version="1.0" encoding="UTF-8" standalone="yes"?>
<Relationships xmlns="http://schemas.openxmlformats.org/package/2006/relationships"><Relationship Id="rId1" Type="http://schemas.openxmlformats.org/officeDocument/2006/relationships/drawing" Target="../drawings/drawing157.xml"/></Relationships>
</file>

<file path=xl/worksheets/_rels/sheet172.xml.rels><?xml version="1.0" encoding="UTF-8" standalone="yes"?>
<Relationships xmlns="http://schemas.openxmlformats.org/package/2006/relationships"><Relationship Id="rId1" Type="http://schemas.openxmlformats.org/officeDocument/2006/relationships/drawing" Target="../drawings/drawing158.xml"/></Relationships>
</file>

<file path=xl/worksheets/_rels/sheet173.xml.rels><?xml version="1.0" encoding="UTF-8" standalone="yes"?>
<Relationships xmlns="http://schemas.openxmlformats.org/package/2006/relationships"><Relationship Id="rId1" Type="http://schemas.openxmlformats.org/officeDocument/2006/relationships/drawing" Target="../drawings/drawing159.xml"/></Relationships>
</file>

<file path=xl/worksheets/_rels/sheet174.xml.rels><?xml version="1.0" encoding="UTF-8" standalone="yes"?>
<Relationships xmlns="http://schemas.openxmlformats.org/package/2006/relationships"><Relationship Id="rId1" Type="http://schemas.openxmlformats.org/officeDocument/2006/relationships/drawing" Target="../drawings/drawing160.xml"/></Relationships>
</file>

<file path=xl/worksheets/_rels/sheet175.xml.rels><?xml version="1.0" encoding="UTF-8" standalone="yes"?>
<Relationships xmlns="http://schemas.openxmlformats.org/package/2006/relationships"><Relationship Id="rId1" Type="http://schemas.openxmlformats.org/officeDocument/2006/relationships/drawing" Target="../drawings/drawing161.xml"/></Relationships>
</file>

<file path=xl/worksheets/_rels/sheet176.xml.rels><?xml version="1.0" encoding="UTF-8" standalone="yes"?>
<Relationships xmlns="http://schemas.openxmlformats.org/package/2006/relationships"><Relationship Id="rId1" Type="http://schemas.openxmlformats.org/officeDocument/2006/relationships/drawing" Target="../drawings/drawing162.xml"/></Relationships>
</file>

<file path=xl/worksheets/_rels/sheet177.xml.rels><?xml version="1.0" encoding="UTF-8" standalone="yes"?>
<Relationships xmlns="http://schemas.openxmlformats.org/package/2006/relationships"><Relationship Id="rId1" Type="http://schemas.openxmlformats.org/officeDocument/2006/relationships/drawing" Target="../drawings/drawing163.xml"/></Relationships>
</file>

<file path=xl/worksheets/_rels/sheet178.xml.rels><?xml version="1.0" encoding="UTF-8" standalone="yes"?>
<Relationships xmlns="http://schemas.openxmlformats.org/package/2006/relationships"><Relationship Id="rId1" Type="http://schemas.openxmlformats.org/officeDocument/2006/relationships/drawing" Target="../drawings/drawing164.xml"/></Relationships>
</file>

<file path=xl/worksheets/_rels/sheet179.xml.rels><?xml version="1.0" encoding="UTF-8" standalone="yes"?>
<Relationships xmlns="http://schemas.openxmlformats.org/package/2006/relationships"><Relationship Id="rId1" Type="http://schemas.openxmlformats.org/officeDocument/2006/relationships/drawing" Target="../drawings/drawing165.xml"/></Relationships>
</file>

<file path=xl/worksheets/_rels/sheet180.xml.rels><?xml version="1.0" encoding="UTF-8" standalone="yes"?>
<Relationships xmlns="http://schemas.openxmlformats.org/package/2006/relationships"><Relationship Id="rId1" Type="http://schemas.openxmlformats.org/officeDocument/2006/relationships/drawing" Target="../drawings/drawing166.xml"/></Relationships>
</file>

<file path=xl/worksheets/_rels/sheet181.xml.rels><?xml version="1.0" encoding="UTF-8" standalone="yes"?>
<Relationships xmlns="http://schemas.openxmlformats.org/package/2006/relationships"><Relationship Id="rId1" Type="http://schemas.openxmlformats.org/officeDocument/2006/relationships/drawing" Target="../drawings/drawing167.xml"/></Relationships>
</file>

<file path=xl/worksheets/_rels/sheet182.xml.rels><?xml version="1.0" encoding="UTF-8" standalone="yes"?>
<Relationships xmlns="http://schemas.openxmlformats.org/package/2006/relationships"><Relationship Id="rId1" Type="http://schemas.openxmlformats.org/officeDocument/2006/relationships/drawing" Target="../drawings/drawing168.xml"/></Relationships>
</file>

<file path=xl/worksheets/_rels/sheet183.xml.rels><?xml version="1.0" encoding="UTF-8" standalone="yes"?>
<Relationships xmlns="http://schemas.openxmlformats.org/package/2006/relationships"><Relationship Id="rId1" Type="http://schemas.openxmlformats.org/officeDocument/2006/relationships/drawing" Target="../drawings/drawing169.xml"/></Relationships>
</file>

<file path=xl/worksheets/_rels/sheet184.xml.rels><?xml version="1.0" encoding="UTF-8" standalone="yes"?>
<Relationships xmlns="http://schemas.openxmlformats.org/package/2006/relationships"><Relationship Id="rId1" Type="http://schemas.openxmlformats.org/officeDocument/2006/relationships/drawing" Target="../drawings/drawing170.xml"/></Relationships>
</file>

<file path=xl/worksheets/_rels/sheet185.xml.rels><?xml version="1.0" encoding="UTF-8" standalone="yes"?>
<Relationships xmlns="http://schemas.openxmlformats.org/package/2006/relationships"><Relationship Id="rId1" Type="http://schemas.openxmlformats.org/officeDocument/2006/relationships/drawing" Target="../drawings/drawing171.xml"/></Relationships>
</file>

<file path=xl/worksheets/_rels/sheet186.xml.rels><?xml version="1.0" encoding="UTF-8" standalone="yes"?>
<Relationships xmlns="http://schemas.openxmlformats.org/package/2006/relationships"><Relationship Id="rId1" Type="http://schemas.openxmlformats.org/officeDocument/2006/relationships/drawing" Target="../drawings/drawing172.xml"/></Relationships>
</file>

<file path=xl/worksheets/_rels/sheet187.xml.rels><?xml version="1.0" encoding="UTF-8" standalone="yes"?>
<Relationships xmlns="http://schemas.openxmlformats.org/package/2006/relationships"><Relationship Id="rId1" Type="http://schemas.openxmlformats.org/officeDocument/2006/relationships/drawing" Target="../drawings/drawing173.xml"/></Relationships>
</file>

<file path=xl/worksheets/_rels/sheet188.xml.rels><?xml version="1.0" encoding="UTF-8" standalone="yes"?>
<Relationships xmlns="http://schemas.openxmlformats.org/package/2006/relationships"><Relationship Id="rId1" Type="http://schemas.openxmlformats.org/officeDocument/2006/relationships/drawing" Target="../drawings/drawing174.xml"/></Relationships>
</file>

<file path=xl/worksheets/_rels/sheet189.xml.rels><?xml version="1.0" encoding="UTF-8" standalone="yes"?>
<Relationships xmlns="http://schemas.openxmlformats.org/package/2006/relationships"><Relationship Id="rId1" Type="http://schemas.openxmlformats.org/officeDocument/2006/relationships/drawing" Target="../drawings/drawing175.xml"/></Relationships>
</file>

<file path=xl/worksheets/_rels/sheet190.xml.rels><?xml version="1.0" encoding="UTF-8" standalone="yes"?>
<Relationships xmlns="http://schemas.openxmlformats.org/package/2006/relationships"><Relationship Id="rId1" Type="http://schemas.openxmlformats.org/officeDocument/2006/relationships/drawing" Target="../drawings/drawing176.xml"/></Relationships>
</file>

<file path=xl/worksheets/_rels/sheet191.xml.rels><?xml version="1.0" encoding="UTF-8" standalone="yes"?>
<Relationships xmlns="http://schemas.openxmlformats.org/package/2006/relationships"><Relationship Id="rId1" Type="http://schemas.openxmlformats.org/officeDocument/2006/relationships/drawing" Target="../drawings/drawing177.xml"/></Relationships>
</file>

<file path=xl/worksheets/_rels/sheet192.xml.rels><?xml version="1.0" encoding="UTF-8" standalone="yes"?>
<Relationships xmlns="http://schemas.openxmlformats.org/package/2006/relationships"><Relationship Id="rId1" Type="http://schemas.openxmlformats.org/officeDocument/2006/relationships/drawing" Target="../drawings/drawing178.xml"/></Relationships>
</file>

<file path=xl/worksheets/_rels/sheet193.xml.rels><?xml version="1.0" encoding="UTF-8" standalone="yes"?>
<Relationships xmlns="http://schemas.openxmlformats.org/package/2006/relationships"><Relationship Id="rId1" Type="http://schemas.openxmlformats.org/officeDocument/2006/relationships/drawing" Target="../drawings/drawing179.xml"/></Relationships>
</file>

<file path=xl/worksheets/_rels/sheet194.xml.rels><?xml version="1.0" encoding="UTF-8" standalone="yes"?>
<Relationships xmlns="http://schemas.openxmlformats.org/package/2006/relationships"><Relationship Id="rId1" Type="http://schemas.openxmlformats.org/officeDocument/2006/relationships/drawing" Target="../drawings/drawing180.xml"/></Relationships>
</file>

<file path=xl/worksheets/_rels/sheet195.xml.rels><?xml version="1.0" encoding="UTF-8" standalone="yes"?>
<Relationships xmlns="http://schemas.openxmlformats.org/package/2006/relationships"><Relationship Id="rId1" Type="http://schemas.openxmlformats.org/officeDocument/2006/relationships/drawing" Target="../drawings/drawing181.xml"/></Relationships>
</file>

<file path=xl/worksheets/_rels/sheet196.xml.rels><?xml version="1.0" encoding="UTF-8" standalone="yes"?>
<Relationships xmlns="http://schemas.openxmlformats.org/package/2006/relationships"><Relationship Id="rId1" Type="http://schemas.openxmlformats.org/officeDocument/2006/relationships/drawing" Target="../drawings/drawing182.xml"/></Relationships>
</file>

<file path=xl/worksheets/_rels/sheet197.xml.rels><?xml version="1.0" encoding="UTF-8" standalone="yes"?>
<Relationships xmlns="http://schemas.openxmlformats.org/package/2006/relationships"><Relationship Id="rId1" Type="http://schemas.openxmlformats.org/officeDocument/2006/relationships/drawing" Target="../drawings/drawing183.xml"/></Relationships>
</file>

<file path=xl/worksheets/_rels/sheet198.xml.rels><?xml version="1.0" encoding="UTF-8" standalone="yes"?>
<Relationships xmlns="http://schemas.openxmlformats.org/package/2006/relationships"><Relationship Id="rId1" Type="http://schemas.openxmlformats.org/officeDocument/2006/relationships/drawing" Target="../drawings/drawing184.xml"/></Relationships>
</file>

<file path=xl/worksheets/_rels/sheet199.xml.rels><?xml version="1.0" encoding="UTF-8" standalone="yes"?>
<Relationships xmlns="http://schemas.openxmlformats.org/package/2006/relationships"><Relationship Id="rId1" Type="http://schemas.openxmlformats.org/officeDocument/2006/relationships/drawing" Target="../drawings/drawing185.xml"/></Relationships>
</file>

<file path=xl/worksheets/_rels/sheet200.xml.rels><?xml version="1.0" encoding="UTF-8" standalone="yes"?>
<Relationships xmlns="http://schemas.openxmlformats.org/package/2006/relationships"><Relationship Id="rId1" Type="http://schemas.openxmlformats.org/officeDocument/2006/relationships/drawing" Target="../drawings/drawing186.xml"/></Relationships>
</file>

<file path=xl/worksheets/_rels/sheet201.xml.rels><?xml version="1.0" encoding="UTF-8" standalone="yes"?>
<Relationships xmlns="http://schemas.openxmlformats.org/package/2006/relationships"><Relationship Id="rId1" Type="http://schemas.openxmlformats.org/officeDocument/2006/relationships/drawing" Target="../drawings/drawing187.xml"/></Relationships>
</file>

<file path=xl/worksheets/_rels/sheet202.xml.rels><?xml version="1.0" encoding="UTF-8" standalone="yes"?>
<Relationships xmlns="http://schemas.openxmlformats.org/package/2006/relationships"><Relationship Id="rId1" Type="http://schemas.openxmlformats.org/officeDocument/2006/relationships/drawing" Target="../drawings/drawing188.xml"/></Relationships>
</file>

<file path=xl/worksheets/_rels/sheet203.xml.rels><?xml version="1.0" encoding="UTF-8" standalone="yes"?>
<Relationships xmlns="http://schemas.openxmlformats.org/package/2006/relationships"><Relationship Id="rId1" Type="http://schemas.openxmlformats.org/officeDocument/2006/relationships/drawing" Target="../drawings/drawing189.xml"/></Relationships>
</file>

<file path=xl/worksheets/_rels/sheet204.xml.rels><?xml version="1.0" encoding="UTF-8" standalone="yes"?>
<Relationships xmlns="http://schemas.openxmlformats.org/package/2006/relationships"><Relationship Id="rId1" Type="http://schemas.openxmlformats.org/officeDocument/2006/relationships/drawing" Target="../drawings/drawing190.xml"/></Relationships>
</file>

<file path=xl/worksheets/_rels/sheet205.xml.rels><?xml version="1.0" encoding="UTF-8" standalone="yes"?>
<Relationships xmlns="http://schemas.openxmlformats.org/package/2006/relationships"><Relationship Id="rId1" Type="http://schemas.openxmlformats.org/officeDocument/2006/relationships/drawing" Target="../drawings/drawing191.xml"/></Relationships>
</file>

<file path=xl/worksheets/_rels/sheet206.xml.rels><?xml version="1.0" encoding="UTF-8" standalone="yes"?>
<Relationships xmlns="http://schemas.openxmlformats.org/package/2006/relationships"><Relationship Id="rId1" Type="http://schemas.openxmlformats.org/officeDocument/2006/relationships/drawing" Target="../drawings/drawing192.xml"/></Relationships>
</file>

<file path=xl/worksheets/_rels/sheet213.xml.rels><?xml version="1.0" encoding="UTF-8" standalone="yes"?>
<Relationships xmlns="http://schemas.openxmlformats.org/package/2006/relationships"><Relationship Id="rId2" Type="http://schemas.openxmlformats.org/officeDocument/2006/relationships/drawing" Target="../drawings/drawing193.xml"/><Relationship Id="rId1" Type="http://schemas.openxmlformats.org/officeDocument/2006/relationships/printerSettings" Target="../printerSettings/printerSettings3.bin"/></Relationships>
</file>

<file path=xl/worksheets/_rels/sheet214.xml.rels><?xml version="1.0" encoding="UTF-8" standalone="yes"?>
<Relationships xmlns="http://schemas.openxmlformats.org/package/2006/relationships"><Relationship Id="rId1" Type="http://schemas.openxmlformats.org/officeDocument/2006/relationships/drawing" Target="../drawings/drawing194.xml"/></Relationships>
</file>

<file path=xl/worksheets/_rels/sheet215.xml.rels><?xml version="1.0" encoding="UTF-8" standalone="yes"?>
<Relationships xmlns="http://schemas.openxmlformats.org/package/2006/relationships"><Relationship Id="rId1" Type="http://schemas.openxmlformats.org/officeDocument/2006/relationships/drawing" Target="../drawings/drawing195.xml"/></Relationships>
</file>

<file path=xl/worksheets/_rels/sheet216.xml.rels><?xml version="1.0" encoding="UTF-8" standalone="yes"?>
<Relationships xmlns="http://schemas.openxmlformats.org/package/2006/relationships"><Relationship Id="rId1" Type="http://schemas.openxmlformats.org/officeDocument/2006/relationships/drawing" Target="../drawings/drawing196.xml"/></Relationships>
</file>

<file path=xl/worksheets/_rels/sheet221.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97.xml"/><Relationship Id="rId1" Type="http://schemas.openxmlformats.org/officeDocument/2006/relationships/printerSettings" Target="../printerSettings/printerSettings5.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198.xml"/><Relationship Id="rId1" Type="http://schemas.openxmlformats.org/officeDocument/2006/relationships/printerSettings" Target="../printerSettings/printerSettings6.bin"/></Relationships>
</file>

<file path=xl/worksheets/_rels/sheet230.xml.rels><?xml version="1.0" encoding="UTF-8" standalone="yes"?>
<Relationships xmlns="http://schemas.openxmlformats.org/package/2006/relationships"><Relationship Id="rId1" Type="http://schemas.openxmlformats.org/officeDocument/2006/relationships/drawing" Target="../drawings/drawing199.xml"/></Relationships>
</file>

<file path=xl/worksheets/_rels/sheet231.xml.rels><?xml version="1.0" encoding="UTF-8" standalone="yes"?>
<Relationships xmlns="http://schemas.openxmlformats.org/package/2006/relationships"><Relationship Id="rId1" Type="http://schemas.openxmlformats.org/officeDocument/2006/relationships/drawing" Target="../drawings/drawing200.xml"/></Relationships>
</file>

<file path=xl/worksheets/_rels/sheet233.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1724E1-883B-46AF-B5AD-4FA218229185}">
  <dimension ref="A1:L246"/>
  <sheetViews>
    <sheetView tabSelected="1" topLeftCell="A237" zoomScale="85" zoomScaleNormal="85" workbookViewId="0">
      <selection activeCell="A238" sqref="A238"/>
    </sheetView>
  </sheetViews>
  <sheetFormatPr defaultColWidth="8.58203125" defaultRowHeight="18" x14ac:dyDescent="0.55000000000000004"/>
  <cols>
    <col min="1" max="1" width="2.08203125" style="2" customWidth="1"/>
    <col min="2" max="2" width="4.33203125" style="2" customWidth="1"/>
    <col min="3" max="3" width="15.83203125" style="2" customWidth="1"/>
    <col min="4" max="4" width="21.58203125" style="2" customWidth="1"/>
    <col min="5" max="5" width="31.1640625" style="2" customWidth="1"/>
    <col min="6" max="6" width="32.25" style="2" bestFit="1" customWidth="1"/>
    <col min="7" max="7" width="12.33203125" style="2" bestFit="1" customWidth="1"/>
    <col min="8" max="8" width="31.83203125" style="2" bestFit="1" customWidth="1"/>
    <col min="9" max="9" width="8.25" style="6" bestFit="1" customWidth="1"/>
    <col min="10" max="10" width="35.5" style="2" customWidth="1"/>
    <col min="11" max="11" width="8.58203125" style="6"/>
    <col min="12" max="12" width="28.58203125" style="2" customWidth="1"/>
    <col min="13" max="16384" width="8.58203125" style="2"/>
  </cols>
  <sheetData>
    <row r="1" spans="1:12" x14ac:dyDescent="0.55000000000000004">
      <c r="B1" s="1" t="s">
        <v>91</v>
      </c>
      <c r="L1" s="3" t="s">
        <v>95</v>
      </c>
    </row>
    <row r="2" spans="1:12" ht="18.5" thickBot="1" x14ac:dyDescent="0.6">
      <c r="B2" s="30" t="s">
        <v>92</v>
      </c>
      <c r="L2" s="3"/>
    </row>
    <row r="3" spans="1:12" s="4" customFormat="1" ht="19" thickTop="1" thickBot="1" x14ac:dyDescent="0.6">
      <c r="B3" s="8" t="s">
        <v>0</v>
      </c>
      <c r="C3" s="9" t="s">
        <v>1</v>
      </c>
      <c r="D3" s="9" t="s">
        <v>2</v>
      </c>
      <c r="E3" s="9" t="s">
        <v>3</v>
      </c>
      <c r="F3" s="9" t="s">
        <v>4</v>
      </c>
      <c r="G3" s="9" t="s">
        <v>5</v>
      </c>
      <c r="H3" s="9" t="s">
        <v>6</v>
      </c>
      <c r="I3" s="9" t="s">
        <v>7</v>
      </c>
      <c r="J3" s="9" t="s">
        <v>8</v>
      </c>
      <c r="K3" s="9" t="s">
        <v>9</v>
      </c>
      <c r="L3" s="10" t="s">
        <v>10</v>
      </c>
    </row>
    <row r="4" spans="1:12" ht="36.5" thickTop="1" x14ac:dyDescent="0.55000000000000004">
      <c r="A4" s="36"/>
      <c r="B4" s="37">
        <f>ROW()-3</f>
        <v>1</v>
      </c>
      <c r="C4" s="38" t="s">
        <v>115</v>
      </c>
      <c r="D4" s="51" t="s">
        <v>93</v>
      </c>
      <c r="E4" s="38"/>
      <c r="F4" s="38"/>
      <c r="G4" s="38"/>
      <c r="H4" s="39" t="s">
        <v>94</v>
      </c>
      <c r="I4" s="40" t="s">
        <v>96</v>
      </c>
      <c r="J4" s="39"/>
      <c r="K4" s="14"/>
      <c r="L4" s="31"/>
    </row>
    <row r="5" spans="1:12" ht="108" x14ac:dyDescent="0.55000000000000004">
      <c r="A5" s="36"/>
      <c r="B5" s="33">
        <f t="shared" ref="B5:B68" si="0">ROW()-3</f>
        <v>2</v>
      </c>
      <c r="C5" s="35"/>
      <c r="D5" s="34" t="s">
        <v>111</v>
      </c>
      <c r="E5" s="34" t="s">
        <v>97</v>
      </c>
      <c r="F5" s="34"/>
      <c r="G5" s="35"/>
      <c r="H5" s="34" t="s">
        <v>98</v>
      </c>
      <c r="I5" s="41" t="s">
        <v>96</v>
      </c>
      <c r="J5" s="34"/>
      <c r="K5" s="41"/>
      <c r="L5" s="21"/>
    </row>
    <row r="6" spans="1:12" ht="36" x14ac:dyDescent="0.55000000000000004">
      <c r="A6" s="36"/>
      <c r="B6" s="33">
        <f t="shared" si="0"/>
        <v>3</v>
      </c>
      <c r="C6" s="35"/>
      <c r="D6" s="42" t="s">
        <v>125</v>
      </c>
      <c r="E6" s="35" t="s">
        <v>99</v>
      </c>
      <c r="F6" s="35"/>
      <c r="G6" s="35"/>
      <c r="H6" s="32" t="s">
        <v>100</v>
      </c>
      <c r="I6" s="41" t="s">
        <v>96</v>
      </c>
      <c r="J6" s="35"/>
      <c r="K6" s="20"/>
      <c r="L6" s="21"/>
    </row>
    <row r="7" spans="1:12" ht="54" x14ac:dyDescent="0.55000000000000004">
      <c r="A7" s="36"/>
      <c r="B7" s="33">
        <f t="shared" si="0"/>
        <v>4</v>
      </c>
      <c r="C7" s="35"/>
      <c r="D7" s="42" t="s">
        <v>126</v>
      </c>
      <c r="E7" s="35" t="s">
        <v>101</v>
      </c>
      <c r="F7" s="35"/>
      <c r="G7" s="35"/>
      <c r="H7" s="32" t="s">
        <v>103</v>
      </c>
      <c r="I7" s="41" t="s">
        <v>96</v>
      </c>
      <c r="J7" s="35"/>
      <c r="K7" s="20"/>
      <c r="L7" s="24"/>
    </row>
    <row r="8" spans="1:12" ht="54" x14ac:dyDescent="0.55000000000000004">
      <c r="A8" s="36"/>
      <c r="B8" s="33">
        <f t="shared" si="0"/>
        <v>5</v>
      </c>
      <c r="C8" s="35"/>
      <c r="D8" s="42" t="s">
        <v>127</v>
      </c>
      <c r="E8" s="35" t="s">
        <v>102</v>
      </c>
      <c r="F8" s="35"/>
      <c r="G8" s="35"/>
      <c r="H8" s="32" t="s">
        <v>104</v>
      </c>
      <c r="I8" s="41" t="s">
        <v>96</v>
      </c>
      <c r="J8" s="35"/>
      <c r="K8" s="19"/>
      <c r="L8" s="24"/>
    </row>
    <row r="9" spans="1:12" ht="54" x14ac:dyDescent="0.55000000000000004">
      <c r="A9" s="36"/>
      <c r="B9" s="33">
        <f t="shared" si="0"/>
        <v>6</v>
      </c>
      <c r="C9" s="35"/>
      <c r="D9" s="42" t="s">
        <v>128</v>
      </c>
      <c r="E9" s="35" t="s">
        <v>105</v>
      </c>
      <c r="F9" s="35"/>
      <c r="G9" s="35"/>
      <c r="H9" s="32" t="s">
        <v>106</v>
      </c>
      <c r="I9" s="41" t="s">
        <v>96</v>
      </c>
      <c r="J9" s="34"/>
      <c r="K9" s="41"/>
      <c r="L9" s="24"/>
    </row>
    <row r="10" spans="1:12" ht="72" x14ac:dyDescent="0.55000000000000004">
      <c r="A10" s="36"/>
      <c r="B10" s="33">
        <f t="shared" si="0"/>
        <v>7</v>
      </c>
      <c r="C10" s="34" t="s">
        <v>116</v>
      </c>
      <c r="D10" s="42" t="s">
        <v>132</v>
      </c>
      <c r="E10" s="35" t="s">
        <v>107</v>
      </c>
      <c r="F10" s="35"/>
      <c r="G10" s="35"/>
      <c r="H10" s="32" t="s">
        <v>108</v>
      </c>
      <c r="I10" s="41" t="s">
        <v>96</v>
      </c>
      <c r="J10" s="34"/>
      <c r="K10" s="41"/>
      <c r="L10" s="24"/>
    </row>
    <row r="11" spans="1:12" ht="36" x14ac:dyDescent="0.55000000000000004">
      <c r="A11" s="36"/>
      <c r="B11" s="33">
        <f t="shared" si="0"/>
        <v>8</v>
      </c>
      <c r="C11" s="35"/>
      <c r="D11" s="52" t="s">
        <v>133</v>
      </c>
      <c r="E11" s="34"/>
      <c r="F11" s="35"/>
      <c r="G11" s="35"/>
      <c r="H11" s="34" t="s">
        <v>109</v>
      </c>
      <c r="I11" s="41" t="s">
        <v>96</v>
      </c>
      <c r="J11" s="35"/>
      <c r="K11" s="20"/>
      <c r="L11" s="43"/>
    </row>
    <row r="12" spans="1:12" ht="54" x14ac:dyDescent="0.55000000000000004">
      <c r="A12" s="36"/>
      <c r="B12" s="33">
        <f t="shared" si="0"/>
        <v>9</v>
      </c>
      <c r="C12" s="35"/>
      <c r="D12" s="42" t="s">
        <v>129</v>
      </c>
      <c r="E12" s="34"/>
      <c r="F12" s="35"/>
      <c r="G12" s="35"/>
      <c r="H12" s="32" t="s">
        <v>110</v>
      </c>
      <c r="I12" s="41" t="s">
        <v>96</v>
      </c>
      <c r="J12" s="35"/>
      <c r="K12" s="20"/>
      <c r="L12" s="43"/>
    </row>
    <row r="13" spans="1:12" ht="54" x14ac:dyDescent="0.55000000000000004">
      <c r="A13" s="36"/>
      <c r="B13" s="33">
        <f t="shared" si="0"/>
        <v>10</v>
      </c>
      <c r="C13" s="35"/>
      <c r="D13" s="42" t="s">
        <v>130</v>
      </c>
      <c r="E13" s="42" t="s">
        <v>131</v>
      </c>
      <c r="F13" s="35"/>
      <c r="G13" s="35"/>
      <c r="H13" s="32" t="s">
        <v>112</v>
      </c>
      <c r="I13" s="41" t="s">
        <v>96</v>
      </c>
      <c r="J13" s="35"/>
      <c r="K13" s="20"/>
      <c r="L13" s="43"/>
    </row>
    <row r="14" spans="1:12" ht="90" x14ac:dyDescent="0.55000000000000004">
      <c r="A14" s="36"/>
      <c r="B14" s="33">
        <f t="shared" si="0"/>
        <v>11</v>
      </c>
      <c r="C14" s="35"/>
      <c r="D14" s="52" t="s">
        <v>135</v>
      </c>
      <c r="E14" s="42" t="s">
        <v>134</v>
      </c>
      <c r="F14" s="35"/>
      <c r="G14" s="35"/>
      <c r="H14" s="53" t="s">
        <v>117</v>
      </c>
      <c r="I14" s="41" t="s">
        <v>114</v>
      </c>
      <c r="J14" s="35"/>
      <c r="K14" s="20"/>
      <c r="L14" s="43"/>
    </row>
    <row r="15" spans="1:12" ht="72" x14ac:dyDescent="0.55000000000000004">
      <c r="A15" s="36"/>
      <c r="B15" s="33">
        <f t="shared" si="0"/>
        <v>12</v>
      </c>
      <c r="C15" s="35"/>
      <c r="D15" s="42" t="s">
        <v>142</v>
      </c>
      <c r="E15" s="52"/>
      <c r="F15" s="35"/>
      <c r="G15" s="35"/>
      <c r="H15" s="53" t="s">
        <v>118</v>
      </c>
      <c r="I15" s="41" t="s">
        <v>114</v>
      </c>
      <c r="J15" s="35"/>
      <c r="K15" s="20"/>
      <c r="L15" s="43"/>
    </row>
    <row r="16" spans="1:12" ht="90" x14ac:dyDescent="0.55000000000000004">
      <c r="A16" s="36"/>
      <c r="B16" s="33">
        <f t="shared" si="0"/>
        <v>13</v>
      </c>
      <c r="C16" s="35"/>
      <c r="D16" s="42" t="s">
        <v>136</v>
      </c>
      <c r="E16" s="52"/>
      <c r="F16" s="35"/>
      <c r="G16" s="35"/>
      <c r="H16" s="53" t="s">
        <v>119</v>
      </c>
      <c r="I16" s="41" t="s">
        <v>114</v>
      </c>
      <c r="J16" s="35"/>
      <c r="K16" s="20"/>
      <c r="L16" s="43"/>
    </row>
    <row r="17" spans="1:12" ht="54" x14ac:dyDescent="0.55000000000000004">
      <c r="A17" s="36"/>
      <c r="B17" s="33">
        <f t="shared" si="0"/>
        <v>14</v>
      </c>
      <c r="C17" s="35"/>
      <c r="D17" s="42" t="s">
        <v>137</v>
      </c>
      <c r="E17" s="52"/>
      <c r="F17" s="35"/>
      <c r="G17" s="35"/>
      <c r="H17" s="53" t="s">
        <v>120</v>
      </c>
      <c r="I17" s="41" t="s">
        <v>114</v>
      </c>
      <c r="J17" s="35"/>
      <c r="K17" s="20"/>
      <c r="L17" s="43"/>
    </row>
    <row r="18" spans="1:12" ht="54" x14ac:dyDescent="0.55000000000000004">
      <c r="A18" s="36"/>
      <c r="B18" s="33">
        <f t="shared" si="0"/>
        <v>15</v>
      </c>
      <c r="C18" s="35"/>
      <c r="D18" s="52" t="s">
        <v>138</v>
      </c>
      <c r="E18" s="52"/>
      <c r="F18" s="42" t="s">
        <v>121</v>
      </c>
      <c r="G18" s="35"/>
      <c r="H18" s="53" t="s">
        <v>123</v>
      </c>
      <c r="I18" s="41" t="s">
        <v>114</v>
      </c>
      <c r="J18" s="35"/>
      <c r="K18" s="20"/>
      <c r="L18" s="43"/>
    </row>
    <row r="19" spans="1:12" ht="54" x14ac:dyDescent="0.55000000000000004">
      <c r="A19" s="36"/>
      <c r="B19" s="33">
        <f t="shared" si="0"/>
        <v>16</v>
      </c>
      <c r="C19" s="35"/>
      <c r="D19" s="52" t="s">
        <v>139</v>
      </c>
      <c r="E19" s="52"/>
      <c r="F19" s="42" t="s">
        <v>122</v>
      </c>
      <c r="G19" s="35"/>
      <c r="H19" s="53" t="s">
        <v>124</v>
      </c>
      <c r="I19" s="41" t="s">
        <v>114</v>
      </c>
      <c r="J19" s="35"/>
      <c r="K19" s="20"/>
      <c r="L19" s="21"/>
    </row>
    <row r="20" spans="1:12" ht="90" x14ac:dyDescent="0.55000000000000004">
      <c r="A20" s="36"/>
      <c r="B20" s="33">
        <f t="shared" si="0"/>
        <v>17</v>
      </c>
      <c r="C20" s="35"/>
      <c r="D20" s="34" t="s">
        <v>141</v>
      </c>
      <c r="E20" s="35"/>
      <c r="F20" s="35"/>
      <c r="G20" s="35"/>
      <c r="H20" s="34" t="s">
        <v>140</v>
      </c>
      <c r="I20" s="41" t="s">
        <v>143</v>
      </c>
      <c r="J20" s="34" t="s">
        <v>144</v>
      </c>
      <c r="K20" s="41" t="s">
        <v>114</v>
      </c>
      <c r="L20" s="21"/>
    </row>
    <row r="21" spans="1:12" ht="36" x14ac:dyDescent="0.55000000000000004">
      <c r="A21" s="36"/>
      <c r="B21" s="33">
        <f t="shared" si="0"/>
        <v>18</v>
      </c>
      <c r="C21" s="35"/>
      <c r="D21" s="34" t="s">
        <v>145</v>
      </c>
      <c r="E21" s="35"/>
      <c r="F21" s="34"/>
      <c r="G21" s="35"/>
      <c r="H21" s="34" t="s">
        <v>146</v>
      </c>
      <c r="I21" s="41" t="s">
        <v>114</v>
      </c>
      <c r="J21" s="35"/>
      <c r="K21" s="20"/>
      <c r="L21" s="21"/>
    </row>
    <row r="22" spans="1:12" ht="54" x14ac:dyDescent="0.55000000000000004">
      <c r="A22" s="36"/>
      <c r="B22" s="33">
        <f t="shared" si="0"/>
        <v>19</v>
      </c>
      <c r="C22" s="35"/>
      <c r="D22" s="42" t="s">
        <v>147</v>
      </c>
      <c r="E22" s="35"/>
      <c r="F22" s="35"/>
      <c r="G22" s="35"/>
      <c r="H22" s="53" t="s">
        <v>118</v>
      </c>
      <c r="I22" s="41" t="s">
        <v>114</v>
      </c>
      <c r="J22" s="35"/>
      <c r="K22" s="20"/>
      <c r="L22" s="21"/>
    </row>
    <row r="23" spans="1:12" ht="54" x14ac:dyDescent="0.55000000000000004">
      <c r="A23" s="36"/>
      <c r="B23" s="33">
        <f t="shared" si="0"/>
        <v>20</v>
      </c>
      <c r="C23" s="35"/>
      <c r="D23" s="42" t="s">
        <v>148</v>
      </c>
      <c r="E23" s="35"/>
      <c r="F23" s="35"/>
      <c r="G23" s="35"/>
      <c r="H23" s="53" t="s">
        <v>113</v>
      </c>
      <c r="I23" s="41" t="s">
        <v>114</v>
      </c>
      <c r="J23" s="35"/>
      <c r="K23" s="20"/>
      <c r="L23" s="21"/>
    </row>
    <row r="24" spans="1:12" ht="54" x14ac:dyDescent="0.55000000000000004">
      <c r="A24" s="36"/>
      <c r="B24" s="33">
        <f t="shared" si="0"/>
        <v>21</v>
      </c>
      <c r="C24" s="35"/>
      <c r="D24" s="52" t="s">
        <v>149</v>
      </c>
      <c r="E24" s="35"/>
      <c r="F24" s="35"/>
      <c r="G24" s="35"/>
      <c r="H24" s="34" t="s">
        <v>150</v>
      </c>
      <c r="I24" s="41" t="s">
        <v>114</v>
      </c>
      <c r="J24" s="35"/>
      <c r="K24" s="20"/>
      <c r="L24" s="21"/>
    </row>
    <row r="25" spans="1:12" ht="54" x14ac:dyDescent="0.55000000000000004">
      <c r="A25" s="36"/>
      <c r="B25" s="33">
        <f t="shared" si="0"/>
        <v>22</v>
      </c>
      <c r="C25" s="35"/>
      <c r="D25" s="34" t="s">
        <v>151</v>
      </c>
      <c r="E25" s="35"/>
      <c r="F25" s="35"/>
      <c r="G25" s="35"/>
      <c r="H25" s="34" t="s">
        <v>153</v>
      </c>
      <c r="I25" s="41" t="s">
        <v>114</v>
      </c>
      <c r="J25" s="35"/>
      <c r="K25" s="20"/>
      <c r="L25" s="21"/>
    </row>
    <row r="26" spans="1:12" ht="54" x14ac:dyDescent="0.55000000000000004">
      <c r="A26" s="36"/>
      <c r="B26" s="33">
        <f t="shared" si="0"/>
        <v>23</v>
      </c>
      <c r="C26" s="35"/>
      <c r="D26" s="42" t="s">
        <v>152</v>
      </c>
      <c r="E26" s="35"/>
      <c r="F26" s="35"/>
      <c r="G26" s="35"/>
      <c r="H26" s="34" t="s">
        <v>154</v>
      </c>
      <c r="I26" s="41" t="s">
        <v>114</v>
      </c>
      <c r="J26" s="35"/>
      <c r="K26" s="20"/>
      <c r="L26" s="21"/>
    </row>
    <row r="27" spans="1:12" ht="90" x14ac:dyDescent="0.55000000000000004">
      <c r="A27" s="36"/>
      <c r="B27" s="33">
        <f t="shared" si="0"/>
        <v>24</v>
      </c>
      <c r="C27" s="35"/>
      <c r="D27" s="42" t="s">
        <v>155</v>
      </c>
      <c r="E27" s="35"/>
      <c r="F27" s="35"/>
      <c r="G27" s="35"/>
      <c r="H27" s="53" t="s">
        <v>157</v>
      </c>
      <c r="I27" s="41" t="s">
        <v>114</v>
      </c>
      <c r="J27" s="35"/>
      <c r="K27" s="20"/>
      <c r="L27" s="21"/>
    </row>
    <row r="28" spans="1:12" ht="54" x14ac:dyDescent="0.55000000000000004">
      <c r="A28" s="36"/>
      <c r="B28" s="33">
        <f t="shared" si="0"/>
        <v>25</v>
      </c>
      <c r="C28" s="35"/>
      <c r="D28" s="42" t="s">
        <v>156</v>
      </c>
      <c r="E28" s="35"/>
      <c r="F28" s="35"/>
      <c r="G28" s="35"/>
      <c r="H28" s="53" t="s">
        <v>158</v>
      </c>
      <c r="I28" s="41" t="s">
        <v>114</v>
      </c>
      <c r="J28" s="35"/>
      <c r="K28" s="20"/>
      <c r="L28" s="21"/>
    </row>
    <row r="29" spans="1:12" ht="54" x14ac:dyDescent="0.55000000000000004">
      <c r="A29" s="36"/>
      <c r="B29" s="33">
        <f t="shared" si="0"/>
        <v>26</v>
      </c>
      <c r="C29" s="35"/>
      <c r="D29" s="42" t="s">
        <v>161</v>
      </c>
      <c r="E29" s="35"/>
      <c r="F29" s="35"/>
      <c r="G29" s="35"/>
      <c r="H29" s="53" t="s">
        <v>182</v>
      </c>
      <c r="I29" s="41" t="s">
        <v>171</v>
      </c>
      <c r="J29" s="35"/>
      <c r="K29" s="20"/>
      <c r="L29" s="21"/>
    </row>
    <row r="30" spans="1:12" ht="54" x14ac:dyDescent="0.55000000000000004">
      <c r="A30" s="36"/>
      <c r="B30" s="33">
        <f t="shared" si="0"/>
        <v>27</v>
      </c>
      <c r="C30" s="35"/>
      <c r="D30" s="42" t="s">
        <v>159</v>
      </c>
      <c r="E30" s="35"/>
      <c r="F30" s="35"/>
      <c r="G30" s="35"/>
      <c r="H30" s="53" t="s">
        <v>160</v>
      </c>
      <c r="I30" s="41" t="s">
        <v>114</v>
      </c>
      <c r="J30" s="35"/>
      <c r="K30" s="20"/>
      <c r="L30" s="21"/>
    </row>
    <row r="31" spans="1:12" ht="72" x14ac:dyDescent="0.55000000000000004">
      <c r="A31" s="36"/>
      <c r="B31" s="33">
        <f t="shared" si="0"/>
        <v>28</v>
      </c>
      <c r="C31" s="35"/>
      <c r="D31" s="42" t="s">
        <v>164</v>
      </c>
      <c r="E31" s="35"/>
      <c r="F31" s="35"/>
      <c r="G31" s="35"/>
      <c r="H31" s="53" t="s">
        <v>162</v>
      </c>
      <c r="I31" s="41" t="s">
        <v>114</v>
      </c>
      <c r="J31" s="35"/>
      <c r="K31" s="20"/>
      <c r="L31" s="21"/>
    </row>
    <row r="32" spans="1:12" ht="72" x14ac:dyDescent="0.55000000000000004">
      <c r="A32" s="36"/>
      <c r="B32" s="33">
        <f t="shared" si="0"/>
        <v>29</v>
      </c>
      <c r="C32" s="35"/>
      <c r="D32" s="52" t="s">
        <v>163</v>
      </c>
      <c r="E32" s="35"/>
      <c r="F32" s="35"/>
      <c r="G32" s="35"/>
      <c r="H32" s="34" t="s">
        <v>165</v>
      </c>
      <c r="I32" s="41" t="s">
        <v>114</v>
      </c>
      <c r="J32" s="35"/>
      <c r="K32" s="20"/>
      <c r="L32" s="21"/>
    </row>
    <row r="33" spans="1:12" ht="54" x14ac:dyDescent="0.55000000000000004">
      <c r="A33" s="36"/>
      <c r="B33" s="33">
        <f t="shared" si="0"/>
        <v>30</v>
      </c>
      <c r="C33" s="35"/>
      <c r="D33" s="42" t="s">
        <v>166</v>
      </c>
      <c r="E33" s="35"/>
      <c r="F33" s="34" t="s">
        <v>167</v>
      </c>
      <c r="G33" s="35"/>
      <c r="H33" s="53" t="s">
        <v>168</v>
      </c>
      <c r="I33" s="41" t="s">
        <v>171</v>
      </c>
      <c r="J33" s="35"/>
      <c r="K33" s="20"/>
      <c r="L33" s="21"/>
    </row>
    <row r="34" spans="1:12" ht="72" x14ac:dyDescent="0.55000000000000004">
      <c r="A34" s="36"/>
      <c r="B34" s="33">
        <f t="shared" si="0"/>
        <v>31</v>
      </c>
      <c r="C34" s="34"/>
      <c r="D34" s="42" t="s">
        <v>169</v>
      </c>
      <c r="E34" s="35"/>
      <c r="F34" s="35"/>
      <c r="G34" s="35"/>
      <c r="H34" s="53" t="s">
        <v>170</v>
      </c>
      <c r="I34" s="41" t="s">
        <v>171</v>
      </c>
      <c r="J34" s="35"/>
      <c r="K34" s="41"/>
      <c r="L34" s="21"/>
    </row>
    <row r="35" spans="1:12" ht="72" x14ac:dyDescent="0.55000000000000004">
      <c r="A35" s="36"/>
      <c r="B35" s="33">
        <f t="shared" si="0"/>
        <v>32</v>
      </c>
      <c r="C35" s="35"/>
      <c r="D35" s="42" t="s">
        <v>172</v>
      </c>
      <c r="E35" s="35"/>
      <c r="F35" s="35"/>
      <c r="G35" s="35"/>
      <c r="H35" s="53" t="s">
        <v>173</v>
      </c>
      <c r="I35" s="41" t="s">
        <v>171</v>
      </c>
      <c r="J35" s="35"/>
      <c r="K35" s="20"/>
      <c r="L35" s="21"/>
    </row>
    <row r="36" spans="1:12" ht="54" x14ac:dyDescent="0.55000000000000004">
      <c r="A36" s="36"/>
      <c r="B36" s="33">
        <f t="shared" si="0"/>
        <v>33</v>
      </c>
      <c r="C36" s="35"/>
      <c r="D36" s="52" t="s">
        <v>181</v>
      </c>
      <c r="E36" s="34"/>
      <c r="F36" s="35"/>
      <c r="G36" s="35"/>
      <c r="H36" s="34" t="s">
        <v>180</v>
      </c>
      <c r="I36" s="41" t="s">
        <v>171</v>
      </c>
      <c r="J36" s="35"/>
      <c r="K36" s="20"/>
      <c r="L36" s="21"/>
    </row>
    <row r="37" spans="1:12" ht="54" x14ac:dyDescent="0.55000000000000004">
      <c r="A37" s="36"/>
      <c r="B37" s="33">
        <f t="shared" si="0"/>
        <v>34</v>
      </c>
      <c r="C37" s="35"/>
      <c r="D37" s="42" t="s">
        <v>174</v>
      </c>
      <c r="E37" s="35"/>
      <c r="F37" s="35"/>
      <c r="G37" s="35"/>
      <c r="H37" s="53" t="s">
        <v>175</v>
      </c>
      <c r="I37" s="41" t="s">
        <v>171</v>
      </c>
      <c r="J37" s="35"/>
      <c r="K37" s="20"/>
      <c r="L37" s="21"/>
    </row>
    <row r="38" spans="1:12" ht="54" x14ac:dyDescent="0.55000000000000004">
      <c r="A38" s="36"/>
      <c r="B38" s="33">
        <f t="shared" si="0"/>
        <v>35</v>
      </c>
      <c r="C38" s="35"/>
      <c r="D38" s="42" t="s">
        <v>176</v>
      </c>
      <c r="E38" s="35"/>
      <c r="F38" s="35"/>
      <c r="G38" s="35"/>
      <c r="H38" s="53" t="s">
        <v>177</v>
      </c>
      <c r="I38" s="41" t="s">
        <v>171</v>
      </c>
      <c r="J38" s="35"/>
      <c r="K38" s="20"/>
      <c r="L38" s="21"/>
    </row>
    <row r="39" spans="1:12" ht="54" x14ac:dyDescent="0.55000000000000004">
      <c r="A39" s="36"/>
      <c r="B39" s="33">
        <f t="shared" si="0"/>
        <v>36</v>
      </c>
      <c r="C39" s="35"/>
      <c r="D39" s="42" t="s">
        <v>183</v>
      </c>
      <c r="E39" s="35"/>
      <c r="F39" s="35"/>
      <c r="G39" s="35"/>
      <c r="H39" s="53" t="s">
        <v>199</v>
      </c>
      <c r="I39" s="41" t="s">
        <v>171</v>
      </c>
      <c r="J39" s="35"/>
      <c r="K39" s="20"/>
      <c r="L39" s="21"/>
    </row>
    <row r="40" spans="1:12" ht="54" x14ac:dyDescent="0.55000000000000004">
      <c r="A40" s="36"/>
      <c r="B40" s="33">
        <f t="shared" si="0"/>
        <v>37</v>
      </c>
      <c r="C40" s="35"/>
      <c r="D40" s="52" t="s">
        <v>184</v>
      </c>
      <c r="E40" s="35"/>
      <c r="F40" s="35"/>
      <c r="G40" s="35"/>
      <c r="H40" s="34" t="s">
        <v>185</v>
      </c>
      <c r="I40" s="41" t="s">
        <v>171</v>
      </c>
      <c r="J40" s="35"/>
      <c r="K40" s="20"/>
      <c r="L40" s="21"/>
    </row>
    <row r="41" spans="1:12" ht="54" x14ac:dyDescent="0.55000000000000004">
      <c r="A41" s="36"/>
      <c r="B41" s="33">
        <f t="shared" si="0"/>
        <v>38</v>
      </c>
      <c r="C41" s="44"/>
      <c r="D41" s="52" t="s">
        <v>187</v>
      </c>
      <c r="E41" s="35"/>
      <c r="F41" s="32"/>
      <c r="G41" s="44"/>
      <c r="H41" s="34" t="s">
        <v>186</v>
      </c>
      <c r="I41" s="41" t="s">
        <v>171</v>
      </c>
      <c r="J41" s="44"/>
      <c r="K41" s="45"/>
      <c r="L41" s="46"/>
    </row>
    <row r="42" spans="1:12" ht="54" x14ac:dyDescent="0.55000000000000004">
      <c r="B42" s="33">
        <f t="shared" si="0"/>
        <v>39</v>
      </c>
      <c r="C42" s="32"/>
      <c r="D42" s="52" t="s">
        <v>188</v>
      </c>
      <c r="E42" s="47"/>
      <c r="F42" s="32"/>
      <c r="G42" s="48"/>
      <c r="H42" s="34" t="s">
        <v>189</v>
      </c>
      <c r="I42" s="41" t="s">
        <v>171</v>
      </c>
      <c r="J42" s="47"/>
      <c r="K42" s="49"/>
      <c r="L42" s="24"/>
    </row>
    <row r="43" spans="1:12" ht="54" x14ac:dyDescent="0.55000000000000004">
      <c r="B43" s="33">
        <f t="shared" si="0"/>
        <v>40</v>
      </c>
      <c r="C43" s="32"/>
      <c r="D43" s="52" t="s">
        <v>192</v>
      </c>
      <c r="E43" s="47"/>
      <c r="F43" s="32"/>
      <c r="G43" s="48"/>
      <c r="H43" s="34" t="s">
        <v>193</v>
      </c>
      <c r="I43" s="41" t="s">
        <v>171</v>
      </c>
      <c r="J43" s="47"/>
      <c r="K43" s="49"/>
      <c r="L43" s="50"/>
    </row>
    <row r="44" spans="1:12" ht="54" x14ac:dyDescent="0.55000000000000004">
      <c r="B44" s="33">
        <f t="shared" si="0"/>
        <v>41</v>
      </c>
      <c r="C44" s="32"/>
      <c r="D44" s="52" t="s">
        <v>196</v>
      </c>
      <c r="E44" s="47"/>
      <c r="F44" s="32"/>
      <c r="G44" s="48"/>
      <c r="H44" s="34" t="s">
        <v>197</v>
      </c>
      <c r="I44" s="41" t="s">
        <v>171</v>
      </c>
      <c r="J44" s="47"/>
      <c r="K44" s="49"/>
      <c r="L44" s="50"/>
    </row>
    <row r="45" spans="1:12" ht="54" x14ac:dyDescent="0.55000000000000004">
      <c r="B45" s="33">
        <f t="shared" si="0"/>
        <v>42</v>
      </c>
      <c r="C45" s="32"/>
      <c r="D45" s="55" t="s">
        <v>198</v>
      </c>
      <c r="E45" s="47"/>
      <c r="F45" s="32"/>
      <c r="G45" s="48"/>
      <c r="H45" s="53" t="s">
        <v>200</v>
      </c>
      <c r="I45" s="41" t="s">
        <v>171</v>
      </c>
      <c r="J45" s="47"/>
      <c r="K45" s="49"/>
      <c r="L45" s="24"/>
    </row>
    <row r="46" spans="1:12" ht="54" x14ac:dyDescent="0.55000000000000004">
      <c r="B46" s="33">
        <f t="shared" si="0"/>
        <v>43</v>
      </c>
      <c r="C46" s="32"/>
      <c r="D46" s="52" t="s">
        <v>201</v>
      </c>
      <c r="E46" s="35"/>
      <c r="F46" s="35"/>
      <c r="G46" s="35"/>
      <c r="H46" s="34" t="s">
        <v>185</v>
      </c>
      <c r="I46" s="41" t="s">
        <v>171</v>
      </c>
      <c r="J46" s="47"/>
      <c r="K46" s="49"/>
      <c r="L46" s="50"/>
    </row>
    <row r="47" spans="1:12" ht="36" x14ac:dyDescent="0.55000000000000004">
      <c r="B47" s="33">
        <f t="shared" si="0"/>
        <v>44</v>
      </c>
      <c r="C47" s="32"/>
      <c r="D47" s="55" t="s">
        <v>203</v>
      </c>
      <c r="E47" s="47"/>
      <c r="F47" s="32"/>
      <c r="G47" s="48"/>
      <c r="H47" s="53" t="s">
        <v>204</v>
      </c>
      <c r="I47" s="41" t="s">
        <v>171</v>
      </c>
      <c r="J47" s="47"/>
      <c r="K47" s="49"/>
      <c r="L47" s="50"/>
    </row>
    <row r="48" spans="1:12" ht="36" x14ac:dyDescent="0.55000000000000004">
      <c r="B48" s="33">
        <f t="shared" si="0"/>
        <v>45</v>
      </c>
      <c r="C48" s="32"/>
      <c r="D48" s="32" t="s">
        <v>205</v>
      </c>
      <c r="E48" s="47"/>
      <c r="F48" s="32"/>
      <c r="G48" s="47" t="s">
        <v>206</v>
      </c>
      <c r="H48" s="53" t="s">
        <v>214</v>
      </c>
      <c r="I48" s="41"/>
      <c r="J48" s="47"/>
      <c r="K48" s="49"/>
      <c r="L48" s="50"/>
    </row>
    <row r="49" spans="2:12" ht="72" x14ac:dyDescent="0.55000000000000004">
      <c r="B49" s="33"/>
      <c r="C49" s="32"/>
      <c r="D49" s="32" t="s">
        <v>38</v>
      </c>
      <c r="E49" s="47"/>
      <c r="F49" s="32"/>
      <c r="G49" s="47"/>
      <c r="H49" s="53" t="s">
        <v>209</v>
      </c>
      <c r="I49" s="41" t="s">
        <v>207</v>
      </c>
      <c r="J49" s="47"/>
      <c r="K49" s="49"/>
      <c r="L49" s="50"/>
    </row>
    <row r="50" spans="2:12" ht="36" x14ac:dyDescent="0.55000000000000004">
      <c r="B50" s="33">
        <f t="shared" si="0"/>
        <v>47</v>
      </c>
      <c r="C50" s="32"/>
      <c r="D50" s="32" t="s">
        <v>38</v>
      </c>
      <c r="E50" s="47"/>
      <c r="F50" s="32"/>
      <c r="G50" s="47" t="s">
        <v>208</v>
      </c>
      <c r="H50" s="53" t="s">
        <v>214</v>
      </c>
      <c r="I50" s="41"/>
      <c r="J50" s="47"/>
      <c r="K50" s="49"/>
      <c r="L50" s="50"/>
    </row>
    <row r="51" spans="2:12" ht="72" x14ac:dyDescent="0.55000000000000004">
      <c r="B51" s="33"/>
      <c r="C51" s="32"/>
      <c r="D51" s="32" t="s">
        <v>38</v>
      </c>
      <c r="E51" s="47"/>
      <c r="F51" s="32"/>
      <c r="G51" s="47"/>
      <c r="H51" s="53" t="s">
        <v>210</v>
      </c>
      <c r="I51" s="41" t="s">
        <v>207</v>
      </c>
      <c r="J51" s="47"/>
      <c r="K51" s="49"/>
      <c r="L51" s="50"/>
    </row>
    <row r="52" spans="2:12" ht="36" x14ac:dyDescent="0.55000000000000004">
      <c r="B52" s="33">
        <f t="shared" si="0"/>
        <v>49</v>
      </c>
      <c r="C52" s="32"/>
      <c r="D52" s="32" t="s">
        <v>211</v>
      </c>
      <c r="E52" s="47"/>
      <c r="F52" s="32" t="s">
        <v>212</v>
      </c>
      <c r="G52" s="47"/>
      <c r="H52" s="53" t="s">
        <v>213</v>
      </c>
      <c r="I52" s="41" t="s">
        <v>207</v>
      </c>
      <c r="J52" s="47"/>
      <c r="K52" s="49"/>
      <c r="L52" s="50"/>
    </row>
    <row r="53" spans="2:12" ht="54" x14ac:dyDescent="0.55000000000000004">
      <c r="B53" s="33">
        <f t="shared" si="0"/>
        <v>50</v>
      </c>
      <c r="C53" s="32"/>
      <c r="D53" s="55" t="s">
        <v>215</v>
      </c>
      <c r="E53" s="47"/>
      <c r="F53" s="32"/>
      <c r="G53" s="47"/>
      <c r="H53" s="53" t="s">
        <v>231</v>
      </c>
      <c r="I53" s="41" t="s">
        <v>207</v>
      </c>
      <c r="J53" s="47"/>
      <c r="K53" s="49"/>
      <c r="L53" s="50"/>
    </row>
    <row r="54" spans="2:12" ht="54" x14ac:dyDescent="0.55000000000000004">
      <c r="B54" s="33">
        <f t="shared" si="0"/>
        <v>51</v>
      </c>
      <c r="C54" s="32"/>
      <c r="D54" s="55" t="s">
        <v>216</v>
      </c>
      <c r="E54" s="47"/>
      <c r="F54" s="32"/>
      <c r="G54" s="47"/>
      <c r="H54" s="53" t="s">
        <v>219</v>
      </c>
      <c r="I54" s="41" t="s">
        <v>207</v>
      </c>
      <c r="J54" s="47"/>
      <c r="K54" s="49"/>
      <c r="L54" s="50"/>
    </row>
    <row r="55" spans="2:12" ht="54" x14ac:dyDescent="0.55000000000000004">
      <c r="B55" s="33">
        <f t="shared" si="0"/>
        <v>52</v>
      </c>
      <c r="C55" s="32"/>
      <c r="D55" s="55" t="s">
        <v>217</v>
      </c>
      <c r="E55" s="47"/>
      <c r="F55" s="32" t="s">
        <v>232</v>
      </c>
      <c r="G55" s="47"/>
      <c r="H55" s="53" t="s">
        <v>231</v>
      </c>
      <c r="I55" s="41" t="s">
        <v>207</v>
      </c>
      <c r="J55" s="47"/>
      <c r="K55" s="49"/>
      <c r="L55" s="50"/>
    </row>
    <row r="56" spans="2:12" ht="54" x14ac:dyDescent="0.55000000000000004">
      <c r="B56" s="33">
        <f t="shared" si="0"/>
        <v>53</v>
      </c>
      <c r="C56" s="32"/>
      <c r="D56" s="55" t="s">
        <v>218</v>
      </c>
      <c r="E56" s="47"/>
      <c r="F56" s="32"/>
      <c r="G56" s="47"/>
      <c r="H56" s="53" t="s">
        <v>221</v>
      </c>
      <c r="I56" s="41" t="s">
        <v>207</v>
      </c>
      <c r="J56" s="47"/>
      <c r="K56" s="49"/>
      <c r="L56" s="50"/>
    </row>
    <row r="57" spans="2:12" ht="54" x14ac:dyDescent="0.55000000000000004">
      <c r="B57" s="33">
        <f t="shared" si="0"/>
        <v>54</v>
      </c>
      <c r="C57" s="32"/>
      <c r="D57" s="55" t="s">
        <v>220</v>
      </c>
      <c r="E57" s="47"/>
      <c r="F57" s="32"/>
      <c r="G57" s="47"/>
      <c r="H57" s="53" t="s">
        <v>222</v>
      </c>
      <c r="I57" s="41" t="s">
        <v>207</v>
      </c>
      <c r="J57" s="47"/>
      <c r="K57" s="49"/>
      <c r="L57" s="50"/>
    </row>
    <row r="58" spans="2:12" ht="54" x14ac:dyDescent="0.55000000000000004">
      <c r="B58" s="33">
        <f t="shared" si="0"/>
        <v>55</v>
      </c>
      <c r="C58" s="32"/>
      <c r="D58" s="55" t="s">
        <v>223</v>
      </c>
      <c r="E58" s="47"/>
      <c r="F58" s="32"/>
      <c r="G58" s="47"/>
      <c r="H58" s="53" t="s">
        <v>224</v>
      </c>
      <c r="I58" s="41" t="s">
        <v>207</v>
      </c>
      <c r="J58" s="47"/>
      <c r="K58" s="49"/>
      <c r="L58" s="50"/>
    </row>
    <row r="59" spans="2:12" ht="54" x14ac:dyDescent="0.55000000000000004">
      <c r="B59" s="33">
        <f t="shared" si="0"/>
        <v>56</v>
      </c>
      <c r="C59" s="32"/>
      <c r="D59" s="55" t="s">
        <v>225</v>
      </c>
      <c r="E59" s="47"/>
      <c r="F59" s="32"/>
      <c r="G59" s="47"/>
      <c r="H59" s="53" t="s">
        <v>226</v>
      </c>
      <c r="I59" s="41" t="s">
        <v>207</v>
      </c>
      <c r="J59" s="47"/>
      <c r="K59" s="49"/>
      <c r="L59" s="50"/>
    </row>
    <row r="60" spans="2:12" ht="54" x14ac:dyDescent="0.55000000000000004">
      <c r="B60" s="33">
        <f t="shared" si="0"/>
        <v>57</v>
      </c>
      <c r="C60" s="32"/>
      <c r="D60" s="55" t="s">
        <v>227</v>
      </c>
      <c r="E60" s="47"/>
      <c r="F60" s="32"/>
      <c r="G60" s="47"/>
      <c r="H60" s="53" t="s">
        <v>229</v>
      </c>
      <c r="I60" s="41" t="s">
        <v>207</v>
      </c>
      <c r="J60" s="47"/>
      <c r="K60" s="49"/>
      <c r="L60" s="50"/>
    </row>
    <row r="61" spans="2:12" ht="54" x14ac:dyDescent="0.55000000000000004">
      <c r="B61" s="33">
        <f t="shared" si="0"/>
        <v>58</v>
      </c>
      <c r="C61" s="32"/>
      <c r="D61" s="55" t="s">
        <v>228</v>
      </c>
      <c r="E61" s="47"/>
      <c r="F61" s="32"/>
      <c r="G61" s="47"/>
      <c r="H61" s="53" t="s">
        <v>230</v>
      </c>
      <c r="I61" s="41" t="s">
        <v>207</v>
      </c>
      <c r="J61" s="47"/>
      <c r="K61" s="49"/>
      <c r="L61" s="50"/>
    </row>
    <row r="62" spans="2:12" ht="54" x14ac:dyDescent="0.55000000000000004">
      <c r="B62" s="33">
        <f t="shared" si="0"/>
        <v>59</v>
      </c>
      <c r="C62" s="32"/>
      <c r="D62" s="55" t="s">
        <v>233</v>
      </c>
      <c r="E62" s="47"/>
      <c r="F62" s="32"/>
      <c r="G62" s="47"/>
      <c r="H62" s="53" t="s">
        <v>231</v>
      </c>
      <c r="I62" s="41" t="s">
        <v>207</v>
      </c>
      <c r="J62" s="47"/>
      <c r="K62" s="49"/>
      <c r="L62" s="50"/>
    </row>
    <row r="63" spans="2:12" ht="36" x14ac:dyDescent="0.55000000000000004">
      <c r="B63" s="33">
        <f t="shared" si="0"/>
        <v>60</v>
      </c>
      <c r="C63" s="32"/>
      <c r="D63" s="32" t="s">
        <v>234</v>
      </c>
      <c r="E63" s="47"/>
      <c r="F63" s="32"/>
      <c r="G63" s="47"/>
      <c r="H63" s="53" t="s">
        <v>235</v>
      </c>
      <c r="I63" s="41" t="s">
        <v>207</v>
      </c>
      <c r="J63" s="47"/>
      <c r="K63" s="49"/>
      <c r="L63" s="50"/>
    </row>
    <row r="64" spans="2:12" ht="36" x14ac:dyDescent="0.55000000000000004">
      <c r="B64" s="33">
        <f t="shared" si="0"/>
        <v>61</v>
      </c>
      <c r="C64" s="32"/>
      <c r="D64" s="53" t="s">
        <v>236</v>
      </c>
      <c r="E64" s="47"/>
      <c r="F64" s="32"/>
      <c r="G64" s="47"/>
      <c r="H64" s="53" t="s">
        <v>237</v>
      </c>
      <c r="I64" s="41" t="s">
        <v>207</v>
      </c>
      <c r="J64" s="47"/>
      <c r="K64" s="49"/>
      <c r="L64" s="50"/>
    </row>
    <row r="65" spans="2:12" ht="54" x14ac:dyDescent="0.55000000000000004">
      <c r="B65" s="33">
        <f t="shared" si="0"/>
        <v>62</v>
      </c>
      <c r="C65" s="32"/>
      <c r="D65" s="55" t="s">
        <v>238</v>
      </c>
      <c r="E65" s="47"/>
      <c r="F65" s="32"/>
      <c r="G65" s="47"/>
      <c r="H65" s="53" t="s">
        <v>239</v>
      </c>
      <c r="I65" s="41" t="s">
        <v>207</v>
      </c>
      <c r="J65" s="47"/>
      <c r="K65" s="49"/>
      <c r="L65" s="50"/>
    </row>
    <row r="66" spans="2:12" ht="54" x14ac:dyDescent="0.55000000000000004">
      <c r="B66" s="33">
        <f t="shared" si="0"/>
        <v>63</v>
      </c>
      <c r="C66" s="32"/>
      <c r="D66" s="53" t="s">
        <v>240</v>
      </c>
      <c r="E66" s="47"/>
      <c r="F66" s="32"/>
      <c r="G66" s="47"/>
      <c r="H66" s="53" t="s">
        <v>241</v>
      </c>
      <c r="I66" s="41" t="s">
        <v>207</v>
      </c>
      <c r="J66" s="47"/>
      <c r="K66" s="49"/>
      <c r="L66" s="50"/>
    </row>
    <row r="67" spans="2:12" ht="36" x14ac:dyDescent="0.55000000000000004">
      <c r="B67" s="33">
        <f t="shared" si="0"/>
        <v>64</v>
      </c>
      <c r="C67" s="32"/>
      <c r="D67" s="32" t="s">
        <v>242</v>
      </c>
      <c r="E67" s="47"/>
      <c r="F67" s="32"/>
      <c r="G67" s="47"/>
      <c r="H67" s="53" t="s">
        <v>243</v>
      </c>
      <c r="I67" s="41" t="s">
        <v>207</v>
      </c>
      <c r="J67" s="47"/>
      <c r="K67" s="49"/>
      <c r="L67" s="50"/>
    </row>
    <row r="68" spans="2:12" ht="54" x14ac:dyDescent="0.55000000000000004">
      <c r="B68" s="33">
        <f t="shared" si="0"/>
        <v>65</v>
      </c>
      <c r="C68" s="34" t="s">
        <v>244</v>
      </c>
      <c r="D68" s="32" t="s">
        <v>249</v>
      </c>
      <c r="E68" s="47"/>
      <c r="F68" s="32"/>
      <c r="G68" s="47"/>
      <c r="H68" s="53" t="s">
        <v>245</v>
      </c>
      <c r="I68" s="56" t="s">
        <v>246</v>
      </c>
      <c r="J68" s="47"/>
      <c r="K68" s="49"/>
      <c r="L68" s="50"/>
    </row>
    <row r="69" spans="2:12" ht="54" x14ac:dyDescent="0.55000000000000004">
      <c r="B69" s="33">
        <f t="shared" ref="B69:B132" si="1">ROW()-3</f>
        <v>66</v>
      </c>
      <c r="C69" s="32"/>
      <c r="D69" s="55" t="s">
        <v>251</v>
      </c>
      <c r="E69" s="47"/>
      <c r="F69" s="32"/>
      <c r="G69" s="47"/>
      <c r="H69" s="53" t="s">
        <v>250</v>
      </c>
      <c r="I69" s="56" t="s">
        <v>246</v>
      </c>
      <c r="J69" s="47"/>
      <c r="K69" s="49"/>
      <c r="L69" s="50"/>
    </row>
    <row r="70" spans="2:12" ht="54" x14ac:dyDescent="0.55000000000000004">
      <c r="B70" s="33">
        <f t="shared" si="1"/>
        <v>67</v>
      </c>
      <c r="C70" s="32"/>
      <c r="D70" s="32" t="s">
        <v>252</v>
      </c>
      <c r="E70" s="47"/>
      <c r="F70" s="32"/>
      <c r="G70" s="47"/>
      <c r="H70" s="53" t="s">
        <v>253</v>
      </c>
      <c r="I70" s="56" t="s">
        <v>246</v>
      </c>
      <c r="J70" s="47"/>
      <c r="K70" s="49"/>
      <c r="L70" s="50"/>
    </row>
    <row r="71" spans="2:12" ht="36" x14ac:dyDescent="0.55000000000000004">
      <c r="B71" s="33">
        <f t="shared" si="1"/>
        <v>68</v>
      </c>
      <c r="C71" s="32"/>
      <c r="D71" s="32" t="s">
        <v>247</v>
      </c>
      <c r="E71" s="47"/>
      <c r="F71" s="32"/>
      <c r="G71" s="47"/>
      <c r="H71" s="53" t="s">
        <v>248</v>
      </c>
      <c r="I71" s="56" t="s">
        <v>246</v>
      </c>
      <c r="J71" s="47"/>
      <c r="K71" s="49"/>
      <c r="L71" s="50"/>
    </row>
    <row r="72" spans="2:12" ht="36" x14ac:dyDescent="0.55000000000000004">
      <c r="B72" s="33">
        <f t="shared" si="1"/>
        <v>69</v>
      </c>
      <c r="C72" s="57" t="s">
        <v>254</v>
      </c>
      <c r="D72" s="32" t="s">
        <v>255</v>
      </c>
      <c r="E72" s="47"/>
      <c r="F72" s="32"/>
      <c r="G72" s="47"/>
      <c r="H72" s="53" t="s">
        <v>256</v>
      </c>
      <c r="I72" s="56" t="s">
        <v>246</v>
      </c>
      <c r="J72" s="47"/>
      <c r="K72" s="49"/>
      <c r="L72" s="50"/>
    </row>
    <row r="73" spans="2:12" ht="54" x14ac:dyDescent="0.55000000000000004">
      <c r="B73" s="33">
        <f t="shared" si="1"/>
        <v>70</v>
      </c>
      <c r="C73" s="32"/>
      <c r="D73" s="55" t="s">
        <v>257</v>
      </c>
      <c r="E73" s="47"/>
      <c r="F73" s="32"/>
      <c r="G73" s="47"/>
      <c r="H73" s="53" t="s">
        <v>258</v>
      </c>
      <c r="I73" s="56" t="s">
        <v>246</v>
      </c>
      <c r="J73" s="47"/>
      <c r="K73" s="49"/>
      <c r="L73" s="50"/>
    </row>
    <row r="74" spans="2:12" ht="54" x14ac:dyDescent="0.55000000000000004">
      <c r="B74" s="33">
        <f t="shared" si="1"/>
        <v>71</v>
      </c>
      <c r="C74" s="32"/>
      <c r="D74" s="55" t="s">
        <v>259</v>
      </c>
      <c r="E74" s="47"/>
      <c r="F74" s="32"/>
      <c r="G74" s="47"/>
      <c r="H74" s="53" t="s">
        <v>260</v>
      </c>
      <c r="I74" s="56" t="s">
        <v>246</v>
      </c>
      <c r="J74" s="47"/>
      <c r="K74" s="49"/>
      <c r="L74" s="50"/>
    </row>
    <row r="75" spans="2:12" ht="54" x14ac:dyDescent="0.55000000000000004">
      <c r="B75" s="33">
        <f t="shared" si="1"/>
        <v>72</v>
      </c>
      <c r="C75" s="32"/>
      <c r="D75" s="55" t="s">
        <v>261</v>
      </c>
      <c r="E75" s="47"/>
      <c r="F75" s="32"/>
      <c r="G75" s="47"/>
      <c r="H75" s="53" t="s">
        <v>262</v>
      </c>
      <c r="I75" s="56" t="s">
        <v>246</v>
      </c>
      <c r="J75" s="47"/>
      <c r="K75" s="49"/>
      <c r="L75" s="50"/>
    </row>
    <row r="76" spans="2:12" ht="54" x14ac:dyDescent="0.55000000000000004">
      <c r="B76" s="33">
        <f t="shared" si="1"/>
        <v>73</v>
      </c>
      <c r="C76" s="32"/>
      <c r="D76" s="55" t="s">
        <v>263</v>
      </c>
      <c r="E76" s="47"/>
      <c r="F76" s="32"/>
      <c r="G76" s="47"/>
      <c r="H76" s="53" t="s">
        <v>264</v>
      </c>
      <c r="I76" s="56" t="s">
        <v>246</v>
      </c>
      <c r="J76" s="47"/>
      <c r="K76" s="49"/>
      <c r="L76" s="50"/>
    </row>
    <row r="77" spans="2:12" ht="54" x14ac:dyDescent="0.55000000000000004">
      <c r="B77" s="33">
        <f t="shared" si="1"/>
        <v>74</v>
      </c>
      <c r="C77" s="32"/>
      <c r="D77" s="55" t="s">
        <v>266</v>
      </c>
      <c r="E77" s="47"/>
      <c r="F77" s="32"/>
      <c r="G77" s="47"/>
      <c r="H77" s="53" t="s">
        <v>265</v>
      </c>
      <c r="I77" s="56" t="s">
        <v>246</v>
      </c>
      <c r="J77" s="47"/>
      <c r="K77" s="49"/>
      <c r="L77" s="50"/>
    </row>
    <row r="78" spans="2:12" ht="54" x14ac:dyDescent="0.55000000000000004">
      <c r="B78" s="33">
        <f t="shared" si="1"/>
        <v>75</v>
      </c>
      <c r="C78" s="32"/>
      <c r="D78" s="55" t="s">
        <v>267</v>
      </c>
      <c r="E78" s="47"/>
      <c r="F78" s="32" t="s">
        <v>268</v>
      </c>
      <c r="G78" s="47"/>
      <c r="H78" s="53" t="s">
        <v>269</v>
      </c>
      <c r="I78" s="56" t="s">
        <v>246</v>
      </c>
      <c r="J78" s="47"/>
      <c r="K78" s="49"/>
      <c r="L78" s="50"/>
    </row>
    <row r="79" spans="2:12" ht="72" x14ac:dyDescent="0.55000000000000004">
      <c r="B79" s="33">
        <f t="shared" si="1"/>
        <v>76</v>
      </c>
      <c r="C79" s="32"/>
      <c r="D79" s="55" t="s">
        <v>270</v>
      </c>
      <c r="E79" s="47"/>
      <c r="F79" s="32" t="s">
        <v>271</v>
      </c>
      <c r="G79" s="47"/>
      <c r="H79" s="53" t="s">
        <v>272</v>
      </c>
      <c r="I79" s="56" t="s">
        <v>246</v>
      </c>
      <c r="J79" s="47"/>
      <c r="K79" s="49"/>
      <c r="L79" s="50"/>
    </row>
    <row r="80" spans="2:12" ht="54" x14ac:dyDescent="0.55000000000000004">
      <c r="B80" s="33">
        <f t="shared" si="1"/>
        <v>77</v>
      </c>
      <c r="C80" s="32"/>
      <c r="D80" s="55" t="s">
        <v>273</v>
      </c>
      <c r="E80" s="47"/>
      <c r="F80" s="32"/>
      <c r="G80" s="47"/>
      <c r="H80" s="53" t="s">
        <v>274</v>
      </c>
      <c r="I80" s="56" t="s">
        <v>246</v>
      </c>
      <c r="J80" s="47"/>
      <c r="K80" s="49"/>
      <c r="L80" s="50"/>
    </row>
    <row r="81" spans="2:12" ht="54" x14ac:dyDescent="0.55000000000000004">
      <c r="B81" s="33">
        <f t="shared" si="1"/>
        <v>78</v>
      </c>
      <c r="C81" s="32"/>
      <c r="D81" s="55" t="s">
        <v>275</v>
      </c>
      <c r="E81" s="47"/>
      <c r="F81" s="32"/>
      <c r="G81" s="47"/>
      <c r="H81" s="53" t="s">
        <v>276</v>
      </c>
      <c r="I81" s="56" t="s">
        <v>246</v>
      </c>
      <c r="J81" s="47"/>
      <c r="K81" s="49"/>
      <c r="L81" s="50"/>
    </row>
    <row r="82" spans="2:12" ht="54" x14ac:dyDescent="0.55000000000000004">
      <c r="B82" s="33">
        <f t="shared" si="1"/>
        <v>79</v>
      </c>
      <c r="C82" s="32"/>
      <c r="D82" s="55" t="s">
        <v>277</v>
      </c>
      <c r="E82" s="47"/>
      <c r="F82" s="32"/>
      <c r="G82" s="47"/>
      <c r="H82" s="53" t="s">
        <v>278</v>
      </c>
      <c r="I82" s="56" t="s">
        <v>246</v>
      </c>
      <c r="J82" s="47"/>
      <c r="K82" s="49"/>
      <c r="L82" s="50"/>
    </row>
    <row r="83" spans="2:12" ht="36" x14ac:dyDescent="0.55000000000000004">
      <c r="B83" s="33">
        <f t="shared" si="1"/>
        <v>80</v>
      </c>
      <c r="C83" s="32"/>
      <c r="D83" s="32" t="s">
        <v>279</v>
      </c>
      <c r="E83" s="47"/>
      <c r="F83" s="32"/>
      <c r="G83" s="47"/>
      <c r="H83" s="53" t="s">
        <v>280</v>
      </c>
      <c r="I83" s="56" t="s">
        <v>246</v>
      </c>
      <c r="J83" s="47"/>
      <c r="K83" s="49"/>
      <c r="L83" s="50"/>
    </row>
    <row r="84" spans="2:12" ht="54" x14ac:dyDescent="0.55000000000000004">
      <c r="B84" s="33">
        <f t="shared" si="1"/>
        <v>81</v>
      </c>
      <c r="C84" s="32"/>
      <c r="D84" s="55" t="s">
        <v>281</v>
      </c>
      <c r="E84" s="47"/>
      <c r="F84" s="32"/>
      <c r="G84" s="47"/>
      <c r="H84" s="53" t="s">
        <v>282</v>
      </c>
      <c r="I84" s="56" t="s">
        <v>246</v>
      </c>
      <c r="J84" s="47"/>
      <c r="K84" s="49"/>
      <c r="L84" s="50"/>
    </row>
    <row r="85" spans="2:12" ht="54" x14ac:dyDescent="0.55000000000000004">
      <c r="B85" s="33">
        <f t="shared" si="1"/>
        <v>82</v>
      </c>
      <c r="C85" s="32"/>
      <c r="D85" s="32" t="s">
        <v>283</v>
      </c>
      <c r="E85" s="47"/>
      <c r="F85" s="32"/>
      <c r="G85" s="47"/>
      <c r="H85" s="53" t="s">
        <v>285</v>
      </c>
      <c r="I85" s="56" t="s">
        <v>286</v>
      </c>
      <c r="J85" s="47"/>
      <c r="K85" s="49"/>
      <c r="L85" s="50"/>
    </row>
    <row r="86" spans="2:12" ht="72" x14ac:dyDescent="0.55000000000000004">
      <c r="B86" s="33">
        <f t="shared" si="1"/>
        <v>83</v>
      </c>
      <c r="C86" s="32"/>
      <c r="D86" s="32" t="s">
        <v>287</v>
      </c>
      <c r="E86" s="47"/>
      <c r="F86" s="32"/>
      <c r="G86" s="47"/>
      <c r="H86" s="53" t="s">
        <v>288</v>
      </c>
      <c r="I86" s="56" t="s">
        <v>286</v>
      </c>
      <c r="J86" s="47"/>
      <c r="K86" s="49"/>
      <c r="L86" s="50"/>
    </row>
    <row r="87" spans="2:12" ht="54" x14ac:dyDescent="0.55000000000000004">
      <c r="B87" s="33">
        <f t="shared" si="1"/>
        <v>84</v>
      </c>
      <c r="C87" s="32"/>
      <c r="D87" s="32" t="s">
        <v>284</v>
      </c>
      <c r="E87" s="47"/>
      <c r="F87" s="32"/>
      <c r="G87" s="47"/>
      <c r="H87" s="53" t="s">
        <v>293</v>
      </c>
      <c r="I87" s="56" t="s">
        <v>286</v>
      </c>
      <c r="J87" s="47"/>
      <c r="K87" s="49"/>
      <c r="L87" s="50"/>
    </row>
    <row r="88" spans="2:12" ht="54" x14ac:dyDescent="0.55000000000000004">
      <c r="B88" s="33">
        <f t="shared" si="1"/>
        <v>85</v>
      </c>
      <c r="C88" s="32"/>
      <c r="D88" s="53" t="s">
        <v>292</v>
      </c>
      <c r="E88" s="58"/>
      <c r="F88" s="53"/>
      <c r="G88" s="58"/>
      <c r="H88" s="53" t="s">
        <v>299</v>
      </c>
      <c r="I88" s="56" t="s">
        <v>286</v>
      </c>
      <c r="J88" s="47"/>
      <c r="K88" s="49"/>
      <c r="L88" s="50"/>
    </row>
    <row r="89" spans="2:12" ht="54" x14ac:dyDescent="0.55000000000000004">
      <c r="B89" s="33">
        <f t="shared" si="1"/>
        <v>86</v>
      </c>
      <c r="C89" s="32"/>
      <c r="D89" s="32" t="s">
        <v>187</v>
      </c>
      <c r="E89" s="47"/>
      <c r="F89" s="32"/>
      <c r="G89" s="47"/>
      <c r="H89" s="53" t="s">
        <v>294</v>
      </c>
      <c r="I89" s="56" t="s">
        <v>286</v>
      </c>
      <c r="J89" s="47"/>
      <c r="K89" s="49"/>
      <c r="L89" s="50"/>
    </row>
    <row r="90" spans="2:12" ht="54" x14ac:dyDescent="0.55000000000000004">
      <c r="B90" s="33">
        <f t="shared" si="1"/>
        <v>87</v>
      </c>
      <c r="C90" s="32"/>
      <c r="D90" s="55" t="s">
        <v>295</v>
      </c>
      <c r="E90" s="47"/>
      <c r="F90" s="32"/>
      <c r="G90" s="47"/>
      <c r="H90" s="53" t="s">
        <v>296</v>
      </c>
      <c r="I90" s="56" t="s">
        <v>286</v>
      </c>
      <c r="J90" s="47"/>
      <c r="K90" s="49"/>
      <c r="L90" s="50"/>
    </row>
    <row r="91" spans="2:12" ht="54" x14ac:dyDescent="0.55000000000000004">
      <c r="B91" s="33">
        <f t="shared" si="1"/>
        <v>88</v>
      </c>
      <c r="C91" s="32"/>
      <c r="D91" s="32" t="s">
        <v>297</v>
      </c>
      <c r="E91" s="47"/>
      <c r="F91" s="32"/>
      <c r="G91" s="47"/>
      <c r="H91" s="53" t="s">
        <v>298</v>
      </c>
      <c r="I91" s="56" t="s">
        <v>286</v>
      </c>
      <c r="J91" s="47"/>
      <c r="K91" s="49"/>
      <c r="L91" s="50"/>
    </row>
    <row r="92" spans="2:12" ht="54" x14ac:dyDescent="0.55000000000000004">
      <c r="B92" s="33">
        <f t="shared" si="1"/>
        <v>89</v>
      </c>
      <c r="C92" s="57" t="s">
        <v>300</v>
      </c>
      <c r="D92" s="32" t="s">
        <v>301</v>
      </c>
      <c r="E92" s="47"/>
      <c r="F92" s="32"/>
      <c r="G92" s="47"/>
      <c r="H92" s="53" t="s">
        <v>302</v>
      </c>
      <c r="I92" s="56" t="s">
        <v>303</v>
      </c>
      <c r="J92" s="47"/>
      <c r="K92" s="49"/>
      <c r="L92" s="50"/>
    </row>
    <row r="93" spans="2:12" ht="54" x14ac:dyDescent="0.55000000000000004">
      <c r="B93" s="33">
        <f t="shared" si="1"/>
        <v>90</v>
      </c>
      <c r="C93" s="32"/>
      <c r="D93" s="55" t="s">
        <v>304</v>
      </c>
      <c r="E93" s="47"/>
      <c r="F93" s="32"/>
      <c r="G93" s="47"/>
      <c r="H93" s="53" t="s">
        <v>305</v>
      </c>
      <c r="I93" s="56" t="s">
        <v>306</v>
      </c>
      <c r="J93" s="47"/>
      <c r="K93" s="49"/>
      <c r="L93" s="50"/>
    </row>
    <row r="94" spans="2:12" ht="90" x14ac:dyDescent="0.55000000000000004">
      <c r="B94" s="33">
        <f t="shared" si="1"/>
        <v>91</v>
      </c>
      <c r="C94" s="32"/>
      <c r="D94" s="32" t="s">
        <v>307</v>
      </c>
      <c r="E94" s="47"/>
      <c r="F94" s="32"/>
      <c r="G94" s="47"/>
      <c r="H94" s="53" t="s">
        <v>308</v>
      </c>
      <c r="I94" s="56" t="s">
        <v>306</v>
      </c>
      <c r="J94" s="47"/>
      <c r="K94" s="49"/>
      <c r="L94" s="50"/>
    </row>
    <row r="95" spans="2:12" ht="54" x14ac:dyDescent="0.55000000000000004">
      <c r="B95" s="33">
        <f t="shared" si="1"/>
        <v>92</v>
      </c>
      <c r="C95" s="57" t="s">
        <v>309</v>
      </c>
      <c r="D95" s="55" t="s">
        <v>310</v>
      </c>
      <c r="E95" s="47"/>
      <c r="F95" s="32"/>
      <c r="G95" s="47"/>
      <c r="H95" s="53" t="s">
        <v>311</v>
      </c>
      <c r="I95" s="56" t="s">
        <v>306</v>
      </c>
      <c r="J95" s="47"/>
      <c r="K95" s="49"/>
      <c r="L95" s="50"/>
    </row>
    <row r="96" spans="2:12" ht="54" x14ac:dyDescent="0.55000000000000004">
      <c r="B96" s="33">
        <f t="shared" si="1"/>
        <v>93</v>
      </c>
      <c r="C96" s="32"/>
      <c r="D96" s="32" t="s">
        <v>312</v>
      </c>
      <c r="E96" s="47"/>
      <c r="F96" s="32"/>
      <c r="G96" s="47"/>
      <c r="H96" s="53" t="s">
        <v>313</v>
      </c>
      <c r="I96" s="56" t="s">
        <v>306</v>
      </c>
      <c r="J96" s="47"/>
      <c r="K96" s="49"/>
      <c r="L96" s="50"/>
    </row>
    <row r="97" spans="2:12" ht="54" x14ac:dyDescent="0.55000000000000004">
      <c r="B97" s="33">
        <f t="shared" si="1"/>
        <v>94</v>
      </c>
      <c r="C97" s="32"/>
      <c r="D97" s="32" t="s">
        <v>314</v>
      </c>
      <c r="E97" s="47"/>
      <c r="F97" s="32"/>
      <c r="G97" s="47"/>
      <c r="H97" s="53" t="s">
        <v>315</v>
      </c>
      <c r="I97" s="56" t="s">
        <v>306</v>
      </c>
      <c r="J97" s="47"/>
      <c r="K97" s="49"/>
      <c r="L97" s="50"/>
    </row>
    <row r="98" spans="2:12" ht="54" x14ac:dyDescent="0.55000000000000004">
      <c r="B98" s="33">
        <f t="shared" si="1"/>
        <v>95</v>
      </c>
      <c r="C98" s="32"/>
      <c r="D98" s="55" t="s">
        <v>316</v>
      </c>
      <c r="E98" s="47"/>
      <c r="F98" s="32"/>
      <c r="G98" s="47"/>
      <c r="H98" s="53" t="s">
        <v>317</v>
      </c>
      <c r="I98" s="56" t="s">
        <v>306</v>
      </c>
      <c r="J98" s="47" t="s">
        <v>318</v>
      </c>
      <c r="K98" s="49"/>
      <c r="L98" s="50"/>
    </row>
    <row r="99" spans="2:12" ht="36" x14ac:dyDescent="0.55000000000000004">
      <c r="B99" s="33">
        <f t="shared" si="1"/>
        <v>96</v>
      </c>
      <c r="C99" s="32"/>
      <c r="D99" s="32" t="s">
        <v>319</v>
      </c>
      <c r="E99" s="47"/>
      <c r="F99" s="32"/>
      <c r="G99" s="47"/>
      <c r="H99" s="53" t="s">
        <v>320</v>
      </c>
      <c r="I99" s="56" t="s">
        <v>321</v>
      </c>
      <c r="J99" s="47"/>
      <c r="K99" s="49"/>
      <c r="L99" s="50"/>
    </row>
    <row r="100" spans="2:12" ht="36" x14ac:dyDescent="0.55000000000000004">
      <c r="B100" s="33">
        <f t="shared" si="1"/>
        <v>97</v>
      </c>
      <c r="C100" s="32"/>
      <c r="D100" s="55" t="s">
        <v>323</v>
      </c>
      <c r="E100" s="47"/>
      <c r="F100" s="32"/>
      <c r="G100" s="47"/>
      <c r="H100" s="53" t="s">
        <v>322</v>
      </c>
      <c r="I100" s="56" t="s">
        <v>321</v>
      </c>
      <c r="J100" s="47"/>
      <c r="K100" s="49"/>
      <c r="L100" s="50"/>
    </row>
    <row r="101" spans="2:12" ht="54" x14ac:dyDescent="0.55000000000000004">
      <c r="B101" s="33">
        <f t="shared" si="1"/>
        <v>98</v>
      </c>
      <c r="C101" s="32"/>
      <c r="D101" s="55" t="s">
        <v>324</v>
      </c>
      <c r="E101" s="47"/>
      <c r="F101" s="32"/>
      <c r="G101" s="47"/>
      <c r="H101" s="53" t="s">
        <v>326</v>
      </c>
      <c r="I101" s="56" t="s">
        <v>321</v>
      </c>
      <c r="J101" s="47"/>
      <c r="K101" s="49"/>
      <c r="L101" s="50"/>
    </row>
    <row r="102" spans="2:12" ht="126" x14ac:dyDescent="0.55000000000000004">
      <c r="B102" s="33">
        <f t="shared" si="1"/>
        <v>99</v>
      </c>
      <c r="C102" s="32"/>
      <c r="D102" s="55" t="s">
        <v>325</v>
      </c>
      <c r="E102" s="47"/>
      <c r="F102" s="32"/>
      <c r="G102" s="47"/>
      <c r="H102" s="53" t="s">
        <v>329</v>
      </c>
      <c r="I102" s="56" t="s">
        <v>321</v>
      </c>
      <c r="J102" s="47"/>
      <c r="K102" s="49"/>
      <c r="L102" s="50"/>
    </row>
    <row r="103" spans="2:12" ht="126" x14ac:dyDescent="0.55000000000000004">
      <c r="B103" s="33">
        <f t="shared" si="1"/>
        <v>100</v>
      </c>
      <c r="C103" s="32"/>
      <c r="D103" s="32" t="s">
        <v>327</v>
      </c>
      <c r="E103" s="47"/>
      <c r="F103" s="32"/>
      <c r="G103" s="47"/>
      <c r="H103" s="53" t="s">
        <v>328</v>
      </c>
      <c r="I103" s="56" t="s">
        <v>321</v>
      </c>
      <c r="J103" s="47"/>
      <c r="K103" s="49"/>
      <c r="L103" s="50"/>
    </row>
    <row r="104" spans="2:12" ht="54" x14ac:dyDescent="0.55000000000000004">
      <c r="B104" s="33">
        <f t="shared" si="1"/>
        <v>101</v>
      </c>
      <c r="C104" s="32"/>
      <c r="D104" s="55" t="s">
        <v>330</v>
      </c>
      <c r="E104" s="47"/>
      <c r="F104" s="32" t="s">
        <v>331</v>
      </c>
      <c r="G104" s="47"/>
      <c r="H104" s="53" t="s">
        <v>332</v>
      </c>
      <c r="I104" s="56" t="s">
        <v>333</v>
      </c>
      <c r="J104" s="47"/>
      <c r="K104" s="49"/>
      <c r="L104" s="50"/>
    </row>
    <row r="105" spans="2:12" ht="36" x14ac:dyDescent="0.55000000000000004">
      <c r="B105" s="33">
        <f t="shared" si="1"/>
        <v>102</v>
      </c>
      <c r="C105" s="32"/>
      <c r="D105" s="32" t="s">
        <v>334</v>
      </c>
      <c r="E105" s="47"/>
      <c r="F105" s="32"/>
      <c r="G105" s="47"/>
      <c r="H105" s="53" t="s">
        <v>335</v>
      </c>
      <c r="I105" s="56" t="s">
        <v>333</v>
      </c>
      <c r="J105" s="47"/>
      <c r="K105" s="49"/>
      <c r="L105" s="50"/>
    </row>
    <row r="106" spans="2:12" ht="54" x14ac:dyDescent="0.55000000000000004">
      <c r="B106" s="33">
        <f t="shared" si="1"/>
        <v>103</v>
      </c>
      <c r="C106" s="32"/>
      <c r="D106" s="32" t="s">
        <v>340</v>
      </c>
      <c r="E106" s="47"/>
      <c r="F106" s="32"/>
      <c r="G106" s="47"/>
      <c r="H106" s="53" t="s">
        <v>335</v>
      </c>
      <c r="I106" s="56" t="s">
        <v>333</v>
      </c>
      <c r="J106" s="47"/>
      <c r="K106" s="49"/>
      <c r="L106" s="50"/>
    </row>
    <row r="107" spans="2:12" ht="54" x14ac:dyDescent="0.55000000000000004">
      <c r="B107" s="33">
        <f t="shared" si="1"/>
        <v>104</v>
      </c>
      <c r="C107" s="32"/>
      <c r="D107" s="32" t="s">
        <v>336</v>
      </c>
      <c r="E107" s="47" t="s">
        <v>337</v>
      </c>
      <c r="F107" s="32"/>
      <c r="G107" s="47"/>
      <c r="H107" s="53" t="s">
        <v>338</v>
      </c>
      <c r="I107" s="56" t="s">
        <v>333</v>
      </c>
      <c r="J107" s="47"/>
      <c r="K107" s="49"/>
      <c r="L107" s="50"/>
    </row>
    <row r="108" spans="2:12" ht="108" x14ac:dyDescent="0.55000000000000004">
      <c r="B108" s="33">
        <f t="shared" si="1"/>
        <v>105</v>
      </c>
      <c r="C108" s="32"/>
      <c r="D108" s="32"/>
      <c r="E108" s="47" t="s">
        <v>339</v>
      </c>
      <c r="F108" s="55" t="s">
        <v>343</v>
      </c>
      <c r="G108" s="47"/>
      <c r="H108" s="53" t="s">
        <v>342</v>
      </c>
      <c r="I108" s="56" t="s">
        <v>333</v>
      </c>
      <c r="J108" s="47" t="s">
        <v>341</v>
      </c>
      <c r="K108" s="49"/>
      <c r="L108" s="50"/>
    </row>
    <row r="109" spans="2:12" ht="54" x14ac:dyDescent="0.55000000000000004">
      <c r="B109" s="33">
        <f t="shared" si="1"/>
        <v>106</v>
      </c>
      <c r="C109" s="32"/>
      <c r="D109" s="32"/>
      <c r="E109" s="47"/>
      <c r="F109" s="32" t="s">
        <v>344</v>
      </c>
      <c r="G109" s="84" t="s">
        <v>346</v>
      </c>
      <c r="H109" s="53" t="s">
        <v>348</v>
      </c>
      <c r="I109" s="56" t="s">
        <v>333</v>
      </c>
      <c r="J109" s="47"/>
      <c r="K109" s="49"/>
      <c r="L109" s="50"/>
    </row>
    <row r="110" spans="2:12" ht="54" x14ac:dyDescent="0.55000000000000004">
      <c r="B110" s="33">
        <f t="shared" si="1"/>
        <v>107</v>
      </c>
      <c r="C110" s="32"/>
      <c r="D110" s="32"/>
      <c r="E110" s="47"/>
      <c r="F110" s="32"/>
      <c r="G110" s="84" t="s">
        <v>347</v>
      </c>
      <c r="H110" s="53" t="s">
        <v>348</v>
      </c>
      <c r="I110" s="56" t="s">
        <v>333</v>
      </c>
      <c r="J110" s="47"/>
      <c r="K110" s="49"/>
      <c r="L110" s="50"/>
    </row>
    <row r="111" spans="2:12" ht="54" x14ac:dyDescent="0.55000000000000004">
      <c r="B111" s="33">
        <f t="shared" si="1"/>
        <v>108</v>
      </c>
      <c r="C111" s="32"/>
      <c r="D111" s="32"/>
      <c r="E111" s="47"/>
      <c r="F111" s="32"/>
      <c r="G111" s="84" t="s">
        <v>345</v>
      </c>
      <c r="H111" s="53" t="s">
        <v>349</v>
      </c>
      <c r="I111" s="56" t="s">
        <v>333</v>
      </c>
      <c r="J111" s="47"/>
      <c r="K111" s="49"/>
      <c r="L111" s="50"/>
    </row>
    <row r="112" spans="2:12" ht="36" x14ac:dyDescent="0.55000000000000004">
      <c r="B112" s="33">
        <f t="shared" si="1"/>
        <v>109</v>
      </c>
      <c r="C112" s="32"/>
      <c r="D112" s="32"/>
      <c r="E112" s="47"/>
      <c r="F112" s="32"/>
      <c r="G112" s="47" t="s">
        <v>350</v>
      </c>
      <c r="H112" s="53" t="s">
        <v>335</v>
      </c>
      <c r="I112" s="56" t="s">
        <v>333</v>
      </c>
      <c r="J112" s="47"/>
      <c r="K112" s="49"/>
      <c r="L112" s="50"/>
    </row>
    <row r="113" spans="2:12" ht="36" x14ac:dyDescent="0.55000000000000004">
      <c r="B113" s="33">
        <f t="shared" si="1"/>
        <v>110</v>
      </c>
      <c r="C113" s="32"/>
      <c r="D113" s="32"/>
      <c r="E113" s="47"/>
      <c r="F113" s="32" t="s">
        <v>351</v>
      </c>
      <c r="G113" s="47" t="s">
        <v>350</v>
      </c>
      <c r="H113" s="53" t="s">
        <v>335</v>
      </c>
      <c r="I113" s="56" t="s">
        <v>333</v>
      </c>
      <c r="J113" s="47"/>
      <c r="K113" s="49"/>
      <c r="L113" s="50"/>
    </row>
    <row r="114" spans="2:12" ht="36" x14ac:dyDescent="0.55000000000000004">
      <c r="B114" s="33">
        <f t="shared" si="1"/>
        <v>111</v>
      </c>
      <c r="C114" s="32"/>
      <c r="D114" s="32"/>
      <c r="E114" s="47" t="s">
        <v>324</v>
      </c>
      <c r="F114" s="32" t="s">
        <v>352</v>
      </c>
      <c r="G114" s="47"/>
      <c r="H114" s="53" t="s">
        <v>335</v>
      </c>
      <c r="I114" s="56" t="s">
        <v>333</v>
      </c>
      <c r="J114" s="47"/>
      <c r="K114" s="49"/>
      <c r="L114" s="50"/>
    </row>
    <row r="115" spans="2:12" ht="36" x14ac:dyDescent="0.55000000000000004">
      <c r="B115" s="33">
        <f t="shared" si="1"/>
        <v>112</v>
      </c>
      <c r="C115" s="32"/>
      <c r="D115" s="32"/>
      <c r="E115" s="47" t="s">
        <v>353</v>
      </c>
      <c r="F115" s="32"/>
      <c r="G115" s="47"/>
      <c r="H115" s="53" t="s">
        <v>335</v>
      </c>
      <c r="I115" s="56" t="s">
        <v>333</v>
      </c>
      <c r="J115" s="47"/>
      <c r="K115" s="49"/>
      <c r="L115" s="50"/>
    </row>
    <row r="116" spans="2:12" ht="54" x14ac:dyDescent="0.55000000000000004">
      <c r="B116" s="33">
        <f t="shared" si="1"/>
        <v>113</v>
      </c>
      <c r="C116" s="32"/>
      <c r="D116" s="32"/>
      <c r="E116" s="47" t="s">
        <v>354</v>
      </c>
      <c r="F116" s="55" t="s">
        <v>356</v>
      </c>
      <c r="G116" s="47"/>
      <c r="H116" s="53" t="s">
        <v>355</v>
      </c>
      <c r="I116" s="56" t="s">
        <v>333</v>
      </c>
      <c r="J116" s="47"/>
      <c r="K116" s="49"/>
      <c r="L116" s="50"/>
    </row>
    <row r="117" spans="2:12" ht="36" x14ac:dyDescent="0.55000000000000004">
      <c r="B117" s="33">
        <f t="shared" si="1"/>
        <v>114</v>
      </c>
      <c r="C117" s="32"/>
      <c r="D117" s="32"/>
      <c r="E117" s="47"/>
      <c r="F117" s="32" t="s">
        <v>357</v>
      </c>
      <c r="G117" s="47"/>
      <c r="H117" s="53" t="s">
        <v>358</v>
      </c>
      <c r="I117" s="56" t="s">
        <v>333</v>
      </c>
      <c r="J117" s="47"/>
      <c r="K117" s="49"/>
      <c r="L117" s="50"/>
    </row>
    <row r="118" spans="2:12" ht="36" x14ac:dyDescent="0.55000000000000004">
      <c r="B118" s="33">
        <f t="shared" si="1"/>
        <v>115</v>
      </c>
      <c r="C118" s="32"/>
      <c r="D118" s="32"/>
      <c r="E118" s="47"/>
      <c r="F118" s="53" t="s">
        <v>359</v>
      </c>
      <c r="G118" s="84" t="s">
        <v>360</v>
      </c>
      <c r="H118" s="53" t="s">
        <v>361</v>
      </c>
      <c r="I118" s="56" t="s">
        <v>333</v>
      </c>
      <c r="J118" s="47"/>
      <c r="K118" s="49"/>
      <c r="L118" s="50"/>
    </row>
    <row r="119" spans="2:12" ht="36" x14ac:dyDescent="0.55000000000000004">
      <c r="B119" s="33">
        <f t="shared" si="1"/>
        <v>116</v>
      </c>
      <c r="C119" s="32"/>
      <c r="D119" s="32"/>
      <c r="E119" s="47"/>
      <c r="F119" s="32" t="s">
        <v>362</v>
      </c>
      <c r="G119" s="47"/>
      <c r="H119" s="53" t="s">
        <v>363</v>
      </c>
      <c r="I119" s="56" t="s">
        <v>333</v>
      </c>
      <c r="J119" s="47"/>
      <c r="K119" s="49"/>
      <c r="L119" s="50"/>
    </row>
    <row r="120" spans="2:12" ht="54" x14ac:dyDescent="0.55000000000000004">
      <c r="B120" s="33">
        <f t="shared" si="1"/>
        <v>117</v>
      </c>
      <c r="C120" s="32"/>
      <c r="D120" s="32"/>
      <c r="E120" s="47"/>
      <c r="F120" s="55" t="s">
        <v>364</v>
      </c>
      <c r="G120" s="47"/>
      <c r="H120" s="53" t="s">
        <v>365</v>
      </c>
      <c r="I120" s="56" t="s">
        <v>333</v>
      </c>
      <c r="J120" s="47"/>
      <c r="K120" s="49"/>
      <c r="L120" s="50"/>
    </row>
    <row r="121" spans="2:12" ht="54" x14ac:dyDescent="0.55000000000000004">
      <c r="B121" s="33">
        <f t="shared" si="1"/>
        <v>118</v>
      </c>
      <c r="C121" s="32"/>
      <c r="D121" s="32"/>
      <c r="E121" s="47"/>
      <c r="F121" s="55" t="s">
        <v>367</v>
      </c>
      <c r="G121" s="47"/>
      <c r="H121" s="53" t="s">
        <v>368</v>
      </c>
      <c r="I121" s="56" t="s">
        <v>333</v>
      </c>
      <c r="J121" s="47"/>
      <c r="K121" s="49"/>
      <c r="L121" s="50"/>
    </row>
    <row r="122" spans="2:12" ht="54" x14ac:dyDescent="0.55000000000000004">
      <c r="B122" s="33">
        <f t="shared" si="1"/>
        <v>119</v>
      </c>
      <c r="C122" s="32"/>
      <c r="D122" s="32"/>
      <c r="E122" s="47"/>
      <c r="F122" s="55" t="s">
        <v>366</v>
      </c>
      <c r="G122" s="47"/>
      <c r="H122" s="53" t="s">
        <v>369</v>
      </c>
      <c r="I122" s="56" t="s">
        <v>333</v>
      </c>
      <c r="J122" s="47"/>
      <c r="K122" s="49"/>
      <c r="L122" s="50"/>
    </row>
    <row r="123" spans="2:12" ht="54" x14ac:dyDescent="0.55000000000000004">
      <c r="B123" s="33">
        <f t="shared" si="1"/>
        <v>120</v>
      </c>
      <c r="C123" s="32"/>
      <c r="D123" s="32"/>
      <c r="E123" s="47"/>
      <c r="F123" s="55" t="s">
        <v>370</v>
      </c>
      <c r="G123" s="47"/>
      <c r="H123" s="53" t="s">
        <v>371</v>
      </c>
      <c r="I123" s="56" t="s">
        <v>333</v>
      </c>
      <c r="J123" s="47"/>
      <c r="K123" s="49"/>
      <c r="L123" s="50"/>
    </row>
    <row r="124" spans="2:12" ht="54" x14ac:dyDescent="0.55000000000000004">
      <c r="B124" s="33">
        <f t="shared" si="1"/>
        <v>121</v>
      </c>
      <c r="C124" s="32"/>
      <c r="D124" s="32"/>
      <c r="E124" s="47"/>
      <c r="F124" s="55" t="s">
        <v>372</v>
      </c>
      <c r="G124" s="47"/>
      <c r="H124" s="53" t="s">
        <v>373</v>
      </c>
      <c r="I124" s="56" t="s">
        <v>333</v>
      </c>
      <c r="J124" s="47"/>
      <c r="K124" s="49"/>
      <c r="L124" s="50"/>
    </row>
    <row r="125" spans="2:12" ht="54" x14ac:dyDescent="0.55000000000000004">
      <c r="B125" s="33">
        <f t="shared" si="1"/>
        <v>122</v>
      </c>
      <c r="C125" s="32"/>
      <c r="D125" s="32"/>
      <c r="E125" s="47"/>
      <c r="F125" s="55" t="s">
        <v>374</v>
      </c>
      <c r="G125" s="47"/>
      <c r="H125" s="53" t="s">
        <v>375</v>
      </c>
      <c r="I125" s="56" t="s">
        <v>333</v>
      </c>
      <c r="J125" s="47"/>
      <c r="K125" s="49"/>
      <c r="L125" s="50"/>
    </row>
    <row r="126" spans="2:12" ht="54" x14ac:dyDescent="0.55000000000000004">
      <c r="B126" s="33">
        <f t="shared" si="1"/>
        <v>123</v>
      </c>
      <c r="C126" s="32"/>
      <c r="D126" s="32"/>
      <c r="E126" s="47"/>
      <c r="F126" s="55" t="s">
        <v>376</v>
      </c>
      <c r="G126" s="47"/>
      <c r="H126" s="53" t="s">
        <v>377</v>
      </c>
      <c r="I126" s="56" t="s">
        <v>333</v>
      </c>
      <c r="J126" s="47"/>
      <c r="K126" s="49"/>
      <c r="L126" s="50"/>
    </row>
    <row r="127" spans="2:12" ht="54" x14ac:dyDescent="0.55000000000000004">
      <c r="B127" s="33">
        <f t="shared" si="1"/>
        <v>124</v>
      </c>
      <c r="C127" s="32"/>
      <c r="D127" s="32"/>
      <c r="E127" s="47"/>
      <c r="F127" s="55" t="s">
        <v>378</v>
      </c>
      <c r="G127" s="47"/>
      <c r="H127" s="53" t="s">
        <v>379</v>
      </c>
      <c r="I127" s="56" t="s">
        <v>333</v>
      </c>
      <c r="J127" s="47"/>
      <c r="K127" s="49"/>
      <c r="L127" s="50"/>
    </row>
    <row r="128" spans="2:12" ht="36" x14ac:dyDescent="0.55000000000000004">
      <c r="B128" s="33">
        <f t="shared" si="1"/>
        <v>125</v>
      </c>
      <c r="C128" s="32"/>
      <c r="D128" s="32"/>
      <c r="E128" s="47"/>
      <c r="F128" s="32" t="s">
        <v>380</v>
      </c>
      <c r="G128" s="47"/>
      <c r="H128" s="53" t="s">
        <v>381</v>
      </c>
      <c r="I128" s="56" t="s">
        <v>333</v>
      </c>
      <c r="J128" s="47"/>
      <c r="K128" s="49"/>
      <c r="L128" s="50"/>
    </row>
    <row r="129" spans="2:12" ht="36" x14ac:dyDescent="0.55000000000000004">
      <c r="B129" s="33">
        <f t="shared" si="1"/>
        <v>126</v>
      </c>
      <c r="C129" s="32"/>
      <c r="D129" s="32"/>
      <c r="E129" s="47"/>
      <c r="F129" s="32" t="s">
        <v>382</v>
      </c>
      <c r="G129" s="47"/>
      <c r="H129" s="53" t="s">
        <v>383</v>
      </c>
      <c r="I129" s="56" t="s">
        <v>333</v>
      </c>
      <c r="J129" s="47"/>
      <c r="K129" s="49"/>
      <c r="L129" s="50"/>
    </row>
    <row r="130" spans="2:12" ht="36" x14ac:dyDescent="0.55000000000000004">
      <c r="B130" s="33">
        <f t="shared" si="1"/>
        <v>127</v>
      </c>
      <c r="C130" s="32"/>
      <c r="D130" s="32"/>
      <c r="E130" s="47"/>
      <c r="F130" s="32" t="s">
        <v>384</v>
      </c>
      <c r="G130" s="47"/>
      <c r="H130" s="53" t="s">
        <v>385</v>
      </c>
      <c r="I130" s="56" t="s">
        <v>386</v>
      </c>
      <c r="J130" s="47"/>
      <c r="K130" s="49"/>
      <c r="L130" s="50"/>
    </row>
    <row r="131" spans="2:12" ht="36" x14ac:dyDescent="0.55000000000000004">
      <c r="B131" s="33">
        <f t="shared" si="1"/>
        <v>128</v>
      </c>
      <c r="C131" s="32"/>
      <c r="D131" s="32"/>
      <c r="E131" s="47"/>
      <c r="F131" s="55" t="s">
        <v>387</v>
      </c>
      <c r="G131" s="47"/>
      <c r="H131" s="53" t="s">
        <v>388</v>
      </c>
      <c r="I131" s="56" t="s">
        <v>386</v>
      </c>
      <c r="J131" s="47"/>
      <c r="K131" s="49"/>
      <c r="L131" s="50"/>
    </row>
    <row r="132" spans="2:12" ht="54" x14ac:dyDescent="0.55000000000000004">
      <c r="B132" s="33">
        <f t="shared" si="1"/>
        <v>129</v>
      </c>
      <c r="C132" s="32"/>
      <c r="D132" s="32"/>
      <c r="E132" s="47"/>
      <c r="F132" s="55" t="s">
        <v>389</v>
      </c>
      <c r="G132" s="47"/>
      <c r="H132" s="53" t="s">
        <v>368</v>
      </c>
      <c r="I132" s="56" t="s">
        <v>386</v>
      </c>
      <c r="J132" s="47"/>
      <c r="K132" s="49"/>
      <c r="L132" s="50"/>
    </row>
    <row r="133" spans="2:12" ht="36" x14ac:dyDescent="0.55000000000000004">
      <c r="B133" s="33">
        <f t="shared" ref="B133:B201" si="2">ROW()-3</f>
        <v>130</v>
      </c>
      <c r="C133" s="32"/>
      <c r="D133" s="32"/>
      <c r="E133" s="47"/>
      <c r="F133" s="55" t="s">
        <v>390</v>
      </c>
      <c r="G133" s="47"/>
      <c r="H133" s="53" t="s">
        <v>388</v>
      </c>
      <c r="I133" s="56" t="s">
        <v>386</v>
      </c>
      <c r="J133" s="47"/>
      <c r="K133" s="49"/>
      <c r="L133" s="50"/>
    </row>
    <row r="134" spans="2:12" ht="36" x14ac:dyDescent="0.55000000000000004">
      <c r="B134" s="33">
        <f t="shared" si="2"/>
        <v>131</v>
      </c>
      <c r="C134" s="32"/>
      <c r="D134" s="32"/>
      <c r="E134" s="47"/>
      <c r="F134" s="32" t="s">
        <v>391</v>
      </c>
      <c r="G134" s="47"/>
      <c r="H134" s="53" t="s">
        <v>392</v>
      </c>
      <c r="I134" s="56" t="s">
        <v>386</v>
      </c>
      <c r="J134" s="47"/>
      <c r="K134" s="49"/>
      <c r="L134" s="50"/>
    </row>
    <row r="135" spans="2:12" ht="72" x14ac:dyDescent="0.55000000000000004">
      <c r="B135" s="33">
        <f t="shared" si="2"/>
        <v>132</v>
      </c>
      <c r="C135" s="57" t="s">
        <v>449</v>
      </c>
      <c r="D135" s="32" t="s">
        <v>450</v>
      </c>
      <c r="E135" s="47"/>
      <c r="F135" s="32"/>
      <c r="G135" s="47"/>
      <c r="H135" s="53" t="s">
        <v>451</v>
      </c>
      <c r="I135" s="56" t="s">
        <v>452</v>
      </c>
      <c r="J135" s="47"/>
      <c r="K135" s="49"/>
      <c r="L135" s="50"/>
    </row>
    <row r="136" spans="2:12" ht="36" x14ac:dyDescent="0.55000000000000004">
      <c r="B136" s="33">
        <f t="shared" si="2"/>
        <v>133</v>
      </c>
      <c r="C136" s="57" t="s">
        <v>453</v>
      </c>
      <c r="D136" s="32" t="s">
        <v>454</v>
      </c>
      <c r="E136" s="47"/>
      <c r="F136" s="32"/>
      <c r="G136" s="47"/>
      <c r="H136" s="53" t="s">
        <v>455</v>
      </c>
      <c r="I136" s="56" t="s">
        <v>452</v>
      </c>
      <c r="J136" s="47"/>
      <c r="K136" s="49"/>
      <c r="L136" s="50"/>
    </row>
    <row r="137" spans="2:12" ht="36" x14ac:dyDescent="0.55000000000000004">
      <c r="B137" s="33">
        <f t="shared" si="2"/>
        <v>134</v>
      </c>
      <c r="C137" s="57" t="s">
        <v>456</v>
      </c>
      <c r="D137" s="32" t="s">
        <v>457</v>
      </c>
      <c r="E137" s="47"/>
      <c r="F137" s="32"/>
      <c r="G137" s="47"/>
      <c r="H137" s="53" t="s">
        <v>458</v>
      </c>
      <c r="I137" s="56" t="s">
        <v>452</v>
      </c>
      <c r="J137" s="47"/>
      <c r="K137" s="49"/>
      <c r="L137" s="50"/>
    </row>
    <row r="138" spans="2:12" ht="36" x14ac:dyDescent="0.55000000000000004">
      <c r="B138" s="33">
        <f t="shared" si="2"/>
        <v>135</v>
      </c>
      <c r="C138" s="32" t="s">
        <v>460</v>
      </c>
      <c r="D138" s="32" t="s">
        <v>1509</v>
      </c>
      <c r="E138" s="47"/>
      <c r="F138" s="32" t="s">
        <v>1512</v>
      </c>
      <c r="G138" s="47"/>
      <c r="H138" s="53" t="s">
        <v>1510</v>
      </c>
      <c r="I138" s="56" t="s">
        <v>1511</v>
      </c>
      <c r="J138" s="47"/>
      <c r="K138" s="49"/>
      <c r="L138" s="50"/>
    </row>
    <row r="139" spans="2:12" ht="54" x14ac:dyDescent="0.55000000000000004">
      <c r="B139" s="33">
        <f t="shared" si="2"/>
        <v>136</v>
      </c>
      <c r="C139" s="32" t="s">
        <v>1513</v>
      </c>
      <c r="D139" s="32" t="s">
        <v>1514</v>
      </c>
      <c r="E139" s="47"/>
      <c r="F139" s="32" t="s">
        <v>1515</v>
      </c>
      <c r="G139" s="47"/>
      <c r="H139" s="32" t="s">
        <v>1519</v>
      </c>
      <c r="I139" s="56" t="s">
        <v>1511</v>
      </c>
      <c r="J139" s="47"/>
      <c r="K139" s="49"/>
      <c r="L139" s="50"/>
    </row>
    <row r="140" spans="2:12" ht="72" x14ac:dyDescent="0.55000000000000004">
      <c r="B140" s="33">
        <f t="shared" si="2"/>
        <v>137</v>
      </c>
      <c r="C140" s="32" t="s">
        <v>1517</v>
      </c>
      <c r="D140" s="32" t="s">
        <v>1518</v>
      </c>
      <c r="E140" s="47"/>
      <c r="F140" s="32" t="s">
        <v>1516</v>
      </c>
      <c r="G140" s="47"/>
      <c r="H140" s="32" t="s">
        <v>1520</v>
      </c>
      <c r="I140" s="56" t="s">
        <v>1511</v>
      </c>
      <c r="J140" s="47"/>
      <c r="K140" s="49"/>
      <c r="L140" s="50"/>
    </row>
    <row r="141" spans="2:12" ht="36" x14ac:dyDescent="0.55000000000000004">
      <c r="B141" s="33">
        <f t="shared" si="2"/>
        <v>138</v>
      </c>
      <c r="C141" s="32" t="s">
        <v>1521</v>
      </c>
      <c r="D141" s="32" t="s">
        <v>1522</v>
      </c>
      <c r="E141" s="47" t="s">
        <v>1530</v>
      </c>
      <c r="F141" s="32"/>
      <c r="G141" s="47"/>
      <c r="H141" s="53" t="s">
        <v>1523</v>
      </c>
      <c r="I141" s="56" t="s">
        <v>1524</v>
      </c>
      <c r="J141" s="47"/>
      <c r="K141" s="49"/>
      <c r="L141" s="50"/>
    </row>
    <row r="142" spans="2:12" ht="54" x14ac:dyDescent="0.55000000000000004">
      <c r="B142" s="33">
        <f t="shared" si="2"/>
        <v>139</v>
      </c>
      <c r="C142" s="57" t="s">
        <v>1671</v>
      </c>
      <c r="D142" s="32" t="s">
        <v>1525</v>
      </c>
      <c r="E142" s="47" t="s">
        <v>1530</v>
      </c>
      <c r="F142" s="32"/>
      <c r="G142" s="47"/>
      <c r="H142" s="53" t="s">
        <v>1523</v>
      </c>
      <c r="I142" s="56" t="s">
        <v>1524</v>
      </c>
      <c r="J142" s="47"/>
      <c r="K142" s="49"/>
      <c r="L142" s="50"/>
    </row>
    <row r="143" spans="2:12" ht="36" x14ac:dyDescent="0.55000000000000004">
      <c r="B143" s="33">
        <f t="shared" si="2"/>
        <v>140</v>
      </c>
      <c r="C143" s="32"/>
      <c r="D143" s="32" t="s">
        <v>38</v>
      </c>
      <c r="E143" s="47" t="s">
        <v>1526</v>
      </c>
      <c r="F143" s="32"/>
      <c r="G143" s="47"/>
      <c r="H143" s="53" t="s">
        <v>1523</v>
      </c>
      <c r="I143" s="56" t="s">
        <v>1524</v>
      </c>
      <c r="J143" s="47"/>
      <c r="K143" s="49"/>
      <c r="L143" s="50"/>
    </row>
    <row r="144" spans="2:12" ht="54" x14ac:dyDescent="0.55000000000000004">
      <c r="B144" s="33">
        <f t="shared" si="2"/>
        <v>141</v>
      </c>
      <c r="C144" s="32"/>
      <c r="D144" s="32" t="s">
        <v>1527</v>
      </c>
      <c r="E144" s="47" t="s">
        <v>1528</v>
      </c>
      <c r="F144" s="32"/>
      <c r="G144" s="47"/>
      <c r="H144" s="53" t="s">
        <v>1529</v>
      </c>
      <c r="I144" s="56" t="s">
        <v>1524</v>
      </c>
      <c r="J144" s="47"/>
      <c r="K144" s="49"/>
      <c r="L144" s="50"/>
    </row>
    <row r="145" spans="2:12" ht="72" x14ac:dyDescent="0.55000000000000004">
      <c r="B145" s="33">
        <f t="shared" si="2"/>
        <v>142</v>
      </c>
      <c r="C145" s="32"/>
      <c r="D145" s="32" t="s">
        <v>1531</v>
      </c>
      <c r="E145" s="47" t="s">
        <v>1534</v>
      </c>
      <c r="F145" s="32"/>
      <c r="G145" s="47"/>
      <c r="H145" s="53" t="s">
        <v>1532</v>
      </c>
      <c r="I145" s="56" t="s">
        <v>1524</v>
      </c>
      <c r="J145" s="47"/>
      <c r="K145" s="49"/>
      <c r="L145" s="50"/>
    </row>
    <row r="146" spans="2:12" ht="54" x14ac:dyDescent="0.55000000000000004">
      <c r="B146" s="33">
        <f t="shared" si="2"/>
        <v>143</v>
      </c>
      <c r="C146" s="32"/>
      <c r="D146" s="32" t="s">
        <v>1533</v>
      </c>
      <c r="E146" s="47" t="s">
        <v>1535</v>
      </c>
      <c r="F146" s="32"/>
      <c r="G146" s="47"/>
      <c r="H146" s="53" t="s">
        <v>1536</v>
      </c>
      <c r="I146" s="56" t="s">
        <v>1524</v>
      </c>
      <c r="J146" s="47"/>
      <c r="K146" s="49"/>
      <c r="L146" s="50"/>
    </row>
    <row r="147" spans="2:12" ht="36" x14ac:dyDescent="0.55000000000000004">
      <c r="B147" s="33">
        <f t="shared" si="2"/>
        <v>144</v>
      </c>
      <c r="C147" s="32"/>
      <c r="D147" s="32" t="s">
        <v>1537</v>
      </c>
      <c r="E147" s="47" t="s">
        <v>1538</v>
      </c>
      <c r="F147" s="32"/>
      <c r="G147" s="47"/>
      <c r="H147" s="53" t="s">
        <v>1539</v>
      </c>
      <c r="I147" s="56" t="s">
        <v>1524</v>
      </c>
      <c r="J147" s="47"/>
      <c r="K147" s="49"/>
      <c r="L147" s="50"/>
    </row>
    <row r="148" spans="2:12" ht="72" x14ac:dyDescent="0.55000000000000004">
      <c r="B148" s="33">
        <f t="shared" si="2"/>
        <v>145</v>
      </c>
      <c r="C148" s="32"/>
      <c r="D148" s="32" t="s">
        <v>1540</v>
      </c>
      <c r="E148" s="47" t="s">
        <v>1541</v>
      </c>
      <c r="F148" s="32"/>
      <c r="G148" s="47"/>
      <c r="H148" s="32" t="s">
        <v>1542</v>
      </c>
      <c r="I148" s="56" t="s">
        <v>1524</v>
      </c>
      <c r="J148" s="47"/>
      <c r="K148" s="49"/>
      <c r="L148" s="50"/>
    </row>
    <row r="149" spans="2:12" ht="90" x14ac:dyDescent="0.55000000000000004">
      <c r="B149" s="33">
        <f t="shared" si="2"/>
        <v>146</v>
      </c>
      <c r="C149" s="32"/>
      <c r="D149" s="32" t="s">
        <v>1543</v>
      </c>
      <c r="E149" s="47" t="s">
        <v>1544</v>
      </c>
      <c r="F149" s="32"/>
      <c r="G149" s="47"/>
      <c r="H149" s="32" t="s">
        <v>1545</v>
      </c>
      <c r="I149" s="56" t="s">
        <v>1524</v>
      </c>
      <c r="J149" s="47"/>
      <c r="K149" s="49"/>
      <c r="L149" s="50"/>
    </row>
    <row r="150" spans="2:12" ht="299" x14ac:dyDescent="0.55000000000000004">
      <c r="B150" s="33">
        <f t="shared" si="2"/>
        <v>147</v>
      </c>
      <c r="C150" s="32"/>
      <c r="D150" s="32" t="s">
        <v>1546</v>
      </c>
      <c r="E150" s="85" t="s">
        <v>1547</v>
      </c>
      <c r="F150" s="32"/>
      <c r="G150" s="47"/>
      <c r="H150" s="32" t="s">
        <v>1548</v>
      </c>
      <c r="I150" s="56" t="s">
        <v>1524</v>
      </c>
      <c r="J150" s="47"/>
      <c r="K150" s="49"/>
      <c r="L150" s="50"/>
    </row>
    <row r="151" spans="2:12" ht="90" x14ac:dyDescent="0.55000000000000004">
      <c r="B151" s="33">
        <f t="shared" si="2"/>
        <v>148</v>
      </c>
      <c r="C151" s="32"/>
      <c r="D151" s="86" t="s">
        <v>1605</v>
      </c>
      <c r="E151" s="47" t="s">
        <v>1606</v>
      </c>
      <c r="F151" s="32"/>
      <c r="G151" s="47"/>
      <c r="H151" s="32" t="s">
        <v>1607</v>
      </c>
      <c r="I151" s="56" t="s">
        <v>1524</v>
      </c>
      <c r="J151" s="47"/>
      <c r="K151" s="49"/>
      <c r="L151" s="50"/>
    </row>
    <row r="152" spans="2:12" ht="304.5" x14ac:dyDescent="0.55000000000000004">
      <c r="B152" s="33">
        <f t="shared" si="2"/>
        <v>149</v>
      </c>
      <c r="C152" s="57" t="s">
        <v>1670</v>
      </c>
      <c r="D152" s="32" t="s">
        <v>1669</v>
      </c>
      <c r="E152" s="88" t="s">
        <v>1676</v>
      </c>
      <c r="F152" s="86" t="s">
        <v>1677</v>
      </c>
      <c r="G152" s="47"/>
      <c r="H152" s="32" t="s">
        <v>1749</v>
      </c>
      <c r="I152" s="56" t="s">
        <v>1524</v>
      </c>
      <c r="J152" s="47"/>
      <c r="K152" s="49"/>
      <c r="L152" s="50"/>
    </row>
    <row r="153" spans="2:12" ht="54" x14ac:dyDescent="0.55000000000000004">
      <c r="B153" s="33">
        <f t="shared" si="2"/>
        <v>150</v>
      </c>
      <c r="C153" s="89" t="s">
        <v>1757</v>
      </c>
      <c r="D153" s="32" t="s">
        <v>1758</v>
      </c>
      <c r="E153" s="88"/>
      <c r="F153" s="86"/>
      <c r="G153" s="47"/>
      <c r="H153" s="32" t="s">
        <v>1759</v>
      </c>
      <c r="I153" s="56" t="s">
        <v>1760</v>
      </c>
      <c r="J153" s="47"/>
      <c r="K153" s="49"/>
      <c r="L153" s="50"/>
    </row>
    <row r="154" spans="2:12" ht="54" x14ac:dyDescent="0.55000000000000004">
      <c r="B154" s="33">
        <f t="shared" si="2"/>
        <v>151</v>
      </c>
      <c r="C154" s="89" t="s">
        <v>1770</v>
      </c>
      <c r="D154" s="32" t="s">
        <v>1761</v>
      </c>
      <c r="E154" s="88"/>
      <c r="F154" s="86"/>
      <c r="G154" s="47"/>
      <c r="H154" s="32" t="s">
        <v>1762</v>
      </c>
      <c r="I154" s="56" t="s">
        <v>1763</v>
      </c>
      <c r="J154" s="47"/>
      <c r="K154" s="49"/>
      <c r="L154" s="50"/>
    </row>
    <row r="155" spans="2:12" ht="54" x14ac:dyDescent="0.55000000000000004">
      <c r="B155" s="33">
        <f t="shared" si="2"/>
        <v>152</v>
      </c>
      <c r="C155" s="89"/>
      <c r="D155" s="32" t="s">
        <v>1764</v>
      </c>
      <c r="E155" s="88"/>
      <c r="F155" s="86"/>
      <c r="G155" s="47"/>
      <c r="H155" s="32" t="s">
        <v>1765</v>
      </c>
      <c r="I155" s="56" t="s">
        <v>1763</v>
      </c>
      <c r="J155" s="47"/>
      <c r="K155" s="49"/>
      <c r="L155" s="50"/>
    </row>
    <row r="156" spans="2:12" ht="54" x14ac:dyDescent="0.55000000000000004">
      <c r="B156" s="33">
        <f t="shared" si="2"/>
        <v>153</v>
      </c>
      <c r="C156" s="89"/>
      <c r="D156" s="32" t="s">
        <v>1766</v>
      </c>
      <c r="E156" s="88"/>
      <c r="F156" s="86"/>
      <c r="G156" s="47"/>
      <c r="H156" s="32" t="s">
        <v>1767</v>
      </c>
      <c r="I156" s="56" t="s">
        <v>1763</v>
      </c>
      <c r="J156" s="47"/>
      <c r="K156" s="49"/>
      <c r="L156" s="50"/>
    </row>
    <row r="157" spans="2:12" ht="54" x14ac:dyDescent="0.55000000000000004">
      <c r="B157" s="33">
        <f t="shared" si="2"/>
        <v>154</v>
      </c>
      <c r="C157" s="89"/>
      <c r="D157" s="32" t="s">
        <v>1768</v>
      </c>
      <c r="E157" s="88"/>
      <c r="F157" s="86"/>
      <c r="G157" s="47"/>
      <c r="H157" s="32" t="s">
        <v>1769</v>
      </c>
      <c r="I157" s="56" t="s">
        <v>1763</v>
      </c>
      <c r="J157" s="47"/>
      <c r="K157" s="49"/>
      <c r="L157" s="50"/>
    </row>
    <row r="158" spans="2:12" ht="54" x14ac:dyDescent="0.55000000000000004">
      <c r="B158" s="33">
        <f t="shared" si="2"/>
        <v>155</v>
      </c>
      <c r="C158" s="89" t="s">
        <v>1771</v>
      </c>
      <c r="D158" s="32" t="s">
        <v>1772</v>
      </c>
      <c r="E158" s="88"/>
      <c r="F158" s="86"/>
      <c r="G158" s="47"/>
      <c r="H158" s="32" t="s">
        <v>1774</v>
      </c>
      <c r="I158" s="56" t="s">
        <v>1773</v>
      </c>
      <c r="J158" s="47"/>
      <c r="K158" s="49"/>
      <c r="L158" s="50"/>
    </row>
    <row r="159" spans="2:12" ht="54" x14ac:dyDescent="0.55000000000000004">
      <c r="B159" s="33">
        <f t="shared" si="2"/>
        <v>156</v>
      </c>
      <c r="C159" s="89"/>
      <c r="D159" s="32" t="s">
        <v>1775</v>
      </c>
      <c r="E159" s="88"/>
      <c r="F159" s="86"/>
      <c r="G159" s="47"/>
      <c r="H159" s="32" t="s">
        <v>1776</v>
      </c>
      <c r="I159" s="56" t="s">
        <v>1773</v>
      </c>
      <c r="J159" s="47"/>
      <c r="K159" s="49"/>
      <c r="L159" s="50"/>
    </row>
    <row r="160" spans="2:12" ht="54" x14ac:dyDescent="0.55000000000000004">
      <c r="B160" s="33">
        <f t="shared" si="2"/>
        <v>157</v>
      </c>
      <c r="C160" s="89"/>
      <c r="D160" s="32" t="s">
        <v>1777</v>
      </c>
      <c r="E160" s="32" t="s">
        <v>1778</v>
      </c>
      <c r="F160" s="86"/>
      <c r="G160" s="47"/>
      <c r="H160" s="32" t="s">
        <v>1779</v>
      </c>
      <c r="I160" s="56" t="s">
        <v>1773</v>
      </c>
      <c r="J160" s="47"/>
      <c r="K160" s="49"/>
      <c r="L160" s="50"/>
    </row>
    <row r="161" spans="2:12" ht="54" x14ac:dyDescent="0.55000000000000004">
      <c r="B161" s="33">
        <f t="shared" si="2"/>
        <v>158</v>
      </c>
      <c r="C161" s="89"/>
      <c r="D161" s="32"/>
      <c r="E161" s="32" t="s">
        <v>1780</v>
      </c>
      <c r="F161" s="86"/>
      <c r="G161" s="47"/>
      <c r="H161" s="32" t="s">
        <v>1781</v>
      </c>
      <c r="I161" s="56" t="s">
        <v>1773</v>
      </c>
      <c r="J161" s="47"/>
      <c r="K161" s="49"/>
      <c r="L161" s="50"/>
    </row>
    <row r="162" spans="2:12" ht="54" x14ac:dyDescent="0.55000000000000004">
      <c r="B162" s="33">
        <f t="shared" si="2"/>
        <v>159</v>
      </c>
      <c r="C162" s="89"/>
      <c r="D162" s="32"/>
      <c r="E162" s="32" t="s">
        <v>1782</v>
      </c>
      <c r="F162" s="86"/>
      <c r="G162" s="47"/>
      <c r="H162" s="32" t="s">
        <v>1781</v>
      </c>
      <c r="I162" s="56" t="s">
        <v>1773</v>
      </c>
      <c r="J162" s="47"/>
      <c r="K162" s="49"/>
      <c r="L162" s="50"/>
    </row>
    <row r="163" spans="2:12" ht="54" x14ac:dyDescent="0.55000000000000004">
      <c r="B163" s="33">
        <f t="shared" si="2"/>
        <v>160</v>
      </c>
      <c r="C163" s="89"/>
      <c r="D163" s="32"/>
      <c r="E163" s="32" t="s">
        <v>1783</v>
      </c>
      <c r="F163" s="86"/>
      <c r="G163" s="47"/>
      <c r="H163" s="32" t="s">
        <v>1784</v>
      </c>
      <c r="I163" s="56" t="s">
        <v>1773</v>
      </c>
      <c r="J163" s="47"/>
      <c r="K163" s="49"/>
      <c r="L163" s="50"/>
    </row>
    <row r="164" spans="2:12" ht="54" x14ac:dyDescent="0.55000000000000004">
      <c r="B164" s="33">
        <f t="shared" si="2"/>
        <v>161</v>
      </c>
      <c r="C164" s="89"/>
      <c r="D164" s="32" t="s">
        <v>1785</v>
      </c>
      <c r="E164" s="32" t="s">
        <v>1786</v>
      </c>
      <c r="F164" s="86"/>
      <c r="G164" s="47"/>
      <c r="H164" s="32" t="s">
        <v>1787</v>
      </c>
      <c r="I164" s="56" t="s">
        <v>1773</v>
      </c>
      <c r="J164" s="47"/>
      <c r="K164" s="49"/>
      <c r="L164" s="50"/>
    </row>
    <row r="165" spans="2:12" ht="54" x14ac:dyDescent="0.55000000000000004">
      <c r="B165" s="33">
        <f t="shared" si="2"/>
        <v>162</v>
      </c>
      <c r="C165" s="89"/>
      <c r="D165" s="32"/>
      <c r="E165" s="32" t="s">
        <v>1788</v>
      </c>
      <c r="F165" s="86"/>
      <c r="G165" s="47"/>
      <c r="H165" s="32" t="s">
        <v>1789</v>
      </c>
      <c r="I165" s="56" t="s">
        <v>1773</v>
      </c>
      <c r="J165" s="47"/>
      <c r="K165" s="49"/>
      <c r="L165" s="50"/>
    </row>
    <row r="166" spans="2:12" ht="54" x14ac:dyDescent="0.55000000000000004">
      <c r="B166" s="33">
        <f t="shared" si="2"/>
        <v>163</v>
      </c>
      <c r="C166" s="89"/>
      <c r="D166" s="32"/>
      <c r="E166" s="32" t="s">
        <v>1790</v>
      </c>
      <c r="F166" s="86"/>
      <c r="G166" s="47"/>
      <c r="H166" s="32" t="s">
        <v>1791</v>
      </c>
      <c r="I166" s="56" t="s">
        <v>1773</v>
      </c>
      <c r="J166" s="47"/>
      <c r="K166" s="49"/>
      <c r="L166" s="50"/>
    </row>
    <row r="167" spans="2:12" ht="54" x14ac:dyDescent="0.55000000000000004">
      <c r="B167" s="33">
        <f t="shared" si="2"/>
        <v>164</v>
      </c>
      <c r="C167" s="89"/>
      <c r="D167" s="32"/>
      <c r="E167" s="32" t="s">
        <v>1792</v>
      </c>
      <c r="F167" s="32" t="s">
        <v>1793</v>
      </c>
      <c r="G167" s="47"/>
      <c r="H167" s="32" t="s">
        <v>1794</v>
      </c>
      <c r="I167" s="56" t="s">
        <v>1773</v>
      </c>
      <c r="J167" s="47"/>
      <c r="K167" s="49"/>
      <c r="L167" s="50"/>
    </row>
    <row r="168" spans="2:12" ht="54" x14ac:dyDescent="0.55000000000000004">
      <c r="B168" s="33">
        <f t="shared" si="2"/>
        <v>165</v>
      </c>
      <c r="C168" s="89" t="s">
        <v>1795</v>
      </c>
      <c r="D168" s="32" t="s">
        <v>1796</v>
      </c>
      <c r="E168" s="32" t="s">
        <v>1803</v>
      </c>
      <c r="F168" s="32"/>
      <c r="G168" s="47"/>
      <c r="H168" s="32" t="s">
        <v>1797</v>
      </c>
      <c r="I168" s="56" t="s">
        <v>1773</v>
      </c>
      <c r="J168" s="47"/>
      <c r="K168" s="49"/>
      <c r="L168" s="50"/>
    </row>
    <row r="169" spans="2:12" ht="54" x14ac:dyDescent="0.55000000000000004">
      <c r="B169" s="33">
        <f t="shared" si="2"/>
        <v>166</v>
      </c>
      <c r="C169" s="89"/>
      <c r="D169" s="32"/>
      <c r="E169" s="32" t="s">
        <v>1804</v>
      </c>
      <c r="F169" s="32"/>
      <c r="G169" s="47"/>
      <c r="H169" s="32" t="s">
        <v>1798</v>
      </c>
      <c r="I169" s="56" t="s">
        <v>1773</v>
      </c>
      <c r="J169" s="47"/>
      <c r="K169" s="49"/>
      <c r="L169" s="50"/>
    </row>
    <row r="170" spans="2:12" ht="54" x14ac:dyDescent="0.55000000000000004">
      <c r="B170" s="33">
        <f t="shared" si="2"/>
        <v>167</v>
      </c>
      <c r="C170" s="89"/>
      <c r="D170" s="32" t="s">
        <v>1801</v>
      </c>
      <c r="E170" s="32" t="s">
        <v>1805</v>
      </c>
      <c r="F170" s="32"/>
      <c r="G170" s="47"/>
      <c r="H170" s="32" t="s">
        <v>1799</v>
      </c>
      <c r="I170" s="56" t="s">
        <v>1773</v>
      </c>
      <c r="J170" s="47"/>
      <c r="K170" s="49"/>
      <c r="L170" s="50"/>
    </row>
    <row r="171" spans="2:12" ht="54" x14ac:dyDescent="0.55000000000000004">
      <c r="B171" s="33">
        <f t="shared" si="2"/>
        <v>168</v>
      </c>
      <c r="C171" s="89"/>
      <c r="D171" s="32"/>
      <c r="E171" s="32" t="s">
        <v>1806</v>
      </c>
      <c r="F171" s="32"/>
      <c r="G171" s="47"/>
      <c r="H171" s="32" t="s">
        <v>1800</v>
      </c>
      <c r="I171" s="56" t="s">
        <v>1773</v>
      </c>
      <c r="J171" s="47"/>
      <c r="K171" s="49"/>
      <c r="L171" s="50"/>
    </row>
    <row r="172" spans="2:12" ht="54" x14ac:dyDescent="0.55000000000000004">
      <c r="B172" s="33">
        <f t="shared" si="2"/>
        <v>169</v>
      </c>
      <c r="C172" s="89"/>
      <c r="D172" s="32" t="s">
        <v>1802</v>
      </c>
      <c r="E172" s="32" t="s">
        <v>1803</v>
      </c>
      <c r="F172" s="32"/>
      <c r="G172" s="47"/>
      <c r="H172" s="32" t="s">
        <v>1807</v>
      </c>
      <c r="I172" s="56" t="s">
        <v>1808</v>
      </c>
      <c r="J172" s="47"/>
      <c r="K172" s="49"/>
      <c r="L172" s="50"/>
    </row>
    <row r="173" spans="2:12" ht="54" x14ac:dyDescent="0.55000000000000004">
      <c r="B173" s="33">
        <f t="shared" si="2"/>
        <v>170</v>
      </c>
      <c r="C173" s="89"/>
      <c r="D173" s="32"/>
      <c r="E173" s="32" t="s">
        <v>1804</v>
      </c>
      <c r="F173" s="32"/>
      <c r="G173" s="47"/>
      <c r="H173" s="32" t="s">
        <v>1809</v>
      </c>
      <c r="I173" s="56" t="s">
        <v>1808</v>
      </c>
      <c r="J173" s="47"/>
      <c r="K173" s="49"/>
      <c r="L173" s="50"/>
    </row>
    <row r="174" spans="2:12" ht="54" x14ac:dyDescent="0.55000000000000004">
      <c r="B174" s="33">
        <f t="shared" si="2"/>
        <v>171</v>
      </c>
      <c r="C174" s="89"/>
      <c r="D174" s="32" t="s">
        <v>1810</v>
      </c>
      <c r="E174" s="32" t="s">
        <v>1811</v>
      </c>
      <c r="F174" s="32"/>
      <c r="G174" s="47"/>
      <c r="H174" s="32" t="s">
        <v>1814</v>
      </c>
      <c r="I174" s="56" t="s">
        <v>1808</v>
      </c>
      <c r="J174" s="47"/>
      <c r="K174" s="49"/>
      <c r="L174" s="50"/>
    </row>
    <row r="175" spans="2:12" ht="54" x14ac:dyDescent="0.55000000000000004">
      <c r="B175" s="33">
        <f t="shared" si="2"/>
        <v>172</v>
      </c>
      <c r="C175" s="89"/>
      <c r="D175" s="32"/>
      <c r="E175" s="32" t="s">
        <v>1812</v>
      </c>
      <c r="F175" s="32"/>
      <c r="G175" s="47"/>
      <c r="H175" s="32" t="s">
        <v>1813</v>
      </c>
      <c r="I175" s="56" t="s">
        <v>1808</v>
      </c>
      <c r="J175" s="47"/>
      <c r="K175" s="49"/>
      <c r="L175" s="50"/>
    </row>
    <row r="176" spans="2:12" ht="54" x14ac:dyDescent="0.55000000000000004">
      <c r="B176" s="33">
        <f t="shared" si="2"/>
        <v>173</v>
      </c>
      <c r="C176" s="89"/>
      <c r="D176" s="32" t="s">
        <v>1815</v>
      </c>
      <c r="E176" s="32" t="s">
        <v>1816</v>
      </c>
      <c r="F176" s="32"/>
      <c r="G176" s="47"/>
      <c r="H176" s="32" t="s">
        <v>1817</v>
      </c>
      <c r="I176" s="56" t="s">
        <v>1808</v>
      </c>
      <c r="J176" s="47"/>
      <c r="K176" s="49"/>
      <c r="L176" s="50"/>
    </row>
    <row r="177" spans="2:12" ht="54" x14ac:dyDescent="0.55000000000000004">
      <c r="B177" s="33">
        <f t="shared" si="2"/>
        <v>174</v>
      </c>
      <c r="C177" s="89"/>
      <c r="D177" s="32"/>
      <c r="E177" s="32" t="s">
        <v>1818</v>
      </c>
      <c r="F177" s="32"/>
      <c r="G177" s="47"/>
      <c r="H177" s="32" t="s">
        <v>1819</v>
      </c>
      <c r="I177" s="56" t="s">
        <v>1808</v>
      </c>
      <c r="J177" s="47"/>
      <c r="K177" s="49"/>
      <c r="L177" s="50"/>
    </row>
    <row r="178" spans="2:12" ht="54" x14ac:dyDescent="0.55000000000000004">
      <c r="B178" s="33">
        <f t="shared" si="2"/>
        <v>175</v>
      </c>
      <c r="C178" s="89"/>
      <c r="D178" s="32" t="s">
        <v>1820</v>
      </c>
      <c r="E178" s="32" t="s">
        <v>1811</v>
      </c>
      <c r="F178" s="32"/>
      <c r="G178" s="47"/>
      <c r="H178" s="32" t="s">
        <v>1821</v>
      </c>
      <c r="I178" s="56" t="s">
        <v>1808</v>
      </c>
      <c r="J178" s="47"/>
      <c r="K178" s="49"/>
      <c r="L178" s="50"/>
    </row>
    <row r="179" spans="2:12" ht="54" x14ac:dyDescent="0.55000000000000004">
      <c r="B179" s="33">
        <f t="shared" si="2"/>
        <v>176</v>
      </c>
      <c r="C179" s="89"/>
      <c r="D179" s="32"/>
      <c r="E179" s="32" t="s">
        <v>1812</v>
      </c>
      <c r="F179" s="32"/>
      <c r="G179" s="47"/>
      <c r="H179" s="32" t="s">
        <v>1822</v>
      </c>
      <c r="I179" s="56" t="s">
        <v>1808</v>
      </c>
      <c r="J179" s="47"/>
      <c r="K179" s="49"/>
      <c r="L179" s="50"/>
    </row>
    <row r="180" spans="2:12" ht="54" x14ac:dyDescent="0.55000000000000004">
      <c r="B180" s="33">
        <f t="shared" si="2"/>
        <v>177</v>
      </c>
      <c r="C180" s="89" t="s">
        <v>1823</v>
      </c>
      <c r="D180" s="32" t="s">
        <v>1824</v>
      </c>
      <c r="E180" s="32"/>
      <c r="F180" s="32"/>
      <c r="G180" s="47"/>
      <c r="H180" s="32" t="s">
        <v>1825</v>
      </c>
      <c r="I180" s="56" t="s">
        <v>1832</v>
      </c>
      <c r="J180" s="47"/>
      <c r="K180" s="49"/>
      <c r="L180" s="50"/>
    </row>
    <row r="181" spans="2:12" ht="90" x14ac:dyDescent="0.55000000000000004">
      <c r="B181" s="33">
        <f t="shared" si="2"/>
        <v>178</v>
      </c>
      <c r="C181" s="89"/>
      <c r="D181" s="32" t="s">
        <v>1826</v>
      </c>
      <c r="E181" s="32"/>
      <c r="F181" s="32"/>
      <c r="G181" s="47"/>
      <c r="H181" s="32" t="s">
        <v>1827</v>
      </c>
      <c r="I181" s="56" t="s">
        <v>1832</v>
      </c>
      <c r="J181" s="47"/>
      <c r="K181" s="49"/>
      <c r="L181" s="50"/>
    </row>
    <row r="182" spans="2:12" ht="54" x14ac:dyDescent="0.55000000000000004">
      <c r="B182" s="33">
        <f t="shared" si="2"/>
        <v>179</v>
      </c>
      <c r="C182" s="89"/>
      <c r="D182" s="32" t="s">
        <v>1828</v>
      </c>
      <c r="E182" s="32"/>
      <c r="F182" s="32"/>
      <c r="G182" s="47"/>
      <c r="H182" s="32" t="s">
        <v>1830</v>
      </c>
      <c r="I182" s="56" t="s">
        <v>1832</v>
      </c>
      <c r="J182" s="47"/>
      <c r="K182" s="49"/>
      <c r="L182" s="50"/>
    </row>
    <row r="183" spans="2:12" ht="90" x14ac:dyDescent="0.55000000000000004">
      <c r="B183" s="33">
        <f t="shared" si="2"/>
        <v>180</v>
      </c>
      <c r="C183" s="89"/>
      <c r="D183" s="32" t="s">
        <v>1829</v>
      </c>
      <c r="E183" s="32"/>
      <c r="F183" s="32"/>
      <c r="G183" s="47"/>
      <c r="H183" s="32" t="s">
        <v>1831</v>
      </c>
      <c r="I183" s="56" t="s">
        <v>1832</v>
      </c>
      <c r="J183" s="47"/>
      <c r="K183" s="49"/>
      <c r="L183" s="50"/>
    </row>
    <row r="184" spans="2:12" ht="54" x14ac:dyDescent="0.55000000000000004">
      <c r="B184" s="33">
        <f t="shared" si="2"/>
        <v>181</v>
      </c>
      <c r="C184" s="89"/>
      <c r="D184" s="32" t="s">
        <v>1833</v>
      </c>
      <c r="E184" s="32"/>
      <c r="F184" s="32"/>
      <c r="G184" s="47"/>
      <c r="H184" s="32" t="s">
        <v>1835</v>
      </c>
      <c r="I184" s="56" t="s">
        <v>1832</v>
      </c>
      <c r="J184" s="47"/>
      <c r="K184" s="49"/>
      <c r="L184" s="50"/>
    </row>
    <row r="185" spans="2:12" ht="54" x14ac:dyDescent="0.55000000000000004">
      <c r="B185" s="33">
        <f t="shared" si="2"/>
        <v>182</v>
      </c>
      <c r="C185" s="89"/>
      <c r="D185" s="32" t="s">
        <v>1836</v>
      </c>
      <c r="E185" s="32"/>
      <c r="F185" s="32"/>
      <c r="G185" s="47"/>
      <c r="H185" s="32" t="s">
        <v>1837</v>
      </c>
      <c r="I185" s="56" t="s">
        <v>1832</v>
      </c>
      <c r="J185" s="47"/>
      <c r="K185" s="49"/>
      <c r="L185" s="50"/>
    </row>
    <row r="186" spans="2:12" ht="54" x14ac:dyDescent="0.55000000000000004">
      <c r="B186" s="33">
        <f t="shared" si="2"/>
        <v>183</v>
      </c>
      <c r="C186" s="89"/>
      <c r="D186" s="32" t="s">
        <v>1838</v>
      </c>
      <c r="E186" s="32" t="s">
        <v>1839</v>
      </c>
      <c r="F186" s="32"/>
      <c r="G186" s="47"/>
      <c r="H186" s="32" t="s">
        <v>1840</v>
      </c>
      <c r="I186" s="56" t="s">
        <v>1832</v>
      </c>
      <c r="J186" s="47"/>
      <c r="K186" s="49"/>
      <c r="L186" s="50"/>
    </row>
    <row r="187" spans="2:12" ht="54" x14ac:dyDescent="0.55000000000000004">
      <c r="B187" s="33">
        <f t="shared" si="2"/>
        <v>184</v>
      </c>
      <c r="C187" s="89"/>
      <c r="D187" s="32" t="s">
        <v>1841</v>
      </c>
      <c r="E187" s="32" t="s">
        <v>1842</v>
      </c>
      <c r="F187" s="32" t="s">
        <v>1843</v>
      </c>
      <c r="G187" s="47"/>
      <c r="H187" s="32" t="s">
        <v>1835</v>
      </c>
      <c r="I187" s="56" t="s">
        <v>1832</v>
      </c>
      <c r="J187" s="47"/>
      <c r="K187" s="49"/>
      <c r="L187" s="50"/>
    </row>
    <row r="188" spans="2:12" ht="54" x14ac:dyDescent="0.55000000000000004">
      <c r="B188" s="33">
        <f t="shared" si="2"/>
        <v>185</v>
      </c>
      <c r="C188" s="89"/>
      <c r="D188" s="32"/>
      <c r="E188" s="32"/>
      <c r="F188" s="32" t="s">
        <v>1844</v>
      </c>
      <c r="G188" s="47"/>
      <c r="H188" s="32" t="s">
        <v>1837</v>
      </c>
      <c r="I188" s="56" t="s">
        <v>1832</v>
      </c>
      <c r="J188" s="47"/>
      <c r="K188" s="49"/>
      <c r="L188" s="50"/>
    </row>
    <row r="189" spans="2:12" ht="54" x14ac:dyDescent="0.55000000000000004">
      <c r="B189" s="33">
        <f t="shared" si="2"/>
        <v>186</v>
      </c>
      <c r="C189" s="89"/>
      <c r="D189" s="32"/>
      <c r="E189" s="32"/>
      <c r="F189" s="32" t="s">
        <v>1845</v>
      </c>
      <c r="G189" s="47"/>
      <c r="H189" s="32" t="s">
        <v>1846</v>
      </c>
      <c r="I189" s="56" t="s">
        <v>1832</v>
      </c>
      <c r="J189" s="47"/>
      <c r="K189" s="49"/>
      <c r="L189" s="50"/>
    </row>
    <row r="190" spans="2:12" ht="54" x14ac:dyDescent="0.55000000000000004">
      <c r="B190" s="33">
        <f t="shared" si="2"/>
        <v>187</v>
      </c>
      <c r="C190" s="89"/>
      <c r="D190" s="32"/>
      <c r="E190" s="32"/>
      <c r="F190" s="32" t="s">
        <v>1847</v>
      </c>
      <c r="G190" s="47"/>
      <c r="H190" s="32" t="s">
        <v>1854</v>
      </c>
      <c r="I190" s="56" t="s">
        <v>1832</v>
      </c>
      <c r="J190" s="47"/>
      <c r="K190" s="49"/>
      <c r="L190" s="50"/>
    </row>
    <row r="191" spans="2:12" ht="54" x14ac:dyDescent="0.55000000000000004">
      <c r="B191" s="33">
        <f t="shared" si="2"/>
        <v>188</v>
      </c>
      <c r="C191" s="89"/>
      <c r="D191" s="32"/>
      <c r="E191" s="32"/>
      <c r="F191" s="32" t="s">
        <v>1848</v>
      </c>
      <c r="G191" s="47"/>
      <c r="H191" s="32" t="s">
        <v>1835</v>
      </c>
      <c r="I191" s="56" t="s">
        <v>1832</v>
      </c>
      <c r="J191" s="47"/>
      <c r="K191" s="49"/>
      <c r="L191" s="50"/>
    </row>
    <row r="192" spans="2:12" ht="54" x14ac:dyDescent="0.55000000000000004">
      <c r="B192" s="33">
        <f t="shared" si="2"/>
        <v>189</v>
      </c>
      <c r="C192" s="89"/>
      <c r="D192" s="32"/>
      <c r="E192" s="32"/>
      <c r="F192" s="32" t="s">
        <v>1849</v>
      </c>
      <c r="G192" s="47"/>
      <c r="H192" s="32" t="s">
        <v>1837</v>
      </c>
      <c r="I192" s="56" t="s">
        <v>1832</v>
      </c>
      <c r="J192" s="47"/>
      <c r="K192" s="49"/>
      <c r="L192" s="50"/>
    </row>
    <row r="193" spans="2:12" ht="54" x14ac:dyDescent="0.55000000000000004">
      <c r="B193" s="33">
        <f t="shared" si="2"/>
        <v>190</v>
      </c>
      <c r="C193" s="89"/>
      <c r="D193" s="32"/>
      <c r="E193" s="32"/>
      <c r="F193" s="32" t="s">
        <v>1850</v>
      </c>
      <c r="G193" s="47"/>
      <c r="H193" s="32" t="s">
        <v>1851</v>
      </c>
      <c r="I193" s="56" t="s">
        <v>1832</v>
      </c>
      <c r="J193" s="47"/>
      <c r="K193" s="49"/>
      <c r="L193" s="50"/>
    </row>
    <row r="194" spans="2:12" ht="54" x14ac:dyDescent="0.55000000000000004">
      <c r="B194" s="33">
        <f t="shared" si="2"/>
        <v>191</v>
      </c>
      <c r="C194" s="89"/>
      <c r="D194" s="32"/>
      <c r="E194" s="32"/>
      <c r="F194" s="32" t="s">
        <v>1852</v>
      </c>
      <c r="G194" s="47"/>
      <c r="H194" s="32" t="s">
        <v>1853</v>
      </c>
      <c r="I194" s="56" t="s">
        <v>1832</v>
      </c>
      <c r="J194" s="47"/>
      <c r="K194" s="49"/>
      <c r="L194" s="50"/>
    </row>
    <row r="195" spans="2:12" ht="54" x14ac:dyDescent="0.55000000000000004">
      <c r="B195" s="33">
        <f t="shared" si="2"/>
        <v>192</v>
      </c>
      <c r="C195" s="89"/>
      <c r="D195" s="32"/>
      <c r="E195" s="32"/>
      <c r="F195" s="32" t="s">
        <v>1857</v>
      </c>
      <c r="G195" s="47"/>
      <c r="H195" s="32" t="s">
        <v>1859</v>
      </c>
      <c r="I195" s="56" t="s">
        <v>1832</v>
      </c>
      <c r="J195" s="47"/>
      <c r="K195" s="49"/>
      <c r="L195" s="50"/>
    </row>
    <row r="196" spans="2:12" ht="54" x14ac:dyDescent="0.55000000000000004">
      <c r="B196" s="33">
        <f t="shared" si="2"/>
        <v>193</v>
      </c>
      <c r="C196" s="89"/>
      <c r="D196" s="32"/>
      <c r="E196" s="32"/>
      <c r="F196" s="32" t="s">
        <v>1858</v>
      </c>
      <c r="G196" s="47"/>
      <c r="H196" s="32" t="s">
        <v>1860</v>
      </c>
      <c r="I196" s="56" t="s">
        <v>1832</v>
      </c>
      <c r="J196" s="47"/>
      <c r="K196" s="49"/>
      <c r="L196" s="50"/>
    </row>
    <row r="197" spans="2:12" ht="54" x14ac:dyDescent="0.55000000000000004">
      <c r="B197" s="33">
        <f t="shared" si="2"/>
        <v>194</v>
      </c>
      <c r="C197" s="89"/>
      <c r="D197" s="32"/>
      <c r="E197" s="32"/>
      <c r="F197" s="32" t="s">
        <v>1861</v>
      </c>
      <c r="G197" s="47"/>
      <c r="H197" s="32" t="s">
        <v>1862</v>
      </c>
      <c r="I197" s="56" t="s">
        <v>1832</v>
      </c>
      <c r="J197" s="47"/>
      <c r="K197" s="49"/>
      <c r="L197" s="50"/>
    </row>
    <row r="198" spans="2:12" ht="54" x14ac:dyDescent="0.55000000000000004">
      <c r="B198" s="33">
        <f t="shared" si="2"/>
        <v>195</v>
      </c>
      <c r="C198" s="89"/>
      <c r="D198" s="32"/>
      <c r="E198" s="32"/>
      <c r="F198" s="32" t="s">
        <v>1863</v>
      </c>
      <c r="G198" s="47"/>
      <c r="H198" s="32" t="s">
        <v>1864</v>
      </c>
      <c r="I198" s="56" t="s">
        <v>1832</v>
      </c>
      <c r="J198" s="47"/>
      <c r="K198" s="49"/>
      <c r="L198" s="50"/>
    </row>
    <row r="199" spans="2:12" ht="54" x14ac:dyDescent="0.55000000000000004">
      <c r="B199" s="33">
        <f t="shared" si="2"/>
        <v>196</v>
      </c>
      <c r="C199" s="89"/>
      <c r="D199" s="32"/>
      <c r="E199" s="32"/>
      <c r="F199" s="32" t="s">
        <v>1865</v>
      </c>
      <c r="G199" s="47"/>
      <c r="H199" s="32" t="s">
        <v>1834</v>
      </c>
      <c r="I199" s="56" t="s">
        <v>1832</v>
      </c>
      <c r="J199" s="47"/>
      <c r="K199" s="49"/>
      <c r="L199" s="50"/>
    </row>
    <row r="200" spans="2:12" ht="54" x14ac:dyDescent="0.55000000000000004">
      <c r="B200" s="33">
        <f t="shared" si="2"/>
        <v>197</v>
      </c>
      <c r="C200" s="89"/>
      <c r="D200" s="32"/>
      <c r="E200" s="32"/>
      <c r="F200" s="32" t="s">
        <v>1866</v>
      </c>
      <c r="G200" s="47"/>
      <c r="H200" s="32" t="s">
        <v>1867</v>
      </c>
      <c r="I200" s="56" t="s">
        <v>1832</v>
      </c>
      <c r="J200" s="47"/>
      <c r="K200" s="49"/>
      <c r="L200" s="50"/>
    </row>
    <row r="201" spans="2:12" ht="54" x14ac:dyDescent="0.55000000000000004">
      <c r="B201" s="33">
        <f t="shared" si="2"/>
        <v>198</v>
      </c>
      <c r="C201" s="89"/>
      <c r="D201" s="32"/>
      <c r="E201" s="32"/>
      <c r="F201" s="32" t="s">
        <v>1868</v>
      </c>
      <c r="G201" s="47"/>
      <c r="H201" s="32" t="s">
        <v>1869</v>
      </c>
      <c r="I201" s="56" t="s">
        <v>1832</v>
      </c>
      <c r="J201" s="47"/>
      <c r="K201" s="49"/>
      <c r="L201" s="50"/>
    </row>
    <row r="202" spans="2:12" ht="54" x14ac:dyDescent="0.55000000000000004">
      <c r="B202" s="33">
        <f t="shared" ref="B202:B206" si="3">ROW()-3</f>
        <v>199</v>
      </c>
      <c r="C202" s="89"/>
      <c r="D202" s="32"/>
      <c r="E202" s="32"/>
      <c r="F202" s="32" t="s">
        <v>1870</v>
      </c>
      <c r="G202" s="47"/>
      <c r="H202" s="32" t="s">
        <v>1871</v>
      </c>
      <c r="I202" s="56" t="s">
        <v>1832</v>
      </c>
      <c r="J202" s="47"/>
      <c r="K202" s="49"/>
      <c r="L202" s="50"/>
    </row>
    <row r="203" spans="2:12" ht="54" x14ac:dyDescent="0.55000000000000004">
      <c r="B203" s="33">
        <f t="shared" si="3"/>
        <v>200</v>
      </c>
      <c r="C203" s="89"/>
      <c r="D203" s="32"/>
      <c r="E203" s="32"/>
      <c r="F203" s="32"/>
      <c r="G203" s="47"/>
      <c r="H203" s="32" t="s">
        <v>1872</v>
      </c>
      <c r="I203" s="56" t="s">
        <v>1832</v>
      </c>
      <c r="J203" s="47"/>
      <c r="K203" s="49"/>
      <c r="L203" s="50"/>
    </row>
    <row r="204" spans="2:12" ht="126" x14ac:dyDescent="0.55000000000000004">
      <c r="B204" s="33">
        <f t="shared" si="3"/>
        <v>201</v>
      </c>
      <c r="C204" s="89"/>
      <c r="D204" s="32" t="s">
        <v>1873</v>
      </c>
      <c r="E204" s="32" t="s">
        <v>1839</v>
      </c>
      <c r="F204" s="32" t="s">
        <v>1874</v>
      </c>
      <c r="G204" s="47"/>
      <c r="H204" s="32" t="s">
        <v>1875</v>
      </c>
      <c r="I204" s="56" t="s">
        <v>1876</v>
      </c>
      <c r="J204" s="47"/>
      <c r="K204" s="49"/>
      <c r="L204" s="50"/>
    </row>
    <row r="205" spans="2:12" ht="126" x14ac:dyDescent="0.55000000000000004">
      <c r="B205" s="33">
        <f t="shared" si="3"/>
        <v>202</v>
      </c>
      <c r="C205" s="89"/>
      <c r="D205" s="32"/>
      <c r="E205" s="32"/>
      <c r="F205" s="32"/>
      <c r="G205" s="47"/>
      <c r="H205" s="32" t="s">
        <v>1877</v>
      </c>
      <c r="I205" s="56" t="s">
        <v>1876</v>
      </c>
      <c r="J205" s="47"/>
      <c r="K205" s="49"/>
      <c r="L205" s="50"/>
    </row>
    <row r="206" spans="2:12" ht="126" x14ac:dyDescent="0.55000000000000004">
      <c r="B206" s="33">
        <f t="shared" si="3"/>
        <v>203</v>
      </c>
      <c r="C206" s="89"/>
      <c r="D206" s="32"/>
      <c r="E206" s="32" t="s">
        <v>1878</v>
      </c>
      <c r="F206" s="32" t="s">
        <v>1879</v>
      </c>
      <c r="G206" s="47"/>
      <c r="H206" s="32" t="s">
        <v>1880</v>
      </c>
      <c r="I206" s="56" t="s">
        <v>1876</v>
      </c>
      <c r="J206" s="47"/>
      <c r="K206" s="49"/>
      <c r="L206" s="50"/>
    </row>
    <row r="207" spans="2:12" ht="54" x14ac:dyDescent="0.55000000000000004">
      <c r="B207" s="33">
        <f t="shared" ref="B207:B240" si="4">ROW()-3</f>
        <v>204</v>
      </c>
      <c r="C207" s="89"/>
      <c r="D207" s="32" t="s">
        <v>1855</v>
      </c>
      <c r="E207" s="32" t="s">
        <v>1856</v>
      </c>
      <c r="F207" s="32" t="s">
        <v>1881</v>
      </c>
      <c r="G207" s="47"/>
      <c r="H207" s="32" t="s">
        <v>1882</v>
      </c>
      <c r="I207" s="56" t="s">
        <v>1883</v>
      </c>
      <c r="J207" s="47"/>
      <c r="K207" s="49"/>
      <c r="L207" s="50"/>
    </row>
    <row r="208" spans="2:12" ht="54" x14ac:dyDescent="0.55000000000000004">
      <c r="B208" s="33">
        <f t="shared" si="4"/>
        <v>205</v>
      </c>
      <c r="C208" s="89"/>
      <c r="D208" s="32" t="s">
        <v>1956</v>
      </c>
      <c r="E208" s="32" t="s">
        <v>1957</v>
      </c>
      <c r="F208" s="32"/>
      <c r="G208" s="47"/>
      <c r="H208" s="32" t="s">
        <v>1958</v>
      </c>
      <c r="I208" s="56" t="s">
        <v>1959</v>
      </c>
      <c r="J208" s="47"/>
      <c r="K208" s="49"/>
      <c r="L208" s="50"/>
    </row>
    <row r="209" spans="2:12" ht="54" x14ac:dyDescent="0.55000000000000004">
      <c r="B209" s="33">
        <f t="shared" si="4"/>
        <v>206</v>
      </c>
      <c r="C209" s="89"/>
      <c r="D209" s="32" t="s">
        <v>1960</v>
      </c>
      <c r="E209" s="32" t="s">
        <v>1957</v>
      </c>
      <c r="F209" s="32"/>
      <c r="G209" s="47"/>
      <c r="H209" s="32" t="s">
        <v>1958</v>
      </c>
      <c r="I209" s="56" t="s">
        <v>1959</v>
      </c>
      <c r="J209" s="47"/>
      <c r="K209" s="49"/>
      <c r="L209" s="50"/>
    </row>
    <row r="210" spans="2:12" ht="54" x14ac:dyDescent="0.55000000000000004">
      <c r="B210" s="33">
        <f t="shared" si="4"/>
        <v>207</v>
      </c>
      <c r="C210" s="89"/>
      <c r="D210" s="32" t="s">
        <v>2023</v>
      </c>
      <c r="E210" s="32" t="s">
        <v>2024</v>
      </c>
      <c r="F210" s="32"/>
      <c r="G210" s="47"/>
      <c r="H210" s="32" t="s">
        <v>2025</v>
      </c>
      <c r="I210" s="56" t="s">
        <v>1959</v>
      </c>
      <c r="J210" s="47"/>
      <c r="K210" s="49"/>
      <c r="L210" s="50"/>
    </row>
    <row r="211" spans="2:12" ht="54" x14ac:dyDescent="0.55000000000000004">
      <c r="B211" s="33">
        <f t="shared" si="4"/>
        <v>208</v>
      </c>
      <c r="C211" s="89"/>
      <c r="D211" s="32"/>
      <c r="E211" s="32"/>
      <c r="F211" s="32"/>
      <c r="G211" s="47"/>
      <c r="H211" s="32" t="s">
        <v>2045</v>
      </c>
      <c r="I211" s="56" t="s">
        <v>1959</v>
      </c>
      <c r="J211" s="47"/>
      <c r="K211" s="49"/>
      <c r="L211" s="50"/>
    </row>
    <row r="212" spans="2:12" ht="54" x14ac:dyDescent="0.55000000000000004">
      <c r="B212" s="33">
        <f t="shared" si="4"/>
        <v>209</v>
      </c>
      <c r="C212" s="89"/>
      <c r="D212" s="32"/>
      <c r="E212" s="32"/>
      <c r="F212" s="32"/>
      <c r="G212" s="47"/>
      <c r="H212" s="32" t="s">
        <v>2046</v>
      </c>
      <c r="I212" s="56" t="s">
        <v>1959</v>
      </c>
      <c r="J212" s="47"/>
      <c r="K212" s="49"/>
      <c r="L212" s="50"/>
    </row>
    <row r="213" spans="2:12" ht="54" x14ac:dyDescent="0.55000000000000004">
      <c r="B213" s="33">
        <f t="shared" si="4"/>
        <v>210</v>
      </c>
      <c r="C213" s="89"/>
      <c r="D213" s="32"/>
      <c r="E213" s="32"/>
      <c r="F213" s="32"/>
      <c r="G213" s="47"/>
      <c r="H213" s="32" t="s">
        <v>2047</v>
      </c>
      <c r="I213" s="56" t="s">
        <v>1959</v>
      </c>
      <c r="J213" s="47"/>
      <c r="K213" s="49"/>
      <c r="L213" s="50"/>
    </row>
    <row r="214" spans="2:12" ht="54" x14ac:dyDescent="0.55000000000000004">
      <c r="B214" s="33">
        <f t="shared" si="4"/>
        <v>211</v>
      </c>
      <c r="C214" s="89"/>
      <c r="D214" s="32"/>
      <c r="E214" s="32"/>
      <c r="F214" s="32"/>
      <c r="G214" s="47"/>
      <c r="H214" s="32" t="s">
        <v>2048</v>
      </c>
      <c r="I214" s="56" t="s">
        <v>1959</v>
      </c>
      <c r="J214" s="47"/>
      <c r="K214" s="49"/>
      <c r="L214" s="50"/>
    </row>
    <row r="215" spans="2:12" ht="54" x14ac:dyDescent="0.55000000000000004">
      <c r="B215" s="33">
        <f t="shared" si="4"/>
        <v>212</v>
      </c>
      <c r="C215" s="89"/>
      <c r="D215" s="32"/>
      <c r="E215" s="32"/>
      <c r="F215" s="32"/>
      <c r="G215" s="47"/>
      <c r="H215" s="32" t="s">
        <v>2064</v>
      </c>
      <c r="I215" s="56" t="s">
        <v>1959</v>
      </c>
      <c r="J215" s="47"/>
      <c r="K215" s="49"/>
      <c r="L215" s="50"/>
    </row>
    <row r="216" spans="2:12" ht="54" x14ac:dyDescent="0.55000000000000004">
      <c r="B216" s="33">
        <f t="shared" si="4"/>
        <v>213</v>
      </c>
      <c r="C216" s="89"/>
      <c r="D216" s="32"/>
      <c r="E216" s="32"/>
      <c r="F216" s="32"/>
      <c r="G216" s="47"/>
      <c r="H216" s="32" t="s">
        <v>2067</v>
      </c>
      <c r="I216" s="95" t="s">
        <v>2142</v>
      </c>
      <c r="J216" s="47"/>
      <c r="K216" s="49"/>
      <c r="L216" s="50"/>
    </row>
    <row r="217" spans="2:12" ht="54" x14ac:dyDescent="0.55000000000000004">
      <c r="B217" s="33">
        <f t="shared" si="4"/>
        <v>214</v>
      </c>
      <c r="C217" s="89"/>
      <c r="D217" s="32"/>
      <c r="E217" s="32"/>
      <c r="F217" s="32"/>
      <c r="G217" s="47"/>
      <c r="H217" s="32" t="s">
        <v>2518</v>
      </c>
      <c r="I217" s="95" t="s">
        <v>2142</v>
      </c>
      <c r="J217" s="47"/>
      <c r="K217" s="49"/>
      <c r="L217" s="50"/>
    </row>
    <row r="218" spans="2:12" ht="54" x14ac:dyDescent="0.55000000000000004">
      <c r="B218" s="33">
        <f t="shared" si="4"/>
        <v>215</v>
      </c>
      <c r="C218" s="89"/>
      <c r="D218" s="32"/>
      <c r="E218" s="32"/>
      <c r="F218" s="32"/>
      <c r="G218" s="47"/>
      <c r="H218" s="32" t="s">
        <v>2519</v>
      </c>
      <c r="I218" s="95" t="s">
        <v>2142</v>
      </c>
      <c r="J218" s="47"/>
      <c r="K218" s="49"/>
      <c r="L218" s="50"/>
    </row>
    <row r="219" spans="2:12" ht="54" x14ac:dyDescent="0.55000000000000004">
      <c r="B219" s="33">
        <f t="shared" si="4"/>
        <v>216</v>
      </c>
      <c r="C219" s="89"/>
      <c r="D219" s="32" t="s">
        <v>2069</v>
      </c>
      <c r="E219" s="32" t="s">
        <v>2071</v>
      </c>
      <c r="F219" s="32"/>
      <c r="G219" s="47"/>
      <c r="H219" s="32" t="s">
        <v>2072</v>
      </c>
      <c r="I219" s="56" t="s">
        <v>1959</v>
      </c>
      <c r="J219" s="47"/>
      <c r="K219" s="49"/>
      <c r="L219" s="50"/>
    </row>
    <row r="220" spans="2:12" ht="54" x14ac:dyDescent="0.55000000000000004">
      <c r="B220" s="33">
        <f t="shared" si="4"/>
        <v>217</v>
      </c>
      <c r="C220" s="89"/>
      <c r="D220" s="32"/>
      <c r="E220" s="32" t="s">
        <v>2070</v>
      </c>
      <c r="F220" s="32"/>
      <c r="G220" s="47"/>
      <c r="H220" s="32" t="s">
        <v>2073</v>
      </c>
      <c r="I220" s="56" t="s">
        <v>1959</v>
      </c>
      <c r="J220" s="47"/>
      <c r="K220" s="49"/>
      <c r="L220" s="50"/>
    </row>
    <row r="221" spans="2:12" ht="54" x14ac:dyDescent="0.55000000000000004">
      <c r="B221" s="33">
        <f t="shared" si="4"/>
        <v>218</v>
      </c>
      <c r="C221" s="89"/>
      <c r="D221" s="32" t="s">
        <v>2074</v>
      </c>
      <c r="E221" s="53" t="s">
        <v>2075</v>
      </c>
      <c r="F221" s="53"/>
      <c r="G221" s="58"/>
      <c r="H221" s="53" t="s">
        <v>2076</v>
      </c>
      <c r="I221" s="95" t="s">
        <v>2142</v>
      </c>
      <c r="J221" s="47"/>
      <c r="K221" s="49"/>
      <c r="L221" s="50"/>
    </row>
    <row r="222" spans="2:12" ht="54" x14ac:dyDescent="0.55000000000000004">
      <c r="B222" s="33">
        <f t="shared" si="4"/>
        <v>219</v>
      </c>
      <c r="C222" s="89"/>
      <c r="D222" s="32"/>
      <c r="E222" s="53" t="s">
        <v>2078</v>
      </c>
      <c r="F222" s="53"/>
      <c r="G222" s="58"/>
      <c r="H222" s="53" t="s">
        <v>2076</v>
      </c>
      <c r="I222" s="95" t="s">
        <v>2142</v>
      </c>
      <c r="J222" s="47"/>
      <c r="K222" s="49"/>
      <c r="L222" s="50"/>
    </row>
    <row r="223" spans="2:12" ht="54" x14ac:dyDescent="0.55000000000000004">
      <c r="B223" s="33">
        <f t="shared" si="4"/>
        <v>220</v>
      </c>
      <c r="C223" s="89"/>
      <c r="D223" s="32"/>
      <c r="E223" s="53" t="s">
        <v>2203</v>
      </c>
      <c r="F223" s="53"/>
      <c r="G223" s="58"/>
      <c r="H223" s="53" t="s">
        <v>2080</v>
      </c>
      <c r="I223" s="95" t="s">
        <v>2142</v>
      </c>
      <c r="J223" s="47"/>
      <c r="K223" s="49"/>
      <c r="L223" s="50"/>
    </row>
    <row r="224" spans="2:12" ht="54" x14ac:dyDescent="0.55000000000000004">
      <c r="B224" s="33">
        <f t="shared" si="4"/>
        <v>221</v>
      </c>
      <c r="C224" s="89"/>
      <c r="D224" s="32"/>
      <c r="E224" s="53" t="s">
        <v>2079</v>
      </c>
      <c r="F224" s="53"/>
      <c r="G224" s="58"/>
      <c r="H224" s="53" t="s">
        <v>2080</v>
      </c>
      <c r="I224" s="95" t="s">
        <v>2142</v>
      </c>
      <c r="J224" s="47"/>
      <c r="K224" s="49"/>
      <c r="L224" s="50"/>
    </row>
    <row r="225" spans="2:12" ht="54" x14ac:dyDescent="0.55000000000000004">
      <c r="B225" s="33">
        <f t="shared" si="4"/>
        <v>222</v>
      </c>
      <c r="C225" s="89" t="s">
        <v>2650</v>
      </c>
      <c r="D225" s="32" t="s">
        <v>1956</v>
      </c>
      <c r="E225" s="32" t="s">
        <v>1957</v>
      </c>
      <c r="F225" s="32"/>
      <c r="G225" s="47"/>
      <c r="H225" s="32" t="s">
        <v>1958</v>
      </c>
      <c r="I225" s="56" t="s">
        <v>2651</v>
      </c>
      <c r="J225" s="47"/>
      <c r="K225" s="49"/>
      <c r="L225" s="50"/>
    </row>
    <row r="226" spans="2:12" ht="54" x14ac:dyDescent="0.55000000000000004">
      <c r="B226" s="33">
        <f t="shared" si="4"/>
        <v>223</v>
      </c>
      <c r="C226" s="89"/>
      <c r="D226" s="32" t="s">
        <v>1960</v>
      </c>
      <c r="E226" s="32" t="s">
        <v>1957</v>
      </c>
      <c r="F226" s="32"/>
      <c r="G226" s="47"/>
      <c r="H226" s="32" t="s">
        <v>1958</v>
      </c>
      <c r="I226" s="56" t="s">
        <v>2651</v>
      </c>
      <c r="J226" s="47"/>
      <c r="K226" s="49"/>
      <c r="L226" s="50"/>
    </row>
    <row r="227" spans="2:12" ht="54" x14ac:dyDescent="0.55000000000000004">
      <c r="B227" s="33">
        <f t="shared" si="4"/>
        <v>224</v>
      </c>
      <c r="C227" s="89"/>
      <c r="D227" s="32" t="s">
        <v>2023</v>
      </c>
      <c r="E227" s="32" t="s">
        <v>2024</v>
      </c>
      <c r="F227" s="32"/>
      <c r="G227" s="47"/>
      <c r="H227" s="32" t="s">
        <v>2652</v>
      </c>
      <c r="I227" s="56" t="s">
        <v>2651</v>
      </c>
      <c r="J227" s="47"/>
      <c r="K227" s="49"/>
      <c r="L227" s="50"/>
    </row>
    <row r="228" spans="2:12" ht="54" x14ac:dyDescent="0.55000000000000004">
      <c r="B228" s="33">
        <f t="shared" si="4"/>
        <v>225</v>
      </c>
      <c r="C228" s="89"/>
      <c r="D228" s="32"/>
      <c r="E228" s="32"/>
      <c r="F228" s="32"/>
      <c r="G228" s="47"/>
      <c r="H228" s="32" t="s">
        <v>2045</v>
      </c>
      <c r="I228" s="56" t="s">
        <v>2651</v>
      </c>
      <c r="J228" s="47"/>
      <c r="K228" s="49"/>
      <c r="L228" s="50"/>
    </row>
    <row r="229" spans="2:12" ht="54" x14ac:dyDescent="0.55000000000000004">
      <c r="B229" s="33">
        <f t="shared" si="4"/>
        <v>226</v>
      </c>
      <c r="C229" s="89"/>
      <c r="D229" s="32"/>
      <c r="E229" s="32"/>
      <c r="F229" s="32"/>
      <c r="G229" s="47"/>
      <c r="H229" s="32" t="s">
        <v>2659</v>
      </c>
      <c r="I229" s="56" t="s">
        <v>2651</v>
      </c>
      <c r="J229" s="47"/>
      <c r="K229" s="49"/>
      <c r="L229" s="50"/>
    </row>
    <row r="230" spans="2:12" ht="54" x14ac:dyDescent="0.55000000000000004">
      <c r="B230" s="33">
        <f t="shared" si="4"/>
        <v>227</v>
      </c>
      <c r="C230" s="89"/>
      <c r="D230" s="32"/>
      <c r="E230" s="32"/>
      <c r="F230" s="32"/>
      <c r="G230" s="47"/>
      <c r="H230" s="32" t="s">
        <v>2660</v>
      </c>
      <c r="I230" s="56" t="s">
        <v>2651</v>
      </c>
      <c r="J230" s="47"/>
      <c r="K230" s="49"/>
      <c r="L230" s="50"/>
    </row>
    <row r="231" spans="2:12" ht="54" x14ac:dyDescent="0.55000000000000004">
      <c r="B231" s="33">
        <f t="shared" si="4"/>
        <v>228</v>
      </c>
      <c r="C231" s="89"/>
      <c r="D231" s="32"/>
      <c r="E231" s="32"/>
      <c r="F231" s="32"/>
      <c r="G231" s="47"/>
      <c r="H231" s="32" t="s">
        <v>2048</v>
      </c>
      <c r="I231" s="56" t="s">
        <v>2651</v>
      </c>
      <c r="J231" s="47"/>
      <c r="K231" s="49"/>
      <c r="L231" s="50"/>
    </row>
    <row r="232" spans="2:12" ht="54" x14ac:dyDescent="0.55000000000000004">
      <c r="B232" s="33">
        <f t="shared" si="4"/>
        <v>229</v>
      </c>
      <c r="C232" s="89"/>
      <c r="D232" s="32"/>
      <c r="E232" s="32"/>
      <c r="F232" s="32"/>
      <c r="G232" s="47"/>
      <c r="H232" s="32" t="s">
        <v>2661</v>
      </c>
      <c r="I232" s="56" t="s">
        <v>2651</v>
      </c>
      <c r="J232" s="47"/>
      <c r="K232" s="49"/>
      <c r="L232" s="50"/>
    </row>
    <row r="233" spans="2:12" ht="54" x14ac:dyDescent="0.55000000000000004">
      <c r="B233" s="33">
        <f t="shared" si="4"/>
        <v>230</v>
      </c>
      <c r="C233" s="89"/>
      <c r="D233" s="32"/>
      <c r="E233" s="32"/>
      <c r="F233" s="32"/>
      <c r="G233" s="47"/>
      <c r="H233" s="32" t="s">
        <v>2067</v>
      </c>
      <c r="I233" s="56" t="s">
        <v>2651</v>
      </c>
      <c r="J233" s="47"/>
      <c r="K233" s="49"/>
      <c r="L233" s="50"/>
    </row>
    <row r="234" spans="2:12" ht="54" x14ac:dyDescent="0.55000000000000004">
      <c r="B234" s="33">
        <f t="shared" si="4"/>
        <v>231</v>
      </c>
      <c r="C234" s="89"/>
      <c r="D234" s="32"/>
      <c r="E234" s="32"/>
      <c r="F234" s="32"/>
      <c r="G234" s="47"/>
      <c r="H234" s="32" t="s">
        <v>2518</v>
      </c>
      <c r="I234" s="56" t="s">
        <v>2651</v>
      </c>
      <c r="J234" s="47"/>
      <c r="K234" s="49"/>
      <c r="L234" s="50"/>
    </row>
    <row r="235" spans="2:12" ht="54" x14ac:dyDescent="0.55000000000000004">
      <c r="B235" s="33">
        <f t="shared" si="4"/>
        <v>232</v>
      </c>
      <c r="C235" s="89"/>
      <c r="D235" s="32"/>
      <c r="E235" s="32"/>
      <c r="F235" s="32"/>
      <c r="G235" s="47"/>
      <c r="H235" s="32" t="s">
        <v>2662</v>
      </c>
      <c r="I235" s="56" t="s">
        <v>2651</v>
      </c>
      <c r="J235" s="47"/>
      <c r="K235" s="49"/>
      <c r="L235" s="50"/>
    </row>
    <row r="236" spans="2:12" ht="72" x14ac:dyDescent="0.55000000000000004">
      <c r="B236" s="33">
        <f t="shared" si="4"/>
        <v>233</v>
      </c>
      <c r="C236" s="89"/>
      <c r="D236" s="32"/>
      <c r="E236" s="32"/>
      <c r="F236" s="32"/>
      <c r="G236" s="47"/>
      <c r="H236" s="32" t="s">
        <v>2751</v>
      </c>
      <c r="I236" s="56" t="s">
        <v>2651</v>
      </c>
      <c r="J236" s="47"/>
      <c r="K236" s="49"/>
      <c r="L236" s="50"/>
    </row>
    <row r="237" spans="2:12" ht="54" x14ac:dyDescent="0.55000000000000004">
      <c r="B237" s="33">
        <f t="shared" si="4"/>
        <v>234</v>
      </c>
      <c r="C237" s="89"/>
      <c r="D237" s="32" t="s">
        <v>2755</v>
      </c>
      <c r="E237" s="32"/>
      <c r="F237" s="32"/>
      <c r="G237" s="47"/>
      <c r="H237" s="32" t="s">
        <v>2756</v>
      </c>
      <c r="I237" s="56" t="s">
        <v>2651</v>
      </c>
      <c r="J237" s="47"/>
      <c r="K237" s="49"/>
      <c r="L237" s="50"/>
    </row>
    <row r="238" spans="2:12" ht="72" x14ac:dyDescent="0.55000000000000004">
      <c r="B238" s="33">
        <f t="shared" si="4"/>
        <v>235</v>
      </c>
      <c r="C238" s="89"/>
      <c r="D238" s="32" t="s">
        <v>2757</v>
      </c>
      <c r="E238" s="32"/>
      <c r="F238" s="32"/>
      <c r="G238" s="47"/>
      <c r="H238" s="32" t="s">
        <v>2759</v>
      </c>
      <c r="I238" s="56" t="s">
        <v>2651</v>
      </c>
      <c r="J238" s="47"/>
      <c r="K238" s="49"/>
      <c r="L238" s="50"/>
    </row>
    <row r="239" spans="2:12" ht="72" x14ac:dyDescent="0.55000000000000004">
      <c r="B239" s="33">
        <f t="shared" si="4"/>
        <v>236</v>
      </c>
      <c r="C239" s="89"/>
      <c r="D239" s="32" t="s">
        <v>2758</v>
      </c>
      <c r="E239" s="32"/>
      <c r="F239" s="32"/>
      <c r="G239" s="47"/>
      <c r="H239" s="32" t="s">
        <v>2760</v>
      </c>
      <c r="I239" s="56" t="s">
        <v>2651</v>
      </c>
      <c r="J239" s="47"/>
      <c r="K239" s="49"/>
      <c r="L239" s="50"/>
    </row>
    <row r="240" spans="2:12" ht="72" x14ac:dyDescent="0.55000000000000004">
      <c r="B240" s="33">
        <f t="shared" si="4"/>
        <v>237</v>
      </c>
      <c r="C240" s="89"/>
      <c r="D240" s="32" t="s">
        <v>2761</v>
      </c>
      <c r="E240" s="32"/>
      <c r="F240" s="32"/>
      <c r="G240" s="47"/>
      <c r="H240" s="32" t="s">
        <v>2762</v>
      </c>
      <c r="I240" s="56" t="s">
        <v>2651</v>
      </c>
      <c r="J240" s="47"/>
      <c r="K240" s="49"/>
      <c r="L240" s="50"/>
    </row>
    <row r="241" spans="2:12" ht="18.5" thickBot="1" x14ac:dyDescent="0.6">
      <c r="B241" s="25"/>
      <c r="C241" s="26"/>
      <c r="D241" s="26"/>
      <c r="E241" s="26"/>
      <c r="F241" s="83"/>
      <c r="G241" s="26"/>
      <c r="H241" s="26"/>
      <c r="I241" s="27"/>
      <c r="J241" s="26"/>
      <c r="K241" s="28"/>
      <c r="L241" s="29"/>
    </row>
    <row r="242" spans="2:12" ht="18.5" thickTop="1" x14ac:dyDescent="0.55000000000000004">
      <c r="I242" s="7"/>
    </row>
    <row r="243" spans="2:12" x14ac:dyDescent="0.55000000000000004">
      <c r="H243" s="5"/>
      <c r="I243" s="7"/>
    </row>
    <row r="244" spans="2:12" x14ac:dyDescent="0.55000000000000004">
      <c r="I244" s="7"/>
    </row>
    <row r="245" spans="2:12" x14ac:dyDescent="0.55000000000000004">
      <c r="I245" s="7"/>
    </row>
    <row r="246" spans="2:12" x14ac:dyDescent="0.55000000000000004">
      <c r="H246" s="5"/>
      <c r="I246" s="7"/>
    </row>
  </sheetData>
  <phoneticPr fontId="1"/>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F31F2E-4E0A-427A-86C5-3E6085FFE356}">
  <sheetPr>
    <tabColor rgb="FFFFFF00"/>
  </sheetPr>
  <dimension ref="A1"/>
  <sheetViews>
    <sheetView workbookViewId="0"/>
  </sheetViews>
  <sheetFormatPr defaultRowHeight="18" x14ac:dyDescent="0.55000000000000004"/>
  <sheetData/>
  <phoneticPr fontId="1"/>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55D738-D9B7-4DE0-A233-B53C2E631D85}">
  <dimension ref="A1"/>
  <sheetViews>
    <sheetView workbookViewId="0"/>
  </sheetViews>
  <sheetFormatPr defaultRowHeight="18" x14ac:dyDescent="0.55000000000000004"/>
  <sheetData/>
  <phoneticPr fontId="1"/>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84CA45-E861-4BCA-B741-333B2CE08504}">
  <dimension ref="A1"/>
  <sheetViews>
    <sheetView workbookViewId="0"/>
  </sheetViews>
  <sheetFormatPr defaultRowHeight="18" x14ac:dyDescent="0.55000000000000004"/>
  <sheetData/>
  <phoneticPr fontId="1"/>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EF0E1A-302A-4A48-98B4-1287D415DF6A}">
  <dimension ref="A1"/>
  <sheetViews>
    <sheetView workbookViewId="0"/>
  </sheetViews>
  <sheetFormatPr defaultRowHeight="18" x14ac:dyDescent="0.55000000000000004"/>
  <sheetData/>
  <phoneticPr fontId="1"/>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4C724E-9664-4322-8F41-D2B74F6F854F}">
  <dimension ref="A1"/>
  <sheetViews>
    <sheetView workbookViewId="0"/>
  </sheetViews>
  <sheetFormatPr defaultRowHeight="18" x14ac:dyDescent="0.55000000000000004"/>
  <sheetData/>
  <phoneticPr fontId="1"/>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2D871D-2BCF-46A8-9580-1D18C1A2F75C}">
  <dimension ref="A1"/>
  <sheetViews>
    <sheetView workbookViewId="0"/>
  </sheetViews>
  <sheetFormatPr defaultRowHeight="18" x14ac:dyDescent="0.55000000000000004"/>
  <sheetData/>
  <phoneticPr fontId="1"/>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497838-2CA8-4E57-9F3D-CE7870C412F7}">
  <dimension ref="A1"/>
  <sheetViews>
    <sheetView workbookViewId="0"/>
  </sheetViews>
  <sheetFormatPr defaultRowHeight="18" x14ac:dyDescent="0.55000000000000004"/>
  <sheetData/>
  <phoneticPr fontId="1"/>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ECB5A4-B7F1-4954-B608-FAE4CC40C947}">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1C1689-B836-4376-8E10-E2EAE2E1940B}">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32F14C-BB5E-48DA-9AFA-80A531B8529D}">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FD584A-D3D2-4933-8B95-03172A64ED4E}">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0CEBED-7682-488F-88B1-0590F4BF8E31}">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B94486-64AB-4D87-B38B-A708370E7B78}">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F3AD38-820C-4F36-91C0-70C141B2FF53}">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81313F-25A2-49FB-8249-091A8DCB03EF}">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AEE2DE-A0CC-4CA1-B68E-32732ADEE863}">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036E71-B660-4DF9-8AF9-C0F6A79400A0}">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33CE67-0E4F-41AA-9EEC-C12415D42782}">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539744-349E-4494-B4A7-F667D0D36AC0}">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6AB85E-B315-42B4-8219-FDF163B18A1B}">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72499E-1F7A-4F50-BE71-BBAB2526EB4B}">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23235B-1739-473C-8E98-1B7104FC691D}">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B4D1CF-1FB8-4968-8CA1-E3D84A60D4B5}">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FD0951-6480-4A21-B660-B5ACF438C44F}">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7AD732-63AF-48CD-960B-52E5D0DF4471}">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E4037B-BCD3-47AF-B27D-FC094F1CABA3}">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4000E6-F6A0-4DBE-8CBE-994D2DF41DFE}">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2E841C-C2A6-4B71-A15B-D773690F02F8}">
  <dimension ref="A1"/>
  <sheetViews>
    <sheetView workbookViewId="0"/>
  </sheetViews>
  <sheetFormatPr defaultRowHeight="18" x14ac:dyDescent="0.55000000000000004"/>
  <sheetData/>
  <phoneticPr fontId="1"/>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4FE1FB-9A85-4957-AB91-A5486A0C593D}">
  <dimension ref="A1"/>
  <sheetViews>
    <sheetView workbookViewId="0"/>
  </sheetViews>
  <sheetFormatPr defaultRowHeight="18" x14ac:dyDescent="0.55000000000000004"/>
  <sheetData/>
  <phoneticPr fontId="1"/>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DF5562-BC98-4E55-A6D2-94E734514388}">
  <dimension ref="A1"/>
  <sheetViews>
    <sheetView workbookViewId="0"/>
  </sheetViews>
  <sheetFormatPr defaultRowHeight="18" x14ac:dyDescent="0.55000000000000004"/>
  <sheetData/>
  <phoneticPr fontId="1"/>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C0E158-7946-438B-9077-609FA468EA72}">
  <dimension ref="A1"/>
  <sheetViews>
    <sheetView workbookViewId="0"/>
  </sheetViews>
  <sheetFormatPr defaultRowHeight="18" x14ac:dyDescent="0.55000000000000004"/>
  <sheetData/>
  <phoneticPr fontId="1"/>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A870-77C0-4475-8AEE-EE48B44E12FA}">
  <dimension ref="A1"/>
  <sheetViews>
    <sheetView workbookViewId="0"/>
  </sheetViews>
  <sheetFormatPr defaultRowHeight="18" x14ac:dyDescent="0.55000000000000004"/>
  <sheetData/>
  <phoneticPr fontId="1"/>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9AFBE7-2086-46D8-AB2F-2E03E4106A92}">
  <dimension ref="A1"/>
  <sheetViews>
    <sheetView workbookViewId="0"/>
  </sheetViews>
  <sheetFormatPr defaultRowHeight="18" x14ac:dyDescent="0.55000000000000004"/>
  <sheetData/>
  <phoneticPr fontId="1"/>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B0DC85-AF79-4B3B-B63F-3D854CD72FB4}">
  <dimension ref="A1:A11"/>
  <sheetViews>
    <sheetView workbookViewId="0"/>
  </sheetViews>
  <sheetFormatPr defaultRowHeight="18" x14ac:dyDescent="0.55000000000000004"/>
  <sheetData>
    <row r="1" spans="1:1" x14ac:dyDescent="0.55000000000000004">
      <c r="A1" t="s">
        <v>178</v>
      </c>
    </row>
    <row r="11" spans="1:1" x14ac:dyDescent="0.55000000000000004">
      <c r="A11" t="s">
        <v>179</v>
      </c>
    </row>
  </sheetData>
  <phoneticPr fontId="1"/>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184418-8FFD-4E88-86E9-4259BB18D1E4}">
  <dimension ref="A1"/>
  <sheetViews>
    <sheetView workbookViewId="0"/>
  </sheetViews>
  <sheetFormatPr defaultRowHeight="18" x14ac:dyDescent="0.55000000000000004"/>
  <sheetData/>
  <phoneticPr fontId="1"/>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388694-C8B4-4E78-BB16-7D9DF28CB4EA}">
  <dimension ref="A1"/>
  <sheetViews>
    <sheetView workbookViewId="0"/>
  </sheetViews>
  <sheetFormatPr defaultRowHeight="18" x14ac:dyDescent="0.55000000000000004"/>
  <sheetData/>
  <phoneticPr fontId="1"/>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3A4EF3-6847-4264-9034-11B72734EFC8}">
  <dimension ref="A1"/>
  <sheetViews>
    <sheetView workbookViewId="0"/>
  </sheetViews>
  <sheetFormatPr defaultRowHeight="18" x14ac:dyDescent="0.55000000000000004"/>
  <sheetData/>
  <phoneticPr fontId="1"/>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56F7C6-451D-4674-A7B3-5414A5B8F530}">
  <dimension ref="A1"/>
  <sheetViews>
    <sheetView topLeftCell="I1" workbookViewId="0">
      <selection activeCell="I1" sqref="I1"/>
    </sheetView>
  </sheetViews>
  <sheetFormatPr defaultRowHeight="18" x14ac:dyDescent="0.55000000000000004"/>
  <sheetData/>
  <phoneticPr fontId="1"/>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78E3C9-6995-4FDA-8C53-4D5E9CD44656}">
  <dimension ref="A1:A41"/>
  <sheetViews>
    <sheetView workbookViewId="0"/>
  </sheetViews>
  <sheetFormatPr defaultRowHeight="18" x14ac:dyDescent="0.55000000000000004"/>
  <sheetData>
    <row r="1" spans="1:1" x14ac:dyDescent="0.55000000000000004">
      <c r="A1" s="54" t="s">
        <v>190</v>
      </c>
    </row>
    <row r="41" spans="1:1" x14ac:dyDescent="0.55000000000000004">
      <c r="A41" s="54" t="s">
        <v>191</v>
      </c>
    </row>
  </sheetData>
  <phoneticPr fontId="1"/>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B628CB-1B88-4624-9D51-65D4ABDB0127}">
  <dimension ref="A1"/>
  <sheetViews>
    <sheetView workbookViewId="0"/>
  </sheetViews>
  <sheetFormatPr defaultRowHeight="18" x14ac:dyDescent="0.55000000000000004"/>
  <sheetData>
    <row r="1" spans="1:1" x14ac:dyDescent="0.55000000000000004">
      <c r="A1" s="54" t="s">
        <v>194</v>
      </c>
    </row>
  </sheetData>
  <phoneticPr fontId="1"/>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C6B2A5-B0D0-4BA4-A840-E2B42848EB18}">
  <dimension ref="A1"/>
  <sheetViews>
    <sheetView workbookViewId="0"/>
  </sheetViews>
  <sheetFormatPr defaultRowHeight="18" x14ac:dyDescent="0.55000000000000004"/>
  <sheetData>
    <row r="1" spans="1:1" x14ac:dyDescent="0.55000000000000004">
      <c r="A1" s="54" t="s">
        <v>195</v>
      </c>
    </row>
  </sheetData>
  <phoneticPr fontId="1"/>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4915AC-D64F-46A5-A59D-88F67B1EDB06}">
  <dimension ref="A1"/>
  <sheetViews>
    <sheetView workbookViewId="0"/>
  </sheetViews>
  <sheetFormatPr defaultRowHeight="18" x14ac:dyDescent="0.55000000000000004"/>
  <sheetData/>
  <phoneticPr fontId="1"/>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136B25-C326-4CD3-9E00-C656BBA659B1}">
  <dimension ref="A1"/>
  <sheetViews>
    <sheetView workbookViewId="0"/>
  </sheetViews>
  <sheetFormatPr defaultRowHeight="18" x14ac:dyDescent="0.55000000000000004"/>
  <sheetData>
    <row r="1" spans="1:1" x14ac:dyDescent="0.55000000000000004">
      <c r="A1" s="54" t="s">
        <v>202</v>
      </c>
    </row>
  </sheetData>
  <phoneticPr fontId="1"/>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CB11CB-AE54-4400-A0ED-83747BCE2595}">
  <dimension ref="A1"/>
  <sheetViews>
    <sheetView workbookViewId="0"/>
  </sheetViews>
  <sheetFormatPr defaultRowHeight="18" x14ac:dyDescent="0.55000000000000004"/>
  <sheetData/>
  <phoneticPr fontId="1"/>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9275F-21E2-4969-B351-269CB542A70F}">
  <dimension ref="A1"/>
  <sheetViews>
    <sheetView workbookViewId="0"/>
  </sheetViews>
  <sheetFormatPr defaultRowHeight="18" x14ac:dyDescent="0.55000000000000004"/>
  <sheetData/>
  <phoneticPr fontId="1"/>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EA20FC-11F1-43EB-A7BB-2CAE936D1EA0}">
  <dimension ref="A1"/>
  <sheetViews>
    <sheetView workbookViewId="0"/>
  </sheetViews>
  <sheetFormatPr defaultRowHeight="18" x14ac:dyDescent="0.55000000000000004"/>
  <sheetData/>
  <phoneticPr fontId="1"/>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A98F54-C0CB-46AD-B53C-2B9CCE71EBB6}">
  <dimension ref="A1"/>
  <sheetViews>
    <sheetView workbookViewId="0"/>
  </sheetViews>
  <sheetFormatPr defaultRowHeight="18" x14ac:dyDescent="0.55000000000000004"/>
  <sheetData/>
  <phoneticPr fontId="1"/>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29F9F1-6EE1-4AEB-9961-09FD20B1CC39}">
  <dimension ref="A1"/>
  <sheetViews>
    <sheetView workbookViewId="0"/>
  </sheetViews>
  <sheetFormatPr defaultRowHeight="18" x14ac:dyDescent="0.55000000000000004"/>
  <sheetData/>
  <phoneticPr fontId="1"/>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3E0271-8518-43FB-B3CA-EFDB3D219A55}">
  <dimension ref="A1"/>
  <sheetViews>
    <sheetView workbookViewId="0"/>
  </sheetViews>
  <sheetFormatPr defaultRowHeight="18" x14ac:dyDescent="0.55000000000000004"/>
  <sheetData/>
  <phoneticPr fontId="1"/>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FE3B60-B224-4748-981F-48209F84F262}">
  <dimension ref="A1"/>
  <sheetViews>
    <sheetView workbookViewId="0"/>
  </sheetViews>
  <sheetFormatPr defaultRowHeight="18" x14ac:dyDescent="0.55000000000000004"/>
  <sheetData/>
  <phoneticPr fontId="1"/>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D17858-01BF-4A2E-9AFE-A80E2F9F4080}">
  <dimension ref="A1"/>
  <sheetViews>
    <sheetView workbookViewId="0"/>
  </sheetViews>
  <sheetFormatPr defaultRowHeight="18" x14ac:dyDescent="0.55000000000000004"/>
  <sheetData/>
  <phoneticPr fontId="1"/>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CDE325-9AA4-4499-BB62-7ADC538CBE8C}">
  <dimension ref="A1"/>
  <sheetViews>
    <sheetView workbookViewId="0"/>
  </sheetViews>
  <sheetFormatPr defaultRowHeight="18" x14ac:dyDescent="0.55000000000000004"/>
  <sheetData/>
  <phoneticPr fontId="1"/>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B553C4-FA42-46CB-A1B5-CAC483CCE301}">
  <dimension ref="A1"/>
  <sheetViews>
    <sheetView workbookViewId="0"/>
  </sheetViews>
  <sheetFormatPr defaultRowHeight="18" x14ac:dyDescent="0.55000000000000004"/>
  <sheetData/>
  <phoneticPr fontId="1"/>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959F7E-F994-4F0B-9274-F5F8D7C1C7CF}">
  <dimension ref="A1"/>
  <sheetViews>
    <sheetView workbookViewId="0"/>
  </sheetViews>
  <sheetFormatPr defaultRowHeight="18" x14ac:dyDescent="0.55000000000000004"/>
  <sheetData/>
  <phoneticPr fontId="1"/>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9EB119-DB92-452F-BE13-7A6E779915AA}">
  <dimension ref="A1"/>
  <sheetViews>
    <sheetView workbookViewId="0"/>
  </sheetViews>
  <sheetFormatPr defaultRowHeight="18" x14ac:dyDescent="0.55000000000000004"/>
  <sheetData/>
  <phoneticPr fontId="1"/>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54FAE9-042D-4B07-88BD-56DAE59270F5}">
  <dimension ref="A1"/>
  <sheetViews>
    <sheetView workbookViewId="0"/>
  </sheetViews>
  <sheetFormatPr defaultRowHeight="18" x14ac:dyDescent="0.55000000000000004"/>
  <sheetData/>
  <phoneticPr fontId="1"/>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A836DD-17C4-468A-9090-10E9FEB81645}">
  <dimension ref="A1"/>
  <sheetViews>
    <sheetView workbookViewId="0"/>
  </sheetViews>
  <sheetFormatPr defaultRowHeight="18" x14ac:dyDescent="0.55000000000000004"/>
  <sheetData/>
  <phoneticPr fontId="1"/>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0F7B90-E0BC-4322-8947-B4B3198711B1}">
  <dimension ref="A1"/>
  <sheetViews>
    <sheetView workbookViewId="0"/>
  </sheetViews>
  <sheetFormatPr defaultRowHeight="18" x14ac:dyDescent="0.55000000000000004"/>
  <sheetData/>
  <phoneticPr fontId="1"/>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E6CCB7-2EEF-4E43-AB63-D76FDBECFFB5}">
  <dimension ref="A1"/>
  <sheetViews>
    <sheetView workbookViewId="0"/>
  </sheetViews>
  <sheetFormatPr defaultRowHeight="18" x14ac:dyDescent="0.55000000000000004"/>
  <sheetData/>
  <phoneticPr fontId="1"/>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E9AA32-E070-439A-8441-5D1A10A0A59F}">
  <dimension ref="A1"/>
  <sheetViews>
    <sheetView workbookViewId="0"/>
  </sheetViews>
  <sheetFormatPr defaultRowHeight="18" x14ac:dyDescent="0.55000000000000004"/>
  <sheetData/>
  <phoneticPr fontId="1"/>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D35972-E990-4025-8224-49DF2D8C452E}">
  <dimension ref="A1"/>
  <sheetViews>
    <sheetView workbookViewId="0"/>
  </sheetViews>
  <sheetFormatPr defaultRowHeight="18" x14ac:dyDescent="0.55000000000000004"/>
  <sheetData/>
  <phoneticPr fontId="1"/>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9E90FF-5479-4F99-A8C6-81F5387432A1}">
  <dimension ref="A1"/>
  <sheetViews>
    <sheetView workbookViewId="0"/>
  </sheetViews>
  <sheetFormatPr defaultRowHeight="18" x14ac:dyDescent="0.55000000000000004"/>
  <sheetData/>
  <phoneticPr fontId="1"/>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1F6961-0E8D-4270-9B15-65ABAC7EF2BD}">
  <dimension ref="A1"/>
  <sheetViews>
    <sheetView workbookViewId="0"/>
  </sheetViews>
  <sheetFormatPr defaultRowHeight="18" x14ac:dyDescent="0.55000000000000004"/>
  <sheetData/>
  <phoneticPr fontId="1"/>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9FD084-B051-4B1A-8493-F2F5BA53C028}">
  <dimension ref="A1"/>
  <sheetViews>
    <sheetView workbookViewId="0"/>
  </sheetViews>
  <sheetFormatPr defaultRowHeight="18" x14ac:dyDescent="0.55000000000000004"/>
  <sheetData/>
  <phoneticPr fontId="1"/>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D4E00B-FB07-4FD4-B848-9FF1044B49F7}">
  <dimension ref="A1"/>
  <sheetViews>
    <sheetView workbookViewId="0"/>
  </sheetViews>
  <sheetFormatPr defaultRowHeight="18" x14ac:dyDescent="0.55000000000000004"/>
  <sheetData/>
  <phoneticPr fontId="1"/>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F8614C-27EC-454F-A467-2A2489955AC6}">
  <dimension ref="A1"/>
  <sheetViews>
    <sheetView workbookViewId="0"/>
  </sheetViews>
  <sheetFormatPr defaultRowHeight="18" x14ac:dyDescent="0.55000000000000004"/>
  <sheetData/>
  <phoneticPr fontId="1"/>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CF7E28-AB99-474A-BEB5-AE676B299201}">
  <dimension ref="A1"/>
  <sheetViews>
    <sheetView workbookViewId="0"/>
  </sheetViews>
  <sheetFormatPr defaultRowHeight="18" x14ac:dyDescent="0.55000000000000004"/>
  <sheetData/>
  <phoneticPr fontId="1"/>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86BF11-3AC8-4ADB-B390-5D0E60DA20A8}">
  <dimension ref="A1"/>
  <sheetViews>
    <sheetView workbookViewId="0"/>
  </sheetViews>
  <sheetFormatPr defaultRowHeight="18" x14ac:dyDescent="0.55000000000000004"/>
  <sheetData/>
  <phoneticPr fontId="1"/>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A4657D-F623-40DA-8D64-11637F7B3BA4}">
  <dimension ref="A1"/>
  <sheetViews>
    <sheetView workbookViewId="0"/>
  </sheetViews>
  <sheetFormatPr defaultRowHeight="18" x14ac:dyDescent="0.55000000000000004"/>
  <sheetData/>
  <phoneticPr fontId="1"/>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470082-2EB4-4177-8896-5423E78FADE3}">
  <dimension ref="A1"/>
  <sheetViews>
    <sheetView workbookViewId="0"/>
  </sheetViews>
  <sheetFormatPr defaultRowHeight="18" x14ac:dyDescent="0.55000000000000004"/>
  <sheetData/>
  <phoneticPr fontId="1"/>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9A3BC6-B79E-42D9-B12A-5AFD59C0AE2F}">
  <dimension ref="A1"/>
  <sheetViews>
    <sheetView workbookViewId="0"/>
  </sheetViews>
  <sheetFormatPr defaultRowHeight="18" x14ac:dyDescent="0.55000000000000004"/>
  <sheetData/>
  <phoneticPr fontId="1"/>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1FAACD-3081-47E9-AB32-DD55CF51CBE2}">
  <dimension ref="A1"/>
  <sheetViews>
    <sheetView workbookViewId="0"/>
  </sheetViews>
  <sheetFormatPr defaultRowHeight="18" x14ac:dyDescent="0.55000000000000004"/>
  <sheetData/>
  <phoneticPr fontId="1"/>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08F7B7-32C8-42AD-8C9F-735B9B3A0559}">
  <dimension ref="A1"/>
  <sheetViews>
    <sheetView workbookViewId="0"/>
  </sheetViews>
  <sheetFormatPr defaultRowHeight="18" x14ac:dyDescent="0.55000000000000004"/>
  <sheetData/>
  <phoneticPr fontId="1"/>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C95121-D0F5-4510-A14A-5236654A2B02}">
  <dimension ref="A1"/>
  <sheetViews>
    <sheetView workbookViewId="0"/>
  </sheetViews>
  <sheetFormatPr defaultRowHeight="18" x14ac:dyDescent="0.55000000000000004"/>
  <sheetData/>
  <phoneticPr fontId="1"/>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99876C-478B-4236-9F3D-3DAAEA542A2B}">
  <dimension ref="A1"/>
  <sheetViews>
    <sheetView workbookViewId="0"/>
  </sheetViews>
  <sheetFormatPr defaultRowHeight="18" x14ac:dyDescent="0.55000000000000004"/>
  <sheetData/>
  <phoneticPr fontId="1"/>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7296D6-37C6-420A-9C91-40370273DE59}">
  <dimension ref="A1"/>
  <sheetViews>
    <sheetView workbookViewId="0"/>
  </sheetViews>
  <sheetFormatPr defaultRowHeight="18" x14ac:dyDescent="0.55000000000000004"/>
  <sheetData/>
  <phoneticPr fontId="1"/>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0CC06E-42FB-42D5-BB3D-80FA0E1B458F}">
  <dimension ref="A1"/>
  <sheetViews>
    <sheetView workbookViewId="0"/>
  </sheetViews>
  <sheetFormatPr defaultRowHeight="18" x14ac:dyDescent="0.55000000000000004"/>
  <sheetData/>
  <phoneticPr fontId="1"/>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EE9050-5E40-426B-95A9-386F0A673731}">
  <dimension ref="A1"/>
  <sheetViews>
    <sheetView workbookViewId="0"/>
  </sheetViews>
  <sheetFormatPr defaultRowHeight="18" x14ac:dyDescent="0.55000000000000004"/>
  <sheetData/>
  <phoneticPr fontId="1"/>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87A104-5A93-4DBF-A6A6-4137FC84A184}">
  <dimension ref="A1"/>
  <sheetViews>
    <sheetView workbookViewId="0"/>
  </sheetViews>
  <sheetFormatPr defaultRowHeight="18" x14ac:dyDescent="0.55000000000000004"/>
  <sheetData/>
  <phoneticPr fontId="1"/>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ACE016-4C72-4DA7-9408-21A622064D36}">
  <dimension ref="A1"/>
  <sheetViews>
    <sheetView workbookViewId="0"/>
  </sheetViews>
  <sheetFormatPr defaultRowHeight="18" x14ac:dyDescent="0.55000000000000004"/>
  <sheetData/>
  <phoneticPr fontId="1"/>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A87698-6CFC-4812-B66C-345863700020}">
  <dimension ref="A1"/>
  <sheetViews>
    <sheetView workbookViewId="0"/>
  </sheetViews>
  <sheetFormatPr defaultRowHeight="18" x14ac:dyDescent="0.55000000000000004"/>
  <sheetData/>
  <phoneticPr fontId="1"/>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8C20B4-06D7-4FFD-B4E6-C92A09DC01F3}">
  <dimension ref="A1"/>
  <sheetViews>
    <sheetView workbookViewId="0"/>
  </sheetViews>
  <sheetFormatPr defaultRowHeight="18" x14ac:dyDescent="0.55000000000000004"/>
  <sheetData/>
  <phoneticPr fontId="1"/>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FEF1FA-1154-4565-9F60-CFCFEB480676}">
  <dimension ref="A40:A113"/>
  <sheetViews>
    <sheetView workbookViewId="0"/>
  </sheetViews>
  <sheetFormatPr defaultRowHeight="18" x14ac:dyDescent="0.55000000000000004"/>
  <sheetData>
    <row r="40" spans="1:1" x14ac:dyDescent="0.55000000000000004">
      <c r="A40" t="s">
        <v>289</v>
      </c>
    </row>
    <row r="45" spans="1:1" x14ac:dyDescent="0.55000000000000004">
      <c r="A45" t="s">
        <v>290</v>
      </c>
    </row>
    <row r="113" spans="1:1" x14ac:dyDescent="0.55000000000000004">
      <c r="A113" t="s">
        <v>291</v>
      </c>
    </row>
  </sheetData>
  <phoneticPr fontId="1"/>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783304-126F-41E9-8592-B360548BDCEB}">
  <dimension ref="A116"/>
  <sheetViews>
    <sheetView workbookViewId="0"/>
  </sheetViews>
  <sheetFormatPr defaultRowHeight="18" x14ac:dyDescent="0.55000000000000004"/>
  <sheetData>
    <row r="116" spans="1:1" x14ac:dyDescent="0.55000000000000004">
      <c r="A116" t="s">
        <v>291</v>
      </c>
    </row>
  </sheetData>
  <phoneticPr fontId="1"/>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5D8750-4BE9-4ACF-B5F8-7E084C8AB3C6}">
  <dimension ref="A1"/>
  <sheetViews>
    <sheetView workbookViewId="0"/>
  </sheetViews>
  <sheetFormatPr defaultRowHeight="18" x14ac:dyDescent="0.55000000000000004"/>
  <sheetData/>
  <phoneticPr fontId="1"/>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2CA118-9491-4D57-833E-E5C72186CA61}">
  <dimension ref="A1"/>
  <sheetViews>
    <sheetView workbookViewId="0"/>
  </sheetViews>
  <sheetFormatPr defaultRowHeight="18" x14ac:dyDescent="0.55000000000000004"/>
  <sheetData/>
  <phoneticPr fontId="1"/>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78016D-AA2C-4170-A580-0FC0FF067980}">
  <dimension ref="A1"/>
  <sheetViews>
    <sheetView workbookViewId="0"/>
  </sheetViews>
  <sheetFormatPr defaultRowHeight="18" x14ac:dyDescent="0.55000000000000004"/>
  <sheetData/>
  <phoneticPr fontId="1"/>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43907F-E1F0-48A6-9329-52C76B2E8A9E}">
  <dimension ref="A1"/>
  <sheetViews>
    <sheetView workbookViewId="0"/>
  </sheetViews>
  <sheetFormatPr defaultRowHeight="18" x14ac:dyDescent="0.55000000000000004"/>
  <sheetData/>
  <phoneticPr fontId="1"/>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CAA642-9DB2-4095-A518-0101DAD2E8F7}">
  <dimension ref="A48"/>
  <sheetViews>
    <sheetView workbookViewId="0"/>
  </sheetViews>
  <sheetFormatPr defaultRowHeight="18" x14ac:dyDescent="0.55000000000000004"/>
  <sheetData>
    <row r="48" spans="1:1" x14ac:dyDescent="0.55000000000000004">
      <c r="A48" t="s">
        <v>291</v>
      </c>
    </row>
  </sheetData>
  <phoneticPr fontId="1"/>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0773AF-13C4-4B68-8184-B8FBAA4510E4}">
  <dimension ref="A1"/>
  <sheetViews>
    <sheetView workbookViewId="0"/>
  </sheetViews>
  <sheetFormatPr defaultRowHeight="18" x14ac:dyDescent="0.55000000000000004"/>
  <sheetData/>
  <phoneticPr fontId="1"/>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8DA44D-8390-4CBB-9003-74A2B98F4998}">
  <dimension ref="A1"/>
  <sheetViews>
    <sheetView workbookViewId="0"/>
  </sheetViews>
  <sheetFormatPr defaultRowHeight="18" x14ac:dyDescent="0.55000000000000004"/>
  <sheetData/>
  <phoneticPr fontId="1"/>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EEC5DE-B10B-4271-9633-18DED5DAC48F}">
  <dimension ref="A1"/>
  <sheetViews>
    <sheetView workbookViewId="0"/>
  </sheetViews>
  <sheetFormatPr defaultRowHeight="18" x14ac:dyDescent="0.55000000000000004"/>
  <sheetData/>
  <phoneticPr fontId="1"/>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503C89-1286-4BBF-822C-8C99053A2E97}">
  <dimension ref="A1"/>
  <sheetViews>
    <sheetView workbookViewId="0"/>
  </sheetViews>
  <sheetFormatPr defaultRowHeight="18" x14ac:dyDescent="0.55000000000000004"/>
  <sheetData/>
  <phoneticPr fontId="1"/>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8BDEFE-96C4-487C-BEBE-13A166A70ED4}">
  <dimension ref="A1"/>
  <sheetViews>
    <sheetView workbookViewId="0"/>
  </sheetViews>
  <sheetFormatPr defaultRowHeight="18" x14ac:dyDescent="0.55000000000000004"/>
  <sheetData/>
  <phoneticPr fontId="1"/>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C6338E-BC61-4EA5-9EC7-D19A2064C9C3}">
  <dimension ref="A1"/>
  <sheetViews>
    <sheetView workbookViewId="0"/>
  </sheetViews>
  <sheetFormatPr defaultRowHeight="18" x14ac:dyDescent="0.55000000000000004"/>
  <sheetData/>
  <phoneticPr fontId="1"/>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522904-9DC5-4167-AD81-18750E1D82E3}">
  <dimension ref="A1"/>
  <sheetViews>
    <sheetView workbookViewId="0"/>
  </sheetViews>
  <sheetFormatPr defaultRowHeight="18" x14ac:dyDescent="0.55000000000000004"/>
  <sheetData/>
  <phoneticPr fontId="1"/>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857AF2-38DE-4906-BED8-951F273F95A6}">
  <dimension ref="A1"/>
  <sheetViews>
    <sheetView workbookViewId="0"/>
  </sheetViews>
  <sheetFormatPr defaultRowHeight="18" x14ac:dyDescent="0.55000000000000004"/>
  <sheetData/>
  <phoneticPr fontId="1"/>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4577CA-4F8E-423F-A412-819827ADD0F9}">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567CCA-63DB-4B51-864B-9656F7731DA3}">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E2B893-6553-40F9-9B3C-46E774EF880A}">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27E6B4-5EEA-4C72-ACF7-956A64C4DA41}">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F23E8E-B394-4C36-B555-64B29FF34246}">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6475D7-965C-4260-9F10-58608AC8D163}">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D31421-AFDD-4D86-AF75-85960DDD625C}">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6E488C-0D2D-49DA-A74E-AA1EAB9957D4}">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851A54-A996-42BE-8D90-0A539AA581AE}">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CD2AE3-DD48-4824-BF85-A3676D440894}">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01FBB5-53D2-4420-845B-4BF2B7DBAC8F}">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392EB-D903-4334-A862-2945380A18F5}">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C22E4A-8B31-468E-8AD0-37A0D02FA798}">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ECDAE8-023F-419D-8D9F-3779A13EAC11}">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A2225A-DC80-4C72-9951-7EF9C18AC247}">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488D56-EC04-4B3E-B845-742768465601}">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9743EF-121E-402C-ABE7-47D16C61CB5F}">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E2FC15-A6FB-4CB2-A6D8-1F900FDA36CB}">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64A3BD-D1A4-464C-AD38-6217E089F123}">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F91284-DC44-4999-B6B5-5D5EA55E9392}">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0828A4-D5DD-4B1C-AFEE-FCFBB357B04F}">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2FB153-A83A-4AB0-B6CD-63A2DDBED2A5}">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A97EE1-874C-4A9D-A47B-75B7571F2C3B}">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73746C-9D9C-4C46-8539-90998629BF7A}">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33FE82-199F-4FE5-86FA-58DE8E01B700}">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523E59-B705-439C-B166-362729BD94D3}">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2617CF-D160-4998-A728-583D9A022B75}">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BCBC80-350A-4A20-A9A1-E26A09A8FB9C}">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6B20D0-6D80-4798-A5BB-7358C26F9B44}">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9995DE-8220-4A2D-8AF9-8DDD27B6C5E8}">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F139F6-A195-4C3D-9C23-5A273F1533D0}">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10EAC8-D60A-48D3-A0D4-64428C24C37B}">
  <dimension ref="A1:K142"/>
  <sheetViews>
    <sheetView zoomScaleNormal="100" workbookViewId="0"/>
  </sheetViews>
  <sheetFormatPr defaultRowHeight="13" x14ac:dyDescent="0.55000000000000004"/>
  <cols>
    <col min="1" max="16384" width="8.6640625" style="59"/>
  </cols>
  <sheetData>
    <row r="1" spans="1:11" x14ac:dyDescent="0.55000000000000004">
      <c r="A1" s="62" t="s">
        <v>393</v>
      </c>
    </row>
    <row r="2" spans="1:11" x14ac:dyDescent="0.55000000000000004">
      <c r="A2" s="60" t="s">
        <v>394</v>
      </c>
      <c r="B2" s="60"/>
      <c r="C2" s="60"/>
      <c r="D2" s="60"/>
      <c r="E2" s="61"/>
      <c r="F2" s="61"/>
      <c r="G2" s="61"/>
      <c r="H2" s="61"/>
      <c r="I2" s="61"/>
      <c r="J2" s="61"/>
      <c r="K2" s="61"/>
    </row>
    <row r="3" spans="1:11" x14ac:dyDescent="0.55000000000000004">
      <c r="A3" s="60" t="s">
        <v>395</v>
      </c>
      <c r="B3" s="60"/>
      <c r="C3" s="60"/>
      <c r="D3" s="60"/>
      <c r="E3" s="60"/>
      <c r="F3" s="60"/>
      <c r="G3" s="60"/>
      <c r="H3" s="60"/>
      <c r="I3" s="60"/>
      <c r="J3" s="60"/>
      <c r="K3" s="60"/>
    </row>
    <row r="4" spans="1:11" x14ac:dyDescent="0.55000000000000004">
      <c r="A4" s="59" t="s">
        <v>396</v>
      </c>
    </row>
    <row r="5" spans="1:11" x14ac:dyDescent="0.55000000000000004">
      <c r="A5" s="59" t="s">
        <v>397</v>
      </c>
    </row>
    <row r="6" spans="1:11" x14ac:dyDescent="0.55000000000000004">
      <c r="A6" s="60" t="s">
        <v>398</v>
      </c>
      <c r="B6" s="60"/>
      <c r="C6" s="60"/>
      <c r="D6" s="60"/>
    </row>
    <row r="7" spans="1:11" x14ac:dyDescent="0.55000000000000004">
      <c r="A7" s="59" t="s">
        <v>399</v>
      </c>
    </row>
    <row r="8" spans="1:11" x14ac:dyDescent="0.55000000000000004">
      <c r="A8" s="60" t="s">
        <v>400</v>
      </c>
      <c r="B8" s="60"/>
      <c r="C8" s="60"/>
      <c r="D8" s="60"/>
      <c r="E8" s="60"/>
      <c r="F8" s="60"/>
      <c r="G8" s="60"/>
      <c r="H8" s="60"/>
      <c r="I8" s="60"/>
      <c r="J8" s="60"/>
    </row>
    <row r="9" spans="1:11" x14ac:dyDescent="0.55000000000000004">
      <c r="A9" s="59" t="s">
        <v>396</v>
      </c>
    </row>
    <row r="10" spans="1:11" x14ac:dyDescent="0.55000000000000004">
      <c r="A10" s="59" t="s">
        <v>397</v>
      </c>
    </row>
    <row r="11" spans="1:11" x14ac:dyDescent="0.55000000000000004">
      <c r="A11" s="60" t="s">
        <v>401</v>
      </c>
      <c r="B11" s="60"/>
      <c r="C11" s="60"/>
      <c r="D11" s="60"/>
    </row>
    <row r="12" spans="1:11" x14ac:dyDescent="0.55000000000000004">
      <c r="A12" s="59" t="s">
        <v>402</v>
      </c>
    </row>
    <row r="13" spans="1:11" x14ac:dyDescent="0.55000000000000004">
      <c r="A13" s="60" t="s">
        <v>403</v>
      </c>
      <c r="B13" s="60"/>
      <c r="C13" s="60"/>
      <c r="D13" s="60"/>
      <c r="E13" s="60"/>
      <c r="F13" s="60"/>
      <c r="G13" s="60"/>
      <c r="H13" s="60"/>
      <c r="I13" s="60"/>
      <c r="J13" s="60"/>
      <c r="K13" s="60"/>
    </row>
    <row r="14" spans="1:11" x14ac:dyDescent="0.55000000000000004">
      <c r="A14" s="59" t="s">
        <v>396</v>
      </c>
    </row>
    <row r="15" spans="1:11" x14ac:dyDescent="0.55000000000000004">
      <c r="A15" s="59" t="s">
        <v>404</v>
      </c>
    </row>
    <row r="16" spans="1:11" x14ac:dyDescent="0.55000000000000004">
      <c r="A16" s="60" t="s">
        <v>405</v>
      </c>
      <c r="B16" s="60"/>
      <c r="C16" s="60"/>
      <c r="D16" s="60"/>
    </row>
    <row r="17" spans="1:11" x14ac:dyDescent="0.55000000000000004">
      <c r="A17" s="60" t="s">
        <v>406</v>
      </c>
      <c r="B17" s="60"/>
      <c r="C17" s="60"/>
      <c r="D17" s="60"/>
      <c r="E17" s="60"/>
      <c r="F17" s="60"/>
      <c r="G17" s="60"/>
      <c r="H17" s="60"/>
      <c r="I17" s="60"/>
      <c r="J17" s="60"/>
      <c r="K17" s="60"/>
    </row>
    <row r="18" spans="1:11" x14ac:dyDescent="0.55000000000000004">
      <c r="A18" s="59" t="s">
        <v>396</v>
      </c>
    </row>
    <row r="19" spans="1:11" x14ac:dyDescent="0.55000000000000004">
      <c r="A19" s="59" t="s">
        <v>407</v>
      </c>
    </row>
    <row r="20" spans="1:11" x14ac:dyDescent="0.55000000000000004">
      <c r="A20" s="62" t="s">
        <v>408</v>
      </c>
    </row>
    <row r="21" spans="1:11" x14ac:dyDescent="0.55000000000000004">
      <c r="A21" s="60" t="s">
        <v>409</v>
      </c>
      <c r="B21" s="60"/>
      <c r="C21" s="60"/>
      <c r="D21" s="60"/>
    </row>
    <row r="22" spans="1:11" x14ac:dyDescent="0.55000000000000004">
      <c r="A22" s="63" t="s">
        <v>418</v>
      </c>
      <c r="B22" s="63"/>
      <c r="C22" s="63"/>
      <c r="D22" s="63"/>
      <c r="E22" s="63"/>
      <c r="F22" s="63"/>
      <c r="G22" s="63"/>
      <c r="H22" s="63"/>
      <c r="I22" s="63"/>
      <c r="J22" s="63"/>
    </row>
    <row r="23" spans="1:11" x14ac:dyDescent="0.55000000000000004">
      <c r="A23" s="59" t="s">
        <v>410</v>
      </c>
    </row>
    <row r="24" spans="1:11" x14ac:dyDescent="0.55000000000000004">
      <c r="A24" s="59" t="s">
        <v>411</v>
      </c>
    </row>
    <row r="25" spans="1:11" x14ac:dyDescent="0.55000000000000004">
      <c r="A25" s="60" t="s">
        <v>412</v>
      </c>
      <c r="B25" s="60"/>
      <c r="C25" s="60"/>
      <c r="D25" s="60"/>
    </row>
    <row r="26" spans="1:11" x14ac:dyDescent="0.55000000000000004">
      <c r="A26" s="63" t="s">
        <v>418</v>
      </c>
      <c r="B26" s="63"/>
      <c r="C26" s="63"/>
      <c r="D26" s="63"/>
      <c r="E26" s="63"/>
      <c r="F26" s="63"/>
      <c r="G26" s="63"/>
      <c r="H26" s="63"/>
      <c r="I26" s="63"/>
      <c r="J26" s="63"/>
    </row>
    <row r="27" spans="1:11" x14ac:dyDescent="0.55000000000000004">
      <c r="A27" s="59" t="s">
        <v>410</v>
      </c>
    </row>
    <row r="28" spans="1:11" x14ac:dyDescent="0.55000000000000004">
      <c r="A28" s="59" t="s">
        <v>411</v>
      </c>
    </row>
    <row r="29" spans="1:11" x14ac:dyDescent="0.55000000000000004">
      <c r="A29" s="60" t="s">
        <v>413</v>
      </c>
      <c r="B29" s="60"/>
      <c r="C29" s="60"/>
      <c r="D29" s="60"/>
    </row>
    <row r="30" spans="1:11" x14ac:dyDescent="0.55000000000000004">
      <c r="A30" s="59" t="s">
        <v>414</v>
      </c>
    </row>
    <row r="31" spans="1:11" x14ac:dyDescent="0.55000000000000004">
      <c r="A31" s="60" t="s">
        <v>415</v>
      </c>
      <c r="B31" s="60"/>
      <c r="C31" s="60"/>
      <c r="D31" s="60"/>
      <c r="E31" s="60"/>
      <c r="F31" s="60"/>
      <c r="G31" s="60"/>
      <c r="H31" s="60"/>
      <c r="I31" s="60"/>
      <c r="J31" s="60"/>
      <c r="K31" s="60"/>
    </row>
    <row r="32" spans="1:11" x14ac:dyDescent="0.55000000000000004">
      <c r="A32" s="59" t="s">
        <v>410</v>
      </c>
    </row>
    <row r="33" spans="1:11" x14ac:dyDescent="0.55000000000000004">
      <c r="A33" s="59" t="s">
        <v>411</v>
      </c>
    </row>
    <row r="34" spans="1:11" x14ac:dyDescent="0.55000000000000004">
      <c r="A34" s="60" t="s">
        <v>416</v>
      </c>
      <c r="B34" s="60"/>
      <c r="C34" s="60"/>
      <c r="D34" s="60"/>
    </row>
    <row r="35" spans="1:11" x14ac:dyDescent="0.55000000000000004">
      <c r="A35" s="60" t="s">
        <v>417</v>
      </c>
      <c r="B35" s="60"/>
      <c r="C35" s="60"/>
      <c r="D35" s="60"/>
      <c r="E35" s="60"/>
      <c r="F35" s="60"/>
      <c r="G35" s="60"/>
      <c r="H35" s="60"/>
      <c r="I35" s="60"/>
      <c r="J35" s="60"/>
      <c r="K35" s="60"/>
    </row>
    <row r="37" spans="1:11" x14ac:dyDescent="0.55000000000000004">
      <c r="A37" s="59" t="s">
        <v>419</v>
      </c>
    </row>
    <row r="39" spans="1:11" x14ac:dyDescent="0.55000000000000004">
      <c r="A39" s="59" t="s">
        <v>420</v>
      </c>
    </row>
    <row r="41" spans="1:11" x14ac:dyDescent="0.55000000000000004">
      <c r="A41" s="59" t="s">
        <v>419</v>
      </c>
    </row>
    <row r="102" spans="1:11" x14ac:dyDescent="0.55000000000000004">
      <c r="A102" s="62" t="s">
        <v>421</v>
      </c>
    </row>
    <row r="103" spans="1:11" x14ac:dyDescent="0.55000000000000004">
      <c r="A103" s="60" t="s">
        <v>422</v>
      </c>
      <c r="B103" s="60"/>
      <c r="C103" s="60"/>
      <c r="D103" s="60"/>
    </row>
    <row r="104" spans="1:11" x14ac:dyDescent="0.55000000000000004">
      <c r="A104" s="60" t="s">
        <v>423</v>
      </c>
      <c r="B104" s="60"/>
      <c r="C104" s="60"/>
      <c r="D104" s="60"/>
      <c r="E104" s="60"/>
      <c r="F104" s="60"/>
      <c r="G104" s="60"/>
      <c r="H104" s="60"/>
      <c r="I104" s="60"/>
      <c r="J104" s="60"/>
      <c r="K104" s="60"/>
    </row>
    <row r="105" spans="1:11" x14ac:dyDescent="0.55000000000000004">
      <c r="A105" s="59" t="s">
        <v>424</v>
      </c>
    </row>
    <row r="106" spans="1:11" x14ac:dyDescent="0.55000000000000004">
      <c r="A106" s="59" t="s">
        <v>425</v>
      </c>
    </row>
    <row r="107" spans="1:11" x14ac:dyDescent="0.55000000000000004">
      <c r="A107" s="60" t="s">
        <v>426</v>
      </c>
      <c r="B107" s="60"/>
      <c r="C107" s="60"/>
      <c r="D107" s="60"/>
    </row>
    <row r="108" spans="1:11" x14ac:dyDescent="0.55000000000000004">
      <c r="A108" s="59" t="s">
        <v>427</v>
      </c>
    </row>
    <row r="109" spans="1:11" x14ac:dyDescent="0.55000000000000004">
      <c r="A109" s="60" t="s">
        <v>428</v>
      </c>
      <c r="B109" s="60"/>
      <c r="C109" s="60"/>
      <c r="D109" s="60"/>
      <c r="E109" s="60"/>
      <c r="F109" s="60"/>
      <c r="G109" s="60"/>
      <c r="H109" s="60"/>
      <c r="I109" s="60"/>
      <c r="J109" s="60"/>
    </row>
    <row r="110" spans="1:11" x14ac:dyDescent="0.55000000000000004">
      <c r="A110" s="59" t="s">
        <v>424</v>
      </c>
    </row>
    <row r="111" spans="1:11" x14ac:dyDescent="0.55000000000000004">
      <c r="A111" s="59" t="s">
        <v>425</v>
      </c>
    </row>
    <row r="112" spans="1:11" x14ac:dyDescent="0.55000000000000004">
      <c r="A112" s="60" t="s">
        <v>429</v>
      </c>
      <c r="B112" s="60"/>
      <c r="C112" s="60"/>
      <c r="D112" s="60"/>
    </row>
    <row r="113" spans="1:11" x14ac:dyDescent="0.55000000000000004">
      <c r="A113" s="59" t="s">
        <v>430</v>
      </c>
    </row>
    <row r="114" spans="1:11" x14ac:dyDescent="0.55000000000000004">
      <c r="A114" s="60" t="s">
        <v>431</v>
      </c>
      <c r="B114" s="60"/>
      <c r="C114" s="60"/>
      <c r="D114" s="60"/>
      <c r="E114" s="60"/>
      <c r="F114" s="60"/>
      <c r="G114" s="60"/>
      <c r="H114" s="60"/>
      <c r="I114" s="60"/>
      <c r="J114" s="60"/>
      <c r="K114" s="60"/>
    </row>
    <row r="115" spans="1:11" x14ac:dyDescent="0.55000000000000004">
      <c r="A115" s="59" t="s">
        <v>424</v>
      </c>
    </row>
    <row r="116" spans="1:11" x14ac:dyDescent="0.55000000000000004">
      <c r="A116" s="59" t="s">
        <v>432</v>
      </c>
    </row>
    <row r="117" spans="1:11" x14ac:dyDescent="0.55000000000000004">
      <c r="A117" s="60" t="s">
        <v>433</v>
      </c>
      <c r="B117" s="60"/>
      <c r="C117" s="60"/>
      <c r="D117" s="60"/>
    </row>
    <row r="118" spans="1:11" x14ac:dyDescent="0.55000000000000004">
      <c r="A118" s="60" t="s">
        <v>434</v>
      </c>
      <c r="B118" s="60"/>
      <c r="C118" s="60"/>
      <c r="D118" s="60"/>
      <c r="E118" s="60"/>
      <c r="F118" s="60"/>
      <c r="G118" s="60"/>
      <c r="H118" s="60"/>
      <c r="I118" s="60"/>
      <c r="J118" s="60"/>
      <c r="K118" s="60"/>
    </row>
    <row r="119" spans="1:11" x14ac:dyDescent="0.55000000000000004">
      <c r="A119" s="59" t="s">
        <v>424</v>
      </c>
    </row>
    <row r="120" spans="1:11" x14ac:dyDescent="0.55000000000000004">
      <c r="A120" s="59" t="s">
        <v>435</v>
      </c>
    </row>
    <row r="121" spans="1:11" x14ac:dyDescent="0.55000000000000004">
      <c r="A121" s="62" t="s">
        <v>436</v>
      </c>
    </row>
    <row r="122" spans="1:11" x14ac:dyDescent="0.55000000000000004">
      <c r="A122" s="60" t="s">
        <v>437</v>
      </c>
      <c r="B122" s="60"/>
      <c r="C122" s="60"/>
      <c r="D122" s="60"/>
    </row>
    <row r="123" spans="1:11" x14ac:dyDescent="0.55000000000000004">
      <c r="A123" s="63" t="s">
        <v>438</v>
      </c>
      <c r="B123" s="63"/>
      <c r="C123" s="63"/>
      <c r="D123" s="63"/>
      <c r="E123" s="63"/>
      <c r="F123" s="63"/>
      <c r="G123" s="63"/>
      <c r="H123" s="63"/>
      <c r="I123" s="63"/>
    </row>
    <row r="124" spans="1:11" x14ac:dyDescent="0.55000000000000004">
      <c r="A124" s="60" t="s">
        <v>439</v>
      </c>
      <c r="B124" s="60"/>
      <c r="C124" s="60"/>
      <c r="D124" s="60"/>
      <c r="E124" s="60"/>
      <c r="F124" s="60"/>
      <c r="G124" s="60"/>
      <c r="H124" s="60"/>
      <c r="I124" s="60"/>
      <c r="J124" s="60"/>
      <c r="K124" s="64" t="s">
        <v>448</v>
      </c>
    </row>
    <row r="125" spans="1:11" x14ac:dyDescent="0.55000000000000004">
      <c r="A125" s="59" t="s">
        <v>440</v>
      </c>
    </row>
    <row r="126" spans="1:11" x14ac:dyDescent="0.55000000000000004">
      <c r="A126" s="59" t="s">
        <v>441</v>
      </c>
    </row>
    <row r="127" spans="1:11" x14ac:dyDescent="0.55000000000000004">
      <c r="A127" s="60" t="s">
        <v>442</v>
      </c>
      <c r="B127" s="60"/>
      <c r="C127" s="60"/>
      <c r="D127" s="60"/>
    </row>
    <row r="128" spans="1:11" x14ac:dyDescent="0.55000000000000004">
      <c r="A128" s="63" t="s">
        <v>438</v>
      </c>
      <c r="B128" s="63"/>
      <c r="C128" s="63"/>
      <c r="D128" s="63"/>
      <c r="E128" s="63"/>
      <c r="F128" s="63"/>
      <c r="G128" s="63"/>
      <c r="H128" s="63"/>
      <c r="I128" s="63"/>
    </row>
    <row r="129" spans="1:11" x14ac:dyDescent="0.55000000000000004">
      <c r="A129" s="60" t="s">
        <v>439</v>
      </c>
      <c r="B129" s="60"/>
      <c r="C129" s="60"/>
      <c r="D129" s="60"/>
      <c r="E129" s="60"/>
      <c r="F129" s="60"/>
      <c r="G129" s="60"/>
      <c r="H129" s="60"/>
      <c r="I129" s="60"/>
      <c r="J129" s="60"/>
    </row>
    <row r="130" spans="1:11" x14ac:dyDescent="0.55000000000000004">
      <c r="A130" s="59" t="s">
        <v>440</v>
      </c>
    </row>
    <row r="131" spans="1:11" x14ac:dyDescent="0.55000000000000004">
      <c r="A131" s="59" t="s">
        <v>441</v>
      </c>
    </row>
    <row r="132" spans="1:11" x14ac:dyDescent="0.55000000000000004">
      <c r="A132" s="60" t="s">
        <v>443</v>
      </c>
      <c r="B132" s="60"/>
      <c r="C132" s="60"/>
      <c r="D132" s="60"/>
    </row>
    <row r="133" spans="1:11" x14ac:dyDescent="0.55000000000000004">
      <c r="A133" s="59" t="s">
        <v>444</v>
      </c>
    </row>
    <row r="134" spans="1:11" x14ac:dyDescent="0.55000000000000004">
      <c r="A134" s="60" t="s">
        <v>445</v>
      </c>
      <c r="B134" s="60"/>
      <c r="C134" s="60"/>
      <c r="D134" s="60"/>
      <c r="E134" s="60"/>
      <c r="F134" s="60"/>
      <c r="G134" s="60"/>
      <c r="H134" s="60"/>
      <c r="I134" s="60"/>
      <c r="J134" s="60"/>
      <c r="K134" s="60"/>
    </row>
    <row r="135" spans="1:11" x14ac:dyDescent="0.55000000000000004">
      <c r="A135" s="59" t="s">
        <v>440</v>
      </c>
    </row>
    <row r="136" spans="1:11" x14ac:dyDescent="0.55000000000000004">
      <c r="A136" s="59" t="s">
        <v>441</v>
      </c>
    </row>
    <row r="137" spans="1:11" x14ac:dyDescent="0.55000000000000004">
      <c r="A137" s="60" t="s">
        <v>446</v>
      </c>
      <c r="B137" s="60"/>
      <c r="C137" s="60"/>
      <c r="D137" s="60"/>
    </row>
    <row r="138" spans="1:11" x14ac:dyDescent="0.55000000000000004">
      <c r="A138" s="60" t="s">
        <v>447</v>
      </c>
      <c r="B138" s="60"/>
      <c r="C138" s="60"/>
      <c r="D138" s="60"/>
      <c r="E138" s="60"/>
      <c r="F138" s="60"/>
      <c r="G138" s="60"/>
      <c r="H138" s="60"/>
      <c r="I138" s="60"/>
      <c r="J138" s="60"/>
      <c r="K138" s="60"/>
    </row>
    <row r="139" spans="1:11" x14ac:dyDescent="0.55000000000000004">
      <c r="A139" s="59" t="s">
        <v>440</v>
      </c>
    </row>
    <row r="140" spans="1:11" x14ac:dyDescent="0.55000000000000004">
      <c r="A140" s="59" t="s">
        <v>441</v>
      </c>
    </row>
    <row r="142" spans="1:11" x14ac:dyDescent="0.55000000000000004">
      <c r="A142" s="59" t="s">
        <v>291</v>
      </c>
    </row>
  </sheetData>
  <phoneticPr fontId="1"/>
  <pageMargins left="0.7" right="0.7" top="0.75" bottom="0.75" header="0.3" footer="0.3"/>
  <pageSetup paperSize="9" orientation="portrait" r:id="rId1"/>
  <drawing r:id="rId2"/>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8EB87E-EC63-4B84-9D23-84FDCEEDB314}">
  <dimension ref="A83"/>
  <sheetViews>
    <sheetView workbookViewId="0"/>
  </sheetViews>
  <sheetFormatPr defaultRowHeight="18" x14ac:dyDescent="0.55000000000000004"/>
  <sheetData>
    <row r="83" spans="1:1" x14ac:dyDescent="0.55000000000000004">
      <c r="A83" t="s">
        <v>459</v>
      </c>
    </row>
  </sheetData>
  <phoneticPr fontId="1"/>
  <pageMargins left="0.7" right="0.7" top="0.75" bottom="0.75" header="0.3" footer="0.3"/>
  <drawing r:id="rId1"/>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80E4B5-B347-42E0-876B-B7CD0AF9C6C8}">
  <sheetPr filterMode="1"/>
  <dimension ref="A1:G49"/>
  <sheetViews>
    <sheetView workbookViewId="0"/>
  </sheetViews>
  <sheetFormatPr defaultRowHeight="18" x14ac:dyDescent="0.55000000000000004"/>
  <cols>
    <col min="1" max="1" width="14.6640625" bestFit="1" customWidth="1"/>
    <col min="3" max="3" width="13.25" bestFit="1" customWidth="1"/>
    <col min="4" max="4" width="17.33203125" bestFit="1" customWidth="1"/>
  </cols>
  <sheetData>
    <row r="1" spans="1:7" x14ac:dyDescent="0.55000000000000004">
      <c r="A1" s="54" t="s">
        <v>540</v>
      </c>
      <c r="B1" s="71">
        <f>SUBTOTAL(9,B3:B48)</f>
        <v>2243</v>
      </c>
      <c r="F1" s="71">
        <f>SUBTOTAL(9,F3:F48)</f>
        <v>6226</v>
      </c>
    </row>
    <row r="2" spans="1:7" x14ac:dyDescent="0.55000000000000004">
      <c r="A2" t="s">
        <v>461</v>
      </c>
      <c r="B2" t="s">
        <v>462</v>
      </c>
      <c r="C2" t="s">
        <v>463</v>
      </c>
      <c r="D2" t="s">
        <v>464</v>
      </c>
      <c r="E2" t="s">
        <v>465</v>
      </c>
      <c r="F2" t="s">
        <v>466</v>
      </c>
      <c r="G2" t="s">
        <v>467</v>
      </c>
    </row>
    <row r="3" spans="1:7" x14ac:dyDescent="0.55000000000000004">
      <c r="A3">
        <v>42</v>
      </c>
      <c r="B3">
        <v>58</v>
      </c>
      <c r="C3" t="s">
        <v>468</v>
      </c>
      <c r="D3" t="s">
        <v>469</v>
      </c>
      <c r="E3" t="s">
        <v>470</v>
      </c>
      <c r="F3">
        <v>100</v>
      </c>
      <c r="G3" t="b">
        <f>D3=D2</f>
        <v>0</v>
      </c>
    </row>
    <row r="4" spans="1:7" x14ac:dyDescent="0.55000000000000004">
      <c r="A4">
        <v>27</v>
      </c>
      <c r="B4">
        <v>58</v>
      </c>
      <c r="C4" t="s">
        <v>471</v>
      </c>
      <c r="D4" t="s">
        <v>472</v>
      </c>
      <c r="E4" t="s">
        <v>473</v>
      </c>
      <c r="F4">
        <v>106</v>
      </c>
      <c r="G4" t="b">
        <f>D4=D3</f>
        <v>0</v>
      </c>
    </row>
    <row r="5" spans="1:7" x14ac:dyDescent="0.55000000000000004">
      <c r="A5">
        <v>21</v>
      </c>
      <c r="B5">
        <v>58</v>
      </c>
      <c r="C5" t="s">
        <v>474</v>
      </c>
      <c r="D5" t="s">
        <v>475</v>
      </c>
      <c r="E5" t="s">
        <v>476</v>
      </c>
      <c r="F5">
        <v>130</v>
      </c>
      <c r="G5" t="b">
        <f t="shared" ref="G5:G48" si="0">D5=D4</f>
        <v>0</v>
      </c>
    </row>
    <row r="6" spans="1:7" x14ac:dyDescent="0.55000000000000004">
      <c r="A6">
        <v>36</v>
      </c>
      <c r="B6">
        <v>58</v>
      </c>
      <c r="C6" t="s">
        <v>477</v>
      </c>
      <c r="D6" t="s">
        <v>478</v>
      </c>
      <c r="E6" t="s">
        <v>473</v>
      </c>
      <c r="F6">
        <v>110</v>
      </c>
      <c r="G6" t="b">
        <f t="shared" si="0"/>
        <v>0</v>
      </c>
    </row>
    <row r="7" spans="1:7" x14ac:dyDescent="0.55000000000000004">
      <c r="A7">
        <v>33</v>
      </c>
      <c r="B7">
        <v>58</v>
      </c>
      <c r="C7" t="s">
        <v>479</v>
      </c>
      <c r="D7" t="s">
        <v>480</v>
      </c>
      <c r="E7" t="s">
        <v>473</v>
      </c>
      <c r="F7">
        <v>110</v>
      </c>
      <c r="G7" t="b">
        <f t="shared" si="0"/>
        <v>0</v>
      </c>
    </row>
    <row r="8" spans="1:7" x14ac:dyDescent="0.55000000000000004">
      <c r="A8">
        <v>35</v>
      </c>
      <c r="B8">
        <v>58</v>
      </c>
      <c r="C8" t="s">
        <v>481</v>
      </c>
      <c r="D8" t="s">
        <v>482</v>
      </c>
      <c r="E8" t="s">
        <v>473</v>
      </c>
      <c r="F8">
        <v>110</v>
      </c>
      <c r="G8" t="b">
        <f t="shared" si="0"/>
        <v>0</v>
      </c>
    </row>
    <row r="9" spans="1:7" x14ac:dyDescent="0.55000000000000004">
      <c r="A9">
        <v>34</v>
      </c>
      <c r="B9">
        <v>58</v>
      </c>
      <c r="C9" t="s">
        <v>483</v>
      </c>
      <c r="D9" t="s">
        <v>484</v>
      </c>
      <c r="E9" t="s">
        <v>473</v>
      </c>
      <c r="F9">
        <v>110</v>
      </c>
      <c r="G9" t="b">
        <f t="shared" si="0"/>
        <v>0</v>
      </c>
    </row>
    <row r="10" spans="1:7" x14ac:dyDescent="0.55000000000000004">
      <c r="A10">
        <v>37</v>
      </c>
      <c r="B10">
        <v>58</v>
      </c>
      <c r="C10" t="s">
        <v>477</v>
      </c>
      <c r="D10" t="s">
        <v>485</v>
      </c>
      <c r="E10" t="s">
        <v>473</v>
      </c>
      <c r="F10">
        <v>110</v>
      </c>
      <c r="G10" t="b">
        <f t="shared" si="0"/>
        <v>0</v>
      </c>
    </row>
    <row r="11" spans="1:7" x14ac:dyDescent="0.55000000000000004">
      <c r="A11">
        <v>45</v>
      </c>
      <c r="B11">
        <v>58</v>
      </c>
      <c r="C11" t="s">
        <v>477</v>
      </c>
      <c r="D11" t="s">
        <v>486</v>
      </c>
      <c r="E11" t="s">
        <v>473</v>
      </c>
      <c r="F11">
        <v>110</v>
      </c>
      <c r="G11" t="b">
        <f t="shared" si="0"/>
        <v>0</v>
      </c>
    </row>
    <row r="12" spans="1:7" x14ac:dyDescent="0.55000000000000004">
      <c r="A12">
        <v>7</v>
      </c>
      <c r="B12">
        <v>57</v>
      </c>
      <c r="C12" t="s">
        <v>487</v>
      </c>
      <c r="D12" t="s">
        <v>488</v>
      </c>
      <c r="E12" t="s">
        <v>473</v>
      </c>
      <c r="F12">
        <v>130</v>
      </c>
      <c r="G12" t="b">
        <f t="shared" si="0"/>
        <v>0</v>
      </c>
    </row>
    <row r="13" spans="1:7" hidden="1" x14ac:dyDescent="0.55000000000000004">
      <c r="A13">
        <v>28</v>
      </c>
      <c r="B13">
        <v>58</v>
      </c>
      <c r="C13" t="s">
        <v>489</v>
      </c>
      <c r="D13" t="s">
        <v>488</v>
      </c>
      <c r="E13" t="s">
        <v>490</v>
      </c>
      <c r="F13">
        <v>150</v>
      </c>
      <c r="G13" t="b">
        <f t="shared" si="0"/>
        <v>1</v>
      </c>
    </row>
    <row r="14" spans="1:7" x14ac:dyDescent="0.55000000000000004">
      <c r="A14">
        <v>1</v>
      </c>
      <c r="B14">
        <v>57</v>
      </c>
      <c r="C14" t="s">
        <v>491</v>
      </c>
      <c r="D14" t="s">
        <v>492</v>
      </c>
      <c r="E14" t="s">
        <v>473</v>
      </c>
      <c r="F14">
        <v>200</v>
      </c>
      <c r="G14" t="b">
        <f t="shared" si="0"/>
        <v>0</v>
      </c>
    </row>
    <row r="15" spans="1:7" x14ac:dyDescent="0.55000000000000004">
      <c r="A15">
        <v>0</v>
      </c>
      <c r="B15">
        <v>57</v>
      </c>
      <c r="C15" t="s">
        <v>491</v>
      </c>
      <c r="D15" t="s">
        <v>493</v>
      </c>
      <c r="E15" t="s">
        <v>473</v>
      </c>
      <c r="F15">
        <v>200</v>
      </c>
      <c r="G15" t="b">
        <f t="shared" si="0"/>
        <v>0</v>
      </c>
    </row>
    <row r="16" spans="1:7" x14ac:dyDescent="0.55000000000000004">
      <c r="A16">
        <v>41</v>
      </c>
      <c r="B16">
        <v>58</v>
      </c>
      <c r="C16" t="s">
        <v>494</v>
      </c>
      <c r="D16" t="s">
        <v>495</v>
      </c>
      <c r="E16" t="s">
        <v>496</v>
      </c>
      <c r="F16">
        <v>180</v>
      </c>
      <c r="G16" t="b">
        <f t="shared" si="0"/>
        <v>0</v>
      </c>
    </row>
    <row r="17" spans="1:7" x14ac:dyDescent="0.55000000000000004">
      <c r="A17">
        <v>44</v>
      </c>
      <c r="B17">
        <v>58</v>
      </c>
      <c r="C17" t="s">
        <v>497</v>
      </c>
      <c r="D17" t="s">
        <v>498</v>
      </c>
      <c r="E17" t="s">
        <v>499</v>
      </c>
      <c r="F17">
        <v>120</v>
      </c>
      <c r="G17" t="b">
        <f t="shared" si="0"/>
        <v>0</v>
      </c>
    </row>
    <row r="18" spans="1:7" x14ac:dyDescent="0.55000000000000004">
      <c r="A18">
        <v>4</v>
      </c>
      <c r="B18">
        <v>57</v>
      </c>
      <c r="C18" t="s">
        <v>500</v>
      </c>
      <c r="D18" t="s">
        <v>501</v>
      </c>
      <c r="E18" t="s">
        <v>490</v>
      </c>
      <c r="F18">
        <v>120</v>
      </c>
      <c r="G18" t="b">
        <f t="shared" si="0"/>
        <v>0</v>
      </c>
    </row>
    <row r="19" spans="1:7" x14ac:dyDescent="0.55000000000000004">
      <c r="A19">
        <v>13</v>
      </c>
      <c r="B19">
        <v>57</v>
      </c>
      <c r="C19" t="s">
        <v>502</v>
      </c>
      <c r="D19" t="s">
        <v>503</v>
      </c>
      <c r="E19" t="s">
        <v>490</v>
      </c>
      <c r="F19">
        <v>160</v>
      </c>
      <c r="G19" t="b">
        <f t="shared" si="0"/>
        <v>0</v>
      </c>
    </row>
    <row r="20" spans="1:7" hidden="1" x14ac:dyDescent="0.55000000000000004">
      <c r="A20">
        <v>14</v>
      </c>
      <c r="B20">
        <v>57</v>
      </c>
      <c r="C20" t="s">
        <v>502</v>
      </c>
      <c r="D20" t="s">
        <v>503</v>
      </c>
      <c r="E20" t="s">
        <v>504</v>
      </c>
      <c r="F20">
        <v>160</v>
      </c>
      <c r="G20" t="b">
        <f t="shared" si="0"/>
        <v>1</v>
      </c>
    </row>
    <row r="21" spans="1:7" x14ac:dyDescent="0.55000000000000004">
      <c r="A21">
        <v>30</v>
      </c>
      <c r="B21">
        <v>58</v>
      </c>
      <c r="C21" t="s">
        <v>505</v>
      </c>
      <c r="D21" t="s">
        <v>506</v>
      </c>
      <c r="E21" t="s">
        <v>490</v>
      </c>
      <c r="F21">
        <v>160</v>
      </c>
      <c r="G21" t="b">
        <f t="shared" si="0"/>
        <v>0</v>
      </c>
    </row>
    <row r="22" spans="1:7" x14ac:dyDescent="0.55000000000000004">
      <c r="A22">
        <v>29</v>
      </c>
      <c r="B22">
        <v>58</v>
      </c>
      <c r="C22" t="s">
        <v>507</v>
      </c>
      <c r="D22" t="s">
        <v>508</v>
      </c>
      <c r="E22" t="s">
        <v>490</v>
      </c>
      <c r="F22">
        <v>120</v>
      </c>
      <c r="G22" t="b">
        <f t="shared" si="0"/>
        <v>0</v>
      </c>
    </row>
    <row r="23" spans="1:7" hidden="1" x14ac:dyDescent="0.55000000000000004">
      <c r="A23">
        <v>43</v>
      </c>
      <c r="B23">
        <v>58</v>
      </c>
      <c r="C23" t="s">
        <v>507</v>
      </c>
      <c r="D23" t="s">
        <v>508</v>
      </c>
      <c r="E23" t="s">
        <v>490</v>
      </c>
      <c r="F23">
        <v>150</v>
      </c>
      <c r="G23" t="b">
        <f t="shared" si="0"/>
        <v>1</v>
      </c>
    </row>
    <row r="24" spans="1:7" x14ac:dyDescent="0.55000000000000004">
      <c r="A24">
        <v>31</v>
      </c>
      <c r="B24">
        <v>58</v>
      </c>
      <c r="C24" t="s">
        <v>500</v>
      </c>
      <c r="D24" t="s">
        <v>509</v>
      </c>
      <c r="E24" t="s">
        <v>490</v>
      </c>
      <c r="F24">
        <v>120</v>
      </c>
      <c r="G24" t="b">
        <f t="shared" si="0"/>
        <v>0</v>
      </c>
    </row>
    <row r="25" spans="1:7" x14ac:dyDescent="0.55000000000000004">
      <c r="A25">
        <v>32</v>
      </c>
      <c r="B25">
        <v>58</v>
      </c>
      <c r="C25" t="s">
        <v>500</v>
      </c>
      <c r="D25" t="s">
        <v>510</v>
      </c>
      <c r="E25" t="s">
        <v>490</v>
      </c>
      <c r="F25">
        <v>120</v>
      </c>
      <c r="G25" t="b">
        <f t="shared" si="0"/>
        <v>0</v>
      </c>
    </row>
    <row r="26" spans="1:7" x14ac:dyDescent="0.55000000000000004">
      <c r="A26">
        <v>38</v>
      </c>
      <c r="B26">
        <v>58</v>
      </c>
      <c r="C26" t="s">
        <v>511</v>
      </c>
      <c r="D26" t="s">
        <v>512</v>
      </c>
      <c r="E26" t="s">
        <v>499</v>
      </c>
      <c r="F26">
        <v>180</v>
      </c>
      <c r="G26" t="b">
        <f t="shared" si="0"/>
        <v>0</v>
      </c>
    </row>
    <row r="27" spans="1:7" x14ac:dyDescent="0.55000000000000004">
      <c r="A27">
        <v>8</v>
      </c>
      <c r="B27">
        <v>57</v>
      </c>
      <c r="C27" t="s">
        <v>513</v>
      </c>
      <c r="D27" t="s">
        <v>514</v>
      </c>
      <c r="E27" t="s">
        <v>473</v>
      </c>
      <c r="F27">
        <v>200</v>
      </c>
      <c r="G27" t="b">
        <f t="shared" si="0"/>
        <v>0</v>
      </c>
    </row>
    <row r="28" spans="1:7" hidden="1" x14ac:dyDescent="0.55000000000000004">
      <c r="A28">
        <v>26</v>
      </c>
      <c r="B28">
        <v>58</v>
      </c>
      <c r="C28" t="s">
        <v>511</v>
      </c>
      <c r="D28" t="s">
        <v>514</v>
      </c>
      <c r="E28" t="s">
        <v>499</v>
      </c>
      <c r="F28">
        <v>160</v>
      </c>
      <c r="G28" t="b">
        <f t="shared" si="0"/>
        <v>1</v>
      </c>
    </row>
    <row r="29" spans="1:7" x14ac:dyDescent="0.55000000000000004">
      <c r="A29">
        <v>10</v>
      </c>
      <c r="B29">
        <v>57</v>
      </c>
      <c r="C29" t="s">
        <v>513</v>
      </c>
      <c r="D29" t="s">
        <v>515</v>
      </c>
      <c r="E29" t="s">
        <v>499</v>
      </c>
      <c r="F29">
        <v>160</v>
      </c>
      <c r="G29" t="b">
        <f t="shared" si="0"/>
        <v>0</v>
      </c>
    </row>
    <row r="30" spans="1:7" hidden="1" x14ac:dyDescent="0.55000000000000004">
      <c r="A30">
        <v>40</v>
      </c>
      <c r="B30">
        <v>58</v>
      </c>
      <c r="C30" t="s">
        <v>516</v>
      </c>
      <c r="D30" t="s">
        <v>515</v>
      </c>
      <c r="E30" t="s">
        <v>473</v>
      </c>
      <c r="F30">
        <v>160</v>
      </c>
      <c r="G30" t="b">
        <f t="shared" si="0"/>
        <v>1</v>
      </c>
    </row>
    <row r="31" spans="1:7" x14ac:dyDescent="0.55000000000000004">
      <c r="A31">
        <v>16</v>
      </c>
      <c r="B31">
        <v>57</v>
      </c>
      <c r="C31" t="s">
        <v>513</v>
      </c>
      <c r="D31" t="s">
        <v>517</v>
      </c>
      <c r="E31" t="s">
        <v>499</v>
      </c>
      <c r="F31">
        <v>160</v>
      </c>
      <c r="G31" t="b">
        <f t="shared" si="0"/>
        <v>0</v>
      </c>
    </row>
    <row r="32" spans="1:7" x14ac:dyDescent="0.55000000000000004">
      <c r="A32">
        <v>17</v>
      </c>
      <c r="B32">
        <v>57</v>
      </c>
      <c r="C32" t="s">
        <v>518</v>
      </c>
      <c r="D32" t="s">
        <v>519</v>
      </c>
      <c r="E32" t="s">
        <v>499</v>
      </c>
      <c r="F32">
        <v>160</v>
      </c>
      <c r="G32" t="b">
        <f t="shared" si="0"/>
        <v>0</v>
      </c>
    </row>
    <row r="33" spans="1:7" x14ac:dyDescent="0.55000000000000004">
      <c r="A33">
        <v>11</v>
      </c>
      <c r="B33">
        <v>57</v>
      </c>
      <c r="C33" t="s">
        <v>520</v>
      </c>
      <c r="D33" t="s">
        <v>521</v>
      </c>
      <c r="E33" t="s">
        <v>499</v>
      </c>
      <c r="F33">
        <v>160</v>
      </c>
      <c r="G33" t="b">
        <f t="shared" si="0"/>
        <v>0</v>
      </c>
    </row>
    <row r="34" spans="1:7" hidden="1" x14ac:dyDescent="0.55000000000000004">
      <c r="A34">
        <v>18</v>
      </c>
      <c r="B34">
        <v>57</v>
      </c>
      <c r="C34" t="s">
        <v>518</v>
      </c>
      <c r="D34" t="s">
        <v>521</v>
      </c>
      <c r="E34" t="s">
        <v>499</v>
      </c>
      <c r="F34">
        <v>160</v>
      </c>
      <c r="G34" t="b">
        <f t="shared" si="0"/>
        <v>1</v>
      </c>
    </row>
    <row r="35" spans="1:7" hidden="1" x14ac:dyDescent="0.55000000000000004">
      <c r="A35">
        <v>39</v>
      </c>
      <c r="B35">
        <v>58</v>
      </c>
      <c r="C35" t="s">
        <v>520</v>
      </c>
      <c r="D35" t="s">
        <v>521</v>
      </c>
      <c r="E35" t="s">
        <v>473</v>
      </c>
      <c r="F35">
        <v>160</v>
      </c>
      <c r="G35" t="b">
        <f t="shared" si="0"/>
        <v>1</v>
      </c>
    </row>
    <row r="36" spans="1:7" x14ac:dyDescent="0.55000000000000004">
      <c r="A36">
        <v>12</v>
      </c>
      <c r="B36">
        <v>57</v>
      </c>
      <c r="C36" t="s">
        <v>518</v>
      </c>
      <c r="D36" t="s">
        <v>522</v>
      </c>
      <c r="E36" t="s">
        <v>499</v>
      </c>
      <c r="F36">
        <v>160</v>
      </c>
      <c r="G36" t="b">
        <f t="shared" si="0"/>
        <v>0</v>
      </c>
    </row>
    <row r="37" spans="1:7" x14ac:dyDescent="0.55000000000000004">
      <c r="A37">
        <v>6</v>
      </c>
      <c r="B37">
        <v>57</v>
      </c>
      <c r="C37" t="s">
        <v>523</v>
      </c>
      <c r="D37" t="s">
        <v>524</v>
      </c>
      <c r="E37" t="s">
        <v>490</v>
      </c>
      <c r="F37">
        <v>160</v>
      </c>
      <c r="G37" t="b">
        <f t="shared" si="0"/>
        <v>0</v>
      </c>
    </row>
    <row r="38" spans="1:7" x14ac:dyDescent="0.55000000000000004">
      <c r="A38">
        <v>5</v>
      </c>
      <c r="B38">
        <v>57</v>
      </c>
      <c r="C38" t="s">
        <v>523</v>
      </c>
      <c r="D38" t="s">
        <v>525</v>
      </c>
      <c r="E38" t="s">
        <v>490</v>
      </c>
      <c r="F38">
        <v>160</v>
      </c>
      <c r="G38" t="b">
        <f t="shared" si="0"/>
        <v>0</v>
      </c>
    </row>
    <row r="39" spans="1:7" x14ac:dyDescent="0.55000000000000004">
      <c r="A39">
        <v>15</v>
      </c>
      <c r="B39">
        <v>57</v>
      </c>
      <c r="C39" t="s">
        <v>513</v>
      </c>
      <c r="D39" t="s">
        <v>526</v>
      </c>
      <c r="E39" t="s">
        <v>499</v>
      </c>
      <c r="F39">
        <v>160</v>
      </c>
      <c r="G39" t="b">
        <f t="shared" si="0"/>
        <v>0</v>
      </c>
    </row>
    <row r="40" spans="1:7" x14ac:dyDescent="0.55000000000000004">
      <c r="A40">
        <v>9</v>
      </c>
      <c r="B40">
        <v>57</v>
      </c>
      <c r="C40" t="s">
        <v>513</v>
      </c>
      <c r="D40" t="s">
        <v>527</v>
      </c>
      <c r="E40" t="s">
        <v>473</v>
      </c>
      <c r="F40">
        <v>180</v>
      </c>
      <c r="G40" t="b">
        <f t="shared" si="0"/>
        <v>0</v>
      </c>
    </row>
    <row r="41" spans="1:7" x14ac:dyDescent="0.55000000000000004">
      <c r="A41">
        <v>3</v>
      </c>
      <c r="B41">
        <v>57</v>
      </c>
      <c r="C41" t="s">
        <v>528</v>
      </c>
      <c r="D41" t="s">
        <v>529</v>
      </c>
      <c r="E41" t="s">
        <v>473</v>
      </c>
      <c r="F41">
        <v>200</v>
      </c>
      <c r="G41" t="b">
        <f t="shared" si="0"/>
        <v>0</v>
      </c>
    </row>
    <row r="42" spans="1:7" x14ac:dyDescent="0.55000000000000004">
      <c r="A42">
        <v>2</v>
      </c>
      <c r="B42">
        <v>57</v>
      </c>
      <c r="C42" t="s">
        <v>528</v>
      </c>
      <c r="D42" t="s">
        <v>530</v>
      </c>
      <c r="E42" t="s">
        <v>473</v>
      </c>
      <c r="F42">
        <v>200</v>
      </c>
      <c r="G42" t="b">
        <f t="shared" si="0"/>
        <v>0</v>
      </c>
    </row>
    <row r="43" spans="1:7" x14ac:dyDescent="0.55000000000000004">
      <c r="A43">
        <v>20</v>
      </c>
      <c r="B43">
        <v>57</v>
      </c>
      <c r="C43" t="s">
        <v>513</v>
      </c>
      <c r="D43" t="s">
        <v>531</v>
      </c>
      <c r="E43" t="s">
        <v>499</v>
      </c>
      <c r="F43">
        <v>160</v>
      </c>
      <c r="G43" t="b">
        <f t="shared" si="0"/>
        <v>0</v>
      </c>
    </row>
    <row r="44" spans="1:7" x14ac:dyDescent="0.55000000000000004">
      <c r="A44">
        <v>19</v>
      </c>
      <c r="B44">
        <v>57</v>
      </c>
      <c r="C44" t="s">
        <v>532</v>
      </c>
      <c r="D44" t="s">
        <v>533</v>
      </c>
      <c r="E44" t="s">
        <v>473</v>
      </c>
      <c r="F44">
        <v>200</v>
      </c>
      <c r="G44" t="b">
        <f t="shared" si="0"/>
        <v>0</v>
      </c>
    </row>
    <row r="45" spans="1:7" x14ac:dyDescent="0.55000000000000004">
      <c r="A45">
        <v>24</v>
      </c>
      <c r="B45">
        <v>58</v>
      </c>
      <c r="C45" t="s">
        <v>534</v>
      </c>
      <c r="D45" t="s">
        <v>535</v>
      </c>
      <c r="E45" t="s">
        <v>496</v>
      </c>
      <c r="F45">
        <v>250</v>
      </c>
      <c r="G45" t="b">
        <f t="shared" si="0"/>
        <v>0</v>
      </c>
    </row>
    <row r="46" spans="1:7" x14ac:dyDescent="0.55000000000000004">
      <c r="A46">
        <v>25</v>
      </c>
      <c r="B46">
        <v>58</v>
      </c>
      <c r="C46" t="s">
        <v>534</v>
      </c>
      <c r="D46" t="s">
        <v>536</v>
      </c>
      <c r="E46" t="s">
        <v>496</v>
      </c>
      <c r="F46">
        <v>250</v>
      </c>
      <c r="G46" t="b">
        <f t="shared" si="0"/>
        <v>0</v>
      </c>
    </row>
    <row r="47" spans="1:7" x14ac:dyDescent="0.55000000000000004">
      <c r="A47">
        <v>22</v>
      </c>
      <c r="B47">
        <v>58</v>
      </c>
      <c r="C47" t="s">
        <v>537</v>
      </c>
      <c r="D47" t="s">
        <v>538</v>
      </c>
      <c r="E47" t="s">
        <v>496</v>
      </c>
      <c r="F47">
        <v>250</v>
      </c>
      <c r="G47" t="b">
        <f t="shared" si="0"/>
        <v>0</v>
      </c>
    </row>
    <row r="48" spans="1:7" x14ac:dyDescent="0.55000000000000004">
      <c r="A48">
        <v>23</v>
      </c>
      <c r="B48">
        <v>58</v>
      </c>
      <c r="C48" t="s">
        <v>537</v>
      </c>
      <c r="D48" t="s">
        <v>539</v>
      </c>
      <c r="E48" t="s">
        <v>496</v>
      </c>
      <c r="F48">
        <v>250</v>
      </c>
      <c r="G48" t="b">
        <f t="shared" si="0"/>
        <v>0</v>
      </c>
    </row>
    <row r="49" spans="7:7" x14ac:dyDescent="0.55000000000000004">
      <c r="G49">
        <f>COUNTIF(G3:G48,FALSE)</f>
        <v>39</v>
      </c>
    </row>
  </sheetData>
  <autoFilter ref="A2:G48" xr:uid="{3EBE2392-43F9-4F3D-80FB-ADCE3915CDC3}">
    <filterColumn colId="6">
      <filters blank="1">
        <filter val="FALSE"/>
      </filters>
    </filterColumn>
  </autoFilter>
  <phoneticPr fontId="1"/>
  <pageMargins left="0.7" right="0.7" top="0.75" bottom="0.75" header="0.3" footer="0.3"/>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413875-36D3-4CDE-B658-27B5A7FB3768}">
  <dimension ref="A1:F41"/>
  <sheetViews>
    <sheetView workbookViewId="0"/>
  </sheetViews>
  <sheetFormatPr defaultRowHeight="18" x14ac:dyDescent="0.55000000000000004"/>
  <cols>
    <col min="1" max="1" width="24.1640625" bestFit="1" customWidth="1"/>
    <col min="3" max="3" width="13.25" bestFit="1" customWidth="1"/>
    <col min="4" max="4" width="17.33203125" bestFit="1" customWidth="1"/>
    <col min="5" max="5" width="10.33203125" bestFit="1" customWidth="1"/>
    <col min="6" max="6" width="5.6640625" bestFit="1" customWidth="1"/>
  </cols>
  <sheetData>
    <row r="1" spans="1:6" x14ac:dyDescent="0.55000000000000004">
      <c r="A1" t="s">
        <v>541</v>
      </c>
      <c r="B1" s="71">
        <f>SUM(B3:B41)</f>
        <v>2243</v>
      </c>
      <c r="F1" s="71">
        <f>SUM(F3:F41)</f>
        <v>6226</v>
      </c>
    </row>
    <row r="2" spans="1:6" x14ac:dyDescent="0.55000000000000004">
      <c r="A2" s="65" t="s">
        <v>542</v>
      </c>
      <c r="B2" s="65" t="s">
        <v>462</v>
      </c>
      <c r="C2" s="65" t="s">
        <v>463</v>
      </c>
      <c r="D2" s="65" t="s">
        <v>464</v>
      </c>
      <c r="E2" s="65" t="s">
        <v>465</v>
      </c>
      <c r="F2" s="65" t="s">
        <v>466</v>
      </c>
    </row>
    <row r="3" spans="1:6" x14ac:dyDescent="0.55000000000000004">
      <c r="A3" s="66" t="s">
        <v>543</v>
      </c>
      <c r="B3" s="67">
        <v>58</v>
      </c>
      <c r="C3" s="66" t="s">
        <v>468</v>
      </c>
      <c r="D3" s="66" t="s">
        <v>469</v>
      </c>
      <c r="E3" s="66" t="s">
        <v>470</v>
      </c>
      <c r="F3" s="67">
        <v>100</v>
      </c>
    </row>
    <row r="4" spans="1:6" x14ac:dyDescent="0.55000000000000004">
      <c r="A4" s="66" t="s">
        <v>544</v>
      </c>
      <c r="B4" s="67">
        <v>58</v>
      </c>
      <c r="C4" s="66" t="s">
        <v>471</v>
      </c>
      <c r="D4" s="66" t="s">
        <v>472</v>
      </c>
      <c r="E4" s="66" t="s">
        <v>473</v>
      </c>
      <c r="F4" s="67">
        <v>106</v>
      </c>
    </row>
    <row r="5" spans="1:6" x14ac:dyDescent="0.55000000000000004">
      <c r="A5" s="66" t="s">
        <v>545</v>
      </c>
      <c r="B5" s="67">
        <v>58</v>
      </c>
      <c r="C5" s="66" t="s">
        <v>474</v>
      </c>
      <c r="D5" s="66" t="s">
        <v>475</v>
      </c>
      <c r="E5" s="66" t="s">
        <v>476</v>
      </c>
      <c r="F5" s="67">
        <v>130</v>
      </c>
    </row>
    <row r="6" spans="1:6" x14ac:dyDescent="0.55000000000000004">
      <c r="A6" s="66" t="s">
        <v>546</v>
      </c>
      <c r="B6" s="67">
        <v>58</v>
      </c>
      <c r="C6" s="66" t="s">
        <v>477</v>
      </c>
      <c r="D6" s="66" t="s">
        <v>478</v>
      </c>
      <c r="E6" s="66" t="s">
        <v>473</v>
      </c>
      <c r="F6" s="67">
        <v>110</v>
      </c>
    </row>
    <row r="7" spans="1:6" x14ac:dyDescent="0.55000000000000004">
      <c r="A7" s="66" t="s">
        <v>547</v>
      </c>
      <c r="B7" s="67">
        <v>58</v>
      </c>
      <c r="C7" s="66" t="s">
        <v>479</v>
      </c>
      <c r="D7" s="66" t="s">
        <v>480</v>
      </c>
      <c r="E7" s="66" t="s">
        <v>473</v>
      </c>
      <c r="F7" s="67">
        <v>110</v>
      </c>
    </row>
    <row r="8" spans="1:6" x14ac:dyDescent="0.55000000000000004">
      <c r="A8" s="66" t="s">
        <v>548</v>
      </c>
      <c r="B8" s="67">
        <v>58</v>
      </c>
      <c r="C8" s="66" t="s">
        <v>481</v>
      </c>
      <c r="D8" s="66" t="s">
        <v>482</v>
      </c>
      <c r="E8" s="66" t="s">
        <v>473</v>
      </c>
      <c r="F8" s="67">
        <v>110</v>
      </c>
    </row>
    <row r="9" spans="1:6" x14ac:dyDescent="0.55000000000000004">
      <c r="A9" s="66" t="s">
        <v>549</v>
      </c>
      <c r="B9" s="67">
        <v>58</v>
      </c>
      <c r="C9" s="66" t="s">
        <v>483</v>
      </c>
      <c r="D9" s="66" t="s">
        <v>484</v>
      </c>
      <c r="E9" s="66" t="s">
        <v>473</v>
      </c>
      <c r="F9" s="67">
        <v>110</v>
      </c>
    </row>
    <row r="10" spans="1:6" x14ac:dyDescent="0.55000000000000004">
      <c r="A10" s="66" t="s">
        <v>550</v>
      </c>
      <c r="B10" s="67">
        <v>58</v>
      </c>
      <c r="C10" s="66" t="s">
        <v>477</v>
      </c>
      <c r="D10" s="66" t="s">
        <v>485</v>
      </c>
      <c r="E10" s="66" t="s">
        <v>473</v>
      </c>
      <c r="F10" s="67">
        <v>110</v>
      </c>
    </row>
    <row r="11" spans="1:6" x14ac:dyDescent="0.55000000000000004">
      <c r="A11" s="66" t="s">
        <v>551</v>
      </c>
      <c r="B11" s="67">
        <v>58</v>
      </c>
      <c r="C11" s="66" t="s">
        <v>477</v>
      </c>
      <c r="D11" s="66" t="s">
        <v>486</v>
      </c>
      <c r="E11" s="66" t="s">
        <v>473</v>
      </c>
      <c r="F11" s="67">
        <v>110</v>
      </c>
    </row>
    <row r="12" spans="1:6" x14ac:dyDescent="0.55000000000000004">
      <c r="A12" s="66" t="s">
        <v>552</v>
      </c>
      <c r="B12" s="67">
        <v>57</v>
      </c>
      <c r="C12" s="66" t="s">
        <v>487</v>
      </c>
      <c r="D12" s="66" t="s">
        <v>488</v>
      </c>
      <c r="E12" s="66" t="s">
        <v>473</v>
      </c>
      <c r="F12" s="67">
        <v>130</v>
      </c>
    </row>
    <row r="13" spans="1:6" x14ac:dyDescent="0.55000000000000004">
      <c r="A13" s="66" t="s">
        <v>553</v>
      </c>
      <c r="B13" s="67">
        <v>57</v>
      </c>
      <c r="C13" s="66" t="s">
        <v>491</v>
      </c>
      <c r="D13" s="66" t="s">
        <v>492</v>
      </c>
      <c r="E13" s="66" t="s">
        <v>473</v>
      </c>
      <c r="F13" s="67">
        <v>200</v>
      </c>
    </row>
    <row r="14" spans="1:6" x14ac:dyDescent="0.55000000000000004">
      <c r="A14" s="66" t="s">
        <v>554</v>
      </c>
      <c r="B14" s="67">
        <v>57</v>
      </c>
      <c r="C14" s="66" t="s">
        <v>491</v>
      </c>
      <c r="D14" s="66" t="s">
        <v>493</v>
      </c>
      <c r="E14" s="66" t="s">
        <v>473</v>
      </c>
      <c r="F14" s="67">
        <v>200</v>
      </c>
    </row>
    <row r="15" spans="1:6" x14ac:dyDescent="0.55000000000000004">
      <c r="A15" s="66" t="s">
        <v>555</v>
      </c>
      <c r="B15" s="67">
        <v>58</v>
      </c>
      <c r="C15" s="66" t="s">
        <v>494</v>
      </c>
      <c r="D15" s="66" t="s">
        <v>495</v>
      </c>
      <c r="E15" s="66" t="s">
        <v>496</v>
      </c>
      <c r="F15" s="67">
        <v>180</v>
      </c>
    </row>
    <row r="16" spans="1:6" x14ac:dyDescent="0.55000000000000004">
      <c r="A16" s="66" t="s">
        <v>556</v>
      </c>
      <c r="B16" s="67">
        <v>58</v>
      </c>
      <c r="C16" s="66" t="s">
        <v>497</v>
      </c>
      <c r="D16" s="66" t="s">
        <v>498</v>
      </c>
      <c r="E16" s="66" t="s">
        <v>499</v>
      </c>
      <c r="F16" s="67">
        <v>120</v>
      </c>
    </row>
    <row r="17" spans="1:6" x14ac:dyDescent="0.55000000000000004">
      <c r="A17" s="66" t="s">
        <v>557</v>
      </c>
      <c r="B17" s="67">
        <v>57</v>
      </c>
      <c r="C17" s="66" t="s">
        <v>500</v>
      </c>
      <c r="D17" s="66" t="s">
        <v>501</v>
      </c>
      <c r="E17" s="66" t="s">
        <v>490</v>
      </c>
      <c r="F17" s="67">
        <v>120</v>
      </c>
    </row>
    <row r="18" spans="1:6" x14ac:dyDescent="0.55000000000000004">
      <c r="A18" s="66" t="s">
        <v>558</v>
      </c>
      <c r="B18" s="67">
        <v>57</v>
      </c>
      <c r="C18" s="66" t="s">
        <v>502</v>
      </c>
      <c r="D18" s="66" t="s">
        <v>503</v>
      </c>
      <c r="E18" s="66" t="s">
        <v>490</v>
      </c>
      <c r="F18" s="67">
        <v>160</v>
      </c>
    </row>
    <row r="19" spans="1:6" x14ac:dyDescent="0.55000000000000004">
      <c r="A19" s="66" t="s">
        <v>559</v>
      </c>
      <c r="B19" s="67">
        <v>58</v>
      </c>
      <c r="C19" s="66" t="s">
        <v>505</v>
      </c>
      <c r="D19" s="66" t="s">
        <v>506</v>
      </c>
      <c r="E19" s="66" t="s">
        <v>490</v>
      </c>
      <c r="F19" s="67">
        <v>160</v>
      </c>
    </row>
    <row r="20" spans="1:6" x14ac:dyDescent="0.55000000000000004">
      <c r="A20" s="66" t="s">
        <v>560</v>
      </c>
      <c r="B20" s="67">
        <v>58</v>
      </c>
      <c r="C20" s="66" t="s">
        <v>507</v>
      </c>
      <c r="D20" s="66" t="s">
        <v>508</v>
      </c>
      <c r="E20" s="66" t="s">
        <v>490</v>
      </c>
      <c r="F20" s="67">
        <v>120</v>
      </c>
    </row>
    <row r="21" spans="1:6" x14ac:dyDescent="0.55000000000000004">
      <c r="A21" s="66" t="s">
        <v>561</v>
      </c>
      <c r="B21" s="67">
        <v>58</v>
      </c>
      <c r="C21" s="66" t="s">
        <v>500</v>
      </c>
      <c r="D21" s="66" t="s">
        <v>509</v>
      </c>
      <c r="E21" s="66" t="s">
        <v>490</v>
      </c>
      <c r="F21" s="67">
        <v>120</v>
      </c>
    </row>
    <row r="22" spans="1:6" x14ac:dyDescent="0.55000000000000004">
      <c r="A22" s="66" t="s">
        <v>562</v>
      </c>
      <c r="B22" s="67">
        <v>58</v>
      </c>
      <c r="C22" s="66" t="s">
        <v>500</v>
      </c>
      <c r="D22" s="66" t="s">
        <v>510</v>
      </c>
      <c r="E22" s="66" t="s">
        <v>490</v>
      </c>
      <c r="F22" s="67">
        <v>120</v>
      </c>
    </row>
    <row r="23" spans="1:6" x14ac:dyDescent="0.55000000000000004">
      <c r="A23" s="66" t="s">
        <v>563</v>
      </c>
      <c r="B23" s="67">
        <v>58</v>
      </c>
      <c r="C23" s="66" t="s">
        <v>511</v>
      </c>
      <c r="D23" s="66" t="s">
        <v>512</v>
      </c>
      <c r="E23" s="66" t="s">
        <v>499</v>
      </c>
      <c r="F23" s="67">
        <v>180</v>
      </c>
    </row>
    <row r="24" spans="1:6" x14ac:dyDescent="0.55000000000000004">
      <c r="A24" s="66" t="s">
        <v>564</v>
      </c>
      <c r="B24" s="67">
        <v>57</v>
      </c>
      <c r="C24" s="66" t="s">
        <v>513</v>
      </c>
      <c r="D24" s="66" t="s">
        <v>514</v>
      </c>
      <c r="E24" s="66" t="s">
        <v>473</v>
      </c>
      <c r="F24" s="67">
        <v>200</v>
      </c>
    </row>
    <row r="25" spans="1:6" x14ac:dyDescent="0.55000000000000004">
      <c r="A25" s="66" t="s">
        <v>565</v>
      </c>
      <c r="B25" s="67">
        <v>57</v>
      </c>
      <c r="C25" s="66" t="s">
        <v>513</v>
      </c>
      <c r="D25" s="66" t="s">
        <v>515</v>
      </c>
      <c r="E25" s="66" t="s">
        <v>499</v>
      </c>
      <c r="F25" s="67">
        <v>160</v>
      </c>
    </row>
    <row r="26" spans="1:6" x14ac:dyDescent="0.55000000000000004">
      <c r="A26" s="66" t="s">
        <v>566</v>
      </c>
      <c r="B26" s="67">
        <v>57</v>
      </c>
      <c r="C26" s="66" t="s">
        <v>513</v>
      </c>
      <c r="D26" s="66" t="s">
        <v>517</v>
      </c>
      <c r="E26" s="66" t="s">
        <v>499</v>
      </c>
      <c r="F26" s="67">
        <v>160</v>
      </c>
    </row>
    <row r="27" spans="1:6" x14ac:dyDescent="0.55000000000000004">
      <c r="A27" s="66" t="s">
        <v>567</v>
      </c>
      <c r="B27" s="67">
        <v>57</v>
      </c>
      <c r="C27" s="66" t="s">
        <v>518</v>
      </c>
      <c r="D27" s="66" t="s">
        <v>519</v>
      </c>
      <c r="E27" s="66" t="s">
        <v>499</v>
      </c>
      <c r="F27" s="67">
        <v>160</v>
      </c>
    </row>
    <row r="28" spans="1:6" x14ac:dyDescent="0.55000000000000004">
      <c r="A28" s="66" t="s">
        <v>568</v>
      </c>
      <c r="B28" s="67">
        <v>57</v>
      </c>
      <c r="C28" s="66" t="s">
        <v>520</v>
      </c>
      <c r="D28" s="66" t="s">
        <v>521</v>
      </c>
      <c r="E28" s="66" t="s">
        <v>499</v>
      </c>
      <c r="F28" s="67">
        <v>160</v>
      </c>
    </row>
    <row r="29" spans="1:6" x14ac:dyDescent="0.55000000000000004">
      <c r="A29" s="66" t="s">
        <v>569</v>
      </c>
      <c r="B29" s="67">
        <v>57</v>
      </c>
      <c r="C29" s="66" t="s">
        <v>518</v>
      </c>
      <c r="D29" s="66" t="s">
        <v>522</v>
      </c>
      <c r="E29" s="66" t="s">
        <v>499</v>
      </c>
      <c r="F29" s="67">
        <v>160</v>
      </c>
    </row>
    <row r="30" spans="1:6" x14ac:dyDescent="0.55000000000000004">
      <c r="A30" s="66" t="s">
        <v>570</v>
      </c>
      <c r="B30" s="67">
        <v>57</v>
      </c>
      <c r="C30" s="66" t="s">
        <v>523</v>
      </c>
      <c r="D30" s="66" t="s">
        <v>524</v>
      </c>
      <c r="E30" s="66" t="s">
        <v>490</v>
      </c>
      <c r="F30" s="67">
        <v>160</v>
      </c>
    </row>
    <row r="31" spans="1:6" x14ac:dyDescent="0.55000000000000004">
      <c r="A31" s="66" t="s">
        <v>571</v>
      </c>
      <c r="B31" s="67">
        <v>57</v>
      </c>
      <c r="C31" s="66" t="s">
        <v>523</v>
      </c>
      <c r="D31" s="66" t="s">
        <v>525</v>
      </c>
      <c r="E31" s="66" t="s">
        <v>490</v>
      </c>
      <c r="F31" s="67">
        <v>160</v>
      </c>
    </row>
    <row r="32" spans="1:6" x14ac:dyDescent="0.55000000000000004">
      <c r="A32" s="66" t="s">
        <v>572</v>
      </c>
      <c r="B32" s="67">
        <v>57</v>
      </c>
      <c r="C32" s="66" t="s">
        <v>513</v>
      </c>
      <c r="D32" s="66" t="s">
        <v>526</v>
      </c>
      <c r="E32" s="66" t="s">
        <v>499</v>
      </c>
      <c r="F32" s="67">
        <v>160</v>
      </c>
    </row>
    <row r="33" spans="1:6" x14ac:dyDescent="0.55000000000000004">
      <c r="A33" s="66" t="s">
        <v>573</v>
      </c>
      <c r="B33" s="67">
        <v>57</v>
      </c>
      <c r="C33" s="66" t="s">
        <v>513</v>
      </c>
      <c r="D33" s="66" t="s">
        <v>527</v>
      </c>
      <c r="E33" s="66" t="s">
        <v>473</v>
      </c>
      <c r="F33" s="67">
        <v>180</v>
      </c>
    </row>
    <row r="34" spans="1:6" x14ac:dyDescent="0.55000000000000004">
      <c r="A34" s="66" t="s">
        <v>574</v>
      </c>
      <c r="B34" s="67">
        <v>57</v>
      </c>
      <c r="C34" s="66" t="s">
        <v>528</v>
      </c>
      <c r="D34" s="66" t="s">
        <v>529</v>
      </c>
      <c r="E34" s="66" t="s">
        <v>473</v>
      </c>
      <c r="F34" s="67">
        <v>200</v>
      </c>
    </row>
    <row r="35" spans="1:6" x14ac:dyDescent="0.55000000000000004">
      <c r="A35" s="66" t="s">
        <v>575</v>
      </c>
      <c r="B35" s="67">
        <v>57</v>
      </c>
      <c r="C35" s="66" t="s">
        <v>528</v>
      </c>
      <c r="D35" s="66" t="s">
        <v>530</v>
      </c>
      <c r="E35" s="66" t="s">
        <v>473</v>
      </c>
      <c r="F35" s="67">
        <v>200</v>
      </c>
    </row>
    <row r="36" spans="1:6" x14ac:dyDescent="0.55000000000000004">
      <c r="A36" s="66" t="s">
        <v>576</v>
      </c>
      <c r="B36" s="67">
        <v>57</v>
      </c>
      <c r="C36" s="66" t="s">
        <v>513</v>
      </c>
      <c r="D36" s="66" t="s">
        <v>531</v>
      </c>
      <c r="E36" s="66" t="s">
        <v>499</v>
      </c>
      <c r="F36" s="67">
        <v>160</v>
      </c>
    </row>
    <row r="37" spans="1:6" x14ac:dyDescent="0.55000000000000004">
      <c r="A37" s="66" t="s">
        <v>577</v>
      </c>
      <c r="B37" s="67">
        <v>57</v>
      </c>
      <c r="C37" s="66" t="s">
        <v>532</v>
      </c>
      <c r="D37" s="66" t="s">
        <v>533</v>
      </c>
      <c r="E37" s="66" t="s">
        <v>473</v>
      </c>
      <c r="F37" s="67">
        <v>200</v>
      </c>
    </row>
    <row r="38" spans="1:6" x14ac:dyDescent="0.55000000000000004">
      <c r="A38" s="66" t="s">
        <v>578</v>
      </c>
      <c r="B38" s="67">
        <v>58</v>
      </c>
      <c r="C38" s="66" t="s">
        <v>534</v>
      </c>
      <c r="D38" s="66" t="s">
        <v>535</v>
      </c>
      <c r="E38" s="66" t="s">
        <v>496</v>
      </c>
      <c r="F38" s="67">
        <v>250</v>
      </c>
    </row>
    <row r="39" spans="1:6" x14ac:dyDescent="0.55000000000000004">
      <c r="A39" s="66" t="s">
        <v>579</v>
      </c>
      <c r="B39" s="67">
        <v>58</v>
      </c>
      <c r="C39" s="66" t="s">
        <v>534</v>
      </c>
      <c r="D39" s="66" t="s">
        <v>536</v>
      </c>
      <c r="E39" s="66" t="s">
        <v>496</v>
      </c>
      <c r="F39" s="67">
        <v>250</v>
      </c>
    </row>
    <row r="40" spans="1:6" x14ac:dyDescent="0.55000000000000004">
      <c r="A40" s="66" t="s">
        <v>580</v>
      </c>
      <c r="B40" s="67">
        <v>58</v>
      </c>
      <c r="C40" s="66" t="s">
        <v>537</v>
      </c>
      <c r="D40" s="66" t="s">
        <v>538</v>
      </c>
      <c r="E40" s="66" t="s">
        <v>496</v>
      </c>
      <c r="F40" s="67">
        <v>250</v>
      </c>
    </row>
    <row r="41" spans="1:6" x14ac:dyDescent="0.55000000000000004">
      <c r="A41" s="66" t="s">
        <v>581</v>
      </c>
      <c r="B41" s="67">
        <v>58</v>
      </c>
      <c r="C41" s="66" t="s">
        <v>537</v>
      </c>
      <c r="D41" s="66" t="s">
        <v>539</v>
      </c>
      <c r="E41" s="66" t="s">
        <v>496</v>
      </c>
      <c r="F41" s="67">
        <v>250</v>
      </c>
    </row>
  </sheetData>
  <phoneticPr fontId="1"/>
  <pageMargins left="0.7" right="0.7" top="0.75" bottom="0.75" header="0.3" footer="0.3"/>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BDA59F-DA11-485D-A2EA-20462342C1C5}">
  <dimension ref="A1:J721"/>
  <sheetViews>
    <sheetView workbookViewId="0"/>
  </sheetViews>
  <sheetFormatPr defaultRowHeight="18" x14ac:dyDescent="0.55000000000000004"/>
  <cols>
    <col min="1" max="1" width="16.08203125" bestFit="1" customWidth="1"/>
    <col min="2" max="2" width="11" bestFit="1" customWidth="1"/>
    <col min="3" max="3" width="16.83203125" bestFit="1" customWidth="1"/>
    <col min="4" max="4" width="9.83203125" bestFit="1" customWidth="1"/>
    <col min="5" max="5" width="13.6640625" bestFit="1" customWidth="1"/>
    <col min="6" max="6" width="6.75" style="70" bestFit="1" customWidth="1"/>
    <col min="7" max="7" width="13.25" style="70" bestFit="1" customWidth="1"/>
    <col min="8" max="8" width="17.33203125" style="70" bestFit="1" customWidth="1"/>
    <col min="9" max="9" width="9.58203125" style="70" bestFit="1" customWidth="1"/>
    <col min="10" max="10" width="4.4140625" style="70" bestFit="1" customWidth="1"/>
  </cols>
  <sheetData>
    <row r="1" spans="1:10" x14ac:dyDescent="0.55000000000000004">
      <c r="B1" s="71">
        <f>SUM(B3:B721)</f>
        <v>13879</v>
      </c>
      <c r="C1" s="71">
        <f>SUM(C3:C721)</f>
        <v>44730</v>
      </c>
      <c r="E1" s="71">
        <f>SUM(E3:E721)</f>
        <v>75947</v>
      </c>
    </row>
    <row r="2" spans="1:10" x14ac:dyDescent="0.55000000000000004">
      <c r="A2" t="s">
        <v>583</v>
      </c>
      <c r="B2" t="s">
        <v>584</v>
      </c>
      <c r="C2" t="s">
        <v>1310</v>
      </c>
      <c r="D2" t="s">
        <v>586</v>
      </c>
      <c r="E2" t="s">
        <v>587</v>
      </c>
      <c r="F2" s="70" t="s">
        <v>462</v>
      </c>
      <c r="G2" s="70" t="s">
        <v>463</v>
      </c>
      <c r="H2" s="70" t="s">
        <v>464</v>
      </c>
      <c r="I2" s="70" t="s">
        <v>465</v>
      </c>
      <c r="J2" s="70" t="s">
        <v>466</v>
      </c>
    </row>
    <row r="3" spans="1:10" x14ac:dyDescent="0.55000000000000004">
      <c r="A3" s="69">
        <v>45785</v>
      </c>
      <c r="B3">
        <v>63</v>
      </c>
      <c r="C3">
        <v>14</v>
      </c>
      <c r="D3" t="s">
        <v>806</v>
      </c>
      <c r="E3">
        <v>87</v>
      </c>
      <c r="F3" s="70">
        <v>57</v>
      </c>
      <c r="G3" s="70" t="s">
        <v>491</v>
      </c>
      <c r="H3" s="70" t="s">
        <v>493</v>
      </c>
      <c r="I3" s="70" t="s">
        <v>473</v>
      </c>
      <c r="J3" s="70">
        <v>200</v>
      </c>
    </row>
    <row r="4" spans="1:10" x14ac:dyDescent="0.55000000000000004">
      <c r="A4" s="69">
        <v>45789</v>
      </c>
      <c r="B4">
        <v>64</v>
      </c>
      <c r="C4">
        <v>14</v>
      </c>
      <c r="D4" t="s">
        <v>806</v>
      </c>
      <c r="E4">
        <v>72</v>
      </c>
      <c r="F4" s="70">
        <v>57</v>
      </c>
      <c r="G4" s="70" t="s">
        <v>491</v>
      </c>
      <c r="H4" s="70" t="s">
        <v>493</v>
      </c>
      <c r="I4" s="70" t="s">
        <v>473</v>
      </c>
      <c r="J4" s="70">
        <v>200</v>
      </c>
    </row>
    <row r="5" spans="1:10" x14ac:dyDescent="0.55000000000000004">
      <c r="A5" s="69">
        <v>45792</v>
      </c>
      <c r="B5">
        <v>55</v>
      </c>
      <c r="C5">
        <v>14</v>
      </c>
      <c r="D5" t="s">
        <v>806</v>
      </c>
      <c r="E5">
        <v>93</v>
      </c>
      <c r="F5" s="70">
        <v>57</v>
      </c>
      <c r="G5" s="70" t="s">
        <v>491</v>
      </c>
      <c r="H5" s="70" t="s">
        <v>493</v>
      </c>
      <c r="I5" s="70" t="s">
        <v>473</v>
      </c>
      <c r="J5" s="70">
        <v>200</v>
      </c>
    </row>
    <row r="6" spans="1:10" x14ac:dyDescent="0.55000000000000004">
      <c r="A6" s="69">
        <v>45796</v>
      </c>
      <c r="B6">
        <v>130</v>
      </c>
      <c r="C6">
        <v>14</v>
      </c>
      <c r="D6" t="s">
        <v>806</v>
      </c>
      <c r="E6">
        <v>97</v>
      </c>
      <c r="F6" s="70">
        <v>57</v>
      </c>
      <c r="G6" s="70" t="s">
        <v>491</v>
      </c>
      <c r="H6" s="70" t="s">
        <v>493</v>
      </c>
      <c r="I6" s="70" t="s">
        <v>473</v>
      </c>
      <c r="J6" s="70">
        <v>200</v>
      </c>
    </row>
    <row r="7" spans="1:10" x14ac:dyDescent="0.55000000000000004">
      <c r="A7" s="69">
        <v>45798</v>
      </c>
      <c r="B7">
        <v>137</v>
      </c>
      <c r="C7">
        <v>12</v>
      </c>
      <c r="D7" t="s">
        <v>806</v>
      </c>
      <c r="E7">
        <v>72</v>
      </c>
      <c r="F7" s="70">
        <v>57</v>
      </c>
      <c r="G7" s="70" t="s">
        <v>491</v>
      </c>
      <c r="H7" s="70" t="s">
        <v>493</v>
      </c>
      <c r="I7" s="70" t="s">
        <v>473</v>
      </c>
      <c r="J7" s="70">
        <v>200</v>
      </c>
    </row>
    <row r="8" spans="1:10" x14ac:dyDescent="0.55000000000000004">
      <c r="A8" s="69">
        <v>45800</v>
      </c>
      <c r="B8">
        <v>134</v>
      </c>
      <c r="C8">
        <v>14</v>
      </c>
      <c r="D8" t="s">
        <v>806</v>
      </c>
      <c r="E8">
        <v>79</v>
      </c>
      <c r="F8" s="70">
        <v>57</v>
      </c>
      <c r="G8" s="70" t="s">
        <v>491</v>
      </c>
      <c r="H8" s="70" t="s">
        <v>493</v>
      </c>
      <c r="I8" s="70" t="s">
        <v>473</v>
      </c>
      <c r="J8" s="70">
        <v>200</v>
      </c>
    </row>
    <row r="9" spans="1:10" x14ac:dyDescent="0.55000000000000004">
      <c r="A9" s="69">
        <v>45804</v>
      </c>
      <c r="B9">
        <v>134</v>
      </c>
      <c r="C9">
        <v>14</v>
      </c>
      <c r="D9" t="s">
        <v>806</v>
      </c>
      <c r="E9">
        <v>73</v>
      </c>
      <c r="F9" s="70">
        <v>57</v>
      </c>
      <c r="G9" s="70" t="s">
        <v>491</v>
      </c>
      <c r="H9" s="70" t="s">
        <v>493</v>
      </c>
      <c r="I9" s="70" t="s">
        <v>473</v>
      </c>
      <c r="J9" s="70">
        <v>200</v>
      </c>
    </row>
    <row r="10" spans="1:10" x14ac:dyDescent="0.55000000000000004">
      <c r="A10" s="69">
        <v>45772</v>
      </c>
      <c r="B10">
        <v>64</v>
      </c>
      <c r="C10">
        <v>0</v>
      </c>
      <c r="D10" t="s">
        <v>806</v>
      </c>
      <c r="E10">
        <v>88</v>
      </c>
      <c r="F10" s="70">
        <v>57</v>
      </c>
      <c r="G10" s="70" t="s">
        <v>491</v>
      </c>
      <c r="H10" s="70" t="s">
        <v>493</v>
      </c>
      <c r="I10" s="70" t="s">
        <v>473</v>
      </c>
      <c r="J10" s="70">
        <v>200</v>
      </c>
    </row>
    <row r="11" spans="1:10" x14ac:dyDescent="0.55000000000000004">
      <c r="A11" s="69">
        <v>45784</v>
      </c>
      <c r="B11">
        <v>60</v>
      </c>
      <c r="C11">
        <v>0</v>
      </c>
      <c r="D11" t="s">
        <v>806</v>
      </c>
      <c r="E11">
        <v>87</v>
      </c>
      <c r="F11" s="70">
        <v>57</v>
      </c>
      <c r="G11" s="70" t="s">
        <v>491</v>
      </c>
      <c r="H11" s="70" t="s">
        <v>493</v>
      </c>
      <c r="I11" s="70" t="s">
        <v>473</v>
      </c>
      <c r="J11" s="70">
        <v>200</v>
      </c>
    </row>
    <row r="12" spans="1:10" x14ac:dyDescent="0.55000000000000004">
      <c r="A12" s="69">
        <v>45791</v>
      </c>
      <c r="B12">
        <v>60</v>
      </c>
      <c r="C12">
        <v>0</v>
      </c>
      <c r="D12" t="s">
        <v>806</v>
      </c>
      <c r="E12">
        <v>82</v>
      </c>
      <c r="F12" s="70">
        <v>57</v>
      </c>
      <c r="G12" s="70" t="s">
        <v>491</v>
      </c>
      <c r="H12" s="70" t="s">
        <v>493</v>
      </c>
      <c r="I12" s="70" t="s">
        <v>473</v>
      </c>
      <c r="J12" s="70">
        <v>200</v>
      </c>
    </row>
    <row r="13" spans="1:10" x14ac:dyDescent="0.55000000000000004">
      <c r="A13" s="69">
        <v>45793</v>
      </c>
      <c r="B13">
        <v>55</v>
      </c>
      <c r="C13">
        <v>0</v>
      </c>
      <c r="D13" t="s">
        <v>806</v>
      </c>
      <c r="E13">
        <v>91</v>
      </c>
      <c r="F13" s="70">
        <v>57</v>
      </c>
      <c r="G13" s="70" t="s">
        <v>491</v>
      </c>
      <c r="H13" s="70" t="s">
        <v>493</v>
      </c>
      <c r="I13" s="70" t="s">
        <v>473</v>
      </c>
      <c r="J13" s="70">
        <v>200</v>
      </c>
    </row>
    <row r="14" spans="1:10" x14ac:dyDescent="0.55000000000000004">
      <c r="A14" s="69">
        <v>45797</v>
      </c>
      <c r="B14">
        <v>34</v>
      </c>
      <c r="C14">
        <v>0</v>
      </c>
      <c r="D14" t="s">
        <v>806</v>
      </c>
      <c r="E14">
        <v>80</v>
      </c>
      <c r="F14" s="70">
        <v>57</v>
      </c>
      <c r="G14" s="70" t="s">
        <v>491</v>
      </c>
      <c r="H14" s="70" t="s">
        <v>493</v>
      </c>
      <c r="I14" s="70" t="s">
        <v>473</v>
      </c>
      <c r="J14" s="70">
        <v>200</v>
      </c>
    </row>
    <row r="15" spans="1:10" x14ac:dyDescent="0.55000000000000004">
      <c r="A15" s="69">
        <v>45799</v>
      </c>
      <c r="B15">
        <v>134</v>
      </c>
      <c r="C15">
        <v>0</v>
      </c>
      <c r="D15" t="s">
        <v>806</v>
      </c>
      <c r="E15">
        <v>72</v>
      </c>
      <c r="F15" s="70">
        <v>57</v>
      </c>
      <c r="G15" s="70" t="s">
        <v>491</v>
      </c>
      <c r="H15" s="70" t="s">
        <v>493</v>
      </c>
      <c r="I15" s="70" t="s">
        <v>473</v>
      </c>
      <c r="J15" s="70">
        <v>200</v>
      </c>
    </row>
    <row r="16" spans="1:10" x14ac:dyDescent="0.55000000000000004">
      <c r="A16" s="69">
        <v>45783</v>
      </c>
      <c r="B16">
        <v>53</v>
      </c>
      <c r="C16">
        <v>10</v>
      </c>
      <c r="D16" t="s">
        <v>806</v>
      </c>
      <c r="E16">
        <v>84</v>
      </c>
      <c r="F16" s="70">
        <v>57</v>
      </c>
      <c r="G16" s="70" t="s">
        <v>491</v>
      </c>
      <c r="H16" s="70" t="s">
        <v>492</v>
      </c>
      <c r="I16" s="70" t="s">
        <v>473</v>
      </c>
      <c r="J16" s="70">
        <v>200</v>
      </c>
    </row>
    <row r="17" spans="1:10" x14ac:dyDescent="0.55000000000000004">
      <c r="A17" s="69">
        <v>45784</v>
      </c>
      <c r="B17">
        <v>0</v>
      </c>
      <c r="C17">
        <v>15</v>
      </c>
      <c r="D17" t="s">
        <v>806</v>
      </c>
      <c r="E17">
        <v>87</v>
      </c>
      <c r="F17" s="70">
        <v>57</v>
      </c>
      <c r="G17" s="70" t="s">
        <v>491</v>
      </c>
      <c r="H17" s="70" t="s">
        <v>492</v>
      </c>
      <c r="I17" s="70" t="s">
        <v>473</v>
      </c>
      <c r="J17" s="70">
        <v>200</v>
      </c>
    </row>
    <row r="18" spans="1:10" x14ac:dyDescent="0.55000000000000004">
      <c r="A18" s="69">
        <v>45786</v>
      </c>
      <c r="B18">
        <v>65</v>
      </c>
      <c r="C18">
        <v>16</v>
      </c>
      <c r="D18" t="s">
        <v>806</v>
      </c>
      <c r="E18">
        <v>86</v>
      </c>
      <c r="F18" s="70">
        <v>57</v>
      </c>
      <c r="G18" s="70" t="s">
        <v>491</v>
      </c>
      <c r="H18" s="70" t="s">
        <v>492</v>
      </c>
      <c r="I18" s="70" t="s">
        <v>473</v>
      </c>
      <c r="J18" s="70">
        <v>200</v>
      </c>
    </row>
    <row r="19" spans="1:10" x14ac:dyDescent="0.55000000000000004">
      <c r="A19" s="69">
        <v>45790</v>
      </c>
      <c r="B19">
        <v>55</v>
      </c>
      <c r="C19">
        <v>16</v>
      </c>
      <c r="D19" t="s">
        <v>806</v>
      </c>
      <c r="E19">
        <v>94</v>
      </c>
      <c r="F19" s="70">
        <v>57</v>
      </c>
      <c r="G19" s="70" t="s">
        <v>491</v>
      </c>
      <c r="H19" s="70" t="s">
        <v>492</v>
      </c>
      <c r="I19" s="70" t="s">
        <v>473</v>
      </c>
      <c r="J19" s="70">
        <v>200</v>
      </c>
    </row>
    <row r="20" spans="1:10" x14ac:dyDescent="0.55000000000000004">
      <c r="A20" s="69">
        <v>45791</v>
      </c>
      <c r="B20">
        <v>0</v>
      </c>
      <c r="C20">
        <v>16</v>
      </c>
      <c r="D20" t="s">
        <v>806</v>
      </c>
      <c r="E20">
        <v>82</v>
      </c>
      <c r="F20" s="70">
        <v>57</v>
      </c>
      <c r="G20" s="70" t="s">
        <v>491</v>
      </c>
      <c r="H20" s="70" t="s">
        <v>492</v>
      </c>
      <c r="I20" s="70" t="s">
        <v>473</v>
      </c>
      <c r="J20" s="70">
        <v>200</v>
      </c>
    </row>
    <row r="21" spans="1:10" x14ac:dyDescent="0.55000000000000004">
      <c r="A21" s="69">
        <v>45793</v>
      </c>
      <c r="B21">
        <v>0</v>
      </c>
      <c r="C21">
        <v>16</v>
      </c>
      <c r="D21" t="s">
        <v>806</v>
      </c>
      <c r="E21">
        <v>91</v>
      </c>
      <c r="F21" s="70">
        <v>57</v>
      </c>
      <c r="G21" s="70" t="s">
        <v>491</v>
      </c>
      <c r="H21" s="70" t="s">
        <v>492</v>
      </c>
      <c r="I21" s="70" t="s">
        <v>473</v>
      </c>
      <c r="J21" s="70">
        <v>200</v>
      </c>
    </row>
    <row r="22" spans="1:10" x14ac:dyDescent="0.55000000000000004">
      <c r="A22" s="69">
        <v>45797</v>
      </c>
      <c r="B22">
        <v>0</v>
      </c>
      <c r="C22">
        <v>12</v>
      </c>
      <c r="D22" t="s">
        <v>806</v>
      </c>
      <c r="E22">
        <v>80</v>
      </c>
      <c r="F22" s="70">
        <v>57</v>
      </c>
      <c r="G22" s="70" t="s">
        <v>491</v>
      </c>
      <c r="H22" s="70" t="s">
        <v>492</v>
      </c>
      <c r="I22" s="70" t="s">
        <v>473</v>
      </c>
      <c r="J22" s="70">
        <v>200</v>
      </c>
    </row>
    <row r="23" spans="1:10" x14ac:dyDescent="0.55000000000000004">
      <c r="A23" s="69">
        <v>45799</v>
      </c>
      <c r="B23">
        <v>0</v>
      </c>
      <c r="C23">
        <v>16</v>
      </c>
      <c r="D23" t="s">
        <v>806</v>
      </c>
      <c r="E23">
        <v>72</v>
      </c>
      <c r="F23" s="70">
        <v>57</v>
      </c>
      <c r="G23" s="70" t="s">
        <v>491</v>
      </c>
      <c r="H23" s="70" t="s">
        <v>492</v>
      </c>
      <c r="I23" s="70" t="s">
        <v>473</v>
      </c>
      <c r="J23" s="70">
        <v>200</v>
      </c>
    </row>
    <row r="24" spans="1:10" x14ac:dyDescent="0.55000000000000004">
      <c r="A24" s="69">
        <v>45803</v>
      </c>
      <c r="B24">
        <v>134</v>
      </c>
      <c r="C24">
        <v>17</v>
      </c>
      <c r="D24" t="s">
        <v>806</v>
      </c>
      <c r="E24">
        <v>73</v>
      </c>
      <c r="F24" s="70">
        <v>57</v>
      </c>
      <c r="G24" s="70" t="s">
        <v>491</v>
      </c>
      <c r="H24" s="70" t="s">
        <v>492</v>
      </c>
      <c r="I24" s="70" t="s">
        <v>473</v>
      </c>
      <c r="J24" s="70">
        <v>200</v>
      </c>
    </row>
    <row r="25" spans="1:10" x14ac:dyDescent="0.55000000000000004">
      <c r="A25" s="69">
        <v>45805</v>
      </c>
      <c r="B25">
        <v>134</v>
      </c>
      <c r="C25">
        <v>16</v>
      </c>
      <c r="D25" t="s">
        <v>806</v>
      </c>
      <c r="E25">
        <v>73</v>
      </c>
      <c r="F25" s="70">
        <v>57</v>
      </c>
      <c r="G25" s="70" t="s">
        <v>491</v>
      </c>
      <c r="H25" s="70" t="s">
        <v>492</v>
      </c>
      <c r="I25" s="70" t="s">
        <v>473</v>
      </c>
      <c r="J25" s="70">
        <v>200</v>
      </c>
    </row>
    <row r="26" spans="1:10" x14ac:dyDescent="0.55000000000000004">
      <c r="A26" s="69">
        <v>45770</v>
      </c>
      <c r="B26">
        <v>118</v>
      </c>
      <c r="C26">
        <v>0</v>
      </c>
      <c r="D26" t="s">
        <v>806</v>
      </c>
      <c r="E26">
        <v>90</v>
      </c>
      <c r="F26" s="70">
        <v>57</v>
      </c>
      <c r="G26" s="70" t="s">
        <v>491</v>
      </c>
      <c r="H26" s="70" t="s">
        <v>492</v>
      </c>
      <c r="I26" s="70" t="s">
        <v>473</v>
      </c>
      <c r="J26" s="70">
        <v>200</v>
      </c>
    </row>
    <row r="27" spans="1:10" x14ac:dyDescent="0.55000000000000004">
      <c r="A27" s="69">
        <v>45771</v>
      </c>
      <c r="B27">
        <v>58</v>
      </c>
      <c r="C27">
        <v>0</v>
      </c>
      <c r="D27" t="s">
        <v>806</v>
      </c>
      <c r="E27">
        <v>67</v>
      </c>
      <c r="F27" s="70">
        <v>57</v>
      </c>
      <c r="G27" s="70" t="s">
        <v>491</v>
      </c>
      <c r="H27" s="70" t="s">
        <v>492</v>
      </c>
      <c r="I27" s="70" t="s">
        <v>473</v>
      </c>
      <c r="J27" s="70">
        <v>200</v>
      </c>
    </row>
    <row r="28" spans="1:10" x14ac:dyDescent="0.55000000000000004">
      <c r="A28" s="69">
        <v>45789</v>
      </c>
      <c r="B28">
        <v>0</v>
      </c>
      <c r="C28">
        <v>40</v>
      </c>
      <c r="D28" t="s">
        <v>806</v>
      </c>
      <c r="E28">
        <v>72</v>
      </c>
      <c r="F28" s="70">
        <v>57</v>
      </c>
      <c r="G28" s="70" t="s">
        <v>528</v>
      </c>
      <c r="H28" s="70" t="s">
        <v>530</v>
      </c>
      <c r="I28" s="70" t="s">
        <v>473</v>
      </c>
      <c r="J28" s="70">
        <v>200</v>
      </c>
    </row>
    <row r="29" spans="1:10" x14ac:dyDescent="0.55000000000000004">
      <c r="A29" s="69">
        <v>45790</v>
      </c>
      <c r="B29">
        <v>0</v>
      </c>
      <c r="C29">
        <v>40</v>
      </c>
      <c r="D29" t="s">
        <v>806</v>
      </c>
      <c r="E29">
        <v>94</v>
      </c>
      <c r="F29" s="70">
        <v>57</v>
      </c>
      <c r="G29" s="70" t="s">
        <v>528</v>
      </c>
      <c r="H29" s="70" t="s">
        <v>529</v>
      </c>
      <c r="I29" s="70" t="s">
        <v>473</v>
      </c>
      <c r="J29" s="70">
        <v>200</v>
      </c>
    </row>
    <row r="30" spans="1:10" x14ac:dyDescent="0.55000000000000004">
      <c r="A30" s="69">
        <v>45798</v>
      </c>
      <c r="B30">
        <v>0</v>
      </c>
      <c r="C30">
        <v>2</v>
      </c>
      <c r="D30" t="s">
        <v>806</v>
      </c>
      <c r="E30">
        <v>72</v>
      </c>
      <c r="F30" s="70">
        <v>57</v>
      </c>
      <c r="G30" s="70" t="s">
        <v>500</v>
      </c>
      <c r="H30" s="70" t="s">
        <v>501</v>
      </c>
      <c r="I30" s="70" t="s">
        <v>490</v>
      </c>
      <c r="J30" s="70">
        <v>120</v>
      </c>
    </row>
    <row r="31" spans="1:10" x14ac:dyDescent="0.55000000000000004">
      <c r="A31" s="69">
        <v>45797</v>
      </c>
      <c r="B31">
        <v>0</v>
      </c>
      <c r="C31">
        <v>5</v>
      </c>
      <c r="D31" t="s">
        <v>806</v>
      </c>
      <c r="E31">
        <v>80</v>
      </c>
      <c r="F31" s="70">
        <v>57</v>
      </c>
      <c r="G31" s="70" t="s">
        <v>523</v>
      </c>
      <c r="H31" s="70" t="s">
        <v>525</v>
      </c>
      <c r="I31" s="70" t="s">
        <v>490</v>
      </c>
      <c r="J31" s="70">
        <v>160</v>
      </c>
    </row>
    <row r="32" spans="1:10" x14ac:dyDescent="0.55000000000000004">
      <c r="A32" s="69">
        <v>45798</v>
      </c>
      <c r="B32">
        <v>0</v>
      </c>
      <c r="C32">
        <v>5</v>
      </c>
      <c r="D32" t="s">
        <v>806</v>
      </c>
      <c r="E32">
        <v>72</v>
      </c>
      <c r="F32" s="70">
        <v>57</v>
      </c>
      <c r="G32" s="70" t="s">
        <v>523</v>
      </c>
      <c r="H32" s="70" t="s">
        <v>525</v>
      </c>
      <c r="I32" s="70" t="s">
        <v>490</v>
      </c>
      <c r="J32" s="70">
        <v>160</v>
      </c>
    </row>
    <row r="33" spans="1:10" x14ac:dyDescent="0.55000000000000004">
      <c r="A33" s="69">
        <v>45799</v>
      </c>
      <c r="B33">
        <v>0</v>
      </c>
      <c r="C33">
        <v>5</v>
      </c>
      <c r="D33" t="s">
        <v>806</v>
      </c>
      <c r="E33">
        <v>72</v>
      </c>
      <c r="F33" s="70">
        <v>57</v>
      </c>
      <c r="G33" s="70" t="s">
        <v>523</v>
      </c>
      <c r="H33" s="70" t="s">
        <v>525</v>
      </c>
      <c r="I33" s="70" t="s">
        <v>490</v>
      </c>
      <c r="J33" s="70">
        <v>160</v>
      </c>
    </row>
    <row r="34" spans="1:10" x14ac:dyDescent="0.55000000000000004">
      <c r="A34" s="69">
        <v>45800</v>
      </c>
      <c r="B34">
        <v>0</v>
      </c>
      <c r="C34">
        <v>5</v>
      </c>
      <c r="D34" t="s">
        <v>806</v>
      </c>
      <c r="E34">
        <v>79</v>
      </c>
      <c r="F34" s="70">
        <v>57</v>
      </c>
      <c r="G34" s="70" t="s">
        <v>523</v>
      </c>
      <c r="H34" s="70" t="s">
        <v>525</v>
      </c>
      <c r="I34" s="70" t="s">
        <v>490</v>
      </c>
      <c r="J34" s="70">
        <v>160</v>
      </c>
    </row>
    <row r="35" spans="1:10" x14ac:dyDescent="0.55000000000000004">
      <c r="A35" s="69">
        <v>45806</v>
      </c>
      <c r="B35">
        <v>42</v>
      </c>
      <c r="C35">
        <v>0</v>
      </c>
      <c r="D35" t="s">
        <v>806</v>
      </c>
      <c r="E35">
        <v>14</v>
      </c>
      <c r="F35" s="70">
        <v>57</v>
      </c>
      <c r="G35" s="70" t="s">
        <v>523</v>
      </c>
      <c r="H35" s="70" t="s">
        <v>524</v>
      </c>
      <c r="I35" s="70" t="s">
        <v>490</v>
      </c>
      <c r="J35" s="70">
        <v>160</v>
      </c>
    </row>
    <row r="36" spans="1:10" x14ac:dyDescent="0.55000000000000004">
      <c r="A36" s="69">
        <v>45792</v>
      </c>
      <c r="B36">
        <v>0</v>
      </c>
      <c r="C36">
        <v>29</v>
      </c>
      <c r="D36" t="s">
        <v>806</v>
      </c>
      <c r="E36">
        <v>93</v>
      </c>
      <c r="F36" s="70">
        <v>57</v>
      </c>
      <c r="G36" s="70" t="s">
        <v>487</v>
      </c>
      <c r="H36" s="70" t="s">
        <v>488</v>
      </c>
      <c r="I36" s="70" t="s">
        <v>473</v>
      </c>
      <c r="J36" s="70">
        <v>130</v>
      </c>
    </row>
    <row r="37" spans="1:10" x14ac:dyDescent="0.55000000000000004">
      <c r="A37" s="69">
        <v>45793</v>
      </c>
      <c r="B37">
        <v>0</v>
      </c>
      <c r="C37">
        <v>1</v>
      </c>
      <c r="D37" t="s">
        <v>806</v>
      </c>
      <c r="E37">
        <v>91</v>
      </c>
      <c r="F37" s="70">
        <v>57</v>
      </c>
      <c r="G37" s="70" t="s">
        <v>487</v>
      </c>
      <c r="H37" s="70" t="s">
        <v>488</v>
      </c>
      <c r="I37" s="70" t="s">
        <v>473</v>
      </c>
      <c r="J37" s="70">
        <v>130</v>
      </c>
    </row>
    <row r="38" spans="1:10" x14ac:dyDescent="0.55000000000000004">
      <c r="A38" s="69">
        <v>45772</v>
      </c>
      <c r="B38">
        <v>0</v>
      </c>
      <c r="C38">
        <v>48</v>
      </c>
      <c r="D38" t="s">
        <v>806</v>
      </c>
      <c r="E38">
        <v>88</v>
      </c>
      <c r="F38" s="70">
        <v>57</v>
      </c>
      <c r="G38" s="70" t="s">
        <v>513</v>
      </c>
      <c r="H38" s="70" t="s">
        <v>514</v>
      </c>
      <c r="I38" s="70" t="s">
        <v>473</v>
      </c>
      <c r="J38" s="70">
        <v>200</v>
      </c>
    </row>
    <row r="39" spans="1:10" x14ac:dyDescent="0.55000000000000004">
      <c r="A39" s="69">
        <v>45783</v>
      </c>
      <c r="B39">
        <v>0</v>
      </c>
      <c r="C39">
        <v>45</v>
      </c>
      <c r="D39" t="s">
        <v>806</v>
      </c>
      <c r="E39">
        <v>84</v>
      </c>
      <c r="F39" s="70">
        <v>57</v>
      </c>
      <c r="G39" s="70" t="s">
        <v>513</v>
      </c>
      <c r="H39" s="70" t="s">
        <v>514</v>
      </c>
      <c r="I39" s="70" t="s">
        <v>473</v>
      </c>
      <c r="J39" s="70">
        <v>200</v>
      </c>
    </row>
    <row r="40" spans="1:10" x14ac:dyDescent="0.55000000000000004">
      <c r="A40" s="69">
        <v>45784</v>
      </c>
      <c r="B40">
        <v>0</v>
      </c>
      <c r="C40">
        <v>45</v>
      </c>
      <c r="D40" t="s">
        <v>806</v>
      </c>
      <c r="E40">
        <v>87</v>
      </c>
      <c r="F40" s="70">
        <v>57</v>
      </c>
      <c r="G40" s="70" t="s">
        <v>513</v>
      </c>
      <c r="H40" s="70" t="s">
        <v>514</v>
      </c>
      <c r="I40" s="70" t="s">
        <v>473</v>
      </c>
      <c r="J40" s="70">
        <v>200</v>
      </c>
    </row>
    <row r="41" spans="1:10" x14ac:dyDescent="0.55000000000000004">
      <c r="A41" s="69">
        <v>45785</v>
      </c>
      <c r="B41">
        <v>0</v>
      </c>
      <c r="C41">
        <v>50</v>
      </c>
      <c r="D41" t="s">
        <v>806</v>
      </c>
      <c r="E41">
        <v>87</v>
      </c>
      <c r="F41" s="70">
        <v>57</v>
      </c>
      <c r="G41" s="70" t="s">
        <v>513</v>
      </c>
      <c r="H41" s="70" t="s">
        <v>514</v>
      </c>
      <c r="I41" s="70" t="s">
        <v>473</v>
      </c>
      <c r="J41" s="70">
        <v>200</v>
      </c>
    </row>
    <row r="42" spans="1:10" x14ac:dyDescent="0.55000000000000004">
      <c r="A42" s="69">
        <v>45786</v>
      </c>
      <c r="B42">
        <v>0</v>
      </c>
      <c r="C42">
        <v>48</v>
      </c>
      <c r="D42" t="s">
        <v>806</v>
      </c>
      <c r="E42">
        <v>86</v>
      </c>
      <c r="F42" s="70">
        <v>57</v>
      </c>
      <c r="G42" s="70" t="s">
        <v>513</v>
      </c>
      <c r="H42" s="70" t="s">
        <v>514</v>
      </c>
      <c r="I42" s="70" t="s">
        <v>473</v>
      </c>
      <c r="J42" s="70">
        <v>200</v>
      </c>
    </row>
    <row r="43" spans="1:10" x14ac:dyDescent="0.55000000000000004">
      <c r="A43" s="69">
        <v>45789</v>
      </c>
      <c r="B43">
        <v>0</v>
      </c>
      <c r="C43">
        <v>36</v>
      </c>
      <c r="D43" t="s">
        <v>806</v>
      </c>
      <c r="E43">
        <v>72</v>
      </c>
      <c r="F43" s="70">
        <v>57</v>
      </c>
      <c r="G43" s="70" t="s">
        <v>513</v>
      </c>
      <c r="H43" s="70" t="s">
        <v>514</v>
      </c>
      <c r="I43" s="70" t="s">
        <v>473</v>
      </c>
      <c r="J43" s="70">
        <v>200</v>
      </c>
    </row>
    <row r="44" spans="1:10" x14ac:dyDescent="0.55000000000000004">
      <c r="A44" s="69">
        <v>45790</v>
      </c>
      <c r="B44">
        <v>0</v>
      </c>
      <c r="C44">
        <v>40</v>
      </c>
      <c r="D44" t="s">
        <v>806</v>
      </c>
      <c r="E44">
        <v>94</v>
      </c>
      <c r="F44" s="70">
        <v>57</v>
      </c>
      <c r="G44" s="70" t="s">
        <v>513</v>
      </c>
      <c r="H44" s="70" t="s">
        <v>514</v>
      </c>
      <c r="I44" s="70" t="s">
        <v>473</v>
      </c>
      <c r="J44" s="70">
        <v>200</v>
      </c>
    </row>
    <row r="45" spans="1:10" x14ac:dyDescent="0.55000000000000004">
      <c r="A45" s="69">
        <v>45791</v>
      </c>
      <c r="B45">
        <v>0</v>
      </c>
      <c r="C45">
        <v>45</v>
      </c>
      <c r="D45" t="s">
        <v>806</v>
      </c>
      <c r="E45">
        <v>82</v>
      </c>
      <c r="F45" s="70">
        <v>57</v>
      </c>
      <c r="G45" s="70" t="s">
        <v>513</v>
      </c>
      <c r="H45" s="70" t="s">
        <v>514</v>
      </c>
      <c r="I45" s="70" t="s">
        <v>473</v>
      </c>
      <c r="J45" s="70">
        <v>200</v>
      </c>
    </row>
    <row r="46" spans="1:10" x14ac:dyDescent="0.55000000000000004">
      <c r="A46" s="69">
        <v>45792</v>
      </c>
      <c r="B46">
        <v>0</v>
      </c>
      <c r="C46">
        <v>49</v>
      </c>
      <c r="D46" t="s">
        <v>806</v>
      </c>
      <c r="E46">
        <v>93</v>
      </c>
      <c r="F46" s="70">
        <v>57</v>
      </c>
      <c r="G46" s="70" t="s">
        <v>513</v>
      </c>
      <c r="H46" s="70" t="s">
        <v>514</v>
      </c>
      <c r="I46" s="70" t="s">
        <v>473</v>
      </c>
      <c r="J46" s="70">
        <v>200</v>
      </c>
    </row>
    <row r="47" spans="1:10" x14ac:dyDescent="0.55000000000000004">
      <c r="A47" s="69">
        <v>45793</v>
      </c>
      <c r="B47">
        <v>0</v>
      </c>
      <c r="C47">
        <v>41</v>
      </c>
      <c r="D47" t="s">
        <v>806</v>
      </c>
      <c r="E47">
        <v>91</v>
      </c>
      <c r="F47" s="70">
        <v>57</v>
      </c>
      <c r="G47" s="70" t="s">
        <v>513</v>
      </c>
      <c r="H47" s="70" t="s">
        <v>514</v>
      </c>
      <c r="I47" s="70" t="s">
        <v>473</v>
      </c>
      <c r="J47" s="70">
        <v>200</v>
      </c>
    </row>
    <row r="48" spans="1:10" x14ac:dyDescent="0.55000000000000004">
      <c r="A48" s="69">
        <v>45796</v>
      </c>
      <c r="B48">
        <v>0</v>
      </c>
      <c r="C48">
        <v>42</v>
      </c>
      <c r="D48" t="s">
        <v>806</v>
      </c>
      <c r="E48">
        <v>97</v>
      </c>
      <c r="F48" s="70">
        <v>57</v>
      </c>
      <c r="G48" s="70" t="s">
        <v>513</v>
      </c>
      <c r="H48" s="70" t="s">
        <v>514</v>
      </c>
      <c r="I48" s="70" t="s">
        <v>473</v>
      </c>
      <c r="J48" s="70">
        <v>200</v>
      </c>
    </row>
    <row r="49" spans="1:10" x14ac:dyDescent="0.55000000000000004">
      <c r="A49" s="69">
        <v>45797</v>
      </c>
      <c r="B49">
        <v>0</v>
      </c>
      <c r="C49">
        <v>52</v>
      </c>
      <c r="D49" t="s">
        <v>806</v>
      </c>
      <c r="E49">
        <v>80</v>
      </c>
      <c r="F49" s="70">
        <v>57</v>
      </c>
      <c r="G49" s="70" t="s">
        <v>513</v>
      </c>
      <c r="H49" s="70" t="s">
        <v>514</v>
      </c>
      <c r="I49" s="70" t="s">
        <v>473</v>
      </c>
      <c r="J49" s="70">
        <v>200</v>
      </c>
    </row>
    <row r="50" spans="1:10" x14ac:dyDescent="0.55000000000000004">
      <c r="A50" s="69">
        <v>45798</v>
      </c>
      <c r="B50">
        <v>0</v>
      </c>
      <c r="C50">
        <v>50</v>
      </c>
      <c r="D50" t="s">
        <v>806</v>
      </c>
      <c r="E50">
        <v>72</v>
      </c>
      <c r="F50" s="70">
        <v>57</v>
      </c>
      <c r="G50" s="70" t="s">
        <v>513</v>
      </c>
      <c r="H50" s="70" t="s">
        <v>514</v>
      </c>
      <c r="I50" s="70" t="s">
        <v>473</v>
      </c>
      <c r="J50" s="70">
        <v>200</v>
      </c>
    </row>
    <row r="51" spans="1:10" x14ac:dyDescent="0.55000000000000004">
      <c r="A51" s="69">
        <v>45799</v>
      </c>
      <c r="B51">
        <v>0</v>
      </c>
      <c r="C51">
        <v>61</v>
      </c>
      <c r="D51" t="s">
        <v>806</v>
      </c>
      <c r="E51">
        <v>72</v>
      </c>
      <c r="F51" s="70">
        <v>57</v>
      </c>
      <c r="G51" s="70" t="s">
        <v>513</v>
      </c>
      <c r="H51" s="70" t="s">
        <v>514</v>
      </c>
      <c r="I51" s="70" t="s">
        <v>473</v>
      </c>
      <c r="J51" s="70">
        <v>200</v>
      </c>
    </row>
    <row r="52" spans="1:10" x14ac:dyDescent="0.55000000000000004">
      <c r="A52" s="69">
        <v>45800</v>
      </c>
      <c r="B52">
        <v>0</v>
      </c>
      <c r="C52">
        <v>60</v>
      </c>
      <c r="D52" t="s">
        <v>806</v>
      </c>
      <c r="E52">
        <v>79</v>
      </c>
      <c r="F52" s="70">
        <v>57</v>
      </c>
      <c r="G52" s="70" t="s">
        <v>513</v>
      </c>
      <c r="H52" s="70" t="s">
        <v>514</v>
      </c>
      <c r="I52" s="70" t="s">
        <v>473</v>
      </c>
      <c r="J52" s="70">
        <v>200</v>
      </c>
    </row>
    <row r="53" spans="1:10" x14ac:dyDescent="0.55000000000000004">
      <c r="A53" s="69">
        <v>45803</v>
      </c>
      <c r="B53">
        <v>0</v>
      </c>
      <c r="C53">
        <v>51</v>
      </c>
      <c r="D53" t="s">
        <v>806</v>
      </c>
      <c r="E53">
        <v>73</v>
      </c>
      <c r="F53" s="70">
        <v>57</v>
      </c>
      <c r="G53" s="70" t="s">
        <v>513</v>
      </c>
      <c r="H53" s="70" t="s">
        <v>514</v>
      </c>
      <c r="I53" s="70" t="s">
        <v>473</v>
      </c>
      <c r="J53" s="70">
        <v>200</v>
      </c>
    </row>
    <row r="54" spans="1:10" x14ac:dyDescent="0.55000000000000004">
      <c r="A54" s="69">
        <v>45804</v>
      </c>
      <c r="B54">
        <v>0</v>
      </c>
      <c r="C54">
        <v>51</v>
      </c>
      <c r="D54" t="s">
        <v>806</v>
      </c>
      <c r="E54">
        <v>73</v>
      </c>
      <c r="F54" s="70">
        <v>57</v>
      </c>
      <c r="G54" s="70" t="s">
        <v>513</v>
      </c>
      <c r="H54" s="70" t="s">
        <v>514</v>
      </c>
      <c r="I54" s="70" t="s">
        <v>473</v>
      </c>
      <c r="J54" s="70">
        <v>200</v>
      </c>
    </row>
    <row r="55" spans="1:10" x14ac:dyDescent="0.55000000000000004">
      <c r="A55" s="69">
        <v>45805</v>
      </c>
      <c r="B55">
        <v>0</v>
      </c>
      <c r="C55">
        <v>51</v>
      </c>
      <c r="D55" t="s">
        <v>806</v>
      </c>
      <c r="E55">
        <v>73</v>
      </c>
      <c r="F55" s="70">
        <v>57</v>
      </c>
      <c r="G55" s="70" t="s">
        <v>513</v>
      </c>
      <c r="H55" s="70" t="s">
        <v>514</v>
      </c>
      <c r="I55" s="70" t="s">
        <v>473</v>
      </c>
      <c r="J55" s="70">
        <v>200</v>
      </c>
    </row>
    <row r="56" spans="1:10" x14ac:dyDescent="0.55000000000000004">
      <c r="A56" s="69">
        <v>45806</v>
      </c>
      <c r="B56">
        <v>0</v>
      </c>
      <c r="C56">
        <v>51</v>
      </c>
      <c r="D56" t="s">
        <v>806</v>
      </c>
      <c r="E56">
        <v>14</v>
      </c>
      <c r="F56" s="70">
        <v>57</v>
      </c>
      <c r="G56" s="70" t="s">
        <v>513</v>
      </c>
      <c r="H56" s="70" t="s">
        <v>514</v>
      </c>
      <c r="I56" s="70" t="s">
        <v>473</v>
      </c>
      <c r="J56" s="70">
        <v>200</v>
      </c>
    </row>
    <row r="57" spans="1:10" x14ac:dyDescent="0.55000000000000004">
      <c r="A57" s="69">
        <v>45807</v>
      </c>
      <c r="B57">
        <v>0</v>
      </c>
      <c r="C57">
        <v>54</v>
      </c>
      <c r="D57" t="s">
        <v>806</v>
      </c>
      <c r="E57">
        <v>0</v>
      </c>
      <c r="F57" s="70">
        <v>57</v>
      </c>
      <c r="G57" s="70" t="s">
        <v>513</v>
      </c>
      <c r="H57" s="70" t="s">
        <v>514</v>
      </c>
      <c r="I57" s="70" t="s">
        <v>473</v>
      </c>
      <c r="J57" s="70">
        <v>200</v>
      </c>
    </row>
    <row r="58" spans="1:10" x14ac:dyDescent="0.55000000000000004">
      <c r="A58" s="69">
        <v>45792</v>
      </c>
      <c r="B58">
        <v>0</v>
      </c>
      <c r="C58">
        <v>40</v>
      </c>
      <c r="D58" t="s">
        <v>806</v>
      </c>
      <c r="E58">
        <v>93</v>
      </c>
      <c r="F58" s="70">
        <v>57</v>
      </c>
      <c r="G58" s="70" t="s">
        <v>513</v>
      </c>
      <c r="H58" s="70" t="s">
        <v>527</v>
      </c>
      <c r="I58" s="70" t="s">
        <v>473</v>
      </c>
      <c r="J58" s="70">
        <v>180</v>
      </c>
    </row>
    <row r="59" spans="1:10" x14ac:dyDescent="0.55000000000000004">
      <c r="A59" s="69">
        <v>45793</v>
      </c>
      <c r="B59">
        <v>0</v>
      </c>
      <c r="C59">
        <v>40</v>
      </c>
      <c r="D59" t="s">
        <v>806</v>
      </c>
      <c r="E59">
        <v>91</v>
      </c>
      <c r="F59" s="70">
        <v>57</v>
      </c>
      <c r="G59" s="70" t="s">
        <v>513</v>
      </c>
      <c r="H59" s="70" t="s">
        <v>527</v>
      </c>
      <c r="I59" s="70" t="s">
        <v>473</v>
      </c>
      <c r="J59" s="70">
        <v>180</v>
      </c>
    </row>
    <row r="60" spans="1:10" x14ac:dyDescent="0.55000000000000004">
      <c r="A60" s="69">
        <v>45796</v>
      </c>
      <c r="B60">
        <v>0</v>
      </c>
      <c r="C60">
        <v>43</v>
      </c>
      <c r="D60" t="s">
        <v>806</v>
      </c>
      <c r="E60">
        <v>97</v>
      </c>
      <c r="F60" s="70">
        <v>57</v>
      </c>
      <c r="G60" s="70" t="s">
        <v>513</v>
      </c>
      <c r="H60" s="70" t="s">
        <v>527</v>
      </c>
      <c r="I60" s="70" t="s">
        <v>473</v>
      </c>
      <c r="J60" s="70">
        <v>180</v>
      </c>
    </row>
    <row r="61" spans="1:10" x14ac:dyDescent="0.55000000000000004">
      <c r="A61" s="69">
        <v>45797</v>
      </c>
      <c r="B61">
        <v>0</v>
      </c>
      <c r="C61">
        <v>40</v>
      </c>
      <c r="D61" t="s">
        <v>806</v>
      </c>
      <c r="E61">
        <v>80</v>
      </c>
      <c r="F61" s="70">
        <v>57</v>
      </c>
      <c r="G61" s="70" t="s">
        <v>513</v>
      </c>
      <c r="H61" s="70" t="s">
        <v>527</v>
      </c>
      <c r="I61" s="70" t="s">
        <v>473</v>
      </c>
      <c r="J61" s="70">
        <v>180</v>
      </c>
    </row>
    <row r="62" spans="1:10" x14ac:dyDescent="0.55000000000000004">
      <c r="A62" s="69">
        <v>45798</v>
      </c>
      <c r="B62">
        <v>0</v>
      </c>
      <c r="C62">
        <v>38</v>
      </c>
      <c r="D62" t="s">
        <v>806</v>
      </c>
      <c r="E62">
        <v>72</v>
      </c>
      <c r="F62" s="70">
        <v>57</v>
      </c>
      <c r="G62" s="70" t="s">
        <v>513</v>
      </c>
      <c r="H62" s="70" t="s">
        <v>527</v>
      </c>
      <c r="I62" s="70" t="s">
        <v>473</v>
      </c>
      <c r="J62" s="70">
        <v>180</v>
      </c>
    </row>
    <row r="63" spans="1:10" x14ac:dyDescent="0.55000000000000004">
      <c r="A63" s="69">
        <v>45799</v>
      </c>
      <c r="B63">
        <v>0</v>
      </c>
      <c r="C63">
        <v>40</v>
      </c>
      <c r="D63" t="s">
        <v>806</v>
      </c>
      <c r="E63">
        <v>72</v>
      </c>
      <c r="F63" s="70">
        <v>57</v>
      </c>
      <c r="G63" s="70" t="s">
        <v>513</v>
      </c>
      <c r="H63" s="70" t="s">
        <v>527</v>
      </c>
      <c r="I63" s="70" t="s">
        <v>473</v>
      </c>
      <c r="J63" s="70">
        <v>180</v>
      </c>
    </row>
    <row r="64" spans="1:10" x14ac:dyDescent="0.55000000000000004">
      <c r="A64" s="69">
        <v>45800</v>
      </c>
      <c r="B64">
        <v>0</v>
      </c>
      <c r="C64">
        <v>40</v>
      </c>
      <c r="D64" t="s">
        <v>806</v>
      </c>
      <c r="E64">
        <v>79</v>
      </c>
      <c r="F64" s="70">
        <v>57</v>
      </c>
      <c r="G64" s="70" t="s">
        <v>513</v>
      </c>
      <c r="H64" s="70" t="s">
        <v>527</v>
      </c>
      <c r="I64" s="70" t="s">
        <v>473</v>
      </c>
      <c r="J64" s="70">
        <v>180</v>
      </c>
    </row>
    <row r="65" spans="1:10" x14ac:dyDescent="0.55000000000000004">
      <c r="A65" s="69">
        <v>45803</v>
      </c>
      <c r="B65">
        <v>0</v>
      </c>
      <c r="C65">
        <v>40</v>
      </c>
      <c r="D65" t="s">
        <v>806</v>
      </c>
      <c r="E65">
        <v>73</v>
      </c>
      <c r="F65" s="70">
        <v>57</v>
      </c>
      <c r="G65" s="70" t="s">
        <v>513</v>
      </c>
      <c r="H65" s="70" t="s">
        <v>527</v>
      </c>
      <c r="I65" s="70" t="s">
        <v>473</v>
      </c>
      <c r="J65" s="70">
        <v>180</v>
      </c>
    </row>
    <row r="66" spans="1:10" x14ac:dyDescent="0.55000000000000004">
      <c r="A66" s="69">
        <v>45804</v>
      </c>
      <c r="B66">
        <v>0</v>
      </c>
      <c r="C66">
        <v>40</v>
      </c>
      <c r="D66" t="s">
        <v>806</v>
      </c>
      <c r="E66">
        <v>73</v>
      </c>
      <c r="F66" s="70">
        <v>57</v>
      </c>
      <c r="G66" s="70" t="s">
        <v>513</v>
      </c>
      <c r="H66" s="70" t="s">
        <v>527</v>
      </c>
      <c r="I66" s="70" t="s">
        <v>473</v>
      </c>
      <c r="J66" s="70">
        <v>180</v>
      </c>
    </row>
    <row r="67" spans="1:10" x14ac:dyDescent="0.55000000000000004">
      <c r="A67" s="69">
        <v>45805</v>
      </c>
      <c r="B67">
        <v>0</v>
      </c>
      <c r="C67">
        <v>40</v>
      </c>
      <c r="D67" t="s">
        <v>806</v>
      </c>
      <c r="E67">
        <v>73</v>
      </c>
      <c r="F67" s="70">
        <v>57</v>
      </c>
      <c r="G67" s="70" t="s">
        <v>513</v>
      </c>
      <c r="H67" s="70" t="s">
        <v>527</v>
      </c>
      <c r="I67" s="70" t="s">
        <v>473</v>
      </c>
      <c r="J67" s="70">
        <v>180</v>
      </c>
    </row>
    <row r="68" spans="1:10" x14ac:dyDescent="0.55000000000000004">
      <c r="A68" s="69">
        <v>45806</v>
      </c>
      <c r="B68">
        <v>0</v>
      </c>
      <c r="C68">
        <v>41</v>
      </c>
      <c r="D68" t="s">
        <v>806</v>
      </c>
      <c r="E68">
        <v>14</v>
      </c>
      <c r="F68" s="70">
        <v>57</v>
      </c>
      <c r="G68" s="70" t="s">
        <v>513</v>
      </c>
      <c r="H68" s="70" t="s">
        <v>527</v>
      </c>
      <c r="I68" s="70" t="s">
        <v>473</v>
      </c>
      <c r="J68" s="70">
        <v>180</v>
      </c>
    </row>
    <row r="69" spans="1:10" x14ac:dyDescent="0.55000000000000004">
      <c r="A69" s="69">
        <v>45807</v>
      </c>
      <c r="B69">
        <v>0</v>
      </c>
      <c r="C69">
        <v>41</v>
      </c>
      <c r="D69" t="s">
        <v>806</v>
      </c>
      <c r="E69">
        <v>0</v>
      </c>
      <c r="F69" s="70">
        <v>57</v>
      </c>
      <c r="G69" s="70" t="s">
        <v>513</v>
      </c>
      <c r="H69" s="70" t="s">
        <v>527</v>
      </c>
      <c r="I69" s="70" t="s">
        <v>473</v>
      </c>
      <c r="J69" s="70">
        <v>180</v>
      </c>
    </row>
    <row r="70" spans="1:10" x14ac:dyDescent="0.55000000000000004">
      <c r="A70" s="69">
        <v>45772</v>
      </c>
      <c r="B70">
        <v>0</v>
      </c>
      <c r="C70">
        <v>85</v>
      </c>
      <c r="D70" t="s">
        <v>806</v>
      </c>
      <c r="E70">
        <v>88</v>
      </c>
      <c r="F70" s="70">
        <v>57</v>
      </c>
      <c r="G70" s="70" t="s">
        <v>513</v>
      </c>
      <c r="H70" s="70" t="s">
        <v>515</v>
      </c>
      <c r="I70" s="70" t="s">
        <v>499</v>
      </c>
      <c r="J70" s="70">
        <v>160</v>
      </c>
    </row>
    <row r="71" spans="1:10" x14ac:dyDescent="0.55000000000000004">
      <c r="A71" s="69">
        <v>45783</v>
      </c>
      <c r="B71">
        <v>0</v>
      </c>
      <c r="C71">
        <v>75</v>
      </c>
      <c r="D71" t="s">
        <v>806</v>
      </c>
      <c r="E71">
        <v>84</v>
      </c>
      <c r="F71" s="70">
        <v>57</v>
      </c>
      <c r="G71" s="70" t="s">
        <v>513</v>
      </c>
      <c r="H71" s="70" t="s">
        <v>515</v>
      </c>
      <c r="I71" s="70" t="s">
        <v>499</v>
      </c>
      <c r="J71" s="70">
        <v>160</v>
      </c>
    </row>
    <row r="72" spans="1:10" x14ac:dyDescent="0.55000000000000004">
      <c r="A72" s="69">
        <v>45784</v>
      </c>
      <c r="B72">
        <v>0</v>
      </c>
      <c r="C72">
        <v>77</v>
      </c>
      <c r="D72" t="s">
        <v>806</v>
      </c>
      <c r="E72">
        <v>87</v>
      </c>
      <c r="F72" s="70">
        <v>57</v>
      </c>
      <c r="G72" s="70" t="s">
        <v>513</v>
      </c>
      <c r="H72" s="70" t="s">
        <v>515</v>
      </c>
      <c r="I72" s="70" t="s">
        <v>499</v>
      </c>
      <c r="J72" s="70">
        <v>160</v>
      </c>
    </row>
    <row r="73" spans="1:10" x14ac:dyDescent="0.55000000000000004">
      <c r="A73" s="69">
        <v>45785</v>
      </c>
      <c r="B73">
        <v>0</v>
      </c>
      <c r="C73">
        <v>74</v>
      </c>
      <c r="D73" t="s">
        <v>806</v>
      </c>
      <c r="E73">
        <v>87</v>
      </c>
      <c r="F73" s="70">
        <v>57</v>
      </c>
      <c r="G73" s="70" t="s">
        <v>513</v>
      </c>
      <c r="H73" s="70" t="s">
        <v>515</v>
      </c>
      <c r="I73" s="70" t="s">
        <v>499</v>
      </c>
      <c r="J73" s="70">
        <v>160</v>
      </c>
    </row>
    <row r="74" spans="1:10" x14ac:dyDescent="0.55000000000000004">
      <c r="A74" s="69">
        <v>45786</v>
      </c>
      <c r="B74">
        <v>0</v>
      </c>
      <c r="C74">
        <v>81</v>
      </c>
      <c r="D74" t="s">
        <v>806</v>
      </c>
      <c r="E74">
        <v>86</v>
      </c>
      <c r="F74" s="70">
        <v>57</v>
      </c>
      <c r="G74" s="70" t="s">
        <v>513</v>
      </c>
      <c r="H74" s="70" t="s">
        <v>515</v>
      </c>
      <c r="I74" s="70" t="s">
        <v>499</v>
      </c>
      <c r="J74" s="70">
        <v>160</v>
      </c>
    </row>
    <row r="75" spans="1:10" x14ac:dyDescent="0.55000000000000004">
      <c r="A75" s="69">
        <v>45789</v>
      </c>
      <c r="B75">
        <v>0</v>
      </c>
      <c r="C75">
        <v>81</v>
      </c>
      <c r="D75" t="s">
        <v>806</v>
      </c>
      <c r="E75">
        <v>72</v>
      </c>
      <c r="F75" s="70">
        <v>57</v>
      </c>
      <c r="G75" s="70" t="s">
        <v>513</v>
      </c>
      <c r="H75" s="70" t="s">
        <v>515</v>
      </c>
      <c r="I75" s="70" t="s">
        <v>499</v>
      </c>
      <c r="J75" s="70">
        <v>160</v>
      </c>
    </row>
    <row r="76" spans="1:10" x14ac:dyDescent="0.55000000000000004">
      <c r="A76" s="69">
        <v>45790</v>
      </c>
      <c r="B76">
        <v>0</v>
      </c>
      <c r="C76">
        <v>66</v>
      </c>
      <c r="D76" t="s">
        <v>806</v>
      </c>
      <c r="E76">
        <v>94</v>
      </c>
      <c r="F76" s="70">
        <v>57</v>
      </c>
      <c r="G76" s="70" t="s">
        <v>513</v>
      </c>
      <c r="H76" s="70" t="s">
        <v>515</v>
      </c>
      <c r="I76" s="70" t="s">
        <v>499</v>
      </c>
      <c r="J76" s="70">
        <v>160</v>
      </c>
    </row>
    <row r="77" spans="1:10" x14ac:dyDescent="0.55000000000000004">
      <c r="A77" s="69">
        <v>45791</v>
      </c>
      <c r="B77">
        <v>0</v>
      </c>
      <c r="C77">
        <v>81</v>
      </c>
      <c r="D77" t="s">
        <v>806</v>
      </c>
      <c r="E77">
        <v>82</v>
      </c>
      <c r="F77" s="70">
        <v>57</v>
      </c>
      <c r="G77" s="70" t="s">
        <v>513</v>
      </c>
      <c r="H77" s="70" t="s">
        <v>515</v>
      </c>
      <c r="I77" s="70" t="s">
        <v>499</v>
      </c>
      <c r="J77" s="70">
        <v>160</v>
      </c>
    </row>
    <row r="78" spans="1:10" x14ac:dyDescent="0.55000000000000004">
      <c r="A78" s="69">
        <v>45792</v>
      </c>
      <c r="B78">
        <v>0</v>
      </c>
      <c r="C78">
        <v>83</v>
      </c>
      <c r="D78" t="s">
        <v>806</v>
      </c>
      <c r="E78">
        <v>93</v>
      </c>
      <c r="F78" s="70">
        <v>57</v>
      </c>
      <c r="G78" s="70" t="s">
        <v>513</v>
      </c>
      <c r="H78" s="70" t="s">
        <v>515</v>
      </c>
      <c r="I78" s="70" t="s">
        <v>499</v>
      </c>
      <c r="J78" s="70">
        <v>160</v>
      </c>
    </row>
    <row r="79" spans="1:10" x14ac:dyDescent="0.55000000000000004">
      <c r="A79" s="69">
        <v>45793</v>
      </c>
      <c r="B79">
        <v>0</v>
      </c>
      <c r="C79">
        <v>83</v>
      </c>
      <c r="D79" t="s">
        <v>806</v>
      </c>
      <c r="E79">
        <v>91</v>
      </c>
      <c r="F79" s="70">
        <v>57</v>
      </c>
      <c r="G79" s="70" t="s">
        <v>513</v>
      </c>
      <c r="H79" s="70" t="s">
        <v>515</v>
      </c>
      <c r="I79" s="70" t="s">
        <v>499</v>
      </c>
      <c r="J79" s="70">
        <v>160</v>
      </c>
    </row>
    <row r="80" spans="1:10" x14ac:dyDescent="0.55000000000000004">
      <c r="A80" s="69">
        <v>45796</v>
      </c>
      <c r="B80">
        <v>0</v>
      </c>
      <c r="C80">
        <v>110</v>
      </c>
      <c r="D80" t="s">
        <v>806</v>
      </c>
      <c r="E80">
        <v>97</v>
      </c>
      <c r="F80" s="70">
        <v>57</v>
      </c>
      <c r="G80" s="70" t="s">
        <v>513</v>
      </c>
      <c r="H80" s="70" t="s">
        <v>515</v>
      </c>
      <c r="I80" s="70" t="s">
        <v>499</v>
      </c>
      <c r="J80" s="70">
        <v>160</v>
      </c>
    </row>
    <row r="81" spans="1:10" x14ac:dyDescent="0.55000000000000004">
      <c r="A81" s="69">
        <v>45797</v>
      </c>
      <c r="B81">
        <v>0</v>
      </c>
      <c r="C81">
        <v>104</v>
      </c>
      <c r="D81" t="s">
        <v>806</v>
      </c>
      <c r="E81">
        <v>80</v>
      </c>
      <c r="F81" s="70">
        <v>57</v>
      </c>
      <c r="G81" s="70" t="s">
        <v>513</v>
      </c>
      <c r="H81" s="70" t="s">
        <v>515</v>
      </c>
      <c r="I81" s="70" t="s">
        <v>499</v>
      </c>
      <c r="J81" s="70">
        <v>160</v>
      </c>
    </row>
    <row r="82" spans="1:10" x14ac:dyDescent="0.55000000000000004">
      <c r="A82" s="69">
        <v>45772</v>
      </c>
      <c r="B82">
        <v>0</v>
      </c>
      <c r="C82">
        <v>118</v>
      </c>
      <c r="D82" t="s">
        <v>806</v>
      </c>
      <c r="E82">
        <v>88</v>
      </c>
      <c r="F82" s="70">
        <v>57</v>
      </c>
      <c r="G82" s="70" t="s">
        <v>520</v>
      </c>
      <c r="H82" s="70" t="s">
        <v>521</v>
      </c>
      <c r="I82" s="70" t="s">
        <v>499</v>
      </c>
      <c r="J82" s="70">
        <v>160</v>
      </c>
    </row>
    <row r="83" spans="1:10" x14ac:dyDescent="0.55000000000000004">
      <c r="A83" s="69">
        <v>45783</v>
      </c>
      <c r="B83">
        <v>0</v>
      </c>
      <c r="C83">
        <v>58</v>
      </c>
      <c r="D83" t="s">
        <v>806</v>
      </c>
      <c r="E83">
        <v>84</v>
      </c>
      <c r="F83" s="70">
        <v>57</v>
      </c>
      <c r="G83" s="70" t="s">
        <v>520</v>
      </c>
      <c r="H83" s="70" t="s">
        <v>521</v>
      </c>
      <c r="I83" s="70" t="s">
        <v>499</v>
      </c>
      <c r="J83" s="70">
        <v>160</v>
      </c>
    </row>
    <row r="84" spans="1:10" x14ac:dyDescent="0.55000000000000004">
      <c r="A84" s="69">
        <v>45784</v>
      </c>
      <c r="B84">
        <v>0</v>
      </c>
      <c r="C84">
        <v>64</v>
      </c>
      <c r="D84" t="s">
        <v>806</v>
      </c>
      <c r="E84">
        <v>87</v>
      </c>
      <c r="F84" s="70">
        <v>57</v>
      </c>
      <c r="G84" s="70" t="s">
        <v>520</v>
      </c>
      <c r="H84" s="70" t="s">
        <v>521</v>
      </c>
      <c r="I84" s="70" t="s">
        <v>499</v>
      </c>
      <c r="J84" s="70">
        <v>160</v>
      </c>
    </row>
    <row r="85" spans="1:10" x14ac:dyDescent="0.55000000000000004">
      <c r="A85" s="69">
        <v>45785</v>
      </c>
      <c r="B85">
        <v>0</v>
      </c>
      <c r="C85">
        <v>53</v>
      </c>
      <c r="D85" t="s">
        <v>806</v>
      </c>
      <c r="E85">
        <v>87</v>
      </c>
      <c r="F85" s="70">
        <v>57</v>
      </c>
      <c r="G85" s="70" t="s">
        <v>520</v>
      </c>
      <c r="H85" s="70" t="s">
        <v>521</v>
      </c>
      <c r="I85" s="70" t="s">
        <v>499</v>
      </c>
      <c r="J85" s="70">
        <v>160</v>
      </c>
    </row>
    <row r="86" spans="1:10" x14ac:dyDescent="0.55000000000000004">
      <c r="A86" s="69">
        <v>45786</v>
      </c>
      <c r="B86">
        <v>0</v>
      </c>
      <c r="C86">
        <v>60</v>
      </c>
      <c r="D86" t="s">
        <v>806</v>
      </c>
      <c r="E86">
        <v>86</v>
      </c>
      <c r="F86" s="70">
        <v>57</v>
      </c>
      <c r="G86" s="70" t="s">
        <v>520</v>
      </c>
      <c r="H86" s="70" t="s">
        <v>521</v>
      </c>
      <c r="I86" s="70" t="s">
        <v>499</v>
      </c>
      <c r="J86" s="70">
        <v>160</v>
      </c>
    </row>
    <row r="87" spans="1:10" x14ac:dyDescent="0.55000000000000004">
      <c r="A87" s="69">
        <v>45789</v>
      </c>
      <c r="B87">
        <v>0</v>
      </c>
      <c r="C87">
        <v>63</v>
      </c>
      <c r="D87" t="s">
        <v>806</v>
      </c>
      <c r="E87">
        <v>72</v>
      </c>
      <c r="F87" s="70">
        <v>57</v>
      </c>
      <c r="G87" s="70" t="s">
        <v>520</v>
      </c>
      <c r="H87" s="70" t="s">
        <v>521</v>
      </c>
      <c r="I87" s="70" t="s">
        <v>499</v>
      </c>
      <c r="J87" s="70">
        <v>160</v>
      </c>
    </row>
    <row r="88" spans="1:10" x14ac:dyDescent="0.55000000000000004">
      <c r="A88" s="69">
        <v>45790</v>
      </c>
      <c r="B88">
        <v>0</v>
      </c>
      <c r="C88">
        <v>65</v>
      </c>
      <c r="D88" t="s">
        <v>806</v>
      </c>
      <c r="E88">
        <v>94</v>
      </c>
      <c r="F88" s="70">
        <v>57</v>
      </c>
      <c r="G88" s="70" t="s">
        <v>520</v>
      </c>
      <c r="H88" s="70" t="s">
        <v>521</v>
      </c>
      <c r="I88" s="70" t="s">
        <v>499</v>
      </c>
      <c r="J88" s="70">
        <v>160</v>
      </c>
    </row>
    <row r="89" spans="1:10" x14ac:dyDescent="0.55000000000000004">
      <c r="A89" s="69">
        <v>45791</v>
      </c>
      <c r="B89">
        <v>0</v>
      </c>
      <c r="C89">
        <v>60</v>
      </c>
      <c r="D89" t="s">
        <v>806</v>
      </c>
      <c r="E89">
        <v>82</v>
      </c>
      <c r="F89" s="70">
        <v>57</v>
      </c>
      <c r="G89" s="70" t="s">
        <v>520</v>
      </c>
      <c r="H89" s="70" t="s">
        <v>521</v>
      </c>
      <c r="I89" s="70" t="s">
        <v>499</v>
      </c>
      <c r="J89" s="70">
        <v>160</v>
      </c>
    </row>
    <row r="90" spans="1:10" x14ac:dyDescent="0.55000000000000004">
      <c r="A90" s="69">
        <v>45792</v>
      </c>
      <c r="B90">
        <v>0</v>
      </c>
      <c r="C90">
        <v>55</v>
      </c>
      <c r="D90" t="s">
        <v>806</v>
      </c>
      <c r="E90">
        <v>93</v>
      </c>
      <c r="F90" s="70">
        <v>57</v>
      </c>
      <c r="G90" s="70" t="s">
        <v>520</v>
      </c>
      <c r="H90" s="70" t="s">
        <v>521</v>
      </c>
      <c r="I90" s="70" t="s">
        <v>499</v>
      </c>
      <c r="J90" s="70">
        <v>160</v>
      </c>
    </row>
    <row r="91" spans="1:10" x14ac:dyDescent="0.55000000000000004">
      <c r="A91" s="69">
        <v>45793</v>
      </c>
      <c r="B91">
        <v>0</v>
      </c>
      <c r="C91">
        <v>60</v>
      </c>
      <c r="D91" t="s">
        <v>806</v>
      </c>
      <c r="E91">
        <v>91</v>
      </c>
      <c r="F91" s="70">
        <v>57</v>
      </c>
      <c r="G91" s="70" t="s">
        <v>520</v>
      </c>
      <c r="H91" s="70" t="s">
        <v>521</v>
      </c>
      <c r="I91" s="70" t="s">
        <v>499</v>
      </c>
      <c r="J91" s="70">
        <v>160</v>
      </c>
    </row>
    <row r="92" spans="1:10" x14ac:dyDescent="0.55000000000000004">
      <c r="A92" s="69">
        <v>45796</v>
      </c>
      <c r="B92">
        <v>0</v>
      </c>
      <c r="C92">
        <v>55</v>
      </c>
      <c r="D92" t="s">
        <v>806</v>
      </c>
      <c r="E92">
        <v>97</v>
      </c>
      <c r="F92" s="70">
        <v>57</v>
      </c>
      <c r="G92" s="70" t="s">
        <v>520</v>
      </c>
      <c r="H92" s="70" t="s">
        <v>521</v>
      </c>
      <c r="I92" s="70" t="s">
        <v>499</v>
      </c>
      <c r="J92" s="70">
        <v>160</v>
      </c>
    </row>
    <row r="93" spans="1:10" x14ac:dyDescent="0.55000000000000004">
      <c r="A93" s="69">
        <v>45797</v>
      </c>
      <c r="B93">
        <v>0</v>
      </c>
      <c r="C93">
        <v>55</v>
      </c>
      <c r="D93" t="s">
        <v>806</v>
      </c>
      <c r="E93">
        <v>80</v>
      </c>
      <c r="F93" s="70">
        <v>57</v>
      </c>
      <c r="G93" s="70" t="s">
        <v>520</v>
      </c>
      <c r="H93" s="70" t="s">
        <v>521</v>
      </c>
      <c r="I93" s="70" t="s">
        <v>499</v>
      </c>
      <c r="J93" s="70">
        <v>160</v>
      </c>
    </row>
    <row r="94" spans="1:10" x14ac:dyDescent="0.55000000000000004">
      <c r="A94" s="69">
        <v>45798</v>
      </c>
      <c r="B94">
        <v>0</v>
      </c>
      <c r="C94">
        <v>130</v>
      </c>
      <c r="D94" t="s">
        <v>806</v>
      </c>
      <c r="E94">
        <v>72</v>
      </c>
      <c r="F94" s="70">
        <v>57</v>
      </c>
      <c r="G94" s="70" t="s">
        <v>520</v>
      </c>
      <c r="H94" s="70" t="s">
        <v>521</v>
      </c>
      <c r="I94" s="70" t="s">
        <v>499</v>
      </c>
      <c r="J94" s="70">
        <v>160</v>
      </c>
    </row>
    <row r="95" spans="1:10" x14ac:dyDescent="0.55000000000000004">
      <c r="A95" s="69">
        <v>45799</v>
      </c>
      <c r="B95">
        <v>0</v>
      </c>
      <c r="C95">
        <v>104</v>
      </c>
      <c r="D95" t="s">
        <v>806</v>
      </c>
      <c r="E95">
        <v>72</v>
      </c>
      <c r="F95" s="70">
        <v>57</v>
      </c>
      <c r="G95" s="70" t="s">
        <v>520</v>
      </c>
      <c r="H95" s="70" t="s">
        <v>521</v>
      </c>
      <c r="I95" s="70" t="s">
        <v>499</v>
      </c>
      <c r="J95" s="70">
        <v>160</v>
      </c>
    </row>
    <row r="96" spans="1:10" x14ac:dyDescent="0.55000000000000004">
      <c r="A96" s="69">
        <v>45800</v>
      </c>
      <c r="B96">
        <v>0</v>
      </c>
      <c r="C96">
        <v>137</v>
      </c>
      <c r="D96" t="s">
        <v>806</v>
      </c>
      <c r="E96">
        <v>79</v>
      </c>
      <c r="F96" s="70">
        <v>57</v>
      </c>
      <c r="G96" s="70" t="s">
        <v>520</v>
      </c>
      <c r="H96" s="70" t="s">
        <v>521</v>
      </c>
      <c r="I96" s="70" t="s">
        <v>499</v>
      </c>
      <c r="J96" s="70">
        <v>160</v>
      </c>
    </row>
    <row r="97" spans="1:10" x14ac:dyDescent="0.55000000000000004">
      <c r="A97" s="69">
        <v>45803</v>
      </c>
      <c r="B97">
        <v>0</v>
      </c>
      <c r="C97">
        <v>134</v>
      </c>
      <c r="D97" t="s">
        <v>806</v>
      </c>
      <c r="E97">
        <v>73</v>
      </c>
      <c r="F97" s="70">
        <v>57</v>
      </c>
      <c r="G97" s="70" t="s">
        <v>520</v>
      </c>
      <c r="H97" s="70" t="s">
        <v>521</v>
      </c>
      <c r="I97" s="70" t="s">
        <v>499</v>
      </c>
      <c r="J97" s="70">
        <v>160</v>
      </c>
    </row>
    <row r="98" spans="1:10" x14ac:dyDescent="0.55000000000000004">
      <c r="A98" s="69">
        <v>45804</v>
      </c>
      <c r="B98">
        <v>0</v>
      </c>
      <c r="C98">
        <v>134</v>
      </c>
      <c r="D98" t="s">
        <v>806</v>
      </c>
      <c r="E98">
        <v>73</v>
      </c>
      <c r="F98" s="70">
        <v>57</v>
      </c>
      <c r="G98" s="70" t="s">
        <v>520</v>
      </c>
      <c r="H98" s="70" t="s">
        <v>521</v>
      </c>
      <c r="I98" s="70" t="s">
        <v>499</v>
      </c>
      <c r="J98" s="70">
        <v>160</v>
      </c>
    </row>
    <row r="99" spans="1:10" x14ac:dyDescent="0.55000000000000004">
      <c r="A99" s="69">
        <v>45805</v>
      </c>
      <c r="B99">
        <v>0</v>
      </c>
      <c r="C99">
        <v>134</v>
      </c>
      <c r="D99" t="s">
        <v>806</v>
      </c>
      <c r="E99">
        <v>73</v>
      </c>
      <c r="F99" s="70">
        <v>57</v>
      </c>
      <c r="G99" s="70" t="s">
        <v>520</v>
      </c>
      <c r="H99" s="70" t="s">
        <v>521</v>
      </c>
      <c r="I99" s="70" t="s">
        <v>499</v>
      </c>
      <c r="J99" s="70">
        <v>160</v>
      </c>
    </row>
    <row r="100" spans="1:10" x14ac:dyDescent="0.55000000000000004">
      <c r="A100" s="69">
        <v>45806</v>
      </c>
      <c r="B100">
        <v>0</v>
      </c>
      <c r="C100">
        <v>134</v>
      </c>
      <c r="D100" t="s">
        <v>806</v>
      </c>
      <c r="E100">
        <v>14</v>
      </c>
      <c r="F100" s="70">
        <v>57</v>
      </c>
      <c r="G100" s="70" t="s">
        <v>520</v>
      </c>
      <c r="H100" s="70" t="s">
        <v>521</v>
      </c>
      <c r="I100" s="70" t="s">
        <v>499</v>
      </c>
      <c r="J100" s="70">
        <v>160</v>
      </c>
    </row>
    <row r="101" spans="1:10" x14ac:dyDescent="0.55000000000000004">
      <c r="A101" s="69">
        <v>45807</v>
      </c>
      <c r="B101">
        <v>0</v>
      </c>
      <c r="C101">
        <v>134</v>
      </c>
      <c r="D101" t="s">
        <v>806</v>
      </c>
      <c r="E101">
        <v>0</v>
      </c>
      <c r="F101" s="70">
        <v>57</v>
      </c>
      <c r="G101" s="70" t="s">
        <v>520</v>
      </c>
      <c r="H101" s="70" t="s">
        <v>521</v>
      </c>
      <c r="I101" s="70" t="s">
        <v>499</v>
      </c>
      <c r="J101" s="70">
        <v>160</v>
      </c>
    </row>
    <row r="102" spans="1:10" x14ac:dyDescent="0.55000000000000004">
      <c r="A102" s="69">
        <v>45799</v>
      </c>
      <c r="B102">
        <v>0</v>
      </c>
      <c r="C102">
        <v>34</v>
      </c>
      <c r="D102" t="s">
        <v>806</v>
      </c>
      <c r="E102">
        <v>72</v>
      </c>
      <c r="F102" s="70">
        <v>57</v>
      </c>
      <c r="G102" s="70" t="s">
        <v>518</v>
      </c>
      <c r="H102" s="70" t="s">
        <v>522</v>
      </c>
      <c r="I102" s="70" t="s">
        <v>499</v>
      </c>
      <c r="J102" s="70">
        <v>160</v>
      </c>
    </row>
    <row r="103" spans="1:10" x14ac:dyDescent="0.55000000000000004">
      <c r="A103" s="69">
        <v>45751</v>
      </c>
      <c r="B103">
        <v>100</v>
      </c>
      <c r="C103">
        <v>12</v>
      </c>
      <c r="D103" t="s">
        <v>589</v>
      </c>
      <c r="E103">
        <v>105</v>
      </c>
      <c r="F103" s="70">
        <v>57</v>
      </c>
      <c r="G103" s="70" t="s">
        <v>491</v>
      </c>
      <c r="H103" s="70" t="s">
        <v>493</v>
      </c>
      <c r="I103" s="70" t="s">
        <v>473</v>
      </c>
      <c r="J103" s="70">
        <v>200</v>
      </c>
    </row>
    <row r="104" spans="1:10" x14ac:dyDescent="0.55000000000000004">
      <c r="A104" s="69">
        <v>45755</v>
      </c>
      <c r="B104">
        <v>71</v>
      </c>
      <c r="C104">
        <v>13</v>
      </c>
      <c r="D104" t="s">
        <v>589</v>
      </c>
      <c r="E104">
        <v>94</v>
      </c>
      <c r="F104" s="70">
        <v>57</v>
      </c>
      <c r="G104" s="70" t="s">
        <v>491</v>
      </c>
      <c r="H104" s="70" t="s">
        <v>493</v>
      </c>
      <c r="I104" s="70" t="s">
        <v>473</v>
      </c>
      <c r="J104" s="70">
        <v>200</v>
      </c>
    </row>
    <row r="105" spans="1:10" x14ac:dyDescent="0.55000000000000004">
      <c r="A105" s="69">
        <v>45757</v>
      </c>
      <c r="B105">
        <v>75</v>
      </c>
      <c r="C105">
        <v>14</v>
      </c>
      <c r="D105" t="s">
        <v>589</v>
      </c>
      <c r="E105">
        <v>74</v>
      </c>
      <c r="F105" s="70">
        <v>57</v>
      </c>
      <c r="G105" s="70" t="s">
        <v>491</v>
      </c>
      <c r="H105" s="70" t="s">
        <v>493</v>
      </c>
      <c r="I105" s="70" t="s">
        <v>473</v>
      </c>
      <c r="J105" s="70">
        <v>200</v>
      </c>
    </row>
    <row r="106" spans="1:10" x14ac:dyDescent="0.55000000000000004">
      <c r="A106" s="69">
        <v>45761</v>
      </c>
      <c r="B106">
        <v>90</v>
      </c>
      <c r="C106">
        <v>16</v>
      </c>
      <c r="D106" t="s">
        <v>589</v>
      </c>
      <c r="E106">
        <v>83</v>
      </c>
      <c r="F106" s="70">
        <v>57</v>
      </c>
      <c r="G106" s="70" t="s">
        <v>491</v>
      </c>
      <c r="H106" s="70" t="s">
        <v>493</v>
      </c>
      <c r="I106" s="70" t="s">
        <v>473</v>
      </c>
      <c r="J106" s="70">
        <v>200</v>
      </c>
    </row>
    <row r="107" spans="1:10" x14ac:dyDescent="0.55000000000000004">
      <c r="A107" s="69">
        <v>45763</v>
      </c>
      <c r="B107">
        <v>50</v>
      </c>
      <c r="C107">
        <v>12</v>
      </c>
      <c r="D107" t="s">
        <v>589</v>
      </c>
      <c r="E107">
        <v>84</v>
      </c>
      <c r="F107" s="70">
        <v>57</v>
      </c>
      <c r="G107" s="70" t="s">
        <v>491</v>
      </c>
      <c r="H107" s="70" t="s">
        <v>493</v>
      </c>
      <c r="I107" s="70" t="s">
        <v>473</v>
      </c>
      <c r="J107" s="70">
        <v>200</v>
      </c>
    </row>
    <row r="108" spans="1:10" x14ac:dyDescent="0.55000000000000004">
      <c r="A108" s="69">
        <v>45765</v>
      </c>
      <c r="B108">
        <v>115</v>
      </c>
      <c r="C108">
        <v>16</v>
      </c>
      <c r="D108" t="s">
        <v>589</v>
      </c>
      <c r="E108">
        <v>91</v>
      </c>
      <c r="F108" s="70">
        <v>57</v>
      </c>
      <c r="G108" s="70" t="s">
        <v>491</v>
      </c>
      <c r="H108" s="70" t="s">
        <v>493</v>
      </c>
      <c r="I108" s="70" t="s">
        <v>473</v>
      </c>
      <c r="J108" s="70">
        <v>200</v>
      </c>
    </row>
    <row r="109" spans="1:10" x14ac:dyDescent="0.55000000000000004">
      <c r="A109" s="69">
        <v>45769</v>
      </c>
      <c r="B109">
        <v>103</v>
      </c>
      <c r="C109">
        <v>12</v>
      </c>
      <c r="D109" t="s">
        <v>589</v>
      </c>
      <c r="E109">
        <v>95</v>
      </c>
      <c r="F109" s="70">
        <v>57</v>
      </c>
      <c r="G109" s="70" t="s">
        <v>491</v>
      </c>
      <c r="H109" s="70" t="s">
        <v>493</v>
      </c>
      <c r="I109" s="70" t="s">
        <v>473</v>
      </c>
      <c r="J109" s="70">
        <v>200</v>
      </c>
    </row>
    <row r="110" spans="1:10" x14ac:dyDescent="0.55000000000000004">
      <c r="A110" s="69">
        <v>45771</v>
      </c>
      <c r="B110">
        <v>53</v>
      </c>
      <c r="C110">
        <v>13</v>
      </c>
      <c r="D110" t="s">
        <v>589</v>
      </c>
      <c r="E110">
        <v>17</v>
      </c>
      <c r="F110" s="70">
        <v>57</v>
      </c>
      <c r="G110" s="70" t="s">
        <v>491</v>
      </c>
      <c r="H110" s="70" t="s">
        <v>493</v>
      </c>
      <c r="I110" s="70" t="s">
        <v>473</v>
      </c>
      <c r="J110" s="70">
        <v>200</v>
      </c>
    </row>
    <row r="111" spans="1:10" x14ac:dyDescent="0.55000000000000004">
      <c r="A111" s="69">
        <v>45772</v>
      </c>
      <c r="B111">
        <v>0</v>
      </c>
      <c r="C111">
        <v>10</v>
      </c>
      <c r="D111" t="s">
        <v>589</v>
      </c>
      <c r="E111">
        <v>0</v>
      </c>
      <c r="F111" s="70">
        <v>57</v>
      </c>
      <c r="G111" s="70" t="s">
        <v>491</v>
      </c>
      <c r="H111" s="70" t="s">
        <v>493</v>
      </c>
      <c r="I111" s="70" t="s">
        <v>473</v>
      </c>
      <c r="J111" s="70">
        <v>200</v>
      </c>
    </row>
    <row r="112" spans="1:10" x14ac:dyDescent="0.55000000000000004">
      <c r="A112" s="69">
        <v>45748</v>
      </c>
      <c r="B112">
        <v>110</v>
      </c>
      <c r="C112">
        <v>0</v>
      </c>
      <c r="D112" t="s">
        <v>589</v>
      </c>
      <c r="E112">
        <v>128</v>
      </c>
      <c r="F112" s="70">
        <v>57</v>
      </c>
      <c r="G112" s="70" t="s">
        <v>491</v>
      </c>
      <c r="H112" s="70" t="s">
        <v>493</v>
      </c>
      <c r="I112" s="70" t="s">
        <v>473</v>
      </c>
      <c r="J112" s="70">
        <v>200</v>
      </c>
    </row>
    <row r="113" spans="1:10" x14ac:dyDescent="0.55000000000000004">
      <c r="A113" s="69">
        <v>45750</v>
      </c>
      <c r="B113">
        <v>166</v>
      </c>
      <c r="C113">
        <v>0</v>
      </c>
      <c r="D113" t="s">
        <v>589</v>
      </c>
      <c r="E113">
        <v>108</v>
      </c>
      <c r="F113" s="70">
        <v>57</v>
      </c>
      <c r="G113" s="70" t="s">
        <v>491</v>
      </c>
      <c r="H113" s="70" t="s">
        <v>493</v>
      </c>
      <c r="I113" s="70" t="s">
        <v>473</v>
      </c>
      <c r="J113" s="70">
        <v>200</v>
      </c>
    </row>
    <row r="114" spans="1:10" x14ac:dyDescent="0.55000000000000004">
      <c r="A114" s="69">
        <v>45754</v>
      </c>
      <c r="B114">
        <v>80</v>
      </c>
      <c r="C114">
        <v>0</v>
      </c>
      <c r="D114" t="s">
        <v>589</v>
      </c>
      <c r="E114">
        <v>111</v>
      </c>
      <c r="F114" s="70">
        <v>57</v>
      </c>
      <c r="G114" s="70" t="s">
        <v>491</v>
      </c>
      <c r="H114" s="70" t="s">
        <v>493</v>
      </c>
      <c r="I114" s="70" t="s">
        <v>473</v>
      </c>
      <c r="J114" s="70">
        <v>200</v>
      </c>
    </row>
    <row r="115" spans="1:10" x14ac:dyDescent="0.55000000000000004">
      <c r="A115" s="69">
        <v>45756</v>
      </c>
      <c r="B115">
        <v>43</v>
      </c>
      <c r="C115">
        <v>0</v>
      </c>
      <c r="D115" t="s">
        <v>589</v>
      </c>
      <c r="E115">
        <v>72</v>
      </c>
      <c r="F115" s="70">
        <v>57</v>
      </c>
      <c r="G115" s="70" t="s">
        <v>491</v>
      </c>
      <c r="H115" s="70" t="s">
        <v>493</v>
      </c>
      <c r="I115" s="70" t="s">
        <v>473</v>
      </c>
      <c r="J115" s="70">
        <v>200</v>
      </c>
    </row>
    <row r="116" spans="1:10" x14ac:dyDescent="0.55000000000000004">
      <c r="A116" s="69">
        <v>45758</v>
      </c>
      <c r="B116">
        <v>65</v>
      </c>
      <c r="C116">
        <v>0</v>
      </c>
      <c r="D116" t="s">
        <v>589</v>
      </c>
      <c r="E116">
        <v>98</v>
      </c>
      <c r="F116" s="70">
        <v>57</v>
      </c>
      <c r="G116" s="70" t="s">
        <v>491</v>
      </c>
      <c r="H116" s="70" t="s">
        <v>493</v>
      </c>
      <c r="I116" s="70" t="s">
        <v>473</v>
      </c>
      <c r="J116" s="70">
        <v>200</v>
      </c>
    </row>
    <row r="117" spans="1:10" x14ac:dyDescent="0.55000000000000004">
      <c r="A117" s="69">
        <v>45762</v>
      </c>
      <c r="B117">
        <v>77</v>
      </c>
      <c r="C117">
        <v>0</v>
      </c>
      <c r="D117" t="s">
        <v>589</v>
      </c>
      <c r="E117">
        <v>98</v>
      </c>
      <c r="F117" s="70">
        <v>57</v>
      </c>
      <c r="G117" s="70" t="s">
        <v>491</v>
      </c>
      <c r="H117" s="70" t="s">
        <v>493</v>
      </c>
      <c r="I117" s="70" t="s">
        <v>473</v>
      </c>
      <c r="J117" s="70">
        <v>200</v>
      </c>
    </row>
    <row r="118" spans="1:10" x14ac:dyDescent="0.55000000000000004">
      <c r="A118" s="69">
        <v>45764</v>
      </c>
      <c r="B118">
        <v>100</v>
      </c>
      <c r="C118">
        <v>0</v>
      </c>
      <c r="D118" t="s">
        <v>589</v>
      </c>
      <c r="E118">
        <v>94</v>
      </c>
      <c r="F118" s="70">
        <v>57</v>
      </c>
      <c r="G118" s="70" t="s">
        <v>491</v>
      </c>
      <c r="H118" s="70" t="s">
        <v>493</v>
      </c>
      <c r="I118" s="70" t="s">
        <v>473</v>
      </c>
      <c r="J118" s="70">
        <v>200</v>
      </c>
    </row>
    <row r="119" spans="1:10" x14ac:dyDescent="0.55000000000000004">
      <c r="A119" s="69">
        <v>45768</v>
      </c>
      <c r="B119">
        <v>67</v>
      </c>
      <c r="C119">
        <v>0</v>
      </c>
      <c r="D119" t="s">
        <v>589</v>
      </c>
      <c r="E119">
        <v>96</v>
      </c>
      <c r="F119" s="70">
        <v>57</v>
      </c>
      <c r="G119" s="70" t="s">
        <v>491</v>
      </c>
      <c r="H119" s="70" t="s">
        <v>493</v>
      </c>
      <c r="I119" s="70" t="s">
        <v>473</v>
      </c>
      <c r="J119" s="70">
        <v>200</v>
      </c>
    </row>
    <row r="120" spans="1:10" x14ac:dyDescent="0.55000000000000004">
      <c r="A120" s="69">
        <v>45748</v>
      </c>
      <c r="B120">
        <v>0</v>
      </c>
      <c r="C120">
        <v>12</v>
      </c>
      <c r="D120" t="s">
        <v>589</v>
      </c>
      <c r="E120">
        <v>128</v>
      </c>
      <c r="F120" s="70">
        <v>57</v>
      </c>
      <c r="G120" s="70" t="s">
        <v>491</v>
      </c>
      <c r="H120" s="70" t="s">
        <v>492</v>
      </c>
      <c r="I120" s="70" t="s">
        <v>473</v>
      </c>
      <c r="J120" s="70">
        <v>200</v>
      </c>
    </row>
    <row r="121" spans="1:10" x14ac:dyDescent="0.55000000000000004">
      <c r="A121" s="69">
        <v>45749</v>
      </c>
      <c r="B121">
        <v>125</v>
      </c>
      <c r="C121">
        <v>15</v>
      </c>
      <c r="D121" t="s">
        <v>589</v>
      </c>
      <c r="E121">
        <v>102</v>
      </c>
      <c r="F121" s="70">
        <v>57</v>
      </c>
      <c r="G121" s="70" t="s">
        <v>491</v>
      </c>
      <c r="H121" s="70" t="s">
        <v>492</v>
      </c>
      <c r="I121" s="70" t="s">
        <v>473</v>
      </c>
      <c r="J121" s="70">
        <v>200</v>
      </c>
    </row>
    <row r="122" spans="1:10" x14ac:dyDescent="0.55000000000000004">
      <c r="A122" s="69">
        <v>45750</v>
      </c>
      <c r="B122">
        <v>0</v>
      </c>
      <c r="C122">
        <v>14</v>
      </c>
      <c r="D122" t="s">
        <v>589</v>
      </c>
      <c r="E122">
        <v>108</v>
      </c>
      <c r="F122" s="70">
        <v>57</v>
      </c>
      <c r="G122" s="70" t="s">
        <v>491</v>
      </c>
      <c r="H122" s="70" t="s">
        <v>492</v>
      </c>
      <c r="I122" s="70" t="s">
        <v>473</v>
      </c>
      <c r="J122" s="70">
        <v>200</v>
      </c>
    </row>
    <row r="123" spans="1:10" x14ac:dyDescent="0.55000000000000004">
      <c r="A123" s="69">
        <v>45754</v>
      </c>
      <c r="B123">
        <v>0</v>
      </c>
      <c r="C123">
        <v>14</v>
      </c>
      <c r="D123" t="s">
        <v>589</v>
      </c>
      <c r="E123">
        <v>111</v>
      </c>
      <c r="F123" s="70">
        <v>57</v>
      </c>
      <c r="G123" s="70" t="s">
        <v>491</v>
      </c>
      <c r="H123" s="70" t="s">
        <v>492</v>
      </c>
      <c r="I123" s="70" t="s">
        <v>473</v>
      </c>
      <c r="J123" s="70">
        <v>200</v>
      </c>
    </row>
    <row r="124" spans="1:10" x14ac:dyDescent="0.55000000000000004">
      <c r="A124" s="69">
        <v>45756</v>
      </c>
      <c r="B124">
        <v>0</v>
      </c>
      <c r="C124">
        <v>14</v>
      </c>
      <c r="D124" t="s">
        <v>589</v>
      </c>
      <c r="E124">
        <v>72</v>
      </c>
      <c r="F124" s="70">
        <v>57</v>
      </c>
      <c r="G124" s="70" t="s">
        <v>491</v>
      </c>
      <c r="H124" s="70" t="s">
        <v>492</v>
      </c>
      <c r="I124" s="70" t="s">
        <v>473</v>
      </c>
      <c r="J124" s="70">
        <v>200</v>
      </c>
    </row>
    <row r="125" spans="1:10" x14ac:dyDescent="0.55000000000000004">
      <c r="A125" s="69">
        <v>45758</v>
      </c>
      <c r="B125">
        <v>0</v>
      </c>
      <c r="C125">
        <v>14</v>
      </c>
      <c r="D125" t="s">
        <v>589</v>
      </c>
      <c r="E125">
        <v>98</v>
      </c>
      <c r="F125" s="70">
        <v>57</v>
      </c>
      <c r="G125" s="70" t="s">
        <v>491</v>
      </c>
      <c r="H125" s="70" t="s">
        <v>492</v>
      </c>
      <c r="I125" s="70" t="s">
        <v>473</v>
      </c>
      <c r="J125" s="70">
        <v>200</v>
      </c>
    </row>
    <row r="126" spans="1:10" x14ac:dyDescent="0.55000000000000004">
      <c r="A126" s="69">
        <v>45762</v>
      </c>
      <c r="B126">
        <v>0</v>
      </c>
      <c r="C126">
        <v>14</v>
      </c>
      <c r="D126" t="s">
        <v>589</v>
      </c>
      <c r="E126">
        <v>98</v>
      </c>
      <c r="F126" s="70">
        <v>57</v>
      </c>
      <c r="G126" s="70" t="s">
        <v>491</v>
      </c>
      <c r="H126" s="70" t="s">
        <v>492</v>
      </c>
      <c r="I126" s="70" t="s">
        <v>473</v>
      </c>
      <c r="J126" s="70">
        <v>200</v>
      </c>
    </row>
    <row r="127" spans="1:10" x14ac:dyDescent="0.55000000000000004">
      <c r="A127" s="69">
        <v>45764</v>
      </c>
      <c r="B127">
        <v>0</v>
      </c>
      <c r="C127">
        <v>14</v>
      </c>
      <c r="D127" t="s">
        <v>589</v>
      </c>
      <c r="E127">
        <v>94</v>
      </c>
      <c r="F127" s="70">
        <v>57</v>
      </c>
      <c r="G127" s="70" t="s">
        <v>491</v>
      </c>
      <c r="H127" s="70" t="s">
        <v>492</v>
      </c>
      <c r="I127" s="70" t="s">
        <v>473</v>
      </c>
      <c r="J127" s="70">
        <v>200</v>
      </c>
    </row>
    <row r="128" spans="1:10" x14ac:dyDescent="0.55000000000000004">
      <c r="A128" s="69">
        <v>45768</v>
      </c>
      <c r="B128">
        <v>0</v>
      </c>
      <c r="C128">
        <v>14</v>
      </c>
      <c r="D128" t="s">
        <v>589</v>
      </c>
      <c r="E128">
        <v>96</v>
      </c>
      <c r="F128" s="70">
        <v>57</v>
      </c>
      <c r="G128" s="70" t="s">
        <v>491</v>
      </c>
      <c r="H128" s="70" t="s">
        <v>492</v>
      </c>
      <c r="I128" s="70" t="s">
        <v>473</v>
      </c>
      <c r="J128" s="70">
        <v>200</v>
      </c>
    </row>
    <row r="129" spans="1:10" x14ac:dyDescent="0.55000000000000004">
      <c r="A129" s="69">
        <v>45770</v>
      </c>
      <c r="B129">
        <v>118</v>
      </c>
      <c r="C129">
        <v>15</v>
      </c>
      <c r="D129" t="s">
        <v>589</v>
      </c>
      <c r="E129">
        <v>97</v>
      </c>
      <c r="F129" s="70">
        <v>57</v>
      </c>
      <c r="G129" s="70" t="s">
        <v>491</v>
      </c>
      <c r="H129" s="70" t="s">
        <v>492</v>
      </c>
      <c r="I129" s="70" t="s">
        <v>473</v>
      </c>
      <c r="J129" s="70">
        <v>200</v>
      </c>
    </row>
    <row r="130" spans="1:10" x14ac:dyDescent="0.55000000000000004">
      <c r="A130" s="69">
        <v>45742</v>
      </c>
      <c r="B130">
        <v>100</v>
      </c>
      <c r="C130">
        <v>0</v>
      </c>
      <c r="D130" t="s">
        <v>589</v>
      </c>
      <c r="E130">
        <v>124</v>
      </c>
      <c r="F130" s="70">
        <v>57</v>
      </c>
      <c r="G130" s="70" t="s">
        <v>491</v>
      </c>
      <c r="H130" s="70" t="s">
        <v>492</v>
      </c>
      <c r="I130" s="70" t="s">
        <v>473</v>
      </c>
      <c r="J130" s="70">
        <v>200</v>
      </c>
    </row>
    <row r="131" spans="1:10" x14ac:dyDescent="0.55000000000000004">
      <c r="A131" s="69">
        <v>45743</v>
      </c>
      <c r="B131">
        <v>60</v>
      </c>
      <c r="C131">
        <v>0</v>
      </c>
      <c r="D131" t="s">
        <v>589</v>
      </c>
      <c r="E131">
        <v>102</v>
      </c>
      <c r="F131" s="70">
        <v>57</v>
      </c>
      <c r="G131" s="70" t="s">
        <v>491</v>
      </c>
      <c r="H131" s="70" t="s">
        <v>492</v>
      </c>
      <c r="I131" s="70" t="s">
        <v>473</v>
      </c>
      <c r="J131" s="70">
        <v>200</v>
      </c>
    </row>
    <row r="132" spans="1:10" x14ac:dyDescent="0.55000000000000004">
      <c r="A132" s="69">
        <v>45744</v>
      </c>
      <c r="B132">
        <v>50</v>
      </c>
      <c r="C132">
        <v>0</v>
      </c>
      <c r="D132" t="s">
        <v>589</v>
      </c>
      <c r="E132">
        <v>132</v>
      </c>
      <c r="F132" s="70">
        <v>57</v>
      </c>
      <c r="G132" s="70" t="s">
        <v>491</v>
      </c>
      <c r="H132" s="70" t="s">
        <v>492</v>
      </c>
      <c r="I132" s="70" t="s">
        <v>473</v>
      </c>
      <c r="J132" s="70">
        <v>200</v>
      </c>
    </row>
    <row r="133" spans="1:10" x14ac:dyDescent="0.55000000000000004">
      <c r="A133" s="69">
        <v>45761</v>
      </c>
      <c r="B133">
        <v>0</v>
      </c>
      <c r="C133">
        <v>40</v>
      </c>
      <c r="D133" t="s">
        <v>589</v>
      </c>
      <c r="E133">
        <v>83</v>
      </c>
      <c r="F133" s="70">
        <v>57</v>
      </c>
      <c r="G133" s="70" t="s">
        <v>528</v>
      </c>
      <c r="H133" s="70" t="s">
        <v>529</v>
      </c>
      <c r="I133" s="70" t="s">
        <v>473</v>
      </c>
      <c r="J133" s="70">
        <v>200</v>
      </c>
    </row>
    <row r="134" spans="1:10" x14ac:dyDescent="0.55000000000000004">
      <c r="A134" s="69">
        <v>45762</v>
      </c>
      <c r="B134">
        <v>0</v>
      </c>
      <c r="C134">
        <v>40</v>
      </c>
      <c r="D134" t="s">
        <v>589</v>
      </c>
      <c r="E134">
        <v>98</v>
      </c>
      <c r="F134" s="70">
        <v>57</v>
      </c>
      <c r="G134" s="70" t="s">
        <v>528</v>
      </c>
      <c r="H134" s="70" t="s">
        <v>529</v>
      </c>
      <c r="I134" s="70" t="s">
        <v>473</v>
      </c>
      <c r="J134" s="70">
        <v>200</v>
      </c>
    </row>
    <row r="135" spans="1:10" x14ac:dyDescent="0.55000000000000004">
      <c r="A135" s="69">
        <v>45763</v>
      </c>
      <c r="B135">
        <v>0</v>
      </c>
      <c r="C135">
        <v>40</v>
      </c>
      <c r="D135" t="s">
        <v>589</v>
      </c>
      <c r="E135">
        <v>84</v>
      </c>
      <c r="F135" s="70">
        <v>57</v>
      </c>
      <c r="G135" s="70" t="s">
        <v>528</v>
      </c>
      <c r="H135" s="70" t="s">
        <v>529</v>
      </c>
      <c r="I135" s="70" t="s">
        <v>473</v>
      </c>
      <c r="J135" s="70">
        <v>200</v>
      </c>
    </row>
    <row r="136" spans="1:10" x14ac:dyDescent="0.55000000000000004">
      <c r="A136" s="69">
        <v>45743</v>
      </c>
      <c r="B136">
        <v>0</v>
      </c>
      <c r="C136">
        <v>73</v>
      </c>
      <c r="D136" t="s">
        <v>589</v>
      </c>
      <c r="E136">
        <v>102</v>
      </c>
      <c r="F136" s="70">
        <v>57</v>
      </c>
      <c r="G136" s="70" t="s">
        <v>502</v>
      </c>
      <c r="H136" s="70" t="s">
        <v>503</v>
      </c>
      <c r="I136" s="70" t="s">
        <v>490</v>
      </c>
      <c r="J136" s="70">
        <v>160</v>
      </c>
    </row>
    <row r="137" spans="1:10" x14ac:dyDescent="0.55000000000000004">
      <c r="A137" s="69">
        <v>45744</v>
      </c>
      <c r="B137">
        <v>0</v>
      </c>
      <c r="C137">
        <v>70</v>
      </c>
      <c r="D137" t="s">
        <v>589</v>
      </c>
      <c r="E137">
        <v>132</v>
      </c>
      <c r="F137" s="70">
        <v>57</v>
      </c>
      <c r="G137" s="70" t="s">
        <v>502</v>
      </c>
      <c r="H137" s="70" t="s">
        <v>503</v>
      </c>
      <c r="I137" s="70" t="s">
        <v>490</v>
      </c>
      <c r="J137" s="70">
        <v>160</v>
      </c>
    </row>
    <row r="138" spans="1:10" x14ac:dyDescent="0.55000000000000004">
      <c r="A138" s="69">
        <v>45749</v>
      </c>
      <c r="B138">
        <v>0</v>
      </c>
      <c r="C138">
        <v>90</v>
      </c>
      <c r="D138" t="s">
        <v>589</v>
      </c>
      <c r="E138">
        <v>102</v>
      </c>
      <c r="F138" s="70">
        <v>57</v>
      </c>
      <c r="G138" s="70" t="s">
        <v>502</v>
      </c>
      <c r="H138" s="70" t="s">
        <v>503</v>
      </c>
      <c r="I138" s="70" t="s">
        <v>490</v>
      </c>
      <c r="J138" s="70">
        <v>160</v>
      </c>
    </row>
    <row r="139" spans="1:10" x14ac:dyDescent="0.55000000000000004">
      <c r="A139" s="69">
        <v>45750</v>
      </c>
      <c r="B139">
        <v>0</v>
      </c>
      <c r="C139">
        <v>76</v>
      </c>
      <c r="D139" t="s">
        <v>589</v>
      </c>
      <c r="E139">
        <v>108</v>
      </c>
      <c r="F139" s="70">
        <v>57</v>
      </c>
      <c r="G139" s="70" t="s">
        <v>502</v>
      </c>
      <c r="H139" s="70" t="s">
        <v>503</v>
      </c>
      <c r="I139" s="70" t="s">
        <v>490</v>
      </c>
      <c r="J139" s="70">
        <v>160</v>
      </c>
    </row>
    <row r="140" spans="1:10" x14ac:dyDescent="0.55000000000000004">
      <c r="A140" s="69">
        <v>45751</v>
      </c>
      <c r="B140">
        <v>0</v>
      </c>
      <c r="C140">
        <v>68</v>
      </c>
      <c r="D140" t="s">
        <v>589</v>
      </c>
      <c r="E140">
        <v>105</v>
      </c>
      <c r="F140" s="70">
        <v>57</v>
      </c>
      <c r="G140" s="70" t="s">
        <v>502</v>
      </c>
      <c r="H140" s="70" t="s">
        <v>503</v>
      </c>
      <c r="I140" s="70" t="s">
        <v>490</v>
      </c>
      <c r="J140" s="70">
        <v>160</v>
      </c>
    </row>
    <row r="141" spans="1:10" x14ac:dyDescent="0.55000000000000004">
      <c r="A141" s="69">
        <v>45761</v>
      </c>
      <c r="B141">
        <v>0</v>
      </c>
      <c r="C141">
        <v>3</v>
      </c>
      <c r="D141" t="s">
        <v>589</v>
      </c>
      <c r="E141">
        <v>83</v>
      </c>
      <c r="F141" s="70">
        <v>57</v>
      </c>
      <c r="G141" s="70" t="s">
        <v>502</v>
      </c>
      <c r="H141" s="70" t="s">
        <v>503</v>
      </c>
      <c r="I141" s="70" t="s">
        <v>490</v>
      </c>
      <c r="J141" s="70">
        <v>160</v>
      </c>
    </row>
    <row r="142" spans="1:10" x14ac:dyDescent="0.55000000000000004">
      <c r="A142" s="69">
        <v>45755</v>
      </c>
      <c r="B142">
        <v>0</v>
      </c>
      <c r="C142">
        <v>6</v>
      </c>
      <c r="D142" t="s">
        <v>589</v>
      </c>
      <c r="E142">
        <v>94</v>
      </c>
      <c r="F142" s="70">
        <v>57</v>
      </c>
      <c r="G142" s="70" t="s">
        <v>523</v>
      </c>
      <c r="H142" s="70" t="s">
        <v>525</v>
      </c>
      <c r="I142" s="70" t="s">
        <v>490</v>
      </c>
      <c r="J142" s="70">
        <v>160</v>
      </c>
    </row>
    <row r="143" spans="1:10" x14ac:dyDescent="0.55000000000000004">
      <c r="A143" s="69">
        <v>45756</v>
      </c>
      <c r="B143">
        <v>0</v>
      </c>
      <c r="C143">
        <v>6</v>
      </c>
      <c r="D143" t="s">
        <v>589</v>
      </c>
      <c r="E143">
        <v>72</v>
      </c>
      <c r="F143" s="70">
        <v>57</v>
      </c>
      <c r="G143" s="70" t="s">
        <v>523</v>
      </c>
      <c r="H143" s="70" t="s">
        <v>525</v>
      </c>
      <c r="I143" s="70" t="s">
        <v>490</v>
      </c>
      <c r="J143" s="70">
        <v>160</v>
      </c>
    </row>
    <row r="144" spans="1:10" x14ac:dyDescent="0.55000000000000004">
      <c r="A144" s="69">
        <v>45757</v>
      </c>
      <c r="B144">
        <v>0</v>
      </c>
      <c r="C144">
        <v>6</v>
      </c>
      <c r="D144" t="s">
        <v>589</v>
      </c>
      <c r="E144">
        <v>74</v>
      </c>
      <c r="F144" s="70">
        <v>57</v>
      </c>
      <c r="G144" s="70" t="s">
        <v>523</v>
      </c>
      <c r="H144" s="70" t="s">
        <v>525</v>
      </c>
      <c r="I144" s="70" t="s">
        <v>490</v>
      </c>
      <c r="J144" s="70">
        <v>160</v>
      </c>
    </row>
    <row r="145" spans="1:10" x14ac:dyDescent="0.55000000000000004">
      <c r="A145" s="69">
        <v>45752</v>
      </c>
      <c r="B145">
        <v>118</v>
      </c>
      <c r="C145">
        <v>0</v>
      </c>
      <c r="D145" t="s">
        <v>589</v>
      </c>
      <c r="E145">
        <v>84</v>
      </c>
      <c r="F145" s="70">
        <v>57</v>
      </c>
      <c r="G145" s="70" t="s">
        <v>523</v>
      </c>
      <c r="H145" s="70" t="s">
        <v>524</v>
      </c>
      <c r="I145" s="70" t="s">
        <v>490</v>
      </c>
      <c r="J145" s="70">
        <v>160</v>
      </c>
    </row>
    <row r="146" spans="1:10" x14ac:dyDescent="0.55000000000000004">
      <c r="A146" s="69">
        <v>45751</v>
      </c>
      <c r="B146">
        <v>0</v>
      </c>
      <c r="C146">
        <v>92</v>
      </c>
      <c r="D146" t="s">
        <v>589</v>
      </c>
      <c r="E146">
        <v>105</v>
      </c>
      <c r="F146" s="70">
        <v>57</v>
      </c>
      <c r="G146" s="70" t="s">
        <v>513</v>
      </c>
      <c r="H146" s="70" t="s">
        <v>514</v>
      </c>
      <c r="I146" s="70" t="s">
        <v>473</v>
      </c>
      <c r="J146" s="70">
        <v>200</v>
      </c>
    </row>
    <row r="147" spans="1:10" x14ac:dyDescent="0.55000000000000004">
      <c r="A147" s="69">
        <v>45754</v>
      </c>
      <c r="B147">
        <v>0</v>
      </c>
      <c r="C147">
        <v>55</v>
      </c>
      <c r="D147" t="s">
        <v>589</v>
      </c>
      <c r="E147">
        <v>111</v>
      </c>
      <c r="F147" s="70">
        <v>57</v>
      </c>
      <c r="G147" s="70" t="s">
        <v>513</v>
      </c>
      <c r="H147" s="70" t="s">
        <v>514</v>
      </c>
      <c r="I147" s="70" t="s">
        <v>473</v>
      </c>
      <c r="J147" s="70">
        <v>200</v>
      </c>
    </row>
    <row r="148" spans="1:10" x14ac:dyDescent="0.55000000000000004">
      <c r="A148" s="69">
        <v>45768</v>
      </c>
      <c r="B148">
        <v>0</v>
      </c>
      <c r="C148">
        <v>49</v>
      </c>
      <c r="D148" t="s">
        <v>589</v>
      </c>
      <c r="E148">
        <v>96</v>
      </c>
      <c r="F148" s="70">
        <v>57</v>
      </c>
      <c r="G148" s="70" t="s">
        <v>513</v>
      </c>
      <c r="H148" s="70" t="s">
        <v>514</v>
      </c>
      <c r="I148" s="70" t="s">
        <v>473</v>
      </c>
      <c r="J148" s="70">
        <v>200</v>
      </c>
    </row>
    <row r="149" spans="1:10" x14ac:dyDescent="0.55000000000000004">
      <c r="A149" s="69">
        <v>45769</v>
      </c>
      <c r="B149">
        <v>0</v>
      </c>
      <c r="C149">
        <v>43</v>
      </c>
      <c r="D149" t="s">
        <v>589</v>
      </c>
      <c r="E149">
        <v>95</v>
      </c>
      <c r="F149" s="70">
        <v>57</v>
      </c>
      <c r="G149" s="70" t="s">
        <v>513</v>
      </c>
      <c r="H149" s="70" t="s">
        <v>514</v>
      </c>
      <c r="I149" s="70" t="s">
        <v>473</v>
      </c>
      <c r="J149" s="70">
        <v>200</v>
      </c>
    </row>
    <row r="150" spans="1:10" x14ac:dyDescent="0.55000000000000004">
      <c r="A150" s="69">
        <v>45744</v>
      </c>
      <c r="B150">
        <v>0</v>
      </c>
      <c r="C150">
        <v>3</v>
      </c>
      <c r="D150" t="s">
        <v>589</v>
      </c>
      <c r="E150">
        <v>132</v>
      </c>
      <c r="F150" s="70">
        <v>57</v>
      </c>
      <c r="G150" s="70" t="s">
        <v>513</v>
      </c>
      <c r="H150" s="70" t="s">
        <v>527</v>
      </c>
      <c r="I150" s="70" t="s">
        <v>473</v>
      </c>
      <c r="J150" s="70">
        <v>180</v>
      </c>
    </row>
    <row r="151" spans="1:10" x14ac:dyDescent="0.55000000000000004">
      <c r="A151" s="69">
        <v>45748</v>
      </c>
      <c r="B151">
        <v>0</v>
      </c>
      <c r="C151">
        <v>24</v>
      </c>
      <c r="D151" t="s">
        <v>589</v>
      </c>
      <c r="E151">
        <v>128</v>
      </c>
      <c r="F151" s="70">
        <v>57</v>
      </c>
      <c r="G151" s="70" t="s">
        <v>513</v>
      </c>
      <c r="H151" s="70" t="s">
        <v>527</v>
      </c>
      <c r="I151" s="70" t="s">
        <v>473</v>
      </c>
      <c r="J151" s="70">
        <v>180</v>
      </c>
    </row>
    <row r="152" spans="1:10" x14ac:dyDescent="0.55000000000000004">
      <c r="A152" s="69">
        <v>45749</v>
      </c>
      <c r="B152">
        <v>0</v>
      </c>
      <c r="C152">
        <v>28</v>
      </c>
      <c r="D152" t="s">
        <v>589</v>
      </c>
      <c r="E152">
        <v>102</v>
      </c>
      <c r="F152" s="70">
        <v>57</v>
      </c>
      <c r="G152" s="70" t="s">
        <v>513</v>
      </c>
      <c r="H152" s="70" t="s">
        <v>527</v>
      </c>
      <c r="I152" s="70" t="s">
        <v>473</v>
      </c>
      <c r="J152" s="70">
        <v>180</v>
      </c>
    </row>
    <row r="153" spans="1:10" x14ac:dyDescent="0.55000000000000004">
      <c r="A153" s="69">
        <v>45750</v>
      </c>
      <c r="B153">
        <v>0</v>
      </c>
      <c r="C153">
        <v>32</v>
      </c>
      <c r="D153" t="s">
        <v>589</v>
      </c>
      <c r="E153">
        <v>108</v>
      </c>
      <c r="F153" s="70">
        <v>57</v>
      </c>
      <c r="G153" s="70" t="s">
        <v>513</v>
      </c>
      <c r="H153" s="70" t="s">
        <v>527</v>
      </c>
      <c r="I153" s="70" t="s">
        <v>473</v>
      </c>
      <c r="J153" s="70">
        <v>180</v>
      </c>
    </row>
    <row r="154" spans="1:10" x14ac:dyDescent="0.55000000000000004">
      <c r="A154" s="69">
        <v>45751</v>
      </c>
      <c r="B154">
        <v>0</v>
      </c>
      <c r="C154">
        <v>32</v>
      </c>
      <c r="D154" t="s">
        <v>589</v>
      </c>
      <c r="E154">
        <v>105</v>
      </c>
      <c r="F154" s="70">
        <v>57</v>
      </c>
      <c r="G154" s="70" t="s">
        <v>513</v>
      </c>
      <c r="H154" s="70" t="s">
        <v>527</v>
      </c>
      <c r="I154" s="70" t="s">
        <v>473</v>
      </c>
      <c r="J154" s="70">
        <v>180</v>
      </c>
    </row>
    <row r="155" spans="1:10" x14ac:dyDescent="0.55000000000000004">
      <c r="A155" s="69">
        <v>45754</v>
      </c>
      <c r="B155">
        <v>0</v>
      </c>
      <c r="C155">
        <v>14</v>
      </c>
      <c r="D155" t="s">
        <v>589</v>
      </c>
      <c r="E155">
        <v>111</v>
      </c>
      <c r="F155" s="70">
        <v>57</v>
      </c>
      <c r="G155" s="70" t="s">
        <v>513</v>
      </c>
      <c r="H155" s="70" t="s">
        <v>527</v>
      </c>
      <c r="I155" s="70" t="s">
        <v>473</v>
      </c>
      <c r="J155" s="70">
        <v>180</v>
      </c>
    </row>
    <row r="156" spans="1:10" x14ac:dyDescent="0.55000000000000004">
      <c r="A156" s="69">
        <v>45755</v>
      </c>
      <c r="B156">
        <v>0</v>
      </c>
      <c r="C156">
        <v>14</v>
      </c>
      <c r="D156" t="s">
        <v>589</v>
      </c>
      <c r="E156">
        <v>94</v>
      </c>
      <c r="F156" s="70">
        <v>57</v>
      </c>
      <c r="G156" s="70" t="s">
        <v>513</v>
      </c>
      <c r="H156" s="70" t="s">
        <v>527</v>
      </c>
      <c r="I156" s="70" t="s">
        <v>473</v>
      </c>
      <c r="J156" s="70">
        <v>180</v>
      </c>
    </row>
    <row r="157" spans="1:10" x14ac:dyDescent="0.55000000000000004">
      <c r="A157" s="69">
        <v>45756</v>
      </c>
      <c r="B157">
        <v>0</v>
      </c>
      <c r="C157">
        <v>11</v>
      </c>
      <c r="D157" t="s">
        <v>589</v>
      </c>
      <c r="E157">
        <v>72</v>
      </c>
      <c r="F157" s="70">
        <v>57</v>
      </c>
      <c r="G157" s="70" t="s">
        <v>513</v>
      </c>
      <c r="H157" s="70" t="s">
        <v>527</v>
      </c>
      <c r="I157" s="70" t="s">
        <v>473</v>
      </c>
      <c r="J157" s="70">
        <v>180</v>
      </c>
    </row>
    <row r="158" spans="1:10" x14ac:dyDescent="0.55000000000000004">
      <c r="A158" s="69">
        <v>45757</v>
      </c>
      <c r="B158">
        <v>0</v>
      </c>
      <c r="C158">
        <v>20</v>
      </c>
      <c r="D158" t="s">
        <v>589</v>
      </c>
      <c r="E158">
        <v>74</v>
      </c>
      <c r="F158" s="70">
        <v>57</v>
      </c>
      <c r="G158" s="70" t="s">
        <v>513</v>
      </c>
      <c r="H158" s="70" t="s">
        <v>527</v>
      </c>
      <c r="I158" s="70" t="s">
        <v>473</v>
      </c>
      <c r="J158" s="70">
        <v>180</v>
      </c>
    </row>
    <row r="159" spans="1:10" x14ac:dyDescent="0.55000000000000004">
      <c r="A159" s="69">
        <v>45758</v>
      </c>
      <c r="B159">
        <v>0</v>
      </c>
      <c r="C159">
        <v>14</v>
      </c>
      <c r="D159" t="s">
        <v>589</v>
      </c>
      <c r="E159">
        <v>98</v>
      </c>
      <c r="F159" s="70">
        <v>57</v>
      </c>
      <c r="G159" s="70" t="s">
        <v>513</v>
      </c>
      <c r="H159" s="70" t="s">
        <v>527</v>
      </c>
      <c r="I159" s="70" t="s">
        <v>473</v>
      </c>
      <c r="J159" s="70">
        <v>180</v>
      </c>
    </row>
    <row r="160" spans="1:10" x14ac:dyDescent="0.55000000000000004">
      <c r="A160" s="69">
        <v>45761</v>
      </c>
      <c r="B160">
        <v>0</v>
      </c>
      <c r="C160">
        <v>16</v>
      </c>
      <c r="D160" t="s">
        <v>589</v>
      </c>
      <c r="E160">
        <v>83</v>
      </c>
      <c r="F160" s="70">
        <v>57</v>
      </c>
      <c r="G160" s="70" t="s">
        <v>513</v>
      </c>
      <c r="H160" s="70" t="s">
        <v>527</v>
      </c>
      <c r="I160" s="70" t="s">
        <v>473</v>
      </c>
      <c r="J160" s="70">
        <v>180</v>
      </c>
    </row>
    <row r="161" spans="1:10" x14ac:dyDescent="0.55000000000000004">
      <c r="A161" s="69">
        <v>45762</v>
      </c>
      <c r="B161">
        <v>0</v>
      </c>
      <c r="C161">
        <v>19</v>
      </c>
      <c r="D161" t="s">
        <v>589</v>
      </c>
      <c r="E161">
        <v>98</v>
      </c>
      <c r="F161" s="70">
        <v>57</v>
      </c>
      <c r="G161" s="70" t="s">
        <v>513</v>
      </c>
      <c r="H161" s="70" t="s">
        <v>527</v>
      </c>
      <c r="I161" s="70" t="s">
        <v>473</v>
      </c>
      <c r="J161" s="70">
        <v>180</v>
      </c>
    </row>
    <row r="162" spans="1:10" x14ac:dyDescent="0.55000000000000004">
      <c r="A162" s="69">
        <v>45763</v>
      </c>
      <c r="B162">
        <v>0</v>
      </c>
      <c r="C162">
        <v>16</v>
      </c>
      <c r="D162" t="s">
        <v>589</v>
      </c>
      <c r="E162">
        <v>84</v>
      </c>
      <c r="F162" s="70">
        <v>57</v>
      </c>
      <c r="G162" s="70" t="s">
        <v>513</v>
      </c>
      <c r="H162" s="70" t="s">
        <v>527</v>
      </c>
      <c r="I162" s="70" t="s">
        <v>473</v>
      </c>
      <c r="J162" s="70">
        <v>180</v>
      </c>
    </row>
    <row r="163" spans="1:10" x14ac:dyDescent="0.55000000000000004">
      <c r="A163" s="69">
        <v>45764</v>
      </c>
      <c r="B163">
        <v>0</v>
      </c>
      <c r="C163">
        <v>32</v>
      </c>
      <c r="D163" t="s">
        <v>589</v>
      </c>
      <c r="E163">
        <v>94</v>
      </c>
      <c r="F163" s="70">
        <v>57</v>
      </c>
      <c r="G163" s="70" t="s">
        <v>513</v>
      </c>
      <c r="H163" s="70" t="s">
        <v>527</v>
      </c>
      <c r="I163" s="70" t="s">
        <v>473</v>
      </c>
      <c r="J163" s="70">
        <v>180</v>
      </c>
    </row>
    <row r="164" spans="1:10" x14ac:dyDescent="0.55000000000000004">
      <c r="A164" s="69">
        <v>45765</v>
      </c>
      <c r="B164">
        <v>0</v>
      </c>
      <c r="C164">
        <v>33</v>
      </c>
      <c r="D164" t="s">
        <v>589</v>
      </c>
      <c r="E164">
        <v>91</v>
      </c>
      <c r="F164" s="70">
        <v>57</v>
      </c>
      <c r="G164" s="70" t="s">
        <v>513</v>
      </c>
      <c r="H164" s="70" t="s">
        <v>527</v>
      </c>
      <c r="I164" s="70" t="s">
        <v>473</v>
      </c>
      <c r="J164" s="70">
        <v>180</v>
      </c>
    </row>
    <row r="165" spans="1:10" x14ac:dyDescent="0.55000000000000004">
      <c r="A165" s="69">
        <v>45768</v>
      </c>
      <c r="B165">
        <v>0</v>
      </c>
      <c r="C165">
        <v>32</v>
      </c>
      <c r="D165" t="s">
        <v>589</v>
      </c>
      <c r="E165">
        <v>96</v>
      </c>
      <c r="F165" s="70">
        <v>57</v>
      </c>
      <c r="G165" s="70" t="s">
        <v>513</v>
      </c>
      <c r="H165" s="70" t="s">
        <v>527</v>
      </c>
      <c r="I165" s="70" t="s">
        <v>473</v>
      </c>
      <c r="J165" s="70">
        <v>180</v>
      </c>
    </row>
    <row r="166" spans="1:10" x14ac:dyDescent="0.55000000000000004">
      <c r="A166" s="69">
        <v>45769</v>
      </c>
      <c r="B166">
        <v>0</v>
      </c>
      <c r="C166">
        <v>32</v>
      </c>
      <c r="D166" t="s">
        <v>589</v>
      </c>
      <c r="E166">
        <v>95</v>
      </c>
      <c r="F166" s="70">
        <v>57</v>
      </c>
      <c r="G166" s="70" t="s">
        <v>513</v>
      </c>
      <c r="H166" s="70" t="s">
        <v>527</v>
      </c>
      <c r="I166" s="70" t="s">
        <v>473</v>
      </c>
      <c r="J166" s="70">
        <v>180</v>
      </c>
    </row>
    <row r="167" spans="1:10" x14ac:dyDescent="0.55000000000000004">
      <c r="A167" s="69">
        <v>45770</v>
      </c>
      <c r="B167">
        <v>0</v>
      </c>
      <c r="C167">
        <v>32</v>
      </c>
      <c r="D167" t="s">
        <v>589</v>
      </c>
      <c r="E167">
        <v>97</v>
      </c>
      <c r="F167" s="70">
        <v>57</v>
      </c>
      <c r="G167" s="70" t="s">
        <v>513</v>
      </c>
      <c r="H167" s="70" t="s">
        <v>527</v>
      </c>
      <c r="I167" s="70" t="s">
        <v>473</v>
      </c>
      <c r="J167" s="70">
        <v>180</v>
      </c>
    </row>
    <row r="168" spans="1:10" x14ac:dyDescent="0.55000000000000004">
      <c r="A168" s="69">
        <v>45771</v>
      </c>
      <c r="B168">
        <v>0</v>
      </c>
      <c r="C168">
        <v>31</v>
      </c>
      <c r="D168" t="s">
        <v>589</v>
      </c>
      <c r="E168">
        <v>17</v>
      </c>
      <c r="F168" s="70">
        <v>57</v>
      </c>
      <c r="G168" s="70" t="s">
        <v>513</v>
      </c>
      <c r="H168" s="70" t="s">
        <v>527</v>
      </c>
      <c r="I168" s="70" t="s">
        <v>473</v>
      </c>
      <c r="J168" s="70">
        <v>180</v>
      </c>
    </row>
    <row r="169" spans="1:10" x14ac:dyDescent="0.55000000000000004">
      <c r="A169" s="69">
        <v>45772</v>
      </c>
      <c r="B169">
        <v>0</v>
      </c>
      <c r="C169">
        <v>30</v>
      </c>
      <c r="D169" t="s">
        <v>589</v>
      </c>
      <c r="E169">
        <v>0</v>
      </c>
      <c r="F169" s="70">
        <v>57</v>
      </c>
      <c r="G169" s="70" t="s">
        <v>513</v>
      </c>
      <c r="H169" s="70" t="s">
        <v>527</v>
      </c>
      <c r="I169" s="70" t="s">
        <v>473</v>
      </c>
      <c r="J169" s="70">
        <v>180</v>
      </c>
    </row>
    <row r="170" spans="1:10" x14ac:dyDescent="0.55000000000000004">
      <c r="A170" s="69">
        <v>45751</v>
      </c>
      <c r="B170">
        <v>0</v>
      </c>
      <c r="C170">
        <v>3</v>
      </c>
      <c r="D170" t="s">
        <v>589</v>
      </c>
      <c r="E170">
        <v>105</v>
      </c>
      <c r="F170" s="70">
        <v>57</v>
      </c>
      <c r="G170" s="70" t="s">
        <v>513</v>
      </c>
      <c r="H170" s="70" t="s">
        <v>526</v>
      </c>
      <c r="I170" s="70" t="s">
        <v>499</v>
      </c>
      <c r="J170" s="70">
        <v>160</v>
      </c>
    </row>
    <row r="171" spans="1:10" x14ac:dyDescent="0.55000000000000004">
      <c r="A171" s="69">
        <v>45748</v>
      </c>
      <c r="B171">
        <v>0</v>
      </c>
      <c r="C171">
        <v>150</v>
      </c>
      <c r="D171" t="s">
        <v>589</v>
      </c>
      <c r="E171">
        <v>128</v>
      </c>
      <c r="F171" s="70">
        <v>57</v>
      </c>
      <c r="G171" s="70" t="s">
        <v>513</v>
      </c>
      <c r="H171" s="70" t="s">
        <v>515</v>
      </c>
      <c r="I171" s="70" t="s">
        <v>499</v>
      </c>
      <c r="J171" s="70">
        <v>160</v>
      </c>
    </row>
    <row r="172" spans="1:10" x14ac:dyDescent="0.55000000000000004">
      <c r="A172" s="69">
        <v>45749</v>
      </c>
      <c r="B172">
        <v>0</v>
      </c>
      <c r="C172">
        <v>150</v>
      </c>
      <c r="D172" t="s">
        <v>589</v>
      </c>
      <c r="E172">
        <v>102</v>
      </c>
      <c r="F172" s="70">
        <v>57</v>
      </c>
      <c r="G172" s="70" t="s">
        <v>513</v>
      </c>
      <c r="H172" s="70" t="s">
        <v>515</v>
      </c>
      <c r="I172" s="70" t="s">
        <v>499</v>
      </c>
      <c r="J172" s="70">
        <v>160</v>
      </c>
    </row>
    <row r="173" spans="1:10" x14ac:dyDescent="0.55000000000000004">
      <c r="A173" s="69">
        <v>45750</v>
      </c>
      <c r="B173">
        <v>0</v>
      </c>
      <c r="C173">
        <v>150</v>
      </c>
      <c r="D173" t="s">
        <v>589</v>
      </c>
      <c r="E173">
        <v>108</v>
      </c>
      <c r="F173" s="70">
        <v>57</v>
      </c>
      <c r="G173" s="70" t="s">
        <v>513</v>
      </c>
      <c r="H173" s="70" t="s">
        <v>515</v>
      </c>
      <c r="I173" s="70" t="s">
        <v>499</v>
      </c>
      <c r="J173" s="70">
        <v>160</v>
      </c>
    </row>
    <row r="174" spans="1:10" x14ac:dyDescent="0.55000000000000004">
      <c r="A174" s="69">
        <v>45751</v>
      </c>
      <c r="B174">
        <v>0</v>
      </c>
      <c r="C174">
        <v>40</v>
      </c>
      <c r="D174" t="s">
        <v>589</v>
      </c>
      <c r="E174">
        <v>105</v>
      </c>
      <c r="F174" s="70">
        <v>57</v>
      </c>
      <c r="G174" s="70" t="s">
        <v>513</v>
      </c>
      <c r="H174" s="70" t="s">
        <v>515</v>
      </c>
      <c r="I174" s="70" t="s">
        <v>499</v>
      </c>
      <c r="J174" s="70">
        <v>160</v>
      </c>
    </row>
    <row r="175" spans="1:10" x14ac:dyDescent="0.55000000000000004">
      <c r="A175" s="69">
        <v>45754</v>
      </c>
      <c r="B175">
        <v>0</v>
      </c>
      <c r="C175">
        <v>40</v>
      </c>
      <c r="D175" t="s">
        <v>589</v>
      </c>
      <c r="E175">
        <v>111</v>
      </c>
      <c r="F175" s="70">
        <v>57</v>
      </c>
      <c r="G175" s="70" t="s">
        <v>513</v>
      </c>
      <c r="H175" s="70" t="s">
        <v>515</v>
      </c>
      <c r="I175" s="70" t="s">
        <v>499</v>
      </c>
      <c r="J175" s="70">
        <v>160</v>
      </c>
    </row>
    <row r="176" spans="1:10" x14ac:dyDescent="0.55000000000000004">
      <c r="A176" s="69">
        <v>45755</v>
      </c>
      <c r="B176">
        <v>0</v>
      </c>
      <c r="C176">
        <v>141</v>
      </c>
      <c r="D176" t="s">
        <v>589</v>
      </c>
      <c r="E176">
        <v>94</v>
      </c>
      <c r="F176" s="70">
        <v>57</v>
      </c>
      <c r="G176" s="70" t="s">
        <v>513</v>
      </c>
      <c r="H176" s="70" t="s">
        <v>515</v>
      </c>
      <c r="I176" s="70" t="s">
        <v>499</v>
      </c>
      <c r="J176" s="70">
        <v>160</v>
      </c>
    </row>
    <row r="177" spans="1:10" x14ac:dyDescent="0.55000000000000004">
      <c r="A177" s="69">
        <v>45756</v>
      </c>
      <c r="B177">
        <v>0</v>
      </c>
      <c r="C177">
        <v>146</v>
      </c>
      <c r="D177" t="s">
        <v>589</v>
      </c>
      <c r="E177">
        <v>72</v>
      </c>
      <c r="F177" s="70">
        <v>57</v>
      </c>
      <c r="G177" s="70" t="s">
        <v>513</v>
      </c>
      <c r="H177" s="70" t="s">
        <v>515</v>
      </c>
      <c r="I177" s="70" t="s">
        <v>499</v>
      </c>
      <c r="J177" s="70">
        <v>160</v>
      </c>
    </row>
    <row r="178" spans="1:10" x14ac:dyDescent="0.55000000000000004">
      <c r="A178" s="69">
        <v>45757</v>
      </c>
      <c r="B178">
        <v>0</v>
      </c>
      <c r="C178">
        <v>124</v>
      </c>
      <c r="D178" t="s">
        <v>589</v>
      </c>
      <c r="E178">
        <v>74</v>
      </c>
      <c r="F178" s="70">
        <v>57</v>
      </c>
      <c r="G178" s="70" t="s">
        <v>513</v>
      </c>
      <c r="H178" s="70" t="s">
        <v>515</v>
      </c>
      <c r="I178" s="70" t="s">
        <v>499</v>
      </c>
      <c r="J178" s="70">
        <v>160</v>
      </c>
    </row>
    <row r="179" spans="1:10" x14ac:dyDescent="0.55000000000000004">
      <c r="A179" s="69">
        <v>45758</v>
      </c>
      <c r="B179">
        <v>0</v>
      </c>
      <c r="C179">
        <v>134</v>
      </c>
      <c r="D179" t="s">
        <v>589</v>
      </c>
      <c r="E179">
        <v>98</v>
      </c>
      <c r="F179" s="70">
        <v>57</v>
      </c>
      <c r="G179" s="70" t="s">
        <v>513</v>
      </c>
      <c r="H179" s="70" t="s">
        <v>515</v>
      </c>
      <c r="I179" s="70" t="s">
        <v>499</v>
      </c>
      <c r="J179" s="70">
        <v>160</v>
      </c>
    </row>
    <row r="180" spans="1:10" x14ac:dyDescent="0.55000000000000004">
      <c r="A180" s="69">
        <v>45761</v>
      </c>
      <c r="B180">
        <v>0</v>
      </c>
      <c r="C180">
        <v>91</v>
      </c>
      <c r="D180" t="s">
        <v>589</v>
      </c>
      <c r="E180">
        <v>83</v>
      </c>
      <c r="F180" s="70">
        <v>57</v>
      </c>
      <c r="G180" s="70" t="s">
        <v>513</v>
      </c>
      <c r="H180" s="70" t="s">
        <v>515</v>
      </c>
      <c r="I180" s="70" t="s">
        <v>499</v>
      </c>
      <c r="J180" s="70">
        <v>160</v>
      </c>
    </row>
    <row r="181" spans="1:10" x14ac:dyDescent="0.55000000000000004">
      <c r="A181" s="69">
        <v>45762</v>
      </c>
      <c r="B181">
        <v>0</v>
      </c>
      <c r="C181">
        <v>92</v>
      </c>
      <c r="D181" t="s">
        <v>589</v>
      </c>
      <c r="E181">
        <v>98</v>
      </c>
      <c r="F181" s="70">
        <v>57</v>
      </c>
      <c r="G181" s="70" t="s">
        <v>513</v>
      </c>
      <c r="H181" s="70" t="s">
        <v>515</v>
      </c>
      <c r="I181" s="70" t="s">
        <v>499</v>
      </c>
      <c r="J181" s="70">
        <v>160</v>
      </c>
    </row>
    <row r="182" spans="1:10" x14ac:dyDescent="0.55000000000000004">
      <c r="A182" s="69">
        <v>45763</v>
      </c>
      <c r="B182">
        <v>0</v>
      </c>
      <c r="C182">
        <v>81</v>
      </c>
      <c r="D182" t="s">
        <v>589</v>
      </c>
      <c r="E182">
        <v>84</v>
      </c>
      <c r="F182" s="70">
        <v>57</v>
      </c>
      <c r="G182" s="70" t="s">
        <v>513</v>
      </c>
      <c r="H182" s="70" t="s">
        <v>515</v>
      </c>
      <c r="I182" s="70" t="s">
        <v>499</v>
      </c>
      <c r="J182" s="70">
        <v>160</v>
      </c>
    </row>
    <row r="183" spans="1:10" x14ac:dyDescent="0.55000000000000004">
      <c r="A183" s="69">
        <v>45764</v>
      </c>
      <c r="B183">
        <v>0</v>
      </c>
      <c r="C183">
        <v>56</v>
      </c>
      <c r="D183" t="s">
        <v>589</v>
      </c>
      <c r="E183">
        <v>94</v>
      </c>
      <c r="F183" s="70">
        <v>57</v>
      </c>
      <c r="G183" s="70" t="s">
        <v>513</v>
      </c>
      <c r="H183" s="70" t="s">
        <v>515</v>
      </c>
      <c r="I183" s="70" t="s">
        <v>499</v>
      </c>
      <c r="J183" s="70">
        <v>160</v>
      </c>
    </row>
    <row r="184" spans="1:10" x14ac:dyDescent="0.55000000000000004">
      <c r="A184" s="69">
        <v>45765</v>
      </c>
      <c r="B184">
        <v>0</v>
      </c>
      <c r="C184">
        <v>71</v>
      </c>
      <c r="D184" t="s">
        <v>589</v>
      </c>
      <c r="E184">
        <v>91</v>
      </c>
      <c r="F184" s="70">
        <v>57</v>
      </c>
      <c r="G184" s="70" t="s">
        <v>513</v>
      </c>
      <c r="H184" s="70" t="s">
        <v>515</v>
      </c>
      <c r="I184" s="70" t="s">
        <v>499</v>
      </c>
      <c r="J184" s="70">
        <v>160</v>
      </c>
    </row>
    <row r="185" spans="1:10" x14ac:dyDescent="0.55000000000000004">
      <c r="A185" s="69">
        <v>45770</v>
      </c>
      <c r="B185">
        <v>0</v>
      </c>
      <c r="C185">
        <v>51</v>
      </c>
      <c r="D185" t="s">
        <v>589</v>
      </c>
      <c r="E185">
        <v>97</v>
      </c>
      <c r="F185" s="70">
        <v>57</v>
      </c>
      <c r="G185" s="70" t="s">
        <v>513</v>
      </c>
      <c r="H185" s="70" t="s">
        <v>515</v>
      </c>
      <c r="I185" s="70" t="s">
        <v>499</v>
      </c>
      <c r="J185" s="70">
        <v>160</v>
      </c>
    </row>
    <row r="186" spans="1:10" x14ac:dyDescent="0.55000000000000004">
      <c r="A186" s="69">
        <v>45771</v>
      </c>
      <c r="B186">
        <v>0</v>
      </c>
      <c r="C186">
        <v>103</v>
      </c>
      <c r="D186" t="s">
        <v>589</v>
      </c>
      <c r="E186">
        <v>17</v>
      </c>
      <c r="F186" s="70">
        <v>57</v>
      </c>
      <c r="G186" s="70" t="s">
        <v>513</v>
      </c>
      <c r="H186" s="70" t="s">
        <v>515</v>
      </c>
      <c r="I186" s="70" t="s">
        <v>499</v>
      </c>
      <c r="J186" s="70">
        <v>160</v>
      </c>
    </row>
    <row r="187" spans="1:10" x14ac:dyDescent="0.55000000000000004">
      <c r="A187" s="69">
        <v>45772</v>
      </c>
      <c r="B187">
        <v>0</v>
      </c>
      <c r="C187">
        <v>85</v>
      </c>
      <c r="D187" t="s">
        <v>589</v>
      </c>
      <c r="E187">
        <v>0</v>
      </c>
      <c r="F187" s="70">
        <v>57</v>
      </c>
      <c r="G187" s="70" t="s">
        <v>513</v>
      </c>
      <c r="H187" s="70" t="s">
        <v>515</v>
      </c>
      <c r="I187" s="70" t="s">
        <v>499</v>
      </c>
      <c r="J187" s="70">
        <v>160</v>
      </c>
    </row>
    <row r="188" spans="1:10" x14ac:dyDescent="0.55000000000000004">
      <c r="A188" s="69">
        <v>45770</v>
      </c>
      <c r="B188">
        <v>0</v>
      </c>
      <c r="C188">
        <v>35</v>
      </c>
      <c r="D188" t="s">
        <v>589</v>
      </c>
      <c r="E188">
        <v>97</v>
      </c>
      <c r="F188" s="70">
        <v>57</v>
      </c>
      <c r="G188" s="70" t="s">
        <v>513</v>
      </c>
      <c r="H188" s="70" t="s">
        <v>517</v>
      </c>
      <c r="I188" s="70" t="s">
        <v>499</v>
      </c>
      <c r="J188" s="70">
        <v>160</v>
      </c>
    </row>
    <row r="189" spans="1:10" x14ac:dyDescent="0.55000000000000004">
      <c r="A189" s="69">
        <v>45748</v>
      </c>
      <c r="B189">
        <v>0</v>
      </c>
      <c r="C189">
        <v>150</v>
      </c>
      <c r="D189" t="s">
        <v>589</v>
      </c>
      <c r="E189">
        <v>128</v>
      </c>
      <c r="F189" s="70">
        <v>57</v>
      </c>
      <c r="G189" s="70" t="s">
        <v>518</v>
      </c>
      <c r="H189" s="70" t="s">
        <v>521</v>
      </c>
      <c r="I189" s="70" t="s">
        <v>499</v>
      </c>
      <c r="J189" s="70">
        <v>160</v>
      </c>
    </row>
    <row r="190" spans="1:10" x14ac:dyDescent="0.55000000000000004">
      <c r="A190" s="69">
        <v>45749</v>
      </c>
      <c r="B190">
        <v>0</v>
      </c>
      <c r="C190">
        <v>150</v>
      </c>
      <c r="D190" t="s">
        <v>589</v>
      </c>
      <c r="E190">
        <v>102</v>
      </c>
      <c r="F190" s="70">
        <v>57</v>
      </c>
      <c r="G190" s="70" t="s">
        <v>518</v>
      </c>
      <c r="H190" s="70" t="s">
        <v>521</v>
      </c>
      <c r="I190" s="70" t="s">
        <v>499</v>
      </c>
      <c r="J190" s="70">
        <v>160</v>
      </c>
    </row>
    <row r="191" spans="1:10" x14ac:dyDescent="0.55000000000000004">
      <c r="A191" s="69">
        <v>45750</v>
      </c>
      <c r="B191">
        <v>0</v>
      </c>
      <c r="C191">
        <v>110</v>
      </c>
      <c r="D191" t="s">
        <v>589</v>
      </c>
      <c r="E191">
        <v>108</v>
      </c>
      <c r="F191" s="70">
        <v>57</v>
      </c>
      <c r="G191" s="70" t="s">
        <v>518</v>
      </c>
      <c r="H191" s="70" t="s">
        <v>521</v>
      </c>
      <c r="I191" s="70" t="s">
        <v>499</v>
      </c>
      <c r="J191" s="70">
        <v>160</v>
      </c>
    </row>
    <row r="192" spans="1:10" x14ac:dyDescent="0.55000000000000004">
      <c r="A192" s="69">
        <v>45751</v>
      </c>
      <c r="B192">
        <v>0</v>
      </c>
      <c r="C192">
        <v>125</v>
      </c>
      <c r="D192" t="s">
        <v>589</v>
      </c>
      <c r="E192">
        <v>105</v>
      </c>
      <c r="F192" s="70">
        <v>57</v>
      </c>
      <c r="G192" s="70" t="s">
        <v>518</v>
      </c>
      <c r="H192" s="70" t="s">
        <v>521</v>
      </c>
      <c r="I192" s="70" t="s">
        <v>499</v>
      </c>
      <c r="J192" s="70">
        <v>160</v>
      </c>
    </row>
    <row r="193" spans="1:10" x14ac:dyDescent="0.55000000000000004">
      <c r="A193" s="69">
        <v>45754</v>
      </c>
      <c r="B193">
        <v>0</v>
      </c>
      <c r="C193">
        <v>166</v>
      </c>
      <c r="D193" t="s">
        <v>589</v>
      </c>
      <c r="E193">
        <v>111</v>
      </c>
      <c r="F193" s="70">
        <v>57</v>
      </c>
      <c r="G193" s="70" t="s">
        <v>518</v>
      </c>
      <c r="H193" s="70" t="s">
        <v>521</v>
      </c>
      <c r="I193" s="70" t="s">
        <v>499</v>
      </c>
      <c r="J193" s="70">
        <v>160</v>
      </c>
    </row>
    <row r="194" spans="1:10" x14ac:dyDescent="0.55000000000000004">
      <c r="A194" s="69">
        <v>45755</v>
      </c>
      <c r="B194">
        <v>0</v>
      </c>
      <c r="C194">
        <v>100</v>
      </c>
      <c r="D194" t="s">
        <v>589</v>
      </c>
      <c r="E194">
        <v>94</v>
      </c>
      <c r="F194" s="70">
        <v>57</v>
      </c>
      <c r="G194" s="70" t="s">
        <v>518</v>
      </c>
      <c r="H194" s="70" t="s">
        <v>521</v>
      </c>
      <c r="I194" s="70" t="s">
        <v>499</v>
      </c>
      <c r="J194" s="70">
        <v>160</v>
      </c>
    </row>
    <row r="195" spans="1:10" x14ac:dyDescent="0.55000000000000004">
      <c r="A195" s="69">
        <v>45756</v>
      </c>
      <c r="B195">
        <v>0</v>
      </c>
      <c r="C195">
        <v>110</v>
      </c>
      <c r="D195" t="s">
        <v>589</v>
      </c>
      <c r="E195">
        <v>72</v>
      </c>
      <c r="F195" s="70">
        <v>57</v>
      </c>
      <c r="G195" s="70" t="s">
        <v>518</v>
      </c>
      <c r="H195" s="70" t="s">
        <v>521</v>
      </c>
      <c r="I195" s="70" t="s">
        <v>499</v>
      </c>
      <c r="J195" s="70">
        <v>160</v>
      </c>
    </row>
    <row r="196" spans="1:10" x14ac:dyDescent="0.55000000000000004">
      <c r="A196" s="69">
        <v>45757</v>
      </c>
      <c r="B196">
        <v>0</v>
      </c>
      <c r="C196">
        <v>71</v>
      </c>
      <c r="D196" t="s">
        <v>589</v>
      </c>
      <c r="E196">
        <v>74</v>
      </c>
      <c r="F196" s="70">
        <v>57</v>
      </c>
      <c r="G196" s="70" t="s">
        <v>518</v>
      </c>
      <c r="H196" s="70" t="s">
        <v>521</v>
      </c>
      <c r="I196" s="70" t="s">
        <v>499</v>
      </c>
      <c r="J196" s="70">
        <v>160</v>
      </c>
    </row>
    <row r="197" spans="1:10" x14ac:dyDescent="0.55000000000000004">
      <c r="A197" s="69">
        <v>45758</v>
      </c>
      <c r="B197">
        <v>0</v>
      </c>
      <c r="C197">
        <v>73</v>
      </c>
      <c r="D197" t="s">
        <v>589</v>
      </c>
      <c r="E197">
        <v>98</v>
      </c>
      <c r="F197" s="70">
        <v>57</v>
      </c>
      <c r="G197" s="70" t="s">
        <v>518</v>
      </c>
      <c r="H197" s="70" t="s">
        <v>521</v>
      </c>
      <c r="I197" s="70" t="s">
        <v>499</v>
      </c>
      <c r="J197" s="70">
        <v>160</v>
      </c>
    </row>
    <row r="198" spans="1:10" x14ac:dyDescent="0.55000000000000004">
      <c r="A198" s="69">
        <v>45761</v>
      </c>
      <c r="B198">
        <v>0</v>
      </c>
      <c r="C198">
        <v>75</v>
      </c>
      <c r="D198" t="s">
        <v>589</v>
      </c>
      <c r="E198">
        <v>83</v>
      </c>
      <c r="F198" s="70">
        <v>57</v>
      </c>
      <c r="G198" s="70" t="s">
        <v>518</v>
      </c>
      <c r="H198" s="70" t="s">
        <v>521</v>
      </c>
      <c r="I198" s="70" t="s">
        <v>499</v>
      </c>
      <c r="J198" s="70">
        <v>160</v>
      </c>
    </row>
    <row r="199" spans="1:10" x14ac:dyDescent="0.55000000000000004">
      <c r="A199" s="69">
        <v>45762</v>
      </c>
      <c r="B199">
        <v>0</v>
      </c>
      <c r="C199">
        <v>65</v>
      </c>
      <c r="D199" t="s">
        <v>589</v>
      </c>
      <c r="E199">
        <v>98</v>
      </c>
      <c r="F199" s="70">
        <v>57</v>
      </c>
      <c r="G199" s="70" t="s">
        <v>518</v>
      </c>
      <c r="H199" s="70" t="s">
        <v>521</v>
      </c>
      <c r="I199" s="70" t="s">
        <v>499</v>
      </c>
      <c r="J199" s="70">
        <v>160</v>
      </c>
    </row>
    <row r="200" spans="1:10" x14ac:dyDescent="0.55000000000000004">
      <c r="A200" s="69">
        <v>45763</v>
      </c>
      <c r="B200">
        <v>0</v>
      </c>
      <c r="C200">
        <v>90</v>
      </c>
      <c r="D200" t="s">
        <v>589</v>
      </c>
      <c r="E200">
        <v>84</v>
      </c>
      <c r="F200" s="70">
        <v>57</v>
      </c>
      <c r="G200" s="70" t="s">
        <v>518</v>
      </c>
      <c r="H200" s="70" t="s">
        <v>521</v>
      </c>
      <c r="I200" s="70" t="s">
        <v>499</v>
      </c>
      <c r="J200" s="70">
        <v>160</v>
      </c>
    </row>
    <row r="201" spans="1:10" x14ac:dyDescent="0.55000000000000004">
      <c r="A201" s="69">
        <v>45764</v>
      </c>
      <c r="B201">
        <v>0</v>
      </c>
      <c r="C201">
        <v>75</v>
      </c>
      <c r="D201" t="s">
        <v>589</v>
      </c>
      <c r="E201">
        <v>94</v>
      </c>
      <c r="F201" s="70">
        <v>57</v>
      </c>
      <c r="G201" s="70" t="s">
        <v>518</v>
      </c>
      <c r="H201" s="70" t="s">
        <v>521</v>
      </c>
      <c r="I201" s="70" t="s">
        <v>499</v>
      </c>
      <c r="J201" s="70">
        <v>160</v>
      </c>
    </row>
    <row r="202" spans="1:10" x14ac:dyDescent="0.55000000000000004">
      <c r="A202" s="69">
        <v>45765</v>
      </c>
      <c r="B202">
        <v>0</v>
      </c>
      <c r="C202">
        <v>80</v>
      </c>
      <c r="D202" t="s">
        <v>589</v>
      </c>
      <c r="E202">
        <v>91</v>
      </c>
      <c r="F202" s="70">
        <v>57</v>
      </c>
      <c r="G202" s="70" t="s">
        <v>518</v>
      </c>
      <c r="H202" s="70" t="s">
        <v>521</v>
      </c>
      <c r="I202" s="70" t="s">
        <v>499</v>
      </c>
      <c r="J202" s="70">
        <v>160</v>
      </c>
    </row>
    <row r="203" spans="1:10" x14ac:dyDescent="0.55000000000000004">
      <c r="A203" s="69">
        <v>45768</v>
      </c>
      <c r="B203">
        <v>0</v>
      </c>
      <c r="C203">
        <v>100</v>
      </c>
      <c r="D203" t="s">
        <v>589</v>
      </c>
      <c r="E203">
        <v>96</v>
      </c>
      <c r="F203" s="70">
        <v>57</v>
      </c>
      <c r="G203" s="70" t="s">
        <v>518</v>
      </c>
      <c r="H203" s="70" t="s">
        <v>521</v>
      </c>
      <c r="I203" s="70" t="s">
        <v>499</v>
      </c>
      <c r="J203" s="70">
        <v>160</v>
      </c>
    </row>
    <row r="204" spans="1:10" x14ac:dyDescent="0.55000000000000004">
      <c r="A204" s="69">
        <v>45769</v>
      </c>
      <c r="B204">
        <v>0</v>
      </c>
      <c r="C204">
        <v>115</v>
      </c>
      <c r="D204" t="s">
        <v>589</v>
      </c>
      <c r="E204">
        <v>95</v>
      </c>
      <c r="F204" s="70">
        <v>57</v>
      </c>
      <c r="G204" s="70" t="s">
        <v>518</v>
      </c>
      <c r="H204" s="70" t="s">
        <v>521</v>
      </c>
      <c r="I204" s="70" t="s">
        <v>499</v>
      </c>
      <c r="J204" s="70">
        <v>160</v>
      </c>
    </row>
    <row r="205" spans="1:10" x14ac:dyDescent="0.55000000000000004">
      <c r="A205" s="69">
        <v>45770</v>
      </c>
      <c r="B205">
        <v>0</v>
      </c>
      <c r="C205">
        <v>95</v>
      </c>
      <c r="D205" t="s">
        <v>589</v>
      </c>
      <c r="E205">
        <v>97</v>
      </c>
      <c r="F205" s="70">
        <v>57</v>
      </c>
      <c r="G205" s="70" t="s">
        <v>518</v>
      </c>
      <c r="H205" s="70" t="s">
        <v>521</v>
      </c>
      <c r="I205" s="70" t="s">
        <v>499</v>
      </c>
      <c r="J205" s="70">
        <v>160</v>
      </c>
    </row>
    <row r="206" spans="1:10" x14ac:dyDescent="0.55000000000000004">
      <c r="A206" s="69">
        <v>45771</v>
      </c>
      <c r="B206">
        <v>0</v>
      </c>
      <c r="C206">
        <v>103</v>
      </c>
      <c r="D206" t="s">
        <v>589</v>
      </c>
      <c r="E206">
        <v>17</v>
      </c>
      <c r="F206" s="70">
        <v>57</v>
      </c>
      <c r="G206" s="70" t="s">
        <v>518</v>
      </c>
      <c r="H206" s="70" t="s">
        <v>521</v>
      </c>
      <c r="I206" s="70" t="s">
        <v>499</v>
      </c>
      <c r="J206" s="70">
        <v>160</v>
      </c>
    </row>
    <row r="207" spans="1:10" x14ac:dyDescent="0.55000000000000004">
      <c r="A207" s="69">
        <v>45772</v>
      </c>
      <c r="B207">
        <v>0</v>
      </c>
      <c r="C207">
        <v>118</v>
      </c>
      <c r="D207" t="s">
        <v>589</v>
      </c>
      <c r="E207">
        <v>0</v>
      </c>
      <c r="F207" s="70">
        <v>57</v>
      </c>
      <c r="G207" s="70" t="s">
        <v>518</v>
      </c>
      <c r="H207" s="70" t="s">
        <v>521</v>
      </c>
      <c r="I207" s="70" t="s">
        <v>499</v>
      </c>
      <c r="J207" s="70">
        <v>160</v>
      </c>
    </row>
    <row r="208" spans="1:10" x14ac:dyDescent="0.55000000000000004">
      <c r="A208" s="69">
        <v>45720</v>
      </c>
      <c r="B208">
        <v>103</v>
      </c>
      <c r="C208">
        <v>16</v>
      </c>
      <c r="D208" t="s">
        <v>589</v>
      </c>
      <c r="E208">
        <v>103</v>
      </c>
      <c r="F208" s="70">
        <v>57</v>
      </c>
      <c r="G208" s="70" t="s">
        <v>491</v>
      </c>
      <c r="H208" s="70" t="s">
        <v>493</v>
      </c>
      <c r="I208" s="70" t="s">
        <v>473</v>
      </c>
      <c r="J208" s="70">
        <v>200</v>
      </c>
    </row>
    <row r="209" spans="1:10" x14ac:dyDescent="0.55000000000000004">
      <c r="A209" s="69">
        <v>45722</v>
      </c>
      <c r="B209">
        <v>134</v>
      </c>
      <c r="C209">
        <v>16</v>
      </c>
      <c r="D209" t="s">
        <v>589</v>
      </c>
      <c r="E209">
        <v>100</v>
      </c>
      <c r="F209" s="70">
        <v>57</v>
      </c>
      <c r="G209" s="70" t="s">
        <v>491</v>
      </c>
      <c r="H209" s="70" t="s">
        <v>493</v>
      </c>
      <c r="I209" s="70" t="s">
        <v>473</v>
      </c>
      <c r="J209" s="70">
        <v>200</v>
      </c>
    </row>
    <row r="210" spans="1:10" x14ac:dyDescent="0.55000000000000004">
      <c r="A210" s="69">
        <v>45726</v>
      </c>
      <c r="B210">
        <v>134</v>
      </c>
      <c r="C210">
        <v>18</v>
      </c>
      <c r="D210" t="s">
        <v>589</v>
      </c>
      <c r="E210">
        <v>106</v>
      </c>
      <c r="F210" s="70">
        <v>57</v>
      </c>
      <c r="G210" s="70" t="s">
        <v>491</v>
      </c>
      <c r="H210" s="70" t="s">
        <v>493</v>
      </c>
      <c r="I210" s="70" t="s">
        <v>473</v>
      </c>
      <c r="J210" s="70">
        <v>200</v>
      </c>
    </row>
    <row r="211" spans="1:10" x14ac:dyDescent="0.55000000000000004">
      <c r="A211" s="69">
        <v>45728</v>
      </c>
      <c r="B211">
        <v>100</v>
      </c>
      <c r="C211">
        <v>14</v>
      </c>
      <c r="D211" t="s">
        <v>589</v>
      </c>
      <c r="E211">
        <v>111</v>
      </c>
      <c r="F211" s="70">
        <v>57</v>
      </c>
      <c r="G211" s="70" t="s">
        <v>491</v>
      </c>
      <c r="H211" s="70" t="s">
        <v>493</v>
      </c>
      <c r="I211" s="70" t="s">
        <v>473</v>
      </c>
      <c r="J211" s="70">
        <v>200</v>
      </c>
    </row>
    <row r="212" spans="1:10" x14ac:dyDescent="0.55000000000000004">
      <c r="A212" s="69">
        <v>45730</v>
      </c>
      <c r="B212">
        <v>150</v>
      </c>
      <c r="C212">
        <v>16</v>
      </c>
      <c r="D212" t="s">
        <v>589</v>
      </c>
      <c r="E212">
        <v>111</v>
      </c>
      <c r="F212" s="70">
        <v>57</v>
      </c>
      <c r="G212" s="70" t="s">
        <v>491</v>
      </c>
      <c r="H212" s="70" t="s">
        <v>493</v>
      </c>
      <c r="I212" s="70" t="s">
        <v>473</v>
      </c>
      <c r="J212" s="70">
        <v>200</v>
      </c>
    </row>
    <row r="213" spans="1:10" x14ac:dyDescent="0.55000000000000004">
      <c r="A213" s="69">
        <v>45734</v>
      </c>
      <c r="B213">
        <v>57</v>
      </c>
      <c r="C213">
        <v>14</v>
      </c>
      <c r="D213" t="s">
        <v>589</v>
      </c>
      <c r="E213">
        <v>121</v>
      </c>
      <c r="F213" s="70">
        <v>57</v>
      </c>
      <c r="G213" s="70" t="s">
        <v>491</v>
      </c>
      <c r="H213" s="70" t="s">
        <v>493</v>
      </c>
      <c r="I213" s="70" t="s">
        <v>473</v>
      </c>
      <c r="J213" s="70">
        <v>200</v>
      </c>
    </row>
    <row r="214" spans="1:10" x14ac:dyDescent="0.55000000000000004">
      <c r="A214" s="69">
        <v>45736</v>
      </c>
      <c r="B214">
        <v>159</v>
      </c>
      <c r="C214">
        <v>14</v>
      </c>
      <c r="D214" t="s">
        <v>589</v>
      </c>
      <c r="E214">
        <v>128</v>
      </c>
      <c r="F214" s="70">
        <v>57</v>
      </c>
      <c r="G214" s="70" t="s">
        <v>491</v>
      </c>
      <c r="H214" s="70" t="s">
        <v>493</v>
      </c>
      <c r="I214" s="70" t="s">
        <v>473</v>
      </c>
      <c r="J214" s="70">
        <v>200</v>
      </c>
    </row>
    <row r="215" spans="1:10" x14ac:dyDescent="0.55000000000000004">
      <c r="A215" s="69">
        <v>45740</v>
      </c>
      <c r="B215">
        <v>181</v>
      </c>
      <c r="C215">
        <v>16</v>
      </c>
      <c r="D215" t="s">
        <v>589</v>
      </c>
      <c r="E215">
        <v>132</v>
      </c>
      <c r="F215" s="70">
        <v>57</v>
      </c>
      <c r="G215" s="70" t="s">
        <v>491</v>
      </c>
      <c r="H215" s="70" t="s">
        <v>493</v>
      </c>
      <c r="I215" s="70" t="s">
        <v>473</v>
      </c>
      <c r="J215" s="70">
        <v>200</v>
      </c>
    </row>
    <row r="216" spans="1:10" x14ac:dyDescent="0.55000000000000004">
      <c r="A216" s="69">
        <v>45742</v>
      </c>
      <c r="B216">
        <v>100</v>
      </c>
      <c r="C216">
        <v>14</v>
      </c>
      <c r="D216" t="s">
        <v>589</v>
      </c>
      <c r="E216">
        <v>115</v>
      </c>
      <c r="F216" s="70">
        <v>57</v>
      </c>
      <c r="G216" s="70" t="s">
        <v>491</v>
      </c>
      <c r="H216" s="70" t="s">
        <v>493</v>
      </c>
      <c r="I216" s="70" t="s">
        <v>473</v>
      </c>
      <c r="J216" s="70">
        <v>200</v>
      </c>
    </row>
    <row r="217" spans="1:10" x14ac:dyDescent="0.55000000000000004">
      <c r="A217" s="69">
        <v>45715</v>
      </c>
      <c r="B217">
        <v>164</v>
      </c>
      <c r="C217">
        <v>0</v>
      </c>
      <c r="D217" t="s">
        <v>589</v>
      </c>
      <c r="E217">
        <v>118</v>
      </c>
      <c r="F217" s="70">
        <v>57</v>
      </c>
      <c r="G217" s="70" t="s">
        <v>491</v>
      </c>
      <c r="H217" s="70" t="s">
        <v>493</v>
      </c>
      <c r="I217" s="70" t="s">
        <v>473</v>
      </c>
      <c r="J217" s="70">
        <v>200</v>
      </c>
    </row>
    <row r="218" spans="1:10" x14ac:dyDescent="0.55000000000000004">
      <c r="A218" s="69">
        <v>45719</v>
      </c>
      <c r="B218">
        <v>125</v>
      </c>
      <c r="C218">
        <v>0</v>
      </c>
      <c r="D218" t="s">
        <v>589</v>
      </c>
      <c r="E218">
        <v>107</v>
      </c>
      <c r="F218" s="70">
        <v>57</v>
      </c>
      <c r="G218" s="70" t="s">
        <v>491</v>
      </c>
      <c r="H218" s="70" t="s">
        <v>493</v>
      </c>
      <c r="I218" s="70" t="s">
        <v>473</v>
      </c>
      <c r="J218" s="70">
        <v>200</v>
      </c>
    </row>
    <row r="219" spans="1:10" x14ac:dyDescent="0.55000000000000004">
      <c r="A219" s="69">
        <v>45721</v>
      </c>
      <c r="B219">
        <v>103</v>
      </c>
      <c r="C219">
        <v>0</v>
      </c>
      <c r="D219" t="s">
        <v>589</v>
      </c>
      <c r="E219">
        <v>117</v>
      </c>
      <c r="F219" s="70">
        <v>57</v>
      </c>
      <c r="G219" s="70" t="s">
        <v>491</v>
      </c>
      <c r="H219" s="70" t="s">
        <v>493</v>
      </c>
      <c r="I219" s="70" t="s">
        <v>473</v>
      </c>
      <c r="J219" s="70">
        <v>200</v>
      </c>
    </row>
    <row r="220" spans="1:10" x14ac:dyDescent="0.55000000000000004">
      <c r="A220" s="69">
        <v>45723</v>
      </c>
      <c r="B220">
        <v>139</v>
      </c>
      <c r="C220">
        <v>0</v>
      </c>
      <c r="D220" t="s">
        <v>589</v>
      </c>
      <c r="E220">
        <v>109</v>
      </c>
      <c r="F220" s="70">
        <v>57</v>
      </c>
      <c r="G220" s="70" t="s">
        <v>491</v>
      </c>
      <c r="H220" s="70" t="s">
        <v>493</v>
      </c>
      <c r="I220" s="70" t="s">
        <v>473</v>
      </c>
      <c r="J220" s="70">
        <v>200</v>
      </c>
    </row>
    <row r="221" spans="1:10" x14ac:dyDescent="0.55000000000000004">
      <c r="A221" s="69">
        <v>45727</v>
      </c>
      <c r="B221">
        <v>101</v>
      </c>
      <c r="C221">
        <v>0</v>
      </c>
      <c r="D221" t="s">
        <v>589</v>
      </c>
      <c r="E221">
        <v>102</v>
      </c>
      <c r="F221" s="70">
        <v>57</v>
      </c>
      <c r="G221" s="70" t="s">
        <v>491</v>
      </c>
      <c r="H221" s="70" t="s">
        <v>493</v>
      </c>
      <c r="I221" s="70" t="s">
        <v>473</v>
      </c>
      <c r="J221" s="70">
        <v>200</v>
      </c>
    </row>
    <row r="222" spans="1:10" x14ac:dyDescent="0.55000000000000004">
      <c r="A222" s="69">
        <v>45729</v>
      </c>
      <c r="B222">
        <v>153</v>
      </c>
      <c r="C222">
        <v>0</v>
      </c>
      <c r="D222" t="s">
        <v>589</v>
      </c>
      <c r="E222">
        <v>101</v>
      </c>
      <c r="F222" s="70">
        <v>57</v>
      </c>
      <c r="G222" s="70" t="s">
        <v>491</v>
      </c>
      <c r="H222" s="70" t="s">
        <v>493</v>
      </c>
      <c r="I222" s="70" t="s">
        <v>473</v>
      </c>
      <c r="J222" s="70">
        <v>200</v>
      </c>
    </row>
    <row r="223" spans="1:10" x14ac:dyDescent="0.55000000000000004">
      <c r="A223" s="69">
        <v>45733</v>
      </c>
      <c r="B223">
        <v>147</v>
      </c>
      <c r="C223">
        <v>0</v>
      </c>
      <c r="D223" t="s">
        <v>589</v>
      </c>
      <c r="E223">
        <v>124</v>
      </c>
      <c r="F223" s="70">
        <v>57</v>
      </c>
      <c r="G223" s="70" t="s">
        <v>491</v>
      </c>
      <c r="H223" s="70" t="s">
        <v>493</v>
      </c>
      <c r="I223" s="70" t="s">
        <v>473</v>
      </c>
      <c r="J223" s="70">
        <v>200</v>
      </c>
    </row>
    <row r="224" spans="1:10" x14ac:dyDescent="0.55000000000000004">
      <c r="A224" s="69">
        <v>45735</v>
      </c>
      <c r="B224">
        <v>160</v>
      </c>
      <c r="C224">
        <v>0</v>
      </c>
      <c r="D224" t="s">
        <v>589</v>
      </c>
      <c r="E224">
        <v>133</v>
      </c>
      <c r="F224" s="70">
        <v>57</v>
      </c>
      <c r="G224" s="70" t="s">
        <v>491</v>
      </c>
      <c r="H224" s="70" t="s">
        <v>493</v>
      </c>
      <c r="I224" s="70" t="s">
        <v>473</v>
      </c>
      <c r="J224" s="70">
        <v>200</v>
      </c>
    </row>
    <row r="225" spans="1:10" x14ac:dyDescent="0.55000000000000004">
      <c r="A225" s="69">
        <v>45737</v>
      </c>
      <c r="B225">
        <v>185</v>
      </c>
      <c r="C225">
        <v>0</v>
      </c>
      <c r="D225" t="s">
        <v>589</v>
      </c>
      <c r="E225">
        <v>134</v>
      </c>
      <c r="F225" s="70">
        <v>57</v>
      </c>
      <c r="G225" s="70" t="s">
        <v>491</v>
      </c>
      <c r="H225" s="70" t="s">
        <v>493</v>
      </c>
      <c r="I225" s="70" t="s">
        <v>473</v>
      </c>
      <c r="J225" s="70">
        <v>200</v>
      </c>
    </row>
    <row r="226" spans="1:10" x14ac:dyDescent="0.55000000000000004">
      <c r="A226" s="69">
        <v>45741</v>
      </c>
      <c r="B226">
        <v>154</v>
      </c>
      <c r="C226">
        <v>0</v>
      </c>
      <c r="D226" t="s">
        <v>589</v>
      </c>
      <c r="E226">
        <v>112</v>
      </c>
      <c r="F226" s="70">
        <v>57</v>
      </c>
      <c r="G226" s="70" t="s">
        <v>491</v>
      </c>
      <c r="H226" s="70" t="s">
        <v>493</v>
      </c>
      <c r="I226" s="70" t="s">
        <v>473</v>
      </c>
      <c r="J226" s="70">
        <v>200</v>
      </c>
    </row>
    <row r="227" spans="1:10" x14ac:dyDescent="0.55000000000000004">
      <c r="A227" s="69">
        <v>45719</v>
      </c>
      <c r="B227">
        <v>0</v>
      </c>
      <c r="C227">
        <v>14</v>
      </c>
      <c r="D227" t="s">
        <v>589</v>
      </c>
      <c r="E227">
        <v>107</v>
      </c>
      <c r="F227" s="70">
        <v>57</v>
      </c>
      <c r="G227" s="70" t="s">
        <v>491</v>
      </c>
      <c r="H227" s="70" t="s">
        <v>492</v>
      </c>
      <c r="I227" s="70" t="s">
        <v>473</v>
      </c>
      <c r="J227" s="70">
        <v>200</v>
      </c>
    </row>
    <row r="228" spans="1:10" x14ac:dyDescent="0.55000000000000004">
      <c r="A228" s="69">
        <v>45721</v>
      </c>
      <c r="B228">
        <v>0</v>
      </c>
      <c r="C228">
        <v>14</v>
      </c>
      <c r="D228" t="s">
        <v>589</v>
      </c>
      <c r="E228">
        <v>117</v>
      </c>
      <c r="F228" s="70">
        <v>57</v>
      </c>
      <c r="G228" s="70" t="s">
        <v>491</v>
      </c>
      <c r="H228" s="70" t="s">
        <v>492</v>
      </c>
      <c r="I228" s="70" t="s">
        <v>473</v>
      </c>
      <c r="J228" s="70">
        <v>200</v>
      </c>
    </row>
    <row r="229" spans="1:10" x14ac:dyDescent="0.55000000000000004">
      <c r="A229" s="69">
        <v>45723</v>
      </c>
      <c r="B229">
        <v>0</v>
      </c>
      <c r="C229">
        <v>12</v>
      </c>
      <c r="D229" t="s">
        <v>589</v>
      </c>
      <c r="E229">
        <v>109</v>
      </c>
      <c r="F229" s="70">
        <v>57</v>
      </c>
      <c r="G229" s="70" t="s">
        <v>491</v>
      </c>
      <c r="H229" s="70" t="s">
        <v>492</v>
      </c>
      <c r="I229" s="70" t="s">
        <v>473</v>
      </c>
      <c r="J229" s="70">
        <v>200</v>
      </c>
    </row>
    <row r="230" spans="1:10" x14ac:dyDescent="0.55000000000000004">
      <c r="A230" s="69">
        <v>45727</v>
      </c>
      <c r="B230">
        <v>0</v>
      </c>
      <c r="C230">
        <v>13</v>
      </c>
      <c r="D230" t="s">
        <v>589</v>
      </c>
      <c r="E230">
        <v>102</v>
      </c>
      <c r="F230" s="70">
        <v>57</v>
      </c>
      <c r="G230" s="70" t="s">
        <v>491</v>
      </c>
      <c r="H230" s="70" t="s">
        <v>492</v>
      </c>
      <c r="I230" s="70" t="s">
        <v>473</v>
      </c>
      <c r="J230" s="70">
        <v>200</v>
      </c>
    </row>
    <row r="231" spans="1:10" x14ac:dyDescent="0.55000000000000004">
      <c r="A231" s="69">
        <v>45729</v>
      </c>
      <c r="B231">
        <v>0</v>
      </c>
      <c r="C231">
        <v>16</v>
      </c>
      <c r="D231" t="s">
        <v>589</v>
      </c>
      <c r="E231">
        <v>101</v>
      </c>
      <c r="F231" s="70">
        <v>57</v>
      </c>
      <c r="G231" s="70" t="s">
        <v>491</v>
      </c>
      <c r="H231" s="70" t="s">
        <v>492</v>
      </c>
      <c r="I231" s="70" t="s">
        <v>473</v>
      </c>
      <c r="J231" s="70">
        <v>200</v>
      </c>
    </row>
    <row r="232" spans="1:10" x14ac:dyDescent="0.55000000000000004">
      <c r="A232" s="69">
        <v>45733</v>
      </c>
      <c r="B232">
        <v>0</v>
      </c>
      <c r="C232">
        <v>14</v>
      </c>
      <c r="D232" t="s">
        <v>589</v>
      </c>
      <c r="E232">
        <v>124</v>
      </c>
      <c r="F232" s="70">
        <v>57</v>
      </c>
      <c r="G232" s="70" t="s">
        <v>491</v>
      </c>
      <c r="H232" s="70" t="s">
        <v>492</v>
      </c>
      <c r="I232" s="70" t="s">
        <v>473</v>
      </c>
      <c r="J232" s="70">
        <v>200</v>
      </c>
    </row>
    <row r="233" spans="1:10" x14ac:dyDescent="0.55000000000000004">
      <c r="A233" s="69">
        <v>45735</v>
      </c>
      <c r="B233">
        <v>0</v>
      </c>
      <c r="C233">
        <v>16</v>
      </c>
      <c r="D233" t="s">
        <v>589</v>
      </c>
      <c r="E233">
        <v>133</v>
      </c>
      <c r="F233" s="70">
        <v>57</v>
      </c>
      <c r="G233" s="70" t="s">
        <v>491</v>
      </c>
      <c r="H233" s="70" t="s">
        <v>492</v>
      </c>
      <c r="I233" s="70" t="s">
        <v>473</v>
      </c>
      <c r="J233" s="70">
        <v>200</v>
      </c>
    </row>
    <row r="234" spans="1:10" x14ac:dyDescent="0.55000000000000004">
      <c r="A234" s="69">
        <v>45737</v>
      </c>
      <c r="B234">
        <v>0</v>
      </c>
      <c r="C234">
        <v>16</v>
      </c>
      <c r="D234" t="s">
        <v>589</v>
      </c>
      <c r="E234">
        <v>134</v>
      </c>
      <c r="F234" s="70">
        <v>57</v>
      </c>
      <c r="G234" s="70" t="s">
        <v>491</v>
      </c>
      <c r="H234" s="70" t="s">
        <v>492</v>
      </c>
      <c r="I234" s="70" t="s">
        <v>473</v>
      </c>
      <c r="J234" s="70">
        <v>200</v>
      </c>
    </row>
    <row r="235" spans="1:10" x14ac:dyDescent="0.55000000000000004">
      <c r="A235" s="69">
        <v>45741</v>
      </c>
      <c r="B235">
        <v>0</v>
      </c>
      <c r="C235">
        <v>16</v>
      </c>
      <c r="D235" t="s">
        <v>589</v>
      </c>
      <c r="E235">
        <v>112</v>
      </c>
      <c r="F235" s="70">
        <v>57</v>
      </c>
      <c r="G235" s="70" t="s">
        <v>491</v>
      </c>
      <c r="H235" s="70" t="s">
        <v>492</v>
      </c>
      <c r="I235" s="70" t="s">
        <v>473</v>
      </c>
      <c r="J235" s="70">
        <v>200</v>
      </c>
    </row>
    <row r="236" spans="1:10" x14ac:dyDescent="0.55000000000000004">
      <c r="A236" s="69">
        <v>45743</v>
      </c>
      <c r="B236">
        <v>40</v>
      </c>
      <c r="C236">
        <v>16</v>
      </c>
      <c r="D236" t="s">
        <v>589</v>
      </c>
      <c r="E236">
        <v>117</v>
      </c>
      <c r="F236" s="70">
        <v>57</v>
      </c>
      <c r="G236" s="70" t="s">
        <v>491</v>
      </c>
      <c r="H236" s="70" t="s">
        <v>492</v>
      </c>
      <c r="I236" s="70" t="s">
        <v>473</v>
      </c>
      <c r="J236" s="70">
        <v>200</v>
      </c>
    </row>
    <row r="237" spans="1:10" x14ac:dyDescent="0.55000000000000004">
      <c r="A237" s="69">
        <v>45714</v>
      </c>
      <c r="B237">
        <v>138</v>
      </c>
      <c r="C237">
        <v>0</v>
      </c>
      <c r="D237" t="s">
        <v>589</v>
      </c>
      <c r="E237">
        <v>116</v>
      </c>
      <c r="F237" s="70">
        <v>57</v>
      </c>
      <c r="G237" s="70" t="s">
        <v>491</v>
      </c>
      <c r="H237" s="70" t="s">
        <v>492</v>
      </c>
      <c r="I237" s="70" t="s">
        <v>473</v>
      </c>
      <c r="J237" s="70">
        <v>200</v>
      </c>
    </row>
    <row r="238" spans="1:10" x14ac:dyDescent="0.55000000000000004">
      <c r="A238" s="69">
        <v>45716</v>
      </c>
      <c r="B238">
        <v>120</v>
      </c>
      <c r="C238">
        <v>0</v>
      </c>
      <c r="D238" t="s">
        <v>589</v>
      </c>
      <c r="E238">
        <v>135</v>
      </c>
      <c r="F238" s="70">
        <v>57</v>
      </c>
      <c r="G238" s="70" t="s">
        <v>491</v>
      </c>
      <c r="H238" s="70" t="s">
        <v>492</v>
      </c>
      <c r="I238" s="70" t="s">
        <v>473</v>
      </c>
      <c r="J238" s="70">
        <v>200</v>
      </c>
    </row>
    <row r="239" spans="1:10" x14ac:dyDescent="0.55000000000000004">
      <c r="A239" s="69">
        <v>45744</v>
      </c>
      <c r="B239">
        <v>60</v>
      </c>
      <c r="C239">
        <v>0</v>
      </c>
      <c r="D239" t="s">
        <v>589</v>
      </c>
      <c r="E239">
        <v>134</v>
      </c>
      <c r="F239" s="70">
        <v>57</v>
      </c>
      <c r="G239" s="70" t="s">
        <v>491</v>
      </c>
      <c r="H239" s="70" t="s">
        <v>492</v>
      </c>
      <c r="I239" s="70" t="s">
        <v>473</v>
      </c>
      <c r="J239" s="70">
        <v>200</v>
      </c>
    </row>
    <row r="240" spans="1:10" x14ac:dyDescent="0.55000000000000004">
      <c r="A240" s="69">
        <v>45719</v>
      </c>
      <c r="B240">
        <v>0</v>
      </c>
      <c r="C240">
        <v>40</v>
      </c>
      <c r="D240" t="s">
        <v>589</v>
      </c>
      <c r="E240">
        <v>107</v>
      </c>
      <c r="F240" s="70">
        <v>57</v>
      </c>
      <c r="G240" s="70" t="s">
        <v>528</v>
      </c>
      <c r="H240" s="70" t="s">
        <v>530</v>
      </c>
      <c r="I240" s="70" t="s">
        <v>473</v>
      </c>
      <c r="J240" s="70">
        <v>200</v>
      </c>
    </row>
    <row r="241" spans="1:10" x14ac:dyDescent="0.55000000000000004">
      <c r="A241" s="69">
        <v>45720</v>
      </c>
      <c r="B241">
        <v>0</v>
      </c>
      <c r="C241">
        <v>40</v>
      </c>
      <c r="D241" t="s">
        <v>589</v>
      </c>
      <c r="E241">
        <v>103</v>
      </c>
      <c r="F241" s="70">
        <v>57</v>
      </c>
      <c r="G241" s="70" t="s">
        <v>528</v>
      </c>
      <c r="H241" s="70" t="s">
        <v>529</v>
      </c>
      <c r="I241" s="70" t="s">
        <v>473</v>
      </c>
      <c r="J241" s="70">
        <v>200</v>
      </c>
    </row>
    <row r="242" spans="1:10" x14ac:dyDescent="0.55000000000000004">
      <c r="A242" s="69">
        <v>45715</v>
      </c>
      <c r="B242">
        <v>0</v>
      </c>
      <c r="C242">
        <v>50</v>
      </c>
      <c r="D242" t="s">
        <v>589</v>
      </c>
      <c r="E242">
        <v>118</v>
      </c>
      <c r="F242" s="70">
        <v>57</v>
      </c>
      <c r="G242" s="70" t="s">
        <v>502</v>
      </c>
      <c r="H242" s="70" t="s">
        <v>503</v>
      </c>
      <c r="I242" s="70" t="s">
        <v>490</v>
      </c>
      <c r="J242" s="70">
        <v>160</v>
      </c>
    </row>
    <row r="243" spans="1:10" x14ac:dyDescent="0.55000000000000004">
      <c r="A243" s="69">
        <v>45716</v>
      </c>
      <c r="B243">
        <v>0</v>
      </c>
      <c r="C243">
        <v>52</v>
      </c>
      <c r="D243" t="s">
        <v>589</v>
      </c>
      <c r="E243">
        <v>135</v>
      </c>
      <c r="F243" s="70">
        <v>57</v>
      </c>
      <c r="G243" s="70" t="s">
        <v>502</v>
      </c>
      <c r="H243" s="70" t="s">
        <v>503</v>
      </c>
      <c r="I243" s="70" t="s">
        <v>490</v>
      </c>
      <c r="J243" s="70">
        <v>160</v>
      </c>
    </row>
    <row r="244" spans="1:10" x14ac:dyDescent="0.55000000000000004">
      <c r="A244" s="69">
        <v>45719</v>
      </c>
      <c r="B244">
        <v>0</v>
      </c>
      <c r="C244">
        <v>73</v>
      </c>
      <c r="D244" t="s">
        <v>589</v>
      </c>
      <c r="E244">
        <v>107</v>
      </c>
      <c r="F244" s="70">
        <v>57</v>
      </c>
      <c r="G244" s="70" t="s">
        <v>502</v>
      </c>
      <c r="H244" s="70" t="s">
        <v>503</v>
      </c>
      <c r="I244" s="70" t="s">
        <v>490</v>
      </c>
      <c r="J244" s="70">
        <v>160</v>
      </c>
    </row>
    <row r="245" spans="1:10" x14ac:dyDescent="0.55000000000000004">
      <c r="A245" s="69">
        <v>45720</v>
      </c>
      <c r="B245">
        <v>0</v>
      </c>
      <c r="C245">
        <v>69</v>
      </c>
      <c r="D245" t="s">
        <v>589</v>
      </c>
      <c r="E245">
        <v>103</v>
      </c>
      <c r="F245" s="70">
        <v>57</v>
      </c>
      <c r="G245" s="70" t="s">
        <v>502</v>
      </c>
      <c r="H245" s="70" t="s">
        <v>503</v>
      </c>
      <c r="I245" s="70" t="s">
        <v>490</v>
      </c>
      <c r="J245" s="70">
        <v>160</v>
      </c>
    </row>
    <row r="246" spans="1:10" x14ac:dyDescent="0.55000000000000004">
      <c r="A246" s="69">
        <v>45721</v>
      </c>
      <c r="B246">
        <v>0</v>
      </c>
      <c r="C246">
        <v>73</v>
      </c>
      <c r="D246" t="s">
        <v>589</v>
      </c>
      <c r="E246">
        <v>117</v>
      </c>
      <c r="F246" s="70">
        <v>57</v>
      </c>
      <c r="G246" s="70" t="s">
        <v>502</v>
      </c>
      <c r="H246" s="70" t="s">
        <v>503</v>
      </c>
      <c r="I246" s="70" t="s">
        <v>490</v>
      </c>
      <c r="J246" s="70">
        <v>160</v>
      </c>
    </row>
    <row r="247" spans="1:10" x14ac:dyDescent="0.55000000000000004">
      <c r="A247" s="69">
        <v>45722</v>
      </c>
      <c r="B247">
        <v>0</v>
      </c>
      <c r="C247">
        <v>73</v>
      </c>
      <c r="D247" t="s">
        <v>589</v>
      </c>
      <c r="E247">
        <v>100</v>
      </c>
      <c r="F247" s="70">
        <v>57</v>
      </c>
      <c r="G247" s="70" t="s">
        <v>502</v>
      </c>
      <c r="H247" s="70" t="s">
        <v>503</v>
      </c>
      <c r="I247" s="70" t="s">
        <v>490</v>
      </c>
      <c r="J247" s="70">
        <v>160</v>
      </c>
    </row>
    <row r="248" spans="1:10" x14ac:dyDescent="0.55000000000000004">
      <c r="A248" s="69">
        <v>45723</v>
      </c>
      <c r="B248">
        <v>0</v>
      </c>
      <c r="C248">
        <v>73</v>
      </c>
      <c r="D248" t="s">
        <v>589</v>
      </c>
      <c r="E248">
        <v>109</v>
      </c>
      <c r="F248" s="70">
        <v>57</v>
      </c>
      <c r="G248" s="70" t="s">
        <v>502</v>
      </c>
      <c r="H248" s="70" t="s">
        <v>503</v>
      </c>
      <c r="I248" s="70" t="s">
        <v>490</v>
      </c>
      <c r="J248" s="70">
        <v>160</v>
      </c>
    </row>
    <row r="249" spans="1:10" x14ac:dyDescent="0.55000000000000004">
      <c r="A249" s="69">
        <v>45726</v>
      </c>
      <c r="B249">
        <v>0</v>
      </c>
      <c r="C249">
        <v>73</v>
      </c>
      <c r="D249" t="s">
        <v>589</v>
      </c>
      <c r="E249">
        <v>106</v>
      </c>
      <c r="F249" s="70">
        <v>57</v>
      </c>
      <c r="G249" s="70" t="s">
        <v>502</v>
      </c>
      <c r="H249" s="70" t="s">
        <v>503</v>
      </c>
      <c r="I249" s="70" t="s">
        <v>490</v>
      </c>
      <c r="J249" s="70">
        <v>160</v>
      </c>
    </row>
    <row r="250" spans="1:10" x14ac:dyDescent="0.55000000000000004">
      <c r="A250" s="69">
        <v>45727</v>
      </c>
      <c r="B250">
        <v>0</v>
      </c>
      <c r="C250">
        <v>74</v>
      </c>
      <c r="D250" t="s">
        <v>589</v>
      </c>
      <c r="E250">
        <v>102</v>
      </c>
      <c r="F250" s="70">
        <v>57</v>
      </c>
      <c r="G250" s="70" t="s">
        <v>502</v>
      </c>
      <c r="H250" s="70" t="s">
        <v>503</v>
      </c>
      <c r="I250" s="70" t="s">
        <v>490</v>
      </c>
      <c r="J250" s="70">
        <v>160</v>
      </c>
    </row>
    <row r="251" spans="1:10" x14ac:dyDescent="0.55000000000000004">
      <c r="A251" s="69">
        <v>45728</v>
      </c>
      <c r="B251">
        <v>0</v>
      </c>
      <c r="C251">
        <v>73</v>
      </c>
      <c r="D251" t="s">
        <v>589</v>
      </c>
      <c r="E251">
        <v>111</v>
      </c>
      <c r="F251" s="70">
        <v>57</v>
      </c>
      <c r="G251" s="70" t="s">
        <v>502</v>
      </c>
      <c r="H251" s="70" t="s">
        <v>503</v>
      </c>
      <c r="I251" s="70" t="s">
        <v>490</v>
      </c>
      <c r="J251" s="70">
        <v>160</v>
      </c>
    </row>
    <row r="252" spans="1:10" x14ac:dyDescent="0.55000000000000004">
      <c r="A252" s="69">
        <v>45729</v>
      </c>
      <c r="B252">
        <v>0</v>
      </c>
      <c r="C252">
        <v>73</v>
      </c>
      <c r="D252" t="s">
        <v>589</v>
      </c>
      <c r="E252">
        <v>101</v>
      </c>
      <c r="F252" s="70">
        <v>57</v>
      </c>
      <c r="G252" s="70" t="s">
        <v>502</v>
      </c>
      <c r="H252" s="70" t="s">
        <v>503</v>
      </c>
      <c r="I252" s="70" t="s">
        <v>490</v>
      </c>
      <c r="J252" s="70">
        <v>160</v>
      </c>
    </row>
    <row r="253" spans="1:10" x14ac:dyDescent="0.55000000000000004">
      <c r="A253" s="69">
        <v>45730</v>
      </c>
      <c r="B253">
        <v>0</v>
      </c>
      <c r="C253">
        <v>73</v>
      </c>
      <c r="D253" t="s">
        <v>589</v>
      </c>
      <c r="E253">
        <v>111</v>
      </c>
      <c r="F253" s="70">
        <v>57</v>
      </c>
      <c r="G253" s="70" t="s">
        <v>502</v>
      </c>
      <c r="H253" s="70" t="s">
        <v>503</v>
      </c>
      <c r="I253" s="70" t="s">
        <v>490</v>
      </c>
      <c r="J253" s="70">
        <v>160</v>
      </c>
    </row>
    <row r="254" spans="1:10" x14ac:dyDescent="0.55000000000000004">
      <c r="A254" s="69">
        <v>45733</v>
      </c>
      <c r="B254">
        <v>0</v>
      </c>
      <c r="C254">
        <v>74</v>
      </c>
      <c r="D254" t="s">
        <v>589</v>
      </c>
      <c r="E254">
        <v>124</v>
      </c>
      <c r="F254" s="70">
        <v>57</v>
      </c>
      <c r="G254" s="70" t="s">
        <v>502</v>
      </c>
      <c r="H254" s="70" t="s">
        <v>503</v>
      </c>
      <c r="I254" s="70" t="s">
        <v>490</v>
      </c>
      <c r="J254" s="70">
        <v>160</v>
      </c>
    </row>
    <row r="255" spans="1:10" x14ac:dyDescent="0.55000000000000004">
      <c r="A255" s="69">
        <v>45734</v>
      </c>
      <c r="B255">
        <v>0</v>
      </c>
      <c r="C255">
        <v>73</v>
      </c>
      <c r="D255" t="s">
        <v>589</v>
      </c>
      <c r="E255">
        <v>121</v>
      </c>
      <c r="F255" s="70">
        <v>57</v>
      </c>
      <c r="G255" s="70" t="s">
        <v>502</v>
      </c>
      <c r="H255" s="70" t="s">
        <v>503</v>
      </c>
      <c r="I255" s="70" t="s">
        <v>490</v>
      </c>
      <c r="J255" s="70">
        <v>160</v>
      </c>
    </row>
    <row r="256" spans="1:10" x14ac:dyDescent="0.55000000000000004">
      <c r="A256" s="69">
        <v>45735</v>
      </c>
      <c r="B256">
        <v>0</v>
      </c>
      <c r="C256">
        <v>73</v>
      </c>
      <c r="D256" t="s">
        <v>589</v>
      </c>
      <c r="E256">
        <v>133</v>
      </c>
      <c r="F256" s="70">
        <v>57</v>
      </c>
      <c r="G256" s="70" t="s">
        <v>502</v>
      </c>
      <c r="H256" s="70" t="s">
        <v>503</v>
      </c>
      <c r="I256" s="70" t="s">
        <v>490</v>
      </c>
      <c r="J256" s="70">
        <v>160</v>
      </c>
    </row>
    <row r="257" spans="1:10" x14ac:dyDescent="0.55000000000000004">
      <c r="A257" s="69">
        <v>45736</v>
      </c>
      <c r="B257">
        <v>0</v>
      </c>
      <c r="C257">
        <v>73</v>
      </c>
      <c r="D257" t="s">
        <v>589</v>
      </c>
      <c r="E257">
        <v>128</v>
      </c>
      <c r="F257" s="70">
        <v>57</v>
      </c>
      <c r="G257" s="70" t="s">
        <v>502</v>
      </c>
      <c r="H257" s="70" t="s">
        <v>503</v>
      </c>
      <c r="I257" s="70" t="s">
        <v>490</v>
      </c>
      <c r="J257" s="70">
        <v>160</v>
      </c>
    </row>
    <row r="258" spans="1:10" x14ac:dyDescent="0.55000000000000004">
      <c r="A258" s="69">
        <v>45737</v>
      </c>
      <c r="B258">
        <v>0</v>
      </c>
      <c r="C258">
        <v>73</v>
      </c>
      <c r="D258" t="s">
        <v>589</v>
      </c>
      <c r="E258">
        <v>134</v>
      </c>
      <c r="F258" s="70">
        <v>57</v>
      </c>
      <c r="G258" s="70" t="s">
        <v>502</v>
      </c>
      <c r="H258" s="70" t="s">
        <v>503</v>
      </c>
      <c r="I258" s="70" t="s">
        <v>490</v>
      </c>
      <c r="J258" s="70">
        <v>160</v>
      </c>
    </row>
    <row r="259" spans="1:10" x14ac:dyDescent="0.55000000000000004">
      <c r="A259" s="69">
        <v>45740</v>
      </c>
      <c r="B259">
        <v>0</v>
      </c>
      <c r="C259">
        <v>73</v>
      </c>
      <c r="D259" t="s">
        <v>589</v>
      </c>
      <c r="E259">
        <v>132</v>
      </c>
      <c r="F259" s="70">
        <v>57</v>
      </c>
      <c r="G259" s="70" t="s">
        <v>502</v>
      </c>
      <c r="H259" s="70" t="s">
        <v>503</v>
      </c>
      <c r="I259" s="70" t="s">
        <v>490</v>
      </c>
      <c r="J259" s="70">
        <v>160</v>
      </c>
    </row>
    <row r="260" spans="1:10" x14ac:dyDescent="0.55000000000000004">
      <c r="A260" s="69">
        <v>45741</v>
      </c>
      <c r="B260">
        <v>0</v>
      </c>
      <c r="C260">
        <v>73</v>
      </c>
      <c r="D260" t="s">
        <v>589</v>
      </c>
      <c r="E260">
        <v>112</v>
      </c>
      <c r="F260" s="70">
        <v>57</v>
      </c>
      <c r="G260" s="70" t="s">
        <v>502</v>
      </c>
      <c r="H260" s="70" t="s">
        <v>503</v>
      </c>
      <c r="I260" s="70" t="s">
        <v>490</v>
      </c>
      <c r="J260" s="70">
        <v>160</v>
      </c>
    </row>
    <row r="261" spans="1:10" x14ac:dyDescent="0.55000000000000004">
      <c r="A261" s="69">
        <v>45742</v>
      </c>
      <c r="B261">
        <v>0</v>
      </c>
      <c r="C261">
        <v>73</v>
      </c>
      <c r="D261" t="s">
        <v>589</v>
      </c>
      <c r="E261">
        <v>115</v>
      </c>
      <c r="F261" s="70">
        <v>57</v>
      </c>
      <c r="G261" s="70" t="s">
        <v>502</v>
      </c>
      <c r="H261" s="70" t="s">
        <v>503</v>
      </c>
      <c r="I261" s="70" t="s">
        <v>490</v>
      </c>
      <c r="J261" s="70">
        <v>160</v>
      </c>
    </row>
    <row r="262" spans="1:10" x14ac:dyDescent="0.55000000000000004">
      <c r="A262" s="69">
        <v>45743</v>
      </c>
      <c r="B262">
        <v>0</v>
      </c>
      <c r="C262">
        <v>73</v>
      </c>
      <c r="D262" t="s">
        <v>589</v>
      </c>
      <c r="E262">
        <v>117</v>
      </c>
      <c r="F262" s="70">
        <v>57</v>
      </c>
      <c r="G262" s="70" t="s">
        <v>502</v>
      </c>
      <c r="H262" s="70" t="s">
        <v>503</v>
      </c>
      <c r="I262" s="70" t="s">
        <v>490</v>
      </c>
      <c r="J262" s="70">
        <v>160</v>
      </c>
    </row>
    <row r="263" spans="1:10" x14ac:dyDescent="0.55000000000000004">
      <c r="A263" s="69">
        <v>45744</v>
      </c>
      <c r="B263">
        <v>0</v>
      </c>
      <c r="C263">
        <v>70</v>
      </c>
      <c r="D263" t="s">
        <v>589</v>
      </c>
      <c r="E263">
        <v>134</v>
      </c>
      <c r="F263" s="70">
        <v>57</v>
      </c>
      <c r="G263" s="70" t="s">
        <v>502</v>
      </c>
      <c r="H263" s="70" t="s">
        <v>503</v>
      </c>
      <c r="I263" s="70" t="s">
        <v>490</v>
      </c>
      <c r="J263" s="70">
        <v>160</v>
      </c>
    </row>
    <row r="264" spans="1:10" x14ac:dyDescent="0.55000000000000004">
      <c r="A264" s="69">
        <v>45720</v>
      </c>
      <c r="B264">
        <v>0</v>
      </c>
      <c r="C264">
        <v>7</v>
      </c>
      <c r="D264" t="s">
        <v>589</v>
      </c>
      <c r="E264">
        <v>103</v>
      </c>
      <c r="F264" s="70">
        <v>57</v>
      </c>
      <c r="G264" s="70" t="s">
        <v>523</v>
      </c>
      <c r="H264" s="70" t="s">
        <v>525</v>
      </c>
      <c r="I264" s="70" t="s">
        <v>490</v>
      </c>
      <c r="J264" s="70">
        <v>160</v>
      </c>
    </row>
    <row r="265" spans="1:10" x14ac:dyDescent="0.55000000000000004">
      <c r="A265" s="69">
        <v>45721</v>
      </c>
      <c r="B265">
        <v>0</v>
      </c>
      <c r="C265">
        <v>9</v>
      </c>
      <c r="D265" t="s">
        <v>589</v>
      </c>
      <c r="E265">
        <v>117</v>
      </c>
      <c r="F265" s="70">
        <v>57</v>
      </c>
      <c r="G265" s="70" t="s">
        <v>523</v>
      </c>
      <c r="H265" s="70" t="s">
        <v>525</v>
      </c>
      <c r="I265" s="70" t="s">
        <v>490</v>
      </c>
      <c r="J265" s="70">
        <v>160</v>
      </c>
    </row>
    <row r="266" spans="1:10" x14ac:dyDescent="0.55000000000000004">
      <c r="A266" s="69">
        <v>45722</v>
      </c>
      <c r="B266">
        <v>0</v>
      </c>
      <c r="C266">
        <v>10</v>
      </c>
      <c r="D266" t="s">
        <v>589</v>
      </c>
      <c r="E266">
        <v>100</v>
      </c>
      <c r="F266" s="70">
        <v>57</v>
      </c>
      <c r="G266" s="70" t="s">
        <v>523</v>
      </c>
      <c r="H266" s="70" t="s">
        <v>525</v>
      </c>
      <c r="I266" s="70" t="s">
        <v>490</v>
      </c>
      <c r="J266" s="70">
        <v>160</v>
      </c>
    </row>
    <row r="267" spans="1:10" x14ac:dyDescent="0.55000000000000004">
      <c r="A267" s="69">
        <v>45734</v>
      </c>
      <c r="B267">
        <v>0</v>
      </c>
      <c r="C267">
        <v>49</v>
      </c>
      <c r="D267" t="s">
        <v>589</v>
      </c>
      <c r="E267">
        <v>121</v>
      </c>
      <c r="F267" s="70">
        <v>57</v>
      </c>
      <c r="G267" s="70" t="s">
        <v>513</v>
      </c>
      <c r="H267" s="70" t="s">
        <v>514</v>
      </c>
      <c r="I267" s="70" t="s">
        <v>473</v>
      </c>
      <c r="J267" s="70">
        <v>200</v>
      </c>
    </row>
    <row r="268" spans="1:10" x14ac:dyDescent="0.55000000000000004">
      <c r="A268" s="69">
        <v>45735</v>
      </c>
      <c r="B268">
        <v>0</v>
      </c>
      <c r="C268">
        <v>49</v>
      </c>
      <c r="D268" t="s">
        <v>589</v>
      </c>
      <c r="E268">
        <v>133</v>
      </c>
      <c r="F268" s="70">
        <v>57</v>
      </c>
      <c r="G268" s="70" t="s">
        <v>513</v>
      </c>
      <c r="H268" s="70" t="s">
        <v>514</v>
      </c>
      <c r="I268" s="70" t="s">
        <v>473</v>
      </c>
      <c r="J268" s="70">
        <v>200</v>
      </c>
    </row>
    <row r="269" spans="1:10" x14ac:dyDescent="0.55000000000000004">
      <c r="A269" s="69">
        <v>45736</v>
      </c>
      <c r="B269">
        <v>0</v>
      </c>
      <c r="C269">
        <v>50</v>
      </c>
      <c r="D269" t="s">
        <v>589</v>
      </c>
      <c r="E269">
        <v>128</v>
      </c>
      <c r="F269" s="70">
        <v>57</v>
      </c>
      <c r="G269" s="70" t="s">
        <v>513</v>
      </c>
      <c r="H269" s="70" t="s">
        <v>514</v>
      </c>
      <c r="I269" s="70" t="s">
        <v>473</v>
      </c>
      <c r="J269" s="70">
        <v>200</v>
      </c>
    </row>
    <row r="270" spans="1:10" x14ac:dyDescent="0.55000000000000004">
      <c r="A270" s="69">
        <v>45737</v>
      </c>
      <c r="B270">
        <v>0</v>
      </c>
      <c r="C270">
        <v>49</v>
      </c>
      <c r="D270" t="s">
        <v>589</v>
      </c>
      <c r="E270">
        <v>134</v>
      </c>
      <c r="F270" s="70">
        <v>57</v>
      </c>
      <c r="G270" s="70" t="s">
        <v>513</v>
      </c>
      <c r="H270" s="70" t="s">
        <v>514</v>
      </c>
      <c r="I270" s="70" t="s">
        <v>473</v>
      </c>
      <c r="J270" s="70">
        <v>200</v>
      </c>
    </row>
    <row r="271" spans="1:10" x14ac:dyDescent="0.55000000000000004">
      <c r="A271" s="69">
        <v>45740</v>
      </c>
      <c r="B271">
        <v>0</v>
      </c>
      <c r="C271">
        <v>49</v>
      </c>
      <c r="D271" t="s">
        <v>589</v>
      </c>
      <c r="E271">
        <v>132</v>
      </c>
      <c r="F271" s="70">
        <v>57</v>
      </c>
      <c r="G271" s="70" t="s">
        <v>513</v>
      </c>
      <c r="H271" s="70" t="s">
        <v>514</v>
      </c>
      <c r="I271" s="70" t="s">
        <v>473</v>
      </c>
      <c r="J271" s="70">
        <v>200</v>
      </c>
    </row>
    <row r="272" spans="1:10" x14ac:dyDescent="0.55000000000000004">
      <c r="A272" s="69">
        <v>45741</v>
      </c>
      <c r="B272">
        <v>0</v>
      </c>
      <c r="C272">
        <v>49</v>
      </c>
      <c r="D272" t="s">
        <v>589</v>
      </c>
      <c r="E272">
        <v>112</v>
      </c>
      <c r="F272" s="70">
        <v>57</v>
      </c>
      <c r="G272" s="70" t="s">
        <v>513</v>
      </c>
      <c r="H272" s="70" t="s">
        <v>514</v>
      </c>
      <c r="I272" s="70" t="s">
        <v>473</v>
      </c>
      <c r="J272" s="70">
        <v>200</v>
      </c>
    </row>
    <row r="273" spans="1:10" x14ac:dyDescent="0.55000000000000004">
      <c r="A273" s="69">
        <v>45716</v>
      </c>
      <c r="B273">
        <v>0</v>
      </c>
      <c r="C273">
        <v>58</v>
      </c>
      <c r="D273" t="s">
        <v>589</v>
      </c>
      <c r="E273">
        <v>135</v>
      </c>
      <c r="F273" s="70">
        <v>57</v>
      </c>
      <c r="G273" s="70" t="s">
        <v>513</v>
      </c>
      <c r="H273" s="70" t="s">
        <v>527</v>
      </c>
      <c r="I273" s="70" t="s">
        <v>473</v>
      </c>
      <c r="J273" s="70">
        <v>180</v>
      </c>
    </row>
    <row r="274" spans="1:10" x14ac:dyDescent="0.55000000000000004">
      <c r="A274" s="69">
        <v>45719</v>
      </c>
      <c r="B274">
        <v>0</v>
      </c>
      <c r="C274">
        <v>12</v>
      </c>
      <c r="D274" t="s">
        <v>589</v>
      </c>
      <c r="E274">
        <v>107</v>
      </c>
      <c r="F274" s="70">
        <v>57</v>
      </c>
      <c r="G274" s="70" t="s">
        <v>513</v>
      </c>
      <c r="H274" s="70" t="s">
        <v>527</v>
      </c>
      <c r="I274" s="70" t="s">
        <v>473</v>
      </c>
      <c r="J274" s="70">
        <v>180</v>
      </c>
    </row>
    <row r="275" spans="1:10" x14ac:dyDescent="0.55000000000000004">
      <c r="A275" s="69">
        <v>45720</v>
      </c>
      <c r="B275">
        <v>0</v>
      </c>
      <c r="C275">
        <v>75</v>
      </c>
      <c r="D275" t="s">
        <v>589</v>
      </c>
      <c r="E275">
        <v>103</v>
      </c>
      <c r="F275" s="70">
        <v>57</v>
      </c>
      <c r="G275" s="70" t="s">
        <v>513</v>
      </c>
      <c r="H275" s="70" t="s">
        <v>527</v>
      </c>
      <c r="I275" s="70" t="s">
        <v>473</v>
      </c>
      <c r="J275" s="70">
        <v>180</v>
      </c>
    </row>
    <row r="276" spans="1:10" x14ac:dyDescent="0.55000000000000004">
      <c r="A276" s="69">
        <v>45721</v>
      </c>
      <c r="B276">
        <v>0</v>
      </c>
      <c r="C276">
        <v>18</v>
      </c>
      <c r="D276" t="s">
        <v>589</v>
      </c>
      <c r="E276">
        <v>117</v>
      </c>
      <c r="F276" s="70">
        <v>57</v>
      </c>
      <c r="G276" s="70" t="s">
        <v>513</v>
      </c>
      <c r="H276" s="70" t="s">
        <v>527</v>
      </c>
      <c r="I276" s="70" t="s">
        <v>473</v>
      </c>
      <c r="J276" s="70">
        <v>180</v>
      </c>
    </row>
    <row r="277" spans="1:10" x14ac:dyDescent="0.55000000000000004">
      <c r="A277" s="69">
        <v>45722</v>
      </c>
      <c r="B277">
        <v>0</v>
      </c>
      <c r="C277">
        <v>54</v>
      </c>
      <c r="D277" t="s">
        <v>589</v>
      </c>
      <c r="E277">
        <v>100</v>
      </c>
      <c r="F277" s="70">
        <v>57</v>
      </c>
      <c r="G277" s="70" t="s">
        <v>513</v>
      </c>
      <c r="H277" s="70" t="s">
        <v>527</v>
      </c>
      <c r="I277" s="70" t="s">
        <v>473</v>
      </c>
      <c r="J277" s="70">
        <v>180</v>
      </c>
    </row>
    <row r="278" spans="1:10" x14ac:dyDescent="0.55000000000000004">
      <c r="A278" s="69">
        <v>45723</v>
      </c>
      <c r="B278">
        <v>0</v>
      </c>
      <c r="C278">
        <v>66</v>
      </c>
      <c r="D278" t="s">
        <v>589</v>
      </c>
      <c r="E278">
        <v>109</v>
      </c>
      <c r="F278" s="70">
        <v>57</v>
      </c>
      <c r="G278" s="70" t="s">
        <v>513</v>
      </c>
      <c r="H278" s="70" t="s">
        <v>527</v>
      </c>
      <c r="I278" s="70" t="s">
        <v>473</v>
      </c>
      <c r="J278" s="70">
        <v>180</v>
      </c>
    </row>
    <row r="279" spans="1:10" x14ac:dyDescent="0.55000000000000004">
      <c r="A279" s="69">
        <v>45726</v>
      </c>
      <c r="B279">
        <v>0</v>
      </c>
      <c r="C279">
        <v>20</v>
      </c>
      <c r="D279" t="s">
        <v>589</v>
      </c>
      <c r="E279">
        <v>106</v>
      </c>
      <c r="F279" s="70">
        <v>57</v>
      </c>
      <c r="G279" s="70" t="s">
        <v>513</v>
      </c>
      <c r="H279" s="70" t="s">
        <v>527</v>
      </c>
      <c r="I279" s="70" t="s">
        <v>473</v>
      </c>
      <c r="J279" s="70">
        <v>180</v>
      </c>
    </row>
    <row r="280" spans="1:10" x14ac:dyDescent="0.55000000000000004">
      <c r="A280" s="69">
        <v>45727</v>
      </c>
      <c r="B280">
        <v>0</v>
      </c>
      <c r="C280">
        <v>18</v>
      </c>
      <c r="D280" t="s">
        <v>589</v>
      </c>
      <c r="E280">
        <v>102</v>
      </c>
      <c r="F280" s="70">
        <v>57</v>
      </c>
      <c r="G280" s="70" t="s">
        <v>513</v>
      </c>
      <c r="H280" s="70" t="s">
        <v>527</v>
      </c>
      <c r="I280" s="70" t="s">
        <v>473</v>
      </c>
      <c r="J280" s="70">
        <v>180</v>
      </c>
    </row>
    <row r="281" spans="1:10" x14ac:dyDescent="0.55000000000000004">
      <c r="A281" s="69">
        <v>45728</v>
      </c>
      <c r="B281">
        <v>0</v>
      </c>
      <c r="C281">
        <v>4</v>
      </c>
      <c r="D281" t="s">
        <v>589</v>
      </c>
      <c r="E281">
        <v>111</v>
      </c>
      <c r="F281" s="70">
        <v>57</v>
      </c>
      <c r="G281" s="70" t="s">
        <v>513</v>
      </c>
      <c r="H281" s="70" t="s">
        <v>527</v>
      </c>
      <c r="I281" s="70" t="s">
        <v>473</v>
      </c>
      <c r="J281" s="70">
        <v>180</v>
      </c>
    </row>
    <row r="282" spans="1:10" x14ac:dyDescent="0.55000000000000004">
      <c r="A282" s="69">
        <v>45729</v>
      </c>
      <c r="B282">
        <v>0</v>
      </c>
      <c r="C282">
        <v>29</v>
      </c>
      <c r="D282" t="s">
        <v>589</v>
      </c>
      <c r="E282">
        <v>101</v>
      </c>
      <c r="F282" s="70">
        <v>57</v>
      </c>
      <c r="G282" s="70" t="s">
        <v>513</v>
      </c>
      <c r="H282" s="70" t="s">
        <v>527</v>
      </c>
      <c r="I282" s="70" t="s">
        <v>473</v>
      </c>
      <c r="J282" s="70">
        <v>180</v>
      </c>
    </row>
    <row r="283" spans="1:10" x14ac:dyDescent="0.55000000000000004">
      <c r="A283" s="69">
        <v>45730</v>
      </c>
      <c r="B283">
        <v>0</v>
      </c>
      <c r="C283">
        <v>22</v>
      </c>
      <c r="D283" t="s">
        <v>589</v>
      </c>
      <c r="E283">
        <v>111</v>
      </c>
      <c r="F283" s="70">
        <v>57</v>
      </c>
      <c r="G283" s="70" t="s">
        <v>513</v>
      </c>
      <c r="H283" s="70" t="s">
        <v>527</v>
      </c>
      <c r="I283" s="70" t="s">
        <v>473</v>
      </c>
      <c r="J283" s="70">
        <v>180</v>
      </c>
    </row>
    <row r="284" spans="1:10" x14ac:dyDescent="0.55000000000000004">
      <c r="A284" s="69">
        <v>45733</v>
      </c>
      <c r="B284">
        <v>0</v>
      </c>
      <c r="C284">
        <v>4</v>
      </c>
      <c r="D284" t="s">
        <v>589</v>
      </c>
      <c r="E284">
        <v>124</v>
      </c>
      <c r="F284" s="70">
        <v>57</v>
      </c>
      <c r="G284" s="70" t="s">
        <v>513</v>
      </c>
      <c r="H284" s="70" t="s">
        <v>527</v>
      </c>
      <c r="I284" s="70" t="s">
        <v>473</v>
      </c>
      <c r="J284" s="70">
        <v>180</v>
      </c>
    </row>
    <row r="285" spans="1:10" x14ac:dyDescent="0.55000000000000004">
      <c r="A285" s="69">
        <v>45734</v>
      </c>
      <c r="B285">
        <v>0</v>
      </c>
      <c r="C285">
        <v>4</v>
      </c>
      <c r="D285" t="s">
        <v>589</v>
      </c>
      <c r="E285">
        <v>121</v>
      </c>
      <c r="F285" s="70">
        <v>57</v>
      </c>
      <c r="G285" s="70" t="s">
        <v>513</v>
      </c>
      <c r="H285" s="70" t="s">
        <v>527</v>
      </c>
      <c r="I285" s="70" t="s">
        <v>473</v>
      </c>
      <c r="J285" s="70">
        <v>180</v>
      </c>
    </row>
    <row r="286" spans="1:10" x14ac:dyDescent="0.55000000000000004">
      <c r="A286" s="69">
        <v>45735</v>
      </c>
      <c r="B286">
        <v>0</v>
      </c>
      <c r="C286">
        <v>4</v>
      </c>
      <c r="D286" t="s">
        <v>589</v>
      </c>
      <c r="E286">
        <v>133</v>
      </c>
      <c r="F286" s="70">
        <v>57</v>
      </c>
      <c r="G286" s="70" t="s">
        <v>513</v>
      </c>
      <c r="H286" s="70" t="s">
        <v>527</v>
      </c>
      <c r="I286" s="70" t="s">
        <v>473</v>
      </c>
      <c r="J286" s="70">
        <v>180</v>
      </c>
    </row>
    <row r="287" spans="1:10" x14ac:dyDescent="0.55000000000000004">
      <c r="A287" s="69">
        <v>45736</v>
      </c>
      <c r="B287">
        <v>0</v>
      </c>
      <c r="C287">
        <v>4</v>
      </c>
      <c r="D287" t="s">
        <v>589</v>
      </c>
      <c r="E287">
        <v>128</v>
      </c>
      <c r="F287" s="70">
        <v>57</v>
      </c>
      <c r="G287" s="70" t="s">
        <v>513</v>
      </c>
      <c r="H287" s="70" t="s">
        <v>527</v>
      </c>
      <c r="I287" s="70" t="s">
        <v>473</v>
      </c>
      <c r="J287" s="70">
        <v>180</v>
      </c>
    </row>
    <row r="288" spans="1:10" x14ac:dyDescent="0.55000000000000004">
      <c r="A288" s="69">
        <v>45737</v>
      </c>
      <c r="B288">
        <v>0</v>
      </c>
      <c r="C288">
        <v>4</v>
      </c>
      <c r="D288" t="s">
        <v>589</v>
      </c>
      <c r="E288">
        <v>134</v>
      </c>
      <c r="F288" s="70">
        <v>57</v>
      </c>
      <c r="G288" s="70" t="s">
        <v>513</v>
      </c>
      <c r="H288" s="70" t="s">
        <v>527</v>
      </c>
      <c r="I288" s="70" t="s">
        <v>473</v>
      </c>
      <c r="J288" s="70">
        <v>180</v>
      </c>
    </row>
    <row r="289" spans="1:10" x14ac:dyDescent="0.55000000000000004">
      <c r="A289" s="69">
        <v>45740</v>
      </c>
      <c r="B289">
        <v>0</v>
      </c>
      <c r="C289">
        <v>4</v>
      </c>
      <c r="D289" t="s">
        <v>589</v>
      </c>
      <c r="E289">
        <v>132</v>
      </c>
      <c r="F289" s="70">
        <v>57</v>
      </c>
      <c r="G289" s="70" t="s">
        <v>513</v>
      </c>
      <c r="H289" s="70" t="s">
        <v>527</v>
      </c>
      <c r="I289" s="70" t="s">
        <v>473</v>
      </c>
      <c r="J289" s="70">
        <v>180</v>
      </c>
    </row>
    <row r="290" spans="1:10" x14ac:dyDescent="0.55000000000000004">
      <c r="A290" s="69">
        <v>45741</v>
      </c>
      <c r="B290">
        <v>0</v>
      </c>
      <c r="C290">
        <v>4</v>
      </c>
      <c r="D290" t="s">
        <v>589</v>
      </c>
      <c r="E290">
        <v>112</v>
      </c>
      <c r="F290" s="70">
        <v>57</v>
      </c>
      <c r="G290" s="70" t="s">
        <v>513</v>
      </c>
      <c r="H290" s="70" t="s">
        <v>527</v>
      </c>
      <c r="I290" s="70" t="s">
        <v>473</v>
      </c>
      <c r="J290" s="70">
        <v>180</v>
      </c>
    </row>
    <row r="291" spans="1:10" x14ac:dyDescent="0.55000000000000004">
      <c r="A291" s="69">
        <v>45742</v>
      </c>
      <c r="B291">
        <v>0</v>
      </c>
      <c r="C291">
        <v>4</v>
      </c>
      <c r="D291" t="s">
        <v>589</v>
      </c>
      <c r="E291">
        <v>115</v>
      </c>
      <c r="F291" s="70">
        <v>57</v>
      </c>
      <c r="G291" s="70" t="s">
        <v>513</v>
      </c>
      <c r="H291" s="70" t="s">
        <v>527</v>
      </c>
      <c r="I291" s="70" t="s">
        <v>473</v>
      </c>
      <c r="J291" s="70">
        <v>180</v>
      </c>
    </row>
    <row r="292" spans="1:10" x14ac:dyDescent="0.55000000000000004">
      <c r="A292" s="69">
        <v>45743</v>
      </c>
      <c r="B292">
        <v>0</v>
      </c>
      <c r="C292">
        <v>49</v>
      </c>
      <c r="D292" t="s">
        <v>589</v>
      </c>
      <c r="E292">
        <v>117</v>
      </c>
      <c r="F292" s="70">
        <v>57</v>
      </c>
      <c r="G292" s="70" t="s">
        <v>513</v>
      </c>
      <c r="H292" s="70" t="s">
        <v>527</v>
      </c>
      <c r="I292" s="70" t="s">
        <v>473</v>
      </c>
      <c r="J292" s="70">
        <v>180</v>
      </c>
    </row>
    <row r="293" spans="1:10" x14ac:dyDescent="0.55000000000000004">
      <c r="A293" s="69">
        <v>45740</v>
      </c>
      <c r="B293">
        <v>0</v>
      </c>
      <c r="C293">
        <v>6</v>
      </c>
      <c r="D293" t="s">
        <v>589</v>
      </c>
      <c r="E293">
        <v>132</v>
      </c>
      <c r="F293" s="70">
        <v>57</v>
      </c>
      <c r="G293" s="70" t="s">
        <v>532</v>
      </c>
      <c r="H293" s="70" t="s">
        <v>533</v>
      </c>
      <c r="I293" s="70" t="s">
        <v>473</v>
      </c>
      <c r="J293" s="70">
        <v>200</v>
      </c>
    </row>
    <row r="294" spans="1:10" x14ac:dyDescent="0.55000000000000004">
      <c r="A294" s="69">
        <v>45719</v>
      </c>
      <c r="B294">
        <v>0</v>
      </c>
      <c r="C294">
        <v>5</v>
      </c>
      <c r="D294" t="s">
        <v>589</v>
      </c>
      <c r="E294">
        <v>107</v>
      </c>
      <c r="F294" s="70">
        <v>57</v>
      </c>
      <c r="G294" s="70" t="s">
        <v>513</v>
      </c>
      <c r="H294" s="70" t="s">
        <v>531</v>
      </c>
      <c r="I294" s="70" t="s">
        <v>499</v>
      </c>
      <c r="J294" s="70">
        <v>160</v>
      </c>
    </row>
    <row r="295" spans="1:10" x14ac:dyDescent="0.55000000000000004">
      <c r="A295" s="69">
        <v>45716</v>
      </c>
      <c r="B295">
        <v>0</v>
      </c>
      <c r="C295">
        <v>138</v>
      </c>
      <c r="D295" t="s">
        <v>589</v>
      </c>
      <c r="E295">
        <v>135</v>
      </c>
      <c r="F295" s="70">
        <v>57</v>
      </c>
      <c r="G295" s="70" t="s">
        <v>513</v>
      </c>
      <c r="H295" s="70" t="s">
        <v>515</v>
      </c>
      <c r="I295" s="70" t="s">
        <v>499</v>
      </c>
      <c r="J295" s="70">
        <v>160</v>
      </c>
    </row>
    <row r="296" spans="1:10" x14ac:dyDescent="0.55000000000000004">
      <c r="A296" s="69">
        <v>45719</v>
      </c>
      <c r="B296">
        <v>0</v>
      </c>
      <c r="C296">
        <v>70</v>
      </c>
      <c r="D296" t="s">
        <v>589</v>
      </c>
      <c r="E296">
        <v>107</v>
      </c>
      <c r="F296" s="70">
        <v>57</v>
      </c>
      <c r="G296" s="70" t="s">
        <v>513</v>
      </c>
      <c r="H296" s="70" t="s">
        <v>515</v>
      </c>
      <c r="I296" s="70" t="s">
        <v>499</v>
      </c>
      <c r="J296" s="70">
        <v>160</v>
      </c>
    </row>
    <row r="297" spans="1:10" x14ac:dyDescent="0.55000000000000004">
      <c r="A297" s="69">
        <v>45720</v>
      </c>
      <c r="B297">
        <v>0</v>
      </c>
      <c r="C297">
        <v>83</v>
      </c>
      <c r="D297" t="s">
        <v>589</v>
      </c>
      <c r="E297">
        <v>103</v>
      </c>
      <c r="F297" s="70">
        <v>57</v>
      </c>
      <c r="G297" s="70" t="s">
        <v>513</v>
      </c>
      <c r="H297" s="70" t="s">
        <v>515</v>
      </c>
      <c r="I297" s="70" t="s">
        <v>499</v>
      </c>
      <c r="J297" s="70">
        <v>160</v>
      </c>
    </row>
    <row r="298" spans="1:10" x14ac:dyDescent="0.55000000000000004">
      <c r="A298" s="69">
        <v>45721</v>
      </c>
      <c r="B298">
        <v>0</v>
      </c>
      <c r="C298">
        <v>50</v>
      </c>
      <c r="D298" t="s">
        <v>589</v>
      </c>
      <c r="E298">
        <v>117</v>
      </c>
      <c r="F298" s="70">
        <v>57</v>
      </c>
      <c r="G298" s="70" t="s">
        <v>513</v>
      </c>
      <c r="H298" s="70" t="s">
        <v>515</v>
      </c>
      <c r="I298" s="70" t="s">
        <v>499</v>
      </c>
      <c r="J298" s="70">
        <v>160</v>
      </c>
    </row>
    <row r="299" spans="1:10" x14ac:dyDescent="0.55000000000000004">
      <c r="A299" s="69">
        <v>45722</v>
      </c>
      <c r="B299">
        <v>0</v>
      </c>
      <c r="C299">
        <v>45</v>
      </c>
      <c r="D299" t="s">
        <v>589</v>
      </c>
      <c r="E299">
        <v>100</v>
      </c>
      <c r="F299" s="70">
        <v>57</v>
      </c>
      <c r="G299" s="70" t="s">
        <v>513</v>
      </c>
      <c r="H299" s="70" t="s">
        <v>515</v>
      </c>
      <c r="I299" s="70" t="s">
        <v>499</v>
      </c>
      <c r="J299" s="70">
        <v>160</v>
      </c>
    </row>
    <row r="300" spans="1:10" x14ac:dyDescent="0.55000000000000004">
      <c r="A300" s="69">
        <v>45723</v>
      </c>
      <c r="B300">
        <v>0</v>
      </c>
      <c r="C300">
        <v>45</v>
      </c>
      <c r="D300" t="s">
        <v>589</v>
      </c>
      <c r="E300">
        <v>109</v>
      </c>
      <c r="F300" s="70">
        <v>57</v>
      </c>
      <c r="G300" s="70" t="s">
        <v>513</v>
      </c>
      <c r="H300" s="70" t="s">
        <v>515</v>
      </c>
      <c r="I300" s="70" t="s">
        <v>499</v>
      </c>
      <c r="J300" s="70">
        <v>160</v>
      </c>
    </row>
    <row r="301" spans="1:10" x14ac:dyDescent="0.55000000000000004">
      <c r="A301" s="69">
        <v>45726</v>
      </c>
      <c r="B301">
        <v>0</v>
      </c>
      <c r="C301">
        <v>30</v>
      </c>
      <c r="D301" t="s">
        <v>589</v>
      </c>
      <c r="E301">
        <v>106</v>
      </c>
      <c r="F301" s="70">
        <v>57</v>
      </c>
      <c r="G301" s="70" t="s">
        <v>513</v>
      </c>
      <c r="H301" s="70" t="s">
        <v>515</v>
      </c>
      <c r="I301" s="70" t="s">
        <v>499</v>
      </c>
      <c r="J301" s="70">
        <v>160</v>
      </c>
    </row>
    <row r="302" spans="1:10" x14ac:dyDescent="0.55000000000000004">
      <c r="A302" s="69">
        <v>45727</v>
      </c>
      <c r="B302">
        <v>0</v>
      </c>
      <c r="C302">
        <v>33</v>
      </c>
      <c r="D302" t="s">
        <v>589</v>
      </c>
      <c r="E302">
        <v>102</v>
      </c>
      <c r="F302" s="70">
        <v>57</v>
      </c>
      <c r="G302" s="70" t="s">
        <v>513</v>
      </c>
      <c r="H302" s="70" t="s">
        <v>515</v>
      </c>
      <c r="I302" s="70" t="s">
        <v>499</v>
      </c>
      <c r="J302" s="70">
        <v>160</v>
      </c>
    </row>
    <row r="303" spans="1:10" x14ac:dyDescent="0.55000000000000004">
      <c r="A303" s="69">
        <v>45728</v>
      </c>
      <c r="B303">
        <v>0</v>
      </c>
      <c r="C303">
        <v>48</v>
      </c>
      <c r="D303" t="s">
        <v>589</v>
      </c>
      <c r="E303">
        <v>111</v>
      </c>
      <c r="F303" s="70">
        <v>57</v>
      </c>
      <c r="G303" s="70" t="s">
        <v>513</v>
      </c>
      <c r="H303" s="70" t="s">
        <v>515</v>
      </c>
      <c r="I303" s="70" t="s">
        <v>499</v>
      </c>
      <c r="J303" s="70">
        <v>160</v>
      </c>
    </row>
    <row r="304" spans="1:10" x14ac:dyDescent="0.55000000000000004">
      <c r="A304" s="69">
        <v>45729</v>
      </c>
      <c r="B304">
        <v>0</v>
      </c>
      <c r="C304">
        <v>39</v>
      </c>
      <c r="D304" t="s">
        <v>589</v>
      </c>
      <c r="E304">
        <v>101</v>
      </c>
      <c r="F304" s="70">
        <v>57</v>
      </c>
      <c r="G304" s="70" t="s">
        <v>513</v>
      </c>
      <c r="H304" s="70" t="s">
        <v>515</v>
      </c>
      <c r="I304" s="70" t="s">
        <v>499</v>
      </c>
      <c r="J304" s="70">
        <v>160</v>
      </c>
    </row>
    <row r="305" spans="1:10" x14ac:dyDescent="0.55000000000000004">
      <c r="A305" s="69">
        <v>45730</v>
      </c>
      <c r="B305">
        <v>0</v>
      </c>
      <c r="C305">
        <v>47</v>
      </c>
      <c r="D305" t="s">
        <v>589</v>
      </c>
      <c r="E305">
        <v>111</v>
      </c>
      <c r="F305" s="70">
        <v>57</v>
      </c>
      <c r="G305" s="70" t="s">
        <v>513</v>
      </c>
      <c r="H305" s="70" t="s">
        <v>515</v>
      </c>
      <c r="I305" s="70" t="s">
        <v>499</v>
      </c>
      <c r="J305" s="70">
        <v>160</v>
      </c>
    </row>
    <row r="306" spans="1:10" x14ac:dyDescent="0.55000000000000004">
      <c r="A306" s="69">
        <v>45733</v>
      </c>
      <c r="B306">
        <v>0</v>
      </c>
      <c r="C306">
        <v>42</v>
      </c>
      <c r="D306" t="s">
        <v>589</v>
      </c>
      <c r="E306">
        <v>124</v>
      </c>
      <c r="F306" s="70">
        <v>57</v>
      </c>
      <c r="G306" s="70" t="s">
        <v>513</v>
      </c>
      <c r="H306" s="70" t="s">
        <v>515</v>
      </c>
      <c r="I306" s="70" t="s">
        <v>499</v>
      </c>
      <c r="J306" s="70">
        <v>160</v>
      </c>
    </row>
    <row r="307" spans="1:10" x14ac:dyDescent="0.55000000000000004">
      <c r="A307" s="69">
        <v>45734</v>
      </c>
      <c r="B307">
        <v>0</v>
      </c>
      <c r="C307">
        <v>45</v>
      </c>
      <c r="D307" t="s">
        <v>589</v>
      </c>
      <c r="E307">
        <v>121</v>
      </c>
      <c r="F307" s="70">
        <v>57</v>
      </c>
      <c r="G307" s="70" t="s">
        <v>513</v>
      </c>
      <c r="H307" s="70" t="s">
        <v>515</v>
      </c>
      <c r="I307" s="70" t="s">
        <v>499</v>
      </c>
      <c r="J307" s="70">
        <v>160</v>
      </c>
    </row>
    <row r="308" spans="1:10" x14ac:dyDescent="0.55000000000000004">
      <c r="A308" s="69">
        <v>45735</v>
      </c>
      <c r="B308">
        <v>0</v>
      </c>
      <c r="C308">
        <v>20</v>
      </c>
      <c r="D308" t="s">
        <v>589</v>
      </c>
      <c r="E308">
        <v>133</v>
      </c>
      <c r="F308" s="70">
        <v>57</v>
      </c>
      <c r="G308" s="70" t="s">
        <v>513</v>
      </c>
      <c r="H308" s="70" t="s">
        <v>515</v>
      </c>
      <c r="I308" s="70" t="s">
        <v>499</v>
      </c>
      <c r="J308" s="70">
        <v>160</v>
      </c>
    </row>
    <row r="309" spans="1:10" x14ac:dyDescent="0.55000000000000004">
      <c r="A309" s="69">
        <v>45736</v>
      </c>
      <c r="B309">
        <v>0</v>
      </c>
      <c r="C309">
        <v>20</v>
      </c>
      <c r="D309" t="s">
        <v>589</v>
      </c>
      <c r="E309">
        <v>128</v>
      </c>
      <c r="F309" s="70">
        <v>57</v>
      </c>
      <c r="G309" s="70" t="s">
        <v>513</v>
      </c>
      <c r="H309" s="70" t="s">
        <v>515</v>
      </c>
      <c r="I309" s="70" t="s">
        <v>499</v>
      </c>
      <c r="J309" s="70">
        <v>160</v>
      </c>
    </row>
    <row r="310" spans="1:10" x14ac:dyDescent="0.55000000000000004">
      <c r="A310" s="69">
        <v>45737</v>
      </c>
      <c r="B310">
        <v>0</v>
      </c>
      <c r="C310">
        <v>28</v>
      </c>
      <c r="D310" t="s">
        <v>589</v>
      </c>
      <c r="E310">
        <v>134</v>
      </c>
      <c r="F310" s="70">
        <v>57</v>
      </c>
      <c r="G310" s="70" t="s">
        <v>513</v>
      </c>
      <c r="H310" s="70" t="s">
        <v>515</v>
      </c>
      <c r="I310" s="70" t="s">
        <v>499</v>
      </c>
      <c r="J310" s="70">
        <v>160</v>
      </c>
    </row>
    <row r="311" spans="1:10" x14ac:dyDescent="0.55000000000000004">
      <c r="A311" s="69">
        <v>45740</v>
      </c>
      <c r="B311">
        <v>0</v>
      </c>
      <c r="C311">
        <v>32</v>
      </c>
      <c r="D311" t="s">
        <v>589</v>
      </c>
      <c r="E311">
        <v>132</v>
      </c>
      <c r="F311" s="70">
        <v>57</v>
      </c>
      <c r="G311" s="70" t="s">
        <v>513</v>
      </c>
      <c r="H311" s="70" t="s">
        <v>515</v>
      </c>
      <c r="I311" s="70" t="s">
        <v>499</v>
      </c>
      <c r="J311" s="70">
        <v>160</v>
      </c>
    </row>
    <row r="312" spans="1:10" x14ac:dyDescent="0.55000000000000004">
      <c r="A312" s="69">
        <v>45741</v>
      </c>
      <c r="B312">
        <v>0</v>
      </c>
      <c r="C312">
        <v>25</v>
      </c>
      <c r="D312" t="s">
        <v>589</v>
      </c>
      <c r="E312">
        <v>112</v>
      </c>
      <c r="F312" s="70">
        <v>57</v>
      </c>
      <c r="G312" s="70" t="s">
        <v>513</v>
      </c>
      <c r="H312" s="70" t="s">
        <v>515</v>
      </c>
      <c r="I312" s="70" t="s">
        <v>499</v>
      </c>
      <c r="J312" s="70">
        <v>160</v>
      </c>
    </row>
    <row r="313" spans="1:10" x14ac:dyDescent="0.55000000000000004">
      <c r="A313" s="69">
        <v>45719</v>
      </c>
      <c r="B313">
        <v>0</v>
      </c>
      <c r="C313">
        <v>164</v>
      </c>
      <c r="D313" t="s">
        <v>589</v>
      </c>
      <c r="E313">
        <v>107</v>
      </c>
      <c r="F313" s="70">
        <v>57</v>
      </c>
      <c r="G313" s="70" t="s">
        <v>518</v>
      </c>
      <c r="H313" s="70" t="s">
        <v>521</v>
      </c>
      <c r="I313" s="70" t="s">
        <v>499</v>
      </c>
      <c r="J313" s="70">
        <v>160</v>
      </c>
    </row>
    <row r="314" spans="1:10" x14ac:dyDescent="0.55000000000000004">
      <c r="A314" s="69">
        <v>45720</v>
      </c>
      <c r="B314">
        <v>0</v>
      </c>
      <c r="C314">
        <v>120</v>
      </c>
      <c r="D314" t="s">
        <v>589</v>
      </c>
      <c r="E314">
        <v>103</v>
      </c>
      <c r="F314" s="70">
        <v>57</v>
      </c>
      <c r="G314" s="70" t="s">
        <v>518</v>
      </c>
      <c r="H314" s="70" t="s">
        <v>521</v>
      </c>
      <c r="I314" s="70" t="s">
        <v>499</v>
      </c>
      <c r="J314" s="70">
        <v>160</v>
      </c>
    </row>
    <row r="315" spans="1:10" x14ac:dyDescent="0.55000000000000004">
      <c r="A315" s="69">
        <v>45721</v>
      </c>
      <c r="B315">
        <v>0</v>
      </c>
      <c r="C315">
        <v>125</v>
      </c>
      <c r="D315" t="s">
        <v>589</v>
      </c>
      <c r="E315">
        <v>117</v>
      </c>
      <c r="F315" s="70">
        <v>57</v>
      </c>
      <c r="G315" s="70" t="s">
        <v>518</v>
      </c>
      <c r="H315" s="70" t="s">
        <v>521</v>
      </c>
      <c r="I315" s="70" t="s">
        <v>499</v>
      </c>
      <c r="J315" s="70">
        <v>160</v>
      </c>
    </row>
    <row r="316" spans="1:10" x14ac:dyDescent="0.55000000000000004">
      <c r="A316" s="69">
        <v>45722</v>
      </c>
      <c r="B316">
        <v>0</v>
      </c>
      <c r="C316">
        <v>103</v>
      </c>
      <c r="D316" t="s">
        <v>589</v>
      </c>
      <c r="E316">
        <v>100</v>
      </c>
      <c r="F316" s="70">
        <v>57</v>
      </c>
      <c r="G316" s="70" t="s">
        <v>518</v>
      </c>
      <c r="H316" s="70" t="s">
        <v>521</v>
      </c>
      <c r="I316" s="70" t="s">
        <v>499</v>
      </c>
      <c r="J316" s="70">
        <v>160</v>
      </c>
    </row>
    <row r="317" spans="1:10" x14ac:dyDescent="0.55000000000000004">
      <c r="A317" s="69">
        <v>45723</v>
      </c>
      <c r="B317">
        <v>0</v>
      </c>
      <c r="C317">
        <v>103</v>
      </c>
      <c r="D317" t="s">
        <v>589</v>
      </c>
      <c r="E317">
        <v>109</v>
      </c>
      <c r="F317" s="70">
        <v>57</v>
      </c>
      <c r="G317" s="70" t="s">
        <v>518</v>
      </c>
      <c r="H317" s="70" t="s">
        <v>521</v>
      </c>
      <c r="I317" s="70" t="s">
        <v>499</v>
      </c>
      <c r="J317" s="70">
        <v>160</v>
      </c>
    </row>
    <row r="318" spans="1:10" x14ac:dyDescent="0.55000000000000004">
      <c r="A318" s="69">
        <v>45726</v>
      </c>
      <c r="B318">
        <v>0</v>
      </c>
      <c r="C318">
        <v>134</v>
      </c>
      <c r="D318" t="s">
        <v>589</v>
      </c>
      <c r="E318">
        <v>106</v>
      </c>
      <c r="F318" s="70">
        <v>57</v>
      </c>
      <c r="G318" s="70" t="s">
        <v>518</v>
      </c>
      <c r="H318" s="70" t="s">
        <v>521</v>
      </c>
      <c r="I318" s="70" t="s">
        <v>499</v>
      </c>
      <c r="J318" s="70">
        <v>160</v>
      </c>
    </row>
    <row r="319" spans="1:10" x14ac:dyDescent="0.55000000000000004">
      <c r="A319" s="69">
        <v>45727</v>
      </c>
      <c r="B319">
        <v>0</v>
      </c>
      <c r="C319">
        <v>139</v>
      </c>
      <c r="D319" t="s">
        <v>589</v>
      </c>
      <c r="E319">
        <v>102</v>
      </c>
      <c r="F319" s="70">
        <v>57</v>
      </c>
      <c r="G319" s="70" t="s">
        <v>518</v>
      </c>
      <c r="H319" s="70" t="s">
        <v>521</v>
      </c>
      <c r="I319" s="70" t="s">
        <v>499</v>
      </c>
      <c r="J319" s="70">
        <v>160</v>
      </c>
    </row>
    <row r="320" spans="1:10" x14ac:dyDescent="0.55000000000000004">
      <c r="A320" s="69">
        <v>45728</v>
      </c>
      <c r="B320">
        <v>0</v>
      </c>
      <c r="C320">
        <v>134</v>
      </c>
      <c r="D320" t="s">
        <v>589</v>
      </c>
      <c r="E320">
        <v>111</v>
      </c>
      <c r="F320" s="70">
        <v>57</v>
      </c>
      <c r="G320" s="70" t="s">
        <v>518</v>
      </c>
      <c r="H320" s="70" t="s">
        <v>521</v>
      </c>
      <c r="I320" s="70" t="s">
        <v>499</v>
      </c>
      <c r="J320" s="70">
        <v>160</v>
      </c>
    </row>
    <row r="321" spans="1:10" x14ac:dyDescent="0.55000000000000004">
      <c r="A321" s="69">
        <v>45729</v>
      </c>
      <c r="B321">
        <v>0</v>
      </c>
      <c r="C321">
        <v>101</v>
      </c>
      <c r="D321" t="s">
        <v>589</v>
      </c>
      <c r="E321">
        <v>101</v>
      </c>
      <c r="F321" s="70">
        <v>57</v>
      </c>
      <c r="G321" s="70" t="s">
        <v>518</v>
      </c>
      <c r="H321" s="70" t="s">
        <v>521</v>
      </c>
      <c r="I321" s="70" t="s">
        <v>499</v>
      </c>
      <c r="J321" s="70">
        <v>160</v>
      </c>
    </row>
    <row r="322" spans="1:10" x14ac:dyDescent="0.55000000000000004">
      <c r="A322" s="69">
        <v>45730</v>
      </c>
      <c r="B322">
        <v>0</v>
      </c>
      <c r="C322">
        <v>100</v>
      </c>
      <c r="D322" t="s">
        <v>589</v>
      </c>
      <c r="E322">
        <v>111</v>
      </c>
      <c r="F322" s="70">
        <v>57</v>
      </c>
      <c r="G322" s="70" t="s">
        <v>518</v>
      </c>
      <c r="H322" s="70" t="s">
        <v>521</v>
      </c>
      <c r="I322" s="70" t="s">
        <v>499</v>
      </c>
      <c r="J322" s="70">
        <v>160</v>
      </c>
    </row>
    <row r="323" spans="1:10" x14ac:dyDescent="0.55000000000000004">
      <c r="A323" s="69">
        <v>45733</v>
      </c>
      <c r="B323">
        <v>0</v>
      </c>
      <c r="C323">
        <v>153</v>
      </c>
      <c r="D323" t="s">
        <v>589</v>
      </c>
      <c r="E323">
        <v>124</v>
      </c>
      <c r="F323" s="70">
        <v>57</v>
      </c>
      <c r="G323" s="70" t="s">
        <v>518</v>
      </c>
      <c r="H323" s="70" t="s">
        <v>521</v>
      </c>
      <c r="I323" s="70" t="s">
        <v>499</v>
      </c>
      <c r="J323" s="70">
        <v>160</v>
      </c>
    </row>
    <row r="324" spans="1:10" x14ac:dyDescent="0.55000000000000004">
      <c r="A324" s="69">
        <v>45734</v>
      </c>
      <c r="B324">
        <v>0</v>
      </c>
      <c r="C324">
        <v>150</v>
      </c>
      <c r="D324" t="s">
        <v>589</v>
      </c>
      <c r="E324">
        <v>121</v>
      </c>
      <c r="F324" s="70">
        <v>57</v>
      </c>
      <c r="G324" s="70" t="s">
        <v>518</v>
      </c>
      <c r="H324" s="70" t="s">
        <v>521</v>
      </c>
      <c r="I324" s="70" t="s">
        <v>499</v>
      </c>
      <c r="J324" s="70">
        <v>160</v>
      </c>
    </row>
    <row r="325" spans="1:10" x14ac:dyDescent="0.55000000000000004">
      <c r="A325" s="69">
        <v>45735</v>
      </c>
      <c r="B325">
        <v>0</v>
      </c>
      <c r="C325">
        <v>147</v>
      </c>
      <c r="D325" t="s">
        <v>589</v>
      </c>
      <c r="E325">
        <v>133</v>
      </c>
      <c r="F325" s="70">
        <v>57</v>
      </c>
      <c r="G325" s="70" t="s">
        <v>518</v>
      </c>
      <c r="H325" s="70" t="s">
        <v>521</v>
      </c>
      <c r="I325" s="70" t="s">
        <v>499</v>
      </c>
      <c r="J325" s="70">
        <v>160</v>
      </c>
    </row>
    <row r="326" spans="1:10" x14ac:dyDescent="0.55000000000000004">
      <c r="A326" s="69">
        <v>45736</v>
      </c>
      <c r="B326">
        <v>0</v>
      </c>
      <c r="C326">
        <v>57</v>
      </c>
      <c r="D326" t="s">
        <v>589</v>
      </c>
      <c r="E326">
        <v>128</v>
      </c>
      <c r="F326" s="70">
        <v>57</v>
      </c>
      <c r="G326" s="70" t="s">
        <v>518</v>
      </c>
      <c r="H326" s="70" t="s">
        <v>521</v>
      </c>
      <c r="I326" s="70" t="s">
        <v>499</v>
      </c>
      <c r="J326" s="70">
        <v>160</v>
      </c>
    </row>
    <row r="327" spans="1:10" x14ac:dyDescent="0.55000000000000004">
      <c r="A327" s="69">
        <v>45737</v>
      </c>
      <c r="B327">
        <v>0</v>
      </c>
      <c r="C327">
        <v>160</v>
      </c>
      <c r="D327" t="s">
        <v>589</v>
      </c>
      <c r="E327">
        <v>134</v>
      </c>
      <c r="F327" s="70">
        <v>57</v>
      </c>
      <c r="G327" s="70" t="s">
        <v>518</v>
      </c>
      <c r="H327" s="70" t="s">
        <v>521</v>
      </c>
      <c r="I327" s="70" t="s">
        <v>499</v>
      </c>
      <c r="J327" s="70">
        <v>160</v>
      </c>
    </row>
    <row r="328" spans="1:10" x14ac:dyDescent="0.55000000000000004">
      <c r="A328" s="69">
        <v>45740</v>
      </c>
      <c r="B328">
        <v>0</v>
      </c>
      <c r="C328">
        <v>159</v>
      </c>
      <c r="D328" t="s">
        <v>589</v>
      </c>
      <c r="E328">
        <v>132</v>
      </c>
      <c r="F328" s="70">
        <v>57</v>
      </c>
      <c r="G328" s="70" t="s">
        <v>518</v>
      </c>
      <c r="H328" s="70" t="s">
        <v>521</v>
      </c>
      <c r="I328" s="70" t="s">
        <v>499</v>
      </c>
      <c r="J328" s="70">
        <v>160</v>
      </c>
    </row>
    <row r="329" spans="1:10" x14ac:dyDescent="0.55000000000000004">
      <c r="A329" s="69">
        <v>45741</v>
      </c>
      <c r="B329">
        <v>0</v>
      </c>
      <c r="C329">
        <v>185</v>
      </c>
      <c r="D329" t="s">
        <v>589</v>
      </c>
      <c r="E329">
        <v>112</v>
      </c>
      <c r="F329" s="70">
        <v>57</v>
      </c>
      <c r="G329" s="70" t="s">
        <v>518</v>
      </c>
      <c r="H329" s="70" t="s">
        <v>521</v>
      </c>
      <c r="I329" s="70" t="s">
        <v>499</v>
      </c>
      <c r="J329" s="70">
        <v>160</v>
      </c>
    </row>
    <row r="330" spans="1:10" x14ac:dyDescent="0.55000000000000004">
      <c r="A330" s="69">
        <v>45742</v>
      </c>
      <c r="B330">
        <v>0</v>
      </c>
      <c r="C330">
        <v>154</v>
      </c>
      <c r="D330" t="s">
        <v>589</v>
      </c>
      <c r="E330">
        <v>115</v>
      </c>
      <c r="F330" s="70">
        <v>57</v>
      </c>
      <c r="G330" s="70" t="s">
        <v>518</v>
      </c>
      <c r="H330" s="70" t="s">
        <v>521</v>
      </c>
      <c r="I330" s="70" t="s">
        <v>499</v>
      </c>
      <c r="J330" s="70">
        <v>160</v>
      </c>
    </row>
    <row r="331" spans="1:10" x14ac:dyDescent="0.55000000000000004">
      <c r="A331" s="69">
        <v>45743</v>
      </c>
      <c r="B331">
        <v>0</v>
      </c>
      <c r="C331">
        <v>154</v>
      </c>
      <c r="D331" t="s">
        <v>589</v>
      </c>
      <c r="E331">
        <v>117</v>
      </c>
      <c r="F331" s="70">
        <v>57</v>
      </c>
      <c r="G331" s="70" t="s">
        <v>518</v>
      </c>
      <c r="H331" s="70" t="s">
        <v>521</v>
      </c>
      <c r="I331" s="70" t="s">
        <v>499</v>
      </c>
      <c r="J331" s="70">
        <v>160</v>
      </c>
    </row>
    <row r="332" spans="1:10" x14ac:dyDescent="0.55000000000000004">
      <c r="A332" s="69">
        <v>45793</v>
      </c>
      <c r="B332">
        <v>100</v>
      </c>
      <c r="C332">
        <v>12</v>
      </c>
      <c r="D332" t="s">
        <v>589</v>
      </c>
      <c r="E332">
        <v>120</v>
      </c>
      <c r="F332" s="70">
        <v>58</v>
      </c>
      <c r="G332" s="70" t="s">
        <v>474</v>
      </c>
      <c r="H332" s="70" t="s">
        <v>475</v>
      </c>
      <c r="I332" s="70" t="s">
        <v>476</v>
      </c>
      <c r="J332" s="70">
        <v>130</v>
      </c>
    </row>
    <row r="333" spans="1:10" x14ac:dyDescent="0.55000000000000004">
      <c r="A333" s="69">
        <v>45796</v>
      </c>
      <c r="B333">
        <v>100</v>
      </c>
      <c r="C333">
        <v>12</v>
      </c>
      <c r="D333" t="s">
        <v>589</v>
      </c>
      <c r="E333">
        <v>114</v>
      </c>
      <c r="F333" s="70">
        <v>58</v>
      </c>
      <c r="G333" s="70" t="s">
        <v>474</v>
      </c>
      <c r="H333" s="70" t="s">
        <v>475</v>
      </c>
      <c r="I333" s="70" t="s">
        <v>476</v>
      </c>
      <c r="J333" s="70">
        <v>130</v>
      </c>
    </row>
    <row r="334" spans="1:10" x14ac:dyDescent="0.55000000000000004">
      <c r="A334" s="69">
        <v>45797</v>
      </c>
      <c r="B334">
        <v>200</v>
      </c>
      <c r="C334">
        <v>13</v>
      </c>
      <c r="D334" t="s">
        <v>589</v>
      </c>
      <c r="E334">
        <v>118</v>
      </c>
      <c r="F334" s="70">
        <v>58</v>
      </c>
      <c r="G334" s="70" t="s">
        <v>474</v>
      </c>
      <c r="H334" s="70" t="s">
        <v>475</v>
      </c>
      <c r="I334" s="70" t="s">
        <v>476</v>
      </c>
      <c r="J334" s="70">
        <v>130</v>
      </c>
    </row>
    <row r="335" spans="1:10" x14ac:dyDescent="0.55000000000000004">
      <c r="A335" s="69">
        <v>45798</v>
      </c>
      <c r="B335">
        <v>100</v>
      </c>
      <c r="C335">
        <v>12</v>
      </c>
      <c r="D335" t="s">
        <v>589</v>
      </c>
      <c r="E335">
        <v>108</v>
      </c>
      <c r="F335" s="70">
        <v>58</v>
      </c>
      <c r="G335" s="70" t="s">
        <v>474</v>
      </c>
      <c r="H335" s="70" t="s">
        <v>475</v>
      </c>
      <c r="I335" s="70" t="s">
        <v>476</v>
      </c>
      <c r="J335" s="70">
        <v>130</v>
      </c>
    </row>
    <row r="336" spans="1:10" x14ac:dyDescent="0.55000000000000004">
      <c r="A336" s="69">
        <v>45799</v>
      </c>
      <c r="B336">
        <v>100</v>
      </c>
      <c r="C336">
        <v>33</v>
      </c>
      <c r="D336" t="s">
        <v>589</v>
      </c>
      <c r="E336">
        <v>109</v>
      </c>
      <c r="F336" s="70">
        <v>58</v>
      </c>
      <c r="G336" s="70" t="s">
        <v>474</v>
      </c>
      <c r="H336" s="70" t="s">
        <v>475</v>
      </c>
      <c r="I336" s="70" t="s">
        <v>476</v>
      </c>
      <c r="J336" s="70">
        <v>130</v>
      </c>
    </row>
    <row r="337" spans="1:10" x14ac:dyDescent="0.55000000000000004">
      <c r="A337" s="69">
        <v>45800</v>
      </c>
      <c r="B337">
        <v>100</v>
      </c>
      <c r="C337">
        <v>33</v>
      </c>
      <c r="D337" t="s">
        <v>589</v>
      </c>
      <c r="E337">
        <v>110</v>
      </c>
      <c r="F337" s="70">
        <v>58</v>
      </c>
      <c r="G337" s="70" t="s">
        <v>474</v>
      </c>
      <c r="H337" s="70" t="s">
        <v>475</v>
      </c>
      <c r="I337" s="70" t="s">
        <v>476</v>
      </c>
      <c r="J337" s="70">
        <v>130</v>
      </c>
    </row>
    <row r="338" spans="1:10" x14ac:dyDescent="0.55000000000000004">
      <c r="A338" s="69">
        <v>45803</v>
      </c>
      <c r="B338">
        <v>100</v>
      </c>
      <c r="C338">
        <v>35</v>
      </c>
      <c r="D338" t="s">
        <v>589</v>
      </c>
      <c r="E338">
        <v>111</v>
      </c>
      <c r="F338" s="70">
        <v>58</v>
      </c>
      <c r="G338" s="70" t="s">
        <v>474</v>
      </c>
      <c r="H338" s="70" t="s">
        <v>475</v>
      </c>
      <c r="I338" s="70" t="s">
        <v>476</v>
      </c>
      <c r="J338" s="70">
        <v>130</v>
      </c>
    </row>
    <row r="339" spans="1:10" x14ac:dyDescent="0.55000000000000004">
      <c r="A339" s="69">
        <v>45804</v>
      </c>
      <c r="B339">
        <v>100</v>
      </c>
      <c r="C339">
        <v>12</v>
      </c>
      <c r="D339" t="s">
        <v>589</v>
      </c>
      <c r="E339">
        <v>94</v>
      </c>
      <c r="F339" s="70">
        <v>58</v>
      </c>
      <c r="G339" s="70" t="s">
        <v>474</v>
      </c>
      <c r="H339" s="70" t="s">
        <v>475</v>
      </c>
      <c r="I339" s="70" t="s">
        <v>476</v>
      </c>
      <c r="J339" s="70">
        <v>130</v>
      </c>
    </row>
    <row r="340" spans="1:10" x14ac:dyDescent="0.55000000000000004">
      <c r="A340" s="69">
        <v>45805</v>
      </c>
      <c r="B340">
        <v>100</v>
      </c>
      <c r="C340">
        <v>13</v>
      </c>
      <c r="D340" t="s">
        <v>589</v>
      </c>
      <c r="E340">
        <v>93</v>
      </c>
      <c r="F340" s="70">
        <v>58</v>
      </c>
      <c r="G340" s="70" t="s">
        <v>474</v>
      </c>
      <c r="H340" s="70" t="s">
        <v>475</v>
      </c>
      <c r="I340" s="70" t="s">
        <v>476</v>
      </c>
      <c r="J340" s="70">
        <v>130</v>
      </c>
    </row>
    <row r="341" spans="1:10" x14ac:dyDescent="0.55000000000000004">
      <c r="A341" s="69">
        <v>45806</v>
      </c>
      <c r="B341">
        <v>100</v>
      </c>
      <c r="C341">
        <v>12</v>
      </c>
      <c r="D341" t="s">
        <v>589</v>
      </c>
      <c r="E341">
        <v>60</v>
      </c>
      <c r="F341" s="70">
        <v>58</v>
      </c>
      <c r="G341" s="70" t="s">
        <v>474</v>
      </c>
      <c r="H341" s="70" t="s">
        <v>475</v>
      </c>
      <c r="I341" s="70" t="s">
        <v>476</v>
      </c>
      <c r="J341" s="70">
        <v>130</v>
      </c>
    </row>
    <row r="342" spans="1:10" x14ac:dyDescent="0.55000000000000004">
      <c r="A342" s="69">
        <v>45807</v>
      </c>
      <c r="B342">
        <v>0</v>
      </c>
      <c r="C342">
        <v>13</v>
      </c>
      <c r="D342" t="s">
        <v>589</v>
      </c>
      <c r="E342">
        <v>0</v>
      </c>
      <c r="F342" s="70">
        <v>58</v>
      </c>
      <c r="G342" s="70" t="s">
        <v>474</v>
      </c>
      <c r="H342" s="70" t="s">
        <v>475</v>
      </c>
      <c r="I342" s="70" t="s">
        <v>476</v>
      </c>
      <c r="J342" s="70">
        <v>130</v>
      </c>
    </row>
    <row r="343" spans="1:10" x14ac:dyDescent="0.55000000000000004">
      <c r="A343" s="69">
        <v>45790</v>
      </c>
      <c r="B343">
        <v>100</v>
      </c>
      <c r="C343">
        <v>0</v>
      </c>
      <c r="D343" t="s">
        <v>589</v>
      </c>
      <c r="E343">
        <v>133</v>
      </c>
      <c r="F343" s="70">
        <v>58</v>
      </c>
      <c r="G343" s="70" t="s">
        <v>474</v>
      </c>
      <c r="H343" s="70" t="s">
        <v>475</v>
      </c>
      <c r="I343" s="70" t="s">
        <v>476</v>
      </c>
      <c r="J343" s="70">
        <v>130</v>
      </c>
    </row>
    <row r="344" spans="1:10" x14ac:dyDescent="0.55000000000000004">
      <c r="A344" s="69">
        <v>45791</v>
      </c>
      <c r="B344">
        <v>5</v>
      </c>
      <c r="C344">
        <v>0</v>
      </c>
      <c r="D344" t="s">
        <v>589</v>
      </c>
      <c r="E344">
        <v>123</v>
      </c>
      <c r="F344" s="70">
        <v>58</v>
      </c>
      <c r="G344" s="70" t="s">
        <v>474</v>
      </c>
      <c r="H344" s="70" t="s">
        <v>475</v>
      </c>
      <c r="I344" s="70" t="s">
        <v>476</v>
      </c>
      <c r="J344" s="70">
        <v>130</v>
      </c>
    </row>
    <row r="345" spans="1:10" x14ac:dyDescent="0.55000000000000004">
      <c r="A345" s="69">
        <v>45792</v>
      </c>
      <c r="B345">
        <v>200</v>
      </c>
      <c r="C345">
        <v>0</v>
      </c>
      <c r="D345" t="s">
        <v>589</v>
      </c>
      <c r="E345">
        <v>108</v>
      </c>
      <c r="F345" s="70">
        <v>58</v>
      </c>
      <c r="G345" s="70" t="s">
        <v>474</v>
      </c>
      <c r="H345" s="70" t="s">
        <v>475</v>
      </c>
      <c r="I345" s="70" t="s">
        <v>476</v>
      </c>
      <c r="J345" s="70">
        <v>130</v>
      </c>
    </row>
    <row r="346" spans="1:10" x14ac:dyDescent="0.55000000000000004">
      <c r="A346" s="69">
        <v>45793</v>
      </c>
      <c r="B346">
        <v>0</v>
      </c>
      <c r="C346">
        <v>1</v>
      </c>
      <c r="D346" t="s">
        <v>589</v>
      </c>
      <c r="E346">
        <v>120</v>
      </c>
      <c r="F346" s="70">
        <v>58</v>
      </c>
      <c r="G346" s="70" t="s">
        <v>537</v>
      </c>
      <c r="H346" s="70" t="s">
        <v>538</v>
      </c>
      <c r="I346" s="70" t="s">
        <v>496</v>
      </c>
      <c r="J346" s="70">
        <v>250</v>
      </c>
    </row>
    <row r="347" spans="1:10" x14ac:dyDescent="0.55000000000000004">
      <c r="A347" s="69">
        <v>45799</v>
      </c>
      <c r="B347">
        <v>0</v>
      </c>
      <c r="C347">
        <v>35</v>
      </c>
      <c r="D347" t="s">
        <v>589</v>
      </c>
      <c r="E347">
        <v>109</v>
      </c>
      <c r="F347" s="70">
        <v>58</v>
      </c>
      <c r="G347" s="70" t="s">
        <v>537</v>
      </c>
      <c r="H347" s="70" t="s">
        <v>538</v>
      </c>
      <c r="I347" s="70" t="s">
        <v>496</v>
      </c>
      <c r="J347" s="70">
        <v>250</v>
      </c>
    </row>
    <row r="348" spans="1:10" x14ac:dyDescent="0.55000000000000004">
      <c r="A348" s="69">
        <v>45800</v>
      </c>
      <c r="B348">
        <v>0</v>
      </c>
      <c r="C348">
        <v>35</v>
      </c>
      <c r="D348" t="s">
        <v>589</v>
      </c>
      <c r="E348">
        <v>110</v>
      </c>
      <c r="F348" s="70">
        <v>58</v>
      </c>
      <c r="G348" s="70" t="s">
        <v>537</v>
      </c>
      <c r="H348" s="70" t="s">
        <v>538</v>
      </c>
      <c r="I348" s="70" t="s">
        <v>496</v>
      </c>
      <c r="J348" s="70">
        <v>250</v>
      </c>
    </row>
    <row r="349" spans="1:10" x14ac:dyDescent="0.55000000000000004">
      <c r="A349" s="69">
        <v>45803</v>
      </c>
      <c r="B349">
        <v>0</v>
      </c>
      <c r="C349">
        <v>31</v>
      </c>
      <c r="D349" t="s">
        <v>589</v>
      </c>
      <c r="E349">
        <v>111</v>
      </c>
      <c r="F349" s="70">
        <v>58</v>
      </c>
      <c r="G349" s="70" t="s">
        <v>537</v>
      </c>
      <c r="H349" s="70" t="s">
        <v>538</v>
      </c>
      <c r="I349" s="70" t="s">
        <v>496</v>
      </c>
      <c r="J349" s="70">
        <v>250</v>
      </c>
    </row>
    <row r="350" spans="1:10" x14ac:dyDescent="0.55000000000000004">
      <c r="A350" s="69">
        <v>45804</v>
      </c>
      <c r="B350">
        <v>0</v>
      </c>
      <c r="C350">
        <v>20</v>
      </c>
      <c r="D350" t="s">
        <v>589</v>
      </c>
      <c r="E350">
        <v>94</v>
      </c>
      <c r="F350" s="70">
        <v>58</v>
      </c>
      <c r="G350" s="70" t="s">
        <v>537</v>
      </c>
      <c r="H350" s="70" t="s">
        <v>538</v>
      </c>
      <c r="I350" s="70" t="s">
        <v>496</v>
      </c>
      <c r="J350" s="70">
        <v>250</v>
      </c>
    </row>
    <row r="351" spans="1:10" x14ac:dyDescent="0.55000000000000004">
      <c r="A351" s="69">
        <v>45805</v>
      </c>
      <c r="B351">
        <v>0</v>
      </c>
      <c r="C351">
        <v>25</v>
      </c>
      <c r="D351" t="s">
        <v>589</v>
      </c>
      <c r="E351">
        <v>93</v>
      </c>
      <c r="F351" s="70">
        <v>58</v>
      </c>
      <c r="G351" s="70" t="s">
        <v>537</v>
      </c>
      <c r="H351" s="70" t="s">
        <v>538</v>
      </c>
      <c r="I351" s="70" t="s">
        <v>496</v>
      </c>
      <c r="J351" s="70">
        <v>250</v>
      </c>
    </row>
    <row r="352" spans="1:10" x14ac:dyDescent="0.55000000000000004">
      <c r="A352" s="69">
        <v>45783</v>
      </c>
      <c r="B352">
        <v>100</v>
      </c>
      <c r="C352">
        <v>0</v>
      </c>
      <c r="D352" t="s">
        <v>589</v>
      </c>
      <c r="E352">
        <v>124</v>
      </c>
      <c r="F352" s="70">
        <v>58</v>
      </c>
      <c r="G352" s="70" t="s">
        <v>537</v>
      </c>
      <c r="H352" s="70" t="s">
        <v>538</v>
      </c>
      <c r="I352" s="70" t="s">
        <v>496</v>
      </c>
      <c r="J352" s="70">
        <v>250</v>
      </c>
    </row>
    <row r="353" spans="1:10" x14ac:dyDescent="0.55000000000000004">
      <c r="A353" s="69">
        <v>45784</v>
      </c>
      <c r="B353">
        <v>100</v>
      </c>
      <c r="C353">
        <v>0</v>
      </c>
      <c r="D353" t="s">
        <v>589</v>
      </c>
      <c r="E353">
        <v>123</v>
      </c>
      <c r="F353" s="70">
        <v>58</v>
      </c>
      <c r="G353" s="70" t="s">
        <v>537</v>
      </c>
      <c r="H353" s="70" t="s">
        <v>538</v>
      </c>
      <c r="I353" s="70" t="s">
        <v>496</v>
      </c>
      <c r="J353" s="70">
        <v>250</v>
      </c>
    </row>
    <row r="354" spans="1:10" x14ac:dyDescent="0.55000000000000004">
      <c r="A354" s="69">
        <v>45785</v>
      </c>
      <c r="B354">
        <v>100</v>
      </c>
      <c r="C354">
        <v>0</v>
      </c>
      <c r="D354" t="s">
        <v>589</v>
      </c>
      <c r="E354">
        <v>129</v>
      </c>
      <c r="F354" s="70">
        <v>58</v>
      </c>
      <c r="G354" s="70" t="s">
        <v>537</v>
      </c>
      <c r="H354" s="70" t="s">
        <v>538</v>
      </c>
      <c r="I354" s="70" t="s">
        <v>496</v>
      </c>
      <c r="J354" s="70">
        <v>250</v>
      </c>
    </row>
    <row r="355" spans="1:10" x14ac:dyDescent="0.55000000000000004">
      <c r="A355" s="69">
        <v>45786</v>
      </c>
      <c r="B355">
        <v>100</v>
      </c>
      <c r="C355">
        <v>0</v>
      </c>
      <c r="D355" t="s">
        <v>589</v>
      </c>
      <c r="E355">
        <v>125</v>
      </c>
      <c r="F355" s="70">
        <v>58</v>
      </c>
      <c r="G355" s="70" t="s">
        <v>537</v>
      </c>
      <c r="H355" s="70" t="s">
        <v>538</v>
      </c>
      <c r="I355" s="70" t="s">
        <v>496</v>
      </c>
      <c r="J355" s="70">
        <v>250</v>
      </c>
    </row>
    <row r="356" spans="1:10" x14ac:dyDescent="0.55000000000000004">
      <c r="A356" s="69">
        <v>45789</v>
      </c>
      <c r="B356">
        <v>100</v>
      </c>
      <c r="C356">
        <v>0</v>
      </c>
      <c r="D356" t="s">
        <v>589</v>
      </c>
      <c r="E356">
        <v>129</v>
      </c>
      <c r="F356" s="70">
        <v>58</v>
      </c>
      <c r="G356" s="70" t="s">
        <v>537</v>
      </c>
      <c r="H356" s="70" t="s">
        <v>538</v>
      </c>
      <c r="I356" s="70" t="s">
        <v>496</v>
      </c>
      <c r="J356" s="70">
        <v>250</v>
      </c>
    </row>
    <row r="357" spans="1:10" x14ac:dyDescent="0.55000000000000004">
      <c r="A357" s="69">
        <v>45793</v>
      </c>
      <c r="B357">
        <v>0</v>
      </c>
      <c r="C357">
        <v>1</v>
      </c>
      <c r="D357" t="s">
        <v>589</v>
      </c>
      <c r="E357">
        <v>120</v>
      </c>
      <c r="F357" s="70">
        <v>58</v>
      </c>
      <c r="G357" s="70" t="s">
        <v>537</v>
      </c>
      <c r="H357" s="70" t="s">
        <v>539</v>
      </c>
      <c r="I357" s="70" t="s">
        <v>496</v>
      </c>
      <c r="J357" s="70">
        <v>250</v>
      </c>
    </row>
    <row r="358" spans="1:10" x14ac:dyDescent="0.55000000000000004">
      <c r="A358" s="69">
        <v>45804</v>
      </c>
      <c r="B358">
        <v>0</v>
      </c>
      <c r="C358">
        <v>15</v>
      </c>
      <c r="D358" t="s">
        <v>589</v>
      </c>
      <c r="E358">
        <v>94</v>
      </c>
      <c r="F358" s="70">
        <v>58</v>
      </c>
      <c r="G358" s="70" t="s">
        <v>537</v>
      </c>
      <c r="H358" s="70" t="s">
        <v>539</v>
      </c>
      <c r="I358" s="70" t="s">
        <v>496</v>
      </c>
      <c r="J358" s="70">
        <v>250</v>
      </c>
    </row>
    <row r="359" spans="1:10" x14ac:dyDescent="0.55000000000000004">
      <c r="A359" s="69">
        <v>45793</v>
      </c>
      <c r="B359">
        <v>0</v>
      </c>
      <c r="C359">
        <v>1</v>
      </c>
      <c r="D359" t="s">
        <v>589</v>
      </c>
      <c r="E359">
        <v>120</v>
      </c>
      <c r="F359" s="70">
        <v>58</v>
      </c>
      <c r="G359" s="70" t="s">
        <v>534</v>
      </c>
      <c r="H359" s="70" t="s">
        <v>535</v>
      </c>
      <c r="I359" s="70" t="s">
        <v>496</v>
      </c>
      <c r="J359" s="70">
        <v>250</v>
      </c>
    </row>
    <row r="360" spans="1:10" x14ac:dyDescent="0.55000000000000004">
      <c r="A360" s="69">
        <v>45799</v>
      </c>
      <c r="B360">
        <v>0</v>
      </c>
      <c r="C360">
        <v>35</v>
      </c>
      <c r="D360" t="s">
        <v>589</v>
      </c>
      <c r="E360">
        <v>109</v>
      </c>
      <c r="F360" s="70">
        <v>58</v>
      </c>
      <c r="G360" s="70" t="s">
        <v>534</v>
      </c>
      <c r="H360" s="70" t="s">
        <v>535</v>
      </c>
      <c r="I360" s="70" t="s">
        <v>496</v>
      </c>
      <c r="J360" s="70">
        <v>250</v>
      </c>
    </row>
    <row r="361" spans="1:10" x14ac:dyDescent="0.55000000000000004">
      <c r="A361" s="69">
        <v>45800</v>
      </c>
      <c r="B361">
        <v>0</v>
      </c>
      <c r="C361">
        <v>35</v>
      </c>
      <c r="D361" t="s">
        <v>589</v>
      </c>
      <c r="E361">
        <v>110</v>
      </c>
      <c r="F361" s="70">
        <v>58</v>
      </c>
      <c r="G361" s="70" t="s">
        <v>534</v>
      </c>
      <c r="H361" s="70" t="s">
        <v>535</v>
      </c>
      <c r="I361" s="70" t="s">
        <v>496</v>
      </c>
      <c r="J361" s="70">
        <v>250</v>
      </c>
    </row>
    <row r="362" spans="1:10" x14ac:dyDescent="0.55000000000000004">
      <c r="A362" s="69">
        <v>45803</v>
      </c>
      <c r="B362">
        <v>0</v>
      </c>
      <c r="C362">
        <v>31</v>
      </c>
      <c r="D362" t="s">
        <v>589</v>
      </c>
      <c r="E362">
        <v>111</v>
      </c>
      <c r="F362" s="70">
        <v>58</v>
      </c>
      <c r="G362" s="70" t="s">
        <v>534</v>
      </c>
      <c r="H362" s="70" t="s">
        <v>535</v>
      </c>
      <c r="I362" s="70" t="s">
        <v>496</v>
      </c>
      <c r="J362" s="70">
        <v>250</v>
      </c>
    </row>
    <row r="363" spans="1:10" x14ac:dyDescent="0.55000000000000004">
      <c r="A363" s="69">
        <v>45804</v>
      </c>
      <c r="B363">
        <v>0</v>
      </c>
      <c r="C363">
        <v>20</v>
      </c>
      <c r="D363" t="s">
        <v>589</v>
      </c>
      <c r="E363">
        <v>94</v>
      </c>
      <c r="F363" s="70">
        <v>58</v>
      </c>
      <c r="G363" s="70" t="s">
        <v>534</v>
      </c>
      <c r="H363" s="70" t="s">
        <v>535</v>
      </c>
      <c r="I363" s="70" t="s">
        <v>496</v>
      </c>
      <c r="J363" s="70">
        <v>250</v>
      </c>
    </row>
    <row r="364" spans="1:10" x14ac:dyDescent="0.55000000000000004">
      <c r="A364" s="69">
        <v>45805</v>
      </c>
      <c r="B364">
        <v>0</v>
      </c>
      <c r="C364">
        <v>25</v>
      </c>
      <c r="D364" t="s">
        <v>589</v>
      </c>
      <c r="E364">
        <v>93</v>
      </c>
      <c r="F364" s="70">
        <v>58</v>
      </c>
      <c r="G364" s="70" t="s">
        <v>534</v>
      </c>
      <c r="H364" s="70" t="s">
        <v>535</v>
      </c>
      <c r="I364" s="70" t="s">
        <v>496</v>
      </c>
      <c r="J364" s="70">
        <v>250</v>
      </c>
    </row>
    <row r="365" spans="1:10" x14ac:dyDescent="0.55000000000000004">
      <c r="A365" s="69">
        <v>45793</v>
      </c>
      <c r="B365">
        <v>0</v>
      </c>
      <c r="C365">
        <v>1</v>
      </c>
      <c r="D365" t="s">
        <v>589</v>
      </c>
      <c r="E365">
        <v>120</v>
      </c>
      <c r="F365" s="70">
        <v>58</v>
      </c>
      <c r="G365" s="70" t="s">
        <v>534</v>
      </c>
      <c r="H365" s="70" t="s">
        <v>536</v>
      </c>
      <c r="I365" s="70" t="s">
        <v>496</v>
      </c>
      <c r="J365" s="70">
        <v>250</v>
      </c>
    </row>
    <row r="366" spans="1:10" x14ac:dyDescent="0.55000000000000004">
      <c r="A366" s="69">
        <v>45804</v>
      </c>
      <c r="B366">
        <v>0</v>
      </c>
      <c r="C366">
        <v>15</v>
      </c>
      <c r="D366" t="s">
        <v>589</v>
      </c>
      <c r="E366">
        <v>94</v>
      </c>
      <c r="F366" s="70">
        <v>58</v>
      </c>
      <c r="G366" s="70" t="s">
        <v>534</v>
      </c>
      <c r="H366" s="70" t="s">
        <v>536</v>
      </c>
      <c r="I366" s="70" t="s">
        <v>496</v>
      </c>
      <c r="J366" s="70">
        <v>250</v>
      </c>
    </row>
    <row r="367" spans="1:10" x14ac:dyDescent="0.55000000000000004">
      <c r="A367" s="69">
        <v>45772</v>
      </c>
      <c r="B367">
        <v>100</v>
      </c>
      <c r="C367">
        <v>48</v>
      </c>
      <c r="D367" t="s">
        <v>589</v>
      </c>
      <c r="E367">
        <v>113</v>
      </c>
      <c r="F367" s="70">
        <v>58</v>
      </c>
      <c r="G367" s="70" t="s">
        <v>511</v>
      </c>
      <c r="H367" s="70" t="s">
        <v>514</v>
      </c>
      <c r="I367" s="70" t="s">
        <v>499</v>
      </c>
      <c r="J367" s="70">
        <v>160</v>
      </c>
    </row>
    <row r="368" spans="1:10" x14ac:dyDescent="0.55000000000000004">
      <c r="A368" s="69">
        <v>45783</v>
      </c>
      <c r="B368">
        <v>0</v>
      </c>
      <c r="C368">
        <v>45</v>
      </c>
      <c r="D368" t="s">
        <v>589</v>
      </c>
      <c r="E368">
        <v>124</v>
      </c>
      <c r="F368" s="70">
        <v>58</v>
      </c>
      <c r="G368" s="70" t="s">
        <v>511</v>
      </c>
      <c r="H368" s="70" t="s">
        <v>514</v>
      </c>
      <c r="I368" s="70" t="s">
        <v>499</v>
      </c>
      <c r="J368" s="70">
        <v>160</v>
      </c>
    </row>
    <row r="369" spans="1:10" x14ac:dyDescent="0.55000000000000004">
      <c r="A369" s="69">
        <v>45784</v>
      </c>
      <c r="B369">
        <v>0</v>
      </c>
      <c r="C369">
        <v>45</v>
      </c>
      <c r="D369" t="s">
        <v>589</v>
      </c>
      <c r="E369">
        <v>123</v>
      </c>
      <c r="F369" s="70">
        <v>58</v>
      </c>
      <c r="G369" s="70" t="s">
        <v>511</v>
      </c>
      <c r="H369" s="70" t="s">
        <v>514</v>
      </c>
      <c r="I369" s="70" t="s">
        <v>499</v>
      </c>
      <c r="J369" s="70">
        <v>160</v>
      </c>
    </row>
    <row r="370" spans="1:10" x14ac:dyDescent="0.55000000000000004">
      <c r="A370" s="69">
        <v>45785</v>
      </c>
      <c r="B370">
        <v>0</v>
      </c>
      <c r="C370">
        <v>50</v>
      </c>
      <c r="D370" t="s">
        <v>589</v>
      </c>
      <c r="E370">
        <v>129</v>
      </c>
      <c r="F370" s="70">
        <v>58</v>
      </c>
      <c r="G370" s="70" t="s">
        <v>511</v>
      </c>
      <c r="H370" s="70" t="s">
        <v>514</v>
      </c>
      <c r="I370" s="70" t="s">
        <v>499</v>
      </c>
      <c r="J370" s="70">
        <v>160</v>
      </c>
    </row>
    <row r="371" spans="1:10" x14ac:dyDescent="0.55000000000000004">
      <c r="A371" s="69">
        <v>45786</v>
      </c>
      <c r="B371">
        <v>0</v>
      </c>
      <c r="C371">
        <v>48</v>
      </c>
      <c r="D371" t="s">
        <v>589</v>
      </c>
      <c r="E371">
        <v>125</v>
      </c>
      <c r="F371" s="70">
        <v>58</v>
      </c>
      <c r="G371" s="70" t="s">
        <v>511</v>
      </c>
      <c r="H371" s="70" t="s">
        <v>514</v>
      </c>
      <c r="I371" s="70" t="s">
        <v>499</v>
      </c>
      <c r="J371" s="70">
        <v>160</v>
      </c>
    </row>
    <row r="372" spans="1:10" x14ac:dyDescent="0.55000000000000004">
      <c r="A372" s="69">
        <v>45789</v>
      </c>
      <c r="B372">
        <v>0</v>
      </c>
      <c r="C372">
        <v>36</v>
      </c>
      <c r="D372" t="s">
        <v>589</v>
      </c>
      <c r="E372">
        <v>129</v>
      </c>
      <c r="F372" s="70">
        <v>58</v>
      </c>
      <c r="G372" s="70" t="s">
        <v>511</v>
      </c>
      <c r="H372" s="70" t="s">
        <v>514</v>
      </c>
      <c r="I372" s="70" t="s">
        <v>499</v>
      </c>
      <c r="J372" s="70">
        <v>160</v>
      </c>
    </row>
    <row r="373" spans="1:10" x14ac:dyDescent="0.55000000000000004">
      <c r="A373" s="69">
        <v>45790</v>
      </c>
      <c r="B373">
        <v>0</v>
      </c>
      <c r="C373">
        <v>40</v>
      </c>
      <c r="D373" t="s">
        <v>589</v>
      </c>
      <c r="E373">
        <v>133</v>
      </c>
      <c r="F373" s="70">
        <v>58</v>
      </c>
      <c r="G373" s="70" t="s">
        <v>511</v>
      </c>
      <c r="H373" s="70" t="s">
        <v>514</v>
      </c>
      <c r="I373" s="70" t="s">
        <v>499</v>
      </c>
      <c r="J373" s="70">
        <v>160</v>
      </c>
    </row>
    <row r="374" spans="1:10" x14ac:dyDescent="0.55000000000000004">
      <c r="A374" s="69">
        <v>45791</v>
      </c>
      <c r="B374">
        <v>0</v>
      </c>
      <c r="C374">
        <v>45</v>
      </c>
      <c r="D374" t="s">
        <v>589</v>
      </c>
      <c r="E374">
        <v>123</v>
      </c>
      <c r="F374" s="70">
        <v>58</v>
      </c>
      <c r="G374" s="70" t="s">
        <v>511</v>
      </c>
      <c r="H374" s="70" t="s">
        <v>514</v>
      </c>
      <c r="I374" s="70" t="s">
        <v>499</v>
      </c>
      <c r="J374" s="70">
        <v>160</v>
      </c>
    </row>
    <row r="375" spans="1:10" x14ac:dyDescent="0.55000000000000004">
      <c r="A375" s="69">
        <v>45792</v>
      </c>
      <c r="B375">
        <v>0</v>
      </c>
      <c r="C375">
        <v>49</v>
      </c>
      <c r="D375" t="s">
        <v>589</v>
      </c>
      <c r="E375">
        <v>108</v>
      </c>
      <c r="F375" s="70">
        <v>58</v>
      </c>
      <c r="G375" s="70" t="s">
        <v>511</v>
      </c>
      <c r="H375" s="70" t="s">
        <v>514</v>
      </c>
      <c r="I375" s="70" t="s">
        <v>499</v>
      </c>
      <c r="J375" s="70">
        <v>160</v>
      </c>
    </row>
    <row r="376" spans="1:10" x14ac:dyDescent="0.55000000000000004">
      <c r="A376" s="69">
        <v>45793</v>
      </c>
      <c r="B376">
        <v>0</v>
      </c>
      <c r="C376">
        <v>41</v>
      </c>
      <c r="D376" t="s">
        <v>589</v>
      </c>
      <c r="E376">
        <v>120</v>
      </c>
      <c r="F376" s="70">
        <v>58</v>
      </c>
      <c r="G376" s="70" t="s">
        <v>511</v>
      </c>
      <c r="H376" s="70" t="s">
        <v>514</v>
      </c>
      <c r="I376" s="70" t="s">
        <v>499</v>
      </c>
      <c r="J376" s="70">
        <v>160</v>
      </c>
    </row>
    <row r="377" spans="1:10" x14ac:dyDescent="0.55000000000000004">
      <c r="A377" s="69">
        <v>45796</v>
      </c>
      <c r="B377">
        <v>0</v>
      </c>
      <c r="C377">
        <v>42</v>
      </c>
      <c r="D377" t="s">
        <v>589</v>
      </c>
      <c r="E377">
        <v>114</v>
      </c>
      <c r="F377" s="70">
        <v>58</v>
      </c>
      <c r="G377" s="70" t="s">
        <v>511</v>
      </c>
      <c r="H377" s="70" t="s">
        <v>514</v>
      </c>
      <c r="I377" s="70" t="s">
        <v>499</v>
      </c>
      <c r="J377" s="70">
        <v>160</v>
      </c>
    </row>
    <row r="378" spans="1:10" x14ac:dyDescent="0.55000000000000004">
      <c r="A378" s="69">
        <v>45797</v>
      </c>
      <c r="B378">
        <v>0</v>
      </c>
      <c r="C378">
        <v>52</v>
      </c>
      <c r="D378" t="s">
        <v>589</v>
      </c>
      <c r="E378">
        <v>118</v>
      </c>
      <c r="F378" s="70">
        <v>58</v>
      </c>
      <c r="G378" s="70" t="s">
        <v>511</v>
      </c>
      <c r="H378" s="70" t="s">
        <v>514</v>
      </c>
      <c r="I378" s="70" t="s">
        <v>499</v>
      </c>
      <c r="J378" s="70">
        <v>160</v>
      </c>
    </row>
    <row r="379" spans="1:10" x14ac:dyDescent="0.55000000000000004">
      <c r="A379" s="69">
        <v>45798</v>
      </c>
      <c r="B379">
        <v>0</v>
      </c>
      <c r="C379">
        <v>50</v>
      </c>
      <c r="D379" t="s">
        <v>589</v>
      </c>
      <c r="E379">
        <v>108</v>
      </c>
      <c r="F379" s="70">
        <v>58</v>
      </c>
      <c r="G379" s="70" t="s">
        <v>511</v>
      </c>
      <c r="H379" s="70" t="s">
        <v>514</v>
      </c>
      <c r="I379" s="70" t="s">
        <v>499</v>
      </c>
      <c r="J379" s="70">
        <v>160</v>
      </c>
    </row>
    <row r="380" spans="1:10" x14ac:dyDescent="0.55000000000000004">
      <c r="A380" s="69">
        <v>45799</v>
      </c>
      <c r="B380">
        <v>0</v>
      </c>
      <c r="C380">
        <v>61</v>
      </c>
      <c r="D380" t="s">
        <v>589</v>
      </c>
      <c r="E380">
        <v>109</v>
      </c>
      <c r="F380" s="70">
        <v>58</v>
      </c>
      <c r="G380" s="70" t="s">
        <v>511</v>
      </c>
      <c r="H380" s="70" t="s">
        <v>514</v>
      </c>
      <c r="I380" s="70" t="s">
        <v>499</v>
      </c>
      <c r="J380" s="70">
        <v>160</v>
      </c>
    </row>
    <row r="381" spans="1:10" x14ac:dyDescent="0.55000000000000004">
      <c r="A381" s="69">
        <v>45800</v>
      </c>
      <c r="B381">
        <v>0</v>
      </c>
      <c r="C381">
        <v>60</v>
      </c>
      <c r="D381" t="s">
        <v>589</v>
      </c>
      <c r="E381">
        <v>110</v>
      </c>
      <c r="F381" s="70">
        <v>58</v>
      </c>
      <c r="G381" s="70" t="s">
        <v>511</v>
      </c>
      <c r="H381" s="70" t="s">
        <v>514</v>
      </c>
      <c r="I381" s="70" t="s">
        <v>499</v>
      </c>
      <c r="J381" s="70">
        <v>160</v>
      </c>
    </row>
    <row r="382" spans="1:10" x14ac:dyDescent="0.55000000000000004">
      <c r="A382" s="69">
        <v>45803</v>
      </c>
      <c r="B382">
        <v>0</v>
      </c>
      <c r="C382">
        <v>51</v>
      </c>
      <c r="D382" t="s">
        <v>589</v>
      </c>
      <c r="E382">
        <v>111</v>
      </c>
      <c r="F382" s="70">
        <v>58</v>
      </c>
      <c r="G382" s="70" t="s">
        <v>511</v>
      </c>
      <c r="H382" s="70" t="s">
        <v>514</v>
      </c>
      <c r="I382" s="70" t="s">
        <v>499</v>
      </c>
      <c r="J382" s="70">
        <v>160</v>
      </c>
    </row>
    <row r="383" spans="1:10" x14ac:dyDescent="0.55000000000000004">
      <c r="A383" s="69">
        <v>45804</v>
      </c>
      <c r="B383">
        <v>0</v>
      </c>
      <c r="C383">
        <v>51</v>
      </c>
      <c r="D383" t="s">
        <v>589</v>
      </c>
      <c r="E383">
        <v>94</v>
      </c>
      <c r="F383" s="70">
        <v>58</v>
      </c>
      <c r="G383" s="70" t="s">
        <v>511</v>
      </c>
      <c r="H383" s="70" t="s">
        <v>514</v>
      </c>
      <c r="I383" s="70" t="s">
        <v>499</v>
      </c>
      <c r="J383" s="70">
        <v>160</v>
      </c>
    </row>
    <row r="384" spans="1:10" x14ac:dyDescent="0.55000000000000004">
      <c r="A384" s="69">
        <v>45805</v>
      </c>
      <c r="B384">
        <v>0</v>
      </c>
      <c r="C384">
        <v>51</v>
      </c>
      <c r="D384" t="s">
        <v>589</v>
      </c>
      <c r="E384">
        <v>93</v>
      </c>
      <c r="F384" s="70">
        <v>58</v>
      </c>
      <c r="G384" s="70" t="s">
        <v>511</v>
      </c>
      <c r="H384" s="70" t="s">
        <v>514</v>
      </c>
      <c r="I384" s="70" t="s">
        <v>499</v>
      </c>
      <c r="J384" s="70">
        <v>160</v>
      </c>
    </row>
    <row r="385" spans="1:10" x14ac:dyDescent="0.55000000000000004">
      <c r="A385" s="69">
        <v>45806</v>
      </c>
      <c r="B385">
        <v>0</v>
      </c>
      <c r="C385">
        <v>51</v>
      </c>
      <c r="D385" t="s">
        <v>589</v>
      </c>
      <c r="E385">
        <v>60</v>
      </c>
      <c r="F385" s="70">
        <v>58</v>
      </c>
      <c r="G385" s="70" t="s">
        <v>511</v>
      </c>
      <c r="H385" s="70" t="s">
        <v>514</v>
      </c>
      <c r="I385" s="70" t="s">
        <v>499</v>
      </c>
      <c r="J385" s="70">
        <v>160</v>
      </c>
    </row>
    <row r="386" spans="1:10" x14ac:dyDescent="0.55000000000000004">
      <c r="A386" s="69">
        <v>45807</v>
      </c>
      <c r="B386">
        <v>0</v>
      </c>
      <c r="C386">
        <v>54</v>
      </c>
      <c r="D386" t="s">
        <v>589</v>
      </c>
      <c r="E386">
        <v>0</v>
      </c>
      <c r="F386" s="70">
        <v>58</v>
      </c>
      <c r="G386" s="70" t="s">
        <v>511</v>
      </c>
      <c r="H386" s="70" t="s">
        <v>514</v>
      </c>
      <c r="I386" s="70" t="s">
        <v>499</v>
      </c>
      <c r="J386" s="70">
        <v>160</v>
      </c>
    </row>
    <row r="387" spans="1:10" x14ac:dyDescent="0.55000000000000004">
      <c r="A387" s="69">
        <v>45771</v>
      </c>
      <c r="B387">
        <v>100</v>
      </c>
      <c r="C387">
        <v>0</v>
      </c>
      <c r="D387" t="s">
        <v>589</v>
      </c>
      <c r="E387">
        <v>104</v>
      </c>
      <c r="F387" s="70">
        <v>58</v>
      </c>
      <c r="G387" s="70" t="s">
        <v>511</v>
      </c>
      <c r="H387" s="70" t="s">
        <v>514</v>
      </c>
      <c r="I387" s="70" t="s">
        <v>499</v>
      </c>
      <c r="J387" s="70">
        <v>160</v>
      </c>
    </row>
    <row r="388" spans="1:10" x14ac:dyDescent="0.55000000000000004">
      <c r="A388" s="69">
        <v>45783</v>
      </c>
      <c r="B388">
        <v>0</v>
      </c>
      <c r="C388">
        <v>10</v>
      </c>
      <c r="D388" t="s">
        <v>589</v>
      </c>
      <c r="E388">
        <v>124</v>
      </c>
      <c r="F388" s="70">
        <v>58</v>
      </c>
      <c r="G388" s="70" t="s">
        <v>471</v>
      </c>
      <c r="H388" s="70" t="s">
        <v>472</v>
      </c>
      <c r="I388" s="70" t="s">
        <v>473</v>
      </c>
      <c r="J388" s="70">
        <v>106</v>
      </c>
    </row>
    <row r="389" spans="1:10" x14ac:dyDescent="0.55000000000000004">
      <c r="A389" s="69">
        <v>45784</v>
      </c>
      <c r="B389">
        <v>0</v>
      </c>
      <c r="C389">
        <v>13</v>
      </c>
      <c r="D389" t="s">
        <v>589</v>
      </c>
      <c r="E389">
        <v>123</v>
      </c>
      <c r="F389" s="70">
        <v>58</v>
      </c>
      <c r="G389" s="70" t="s">
        <v>471</v>
      </c>
      <c r="H389" s="70" t="s">
        <v>472</v>
      </c>
      <c r="I389" s="70" t="s">
        <v>473</v>
      </c>
      <c r="J389" s="70">
        <v>106</v>
      </c>
    </row>
    <row r="390" spans="1:10" x14ac:dyDescent="0.55000000000000004">
      <c r="A390" s="69">
        <v>45785</v>
      </c>
      <c r="B390">
        <v>0</v>
      </c>
      <c r="C390">
        <v>13</v>
      </c>
      <c r="D390" t="s">
        <v>589</v>
      </c>
      <c r="E390">
        <v>129</v>
      </c>
      <c r="F390" s="70">
        <v>58</v>
      </c>
      <c r="G390" s="70" t="s">
        <v>471</v>
      </c>
      <c r="H390" s="70" t="s">
        <v>472</v>
      </c>
      <c r="I390" s="70" t="s">
        <v>473</v>
      </c>
      <c r="J390" s="70">
        <v>106</v>
      </c>
    </row>
    <row r="391" spans="1:10" x14ac:dyDescent="0.55000000000000004">
      <c r="A391" s="69">
        <v>45786</v>
      </c>
      <c r="B391">
        <v>0</v>
      </c>
      <c r="C391">
        <v>13</v>
      </c>
      <c r="D391" t="s">
        <v>589</v>
      </c>
      <c r="E391">
        <v>125</v>
      </c>
      <c r="F391" s="70">
        <v>58</v>
      </c>
      <c r="G391" s="70" t="s">
        <v>471</v>
      </c>
      <c r="H391" s="70" t="s">
        <v>472</v>
      </c>
      <c r="I391" s="70" t="s">
        <v>473</v>
      </c>
      <c r="J391" s="70">
        <v>106</v>
      </c>
    </row>
    <row r="392" spans="1:10" x14ac:dyDescent="0.55000000000000004">
      <c r="A392" s="69">
        <v>45789</v>
      </c>
      <c r="B392">
        <v>0</v>
      </c>
      <c r="C392">
        <v>13</v>
      </c>
      <c r="D392" t="s">
        <v>589</v>
      </c>
      <c r="E392">
        <v>129</v>
      </c>
      <c r="F392" s="70">
        <v>58</v>
      </c>
      <c r="G392" s="70" t="s">
        <v>471</v>
      </c>
      <c r="H392" s="70" t="s">
        <v>472</v>
      </c>
      <c r="I392" s="70" t="s">
        <v>473</v>
      </c>
      <c r="J392" s="70">
        <v>106</v>
      </c>
    </row>
    <row r="393" spans="1:10" x14ac:dyDescent="0.55000000000000004">
      <c r="A393" s="69">
        <v>45790</v>
      </c>
      <c r="B393">
        <v>0</v>
      </c>
      <c r="C393">
        <v>13</v>
      </c>
      <c r="D393" t="s">
        <v>589</v>
      </c>
      <c r="E393">
        <v>133</v>
      </c>
      <c r="F393" s="70">
        <v>58</v>
      </c>
      <c r="G393" s="70" t="s">
        <v>471</v>
      </c>
      <c r="H393" s="70" t="s">
        <v>472</v>
      </c>
      <c r="I393" s="70" t="s">
        <v>473</v>
      </c>
      <c r="J393" s="70">
        <v>106</v>
      </c>
    </row>
    <row r="394" spans="1:10" x14ac:dyDescent="0.55000000000000004">
      <c r="A394" s="69">
        <v>45791</v>
      </c>
      <c r="B394">
        <v>0</v>
      </c>
      <c r="C394">
        <v>13</v>
      </c>
      <c r="D394" t="s">
        <v>589</v>
      </c>
      <c r="E394">
        <v>123</v>
      </c>
      <c r="F394" s="70">
        <v>58</v>
      </c>
      <c r="G394" s="70" t="s">
        <v>471</v>
      </c>
      <c r="H394" s="70" t="s">
        <v>472</v>
      </c>
      <c r="I394" s="70" t="s">
        <v>473</v>
      </c>
      <c r="J394" s="70">
        <v>106</v>
      </c>
    </row>
    <row r="395" spans="1:10" x14ac:dyDescent="0.55000000000000004">
      <c r="A395" s="69">
        <v>45792</v>
      </c>
      <c r="B395">
        <v>0</v>
      </c>
      <c r="C395">
        <v>12</v>
      </c>
      <c r="D395" t="s">
        <v>589</v>
      </c>
      <c r="E395">
        <v>108</v>
      </c>
      <c r="F395" s="70">
        <v>58</v>
      </c>
      <c r="G395" s="70" t="s">
        <v>471</v>
      </c>
      <c r="H395" s="70" t="s">
        <v>472</v>
      </c>
      <c r="I395" s="70" t="s">
        <v>473</v>
      </c>
      <c r="J395" s="70">
        <v>106</v>
      </c>
    </row>
    <row r="396" spans="1:10" x14ac:dyDescent="0.55000000000000004">
      <c r="A396" s="69">
        <v>45770</v>
      </c>
      <c r="B396">
        <v>100</v>
      </c>
      <c r="C396">
        <v>0</v>
      </c>
      <c r="D396" t="s">
        <v>589</v>
      </c>
      <c r="E396">
        <v>99</v>
      </c>
      <c r="F396" s="70">
        <v>58</v>
      </c>
      <c r="G396" s="70" t="s">
        <v>471</v>
      </c>
      <c r="H396" s="70" t="s">
        <v>472</v>
      </c>
      <c r="I396" s="70" t="s">
        <v>473</v>
      </c>
      <c r="J396" s="70">
        <v>106</v>
      </c>
    </row>
    <row r="397" spans="1:10" x14ac:dyDescent="0.55000000000000004">
      <c r="A397" s="69">
        <v>45792</v>
      </c>
      <c r="B397">
        <v>0</v>
      </c>
      <c r="C397">
        <v>29</v>
      </c>
      <c r="D397" t="s">
        <v>589</v>
      </c>
      <c r="E397">
        <v>108</v>
      </c>
      <c r="F397" s="70">
        <v>58</v>
      </c>
      <c r="G397" s="70" t="s">
        <v>489</v>
      </c>
      <c r="H397" s="70" t="s">
        <v>488</v>
      </c>
      <c r="I397" s="70" t="s">
        <v>490</v>
      </c>
      <c r="J397" s="70">
        <v>150</v>
      </c>
    </row>
    <row r="398" spans="1:10" x14ac:dyDescent="0.55000000000000004">
      <c r="A398" s="69">
        <v>45793</v>
      </c>
      <c r="B398">
        <v>0</v>
      </c>
      <c r="C398">
        <v>1</v>
      </c>
      <c r="D398" t="s">
        <v>589</v>
      </c>
      <c r="E398">
        <v>120</v>
      </c>
      <c r="F398" s="70">
        <v>58</v>
      </c>
      <c r="G398" s="70" t="s">
        <v>489</v>
      </c>
      <c r="H398" s="70" t="s">
        <v>488</v>
      </c>
      <c r="I398" s="70" t="s">
        <v>490</v>
      </c>
      <c r="J398" s="70">
        <v>150</v>
      </c>
    </row>
    <row r="399" spans="1:10" x14ac:dyDescent="0.55000000000000004">
      <c r="A399" s="69">
        <v>45772</v>
      </c>
      <c r="B399">
        <v>0</v>
      </c>
      <c r="C399">
        <v>179</v>
      </c>
      <c r="D399" t="s">
        <v>589</v>
      </c>
      <c r="E399">
        <v>113</v>
      </c>
      <c r="F399" s="70">
        <v>58</v>
      </c>
      <c r="G399" s="70" t="s">
        <v>507</v>
      </c>
      <c r="H399" s="70" t="s">
        <v>508</v>
      </c>
      <c r="I399" s="70" t="s">
        <v>490</v>
      </c>
      <c r="J399" s="70">
        <v>120</v>
      </c>
    </row>
    <row r="400" spans="1:10" x14ac:dyDescent="0.55000000000000004">
      <c r="A400" s="69">
        <v>45783</v>
      </c>
      <c r="B400">
        <v>0</v>
      </c>
      <c r="C400">
        <v>132</v>
      </c>
      <c r="D400" t="s">
        <v>589</v>
      </c>
      <c r="E400">
        <v>124</v>
      </c>
      <c r="F400" s="70">
        <v>58</v>
      </c>
      <c r="G400" s="70" t="s">
        <v>507</v>
      </c>
      <c r="H400" s="70" t="s">
        <v>508</v>
      </c>
      <c r="I400" s="70" t="s">
        <v>490</v>
      </c>
      <c r="J400" s="70">
        <v>120</v>
      </c>
    </row>
    <row r="401" spans="1:10" x14ac:dyDescent="0.55000000000000004">
      <c r="A401" s="69">
        <v>45784</v>
      </c>
      <c r="B401">
        <v>0</v>
      </c>
      <c r="C401">
        <v>127</v>
      </c>
      <c r="D401" t="s">
        <v>589</v>
      </c>
      <c r="E401">
        <v>123</v>
      </c>
      <c r="F401" s="70">
        <v>58</v>
      </c>
      <c r="G401" s="70" t="s">
        <v>507</v>
      </c>
      <c r="H401" s="70" t="s">
        <v>508</v>
      </c>
      <c r="I401" s="70" t="s">
        <v>490</v>
      </c>
      <c r="J401" s="70">
        <v>120</v>
      </c>
    </row>
    <row r="402" spans="1:10" x14ac:dyDescent="0.55000000000000004">
      <c r="A402" s="69">
        <v>45785</v>
      </c>
      <c r="B402">
        <v>0</v>
      </c>
      <c r="C402">
        <v>127</v>
      </c>
      <c r="D402" t="s">
        <v>589</v>
      </c>
      <c r="E402">
        <v>129</v>
      </c>
      <c r="F402" s="70">
        <v>58</v>
      </c>
      <c r="G402" s="70" t="s">
        <v>507</v>
      </c>
      <c r="H402" s="70" t="s">
        <v>508</v>
      </c>
      <c r="I402" s="70" t="s">
        <v>490</v>
      </c>
      <c r="J402" s="70">
        <v>120</v>
      </c>
    </row>
    <row r="403" spans="1:10" x14ac:dyDescent="0.55000000000000004">
      <c r="A403" s="69">
        <v>45786</v>
      </c>
      <c r="B403">
        <v>0</v>
      </c>
      <c r="C403">
        <v>127</v>
      </c>
      <c r="D403" t="s">
        <v>589</v>
      </c>
      <c r="E403">
        <v>125</v>
      </c>
      <c r="F403" s="70">
        <v>58</v>
      </c>
      <c r="G403" s="70" t="s">
        <v>507</v>
      </c>
      <c r="H403" s="70" t="s">
        <v>508</v>
      </c>
      <c r="I403" s="70" t="s">
        <v>490</v>
      </c>
      <c r="J403" s="70">
        <v>120</v>
      </c>
    </row>
    <row r="404" spans="1:10" x14ac:dyDescent="0.55000000000000004">
      <c r="A404" s="69">
        <v>45789</v>
      </c>
      <c r="B404">
        <v>0</v>
      </c>
      <c r="C404">
        <v>127</v>
      </c>
      <c r="D404" t="s">
        <v>589</v>
      </c>
      <c r="E404">
        <v>129</v>
      </c>
      <c r="F404" s="70">
        <v>58</v>
      </c>
      <c r="G404" s="70" t="s">
        <v>507</v>
      </c>
      <c r="H404" s="70" t="s">
        <v>508</v>
      </c>
      <c r="I404" s="70" t="s">
        <v>490</v>
      </c>
      <c r="J404" s="70">
        <v>120</v>
      </c>
    </row>
    <row r="405" spans="1:10" x14ac:dyDescent="0.55000000000000004">
      <c r="A405" s="69">
        <v>45790</v>
      </c>
      <c r="B405">
        <v>0</v>
      </c>
      <c r="C405">
        <v>137</v>
      </c>
      <c r="D405" t="s">
        <v>589</v>
      </c>
      <c r="E405">
        <v>133</v>
      </c>
      <c r="F405" s="70">
        <v>58</v>
      </c>
      <c r="G405" s="70" t="s">
        <v>507</v>
      </c>
      <c r="H405" s="70" t="s">
        <v>508</v>
      </c>
      <c r="I405" s="70" t="s">
        <v>490</v>
      </c>
      <c r="J405" s="70">
        <v>120</v>
      </c>
    </row>
    <row r="406" spans="1:10" x14ac:dyDescent="0.55000000000000004">
      <c r="A406" s="69">
        <v>45791</v>
      </c>
      <c r="B406">
        <v>0</v>
      </c>
      <c r="C406">
        <v>127</v>
      </c>
      <c r="D406" t="s">
        <v>589</v>
      </c>
      <c r="E406">
        <v>123</v>
      </c>
      <c r="F406" s="70">
        <v>58</v>
      </c>
      <c r="G406" s="70" t="s">
        <v>507</v>
      </c>
      <c r="H406" s="70" t="s">
        <v>508</v>
      </c>
      <c r="I406" s="70" t="s">
        <v>490</v>
      </c>
      <c r="J406" s="70">
        <v>120</v>
      </c>
    </row>
    <row r="407" spans="1:10" x14ac:dyDescent="0.55000000000000004">
      <c r="A407" s="69">
        <v>45792</v>
      </c>
      <c r="B407">
        <v>0</v>
      </c>
      <c r="C407">
        <v>131</v>
      </c>
      <c r="D407" t="s">
        <v>589</v>
      </c>
      <c r="E407">
        <v>108</v>
      </c>
      <c r="F407" s="70">
        <v>58</v>
      </c>
      <c r="G407" s="70" t="s">
        <v>507</v>
      </c>
      <c r="H407" s="70" t="s">
        <v>508</v>
      </c>
      <c r="I407" s="70" t="s">
        <v>490</v>
      </c>
      <c r="J407" s="70">
        <v>120</v>
      </c>
    </row>
    <row r="408" spans="1:10" x14ac:dyDescent="0.55000000000000004">
      <c r="A408" s="69">
        <v>45793</v>
      </c>
      <c r="B408">
        <v>0</v>
      </c>
      <c r="C408">
        <v>109</v>
      </c>
      <c r="D408" t="s">
        <v>589</v>
      </c>
      <c r="E408">
        <v>120</v>
      </c>
      <c r="F408" s="70">
        <v>58</v>
      </c>
      <c r="G408" s="70" t="s">
        <v>507</v>
      </c>
      <c r="H408" s="70" t="s">
        <v>508</v>
      </c>
      <c r="I408" s="70" t="s">
        <v>490</v>
      </c>
      <c r="J408" s="70">
        <v>120</v>
      </c>
    </row>
    <row r="409" spans="1:10" x14ac:dyDescent="0.55000000000000004">
      <c r="A409" s="69">
        <v>45796</v>
      </c>
      <c r="B409">
        <v>0</v>
      </c>
      <c r="C409">
        <v>123</v>
      </c>
      <c r="D409" t="s">
        <v>589</v>
      </c>
      <c r="E409">
        <v>114</v>
      </c>
      <c r="F409" s="70">
        <v>58</v>
      </c>
      <c r="G409" s="70" t="s">
        <v>507</v>
      </c>
      <c r="H409" s="70" t="s">
        <v>508</v>
      </c>
      <c r="I409" s="70" t="s">
        <v>490</v>
      </c>
      <c r="J409" s="70">
        <v>120</v>
      </c>
    </row>
    <row r="410" spans="1:10" x14ac:dyDescent="0.55000000000000004">
      <c r="A410" s="69">
        <v>45797</v>
      </c>
      <c r="B410">
        <v>0</v>
      </c>
      <c r="C410">
        <v>137</v>
      </c>
      <c r="D410" t="s">
        <v>589</v>
      </c>
      <c r="E410">
        <v>118</v>
      </c>
      <c r="F410" s="70">
        <v>58</v>
      </c>
      <c r="G410" s="70" t="s">
        <v>507</v>
      </c>
      <c r="H410" s="70" t="s">
        <v>508</v>
      </c>
      <c r="I410" s="70" t="s">
        <v>490</v>
      </c>
      <c r="J410" s="70">
        <v>120</v>
      </c>
    </row>
    <row r="411" spans="1:10" x14ac:dyDescent="0.55000000000000004">
      <c r="A411" s="69">
        <v>45798</v>
      </c>
      <c r="B411">
        <v>0</v>
      </c>
      <c r="C411">
        <v>134</v>
      </c>
      <c r="D411" t="s">
        <v>589</v>
      </c>
      <c r="E411">
        <v>108</v>
      </c>
      <c r="F411" s="70">
        <v>58</v>
      </c>
      <c r="G411" s="70" t="s">
        <v>507</v>
      </c>
      <c r="H411" s="70" t="s">
        <v>508</v>
      </c>
      <c r="I411" s="70" t="s">
        <v>490</v>
      </c>
      <c r="J411" s="70">
        <v>120</v>
      </c>
    </row>
    <row r="412" spans="1:10" x14ac:dyDescent="0.55000000000000004">
      <c r="A412" s="69">
        <v>45799</v>
      </c>
      <c r="B412">
        <v>0</v>
      </c>
      <c r="C412">
        <v>133</v>
      </c>
      <c r="D412" t="s">
        <v>589</v>
      </c>
      <c r="E412">
        <v>109</v>
      </c>
      <c r="F412" s="70">
        <v>58</v>
      </c>
      <c r="G412" s="70" t="s">
        <v>507</v>
      </c>
      <c r="H412" s="70" t="s">
        <v>508</v>
      </c>
      <c r="I412" s="70" t="s">
        <v>490</v>
      </c>
      <c r="J412" s="70">
        <v>120</v>
      </c>
    </row>
    <row r="413" spans="1:10" x14ac:dyDescent="0.55000000000000004">
      <c r="A413" s="69">
        <v>45800</v>
      </c>
      <c r="B413">
        <v>0</v>
      </c>
      <c r="C413">
        <v>93</v>
      </c>
      <c r="D413" t="s">
        <v>589</v>
      </c>
      <c r="E413">
        <v>110</v>
      </c>
      <c r="F413" s="70">
        <v>58</v>
      </c>
      <c r="G413" s="70" t="s">
        <v>507</v>
      </c>
      <c r="H413" s="70" t="s">
        <v>508</v>
      </c>
      <c r="I413" s="70" t="s">
        <v>490</v>
      </c>
      <c r="J413" s="70">
        <v>120</v>
      </c>
    </row>
    <row r="414" spans="1:10" x14ac:dyDescent="0.55000000000000004">
      <c r="A414" s="69">
        <v>45803</v>
      </c>
      <c r="B414">
        <v>0</v>
      </c>
      <c r="C414">
        <v>128</v>
      </c>
      <c r="D414" t="s">
        <v>589</v>
      </c>
      <c r="E414">
        <v>111</v>
      </c>
      <c r="F414" s="70">
        <v>58</v>
      </c>
      <c r="G414" s="70" t="s">
        <v>507</v>
      </c>
      <c r="H414" s="70" t="s">
        <v>508</v>
      </c>
      <c r="I414" s="70" t="s">
        <v>490</v>
      </c>
      <c r="J414" s="70">
        <v>120</v>
      </c>
    </row>
    <row r="415" spans="1:10" x14ac:dyDescent="0.55000000000000004">
      <c r="A415" s="69">
        <v>45804</v>
      </c>
      <c r="B415">
        <v>0</v>
      </c>
      <c r="C415">
        <v>128</v>
      </c>
      <c r="D415" t="s">
        <v>589</v>
      </c>
      <c r="E415">
        <v>94</v>
      </c>
      <c r="F415" s="70">
        <v>58</v>
      </c>
      <c r="G415" s="70" t="s">
        <v>507</v>
      </c>
      <c r="H415" s="70" t="s">
        <v>508</v>
      </c>
      <c r="I415" s="70" t="s">
        <v>490</v>
      </c>
      <c r="J415" s="70">
        <v>120</v>
      </c>
    </row>
    <row r="416" spans="1:10" x14ac:dyDescent="0.55000000000000004">
      <c r="A416" s="69">
        <v>45805</v>
      </c>
      <c r="B416">
        <v>0</v>
      </c>
      <c r="C416">
        <v>128</v>
      </c>
      <c r="D416" t="s">
        <v>589</v>
      </c>
      <c r="E416">
        <v>93</v>
      </c>
      <c r="F416" s="70">
        <v>58</v>
      </c>
      <c r="G416" s="70" t="s">
        <v>507</v>
      </c>
      <c r="H416" s="70" t="s">
        <v>508</v>
      </c>
      <c r="I416" s="70" t="s">
        <v>490</v>
      </c>
      <c r="J416" s="70">
        <v>120</v>
      </c>
    </row>
    <row r="417" spans="1:10" x14ac:dyDescent="0.55000000000000004">
      <c r="A417" s="69">
        <v>45806</v>
      </c>
      <c r="B417">
        <v>0</v>
      </c>
      <c r="C417">
        <v>127</v>
      </c>
      <c r="D417" t="s">
        <v>589</v>
      </c>
      <c r="E417">
        <v>60</v>
      </c>
      <c r="F417" s="70">
        <v>58</v>
      </c>
      <c r="G417" s="70" t="s">
        <v>507</v>
      </c>
      <c r="H417" s="70" t="s">
        <v>508</v>
      </c>
      <c r="I417" s="70" t="s">
        <v>490</v>
      </c>
      <c r="J417" s="70">
        <v>120</v>
      </c>
    </row>
    <row r="418" spans="1:10" x14ac:dyDescent="0.55000000000000004">
      <c r="A418" s="69">
        <v>45807</v>
      </c>
      <c r="B418">
        <v>0</v>
      </c>
      <c r="C418">
        <v>132</v>
      </c>
      <c r="D418" t="s">
        <v>589</v>
      </c>
      <c r="E418">
        <v>0</v>
      </c>
      <c r="F418" s="70">
        <v>58</v>
      </c>
      <c r="G418" s="70" t="s">
        <v>507</v>
      </c>
      <c r="H418" s="70" t="s">
        <v>508</v>
      </c>
      <c r="I418" s="70" t="s">
        <v>490</v>
      </c>
      <c r="J418" s="70">
        <v>120</v>
      </c>
    </row>
    <row r="419" spans="1:10" x14ac:dyDescent="0.55000000000000004">
      <c r="A419" s="69">
        <v>45803</v>
      </c>
      <c r="B419">
        <v>0</v>
      </c>
      <c r="C419">
        <v>4</v>
      </c>
      <c r="D419" t="s">
        <v>589</v>
      </c>
      <c r="E419">
        <v>111</v>
      </c>
      <c r="F419" s="70">
        <v>58</v>
      </c>
      <c r="G419" s="70" t="s">
        <v>505</v>
      </c>
      <c r="H419" s="70" t="s">
        <v>506</v>
      </c>
      <c r="I419" s="70" t="s">
        <v>490</v>
      </c>
      <c r="J419" s="70">
        <v>160</v>
      </c>
    </row>
    <row r="420" spans="1:10" x14ac:dyDescent="0.55000000000000004">
      <c r="A420" s="69">
        <v>45783</v>
      </c>
      <c r="B420">
        <v>0</v>
      </c>
      <c r="C420">
        <v>102</v>
      </c>
      <c r="D420" t="s">
        <v>589</v>
      </c>
      <c r="E420">
        <v>124</v>
      </c>
      <c r="F420" s="70">
        <v>58</v>
      </c>
      <c r="G420" s="70" t="s">
        <v>500</v>
      </c>
      <c r="H420" s="70" t="s">
        <v>510</v>
      </c>
      <c r="I420" s="70" t="s">
        <v>490</v>
      </c>
      <c r="J420" s="70">
        <v>120</v>
      </c>
    </row>
    <row r="421" spans="1:10" x14ac:dyDescent="0.55000000000000004">
      <c r="A421" s="69">
        <v>45784</v>
      </c>
      <c r="B421">
        <v>0</v>
      </c>
      <c r="C421">
        <v>100</v>
      </c>
      <c r="D421" t="s">
        <v>589</v>
      </c>
      <c r="E421">
        <v>123</v>
      </c>
      <c r="F421" s="70">
        <v>58</v>
      </c>
      <c r="G421" s="70" t="s">
        <v>500</v>
      </c>
      <c r="H421" s="70" t="s">
        <v>510</v>
      </c>
      <c r="I421" s="70" t="s">
        <v>490</v>
      </c>
      <c r="J421" s="70">
        <v>120</v>
      </c>
    </row>
    <row r="422" spans="1:10" x14ac:dyDescent="0.55000000000000004">
      <c r="A422" s="69">
        <v>45785</v>
      </c>
      <c r="B422">
        <v>0</v>
      </c>
      <c r="C422">
        <v>98</v>
      </c>
      <c r="D422" t="s">
        <v>589</v>
      </c>
      <c r="E422">
        <v>129</v>
      </c>
      <c r="F422" s="70">
        <v>58</v>
      </c>
      <c r="G422" s="70" t="s">
        <v>500</v>
      </c>
      <c r="H422" s="70" t="s">
        <v>510</v>
      </c>
      <c r="I422" s="70" t="s">
        <v>490</v>
      </c>
      <c r="J422" s="70">
        <v>120</v>
      </c>
    </row>
    <row r="423" spans="1:10" x14ac:dyDescent="0.55000000000000004">
      <c r="A423" s="69">
        <v>45786</v>
      </c>
      <c r="B423">
        <v>0</v>
      </c>
      <c r="C423">
        <v>77</v>
      </c>
      <c r="D423" t="s">
        <v>589</v>
      </c>
      <c r="E423">
        <v>125</v>
      </c>
      <c r="F423" s="70">
        <v>58</v>
      </c>
      <c r="G423" s="70" t="s">
        <v>500</v>
      </c>
      <c r="H423" s="70" t="s">
        <v>510</v>
      </c>
      <c r="I423" s="70" t="s">
        <v>490</v>
      </c>
      <c r="J423" s="70">
        <v>120</v>
      </c>
    </row>
    <row r="424" spans="1:10" x14ac:dyDescent="0.55000000000000004">
      <c r="A424" s="69">
        <v>45789</v>
      </c>
      <c r="B424">
        <v>0</v>
      </c>
      <c r="C424">
        <v>58</v>
      </c>
      <c r="D424" t="s">
        <v>589</v>
      </c>
      <c r="E424">
        <v>129</v>
      </c>
      <c r="F424" s="70">
        <v>58</v>
      </c>
      <c r="G424" s="70" t="s">
        <v>500</v>
      </c>
      <c r="H424" s="70" t="s">
        <v>510</v>
      </c>
      <c r="I424" s="70" t="s">
        <v>490</v>
      </c>
      <c r="J424" s="70">
        <v>120</v>
      </c>
    </row>
    <row r="425" spans="1:10" x14ac:dyDescent="0.55000000000000004">
      <c r="A425" s="69">
        <v>45790</v>
      </c>
      <c r="B425">
        <v>0</v>
      </c>
      <c r="C425">
        <v>53</v>
      </c>
      <c r="D425" t="s">
        <v>589</v>
      </c>
      <c r="E425">
        <v>133</v>
      </c>
      <c r="F425" s="70">
        <v>58</v>
      </c>
      <c r="G425" s="70" t="s">
        <v>500</v>
      </c>
      <c r="H425" s="70" t="s">
        <v>510</v>
      </c>
      <c r="I425" s="70" t="s">
        <v>490</v>
      </c>
      <c r="J425" s="70">
        <v>120</v>
      </c>
    </row>
    <row r="426" spans="1:10" x14ac:dyDescent="0.55000000000000004">
      <c r="A426" s="69">
        <v>45791</v>
      </c>
      <c r="B426">
        <v>0</v>
      </c>
      <c r="C426">
        <v>77</v>
      </c>
      <c r="D426" t="s">
        <v>589</v>
      </c>
      <c r="E426">
        <v>123</v>
      </c>
      <c r="F426" s="70">
        <v>58</v>
      </c>
      <c r="G426" s="70" t="s">
        <v>500</v>
      </c>
      <c r="H426" s="70" t="s">
        <v>510</v>
      </c>
      <c r="I426" s="70" t="s">
        <v>490</v>
      </c>
      <c r="J426" s="70">
        <v>120</v>
      </c>
    </row>
    <row r="427" spans="1:10" x14ac:dyDescent="0.55000000000000004">
      <c r="A427" s="69">
        <v>45792</v>
      </c>
      <c r="B427">
        <v>0</v>
      </c>
      <c r="C427">
        <v>18</v>
      </c>
      <c r="D427" t="s">
        <v>589</v>
      </c>
      <c r="E427">
        <v>108</v>
      </c>
      <c r="F427" s="70">
        <v>58</v>
      </c>
      <c r="G427" s="70" t="s">
        <v>500</v>
      </c>
      <c r="H427" s="70" t="s">
        <v>510</v>
      </c>
      <c r="I427" s="70" t="s">
        <v>490</v>
      </c>
      <c r="J427" s="70">
        <v>120</v>
      </c>
    </row>
    <row r="428" spans="1:10" x14ac:dyDescent="0.55000000000000004">
      <c r="A428" s="69">
        <v>45796</v>
      </c>
      <c r="B428">
        <v>0</v>
      </c>
      <c r="C428">
        <v>28</v>
      </c>
      <c r="D428" t="s">
        <v>589</v>
      </c>
      <c r="E428">
        <v>114</v>
      </c>
      <c r="F428" s="70">
        <v>58</v>
      </c>
      <c r="G428" s="70" t="s">
        <v>500</v>
      </c>
      <c r="H428" s="70" t="s">
        <v>510</v>
      </c>
      <c r="I428" s="70" t="s">
        <v>490</v>
      </c>
      <c r="J428" s="70">
        <v>120</v>
      </c>
    </row>
    <row r="429" spans="1:10" x14ac:dyDescent="0.55000000000000004">
      <c r="A429" s="69">
        <v>45798</v>
      </c>
      <c r="B429">
        <v>0</v>
      </c>
      <c r="C429">
        <v>23</v>
      </c>
      <c r="D429" t="s">
        <v>589</v>
      </c>
      <c r="E429">
        <v>108</v>
      </c>
      <c r="F429" s="70">
        <v>58</v>
      </c>
      <c r="G429" s="70" t="s">
        <v>500</v>
      </c>
      <c r="H429" s="70" t="s">
        <v>510</v>
      </c>
      <c r="I429" s="70" t="s">
        <v>490</v>
      </c>
      <c r="J429" s="70">
        <v>120</v>
      </c>
    </row>
    <row r="430" spans="1:10" x14ac:dyDescent="0.55000000000000004">
      <c r="A430" s="69">
        <v>45799</v>
      </c>
      <c r="B430">
        <v>0</v>
      </c>
      <c r="C430">
        <v>28</v>
      </c>
      <c r="D430" t="s">
        <v>589</v>
      </c>
      <c r="E430">
        <v>109</v>
      </c>
      <c r="F430" s="70">
        <v>58</v>
      </c>
      <c r="G430" s="70" t="s">
        <v>500</v>
      </c>
      <c r="H430" s="70" t="s">
        <v>510</v>
      </c>
      <c r="I430" s="70" t="s">
        <v>490</v>
      </c>
      <c r="J430" s="70">
        <v>120</v>
      </c>
    </row>
    <row r="431" spans="1:10" x14ac:dyDescent="0.55000000000000004">
      <c r="A431" s="69">
        <v>45800</v>
      </c>
      <c r="B431">
        <v>0</v>
      </c>
      <c r="C431">
        <v>27</v>
      </c>
      <c r="D431" t="s">
        <v>589</v>
      </c>
      <c r="E431">
        <v>110</v>
      </c>
      <c r="F431" s="70">
        <v>58</v>
      </c>
      <c r="G431" s="70" t="s">
        <v>500</v>
      </c>
      <c r="H431" s="70" t="s">
        <v>510</v>
      </c>
      <c r="I431" s="70" t="s">
        <v>490</v>
      </c>
      <c r="J431" s="70">
        <v>120</v>
      </c>
    </row>
    <row r="432" spans="1:10" x14ac:dyDescent="0.55000000000000004">
      <c r="A432" s="69">
        <v>45803</v>
      </c>
      <c r="B432">
        <v>0</v>
      </c>
      <c r="C432">
        <v>36</v>
      </c>
      <c r="D432" t="s">
        <v>589</v>
      </c>
      <c r="E432">
        <v>111</v>
      </c>
      <c r="F432" s="70">
        <v>58</v>
      </c>
      <c r="G432" s="70" t="s">
        <v>500</v>
      </c>
      <c r="H432" s="70" t="s">
        <v>510</v>
      </c>
      <c r="I432" s="70" t="s">
        <v>490</v>
      </c>
      <c r="J432" s="70">
        <v>120</v>
      </c>
    </row>
    <row r="433" spans="1:10" x14ac:dyDescent="0.55000000000000004">
      <c r="A433" s="69">
        <v>45804</v>
      </c>
      <c r="B433">
        <v>0</v>
      </c>
      <c r="C433">
        <v>62</v>
      </c>
      <c r="D433" t="s">
        <v>589</v>
      </c>
      <c r="E433">
        <v>94</v>
      </c>
      <c r="F433" s="70">
        <v>58</v>
      </c>
      <c r="G433" s="70" t="s">
        <v>500</v>
      </c>
      <c r="H433" s="70" t="s">
        <v>510</v>
      </c>
      <c r="I433" s="70" t="s">
        <v>490</v>
      </c>
      <c r="J433" s="70">
        <v>120</v>
      </c>
    </row>
    <row r="434" spans="1:10" x14ac:dyDescent="0.55000000000000004">
      <c r="A434" s="69">
        <v>45805</v>
      </c>
      <c r="B434">
        <v>0</v>
      </c>
      <c r="C434">
        <v>52</v>
      </c>
      <c r="D434" t="s">
        <v>589</v>
      </c>
      <c r="E434">
        <v>93</v>
      </c>
      <c r="F434" s="70">
        <v>58</v>
      </c>
      <c r="G434" s="70" t="s">
        <v>500</v>
      </c>
      <c r="H434" s="70" t="s">
        <v>510</v>
      </c>
      <c r="I434" s="70" t="s">
        <v>490</v>
      </c>
      <c r="J434" s="70">
        <v>120</v>
      </c>
    </row>
    <row r="435" spans="1:10" x14ac:dyDescent="0.55000000000000004">
      <c r="A435" s="69">
        <v>45806</v>
      </c>
      <c r="B435">
        <v>0</v>
      </c>
      <c r="C435">
        <v>56</v>
      </c>
      <c r="D435" t="s">
        <v>589</v>
      </c>
      <c r="E435">
        <v>60</v>
      </c>
      <c r="F435" s="70">
        <v>58</v>
      </c>
      <c r="G435" s="70" t="s">
        <v>500</v>
      </c>
      <c r="H435" s="70" t="s">
        <v>510</v>
      </c>
      <c r="I435" s="70" t="s">
        <v>490</v>
      </c>
      <c r="J435" s="70">
        <v>120</v>
      </c>
    </row>
    <row r="436" spans="1:10" x14ac:dyDescent="0.55000000000000004">
      <c r="A436" s="69">
        <v>45807</v>
      </c>
      <c r="B436">
        <v>0</v>
      </c>
      <c r="C436">
        <v>63</v>
      </c>
      <c r="D436" t="s">
        <v>589</v>
      </c>
      <c r="E436">
        <v>0</v>
      </c>
      <c r="F436" s="70">
        <v>58</v>
      </c>
      <c r="G436" s="70" t="s">
        <v>500</v>
      </c>
      <c r="H436" s="70" t="s">
        <v>510</v>
      </c>
      <c r="I436" s="70" t="s">
        <v>490</v>
      </c>
      <c r="J436" s="70">
        <v>120</v>
      </c>
    </row>
    <row r="437" spans="1:10" x14ac:dyDescent="0.55000000000000004">
      <c r="A437" s="69">
        <v>45771</v>
      </c>
      <c r="B437">
        <v>0</v>
      </c>
      <c r="C437">
        <v>100</v>
      </c>
      <c r="D437" t="s">
        <v>589</v>
      </c>
      <c r="E437">
        <v>104</v>
      </c>
      <c r="F437" s="70">
        <v>58</v>
      </c>
      <c r="G437" s="70" t="s">
        <v>479</v>
      </c>
      <c r="H437" s="70" t="s">
        <v>480</v>
      </c>
      <c r="I437" s="70" t="s">
        <v>473</v>
      </c>
      <c r="J437" s="70">
        <v>110</v>
      </c>
    </row>
    <row r="438" spans="1:10" x14ac:dyDescent="0.55000000000000004">
      <c r="A438" s="69">
        <v>45772</v>
      </c>
      <c r="B438">
        <v>0</v>
      </c>
      <c r="C438">
        <v>100</v>
      </c>
      <c r="D438" t="s">
        <v>589</v>
      </c>
      <c r="E438">
        <v>113</v>
      </c>
      <c r="F438" s="70">
        <v>58</v>
      </c>
      <c r="G438" s="70" t="s">
        <v>479</v>
      </c>
      <c r="H438" s="70" t="s">
        <v>480</v>
      </c>
      <c r="I438" s="70" t="s">
        <v>473</v>
      </c>
      <c r="J438" s="70">
        <v>110</v>
      </c>
    </row>
    <row r="439" spans="1:10" x14ac:dyDescent="0.55000000000000004">
      <c r="A439" s="69">
        <v>45783</v>
      </c>
      <c r="B439">
        <v>0</v>
      </c>
      <c r="C439">
        <v>100</v>
      </c>
      <c r="D439" t="s">
        <v>589</v>
      </c>
      <c r="E439">
        <v>124</v>
      </c>
      <c r="F439" s="70">
        <v>58</v>
      </c>
      <c r="G439" s="70" t="s">
        <v>479</v>
      </c>
      <c r="H439" s="70" t="s">
        <v>480</v>
      </c>
      <c r="I439" s="70" t="s">
        <v>473</v>
      </c>
      <c r="J439" s="70">
        <v>110</v>
      </c>
    </row>
    <row r="440" spans="1:10" x14ac:dyDescent="0.55000000000000004">
      <c r="A440" s="69">
        <v>45784</v>
      </c>
      <c r="B440">
        <v>0</v>
      </c>
      <c r="C440">
        <v>100</v>
      </c>
      <c r="D440" t="s">
        <v>589</v>
      </c>
      <c r="E440">
        <v>123</v>
      </c>
      <c r="F440" s="70">
        <v>58</v>
      </c>
      <c r="G440" s="70" t="s">
        <v>479</v>
      </c>
      <c r="H440" s="70" t="s">
        <v>480</v>
      </c>
      <c r="I440" s="70" t="s">
        <v>473</v>
      </c>
      <c r="J440" s="70">
        <v>110</v>
      </c>
    </row>
    <row r="441" spans="1:10" x14ac:dyDescent="0.55000000000000004">
      <c r="A441" s="69">
        <v>45785</v>
      </c>
      <c r="B441">
        <v>0</v>
      </c>
      <c r="C441">
        <v>100</v>
      </c>
      <c r="D441" t="s">
        <v>589</v>
      </c>
      <c r="E441">
        <v>129</v>
      </c>
      <c r="F441" s="70">
        <v>58</v>
      </c>
      <c r="G441" s="70" t="s">
        <v>479</v>
      </c>
      <c r="H441" s="70" t="s">
        <v>480</v>
      </c>
      <c r="I441" s="70" t="s">
        <v>473</v>
      </c>
      <c r="J441" s="70">
        <v>110</v>
      </c>
    </row>
    <row r="442" spans="1:10" x14ac:dyDescent="0.55000000000000004">
      <c r="A442" s="69">
        <v>45786</v>
      </c>
      <c r="B442">
        <v>0</v>
      </c>
      <c r="C442">
        <v>100</v>
      </c>
      <c r="D442" t="s">
        <v>589</v>
      </c>
      <c r="E442">
        <v>125</v>
      </c>
      <c r="F442" s="70">
        <v>58</v>
      </c>
      <c r="G442" s="70" t="s">
        <v>479</v>
      </c>
      <c r="H442" s="70" t="s">
        <v>480</v>
      </c>
      <c r="I442" s="70" t="s">
        <v>473</v>
      </c>
      <c r="J442" s="70">
        <v>110</v>
      </c>
    </row>
    <row r="443" spans="1:10" x14ac:dyDescent="0.55000000000000004">
      <c r="A443" s="69">
        <v>45789</v>
      </c>
      <c r="B443">
        <v>0</v>
      </c>
      <c r="C443">
        <v>100</v>
      </c>
      <c r="D443" t="s">
        <v>589</v>
      </c>
      <c r="E443">
        <v>129</v>
      </c>
      <c r="F443" s="70">
        <v>58</v>
      </c>
      <c r="G443" s="70" t="s">
        <v>479</v>
      </c>
      <c r="H443" s="70" t="s">
        <v>480</v>
      </c>
      <c r="I443" s="70" t="s">
        <v>473</v>
      </c>
      <c r="J443" s="70">
        <v>110</v>
      </c>
    </row>
    <row r="444" spans="1:10" x14ac:dyDescent="0.55000000000000004">
      <c r="A444" s="69">
        <v>45790</v>
      </c>
      <c r="B444">
        <v>0</v>
      </c>
      <c r="C444">
        <v>100</v>
      </c>
      <c r="D444" t="s">
        <v>589</v>
      </c>
      <c r="E444">
        <v>133</v>
      </c>
      <c r="F444" s="70">
        <v>58</v>
      </c>
      <c r="G444" s="70" t="s">
        <v>479</v>
      </c>
      <c r="H444" s="70" t="s">
        <v>480</v>
      </c>
      <c r="I444" s="70" t="s">
        <v>473</v>
      </c>
      <c r="J444" s="70">
        <v>110</v>
      </c>
    </row>
    <row r="445" spans="1:10" x14ac:dyDescent="0.55000000000000004">
      <c r="A445" s="69">
        <v>45791</v>
      </c>
      <c r="B445">
        <v>0</v>
      </c>
      <c r="C445">
        <v>100</v>
      </c>
      <c r="D445" t="s">
        <v>589</v>
      </c>
      <c r="E445">
        <v>123</v>
      </c>
      <c r="F445" s="70">
        <v>58</v>
      </c>
      <c r="G445" s="70" t="s">
        <v>479</v>
      </c>
      <c r="H445" s="70" t="s">
        <v>480</v>
      </c>
      <c r="I445" s="70" t="s">
        <v>473</v>
      </c>
      <c r="J445" s="70">
        <v>110</v>
      </c>
    </row>
    <row r="446" spans="1:10" x14ac:dyDescent="0.55000000000000004">
      <c r="A446" s="69">
        <v>45792</v>
      </c>
      <c r="B446">
        <v>0</v>
      </c>
      <c r="C446">
        <v>200</v>
      </c>
      <c r="D446" t="s">
        <v>589</v>
      </c>
      <c r="E446">
        <v>108</v>
      </c>
      <c r="F446" s="70">
        <v>58</v>
      </c>
      <c r="G446" s="70" t="s">
        <v>479</v>
      </c>
      <c r="H446" s="70" t="s">
        <v>480</v>
      </c>
      <c r="I446" s="70" t="s">
        <v>473</v>
      </c>
      <c r="J446" s="70">
        <v>110</v>
      </c>
    </row>
    <row r="447" spans="1:10" x14ac:dyDescent="0.55000000000000004">
      <c r="A447" s="69">
        <v>45793</v>
      </c>
      <c r="B447">
        <v>0</v>
      </c>
      <c r="C447">
        <v>200</v>
      </c>
      <c r="D447" t="s">
        <v>589</v>
      </c>
      <c r="E447">
        <v>120</v>
      </c>
      <c r="F447" s="70">
        <v>58</v>
      </c>
      <c r="G447" s="70" t="s">
        <v>479</v>
      </c>
      <c r="H447" s="70" t="s">
        <v>480</v>
      </c>
      <c r="I447" s="70" t="s">
        <v>473</v>
      </c>
      <c r="J447" s="70">
        <v>110</v>
      </c>
    </row>
    <row r="448" spans="1:10" x14ac:dyDescent="0.55000000000000004">
      <c r="A448" s="69">
        <v>45796</v>
      </c>
      <c r="B448">
        <v>0</v>
      </c>
      <c r="C448">
        <v>100</v>
      </c>
      <c r="D448" t="s">
        <v>589</v>
      </c>
      <c r="E448">
        <v>114</v>
      </c>
      <c r="F448" s="70">
        <v>58</v>
      </c>
      <c r="G448" s="70" t="s">
        <v>479</v>
      </c>
      <c r="H448" s="70" t="s">
        <v>480</v>
      </c>
      <c r="I448" s="70" t="s">
        <v>473</v>
      </c>
      <c r="J448" s="70">
        <v>110</v>
      </c>
    </row>
    <row r="449" spans="1:10" x14ac:dyDescent="0.55000000000000004">
      <c r="A449" s="69">
        <v>45797</v>
      </c>
      <c r="B449">
        <v>0</v>
      </c>
      <c r="C449">
        <v>100</v>
      </c>
      <c r="D449" t="s">
        <v>589</v>
      </c>
      <c r="E449">
        <v>118</v>
      </c>
      <c r="F449" s="70">
        <v>58</v>
      </c>
      <c r="G449" s="70" t="s">
        <v>479</v>
      </c>
      <c r="H449" s="70" t="s">
        <v>480</v>
      </c>
      <c r="I449" s="70" t="s">
        <v>473</v>
      </c>
      <c r="J449" s="70">
        <v>110</v>
      </c>
    </row>
    <row r="450" spans="1:10" x14ac:dyDescent="0.55000000000000004">
      <c r="A450" s="69">
        <v>45798</v>
      </c>
      <c r="B450">
        <v>0</v>
      </c>
      <c r="C450">
        <v>200</v>
      </c>
      <c r="D450" t="s">
        <v>589</v>
      </c>
      <c r="E450">
        <v>108</v>
      </c>
      <c r="F450" s="70">
        <v>58</v>
      </c>
      <c r="G450" s="70" t="s">
        <v>479</v>
      </c>
      <c r="H450" s="70" t="s">
        <v>480</v>
      </c>
      <c r="I450" s="70" t="s">
        <v>473</v>
      </c>
      <c r="J450" s="70">
        <v>110</v>
      </c>
    </row>
    <row r="451" spans="1:10" x14ac:dyDescent="0.55000000000000004">
      <c r="A451" s="69">
        <v>45799</v>
      </c>
      <c r="B451">
        <v>0</v>
      </c>
      <c r="C451">
        <v>100</v>
      </c>
      <c r="D451" t="s">
        <v>589</v>
      </c>
      <c r="E451">
        <v>109</v>
      </c>
      <c r="F451" s="70">
        <v>58</v>
      </c>
      <c r="G451" s="70" t="s">
        <v>479</v>
      </c>
      <c r="H451" s="70" t="s">
        <v>480</v>
      </c>
      <c r="I451" s="70" t="s">
        <v>473</v>
      </c>
      <c r="J451" s="70">
        <v>110</v>
      </c>
    </row>
    <row r="452" spans="1:10" x14ac:dyDescent="0.55000000000000004">
      <c r="A452" s="69">
        <v>45800</v>
      </c>
      <c r="B452">
        <v>0</v>
      </c>
      <c r="C452">
        <v>100</v>
      </c>
      <c r="D452" t="s">
        <v>589</v>
      </c>
      <c r="E452">
        <v>110</v>
      </c>
      <c r="F452" s="70">
        <v>58</v>
      </c>
      <c r="G452" s="70" t="s">
        <v>479</v>
      </c>
      <c r="H452" s="70" t="s">
        <v>480</v>
      </c>
      <c r="I452" s="70" t="s">
        <v>473</v>
      </c>
      <c r="J452" s="70">
        <v>110</v>
      </c>
    </row>
    <row r="453" spans="1:10" x14ac:dyDescent="0.55000000000000004">
      <c r="A453" s="69">
        <v>45803</v>
      </c>
      <c r="B453">
        <v>0</v>
      </c>
      <c r="C453">
        <v>100</v>
      </c>
      <c r="D453" t="s">
        <v>589</v>
      </c>
      <c r="E453">
        <v>111</v>
      </c>
      <c r="F453" s="70">
        <v>58</v>
      </c>
      <c r="G453" s="70" t="s">
        <v>479</v>
      </c>
      <c r="H453" s="70" t="s">
        <v>480</v>
      </c>
      <c r="I453" s="70" t="s">
        <v>473</v>
      </c>
      <c r="J453" s="70">
        <v>110</v>
      </c>
    </row>
    <row r="454" spans="1:10" x14ac:dyDescent="0.55000000000000004">
      <c r="A454" s="69">
        <v>45804</v>
      </c>
      <c r="B454">
        <v>0</v>
      </c>
      <c r="C454">
        <v>100</v>
      </c>
      <c r="D454" t="s">
        <v>589</v>
      </c>
      <c r="E454">
        <v>94</v>
      </c>
      <c r="F454" s="70">
        <v>58</v>
      </c>
      <c r="G454" s="70" t="s">
        <v>479</v>
      </c>
      <c r="H454" s="70" t="s">
        <v>480</v>
      </c>
      <c r="I454" s="70" t="s">
        <v>473</v>
      </c>
      <c r="J454" s="70">
        <v>110</v>
      </c>
    </row>
    <row r="455" spans="1:10" x14ac:dyDescent="0.55000000000000004">
      <c r="A455" s="69">
        <v>45805</v>
      </c>
      <c r="B455">
        <v>0</v>
      </c>
      <c r="C455">
        <v>100</v>
      </c>
      <c r="D455" t="s">
        <v>589</v>
      </c>
      <c r="E455">
        <v>93</v>
      </c>
      <c r="F455" s="70">
        <v>58</v>
      </c>
      <c r="G455" s="70" t="s">
        <v>479</v>
      </c>
      <c r="H455" s="70" t="s">
        <v>480</v>
      </c>
      <c r="I455" s="70" t="s">
        <v>473</v>
      </c>
      <c r="J455" s="70">
        <v>110</v>
      </c>
    </row>
    <row r="456" spans="1:10" x14ac:dyDescent="0.55000000000000004">
      <c r="A456" s="69">
        <v>45806</v>
      </c>
      <c r="B456">
        <v>0</v>
      </c>
      <c r="C456">
        <v>100</v>
      </c>
      <c r="D456" t="s">
        <v>589</v>
      </c>
      <c r="E456">
        <v>60</v>
      </c>
      <c r="F456" s="70">
        <v>58</v>
      </c>
      <c r="G456" s="70" t="s">
        <v>479</v>
      </c>
      <c r="H456" s="70" t="s">
        <v>480</v>
      </c>
      <c r="I456" s="70" t="s">
        <v>473</v>
      </c>
      <c r="J456" s="70">
        <v>110</v>
      </c>
    </row>
    <row r="457" spans="1:10" x14ac:dyDescent="0.55000000000000004">
      <c r="A457" s="69">
        <v>45807</v>
      </c>
      <c r="B457">
        <v>0</v>
      </c>
      <c r="C457">
        <v>100</v>
      </c>
      <c r="D457" t="s">
        <v>589</v>
      </c>
      <c r="E457">
        <v>0</v>
      </c>
      <c r="F457" s="70">
        <v>58</v>
      </c>
      <c r="G457" s="70" t="s">
        <v>479</v>
      </c>
      <c r="H457" s="70" t="s">
        <v>480</v>
      </c>
      <c r="I457" s="70" t="s">
        <v>473</v>
      </c>
      <c r="J457" s="70">
        <v>110</v>
      </c>
    </row>
    <row r="458" spans="1:10" x14ac:dyDescent="0.55000000000000004">
      <c r="A458" s="69">
        <v>45785</v>
      </c>
      <c r="B458">
        <v>0</v>
      </c>
      <c r="C458">
        <v>100</v>
      </c>
      <c r="D458" t="s">
        <v>589</v>
      </c>
      <c r="E458">
        <v>129</v>
      </c>
      <c r="F458" s="70">
        <v>58</v>
      </c>
      <c r="G458" s="70" t="s">
        <v>483</v>
      </c>
      <c r="H458" s="70" t="s">
        <v>484</v>
      </c>
      <c r="I458" s="70" t="s">
        <v>473</v>
      </c>
      <c r="J458" s="70">
        <v>110</v>
      </c>
    </row>
    <row r="459" spans="1:10" x14ac:dyDescent="0.55000000000000004">
      <c r="A459" s="69">
        <v>45786</v>
      </c>
      <c r="B459">
        <v>0</v>
      </c>
      <c r="C459">
        <v>100</v>
      </c>
      <c r="D459" t="s">
        <v>589</v>
      </c>
      <c r="E459">
        <v>125</v>
      </c>
      <c r="F459" s="70">
        <v>58</v>
      </c>
      <c r="G459" s="70" t="s">
        <v>483</v>
      </c>
      <c r="H459" s="70" t="s">
        <v>484</v>
      </c>
      <c r="I459" s="70" t="s">
        <v>473</v>
      </c>
      <c r="J459" s="70">
        <v>110</v>
      </c>
    </row>
    <row r="460" spans="1:10" x14ac:dyDescent="0.55000000000000004">
      <c r="A460" s="69">
        <v>45789</v>
      </c>
      <c r="B460">
        <v>0</v>
      </c>
      <c r="C460">
        <v>100</v>
      </c>
      <c r="D460" t="s">
        <v>589</v>
      </c>
      <c r="E460">
        <v>129</v>
      </c>
      <c r="F460" s="70">
        <v>58</v>
      </c>
      <c r="G460" s="70" t="s">
        <v>483</v>
      </c>
      <c r="H460" s="70" t="s">
        <v>484</v>
      </c>
      <c r="I460" s="70" t="s">
        <v>473</v>
      </c>
      <c r="J460" s="70">
        <v>110</v>
      </c>
    </row>
    <row r="461" spans="1:10" x14ac:dyDescent="0.55000000000000004">
      <c r="A461" s="69">
        <v>45790</v>
      </c>
      <c r="B461">
        <v>0</v>
      </c>
      <c r="C461">
        <v>100</v>
      </c>
      <c r="D461" t="s">
        <v>589</v>
      </c>
      <c r="E461">
        <v>133</v>
      </c>
      <c r="F461" s="70">
        <v>58</v>
      </c>
      <c r="G461" s="70" t="s">
        <v>483</v>
      </c>
      <c r="H461" s="70" t="s">
        <v>484</v>
      </c>
      <c r="I461" s="70" t="s">
        <v>473</v>
      </c>
      <c r="J461" s="70">
        <v>110</v>
      </c>
    </row>
    <row r="462" spans="1:10" x14ac:dyDescent="0.55000000000000004">
      <c r="A462" s="69">
        <v>45791</v>
      </c>
      <c r="B462">
        <v>0</v>
      </c>
      <c r="C462">
        <v>100</v>
      </c>
      <c r="D462" t="s">
        <v>589</v>
      </c>
      <c r="E462">
        <v>123</v>
      </c>
      <c r="F462" s="70">
        <v>58</v>
      </c>
      <c r="G462" s="70" t="s">
        <v>483</v>
      </c>
      <c r="H462" s="70" t="s">
        <v>484</v>
      </c>
      <c r="I462" s="70" t="s">
        <v>473</v>
      </c>
      <c r="J462" s="70">
        <v>110</v>
      </c>
    </row>
    <row r="463" spans="1:10" x14ac:dyDescent="0.55000000000000004">
      <c r="A463" s="69">
        <v>45792</v>
      </c>
      <c r="B463">
        <v>0</v>
      </c>
      <c r="C463">
        <v>5</v>
      </c>
      <c r="D463" t="s">
        <v>589</v>
      </c>
      <c r="E463">
        <v>108</v>
      </c>
      <c r="F463" s="70">
        <v>58</v>
      </c>
      <c r="G463" s="70" t="s">
        <v>483</v>
      </c>
      <c r="H463" s="70" t="s">
        <v>484</v>
      </c>
      <c r="I463" s="70" t="s">
        <v>473</v>
      </c>
      <c r="J463" s="70">
        <v>110</v>
      </c>
    </row>
    <row r="464" spans="1:10" x14ac:dyDescent="0.55000000000000004">
      <c r="A464" s="69">
        <v>45771</v>
      </c>
      <c r="B464">
        <v>0</v>
      </c>
      <c r="C464">
        <v>100</v>
      </c>
      <c r="D464" t="s">
        <v>589</v>
      </c>
      <c r="E464">
        <v>104</v>
      </c>
      <c r="F464" s="70">
        <v>58</v>
      </c>
      <c r="G464" s="70" t="s">
        <v>481</v>
      </c>
      <c r="H464" s="70" t="s">
        <v>482</v>
      </c>
      <c r="I464" s="70" t="s">
        <v>473</v>
      </c>
      <c r="J464" s="70">
        <v>110</v>
      </c>
    </row>
    <row r="465" spans="1:10" x14ac:dyDescent="0.55000000000000004">
      <c r="A465" s="69">
        <v>45796</v>
      </c>
      <c r="B465">
        <v>0</v>
      </c>
      <c r="C465">
        <v>100</v>
      </c>
      <c r="D465" t="s">
        <v>589</v>
      </c>
      <c r="E465">
        <v>114</v>
      </c>
      <c r="F465" s="70">
        <v>58</v>
      </c>
      <c r="G465" s="70" t="s">
        <v>481</v>
      </c>
      <c r="H465" s="70" t="s">
        <v>482</v>
      </c>
      <c r="I465" s="70" t="s">
        <v>473</v>
      </c>
      <c r="J465" s="70">
        <v>110</v>
      </c>
    </row>
    <row r="466" spans="1:10" x14ac:dyDescent="0.55000000000000004">
      <c r="A466" s="69">
        <v>45797</v>
      </c>
      <c r="B466">
        <v>0</v>
      </c>
      <c r="C466">
        <v>100</v>
      </c>
      <c r="D466" t="s">
        <v>589</v>
      </c>
      <c r="E466">
        <v>118</v>
      </c>
      <c r="F466" s="70">
        <v>58</v>
      </c>
      <c r="G466" s="70" t="s">
        <v>481</v>
      </c>
      <c r="H466" s="70" t="s">
        <v>482</v>
      </c>
      <c r="I466" s="70" t="s">
        <v>473</v>
      </c>
      <c r="J466" s="70">
        <v>110</v>
      </c>
    </row>
    <row r="467" spans="1:10" x14ac:dyDescent="0.55000000000000004">
      <c r="A467" s="69">
        <v>45772</v>
      </c>
      <c r="B467">
        <v>0</v>
      </c>
      <c r="C467">
        <v>100</v>
      </c>
      <c r="D467" t="s">
        <v>589</v>
      </c>
      <c r="E467">
        <v>113</v>
      </c>
      <c r="F467" s="70">
        <v>58</v>
      </c>
      <c r="G467" s="70" t="s">
        <v>477</v>
      </c>
      <c r="H467" s="70" t="s">
        <v>478</v>
      </c>
      <c r="I467" s="70" t="s">
        <v>473</v>
      </c>
      <c r="J467" s="70">
        <v>110</v>
      </c>
    </row>
    <row r="468" spans="1:10" x14ac:dyDescent="0.55000000000000004">
      <c r="A468" s="69">
        <v>45783</v>
      </c>
      <c r="B468">
        <v>0</v>
      </c>
      <c r="C468">
        <v>100</v>
      </c>
      <c r="D468" t="s">
        <v>589</v>
      </c>
      <c r="E468">
        <v>124</v>
      </c>
      <c r="F468" s="70">
        <v>58</v>
      </c>
      <c r="G468" s="70" t="s">
        <v>477</v>
      </c>
      <c r="H468" s="70" t="s">
        <v>485</v>
      </c>
      <c r="I468" s="70" t="s">
        <v>473</v>
      </c>
      <c r="J468" s="70">
        <v>110</v>
      </c>
    </row>
    <row r="469" spans="1:10" x14ac:dyDescent="0.55000000000000004">
      <c r="A469" s="69">
        <v>45784</v>
      </c>
      <c r="B469">
        <v>0</v>
      </c>
      <c r="C469">
        <v>100</v>
      </c>
      <c r="D469" t="s">
        <v>589</v>
      </c>
      <c r="E469">
        <v>123</v>
      </c>
      <c r="F469" s="70">
        <v>58</v>
      </c>
      <c r="G469" s="70" t="s">
        <v>477</v>
      </c>
      <c r="H469" s="70" t="s">
        <v>485</v>
      </c>
      <c r="I469" s="70" t="s">
        <v>473</v>
      </c>
      <c r="J469" s="70">
        <v>110</v>
      </c>
    </row>
    <row r="470" spans="1:10" x14ac:dyDescent="0.55000000000000004">
      <c r="A470" s="69">
        <v>45749</v>
      </c>
      <c r="B470">
        <v>100</v>
      </c>
      <c r="C470">
        <v>60</v>
      </c>
      <c r="D470" t="s">
        <v>589</v>
      </c>
      <c r="E470">
        <v>130</v>
      </c>
      <c r="F470" s="70">
        <v>58</v>
      </c>
      <c r="G470" s="70" t="s">
        <v>537</v>
      </c>
      <c r="H470" s="70" t="s">
        <v>538</v>
      </c>
      <c r="I470" s="70" t="s">
        <v>496</v>
      </c>
      <c r="J470" s="70">
        <v>250</v>
      </c>
    </row>
    <row r="471" spans="1:10" x14ac:dyDescent="0.55000000000000004">
      <c r="A471" s="69">
        <v>45750</v>
      </c>
      <c r="B471">
        <v>100</v>
      </c>
      <c r="C471">
        <v>60</v>
      </c>
      <c r="D471" t="s">
        <v>589</v>
      </c>
      <c r="E471">
        <v>110</v>
      </c>
      <c r="F471" s="70">
        <v>58</v>
      </c>
      <c r="G471" s="70" t="s">
        <v>537</v>
      </c>
      <c r="H471" s="70" t="s">
        <v>538</v>
      </c>
      <c r="I471" s="70" t="s">
        <v>496</v>
      </c>
      <c r="J471" s="70">
        <v>250</v>
      </c>
    </row>
    <row r="472" spans="1:10" x14ac:dyDescent="0.55000000000000004">
      <c r="A472" s="69">
        <v>45751</v>
      </c>
      <c r="B472">
        <v>100</v>
      </c>
      <c r="C472">
        <v>60</v>
      </c>
      <c r="D472" t="s">
        <v>589</v>
      </c>
      <c r="E472">
        <v>129</v>
      </c>
      <c r="F472" s="70">
        <v>58</v>
      </c>
      <c r="G472" s="70" t="s">
        <v>537</v>
      </c>
      <c r="H472" s="70" t="s">
        <v>538</v>
      </c>
      <c r="I472" s="70" t="s">
        <v>496</v>
      </c>
      <c r="J472" s="70">
        <v>250</v>
      </c>
    </row>
    <row r="473" spans="1:10" x14ac:dyDescent="0.55000000000000004">
      <c r="A473" s="69">
        <v>45754</v>
      </c>
      <c r="B473">
        <v>2</v>
      </c>
      <c r="C473">
        <v>60</v>
      </c>
      <c r="D473" t="s">
        <v>589</v>
      </c>
      <c r="E473">
        <v>120</v>
      </c>
      <c r="F473" s="70">
        <v>58</v>
      </c>
      <c r="G473" s="70" t="s">
        <v>537</v>
      </c>
      <c r="H473" s="70" t="s">
        <v>538</v>
      </c>
      <c r="I473" s="70" t="s">
        <v>496</v>
      </c>
      <c r="J473" s="70">
        <v>250</v>
      </c>
    </row>
    <row r="474" spans="1:10" x14ac:dyDescent="0.55000000000000004">
      <c r="A474" s="69">
        <v>45742</v>
      </c>
      <c r="B474">
        <v>117</v>
      </c>
      <c r="C474">
        <v>0</v>
      </c>
      <c r="D474" t="s">
        <v>589</v>
      </c>
      <c r="E474">
        <v>130</v>
      </c>
      <c r="F474" s="70">
        <v>58</v>
      </c>
      <c r="G474" s="70" t="s">
        <v>537</v>
      </c>
      <c r="H474" s="70" t="s">
        <v>538</v>
      </c>
      <c r="I474" s="70" t="s">
        <v>496</v>
      </c>
      <c r="J474" s="70">
        <v>250</v>
      </c>
    </row>
    <row r="475" spans="1:10" x14ac:dyDescent="0.55000000000000004">
      <c r="A475" s="69">
        <v>45743</v>
      </c>
      <c r="B475">
        <v>100</v>
      </c>
      <c r="C475">
        <v>0</v>
      </c>
      <c r="D475" t="s">
        <v>589</v>
      </c>
      <c r="E475">
        <v>131</v>
      </c>
      <c r="F475" s="70">
        <v>58</v>
      </c>
      <c r="G475" s="70" t="s">
        <v>537</v>
      </c>
      <c r="H475" s="70" t="s">
        <v>538</v>
      </c>
      <c r="I475" s="70" t="s">
        <v>496</v>
      </c>
      <c r="J475" s="70">
        <v>250</v>
      </c>
    </row>
    <row r="476" spans="1:10" x14ac:dyDescent="0.55000000000000004">
      <c r="A476" s="69">
        <v>45744</v>
      </c>
      <c r="B476">
        <v>100</v>
      </c>
      <c r="C476">
        <v>0</v>
      </c>
      <c r="D476" t="s">
        <v>589</v>
      </c>
      <c r="E476">
        <v>129</v>
      </c>
      <c r="F476" s="70">
        <v>58</v>
      </c>
      <c r="G476" s="70" t="s">
        <v>537</v>
      </c>
      <c r="H476" s="70" t="s">
        <v>538</v>
      </c>
      <c r="I476" s="70" t="s">
        <v>496</v>
      </c>
      <c r="J476" s="70">
        <v>250</v>
      </c>
    </row>
    <row r="477" spans="1:10" x14ac:dyDescent="0.55000000000000004">
      <c r="A477" s="69">
        <v>45747</v>
      </c>
      <c r="B477">
        <v>120</v>
      </c>
      <c r="C477">
        <v>0</v>
      </c>
      <c r="D477" t="s">
        <v>589</v>
      </c>
      <c r="E477">
        <v>67</v>
      </c>
      <c r="F477" s="70">
        <v>58</v>
      </c>
      <c r="G477" s="70" t="s">
        <v>537</v>
      </c>
      <c r="H477" s="70" t="s">
        <v>538</v>
      </c>
      <c r="I477" s="70" t="s">
        <v>496</v>
      </c>
      <c r="J477" s="70">
        <v>250</v>
      </c>
    </row>
    <row r="478" spans="1:10" x14ac:dyDescent="0.55000000000000004">
      <c r="A478" s="69">
        <v>45768</v>
      </c>
      <c r="B478">
        <v>200</v>
      </c>
      <c r="C478">
        <v>60</v>
      </c>
      <c r="D478" t="s">
        <v>589</v>
      </c>
      <c r="E478">
        <v>124</v>
      </c>
      <c r="F478" s="70">
        <v>58</v>
      </c>
      <c r="G478" s="70" t="s">
        <v>537</v>
      </c>
      <c r="H478" s="70" t="s">
        <v>539</v>
      </c>
      <c r="I478" s="70" t="s">
        <v>496</v>
      </c>
      <c r="J478" s="70">
        <v>250</v>
      </c>
    </row>
    <row r="479" spans="1:10" x14ac:dyDescent="0.55000000000000004">
      <c r="A479" s="69">
        <v>45758</v>
      </c>
      <c r="B479">
        <v>100</v>
      </c>
      <c r="C479">
        <v>0</v>
      </c>
      <c r="D479" t="s">
        <v>589</v>
      </c>
      <c r="E479">
        <v>104</v>
      </c>
      <c r="F479" s="70">
        <v>58</v>
      </c>
      <c r="G479" s="70" t="s">
        <v>537</v>
      </c>
      <c r="H479" s="70" t="s">
        <v>539</v>
      </c>
      <c r="I479" s="70" t="s">
        <v>496</v>
      </c>
      <c r="J479" s="70">
        <v>250</v>
      </c>
    </row>
    <row r="480" spans="1:10" x14ac:dyDescent="0.55000000000000004">
      <c r="A480" s="69">
        <v>45761</v>
      </c>
      <c r="B480">
        <v>200</v>
      </c>
      <c r="C480">
        <v>0</v>
      </c>
      <c r="D480" t="s">
        <v>589</v>
      </c>
      <c r="E480">
        <v>130</v>
      </c>
      <c r="F480" s="70">
        <v>58</v>
      </c>
      <c r="G480" s="70" t="s">
        <v>537</v>
      </c>
      <c r="H480" s="70" t="s">
        <v>539</v>
      </c>
      <c r="I480" s="70" t="s">
        <v>496</v>
      </c>
      <c r="J480" s="70">
        <v>250</v>
      </c>
    </row>
    <row r="481" spans="1:10" x14ac:dyDescent="0.55000000000000004">
      <c r="A481" s="69">
        <v>45762</v>
      </c>
      <c r="B481">
        <v>200</v>
      </c>
      <c r="C481">
        <v>0</v>
      </c>
      <c r="D481" t="s">
        <v>589</v>
      </c>
      <c r="E481">
        <v>113</v>
      </c>
      <c r="F481" s="70">
        <v>58</v>
      </c>
      <c r="G481" s="70" t="s">
        <v>537</v>
      </c>
      <c r="H481" s="70" t="s">
        <v>539</v>
      </c>
      <c r="I481" s="70" t="s">
        <v>496</v>
      </c>
      <c r="J481" s="70">
        <v>250</v>
      </c>
    </row>
    <row r="482" spans="1:10" x14ac:dyDescent="0.55000000000000004">
      <c r="A482" s="69">
        <v>45763</v>
      </c>
      <c r="B482">
        <v>200</v>
      </c>
      <c r="C482">
        <v>0</v>
      </c>
      <c r="D482" t="s">
        <v>589</v>
      </c>
      <c r="E482">
        <v>126</v>
      </c>
      <c r="F482" s="70">
        <v>58</v>
      </c>
      <c r="G482" s="70" t="s">
        <v>537</v>
      </c>
      <c r="H482" s="70" t="s">
        <v>539</v>
      </c>
      <c r="I482" s="70" t="s">
        <v>496</v>
      </c>
      <c r="J482" s="70">
        <v>250</v>
      </c>
    </row>
    <row r="483" spans="1:10" x14ac:dyDescent="0.55000000000000004">
      <c r="A483" s="69">
        <v>45749</v>
      </c>
      <c r="B483">
        <v>0</v>
      </c>
      <c r="C483">
        <v>60</v>
      </c>
      <c r="D483" t="s">
        <v>589</v>
      </c>
      <c r="E483">
        <v>130</v>
      </c>
      <c r="F483" s="70">
        <v>58</v>
      </c>
      <c r="G483" s="70" t="s">
        <v>534</v>
      </c>
      <c r="H483" s="70" t="s">
        <v>535</v>
      </c>
      <c r="I483" s="70" t="s">
        <v>496</v>
      </c>
      <c r="J483" s="70">
        <v>250</v>
      </c>
    </row>
    <row r="484" spans="1:10" x14ac:dyDescent="0.55000000000000004">
      <c r="A484" s="69">
        <v>45750</v>
      </c>
      <c r="B484">
        <v>0</v>
      </c>
      <c r="C484">
        <v>60</v>
      </c>
      <c r="D484" t="s">
        <v>589</v>
      </c>
      <c r="E484">
        <v>110</v>
      </c>
      <c r="F484" s="70">
        <v>58</v>
      </c>
      <c r="G484" s="70" t="s">
        <v>534</v>
      </c>
      <c r="H484" s="70" t="s">
        <v>535</v>
      </c>
      <c r="I484" s="70" t="s">
        <v>496</v>
      </c>
      <c r="J484" s="70">
        <v>250</v>
      </c>
    </row>
    <row r="485" spans="1:10" x14ac:dyDescent="0.55000000000000004">
      <c r="A485" s="69">
        <v>45751</v>
      </c>
      <c r="B485">
        <v>0</v>
      </c>
      <c r="C485">
        <v>60</v>
      </c>
      <c r="D485" t="s">
        <v>589</v>
      </c>
      <c r="E485">
        <v>129</v>
      </c>
      <c r="F485" s="70">
        <v>58</v>
      </c>
      <c r="G485" s="70" t="s">
        <v>534</v>
      </c>
      <c r="H485" s="70" t="s">
        <v>535</v>
      </c>
      <c r="I485" s="70" t="s">
        <v>496</v>
      </c>
      <c r="J485" s="70">
        <v>250</v>
      </c>
    </row>
    <row r="486" spans="1:10" x14ac:dyDescent="0.55000000000000004">
      <c r="A486" s="69">
        <v>45754</v>
      </c>
      <c r="B486">
        <v>0</v>
      </c>
      <c r="C486">
        <v>60</v>
      </c>
      <c r="D486" t="s">
        <v>589</v>
      </c>
      <c r="E486">
        <v>120</v>
      </c>
      <c r="F486" s="70">
        <v>58</v>
      </c>
      <c r="G486" s="70" t="s">
        <v>534</v>
      </c>
      <c r="H486" s="70" t="s">
        <v>535</v>
      </c>
      <c r="I486" s="70" t="s">
        <v>496</v>
      </c>
      <c r="J486" s="70">
        <v>250</v>
      </c>
    </row>
    <row r="487" spans="1:10" x14ac:dyDescent="0.55000000000000004">
      <c r="A487" s="69">
        <v>45748</v>
      </c>
      <c r="B487">
        <v>100</v>
      </c>
      <c r="C487">
        <v>0</v>
      </c>
      <c r="D487" t="s">
        <v>589</v>
      </c>
      <c r="E487">
        <v>119</v>
      </c>
      <c r="F487" s="70">
        <v>58</v>
      </c>
      <c r="G487" s="70" t="s">
        <v>534</v>
      </c>
      <c r="H487" s="70" t="s">
        <v>535</v>
      </c>
      <c r="I487" s="70" t="s">
        <v>496</v>
      </c>
      <c r="J487" s="70">
        <v>250</v>
      </c>
    </row>
    <row r="488" spans="1:10" x14ac:dyDescent="0.55000000000000004">
      <c r="A488" s="69">
        <v>45768</v>
      </c>
      <c r="B488">
        <v>0</v>
      </c>
      <c r="C488">
        <v>60</v>
      </c>
      <c r="D488" t="s">
        <v>589</v>
      </c>
      <c r="E488">
        <v>124</v>
      </c>
      <c r="F488" s="70">
        <v>58</v>
      </c>
      <c r="G488" s="70" t="s">
        <v>534</v>
      </c>
      <c r="H488" s="70" t="s">
        <v>536</v>
      </c>
      <c r="I488" s="70" t="s">
        <v>496</v>
      </c>
      <c r="J488" s="70">
        <v>250</v>
      </c>
    </row>
    <row r="489" spans="1:10" x14ac:dyDescent="0.55000000000000004">
      <c r="A489" s="69">
        <v>45764</v>
      </c>
      <c r="B489">
        <v>200</v>
      </c>
      <c r="C489">
        <v>0</v>
      </c>
      <c r="D489" t="s">
        <v>589</v>
      </c>
      <c r="E489">
        <v>129</v>
      </c>
      <c r="F489" s="70">
        <v>58</v>
      </c>
      <c r="G489" s="70" t="s">
        <v>534</v>
      </c>
      <c r="H489" s="70" t="s">
        <v>536</v>
      </c>
      <c r="I489" s="70" t="s">
        <v>496</v>
      </c>
      <c r="J489" s="70">
        <v>250</v>
      </c>
    </row>
    <row r="490" spans="1:10" x14ac:dyDescent="0.55000000000000004">
      <c r="A490" s="69">
        <v>45743</v>
      </c>
      <c r="B490">
        <v>0</v>
      </c>
      <c r="C490">
        <v>56</v>
      </c>
      <c r="D490" t="s">
        <v>589</v>
      </c>
      <c r="E490">
        <v>131</v>
      </c>
      <c r="F490" s="70">
        <v>58</v>
      </c>
      <c r="G490" s="70" t="s">
        <v>511</v>
      </c>
      <c r="H490" s="70" t="s">
        <v>514</v>
      </c>
      <c r="I490" s="70" t="s">
        <v>499</v>
      </c>
      <c r="J490" s="70">
        <v>160</v>
      </c>
    </row>
    <row r="491" spans="1:10" x14ac:dyDescent="0.55000000000000004">
      <c r="A491" s="69">
        <v>45744</v>
      </c>
      <c r="B491">
        <v>0</v>
      </c>
      <c r="C491">
        <v>42</v>
      </c>
      <c r="D491" t="s">
        <v>589</v>
      </c>
      <c r="E491">
        <v>129</v>
      </c>
      <c r="F491" s="70">
        <v>58</v>
      </c>
      <c r="G491" s="70" t="s">
        <v>511</v>
      </c>
      <c r="H491" s="70" t="s">
        <v>514</v>
      </c>
      <c r="I491" s="70" t="s">
        <v>499</v>
      </c>
      <c r="J491" s="70">
        <v>160</v>
      </c>
    </row>
    <row r="492" spans="1:10" x14ac:dyDescent="0.55000000000000004">
      <c r="A492" s="69">
        <v>45748</v>
      </c>
      <c r="B492">
        <v>0</v>
      </c>
      <c r="C492">
        <v>50</v>
      </c>
      <c r="D492" t="s">
        <v>589</v>
      </c>
      <c r="E492">
        <v>119</v>
      </c>
      <c r="F492" s="70">
        <v>58</v>
      </c>
      <c r="G492" s="70" t="s">
        <v>511</v>
      </c>
      <c r="H492" s="70" t="s">
        <v>514</v>
      </c>
      <c r="I492" s="70" t="s">
        <v>499</v>
      </c>
      <c r="J492" s="70">
        <v>160</v>
      </c>
    </row>
    <row r="493" spans="1:10" x14ac:dyDescent="0.55000000000000004">
      <c r="A493" s="69">
        <v>45749</v>
      </c>
      <c r="B493">
        <v>0</v>
      </c>
      <c r="C493">
        <v>50</v>
      </c>
      <c r="D493" t="s">
        <v>589</v>
      </c>
      <c r="E493">
        <v>130</v>
      </c>
      <c r="F493" s="70">
        <v>58</v>
      </c>
      <c r="G493" s="70" t="s">
        <v>511</v>
      </c>
      <c r="H493" s="70" t="s">
        <v>514</v>
      </c>
      <c r="I493" s="70" t="s">
        <v>499</v>
      </c>
      <c r="J493" s="70">
        <v>160</v>
      </c>
    </row>
    <row r="494" spans="1:10" x14ac:dyDescent="0.55000000000000004">
      <c r="A494" s="69">
        <v>45750</v>
      </c>
      <c r="B494">
        <v>0</v>
      </c>
      <c r="C494">
        <v>97</v>
      </c>
      <c r="D494" t="s">
        <v>589</v>
      </c>
      <c r="E494">
        <v>110</v>
      </c>
      <c r="F494" s="70">
        <v>58</v>
      </c>
      <c r="G494" s="70" t="s">
        <v>511</v>
      </c>
      <c r="H494" s="70" t="s">
        <v>514</v>
      </c>
      <c r="I494" s="70" t="s">
        <v>499</v>
      </c>
      <c r="J494" s="70">
        <v>160</v>
      </c>
    </row>
    <row r="495" spans="1:10" x14ac:dyDescent="0.55000000000000004">
      <c r="A495" s="69">
        <v>45751</v>
      </c>
      <c r="B495">
        <v>0</v>
      </c>
      <c r="C495">
        <v>92</v>
      </c>
      <c r="D495" t="s">
        <v>589</v>
      </c>
      <c r="E495">
        <v>129</v>
      </c>
      <c r="F495" s="70">
        <v>58</v>
      </c>
      <c r="G495" s="70" t="s">
        <v>511</v>
      </c>
      <c r="H495" s="70" t="s">
        <v>514</v>
      </c>
      <c r="I495" s="70" t="s">
        <v>499</v>
      </c>
      <c r="J495" s="70">
        <v>160</v>
      </c>
    </row>
    <row r="496" spans="1:10" x14ac:dyDescent="0.55000000000000004">
      <c r="A496" s="69">
        <v>45754</v>
      </c>
      <c r="B496">
        <v>0</v>
      </c>
      <c r="C496">
        <v>55</v>
      </c>
      <c r="D496" t="s">
        <v>589</v>
      </c>
      <c r="E496">
        <v>120</v>
      </c>
      <c r="F496" s="70">
        <v>58</v>
      </c>
      <c r="G496" s="70" t="s">
        <v>511</v>
      </c>
      <c r="H496" s="70" t="s">
        <v>514</v>
      </c>
      <c r="I496" s="70" t="s">
        <v>499</v>
      </c>
      <c r="J496" s="70">
        <v>160</v>
      </c>
    </row>
    <row r="497" spans="1:10" x14ac:dyDescent="0.55000000000000004">
      <c r="A497" s="69">
        <v>45755</v>
      </c>
      <c r="B497">
        <v>100</v>
      </c>
      <c r="C497">
        <v>60</v>
      </c>
      <c r="D497" t="s">
        <v>589</v>
      </c>
      <c r="E497">
        <v>103</v>
      </c>
      <c r="F497" s="70">
        <v>58</v>
      </c>
      <c r="G497" s="70" t="s">
        <v>511</v>
      </c>
      <c r="H497" s="70" t="s">
        <v>514</v>
      </c>
      <c r="I497" s="70" t="s">
        <v>499</v>
      </c>
      <c r="J497" s="70">
        <v>160</v>
      </c>
    </row>
    <row r="498" spans="1:10" x14ac:dyDescent="0.55000000000000004">
      <c r="A498" s="69">
        <v>45756</v>
      </c>
      <c r="B498">
        <v>100</v>
      </c>
      <c r="C498">
        <v>50</v>
      </c>
      <c r="D498" t="s">
        <v>589</v>
      </c>
      <c r="E498">
        <v>91</v>
      </c>
      <c r="F498" s="70">
        <v>58</v>
      </c>
      <c r="G498" s="70" t="s">
        <v>511</v>
      </c>
      <c r="H498" s="70" t="s">
        <v>514</v>
      </c>
      <c r="I498" s="70" t="s">
        <v>499</v>
      </c>
      <c r="J498" s="70">
        <v>160</v>
      </c>
    </row>
    <row r="499" spans="1:10" x14ac:dyDescent="0.55000000000000004">
      <c r="A499" s="69">
        <v>45757</v>
      </c>
      <c r="B499">
        <v>100</v>
      </c>
      <c r="C499">
        <v>56</v>
      </c>
      <c r="D499" t="s">
        <v>589</v>
      </c>
      <c r="E499">
        <v>120</v>
      </c>
      <c r="F499" s="70">
        <v>58</v>
      </c>
      <c r="G499" s="70" t="s">
        <v>511</v>
      </c>
      <c r="H499" s="70" t="s">
        <v>514</v>
      </c>
      <c r="I499" s="70" t="s">
        <v>499</v>
      </c>
      <c r="J499" s="70">
        <v>160</v>
      </c>
    </row>
    <row r="500" spans="1:10" x14ac:dyDescent="0.55000000000000004">
      <c r="A500" s="69">
        <v>45758</v>
      </c>
      <c r="B500">
        <v>0</v>
      </c>
      <c r="C500">
        <v>43</v>
      </c>
      <c r="D500" t="s">
        <v>589</v>
      </c>
      <c r="E500">
        <v>104</v>
      </c>
      <c r="F500" s="70">
        <v>58</v>
      </c>
      <c r="G500" s="70" t="s">
        <v>511</v>
      </c>
      <c r="H500" s="70" t="s">
        <v>514</v>
      </c>
      <c r="I500" s="70" t="s">
        <v>499</v>
      </c>
      <c r="J500" s="70">
        <v>160</v>
      </c>
    </row>
    <row r="501" spans="1:10" x14ac:dyDescent="0.55000000000000004">
      <c r="A501" s="69">
        <v>45761</v>
      </c>
      <c r="B501">
        <v>0</v>
      </c>
      <c r="C501">
        <v>54</v>
      </c>
      <c r="D501" t="s">
        <v>589</v>
      </c>
      <c r="E501">
        <v>130</v>
      </c>
      <c r="F501" s="70">
        <v>58</v>
      </c>
      <c r="G501" s="70" t="s">
        <v>511</v>
      </c>
      <c r="H501" s="70" t="s">
        <v>514</v>
      </c>
      <c r="I501" s="70" t="s">
        <v>499</v>
      </c>
      <c r="J501" s="70">
        <v>160</v>
      </c>
    </row>
    <row r="502" spans="1:10" x14ac:dyDescent="0.55000000000000004">
      <c r="A502" s="69">
        <v>45762</v>
      </c>
      <c r="B502">
        <v>0</v>
      </c>
      <c r="C502">
        <v>53</v>
      </c>
      <c r="D502" t="s">
        <v>589</v>
      </c>
      <c r="E502">
        <v>113</v>
      </c>
      <c r="F502" s="70">
        <v>58</v>
      </c>
      <c r="G502" s="70" t="s">
        <v>511</v>
      </c>
      <c r="H502" s="70" t="s">
        <v>514</v>
      </c>
      <c r="I502" s="70" t="s">
        <v>499</v>
      </c>
      <c r="J502" s="70">
        <v>160</v>
      </c>
    </row>
    <row r="503" spans="1:10" x14ac:dyDescent="0.55000000000000004">
      <c r="A503" s="69">
        <v>45763</v>
      </c>
      <c r="B503">
        <v>0</v>
      </c>
      <c r="C503">
        <v>55</v>
      </c>
      <c r="D503" t="s">
        <v>589</v>
      </c>
      <c r="E503">
        <v>126</v>
      </c>
      <c r="F503" s="70">
        <v>58</v>
      </c>
      <c r="G503" s="70" t="s">
        <v>511</v>
      </c>
      <c r="H503" s="70" t="s">
        <v>514</v>
      </c>
      <c r="I503" s="70" t="s">
        <v>499</v>
      </c>
      <c r="J503" s="70">
        <v>160</v>
      </c>
    </row>
    <row r="504" spans="1:10" x14ac:dyDescent="0.55000000000000004">
      <c r="A504" s="69">
        <v>45764</v>
      </c>
      <c r="B504">
        <v>0</v>
      </c>
      <c r="C504">
        <v>56</v>
      </c>
      <c r="D504" t="s">
        <v>589</v>
      </c>
      <c r="E504">
        <v>129</v>
      </c>
      <c r="F504" s="70">
        <v>58</v>
      </c>
      <c r="G504" s="70" t="s">
        <v>511</v>
      </c>
      <c r="H504" s="70" t="s">
        <v>514</v>
      </c>
      <c r="I504" s="70" t="s">
        <v>499</v>
      </c>
      <c r="J504" s="70">
        <v>160</v>
      </c>
    </row>
    <row r="505" spans="1:10" x14ac:dyDescent="0.55000000000000004">
      <c r="A505" s="69">
        <v>45765</v>
      </c>
      <c r="B505">
        <v>200</v>
      </c>
      <c r="C505">
        <v>58</v>
      </c>
      <c r="D505" t="s">
        <v>589</v>
      </c>
      <c r="E505">
        <v>119</v>
      </c>
      <c r="F505" s="70">
        <v>58</v>
      </c>
      <c r="G505" s="70" t="s">
        <v>511</v>
      </c>
      <c r="H505" s="70" t="s">
        <v>514</v>
      </c>
      <c r="I505" s="70" t="s">
        <v>499</v>
      </c>
      <c r="J505" s="70">
        <v>160</v>
      </c>
    </row>
    <row r="506" spans="1:10" x14ac:dyDescent="0.55000000000000004">
      <c r="A506" s="69">
        <v>45768</v>
      </c>
      <c r="B506">
        <v>0</v>
      </c>
      <c r="C506">
        <v>49</v>
      </c>
      <c r="D506" t="s">
        <v>589</v>
      </c>
      <c r="E506">
        <v>124</v>
      </c>
      <c r="F506" s="70">
        <v>58</v>
      </c>
      <c r="G506" s="70" t="s">
        <v>511</v>
      </c>
      <c r="H506" s="70" t="s">
        <v>514</v>
      </c>
      <c r="I506" s="70" t="s">
        <v>499</v>
      </c>
      <c r="J506" s="70">
        <v>160</v>
      </c>
    </row>
    <row r="507" spans="1:10" x14ac:dyDescent="0.55000000000000004">
      <c r="A507" s="69">
        <v>45769</v>
      </c>
      <c r="B507">
        <v>100</v>
      </c>
      <c r="C507">
        <v>43</v>
      </c>
      <c r="D507" t="s">
        <v>589</v>
      </c>
      <c r="E507">
        <v>112</v>
      </c>
      <c r="F507" s="70">
        <v>58</v>
      </c>
      <c r="G507" s="70" t="s">
        <v>511</v>
      </c>
      <c r="H507" s="70" t="s">
        <v>514</v>
      </c>
      <c r="I507" s="70" t="s">
        <v>499</v>
      </c>
      <c r="J507" s="70">
        <v>160</v>
      </c>
    </row>
    <row r="508" spans="1:10" x14ac:dyDescent="0.55000000000000004">
      <c r="A508" s="69">
        <v>45770</v>
      </c>
      <c r="B508">
        <v>100</v>
      </c>
      <c r="C508">
        <v>58</v>
      </c>
      <c r="D508" t="s">
        <v>589</v>
      </c>
      <c r="E508">
        <v>114</v>
      </c>
      <c r="F508" s="70">
        <v>58</v>
      </c>
      <c r="G508" s="70" t="s">
        <v>511</v>
      </c>
      <c r="H508" s="70" t="s">
        <v>514</v>
      </c>
      <c r="I508" s="70" t="s">
        <v>499</v>
      </c>
      <c r="J508" s="70">
        <v>160</v>
      </c>
    </row>
    <row r="509" spans="1:10" x14ac:dyDescent="0.55000000000000004">
      <c r="A509" s="69">
        <v>45771</v>
      </c>
      <c r="B509">
        <v>100</v>
      </c>
      <c r="C509">
        <v>58</v>
      </c>
      <c r="D509" t="s">
        <v>589</v>
      </c>
      <c r="E509">
        <v>49</v>
      </c>
      <c r="F509" s="70">
        <v>58</v>
      </c>
      <c r="G509" s="70" t="s">
        <v>511</v>
      </c>
      <c r="H509" s="70" t="s">
        <v>514</v>
      </c>
      <c r="I509" s="70" t="s">
        <v>499</v>
      </c>
      <c r="J509" s="70">
        <v>160</v>
      </c>
    </row>
    <row r="510" spans="1:10" x14ac:dyDescent="0.55000000000000004">
      <c r="A510" s="69">
        <v>45772</v>
      </c>
      <c r="B510">
        <v>0</v>
      </c>
      <c r="C510">
        <v>48</v>
      </c>
      <c r="D510" t="s">
        <v>589</v>
      </c>
      <c r="E510">
        <v>0</v>
      </c>
      <c r="F510" s="70">
        <v>58</v>
      </c>
      <c r="G510" s="70" t="s">
        <v>511</v>
      </c>
      <c r="H510" s="70" t="s">
        <v>514</v>
      </c>
      <c r="I510" s="70" t="s">
        <v>499</v>
      </c>
      <c r="J510" s="70">
        <v>160</v>
      </c>
    </row>
    <row r="511" spans="1:10" x14ac:dyDescent="0.55000000000000004">
      <c r="A511" s="69">
        <v>45756</v>
      </c>
      <c r="B511">
        <v>0</v>
      </c>
      <c r="C511">
        <v>28</v>
      </c>
      <c r="D511" t="s">
        <v>589</v>
      </c>
      <c r="E511">
        <v>91</v>
      </c>
      <c r="F511" s="70">
        <v>58</v>
      </c>
      <c r="G511" s="70" t="s">
        <v>489</v>
      </c>
      <c r="H511" s="70" t="s">
        <v>488</v>
      </c>
      <c r="I511" s="70" t="s">
        <v>490</v>
      </c>
      <c r="J511" s="70">
        <v>150</v>
      </c>
    </row>
    <row r="512" spans="1:10" x14ac:dyDescent="0.55000000000000004">
      <c r="A512" s="69">
        <v>45757</v>
      </c>
      <c r="B512">
        <v>0</v>
      </c>
      <c r="C512">
        <v>25</v>
      </c>
      <c r="D512" t="s">
        <v>589</v>
      </c>
      <c r="E512">
        <v>120</v>
      </c>
      <c r="F512" s="70">
        <v>58</v>
      </c>
      <c r="G512" s="70" t="s">
        <v>489</v>
      </c>
      <c r="H512" s="70" t="s">
        <v>488</v>
      </c>
      <c r="I512" s="70" t="s">
        <v>490</v>
      </c>
      <c r="J512" s="70">
        <v>150</v>
      </c>
    </row>
    <row r="513" spans="1:10" x14ac:dyDescent="0.55000000000000004">
      <c r="A513" s="69">
        <v>45758</v>
      </c>
      <c r="B513">
        <v>0</v>
      </c>
      <c r="C513">
        <v>15</v>
      </c>
      <c r="D513" t="s">
        <v>589</v>
      </c>
      <c r="E513">
        <v>104</v>
      </c>
      <c r="F513" s="70">
        <v>58</v>
      </c>
      <c r="G513" s="70" t="s">
        <v>489</v>
      </c>
      <c r="H513" s="70" t="s">
        <v>488</v>
      </c>
      <c r="I513" s="70" t="s">
        <v>490</v>
      </c>
      <c r="J513" s="70">
        <v>150</v>
      </c>
    </row>
    <row r="514" spans="1:10" x14ac:dyDescent="0.55000000000000004">
      <c r="A514" s="69">
        <v>45744</v>
      </c>
      <c r="B514">
        <v>0</v>
      </c>
      <c r="C514">
        <v>120</v>
      </c>
      <c r="D514" t="s">
        <v>589</v>
      </c>
      <c r="E514">
        <v>129</v>
      </c>
      <c r="F514" s="70">
        <v>58</v>
      </c>
      <c r="G514" s="70" t="s">
        <v>507</v>
      </c>
      <c r="H514" s="70" t="s">
        <v>508</v>
      </c>
      <c r="I514" s="70" t="s">
        <v>490</v>
      </c>
      <c r="J514" s="70">
        <v>120</v>
      </c>
    </row>
    <row r="515" spans="1:10" x14ac:dyDescent="0.55000000000000004">
      <c r="A515" s="69">
        <v>45751</v>
      </c>
      <c r="B515">
        <v>0</v>
      </c>
      <c r="C515">
        <v>99</v>
      </c>
      <c r="D515" t="s">
        <v>589</v>
      </c>
      <c r="E515">
        <v>129</v>
      </c>
      <c r="F515" s="70">
        <v>58</v>
      </c>
      <c r="G515" s="70" t="s">
        <v>507</v>
      </c>
      <c r="H515" s="70" t="s">
        <v>508</v>
      </c>
      <c r="I515" s="70" t="s">
        <v>490</v>
      </c>
      <c r="J515" s="70">
        <v>120</v>
      </c>
    </row>
    <row r="516" spans="1:10" x14ac:dyDescent="0.55000000000000004">
      <c r="A516" s="69">
        <v>45754</v>
      </c>
      <c r="B516">
        <v>0</v>
      </c>
      <c r="C516">
        <v>158</v>
      </c>
      <c r="D516" t="s">
        <v>589</v>
      </c>
      <c r="E516">
        <v>120</v>
      </c>
      <c r="F516" s="70">
        <v>58</v>
      </c>
      <c r="G516" s="70" t="s">
        <v>507</v>
      </c>
      <c r="H516" s="70" t="s">
        <v>508</v>
      </c>
      <c r="I516" s="70" t="s">
        <v>490</v>
      </c>
      <c r="J516" s="70">
        <v>120</v>
      </c>
    </row>
    <row r="517" spans="1:10" x14ac:dyDescent="0.55000000000000004">
      <c r="A517" s="69">
        <v>45755</v>
      </c>
      <c r="B517">
        <v>0</v>
      </c>
      <c r="C517">
        <v>118</v>
      </c>
      <c r="D517" t="s">
        <v>589</v>
      </c>
      <c r="E517">
        <v>103</v>
      </c>
      <c r="F517" s="70">
        <v>58</v>
      </c>
      <c r="G517" s="70" t="s">
        <v>507</v>
      </c>
      <c r="H517" s="70" t="s">
        <v>508</v>
      </c>
      <c r="I517" s="70" t="s">
        <v>490</v>
      </c>
      <c r="J517" s="70">
        <v>120</v>
      </c>
    </row>
    <row r="518" spans="1:10" x14ac:dyDescent="0.55000000000000004">
      <c r="A518" s="69">
        <v>45756</v>
      </c>
      <c r="B518">
        <v>0</v>
      </c>
      <c r="C518">
        <v>154</v>
      </c>
      <c r="D518" t="s">
        <v>589</v>
      </c>
      <c r="E518">
        <v>91</v>
      </c>
      <c r="F518" s="70">
        <v>58</v>
      </c>
      <c r="G518" s="70" t="s">
        <v>507</v>
      </c>
      <c r="H518" s="70" t="s">
        <v>508</v>
      </c>
      <c r="I518" s="70" t="s">
        <v>490</v>
      </c>
      <c r="J518" s="70">
        <v>120</v>
      </c>
    </row>
    <row r="519" spans="1:10" x14ac:dyDescent="0.55000000000000004">
      <c r="A519" s="69">
        <v>45757</v>
      </c>
      <c r="B519">
        <v>0</v>
      </c>
      <c r="C519">
        <v>182</v>
      </c>
      <c r="D519" t="s">
        <v>589</v>
      </c>
      <c r="E519">
        <v>120</v>
      </c>
      <c r="F519" s="70">
        <v>58</v>
      </c>
      <c r="G519" s="70" t="s">
        <v>507</v>
      </c>
      <c r="H519" s="70" t="s">
        <v>508</v>
      </c>
      <c r="I519" s="70" t="s">
        <v>490</v>
      </c>
      <c r="J519" s="70">
        <v>120</v>
      </c>
    </row>
    <row r="520" spans="1:10" x14ac:dyDescent="0.55000000000000004">
      <c r="A520" s="69">
        <v>45758</v>
      </c>
      <c r="B520">
        <v>0</v>
      </c>
      <c r="C520">
        <v>172</v>
      </c>
      <c r="D520" t="s">
        <v>589</v>
      </c>
      <c r="E520">
        <v>104</v>
      </c>
      <c r="F520" s="70">
        <v>58</v>
      </c>
      <c r="G520" s="70" t="s">
        <v>507</v>
      </c>
      <c r="H520" s="70" t="s">
        <v>508</v>
      </c>
      <c r="I520" s="70" t="s">
        <v>490</v>
      </c>
      <c r="J520" s="70">
        <v>120</v>
      </c>
    </row>
    <row r="521" spans="1:10" x14ac:dyDescent="0.55000000000000004">
      <c r="A521" s="69">
        <v>45761</v>
      </c>
      <c r="B521">
        <v>0</v>
      </c>
      <c r="C521">
        <v>165</v>
      </c>
      <c r="D521" t="s">
        <v>589</v>
      </c>
      <c r="E521">
        <v>130</v>
      </c>
      <c r="F521" s="70">
        <v>58</v>
      </c>
      <c r="G521" s="70" t="s">
        <v>507</v>
      </c>
      <c r="H521" s="70" t="s">
        <v>508</v>
      </c>
      <c r="I521" s="70" t="s">
        <v>490</v>
      </c>
      <c r="J521" s="70">
        <v>120</v>
      </c>
    </row>
    <row r="522" spans="1:10" x14ac:dyDescent="0.55000000000000004">
      <c r="A522" s="69">
        <v>45762</v>
      </c>
      <c r="B522">
        <v>0</v>
      </c>
      <c r="C522">
        <v>165</v>
      </c>
      <c r="D522" t="s">
        <v>589</v>
      </c>
      <c r="E522">
        <v>113</v>
      </c>
      <c r="F522" s="70">
        <v>58</v>
      </c>
      <c r="G522" s="70" t="s">
        <v>507</v>
      </c>
      <c r="H522" s="70" t="s">
        <v>508</v>
      </c>
      <c r="I522" s="70" t="s">
        <v>490</v>
      </c>
      <c r="J522" s="70">
        <v>120</v>
      </c>
    </row>
    <row r="523" spans="1:10" x14ac:dyDescent="0.55000000000000004">
      <c r="A523" s="69">
        <v>45763</v>
      </c>
      <c r="B523">
        <v>0</v>
      </c>
      <c r="C523">
        <v>180</v>
      </c>
      <c r="D523" t="s">
        <v>589</v>
      </c>
      <c r="E523">
        <v>126</v>
      </c>
      <c r="F523" s="70">
        <v>58</v>
      </c>
      <c r="G523" s="70" t="s">
        <v>507</v>
      </c>
      <c r="H523" s="70" t="s">
        <v>508</v>
      </c>
      <c r="I523" s="70" t="s">
        <v>490</v>
      </c>
      <c r="J523" s="70">
        <v>120</v>
      </c>
    </row>
    <row r="524" spans="1:10" x14ac:dyDescent="0.55000000000000004">
      <c r="A524" s="69">
        <v>45764</v>
      </c>
      <c r="B524">
        <v>0</v>
      </c>
      <c r="C524">
        <v>160</v>
      </c>
      <c r="D524" t="s">
        <v>589</v>
      </c>
      <c r="E524">
        <v>129</v>
      </c>
      <c r="F524" s="70">
        <v>58</v>
      </c>
      <c r="G524" s="70" t="s">
        <v>507</v>
      </c>
      <c r="H524" s="70" t="s">
        <v>508</v>
      </c>
      <c r="I524" s="70" t="s">
        <v>490</v>
      </c>
      <c r="J524" s="70">
        <v>120</v>
      </c>
    </row>
    <row r="525" spans="1:10" x14ac:dyDescent="0.55000000000000004">
      <c r="A525" s="69">
        <v>45765</v>
      </c>
      <c r="B525">
        <v>0</v>
      </c>
      <c r="C525">
        <v>112</v>
      </c>
      <c r="D525" t="s">
        <v>589</v>
      </c>
      <c r="E525">
        <v>119</v>
      </c>
      <c r="F525" s="70">
        <v>58</v>
      </c>
      <c r="G525" s="70" t="s">
        <v>507</v>
      </c>
      <c r="H525" s="70" t="s">
        <v>508</v>
      </c>
      <c r="I525" s="70" t="s">
        <v>490</v>
      </c>
      <c r="J525" s="70">
        <v>120</v>
      </c>
    </row>
    <row r="526" spans="1:10" x14ac:dyDescent="0.55000000000000004">
      <c r="A526" s="69">
        <v>45768</v>
      </c>
      <c r="B526">
        <v>0</v>
      </c>
      <c r="C526">
        <v>111</v>
      </c>
      <c r="D526" t="s">
        <v>589</v>
      </c>
      <c r="E526">
        <v>124</v>
      </c>
      <c r="F526" s="70">
        <v>58</v>
      </c>
      <c r="G526" s="70" t="s">
        <v>507</v>
      </c>
      <c r="H526" s="70" t="s">
        <v>508</v>
      </c>
      <c r="I526" s="70" t="s">
        <v>490</v>
      </c>
      <c r="J526" s="70">
        <v>120</v>
      </c>
    </row>
    <row r="527" spans="1:10" x14ac:dyDescent="0.55000000000000004">
      <c r="A527" s="69">
        <v>45769</v>
      </c>
      <c r="B527">
        <v>0</v>
      </c>
      <c r="C527">
        <v>160</v>
      </c>
      <c r="D527" t="s">
        <v>589</v>
      </c>
      <c r="E527">
        <v>112</v>
      </c>
      <c r="F527" s="70">
        <v>58</v>
      </c>
      <c r="G527" s="70" t="s">
        <v>507</v>
      </c>
      <c r="H527" s="70" t="s">
        <v>508</v>
      </c>
      <c r="I527" s="70" t="s">
        <v>490</v>
      </c>
      <c r="J527" s="70">
        <v>120</v>
      </c>
    </row>
    <row r="528" spans="1:10" x14ac:dyDescent="0.55000000000000004">
      <c r="A528" s="69">
        <v>45770</v>
      </c>
      <c r="B528">
        <v>0</v>
      </c>
      <c r="C528">
        <v>106</v>
      </c>
      <c r="D528" t="s">
        <v>589</v>
      </c>
      <c r="E528">
        <v>114</v>
      </c>
      <c r="F528" s="70">
        <v>58</v>
      </c>
      <c r="G528" s="70" t="s">
        <v>507</v>
      </c>
      <c r="H528" s="70" t="s">
        <v>508</v>
      </c>
      <c r="I528" s="70" t="s">
        <v>490</v>
      </c>
      <c r="J528" s="70">
        <v>120</v>
      </c>
    </row>
    <row r="529" spans="1:10" x14ac:dyDescent="0.55000000000000004">
      <c r="A529" s="69">
        <v>45771</v>
      </c>
      <c r="B529">
        <v>0</v>
      </c>
      <c r="C529">
        <v>160</v>
      </c>
      <c r="D529" t="s">
        <v>589</v>
      </c>
      <c r="E529">
        <v>49</v>
      </c>
      <c r="F529" s="70">
        <v>58</v>
      </c>
      <c r="G529" s="70" t="s">
        <v>507</v>
      </c>
      <c r="H529" s="70" t="s">
        <v>508</v>
      </c>
      <c r="I529" s="70" t="s">
        <v>490</v>
      </c>
      <c r="J529" s="70">
        <v>120</v>
      </c>
    </row>
    <row r="530" spans="1:10" x14ac:dyDescent="0.55000000000000004">
      <c r="A530" s="69">
        <v>45772</v>
      </c>
      <c r="B530">
        <v>0</v>
      </c>
      <c r="C530">
        <v>179</v>
      </c>
      <c r="D530" t="s">
        <v>589</v>
      </c>
      <c r="E530">
        <v>0</v>
      </c>
      <c r="F530" s="70">
        <v>58</v>
      </c>
      <c r="G530" s="70" t="s">
        <v>507</v>
      </c>
      <c r="H530" s="70" t="s">
        <v>508</v>
      </c>
      <c r="I530" s="70" t="s">
        <v>490</v>
      </c>
      <c r="J530" s="70">
        <v>120</v>
      </c>
    </row>
    <row r="531" spans="1:10" x14ac:dyDescent="0.55000000000000004">
      <c r="A531" s="69">
        <v>45752</v>
      </c>
      <c r="B531">
        <v>100</v>
      </c>
      <c r="C531">
        <v>0</v>
      </c>
      <c r="D531" t="s">
        <v>589</v>
      </c>
      <c r="E531">
        <v>97</v>
      </c>
      <c r="F531" s="70">
        <v>58</v>
      </c>
      <c r="G531" s="70" t="s">
        <v>507</v>
      </c>
      <c r="H531" s="70" t="s">
        <v>508</v>
      </c>
      <c r="I531" s="70" t="s">
        <v>490</v>
      </c>
      <c r="J531" s="70">
        <v>120</v>
      </c>
    </row>
    <row r="532" spans="1:10" x14ac:dyDescent="0.55000000000000004">
      <c r="A532" s="69">
        <v>45744</v>
      </c>
      <c r="B532">
        <v>0</v>
      </c>
      <c r="C532">
        <v>48</v>
      </c>
      <c r="D532" t="s">
        <v>589</v>
      </c>
      <c r="E532">
        <v>129</v>
      </c>
      <c r="F532" s="70">
        <v>58</v>
      </c>
      <c r="G532" s="70" t="s">
        <v>500</v>
      </c>
      <c r="H532" s="70" t="s">
        <v>510</v>
      </c>
      <c r="I532" s="70" t="s">
        <v>490</v>
      </c>
      <c r="J532" s="70">
        <v>120</v>
      </c>
    </row>
    <row r="533" spans="1:10" x14ac:dyDescent="0.55000000000000004">
      <c r="A533" s="69">
        <v>45748</v>
      </c>
      <c r="B533">
        <v>0</v>
      </c>
      <c r="C533">
        <v>114</v>
      </c>
      <c r="D533" t="s">
        <v>589</v>
      </c>
      <c r="E533">
        <v>119</v>
      </c>
      <c r="F533" s="70">
        <v>58</v>
      </c>
      <c r="G533" s="70" t="s">
        <v>500</v>
      </c>
      <c r="H533" s="70" t="s">
        <v>510</v>
      </c>
      <c r="I533" s="70" t="s">
        <v>490</v>
      </c>
      <c r="J533" s="70">
        <v>120</v>
      </c>
    </row>
    <row r="534" spans="1:10" x14ac:dyDescent="0.55000000000000004">
      <c r="A534" s="69">
        <v>45749</v>
      </c>
      <c r="B534">
        <v>0</v>
      </c>
      <c r="C534">
        <v>97</v>
      </c>
      <c r="D534" t="s">
        <v>589</v>
      </c>
      <c r="E534">
        <v>130</v>
      </c>
      <c r="F534" s="70">
        <v>58</v>
      </c>
      <c r="G534" s="70" t="s">
        <v>500</v>
      </c>
      <c r="H534" s="70" t="s">
        <v>510</v>
      </c>
      <c r="I534" s="70" t="s">
        <v>490</v>
      </c>
      <c r="J534" s="70">
        <v>120</v>
      </c>
    </row>
    <row r="535" spans="1:10" x14ac:dyDescent="0.55000000000000004">
      <c r="A535" s="69">
        <v>45750</v>
      </c>
      <c r="B535">
        <v>0</v>
      </c>
      <c r="C535">
        <v>100</v>
      </c>
      <c r="D535" t="s">
        <v>589</v>
      </c>
      <c r="E535">
        <v>110</v>
      </c>
      <c r="F535" s="70">
        <v>58</v>
      </c>
      <c r="G535" s="70" t="s">
        <v>500</v>
      </c>
      <c r="H535" s="70" t="s">
        <v>510</v>
      </c>
      <c r="I535" s="70" t="s">
        <v>490</v>
      </c>
      <c r="J535" s="70">
        <v>120</v>
      </c>
    </row>
    <row r="536" spans="1:10" x14ac:dyDescent="0.55000000000000004">
      <c r="A536" s="69">
        <v>45751</v>
      </c>
      <c r="B536">
        <v>0</v>
      </c>
      <c r="C536">
        <v>101</v>
      </c>
      <c r="D536" t="s">
        <v>589</v>
      </c>
      <c r="E536">
        <v>129</v>
      </c>
      <c r="F536" s="70">
        <v>58</v>
      </c>
      <c r="G536" s="70" t="s">
        <v>500</v>
      </c>
      <c r="H536" s="70" t="s">
        <v>510</v>
      </c>
      <c r="I536" s="70" t="s">
        <v>490</v>
      </c>
      <c r="J536" s="70">
        <v>120</v>
      </c>
    </row>
    <row r="537" spans="1:10" x14ac:dyDescent="0.55000000000000004">
      <c r="A537" s="69">
        <v>45754</v>
      </c>
      <c r="B537">
        <v>0</v>
      </c>
      <c r="C537">
        <v>39</v>
      </c>
      <c r="D537" t="s">
        <v>589</v>
      </c>
      <c r="E537">
        <v>120</v>
      </c>
      <c r="F537" s="70">
        <v>58</v>
      </c>
      <c r="G537" s="70" t="s">
        <v>500</v>
      </c>
      <c r="H537" s="70" t="s">
        <v>510</v>
      </c>
      <c r="I537" s="70" t="s">
        <v>490</v>
      </c>
      <c r="J537" s="70">
        <v>120</v>
      </c>
    </row>
    <row r="538" spans="1:10" x14ac:dyDescent="0.55000000000000004">
      <c r="A538" s="69">
        <v>45755</v>
      </c>
      <c r="B538">
        <v>0</v>
      </c>
      <c r="C538">
        <v>48</v>
      </c>
      <c r="D538" t="s">
        <v>589</v>
      </c>
      <c r="E538">
        <v>103</v>
      </c>
      <c r="F538" s="70">
        <v>58</v>
      </c>
      <c r="G538" s="70" t="s">
        <v>500</v>
      </c>
      <c r="H538" s="70" t="s">
        <v>510</v>
      </c>
      <c r="I538" s="70" t="s">
        <v>490</v>
      </c>
      <c r="J538" s="70">
        <v>120</v>
      </c>
    </row>
    <row r="539" spans="1:10" x14ac:dyDescent="0.55000000000000004">
      <c r="A539" s="69">
        <v>45764</v>
      </c>
      <c r="B539">
        <v>0</v>
      </c>
      <c r="C539">
        <v>39</v>
      </c>
      <c r="D539" t="s">
        <v>589</v>
      </c>
      <c r="E539">
        <v>129</v>
      </c>
      <c r="F539" s="70">
        <v>58</v>
      </c>
      <c r="G539" s="70" t="s">
        <v>500</v>
      </c>
      <c r="H539" s="70" t="s">
        <v>510</v>
      </c>
      <c r="I539" s="70" t="s">
        <v>490</v>
      </c>
      <c r="J539" s="70">
        <v>120</v>
      </c>
    </row>
    <row r="540" spans="1:10" x14ac:dyDescent="0.55000000000000004">
      <c r="A540" s="69">
        <v>45765</v>
      </c>
      <c r="B540">
        <v>0</v>
      </c>
      <c r="C540">
        <v>80</v>
      </c>
      <c r="D540" t="s">
        <v>589</v>
      </c>
      <c r="E540">
        <v>119</v>
      </c>
      <c r="F540" s="70">
        <v>58</v>
      </c>
      <c r="G540" s="70" t="s">
        <v>500</v>
      </c>
      <c r="H540" s="70" t="s">
        <v>510</v>
      </c>
      <c r="I540" s="70" t="s">
        <v>490</v>
      </c>
      <c r="J540" s="70">
        <v>120</v>
      </c>
    </row>
    <row r="541" spans="1:10" x14ac:dyDescent="0.55000000000000004">
      <c r="A541" s="69">
        <v>45768</v>
      </c>
      <c r="B541">
        <v>0</v>
      </c>
      <c r="C541">
        <v>84</v>
      </c>
      <c r="D541" t="s">
        <v>589</v>
      </c>
      <c r="E541">
        <v>124</v>
      </c>
      <c r="F541" s="70">
        <v>58</v>
      </c>
      <c r="G541" s="70" t="s">
        <v>500</v>
      </c>
      <c r="H541" s="70" t="s">
        <v>510</v>
      </c>
      <c r="I541" s="70" t="s">
        <v>490</v>
      </c>
      <c r="J541" s="70">
        <v>120</v>
      </c>
    </row>
    <row r="542" spans="1:10" x14ac:dyDescent="0.55000000000000004">
      <c r="A542" s="69">
        <v>45769</v>
      </c>
      <c r="B542">
        <v>0</v>
      </c>
      <c r="C542">
        <v>103</v>
      </c>
      <c r="D542" t="s">
        <v>589</v>
      </c>
      <c r="E542">
        <v>112</v>
      </c>
      <c r="F542" s="70">
        <v>58</v>
      </c>
      <c r="G542" s="70" t="s">
        <v>500</v>
      </c>
      <c r="H542" s="70" t="s">
        <v>510</v>
      </c>
      <c r="I542" s="70" t="s">
        <v>490</v>
      </c>
      <c r="J542" s="70">
        <v>120</v>
      </c>
    </row>
    <row r="543" spans="1:10" x14ac:dyDescent="0.55000000000000004">
      <c r="A543" s="69">
        <v>45770</v>
      </c>
      <c r="B543">
        <v>0</v>
      </c>
      <c r="C543">
        <v>97</v>
      </c>
      <c r="D543" t="s">
        <v>589</v>
      </c>
      <c r="E543">
        <v>114</v>
      </c>
      <c r="F543" s="70">
        <v>58</v>
      </c>
      <c r="G543" s="70" t="s">
        <v>500</v>
      </c>
      <c r="H543" s="70" t="s">
        <v>510</v>
      </c>
      <c r="I543" s="70" t="s">
        <v>490</v>
      </c>
      <c r="J543" s="70">
        <v>120</v>
      </c>
    </row>
    <row r="544" spans="1:10" x14ac:dyDescent="0.55000000000000004">
      <c r="A544" s="69">
        <v>45748</v>
      </c>
      <c r="B544">
        <v>0</v>
      </c>
      <c r="C544">
        <v>150</v>
      </c>
      <c r="D544" t="s">
        <v>589</v>
      </c>
      <c r="E544">
        <v>119</v>
      </c>
      <c r="F544" s="70">
        <v>58</v>
      </c>
      <c r="G544" s="70" t="s">
        <v>520</v>
      </c>
      <c r="H544" s="70" t="s">
        <v>521</v>
      </c>
      <c r="I544" s="70" t="s">
        <v>473</v>
      </c>
      <c r="J544" s="70">
        <v>160</v>
      </c>
    </row>
    <row r="545" spans="1:10" x14ac:dyDescent="0.55000000000000004">
      <c r="A545" s="69">
        <v>45749</v>
      </c>
      <c r="B545">
        <v>0</v>
      </c>
      <c r="C545">
        <v>150</v>
      </c>
      <c r="D545" t="s">
        <v>589</v>
      </c>
      <c r="E545">
        <v>130</v>
      </c>
      <c r="F545" s="70">
        <v>58</v>
      </c>
      <c r="G545" s="70" t="s">
        <v>520</v>
      </c>
      <c r="H545" s="70" t="s">
        <v>521</v>
      </c>
      <c r="I545" s="70" t="s">
        <v>473</v>
      </c>
      <c r="J545" s="70">
        <v>160</v>
      </c>
    </row>
    <row r="546" spans="1:10" x14ac:dyDescent="0.55000000000000004">
      <c r="A546" s="69">
        <v>45750</v>
      </c>
      <c r="B546">
        <v>0</v>
      </c>
      <c r="C546">
        <v>110</v>
      </c>
      <c r="D546" t="s">
        <v>589</v>
      </c>
      <c r="E546">
        <v>110</v>
      </c>
      <c r="F546" s="70">
        <v>58</v>
      </c>
      <c r="G546" s="70" t="s">
        <v>520</v>
      </c>
      <c r="H546" s="70" t="s">
        <v>521</v>
      </c>
      <c r="I546" s="70" t="s">
        <v>473</v>
      </c>
      <c r="J546" s="70">
        <v>160</v>
      </c>
    </row>
    <row r="547" spans="1:10" x14ac:dyDescent="0.55000000000000004">
      <c r="A547" s="69">
        <v>45751</v>
      </c>
      <c r="B547">
        <v>0</v>
      </c>
      <c r="C547">
        <v>125</v>
      </c>
      <c r="D547" t="s">
        <v>589</v>
      </c>
      <c r="E547">
        <v>129</v>
      </c>
      <c r="F547" s="70">
        <v>58</v>
      </c>
      <c r="G547" s="70" t="s">
        <v>520</v>
      </c>
      <c r="H547" s="70" t="s">
        <v>521</v>
      </c>
      <c r="I547" s="70" t="s">
        <v>473</v>
      </c>
      <c r="J547" s="70">
        <v>160</v>
      </c>
    </row>
    <row r="548" spans="1:10" x14ac:dyDescent="0.55000000000000004">
      <c r="A548" s="69">
        <v>45754</v>
      </c>
      <c r="B548">
        <v>0</v>
      </c>
      <c r="C548">
        <v>166</v>
      </c>
      <c r="D548" t="s">
        <v>589</v>
      </c>
      <c r="E548">
        <v>120</v>
      </c>
      <c r="F548" s="70">
        <v>58</v>
      </c>
      <c r="G548" s="70" t="s">
        <v>520</v>
      </c>
      <c r="H548" s="70" t="s">
        <v>521</v>
      </c>
      <c r="I548" s="70" t="s">
        <v>473</v>
      </c>
      <c r="J548" s="70">
        <v>160</v>
      </c>
    </row>
    <row r="549" spans="1:10" x14ac:dyDescent="0.55000000000000004">
      <c r="A549" s="69">
        <v>45755</v>
      </c>
      <c r="B549">
        <v>0</v>
      </c>
      <c r="C549">
        <v>100</v>
      </c>
      <c r="D549" t="s">
        <v>589</v>
      </c>
      <c r="E549">
        <v>103</v>
      </c>
      <c r="F549" s="70">
        <v>58</v>
      </c>
      <c r="G549" s="70" t="s">
        <v>520</v>
      </c>
      <c r="H549" s="70" t="s">
        <v>521</v>
      </c>
      <c r="I549" s="70" t="s">
        <v>473</v>
      </c>
      <c r="J549" s="70">
        <v>160</v>
      </c>
    </row>
    <row r="550" spans="1:10" x14ac:dyDescent="0.55000000000000004">
      <c r="A550" s="69">
        <v>45756</v>
      </c>
      <c r="B550">
        <v>0</v>
      </c>
      <c r="C550">
        <v>110</v>
      </c>
      <c r="D550" t="s">
        <v>589</v>
      </c>
      <c r="E550">
        <v>91</v>
      </c>
      <c r="F550" s="70">
        <v>58</v>
      </c>
      <c r="G550" s="70" t="s">
        <v>520</v>
      </c>
      <c r="H550" s="70" t="s">
        <v>521</v>
      </c>
      <c r="I550" s="70" t="s">
        <v>473</v>
      </c>
      <c r="J550" s="70">
        <v>160</v>
      </c>
    </row>
    <row r="551" spans="1:10" x14ac:dyDescent="0.55000000000000004">
      <c r="A551" s="69">
        <v>45757</v>
      </c>
      <c r="B551">
        <v>0</v>
      </c>
      <c r="C551">
        <v>71</v>
      </c>
      <c r="D551" t="s">
        <v>589</v>
      </c>
      <c r="E551">
        <v>120</v>
      </c>
      <c r="F551" s="70">
        <v>58</v>
      </c>
      <c r="G551" s="70" t="s">
        <v>520</v>
      </c>
      <c r="H551" s="70" t="s">
        <v>521</v>
      </c>
      <c r="I551" s="70" t="s">
        <v>473</v>
      </c>
      <c r="J551" s="70">
        <v>160</v>
      </c>
    </row>
    <row r="552" spans="1:10" x14ac:dyDescent="0.55000000000000004">
      <c r="A552" s="69">
        <v>45758</v>
      </c>
      <c r="B552">
        <v>0</v>
      </c>
      <c r="C552">
        <v>73</v>
      </c>
      <c r="D552" t="s">
        <v>589</v>
      </c>
      <c r="E552">
        <v>104</v>
      </c>
      <c r="F552" s="70">
        <v>58</v>
      </c>
      <c r="G552" s="70" t="s">
        <v>520</v>
      </c>
      <c r="H552" s="70" t="s">
        <v>521</v>
      </c>
      <c r="I552" s="70" t="s">
        <v>473</v>
      </c>
      <c r="J552" s="70">
        <v>160</v>
      </c>
    </row>
    <row r="553" spans="1:10" x14ac:dyDescent="0.55000000000000004">
      <c r="A553" s="69">
        <v>45761</v>
      </c>
      <c r="B553">
        <v>0</v>
      </c>
      <c r="C553">
        <v>75</v>
      </c>
      <c r="D553" t="s">
        <v>589</v>
      </c>
      <c r="E553">
        <v>130</v>
      </c>
      <c r="F553" s="70">
        <v>58</v>
      </c>
      <c r="G553" s="70" t="s">
        <v>520</v>
      </c>
      <c r="H553" s="70" t="s">
        <v>521</v>
      </c>
      <c r="I553" s="70" t="s">
        <v>473</v>
      </c>
      <c r="J553" s="70">
        <v>160</v>
      </c>
    </row>
    <row r="554" spans="1:10" x14ac:dyDescent="0.55000000000000004">
      <c r="A554" s="69">
        <v>45762</v>
      </c>
      <c r="B554">
        <v>0</v>
      </c>
      <c r="C554">
        <v>65</v>
      </c>
      <c r="D554" t="s">
        <v>589</v>
      </c>
      <c r="E554">
        <v>113</v>
      </c>
      <c r="F554" s="70">
        <v>58</v>
      </c>
      <c r="G554" s="70" t="s">
        <v>520</v>
      </c>
      <c r="H554" s="70" t="s">
        <v>521</v>
      </c>
      <c r="I554" s="70" t="s">
        <v>473</v>
      </c>
      <c r="J554" s="70">
        <v>160</v>
      </c>
    </row>
    <row r="555" spans="1:10" x14ac:dyDescent="0.55000000000000004">
      <c r="A555" s="69">
        <v>45763</v>
      </c>
      <c r="B555">
        <v>0</v>
      </c>
      <c r="C555">
        <v>90</v>
      </c>
      <c r="D555" t="s">
        <v>589</v>
      </c>
      <c r="E555">
        <v>126</v>
      </c>
      <c r="F555" s="70">
        <v>58</v>
      </c>
      <c r="G555" s="70" t="s">
        <v>520</v>
      </c>
      <c r="H555" s="70" t="s">
        <v>521</v>
      </c>
      <c r="I555" s="70" t="s">
        <v>473</v>
      </c>
      <c r="J555" s="70">
        <v>160</v>
      </c>
    </row>
    <row r="556" spans="1:10" x14ac:dyDescent="0.55000000000000004">
      <c r="A556" s="69">
        <v>45764</v>
      </c>
      <c r="B556">
        <v>0</v>
      </c>
      <c r="C556">
        <v>75</v>
      </c>
      <c r="D556" t="s">
        <v>589</v>
      </c>
      <c r="E556">
        <v>129</v>
      </c>
      <c r="F556" s="70">
        <v>58</v>
      </c>
      <c r="G556" s="70" t="s">
        <v>520</v>
      </c>
      <c r="H556" s="70" t="s">
        <v>521</v>
      </c>
      <c r="I556" s="70" t="s">
        <v>473</v>
      </c>
      <c r="J556" s="70">
        <v>160</v>
      </c>
    </row>
    <row r="557" spans="1:10" x14ac:dyDescent="0.55000000000000004">
      <c r="A557" s="69">
        <v>45765</v>
      </c>
      <c r="B557">
        <v>0</v>
      </c>
      <c r="C557">
        <v>80</v>
      </c>
      <c r="D557" t="s">
        <v>589</v>
      </c>
      <c r="E557">
        <v>119</v>
      </c>
      <c r="F557" s="70">
        <v>58</v>
      </c>
      <c r="G557" s="70" t="s">
        <v>520</v>
      </c>
      <c r="H557" s="70" t="s">
        <v>521</v>
      </c>
      <c r="I557" s="70" t="s">
        <v>473</v>
      </c>
      <c r="J557" s="70">
        <v>160</v>
      </c>
    </row>
    <row r="558" spans="1:10" x14ac:dyDescent="0.55000000000000004">
      <c r="A558" s="69">
        <v>45768</v>
      </c>
      <c r="B558">
        <v>0</v>
      </c>
      <c r="C558">
        <v>100</v>
      </c>
      <c r="D558" t="s">
        <v>589</v>
      </c>
      <c r="E558">
        <v>124</v>
      </c>
      <c r="F558" s="70">
        <v>58</v>
      </c>
      <c r="G558" s="70" t="s">
        <v>520</v>
      </c>
      <c r="H558" s="70" t="s">
        <v>521</v>
      </c>
      <c r="I558" s="70" t="s">
        <v>473</v>
      </c>
      <c r="J558" s="70">
        <v>160</v>
      </c>
    </row>
    <row r="559" spans="1:10" x14ac:dyDescent="0.55000000000000004">
      <c r="A559" s="69">
        <v>45769</v>
      </c>
      <c r="B559">
        <v>0</v>
      </c>
      <c r="C559">
        <v>115</v>
      </c>
      <c r="D559" t="s">
        <v>589</v>
      </c>
      <c r="E559">
        <v>112</v>
      </c>
      <c r="F559" s="70">
        <v>58</v>
      </c>
      <c r="G559" s="70" t="s">
        <v>520</v>
      </c>
      <c r="H559" s="70" t="s">
        <v>521</v>
      </c>
      <c r="I559" s="70" t="s">
        <v>473</v>
      </c>
      <c r="J559" s="70">
        <v>160</v>
      </c>
    </row>
    <row r="560" spans="1:10" x14ac:dyDescent="0.55000000000000004">
      <c r="A560" s="69">
        <v>45770</v>
      </c>
      <c r="B560">
        <v>0</v>
      </c>
      <c r="C560">
        <v>95</v>
      </c>
      <c r="D560" t="s">
        <v>589</v>
      </c>
      <c r="E560">
        <v>114</v>
      </c>
      <c r="F560" s="70">
        <v>58</v>
      </c>
      <c r="G560" s="70" t="s">
        <v>520</v>
      </c>
      <c r="H560" s="70" t="s">
        <v>521</v>
      </c>
      <c r="I560" s="70" t="s">
        <v>473</v>
      </c>
      <c r="J560" s="70">
        <v>160</v>
      </c>
    </row>
    <row r="561" spans="1:10" x14ac:dyDescent="0.55000000000000004">
      <c r="A561" s="69">
        <v>45771</v>
      </c>
      <c r="B561">
        <v>0</v>
      </c>
      <c r="C561">
        <v>103</v>
      </c>
      <c r="D561" t="s">
        <v>589</v>
      </c>
      <c r="E561">
        <v>49</v>
      </c>
      <c r="F561" s="70">
        <v>58</v>
      </c>
      <c r="G561" s="70" t="s">
        <v>520</v>
      </c>
      <c r="H561" s="70" t="s">
        <v>521</v>
      </c>
      <c r="I561" s="70" t="s">
        <v>473</v>
      </c>
      <c r="J561" s="70">
        <v>160</v>
      </c>
    </row>
    <row r="562" spans="1:10" x14ac:dyDescent="0.55000000000000004">
      <c r="A562" s="69">
        <v>45772</v>
      </c>
      <c r="B562">
        <v>0</v>
      </c>
      <c r="C562">
        <v>118</v>
      </c>
      <c r="D562" t="s">
        <v>589</v>
      </c>
      <c r="E562">
        <v>0</v>
      </c>
      <c r="F562" s="70">
        <v>58</v>
      </c>
      <c r="G562" s="70" t="s">
        <v>520</v>
      </c>
      <c r="H562" s="70" t="s">
        <v>521</v>
      </c>
      <c r="I562" s="70" t="s">
        <v>473</v>
      </c>
      <c r="J562" s="70">
        <v>160</v>
      </c>
    </row>
    <row r="563" spans="1:10" x14ac:dyDescent="0.55000000000000004">
      <c r="A563" s="69">
        <v>45748</v>
      </c>
      <c r="B563">
        <v>0</v>
      </c>
      <c r="C563">
        <v>150</v>
      </c>
      <c r="D563" t="s">
        <v>589</v>
      </c>
      <c r="E563">
        <v>119</v>
      </c>
      <c r="F563" s="70">
        <v>58</v>
      </c>
      <c r="G563" s="70" t="s">
        <v>516</v>
      </c>
      <c r="H563" s="70" t="s">
        <v>515</v>
      </c>
      <c r="I563" s="70" t="s">
        <v>473</v>
      </c>
      <c r="J563" s="70">
        <v>160</v>
      </c>
    </row>
    <row r="564" spans="1:10" x14ac:dyDescent="0.55000000000000004">
      <c r="A564" s="69">
        <v>45749</v>
      </c>
      <c r="B564">
        <v>0</v>
      </c>
      <c r="C564">
        <v>150</v>
      </c>
      <c r="D564" t="s">
        <v>589</v>
      </c>
      <c r="E564">
        <v>130</v>
      </c>
      <c r="F564" s="70">
        <v>58</v>
      </c>
      <c r="G564" s="70" t="s">
        <v>516</v>
      </c>
      <c r="H564" s="70" t="s">
        <v>515</v>
      </c>
      <c r="I564" s="70" t="s">
        <v>473</v>
      </c>
      <c r="J564" s="70">
        <v>160</v>
      </c>
    </row>
    <row r="565" spans="1:10" x14ac:dyDescent="0.55000000000000004">
      <c r="A565" s="69">
        <v>45750</v>
      </c>
      <c r="B565">
        <v>0</v>
      </c>
      <c r="C565">
        <v>150</v>
      </c>
      <c r="D565" t="s">
        <v>589</v>
      </c>
      <c r="E565">
        <v>110</v>
      </c>
      <c r="F565" s="70">
        <v>58</v>
      </c>
      <c r="G565" s="70" t="s">
        <v>516</v>
      </c>
      <c r="H565" s="70" t="s">
        <v>515</v>
      </c>
      <c r="I565" s="70" t="s">
        <v>473</v>
      </c>
      <c r="J565" s="70">
        <v>160</v>
      </c>
    </row>
    <row r="566" spans="1:10" x14ac:dyDescent="0.55000000000000004">
      <c r="A566" s="69">
        <v>45751</v>
      </c>
      <c r="B566">
        <v>0</v>
      </c>
      <c r="C566">
        <v>40</v>
      </c>
      <c r="D566" t="s">
        <v>589</v>
      </c>
      <c r="E566">
        <v>129</v>
      </c>
      <c r="F566" s="70">
        <v>58</v>
      </c>
      <c r="G566" s="70" t="s">
        <v>516</v>
      </c>
      <c r="H566" s="70" t="s">
        <v>515</v>
      </c>
      <c r="I566" s="70" t="s">
        <v>473</v>
      </c>
      <c r="J566" s="70">
        <v>160</v>
      </c>
    </row>
    <row r="567" spans="1:10" x14ac:dyDescent="0.55000000000000004">
      <c r="A567" s="69">
        <v>45754</v>
      </c>
      <c r="B567">
        <v>0</v>
      </c>
      <c r="C567">
        <v>40</v>
      </c>
      <c r="D567" t="s">
        <v>589</v>
      </c>
      <c r="E567">
        <v>120</v>
      </c>
      <c r="F567" s="70">
        <v>58</v>
      </c>
      <c r="G567" s="70" t="s">
        <v>516</v>
      </c>
      <c r="H567" s="70" t="s">
        <v>515</v>
      </c>
      <c r="I567" s="70" t="s">
        <v>473</v>
      </c>
      <c r="J567" s="70">
        <v>160</v>
      </c>
    </row>
    <row r="568" spans="1:10" x14ac:dyDescent="0.55000000000000004">
      <c r="A568" s="69">
        <v>45755</v>
      </c>
      <c r="B568">
        <v>0</v>
      </c>
      <c r="C568">
        <v>141</v>
      </c>
      <c r="D568" t="s">
        <v>589</v>
      </c>
      <c r="E568">
        <v>103</v>
      </c>
      <c r="F568" s="70">
        <v>58</v>
      </c>
      <c r="G568" s="70" t="s">
        <v>516</v>
      </c>
      <c r="H568" s="70" t="s">
        <v>515</v>
      </c>
      <c r="I568" s="70" t="s">
        <v>473</v>
      </c>
      <c r="J568" s="70">
        <v>160</v>
      </c>
    </row>
    <row r="569" spans="1:10" x14ac:dyDescent="0.55000000000000004">
      <c r="A569" s="69">
        <v>45756</v>
      </c>
      <c r="B569">
        <v>0</v>
      </c>
      <c r="C569">
        <v>146</v>
      </c>
      <c r="D569" t="s">
        <v>589</v>
      </c>
      <c r="E569">
        <v>91</v>
      </c>
      <c r="F569" s="70">
        <v>58</v>
      </c>
      <c r="G569" s="70" t="s">
        <v>516</v>
      </c>
      <c r="H569" s="70" t="s">
        <v>515</v>
      </c>
      <c r="I569" s="70" t="s">
        <v>473</v>
      </c>
      <c r="J569" s="70">
        <v>160</v>
      </c>
    </row>
    <row r="570" spans="1:10" x14ac:dyDescent="0.55000000000000004">
      <c r="A570" s="69">
        <v>45757</v>
      </c>
      <c r="B570">
        <v>0</v>
      </c>
      <c r="C570">
        <v>124</v>
      </c>
      <c r="D570" t="s">
        <v>589</v>
      </c>
      <c r="E570">
        <v>120</v>
      </c>
      <c r="F570" s="70">
        <v>58</v>
      </c>
      <c r="G570" s="70" t="s">
        <v>516</v>
      </c>
      <c r="H570" s="70" t="s">
        <v>515</v>
      </c>
      <c r="I570" s="70" t="s">
        <v>473</v>
      </c>
      <c r="J570" s="70">
        <v>160</v>
      </c>
    </row>
    <row r="571" spans="1:10" x14ac:dyDescent="0.55000000000000004">
      <c r="A571" s="69">
        <v>45758</v>
      </c>
      <c r="B571">
        <v>0</v>
      </c>
      <c r="C571">
        <v>134</v>
      </c>
      <c r="D571" t="s">
        <v>589</v>
      </c>
      <c r="E571">
        <v>104</v>
      </c>
      <c r="F571" s="70">
        <v>58</v>
      </c>
      <c r="G571" s="70" t="s">
        <v>516</v>
      </c>
      <c r="H571" s="70" t="s">
        <v>515</v>
      </c>
      <c r="I571" s="70" t="s">
        <v>473</v>
      </c>
      <c r="J571" s="70">
        <v>160</v>
      </c>
    </row>
    <row r="572" spans="1:10" x14ac:dyDescent="0.55000000000000004">
      <c r="A572" s="69">
        <v>45761</v>
      </c>
      <c r="B572">
        <v>0</v>
      </c>
      <c r="C572">
        <v>91</v>
      </c>
      <c r="D572" t="s">
        <v>589</v>
      </c>
      <c r="E572">
        <v>130</v>
      </c>
      <c r="F572" s="70">
        <v>58</v>
      </c>
      <c r="G572" s="70" t="s">
        <v>516</v>
      </c>
      <c r="H572" s="70" t="s">
        <v>515</v>
      </c>
      <c r="I572" s="70" t="s">
        <v>473</v>
      </c>
      <c r="J572" s="70">
        <v>160</v>
      </c>
    </row>
    <row r="573" spans="1:10" x14ac:dyDescent="0.55000000000000004">
      <c r="A573" s="69">
        <v>45762</v>
      </c>
      <c r="B573">
        <v>0</v>
      </c>
      <c r="C573">
        <v>92</v>
      </c>
      <c r="D573" t="s">
        <v>589</v>
      </c>
      <c r="E573">
        <v>113</v>
      </c>
      <c r="F573" s="70">
        <v>58</v>
      </c>
      <c r="G573" s="70" t="s">
        <v>516</v>
      </c>
      <c r="H573" s="70" t="s">
        <v>515</v>
      </c>
      <c r="I573" s="70" t="s">
        <v>473</v>
      </c>
      <c r="J573" s="70">
        <v>160</v>
      </c>
    </row>
    <row r="574" spans="1:10" x14ac:dyDescent="0.55000000000000004">
      <c r="A574" s="69">
        <v>45763</v>
      </c>
      <c r="B574">
        <v>0</v>
      </c>
      <c r="C574">
        <v>81</v>
      </c>
      <c r="D574" t="s">
        <v>589</v>
      </c>
      <c r="E574">
        <v>126</v>
      </c>
      <c r="F574" s="70">
        <v>58</v>
      </c>
      <c r="G574" s="70" t="s">
        <v>516</v>
      </c>
      <c r="H574" s="70" t="s">
        <v>515</v>
      </c>
      <c r="I574" s="70" t="s">
        <v>473</v>
      </c>
      <c r="J574" s="70">
        <v>160</v>
      </c>
    </row>
    <row r="575" spans="1:10" x14ac:dyDescent="0.55000000000000004">
      <c r="A575" s="69">
        <v>45764</v>
      </c>
      <c r="B575">
        <v>0</v>
      </c>
      <c r="C575">
        <v>56</v>
      </c>
      <c r="D575" t="s">
        <v>589</v>
      </c>
      <c r="E575">
        <v>129</v>
      </c>
      <c r="F575" s="70">
        <v>58</v>
      </c>
      <c r="G575" s="70" t="s">
        <v>516</v>
      </c>
      <c r="H575" s="70" t="s">
        <v>515</v>
      </c>
      <c r="I575" s="70" t="s">
        <v>473</v>
      </c>
      <c r="J575" s="70">
        <v>160</v>
      </c>
    </row>
    <row r="576" spans="1:10" x14ac:dyDescent="0.55000000000000004">
      <c r="A576" s="69">
        <v>45765</v>
      </c>
      <c r="B576">
        <v>0</v>
      </c>
      <c r="C576">
        <v>71</v>
      </c>
      <c r="D576" t="s">
        <v>589</v>
      </c>
      <c r="E576">
        <v>119</v>
      </c>
      <c r="F576" s="70">
        <v>58</v>
      </c>
      <c r="G576" s="70" t="s">
        <v>516</v>
      </c>
      <c r="H576" s="70" t="s">
        <v>515</v>
      </c>
      <c r="I576" s="70" t="s">
        <v>473</v>
      </c>
      <c r="J576" s="70">
        <v>160</v>
      </c>
    </row>
    <row r="577" spans="1:10" x14ac:dyDescent="0.55000000000000004">
      <c r="A577" s="69">
        <v>45770</v>
      </c>
      <c r="B577">
        <v>0</v>
      </c>
      <c r="C577">
        <v>51</v>
      </c>
      <c r="D577" t="s">
        <v>589</v>
      </c>
      <c r="E577">
        <v>114</v>
      </c>
      <c r="F577" s="70">
        <v>58</v>
      </c>
      <c r="G577" s="70" t="s">
        <v>516</v>
      </c>
      <c r="H577" s="70" t="s">
        <v>515</v>
      </c>
      <c r="I577" s="70" t="s">
        <v>473</v>
      </c>
      <c r="J577" s="70">
        <v>160</v>
      </c>
    </row>
    <row r="578" spans="1:10" x14ac:dyDescent="0.55000000000000004">
      <c r="A578" s="69">
        <v>45771</v>
      </c>
      <c r="B578">
        <v>0</v>
      </c>
      <c r="C578">
        <v>103</v>
      </c>
      <c r="D578" t="s">
        <v>589</v>
      </c>
      <c r="E578">
        <v>49</v>
      </c>
      <c r="F578" s="70">
        <v>58</v>
      </c>
      <c r="G578" s="70" t="s">
        <v>516</v>
      </c>
      <c r="H578" s="70" t="s">
        <v>515</v>
      </c>
      <c r="I578" s="70" t="s">
        <v>473</v>
      </c>
      <c r="J578" s="70">
        <v>160</v>
      </c>
    </row>
    <row r="579" spans="1:10" x14ac:dyDescent="0.55000000000000004">
      <c r="A579" s="69">
        <v>45772</v>
      </c>
      <c r="B579">
        <v>0</v>
      </c>
      <c r="C579">
        <v>85</v>
      </c>
      <c r="D579" t="s">
        <v>589</v>
      </c>
      <c r="E579">
        <v>0</v>
      </c>
      <c r="F579" s="70">
        <v>58</v>
      </c>
      <c r="G579" s="70" t="s">
        <v>516</v>
      </c>
      <c r="H579" s="70" t="s">
        <v>515</v>
      </c>
      <c r="I579" s="70" t="s">
        <v>473</v>
      </c>
      <c r="J579" s="70">
        <v>160</v>
      </c>
    </row>
    <row r="580" spans="1:10" x14ac:dyDescent="0.55000000000000004">
      <c r="A580" s="69">
        <v>45754</v>
      </c>
      <c r="B580">
        <v>0</v>
      </c>
      <c r="C580">
        <v>100</v>
      </c>
      <c r="D580" t="s">
        <v>589</v>
      </c>
      <c r="E580">
        <v>120</v>
      </c>
      <c r="F580" s="70">
        <v>58</v>
      </c>
      <c r="G580" s="70" t="s">
        <v>479</v>
      </c>
      <c r="H580" s="70" t="s">
        <v>480</v>
      </c>
      <c r="I580" s="70" t="s">
        <v>473</v>
      </c>
      <c r="J580" s="70">
        <v>110</v>
      </c>
    </row>
    <row r="581" spans="1:10" x14ac:dyDescent="0.55000000000000004">
      <c r="A581" s="69">
        <v>45755</v>
      </c>
      <c r="B581">
        <v>0</v>
      </c>
      <c r="C581">
        <v>100</v>
      </c>
      <c r="D581" t="s">
        <v>589</v>
      </c>
      <c r="E581">
        <v>103</v>
      </c>
      <c r="F581" s="70">
        <v>58</v>
      </c>
      <c r="G581" s="70" t="s">
        <v>479</v>
      </c>
      <c r="H581" s="70" t="s">
        <v>480</v>
      </c>
      <c r="I581" s="70" t="s">
        <v>473</v>
      </c>
      <c r="J581" s="70">
        <v>110</v>
      </c>
    </row>
    <row r="582" spans="1:10" x14ac:dyDescent="0.55000000000000004">
      <c r="A582" s="69">
        <v>45756</v>
      </c>
      <c r="B582">
        <v>0</v>
      </c>
      <c r="C582">
        <v>100</v>
      </c>
      <c r="D582" t="s">
        <v>589</v>
      </c>
      <c r="E582">
        <v>91</v>
      </c>
      <c r="F582" s="70">
        <v>58</v>
      </c>
      <c r="G582" s="70" t="s">
        <v>479</v>
      </c>
      <c r="H582" s="70" t="s">
        <v>480</v>
      </c>
      <c r="I582" s="70" t="s">
        <v>473</v>
      </c>
      <c r="J582" s="70">
        <v>110</v>
      </c>
    </row>
    <row r="583" spans="1:10" x14ac:dyDescent="0.55000000000000004">
      <c r="A583" s="69">
        <v>45757</v>
      </c>
      <c r="B583">
        <v>0</v>
      </c>
      <c r="C583">
        <v>100</v>
      </c>
      <c r="D583" t="s">
        <v>589</v>
      </c>
      <c r="E583">
        <v>120</v>
      </c>
      <c r="F583" s="70">
        <v>58</v>
      </c>
      <c r="G583" s="70" t="s">
        <v>479</v>
      </c>
      <c r="H583" s="70" t="s">
        <v>480</v>
      </c>
      <c r="I583" s="70" t="s">
        <v>473</v>
      </c>
      <c r="J583" s="70">
        <v>110</v>
      </c>
    </row>
    <row r="584" spans="1:10" x14ac:dyDescent="0.55000000000000004">
      <c r="A584" s="69">
        <v>45758</v>
      </c>
      <c r="B584">
        <v>0</v>
      </c>
      <c r="C584">
        <v>200</v>
      </c>
      <c r="D584" t="s">
        <v>589</v>
      </c>
      <c r="E584">
        <v>104</v>
      </c>
      <c r="F584" s="70">
        <v>58</v>
      </c>
      <c r="G584" s="70" t="s">
        <v>479</v>
      </c>
      <c r="H584" s="70" t="s">
        <v>480</v>
      </c>
      <c r="I584" s="70" t="s">
        <v>473</v>
      </c>
      <c r="J584" s="70">
        <v>110</v>
      </c>
    </row>
    <row r="585" spans="1:10" x14ac:dyDescent="0.55000000000000004">
      <c r="A585" s="69">
        <v>45761</v>
      </c>
      <c r="B585">
        <v>0</v>
      </c>
      <c r="C585">
        <v>100</v>
      </c>
      <c r="D585" t="s">
        <v>589</v>
      </c>
      <c r="E585">
        <v>130</v>
      </c>
      <c r="F585" s="70">
        <v>58</v>
      </c>
      <c r="G585" s="70" t="s">
        <v>479</v>
      </c>
      <c r="H585" s="70" t="s">
        <v>480</v>
      </c>
      <c r="I585" s="70" t="s">
        <v>473</v>
      </c>
      <c r="J585" s="70">
        <v>110</v>
      </c>
    </row>
    <row r="586" spans="1:10" x14ac:dyDescent="0.55000000000000004">
      <c r="A586" s="69">
        <v>45762</v>
      </c>
      <c r="B586">
        <v>0</v>
      </c>
      <c r="C586">
        <v>200</v>
      </c>
      <c r="D586" t="s">
        <v>589</v>
      </c>
      <c r="E586">
        <v>113</v>
      </c>
      <c r="F586" s="70">
        <v>58</v>
      </c>
      <c r="G586" s="70" t="s">
        <v>479</v>
      </c>
      <c r="H586" s="70" t="s">
        <v>480</v>
      </c>
      <c r="I586" s="70" t="s">
        <v>473</v>
      </c>
      <c r="J586" s="70">
        <v>110</v>
      </c>
    </row>
    <row r="587" spans="1:10" x14ac:dyDescent="0.55000000000000004">
      <c r="A587" s="69">
        <v>45763</v>
      </c>
      <c r="B587">
        <v>0</v>
      </c>
      <c r="C587">
        <v>200</v>
      </c>
      <c r="D587" t="s">
        <v>589</v>
      </c>
      <c r="E587">
        <v>126</v>
      </c>
      <c r="F587" s="70">
        <v>58</v>
      </c>
      <c r="G587" s="70" t="s">
        <v>479</v>
      </c>
      <c r="H587" s="70" t="s">
        <v>480</v>
      </c>
      <c r="I587" s="70" t="s">
        <v>473</v>
      </c>
      <c r="J587" s="70">
        <v>110</v>
      </c>
    </row>
    <row r="588" spans="1:10" x14ac:dyDescent="0.55000000000000004">
      <c r="A588" s="69">
        <v>45764</v>
      </c>
      <c r="B588">
        <v>0</v>
      </c>
      <c r="C588">
        <v>200</v>
      </c>
      <c r="D588" t="s">
        <v>589</v>
      </c>
      <c r="E588">
        <v>129</v>
      </c>
      <c r="F588" s="70">
        <v>58</v>
      </c>
      <c r="G588" s="70" t="s">
        <v>479</v>
      </c>
      <c r="H588" s="70" t="s">
        <v>480</v>
      </c>
      <c r="I588" s="70" t="s">
        <v>473</v>
      </c>
      <c r="J588" s="70">
        <v>110</v>
      </c>
    </row>
    <row r="589" spans="1:10" x14ac:dyDescent="0.55000000000000004">
      <c r="A589" s="69">
        <v>45765</v>
      </c>
      <c r="B589">
        <v>0</v>
      </c>
      <c r="C589">
        <v>200</v>
      </c>
      <c r="D589" t="s">
        <v>589</v>
      </c>
      <c r="E589">
        <v>119</v>
      </c>
      <c r="F589" s="70">
        <v>58</v>
      </c>
      <c r="G589" s="70" t="s">
        <v>479</v>
      </c>
      <c r="H589" s="70" t="s">
        <v>480</v>
      </c>
      <c r="I589" s="70" t="s">
        <v>473</v>
      </c>
      <c r="J589" s="70">
        <v>110</v>
      </c>
    </row>
    <row r="590" spans="1:10" x14ac:dyDescent="0.55000000000000004">
      <c r="A590" s="69">
        <v>45768</v>
      </c>
      <c r="B590">
        <v>0</v>
      </c>
      <c r="C590">
        <v>200</v>
      </c>
      <c r="D590" t="s">
        <v>589</v>
      </c>
      <c r="E590">
        <v>124</v>
      </c>
      <c r="F590" s="70">
        <v>58</v>
      </c>
      <c r="G590" s="70" t="s">
        <v>479</v>
      </c>
      <c r="H590" s="70" t="s">
        <v>480</v>
      </c>
      <c r="I590" s="70" t="s">
        <v>473</v>
      </c>
      <c r="J590" s="70">
        <v>110</v>
      </c>
    </row>
    <row r="591" spans="1:10" x14ac:dyDescent="0.55000000000000004">
      <c r="A591" s="69">
        <v>45769</v>
      </c>
      <c r="B591">
        <v>0</v>
      </c>
      <c r="C591">
        <v>200</v>
      </c>
      <c r="D591" t="s">
        <v>589</v>
      </c>
      <c r="E591">
        <v>112</v>
      </c>
      <c r="F591" s="70">
        <v>58</v>
      </c>
      <c r="G591" s="70" t="s">
        <v>479</v>
      </c>
      <c r="H591" s="70" t="s">
        <v>480</v>
      </c>
      <c r="I591" s="70" t="s">
        <v>473</v>
      </c>
      <c r="J591" s="70">
        <v>110</v>
      </c>
    </row>
    <row r="592" spans="1:10" x14ac:dyDescent="0.55000000000000004">
      <c r="A592" s="69">
        <v>45770</v>
      </c>
      <c r="B592">
        <v>0</v>
      </c>
      <c r="C592">
        <v>100</v>
      </c>
      <c r="D592" t="s">
        <v>589</v>
      </c>
      <c r="E592">
        <v>114</v>
      </c>
      <c r="F592" s="70">
        <v>58</v>
      </c>
      <c r="G592" s="70" t="s">
        <v>479</v>
      </c>
      <c r="H592" s="70" t="s">
        <v>480</v>
      </c>
      <c r="I592" s="70" t="s">
        <v>473</v>
      </c>
      <c r="J592" s="70">
        <v>110</v>
      </c>
    </row>
    <row r="593" spans="1:10" x14ac:dyDescent="0.55000000000000004">
      <c r="A593" s="69">
        <v>45771</v>
      </c>
      <c r="B593">
        <v>0</v>
      </c>
      <c r="C593">
        <v>100</v>
      </c>
      <c r="D593" t="s">
        <v>589</v>
      </c>
      <c r="E593">
        <v>49</v>
      </c>
      <c r="F593" s="70">
        <v>58</v>
      </c>
      <c r="G593" s="70" t="s">
        <v>479</v>
      </c>
      <c r="H593" s="70" t="s">
        <v>480</v>
      </c>
      <c r="I593" s="70" t="s">
        <v>473</v>
      </c>
      <c r="J593" s="70">
        <v>110</v>
      </c>
    </row>
    <row r="594" spans="1:10" x14ac:dyDescent="0.55000000000000004">
      <c r="A594" s="69">
        <v>45772</v>
      </c>
      <c r="B594">
        <v>0</v>
      </c>
      <c r="C594">
        <v>100</v>
      </c>
      <c r="D594" t="s">
        <v>589</v>
      </c>
      <c r="E594">
        <v>0</v>
      </c>
      <c r="F594" s="70">
        <v>58</v>
      </c>
      <c r="G594" s="70" t="s">
        <v>479</v>
      </c>
      <c r="H594" s="70" t="s">
        <v>480</v>
      </c>
      <c r="I594" s="70" t="s">
        <v>473</v>
      </c>
      <c r="J594" s="70">
        <v>110</v>
      </c>
    </row>
    <row r="595" spans="1:10" x14ac:dyDescent="0.55000000000000004">
      <c r="A595" s="69">
        <v>45749</v>
      </c>
      <c r="B595">
        <v>0</v>
      </c>
      <c r="C595">
        <v>100</v>
      </c>
      <c r="D595" t="s">
        <v>589</v>
      </c>
      <c r="E595">
        <v>130</v>
      </c>
      <c r="F595" s="70">
        <v>58</v>
      </c>
      <c r="G595" s="70" t="s">
        <v>483</v>
      </c>
      <c r="H595" s="70" t="s">
        <v>484</v>
      </c>
      <c r="I595" s="70" t="s">
        <v>473</v>
      </c>
      <c r="J595" s="70">
        <v>110</v>
      </c>
    </row>
    <row r="596" spans="1:10" x14ac:dyDescent="0.55000000000000004">
      <c r="A596" s="69">
        <v>45750</v>
      </c>
      <c r="B596">
        <v>0</v>
      </c>
      <c r="C596">
        <v>100</v>
      </c>
      <c r="D596" t="s">
        <v>589</v>
      </c>
      <c r="E596">
        <v>110</v>
      </c>
      <c r="F596" s="70">
        <v>58</v>
      </c>
      <c r="G596" s="70" t="s">
        <v>483</v>
      </c>
      <c r="H596" s="70" t="s">
        <v>484</v>
      </c>
      <c r="I596" s="70" t="s">
        <v>473</v>
      </c>
      <c r="J596" s="70">
        <v>110</v>
      </c>
    </row>
    <row r="597" spans="1:10" x14ac:dyDescent="0.55000000000000004">
      <c r="A597" s="69">
        <v>45754</v>
      </c>
      <c r="B597">
        <v>0</v>
      </c>
      <c r="C597">
        <v>100</v>
      </c>
      <c r="D597" t="s">
        <v>589</v>
      </c>
      <c r="E597">
        <v>120</v>
      </c>
      <c r="F597" s="70">
        <v>58</v>
      </c>
      <c r="G597" s="70" t="s">
        <v>483</v>
      </c>
      <c r="H597" s="70" t="s">
        <v>484</v>
      </c>
      <c r="I597" s="70" t="s">
        <v>473</v>
      </c>
      <c r="J597" s="70">
        <v>110</v>
      </c>
    </row>
    <row r="598" spans="1:10" x14ac:dyDescent="0.55000000000000004">
      <c r="A598" s="69">
        <v>45755</v>
      </c>
      <c r="B598">
        <v>0</v>
      </c>
      <c r="C598">
        <v>100</v>
      </c>
      <c r="D598" t="s">
        <v>589</v>
      </c>
      <c r="E598">
        <v>103</v>
      </c>
      <c r="F598" s="70">
        <v>58</v>
      </c>
      <c r="G598" s="70" t="s">
        <v>483</v>
      </c>
      <c r="H598" s="70" t="s">
        <v>484</v>
      </c>
      <c r="I598" s="70" t="s">
        <v>473</v>
      </c>
      <c r="J598" s="70">
        <v>110</v>
      </c>
    </row>
    <row r="599" spans="1:10" x14ac:dyDescent="0.55000000000000004">
      <c r="A599" s="69">
        <v>45756</v>
      </c>
      <c r="B599">
        <v>0</v>
      </c>
      <c r="C599">
        <v>100</v>
      </c>
      <c r="D599" t="s">
        <v>589</v>
      </c>
      <c r="E599">
        <v>91</v>
      </c>
      <c r="F599" s="70">
        <v>58</v>
      </c>
      <c r="G599" s="70" t="s">
        <v>483</v>
      </c>
      <c r="H599" s="70" t="s">
        <v>484</v>
      </c>
      <c r="I599" s="70" t="s">
        <v>473</v>
      </c>
      <c r="J599" s="70">
        <v>110</v>
      </c>
    </row>
    <row r="600" spans="1:10" x14ac:dyDescent="0.55000000000000004">
      <c r="A600" s="69">
        <v>45770</v>
      </c>
      <c r="B600">
        <v>0</v>
      </c>
      <c r="C600">
        <v>100</v>
      </c>
      <c r="D600" t="s">
        <v>589</v>
      </c>
      <c r="E600">
        <v>114</v>
      </c>
      <c r="F600" s="70">
        <v>58</v>
      </c>
      <c r="G600" s="70" t="s">
        <v>481</v>
      </c>
      <c r="H600" s="70" t="s">
        <v>482</v>
      </c>
      <c r="I600" s="70" t="s">
        <v>473</v>
      </c>
      <c r="J600" s="70">
        <v>110</v>
      </c>
    </row>
    <row r="601" spans="1:10" x14ac:dyDescent="0.55000000000000004">
      <c r="A601" s="69">
        <v>45771</v>
      </c>
      <c r="B601">
        <v>0</v>
      </c>
      <c r="C601">
        <v>100</v>
      </c>
      <c r="D601" t="s">
        <v>589</v>
      </c>
      <c r="E601">
        <v>49</v>
      </c>
      <c r="F601" s="70">
        <v>58</v>
      </c>
      <c r="G601" s="70" t="s">
        <v>481</v>
      </c>
      <c r="H601" s="70" t="s">
        <v>482</v>
      </c>
      <c r="I601" s="70" t="s">
        <v>473</v>
      </c>
      <c r="J601" s="70">
        <v>110</v>
      </c>
    </row>
    <row r="602" spans="1:10" x14ac:dyDescent="0.55000000000000004">
      <c r="A602" s="69">
        <v>45751</v>
      </c>
      <c r="B602">
        <v>0</v>
      </c>
      <c r="C602">
        <v>100</v>
      </c>
      <c r="D602" t="s">
        <v>589</v>
      </c>
      <c r="E602">
        <v>129</v>
      </c>
      <c r="F602" s="70">
        <v>58</v>
      </c>
      <c r="G602" s="70" t="s">
        <v>477</v>
      </c>
      <c r="H602" s="70" t="s">
        <v>478</v>
      </c>
      <c r="I602" s="70" t="s">
        <v>473</v>
      </c>
      <c r="J602" s="70">
        <v>110</v>
      </c>
    </row>
    <row r="603" spans="1:10" x14ac:dyDescent="0.55000000000000004">
      <c r="A603" s="69">
        <v>45772</v>
      </c>
      <c r="B603">
        <v>0</v>
      </c>
      <c r="C603">
        <v>100</v>
      </c>
      <c r="D603" t="s">
        <v>589</v>
      </c>
      <c r="E603">
        <v>0</v>
      </c>
      <c r="F603" s="70">
        <v>58</v>
      </c>
      <c r="G603" s="70" t="s">
        <v>477</v>
      </c>
      <c r="H603" s="70" t="s">
        <v>478</v>
      </c>
      <c r="I603" s="70" t="s">
        <v>473</v>
      </c>
      <c r="J603" s="70">
        <v>110</v>
      </c>
    </row>
    <row r="604" spans="1:10" x14ac:dyDescent="0.55000000000000004">
      <c r="A604" s="69">
        <v>45748</v>
      </c>
      <c r="B604">
        <v>0</v>
      </c>
      <c r="C604">
        <v>100</v>
      </c>
      <c r="D604" t="s">
        <v>589</v>
      </c>
      <c r="E604">
        <v>119</v>
      </c>
      <c r="F604" s="70">
        <v>58</v>
      </c>
      <c r="G604" s="70" t="s">
        <v>477</v>
      </c>
      <c r="H604" s="70" t="s">
        <v>485</v>
      </c>
      <c r="I604" s="70" t="s">
        <v>473</v>
      </c>
      <c r="J604" s="70">
        <v>110</v>
      </c>
    </row>
    <row r="605" spans="1:10" x14ac:dyDescent="0.55000000000000004">
      <c r="A605" s="69">
        <v>45727</v>
      </c>
      <c r="B605">
        <v>100</v>
      </c>
      <c r="C605">
        <v>12</v>
      </c>
      <c r="D605" t="s">
        <v>589</v>
      </c>
      <c r="E605">
        <v>128</v>
      </c>
      <c r="F605" s="70">
        <v>58</v>
      </c>
      <c r="G605" s="70" t="s">
        <v>494</v>
      </c>
      <c r="H605" s="70" t="s">
        <v>495</v>
      </c>
      <c r="I605" s="70" t="s">
        <v>496</v>
      </c>
      <c r="J605" s="70">
        <v>180</v>
      </c>
    </row>
    <row r="606" spans="1:10" x14ac:dyDescent="0.55000000000000004">
      <c r="A606" s="69">
        <v>45728</v>
      </c>
      <c r="B606">
        <v>100</v>
      </c>
      <c r="C606">
        <v>13</v>
      </c>
      <c r="D606" t="s">
        <v>589</v>
      </c>
      <c r="E606">
        <v>129</v>
      </c>
      <c r="F606" s="70">
        <v>58</v>
      </c>
      <c r="G606" s="70" t="s">
        <v>494</v>
      </c>
      <c r="H606" s="70" t="s">
        <v>495</v>
      </c>
      <c r="I606" s="70" t="s">
        <v>496</v>
      </c>
      <c r="J606" s="70">
        <v>180</v>
      </c>
    </row>
    <row r="607" spans="1:10" x14ac:dyDescent="0.55000000000000004">
      <c r="A607" s="69">
        <v>45722</v>
      </c>
      <c r="B607">
        <v>100</v>
      </c>
      <c r="C607">
        <v>0</v>
      </c>
      <c r="D607" t="s">
        <v>589</v>
      </c>
      <c r="E607">
        <v>126</v>
      </c>
      <c r="F607" s="70">
        <v>58</v>
      </c>
      <c r="G607" s="70" t="s">
        <v>494</v>
      </c>
      <c r="H607" s="70" t="s">
        <v>495</v>
      </c>
      <c r="I607" s="70" t="s">
        <v>496</v>
      </c>
      <c r="J607" s="70">
        <v>180</v>
      </c>
    </row>
    <row r="608" spans="1:10" x14ac:dyDescent="0.55000000000000004">
      <c r="A608" s="69">
        <v>45723</v>
      </c>
      <c r="B608">
        <v>100</v>
      </c>
      <c r="C608">
        <v>0</v>
      </c>
      <c r="D608" t="s">
        <v>589</v>
      </c>
      <c r="E608">
        <v>134</v>
      </c>
      <c r="F608" s="70">
        <v>58</v>
      </c>
      <c r="G608" s="70" t="s">
        <v>494</v>
      </c>
      <c r="H608" s="70" t="s">
        <v>495</v>
      </c>
      <c r="I608" s="70" t="s">
        <v>496</v>
      </c>
      <c r="J608" s="70">
        <v>180</v>
      </c>
    </row>
    <row r="609" spans="1:10" x14ac:dyDescent="0.55000000000000004">
      <c r="A609" s="69">
        <v>45728</v>
      </c>
      <c r="B609">
        <v>0</v>
      </c>
      <c r="C609">
        <v>26</v>
      </c>
      <c r="D609" t="s">
        <v>589</v>
      </c>
      <c r="E609">
        <v>129</v>
      </c>
      <c r="F609" s="70">
        <v>58</v>
      </c>
      <c r="G609" s="70" t="s">
        <v>474</v>
      </c>
      <c r="H609" s="70" t="s">
        <v>475</v>
      </c>
      <c r="I609" s="70" t="s">
        <v>476</v>
      </c>
      <c r="J609" s="70">
        <v>130</v>
      </c>
    </row>
    <row r="610" spans="1:10" x14ac:dyDescent="0.55000000000000004">
      <c r="A610" s="69">
        <v>45729</v>
      </c>
      <c r="B610">
        <v>100</v>
      </c>
      <c r="C610">
        <v>26</v>
      </c>
      <c r="D610" t="s">
        <v>589</v>
      </c>
      <c r="E610">
        <v>132</v>
      </c>
      <c r="F610" s="70">
        <v>58</v>
      </c>
      <c r="G610" s="70" t="s">
        <v>474</v>
      </c>
      <c r="H610" s="70" t="s">
        <v>475</v>
      </c>
      <c r="I610" s="70" t="s">
        <v>476</v>
      </c>
      <c r="J610" s="70">
        <v>130</v>
      </c>
    </row>
    <row r="611" spans="1:10" x14ac:dyDescent="0.55000000000000004">
      <c r="A611" s="69">
        <v>45730</v>
      </c>
      <c r="B611">
        <v>100</v>
      </c>
      <c r="C611">
        <v>26</v>
      </c>
      <c r="D611" t="s">
        <v>589</v>
      </c>
      <c r="E611">
        <v>132</v>
      </c>
      <c r="F611" s="70">
        <v>58</v>
      </c>
      <c r="G611" s="70" t="s">
        <v>474</v>
      </c>
      <c r="H611" s="70" t="s">
        <v>475</v>
      </c>
      <c r="I611" s="70" t="s">
        <v>476</v>
      </c>
      <c r="J611" s="70">
        <v>130</v>
      </c>
    </row>
    <row r="612" spans="1:10" x14ac:dyDescent="0.55000000000000004">
      <c r="A612" s="69">
        <v>45733</v>
      </c>
      <c r="B612">
        <v>100</v>
      </c>
      <c r="C612">
        <v>26</v>
      </c>
      <c r="D612" t="s">
        <v>589</v>
      </c>
      <c r="E612">
        <v>100</v>
      </c>
      <c r="F612" s="70">
        <v>58</v>
      </c>
      <c r="G612" s="70" t="s">
        <v>474</v>
      </c>
      <c r="H612" s="70" t="s">
        <v>475</v>
      </c>
      <c r="I612" s="70" t="s">
        <v>476</v>
      </c>
      <c r="J612" s="70">
        <v>130</v>
      </c>
    </row>
    <row r="613" spans="1:10" x14ac:dyDescent="0.55000000000000004">
      <c r="A613" s="69">
        <v>45734</v>
      </c>
      <c r="B613">
        <v>100</v>
      </c>
      <c r="C613">
        <v>26</v>
      </c>
      <c r="D613" t="s">
        <v>589</v>
      </c>
      <c r="E613">
        <v>124</v>
      </c>
      <c r="F613" s="70">
        <v>58</v>
      </c>
      <c r="G613" s="70" t="s">
        <v>474</v>
      </c>
      <c r="H613" s="70" t="s">
        <v>475</v>
      </c>
      <c r="I613" s="70" t="s">
        <v>476</v>
      </c>
      <c r="J613" s="70">
        <v>130</v>
      </c>
    </row>
    <row r="614" spans="1:10" x14ac:dyDescent="0.55000000000000004">
      <c r="A614" s="69">
        <v>45735</v>
      </c>
      <c r="B614">
        <v>100</v>
      </c>
      <c r="C614">
        <v>52</v>
      </c>
      <c r="D614" t="s">
        <v>589</v>
      </c>
      <c r="E614">
        <v>115</v>
      </c>
      <c r="F614" s="70">
        <v>58</v>
      </c>
      <c r="G614" s="70" t="s">
        <v>474</v>
      </c>
      <c r="H614" s="70" t="s">
        <v>475</v>
      </c>
      <c r="I614" s="70" t="s">
        <v>476</v>
      </c>
      <c r="J614" s="70">
        <v>130</v>
      </c>
    </row>
    <row r="615" spans="1:10" x14ac:dyDescent="0.55000000000000004">
      <c r="A615" s="69">
        <v>45736</v>
      </c>
      <c r="B615">
        <v>100</v>
      </c>
      <c r="C615">
        <v>52</v>
      </c>
      <c r="D615" t="s">
        <v>589</v>
      </c>
      <c r="E615">
        <v>118</v>
      </c>
      <c r="F615" s="70">
        <v>58</v>
      </c>
      <c r="G615" s="70" t="s">
        <v>474</v>
      </c>
      <c r="H615" s="70" t="s">
        <v>475</v>
      </c>
      <c r="I615" s="70" t="s">
        <v>476</v>
      </c>
      <c r="J615" s="70">
        <v>130</v>
      </c>
    </row>
    <row r="616" spans="1:10" x14ac:dyDescent="0.55000000000000004">
      <c r="A616" s="69">
        <v>45737</v>
      </c>
      <c r="B616">
        <v>100</v>
      </c>
      <c r="C616">
        <v>52</v>
      </c>
      <c r="D616" t="s">
        <v>589</v>
      </c>
      <c r="E616">
        <v>118</v>
      </c>
      <c r="F616" s="70">
        <v>58</v>
      </c>
      <c r="G616" s="70" t="s">
        <v>474</v>
      </c>
      <c r="H616" s="70" t="s">
        <v>475</v>
      </c>
      <c r="I616" s="70" t="s">
        <v>476</v>
      </c>
      <c r="J616" s="70">
        <v>130</v>
      </c>
    </row>
    <row r="617" spans="1:10" x14ac:dyDescent="0.55000000000000004">
      <c r="A617" s="69">
        <v>45740</v>
      </c>
      <c r="B617">
        <v>100</v>
      </c>
      <c r="C617">
        <v>52</v>
      </c>
      <c r="D617" t="s">
        <v>589</v>
      </c>
      <c r="E617">
        <v>115</v>
      </c>
      <c r="F617" s="70">
        <v>58</v>
      </c>
      <c r="G617" s="70" t="s">
        <v>474</v>
      </c>
      <c r="H617" s="70" t="s">
        <v>475</v>
      </c>
      <c r="I617" s="70" t="s">
        <v>476</v>
      </c>
      <c r="J617" s="70">
        <v>130</v>
      </c>
    </row>
    <row r="618" spans="1:10" x14ac:dyDescent="0.55000000000000004">
      <c r="A618" s="69">
        <v>45741</v>
      </c>
      <c r="B618">
        <v>100</v>
      </c>
      <c r="C618">
        <v>26</v>
      </c>
      <c r="D618" t="s">
        <v>589</v>
      </c>
      <c r="E618">
        <v>122</v>
      </c>
      <c r="F618" s="70">
        <v>58</v>
      </c>
      <c r="G618" s="70" t="s">
        <v>474</v>
      </c>
      <c r="H618" s="70" t="s">
        <v>475</v>
      </c>
      <c r="I618" s="70" t="s">
        <v>476</v>
      </c>
      <c r="J618" s="70">
        <v>130</v>
      </c>
    </row>
    <row r="619" spans="1:10" x14ac:dyDescent="0.55000000000000004">
      <c r="A619" s="69">
        <v>45742</v>
      </c>
      <c r="B619">
        <v>117</v>
      </c>
      <c r="C619">
        <v>26</v>
      </c>
      <c r="D619" t="s">
        <v>589</v>
      </c>
      <c r="E619">
        <v>132</v>
      </c>
      <c r="F619" s="70">
        <v>58</v>
      </c>
      <c r="G619" s="70" t="s">
        <v>474</v>
      </c>
      <c r="H619" s="70" t="s">
        <v>475</v>
      </c>
      <c r="I619" s="70" t="s">
        <v>476</v>
      </c>
      <c r="J619" s="70">
        <v>130</v>
      </c>
    </row>
    <row r="620" spans="1:10" x14ac:dyDescent="0.55000000000000004">
      <c r="A620" s="69">
        <v>45743</v>
      </c>
      <c r="B620">
        <v>100</v>
      </c>
      <c r="C620">
        <v>26</v>
      </c>
      <c r="D620" t="s">
        <v>589</v>
      </c>
      <c r="E620">
        <v>132</v>
      </c>
      <c r="F620" s="70">
        <v>58</v>
      </c>
      <c r="G620" s="70" t="s">
        <v>474</v>
      </c>
      <c r="H620" s="70" t="s">
        <v>475</v>
      </c>
      <c r="I620" s="70" t="s">
        <v>476</v>
      </c>
      <c r="J620" s="70">
        <v>130</v>
      </c>
    </row>
    <row r="621" spans="1:10" x14ac:dyDescent="0.55000000000000004">
      <c r="A621" s="69">
        <v>45744</v>
      </c>
      <c r="B621">
        <v>90</v>
      </c>
      <c r="C621">
        <v>24</v>
      </c>
      <c r="D621" t="s">
        <v>589</v>
      </c>
      <c r="E621">
        <v>131</v>
      </c>
      <c r="F621" s="70">
        <v>58</v>
      </c>
      <c r="G621" s="70" t="s">
        <v>474</v>
      </c>
      <c r="H621" s="70" t="s">
        <v>475</v>
      </c>
      <c r="I621" s="70" t="s">
        <v>476</v>
      </c>
      <c r="J621" s="70">
        <v>130</v>
      </c>
    </row>
    <row r="622" spans="1:10" x14ac:dyDescent="0.55000000000000004">
      <c r="A622" s="69">
        <v>45726</v>
      </c>
      <c r="B622">
        <v>100</v>
      </c>
      <c r="C622">
        <v>0</v>
      </c>
      <c r="D622" t="s">
        <v>589</v>
      </c>
      <c r="E622">
        <v>125</v>
      </c>
      <c r="F622" s="70">
        <v>58</v>
      </c>
      <c r="G622" s="70" t="s">
        <v>474</v>
      </c>
      <c r="H622" s="70" t="s">
        <v>475</v>
      </c>
      <c r="I622" s="70" t="s">
        <v>476</v>
      </c>
      <c r="J622" s="70">
        <v>130</v>
      </c>
    </row>
    <row r="623" spans="1:10" x14ac:dyDescent="0.55000000000000004">
      <c r="A623" s="69">
        <v>45715</v>
      </c>
      <c r="B623">
        <v>100</v>
      </c>
      <c r="C623">
        <v>77</v>
      </c>
      <c r="D623" t="s">
        <v>589</v>
      </c>
      <c r="E623">
        <v>129</v>
      </c>
      <c r="F623" s="70">
        <v>58</v>
      </c>
      <c r="G623" s="70" t="s">
        <v>511</v>
      </c>
      <c r="H623" s="70" t="s">
        <v>514</v>
      </c>
      <c r="I623" s="70" t="s">
        <v>499</v>
      </c>
      <c r="J623" s="70">
        <v>160</v>
      </c>
    </row>
    <row r="624" spans="1:10" x14ac:dyDescent="0.55000000000000004">
      <c r="A624" s="69">
        <v>45716</v>
      </c>
      <c r="B624">
        <v>100</v>
      </c>
      <c r="C624">
        <v>77</v>
      </c>
      <c r="D624" t="s">
        <v>589</v>
      </c>
      <c r="E624">
        <v>125</v>
      </c>
      <c r="F624" s="70">
        <v>58</v>
      </c>
      <c r="G624" s="70" t="s">
        <v>511</v>
      </c>
      <c r="H624" s="70" t="s">
        <v>514</v>
      </c>
      <c r="I624" s="70" t="s">
        <v>499</v>
      </c>
      <c r="J624" s="70">
        <v>160</v>
      </c>
    </row>
    <row r="625" spans="1:10" x14ac:dyDescent="0.55000000000000004">
      <c r="A625" s="69">
        <v>45719</v>
      </c>
      <c r="B625">
        <v>100</v>
      </c>
      <c r="C625">
        <v>49</v>
      </c>
      <c r="D625" t="s">
        <v>589</v>
      </c>
      <c r="E625">
        <v>126</v>
      </c>
      <c r="F625" s="70">
        <v>58</v>
      </c>
      <c r="G625" s="70" t="s">
        <v>511</v>
      </c>
      <c r="H625" s="70" t="s">
        <v>514</v>
      </c>
      <c r="I625" s="70" t="s">
        <v>499</v>
      </c>
      <c r="J625" s="70">
        <v>160</v>
      </c>
    </row>
    <row r="626" spans="1:10" x14ac:dyDescent="0.55000000000000004">
      <c r="A626" s="69">
        <v>45720</v>
      </c>
      <c r="B626">
        <v>100</v>
      </c>
      <c r="C626">
        <v>38</v>
      </c>
      <c r="D626" t="s">
        <v>589</v>
      </c>
      <c r="E626">
        <v>131</v>
      </c>
      <c r="F626" s="70">
        <v>58</v>
      </c>
      <c r="G626" s="70" t="s">
        <v>511</v>
      </c>
      <c r="H626" s="70" t="s">
        <v>514</v>
      </c>
      <c r="I626" s="70" t="s">
        <v>499</v>
      </c>
      <c r="J626" s="70">
        <v>160</v>
      </c>
    </row>
    <row r="627" spans="1:10" x14ac:dyDescent="0.55000000000000004">
      <c r="A627" s="69">
        <v>45721</v>
      </c>
      <c r="B627">
        <v>100</v>
      </c>
      <c r="C627">
        <v>57</v>
      </c>
      <c r="D627" t="s">
        <v>589</v>
      </c>
      <c r="E627">
        <v>129</v>
      </c>
      <c r="F627" s="70">
        <v>58</v>
      </c>
      <c r="G627" s="70" t="s">
        <v>511</v>
      </c>
      <c r="H627" s="70" t="s">
        <v>514</v>
      </c>
      <c r="I627" s="70" t="s">
        <v>499</v>
      </c>
      <c r="J627" s="70">
        <v>160</v>
      </c>
    </row>
    <row r="628" spans="1:10" x14ac:dyDescent="0.55000000000000004">
      <c r="A628" s="69">
        <v>45722</v>
      </c>
      <c r="B628">
        <v>0</v>
      </c>
      <c r="C628">
        <v>52</v>
      </c>
      <c r="D628" t="s">
        <v>589</v>
      </c>
      <c r="E628">
        <v>126</v>
      </c>
      <c r="F628" s="70">
        <v>58</v>
      </c>
      <c r="G628" s="70" t="s">
        <v>511</v>
      </c>
      <c r="H628" s="70" t="s">
        <v>514</v>
      </c>
      <c r="I628" s="70" t="s">
        <v>499</v>
      </c>
      <c r="J628" s="70">
        <v>160</v>
      </c>
    </row>
    <row r="629" spans="1:10" x14ac:dyDescent="0.55000000000000004">
      <c r="A629" s="69">
        <v>45723</v>
      </c>
      <c r="B629">
        <v>0</v>
      </c>
      <c r="C629">
        <v>50</v>
      </c>
      <c r="D629" t="s">
        <v>589</v>
      </c>
      <c r="E629">
        <v>134</v>
      </c>
      <c r="F629" s="70">
        <v>58</v>
      </c>
      <c r="G629" s="70" t="s">
        <v>511</v>
      </c>
      <c r="H629" s="70" t="s">
        <v>514</v>
      </c>
      <c r="I629" s="70" t="s">
        <v>499</v>
      </c>
      <c r="J629" s="70">
        <v>160</v>
      </c>
    </row>
    <row r="630" spans="1:10" x14ac:dyDescent="0.55000000000000004">
      <c r="A630" s="69">
        <v>45726</v>
      </c>
      <c r="B630">
        <v>0</v>
      </c>
      <c r="C630">
        <v>48</v>
      </c>
      <c r="D630" t="s">
        <v>589</v>
      </c>
      <c r="E630">
        <v>125</v>
      </c>
      <c r="F630" s="70">
        <v>58</v>
      </c>
      <c r="G630" s="70" t="s">
        <v>511</v>
      </c>
      <c r="H630" s="70" t="s">
        <v>514</v>
      </c>
      <c r="I630" s="70" t="s">
        <v>499</v>
      </c>
      <c r="J630" s="70">
        <v>160</v>
      </c>
    </row>
    <row r="631" spans="1:10" x14ac:dyDescent="0.55000000000000004">
      <c r="A631" s="69">
        <v>45727</v>
      </c>
      <c r="B631">
        <v>0</v>
      </c>
      <c r="C631">
        <v>49</v>
      </c>
      <c r="D631" t="s">
        <v>589</v>
      </c>
      <c r="E631">
        <v>128</v>
      </c>
      <c r="F631" s="70">
        <v>58</v>
      </c>
      <c r="G631" s="70" t="s">
        <v>511</v>
      </c>
      <c r="H631" s="70" t="s">
        <v>514</v>
      </c>
      <c r="I631" s="70" t="s">
        <v>499</v>
      </c>
      <c r="J631" s="70">
        <v>160</v>
      </c>
    </row>
    <row r="632" spans="1:10" x14ac:dyDescent="0.55000000000000004">
      <c r="A632" s="69">
        <v>45728</v>
      </c>
      <c r="B632">
        <v>0</v>
      </c>
      <c r="C632">
        <v>51</v>
      </c>
      <c r="D632" t="s">
        <v>589</v>
      </c>
      <c r="E632">
        <v>129</v>
      </c>
      <c r="F632" s="70">
        <v>58</v>
      </c>
      <c r="G632" s="70" t="s">
        <v>511</v>
      </c>
      <c r="H632" s="70" t="s">
        <v>514</v>
      </c>
      <c r="I632" s="70" t="s">
        <v>499</v>
      </c>
      <c r="J632" s="70">
        <v>160</v>
      </c>
    </row>
    <row r="633" spans="1:10" x14ac:dyDescent="0.55000000000000004">
      <c r="A633" s="69">
        <v>45729</v>
      </c>
      <c r="B633">
        <v>0</v>
      </c>
      <c r="C633">
        <v>52</v>
      </c>
      <c r="D633" t="s">
        <v>589</v>
      </c>
      <c r="E633">
        <v>132</v>
      </c>
      <c r="F633" s="70">
        <v>58</v>
      </c>
      <c r="G633" s="70" t="s">
        <v>511</v>
      </c>
      <c r="H633" s="70" t="s">
        <v>514</v>
      </c>
      <c r="I633" s="70" t="s">
        <v>499</v>
      </c>
      <c r="J633" s="70">
        <v>160</v>
      </c>
    </row>
    <row r="634" spans="1:10" x14ac:dyDescent="0.55000000000000004">
      <c r="A634" s="69">
        <v>45730</v>
      </c>
      <c r="B634">
        <v>0</v>
      </c>
      <c r="C634">
        <v>49</v>
      </c>
      <c r="D634" t="s">
        <v>589</v>
      </c>
      <c r="E634">
        <v>132</v>
      </c>
      <c r="F634" s="70">
        <v>58</v>
      </c>
      <c r="G634" s="70" t="s">
        <v>511</v>
      </c>
      <c r="H634" s="70" t="s">
        <v>514</v>
      </c>
      <c r="I634" s="70" t="s">
        <v>499</v>
      </c>
      <c r="J634" s="70">
        <v>160</v>
      </c>
    </row>
    <row r="635" spans="1:10" x14ac:dyDescent="0.55000000000000004">
      <c r="A635" s="69">
        <v>45733</v>
      </c>
      <c r="B635">
        <v>0</v>
      </c>
      <c r="C635">
        <v>47</v>
      </c>
      <c r="D635" t="s">
        <v>589</v>
      </c>
      <c r="E635">
        <v>100</v>
      </c>
      <c r="F635" s="70">
        <v>58</v>
      </c>
      <c r="G635" s="70" t="s">
        <v>511</v>
      </c>
      <c r="H635" s="70" t="s">
        <v>514</v>
      </c>
      <c r="I635" s="70" t="s">
        <v>499</v>
      </c>
      <c r="J635" s="70">
        <v>160</v>
      </c>
    </row>
    <row r="636" spans="1:10" x14ac:dyDescent="0.55000000000000004">
      <c r="A636" s="69">
        <v>45734</v>
      </c>
      <c r="B636">
        <v>0</v>
      </c>
      <c r="C636">
        <v>49</v>
      </c>
      <c r="D636" t="s">
        <v>589</v>
      </c>
      <c r="E636">
        <v>124</v>
      </c>
      <c r="F636" s="70">
        <v>58</v>
      </c>
      <c r="G636" s="70" t="s">
        <v>511</v>
      </c>
      <c r="H636" s="70" t="s">
        <v>514</v>
      </c>
      <c r="I636" s="70" t="s">
        <v>499</v>
      </c>
      <c r="J636" s="70">
        <v>160</v>
      </c>
    </row>
    <row r="637" spans="1:10" x14ac:dyDescent="0.55000000000000004">
      <c r="A637" s="69">
        <v>45735</v>
      </c>
      <c r="B637">
        <v>0</v>
      </c>
      <c r="C637">
        <v>49</v>
      </c>
      <c r="D637" t="s">
        <v>589</v>
      </c>
      <c r="E637">
        <v>115</v>
      </c>
      <c r="F637" s="70">
        <v>58</v>
      </c>
      <c r="G637" s="70" t="s">
        <v>511</v>
      </c>
      <c r="H637" s="70" t="s">
        <v>514</v>
      </c>
      <c r="I637" s="70" t="s">
        <v>499</v>
      </c>
      <c r="J637" s="70">
        <v>160</v>
      </c>
    </row>
    <row r="638" spans="1:10" x14ac:dyDescent="0.55000000000000004">
      <c r="A638" s="69">
        <v>45736</v>
      </c>
      <c r="B638">
        <v>0</v>
      </c>
      <c r="C638">
        <v>50</v>
      </c>
      <c r="D638" t="s">
        <v>589</v>
      </c>
      <c r="E638">
        <v>118</v>
      </c>
      <c r="F638" s="70">
        <v>58</v>
      </c>
      <c r="G638" s="70" t="s">
        <v>511</v>
      </c>
      <c r="H638" s="70" t="s">
        <v>514</v>
      </c>
      <c r="I638" s="70" t="s">
        <v>499</v>
      </c>
      <c r="J638" s="70">
        <v>160</v>
      </c>
    </row>
    <row r="639" spans="1:10" x14ac:dyDescent="0.55000000000000004">
      <c r="A639" s="69">
        <v>45737</v>
      </c>
      <c r="B639">
        <v>0</v>
      </c>
      <c r="C639">
        <v>49</v>
      </c>
      <c r="D639" t="s">
        <v>589</v>
      </c>
      <c r="E639">
        <v>118</v>
      </c>
      <c r="F639" s="70">
        <v>58</v>
      </c>
      <c r="G639" s="70" t="s">
        <v>511</v>
      </c>
      <c r="H639" s="70" t="s">
        <v>514</v>
      </c>
      <c r="I639" s="70" t="s">
        <v>499</v>
      </c>
      <c r="J639" s="70">
        <v>160</v>
      </c>
    </row>
    <row r="640" spans="1:10" x14ac:dyDescent="0.55000000000000004">
      <c r="A640" s="69">
        <v>45740</v>
      </c>
      <c r="B640">
        <v>0</v>
      </c>
      <c r="C640">
        <v>49</v>
      </c>
      <c r="D640" t="s">
        <v>589</v>
      </c>
      <c r="E640">
        <v>115</v>
      </c>
      <c r="F640" s="70">
        <v>58</v>
      </c>
      <c r="G640" s="70" t="s">
        <v>511</v>
      </c>
      <c r="H640" s="70" t="s">
        <v>514</v>
      </c>
      <c r="I640" s="70" t="s">
        <v>499</v>
      </c>
      <c r="J640" s="70">
        <v>160</v>
      </c>
    </row>
    <row r="641" spans="1:10" x14ac:dyDescent="0.55000000000000004">
      <c r="A641" s="69">
        <v>45741</v>
      </c>
      <c r="B641">
        <v>0</v>
      </c>
      <c r="C641">
        <v>49</v>
      </c>
      <c r="D641" t="s">
        <v>589</v>
      </c>
      <c r="E641">
        <v>122</v>
      </c>
      <c r="F641" s="70">
        <v>58</v>
      </c>
      <c r="G641" s="70" t="s">
        <v>511</v>
      </c>
      <c r="H641" s="70" t="s">
        <v>514</v>
      </c>
      <c r="I641" s="70" t="s">
        <v>499</v>
      </c>
      <c r="J641" s="70">
        <v>160</v>
      </c>
    </row>
    <row r="642" spans="1:10" x14ac:dyDescent="0.55000000000000004">
      <c r="A642" s="69">
        <v>45743</v>
      </c>
      <c r="B642">
        <v>0</v>
      </c>
      <c r="C642">
        <v>56</v>
      </c>
      <c r="D642" t="s">
        <v>589</v>
      </c>
      <c r="E642">
        <v>132</v>
      </c>
      <c r="F642" s="70">
        <v>58</v>
      </c>
      <c r="G642" s="70" t="s">
        <v>511</v>
      </c>
      <c r="H642" s="70" t="s">
        <v>514</v>
      </c>
      <c r="I642" s="70" t="s">
        <v>499</v>
      </c>
      <c r="J642" s="70">
        <v>160</v>
      </c>
    </row>
    <row r="643" spans="1:10" x14ac:dyDescent="0.55000000000000004">
      <c r="A643" s="69">
        <v>45744</v>
      </c>
      <c r="B643">
        <v>0</v>
      </c>
      <c r="C643">
        <v>42</v>
      </c>
      <c r="D643" t="s">
        <v>589</v>
      </c>
      <c r="E643">
        <v>131</v>
      </c>
      <c r="F643" s="70">
        <v>58</v>
      </c>
      <c r="G643" s="70" t="s">
        <v>511</v>
      </c>
      <c r="H643" s="70" t="s">
        <v>514</v>
      </c>
      <c r="I643" s="70" t="s">
        <v>499</v>
      </c>
      <c r="J643" s="70">
        <v>160</v>
      </c>
    </row>
    <row r="644" spans="1:10" x14ac:dyDescent="0.55000000000000004">
      <c r="A644" s="69">
        <v>45714</v>
      </c>
      <c r="B644">
        <v>2</v>
      </c>
      <c r="C644">
        <v>0</v>
      </c>
      <c r="D644" t="s">
        <v>589</v>
      </c>
      <c r="E644">
        <v>111</v>
      </c>
      <c r="F644" s="70">
        <v>58</v>
      </c>
      <c r="G644" s="70" t="s">
        <v>511</v>
      </c>
      <c r="H644" s="70" t="s">
        <v>514</v>
      </c>
      <c r="I644" s="70" t="s">
        <v>499</v>
      </c>
      <c r="J644" s="70">
        <v>160</v>
      </c>
    </row>
    <row r="645" spans="1:10" x14ac:dyDescent="0.55000000000000004">
      <c r="A645" s="69">
        <v>45729</v>
      </c>
      <c r="B645">
        <v>0</v>
      </c>
      <c r="C645">
        <v>32</v>
      </c>
      <c r="D645" t="s">
        <v>589</v>
      </c>
      <c r="E645">
        <v>132</v>
      </c>
      <c r="F645" s="70">
        <v>58</v>
      </c>
      <c r="G645" s="70" t="s">
        <v>471</v>
      </c>
      <c r="H645" s="70" t="s">
        <v>472</v>
      </c>
      <c r="I645" s="70" t="s">
        <v>473</v>
      </c>
      <c r="J645" s="70">
        <v>106</v>
      </c>
    </row>
    <row r="646" spans="1:10" x14ac:dyDescent="0.55000000000000004">
      <c r="A646" s="69">
        <v>45730</v>
      </c>
      <c r="B646">
        <v>0</v>
      </c>
      <c r="C646">
        <v>32</v>
      </c>
      <c r="D646" t="s">
        <v>589</v>
      </c>
      <c r="E646">
        <v>132</v>
      </c>
      <c r="F646" s="70">
        <v>58</v>
      </c>
      <c r="G646" s="70" t="s">
        <v>471</v>
      </c>
      <c r="H646" s="70" t="s">
        <v>472</v>
      </c>
      <c r="I646" s="70" t="s">
        <v>473</v>
      </c>
      <c r="J646" s="70">
        <v>106</v>
      </c>
    </row>
    <row r="647" spans="1:10" x14ac:dyDescent="0.55000000000000004">
      <c r="A647" s="69">
        <v>45733</v>
      </c>
      <c r="B647">
        <v>0</v>
      </c>
      <c r="C647">
        <v>32</v>
      </c>
      <c r="D647" t="s">
        <v>589</v>
      </c>
      <c r="E647">
        <v>100</v>
      </c>
      <c r="F647" s="70">
        <v>58</v>
      </c>
      <c r="G647" s="70" t="s">
        <v>471</v>
      </c>
      <c r="H647" s="70" t="s">
        <v>472</v>
      </c>
      <c r="I647" s="70" t="s">
        <v>473</v>
      </c>
      <c r="J647" s="70">
        <v>106</v>
      </c>
    </row>
    <row r="648" spans="1:10" x14ac:dyDescent="0.55000000000000004">
      <c r="A648" s="69">
        <v>45734</v>
      </c>
      <c r="B648">
        <v>0</v>
      </c>
      <c r="C648">
        <v>32</v>
      </c>
      <c r="D648" t="s">
        <v>589</v>
      </c>
      <c r="E648">
        <v>124</v>
      </c>
      <c r="F648" s="70">
        <v>58</v>
      </c>
      <c r="G648" s="70" t="s">
        <v>471</v>
      </c>
      <c r="H648" s="70" t="s">
        <v>472</v>
      </c>
      <c r="I648" s="70" t="s">
        <v>473</v>
      </c>
      <c r="J648" s="70">
        <v>106</v>
      </c>
    </row>
    <row r="649" spans="1:10" x14ac:dyDescent="0.55000000000000004">
      <c r="A649" s="69">
        <v>45741</v>
      </c>
      <c r="B649">
        <v>0</v>
      </c>
      <c r="C649">
        <v>32</v>
      </c>
      <c r="D649" t="s">
        <v>589</v>
      </c>
      <c r="E649">
        <v>122</v>
      </c>
      <c r="F649" s="70">
        <v>58</v>
      </c>
      <c r="G649" s="70" t="s">
        <v>471</v>
      </c>
      <c r="H649" s="70" t="s">
        <v>472</v>
      </c>
      <c r="I649" s="70" t="s">
        <v>473</v>
      </c>
      <c r="J649" s="70">
        <v>106</v>
      </c>
    </row>
    <row r="650" spans="1:10" x14ac:dyDescent="0.55000000000000004">
      <c r="A650" s="69">
        <v>45734</v>
      </c>
      <c r="B650">
        <v>0</v>
      </c>
      <c r="C650">
        <v>14</v>
      </c>
      <c r="D650" t="s">
        <v>589</v>
      </c>
      <c r="E650">
        <v>124</v>
      </c>
      <c r="F650" s="70">
        <v>58</v>
      </c>
      <c r="G650" s="70" t="s">
        <v>489</v>
      </c>
      <c r="H650" s="70" t="s">
        <v>488</v>
      </c>
      <c r="I650" s="70" t="s">
        <v>490</v>
      </c>
      <c r="J650" s="70">
        <v>150</v>
      </c>
    </row>
    <row r="651" spans="1:10" x14ac:dyDescent="0.55000000000000004">
      <c r="A651" s="69">
        <v>45735</v>
      </c>
      <c r="B651">
        <v>0</v>
      </c>
      <c r="C651">
        <v>14</v>
      </c>
      <c r="D651" t="s">
        <v>589</v>
      </c>
      <c r="E651">
        <v>115</v>
      </c>
      <c r="F651" s="70">
        <v>58</v>
      </c>
      <c r="G651" s="70" t="s">
        <v>489</v>
      </c>
      <c r="H651" s="70" t="s">
        <v>488</v>
      </c>
      <c r="I651" s="70" t="s">
        <v>490</v>
      </c>
      <c r="J651" s="70">
        <v>150</v>
      </c>
    </row>
    <row r="652" spans="1:10" x14ac:dyDescent="0.55000000000000004">
      <c r="A652" s="69">
        <v>45736</v>
      </c>
      <c r="B652">
        <v>0</v>
      </c>
      <c r="C652">
        <v>16</v>
      </c>
      <c r="D652" t="s">
        <v>589</v>
      </c>
      <c r="E652">
        <v>118</v>
      </c>
      <c r="F652" s="70">
        <v>58</v>
      </c>
      <c r="G652" s="70" t="s">
        <v>489</v>
      </c>
      <c r="H652" s="70" t="s">
        <v>488</v>
      </c>
      <c r="I652" s="70" t="s">
        <v>490</v>
      </c>
      <c r="J652" s="70">
        <v>150</v>
      </c>
    </row>
    <row r="653" spans="1:10" x14ac:dyDescent="0.55000000000000004">
      <c r="A653" s="69">
        <v>45737</v>
      </c>
      <c r="B653">
        <v>0</v>
      </c>
      <c r="C653">
        <v>10</v>
      </c>
      <c r="D653" t="s">
        <v>589</v>
      </c>
      <c r="E653">
        <v>118</v>
      </c>
      <c r="F653" s="70">
        <v>58</v>
      </c>
      <c r="G653" s="70" t="s">
        <v>489</v>
      </c>
      <c r="H653" s="70" t="s">
        <v>488</v>
      </c>
      <c r="I653" s="70" t="s">
        <v>490</v>
      </c>
      <c r="J653" s="70">
        <v>150</v>
      </c>
    </row>
    <row r="654" spans="1:10" x14ac:dyDescent="0.55000000000000004">
      <c r="A654" s="69">
        <v>45740</v>
      </c>
      <c r="B654">
        <v>0</v>
      </c>
      <c r="C654">
        <v>24</v>
      </c>
      <c r="D654" t="s">
        <v>589</v>
      </c>
      <c r="E654">
        <v>115</v>
      </c>
      <c r="F654" s="70">
        <v>58</v>
      </c>
      <c r="G654" s="70" t="s">
        <v>489</v>
      </c>
      <c r="H654" s="70" t="s">
        <v>488</v>
      </c>
      <c r="I654" s="70" t="s">
        <v>490</v>
      </c>
      <c r="J654" s="70">
        <v>150</v>
      </c>
    </row>
    <row r="655" spans="1:10" x14ac:dyDescent="0.55000000000000004">
      <c r="A655" s="69">
        <v>45716</v>
      </c>
      <c r="B655">
        <v>0</v>
      </c>
      <c r="C655">
        <v>170</v>
      </c>
      <c r="D655" t="s">
        <v>589</v>
      </c>
      <c r="E655">
        <v>125</v>
      </c>
      <c r="F655" s="70">
        <v>58</v>
      </c>
      <c r="G655" s="70" t="s">
        <v>507</v>
      </c>
      <c r="H655" s="70" t="s">
        <v>508</v>
      </c>
      <c r="I655" s="70" t="s">
        <v>490</v>
      </c>
      <c r="J655" s="70">
        <v>150</v>
      </c>
    </row>
    <row r="656" spans="1:10" x14ac:dyDescent="0.55000000000000004">
      <c r="A656" s="69">
        <v>45719</v>
      </c>
      <c r="B656">
        <v>0</v>
      </c>
      <c r="C656">
        <v>157</v>
      </c>
      <c r="D656" t="s">
        <v>589</v>
      </c>
      <c r="E656">
        <v>126</v>
      </c>
      <c r="F656" s="70">
        <v>58</v>
      </c>
      <c r="G656" s="70" t="s">
        <v>507</v>
      </c>
      <c r="H656" s="70" t="s">
        <v>508</v>
      </c>
      <c r="I656" s="70" t="s">
        <v>490</v>
      </c>
      <c r="J656" s="70">
        <v>150</v>
      </c>
    </row>
    <row r="657" spans="1:10" x14ac:dyDescent="0.55000000000000004">
      <c r="A657" s="69">
        <v>45720</v>
      </c>
      <c r="B657">
        <v>0</v>
      </c>
      <c r="C657">
        <v>160</v>
      </c>
      <c r="D657" t="s">
        <v>589</v>
      </c>
      <c r="E657">
        <v>131</v>
      </c>
      <c r="F657" s="70">
        <v>58</v>
      </c>
      <c r="G657" s="70" t="s">
        <v>507</v>
      </c>
      <c r="H657" s="70" t="s">
        <v>508</v>
      </c>
      <c r="I657" s="70" t="s">
        <v>490</v>
      </c>
      <c r="J657" s="70">
        <v>150</v>
      </c>
    </row>
    <row r="658" spans="1:10" x14ac:dyDescent="0.55000000000000004">
      <c r="A658" s="69">
        <v>45721</v>
      </c>
      <c r="B658">
        <v>0</v>
      </c>
      <c r="C658">
        <v>180</v>
      </c>
      <c r="D658" t="s">
        <v>589</v>
      </c>
      <c r="E658">
        <v>129</v>
      </c>
      <c r="F658" s="70">
        <v>58</v>
      </c>
      <c r="G658" s="70" t="s">
        <v>507</v>
      </c>
      <c r="H658" s="70" t="s">
        <v>508</v>
      </c>
      <c r="I658" s="70" t="s">
        <v>490</v>
      </c>
      <c r="J658" s="70">
        <v>150</v>
      </c>
    </row>
    <row r="659" spans="1:10" x14ac:dyDescent="0.55000000000000004">
      <c r="A659" s="69">
        <v>45722</v>
      </c>
      <c r="B659">
        <v>0</v>
      </c>
      <c r="C659">
        <v>167</v>
      </c>
      <c r="D659" t="s">
        <v>589</v>
      </c>
      <c r="E659">
        <v>126</v>
      </c>
      <c r="F659" s="70">
        <v>58</v>
      </c>
      <c r="G659" s="70" t="s">
        <v>507</v>
      </c>
      <c r="H659" s="70" t="s">
        <v>508</v>
      </c>
      <c r="I659" s="70" t="s">
        <v>490</v>
      </c>
      <c r="J659" s="70">
        <v>150</v>
      </c>
    </row>
    <row r="660" spans="1:10" x14ac:dyDescent="0.55000000000000004">
      <c r="A660" s="69">
        <v>45723</v>
      </c>
      <c r="B660">
        <v>0</v>
      </c>
      <c r="C660">
        <v>167</v>
      </c>
      <c r="D660" t="s">
        <v>589</v>
      </c>
      <c r="E660">
        <v>134</v>
      </c>
      <c r="F660" s="70">
        <v>58</v>
      </c>
      <c r="G660" s="70" t="s">
        <v>507</v>
      </c>
      <c r="H660" s="70" t="s">
        <v>508</v>
      </c>
      <c r="I660" s="70" t="s">
        <v>490</v>
      </c>
      <c r="J660" s="70">
        <v>150</v>
      </c>
    </row>
    <row r="661" spans="1:10" x14ac:dyDescent="0.55000000000000004">
      <c r="A661" s="69">
        <v>45726</v>
      </c>
      <c r="B661">
        <v>0</v>
      </c>
      <c r="C661">
        <v>167</v>
      </c>
      <c r="D661" t="s">
        <v>589</v>
      </c>
      <c r="E661">
        <v>125</v>
      </c>
      <c r="F661" s="70">
        <v>58</v>
      </c>
      <c r="G661" s="70" t="s">
        <v>507</v>
      </c>
      <c r="H661" s="70" t="s">
        <v>508</v>
      </c>
      <c r="I661" s="70" t="s">
        <v>490</v>
      </c>
      <c r="J661" s="70">
        <v>150</v>
      </c>
    </row>
    <row r="662" spans="1:10" x14ac:dyDescent="0.55000000000000004">
      <c r="A662" s="69">
        <v>45727</v>
      </c>
      <c r="B662">
        <v>0</v>
      </c>
      <c r="C662">
        <v>167</v>
      </c>
      <c r="D662" t="s">
        <v>589</v>
      </c>
      <c r="E662">
        <v>128</v>
      </c>
      <c r="F662" s="70">
        <v>58</v>
      </c>
      <c r="G662" s="70" t="s">
        <v>507</v>
      </c>
      <c r="H662" s="70" t="s">
        <v>508</v>
      </c>
      <c r="I662" s="70" t="s">
        <v>490</v>
      </c>
      <c r="J662" s="70">
        <v>150</v>
      </c>
    </row>
    <row r="663" spans="1:10" x14ac:dyDescent="0.55000000000000004">
      <c r="A663" s="69">
        <v>45728</v>
      </c>
      <c r="B663">
        <v>0</v>
      </c>
      <c r="C663">
        <v>167</v>
      </c>
      <c r="D663" t="s">
        <v>589</v>
      </c>
      <c r="E663">
        <v>129</v>
      </c>
      <c r="F663" s="70">
        <v>58</v>
      </c>
      <c r="G663" s="70" t="s">
        <v>507</v>
      </c>
      <c r="H663" s="70" t="s">
        <v>508</v>
      </c>
      <c r="I663" s="70" t="s">
        <v>490</v>
      </c>
      <c r="J663" s="70">
        <v>150</v>
      </c>
    </row>
    <row r="664" spans="1:10" x14ac:dyDescent="0.55000000000000004">
      <c r="A664" s="69">
        <v>45729</v>
      </c>
      <c r="B664">
        <v>0</v>
      </c>
      <c r="C664">
        <v>167</v>
      </c>
      <c r="D664" t="s">
        <v>589</v>
      </c>
      <c r="E664">
        <v>132</v>
      </c>
      <c r="F664" s="70">
        <v>58</v>
      </c>
      <c r="G664" s="70" t="s">
        <v>507</v>
      </c>
      <c r="H664" s="70" t="s">
        <v>508</v>
      </c>
      <c r="I664" s="70" t="s">
        <v>490</v>
      </c>
      <c r="J664" s="70">
        <v>150</v>
      </c>
    </row>
    <row r="665" spans="1:10" x14ac:dyDescent="0.55000000000000004">
      <c r="A665" s="69">
        <v>45730</v>
      </c>
      <c r="B665">
        <v>0</v>
      </c>
      <c r="C665">
        <v>167</v>
      </c>
      <c r="D665" t="s">
        <v>589</v>
      </c>
      <c r="E665">
        <v>132</v>
      </c>
      <c r="F665" s="70">
        <v>58</v>
      </c>
      <c r="G665" s="70" t="s">
        <v>507</v>
      </c>
      <c r="H665" s="70" t="s">
        <v>508</v>
      </c>
      <c r="I665" s="70" t="s">
        <v>490</v>
      </c>
      <c r="J665" s="70">
        <v>150</v>
      </c>
    </row>
    <row r="666" spans="1:10" x14ac:dyDescent="0.55000000000000004">
      <c r="A666" s="69">
        <v>45733</v>
      </c>
      <c r="B666">
        <v>0</v>
      </c>
      <c r="C666">
        <v>166</v>
      </c>
      <c r="D666" t="s">
        <v>589</v>
      </c>
      <c r="E666">
        <v>100</v>
      </c>
      <c r="F666" s="70">
        <v>58</v>
      </c>
      <c r="G666" s="70" t="s">
        <v>507</v>
      </c>
      <c r="H666" s="70" t="s">
        <v>508</v>
      </c>
      <c r="I666" s="70" t="s">
        <v>490</v>
      </c>
      <c r="J666" s="70">
        <v>150</v>
      </c>
    </row>
    <row r="667" spans="1:10" x14ac:dyDescent="0.55000000000000004">
      <c r="A667" s="69">
        <v>45734</v>
      </c>
      <c r="B667">
        <v>0</v>
      </c>
      <c r="C667">
        <v>166</v>
      </c>
      <c r="D667" t="s">
        <v>589</v>
      </c>
      <c r="E667">
        <v>124</v>
      </c>
      <c r="F667" s="70">
        <v>58</v>
      </c>
      <c r="G667" s="70" t="s">
        <v>507</v>
      </c>
      <c r="H667" s="70" t="s">
        <v>508</v>
      </c>
      <c r="I667" s="70" t="s">
        <v>490</v>
      </c>
      <c r="J667" s="70">
        <v>150</v>
      </c>
    </row>
    <row r="668" spans="1:10" x14ac:dyDescent="0.55000000000000004">
      <c r="A668" s="69">
        <v>45735</v>
      </c>
      <c r="B668">
        <v>0</v>
      </c>
      <c r="C668">
        <v>166</v>
      </c>
      <c r="D668" t="s">
        <v>589</v>
      </c>
      <c r="E668">
        <v>115</v>
      </c>
      <c r="F668" s="70">
        <v>58</v>
      </c>
      <c r="G668" s="70" t="s">
        <v>507</v>
      </c>
      <c r="H668" s="70" t="s">
        <v>508</v>
      </c>
      <c r="I668" s="70" t="s">
        <v>490</v>
      </c>
      <c r="J668" s="70">
        <v>150</v>
      </c>
    </row>
    <row r="669" spans="1:10" x14ac:dyDescent="0.55000000000000004">
      <c r="A669" s="69">
        <v>45736</v>
      </c>
      <c r="B669">
        <v>0</v>
      </c>
      <c r="C669">
        <v>167</v>
      </c>
      <c r="D669" t="s">
        <v>589</v>
      </c>
      <c r="E669">
        <v>118</v>
      </c>
      <c r="F669" s="70">
        <v>58</v>
      </c>
      <c r="G669" s="70" t="s">
        <v>507</v>
      </c>
      <c r="H669" s="70" t="s">
        <v>508</v>
      </c>
      <c r="I669" s="70" t="s">
        <v>490</v>
      </c>
      <c r="J669" s="70">
        <v>150</v>
      </c>
    </row>
    <row r="670" spans="1:10" x14ac:dyDescent="0.55000000000000004">
      <c r="A670" s="69">
        <v>45737</v>
      </c>
      <c r="B670">
        <v>0</v>
      </c>
      <c r="C670">
        <v>167</v>
      </c>
      <c r="D670" t="s">
        <v>589</v>
      </c>
      <c r="E670">
        <v>118</v>
      </c>
      <c r="F670" s="70">
        <v>58</v>
      </c>
      <c r="G670" s="70" t="s">
        <v>507</v>
      </c>
      <c r="H670" s="70" t="s">
        <v>508</v>
      </c>
      <c r="I670" s="70" t="s">
        <v>490</v>
      </c>
      <c r="J670" s="70">
        <v>150</v>
      </c>
    </row>
    <row r="671" spans="1:10" x14ac:dyDescent="0.55000000000000004">
      <c r="A671" s="69">
        <v>45741</v>
      </c>
      <c r="B671">
        <v>0</v>
      </c>
      <c r="C671">
        <v>166</v>
      </c>
      <c r="D671" t="s">
        <v>589</v>
      </c>
      <c r="E671">
        <v>122</v>
      </c>
      <c r="F671" s="70">
        <v>58</v>
      </c>
      <c r="G671" s="70" t="s">
        <v>507</v>
      </c>
      <c r="H671" s="70" t="s">
        <v>508</v>
      </c>
      <c r="I671" s="70" t="s">
        <v>490</v>
      </c>
      <c r="J671" s="70">
        <v>150</v>
      </c>
    </row>
    <row r="672" spans="1:10" x14ac:dyDescent="0.55000000000000004">
      <c r="A672" s="69">
        <v>45744</v>
      </c>
      <c r="B672">
        <v>0</v>
      </c>
      <c r="C672">
        <v>120</v>
      </c>
      <c r="D672" t="s">
        <v>589</v>
      </c>
      <c r="E672">
        <v>131</v>
      </c>
      <c r="F672" s="70">
        <v>58</v>
      </c>
      <c r="G672" s="70" t="s">
        <v>507</v>
      </c>
      <c r="H672" s="70" t="s">
        <v>508</v>
      </c>
      <c r="I672" s="70" t="s">
        <v>490</v>
      </c>
      <c r="J672" s="70">
        <v>150</v>
      </c>
    </row>
    <row r="673" spans="1:10" x14ac:dyDescent="0.55000000000000004">
      <c r="A673" s="69">
        <v>45716</v>
      </c>
      <c r="B673">
        <v>0</v>
      </c>
      <c r="C673">
        <v>90</v>
      </c>
      <c r="D673" t="s">
        <v>589</v>
      </c>
      <c r="E673">
        <v>125</v>
      </c>
      <c r="F673" s="70">
        <v>58</v>
      </c>
      <c r="G673" s="70" t="s">
        <v>500</v>
      </c>
      <c r="H673" s="70" t="s">
        <v>510</v>
      </c>
      <c r="I673" s="70" t="s">
        <v>490</v>
      </c>
      <c r="J673" s="70">
        <v>120</v>
      </c>
    </row>
    <row r="674" spans="1:10" x14ac:dyDescent="0.55000000000000004">
      <c r="A674" s="69">
        <v>45721</v>
      </c>
      <c r="B674">
        <v>0</v>
      </c>
      <c r="C674">
        <v>40</v>
      </c>
      <c r="D674" t="s">
        <v>589</v>
      </c>
      <c r="E674">
        <v>129</v>
      </c>
      <c r="F674" s="70">
        <v>58</v>
      </c>
      <c r="G674" s="70" t="s">
        <v>500</v>
      </c>
      <c r="H674" s="70" t="s">
        <v>510</v>
      </c>
      <c r="I674" s="70" t="s">
        <v>490</v>
      </c>
      <c r="J674" s="70">
        <v>120</v>
      </c>
    </row>
    <row r="675" spans="1:10" x14ac:dyDescent="0.55000000000000004">
      <c r="A675" s="69">
        <v>45722</v>
      </c>
      <c r="B675">
        <v>0</v>
      </c>
      <c r="C675">
        <v>53</v>
      </c>
      <c r="D675" t="s">
        <v>589</v>
      </c>
      <c r="E675">
        <v>126</v>
      </c>
      <c r="F675" s="70">
        <v>58</v>
      </c>
      <c r="G675" s="70" t="s">
        <v>500</v>
      </c>
      <c r="H675" s="70" t="s">
        <v>510</v>
      </c>
      <c r="I675" s="70" t="s">
        <v>490</v>
      </c>
      <c r="J675" s="70">
        <v>120</v>
      </c>
    </row>
    <row r="676" spans="1:10" x14ac:dyDescent="0.55000000000000004">
      <c r="A676" s="69">
        <v>45723</v>
      </c>
      <c r="B676">
        <v>0</v>
      </c>
      <c r="C676">
        <v>53</v>
      </c>
      <c r="D676" t="s">
        <v>589</v>
      </c>
      <c r="E676">
        <v>134</v>
      </c>
      <c r="F676" s="70">
        <v>58</v>
      </c>
      <c r="G676" s="70" t="s">
        <v>500</v>
      </c>
      <c r="H676" s="70" t="s">
        <v>510</v>
      </c>
      <c r="I676" s="70" t="s">
        <v>490</v>
      </c>
      <c r="J676" s="70">
        <v>120</v>
      </c>
    </row>
    <row r="677" spans="1:10" x14ac:dyDescent="0.55000000000000004">
      <c r="A677" s="69">
        <v>45726</v>
      </c>
      <c r="B677">
        <v>0</v>
      </c>
      <c r="C677">
        <v>47</v>
      </c>
      <c r="D677" t="s">
        <v>589</v>
      </c>
      <c r="E677">
        <v>125</v>
      </c>
      <c r="F677" s="70">
        <v>58</v>
      </c>
      <c r="G677" s="70" t="s">
        <v>500</v>
      </c>
      <c r="H677" s="70" t="s">
        <v>510</v>
      </c>
      <c r="I677" s="70" t="s">
        <v>490</v>
      </c>
      <c r="J677" s="70">
        <v>120</v>
      </c>
    </row>
    <row r="678" spans="1:10" x14ac:dyDescent="0.55000000000000004">
      <c r="A678" s="69">
        <v>45727</v>
      </c>
      <c r="B678">
        <v>0</v>
      </c>
      <c r="C678">
        <v>47</v>
      </c>
      <c r="D678" t="s">
        <v>589</v>
      </c>
      <c r="E678">
        <v>128</v>
      </c>
      <c r="F678" s="70">
        <v>58</v>
      </c>
      <c r="G678" s="70" t="s">
        <v>500</v>
      </c>
      <c r="H678" s="70" t="s">
        <v>510</v>
      </c>
      <c r="I678" s="70" t="s">
        <v>490</v>
      </c>
      <c r="J678" s="70">
        <v>120</v>
      </c>
    </row>
    <row r="679" spans="1:10" x14ac:dyDescent="0.55000000000000004">
      <c r="A679" s="69">
        <v>45728</v>
      </c>
      <c r="B679">
        <v>0</v>
      </c>
      <c r="C679">
        <v>45</v>
      </c>
      <c r="D679" t="s">
        <v>589</v>
      </c>
      <c r="E679">
        <v>129</v>
      </c>
      <c r="F679" s="70">
        <v>58</v>
      </c>
      <c r="G679" s="70" t="s">
        <v>500</v>
      </c>
      <c r="H679" s="70" t="s">
        <v>510</v>
      </c>
      <c r="I679" s="70" t="s">
        <v>490</v>
      </c>
      <c r="J679" s="70">
        <v>120</v>
      </c>
    </row>
    <row r="680" spans="1:10" x14ac:dyDescent="0.55000000000000004">
      <c r="A680" s="69">
        <v>45729</v>
      </c>
      <c r="B680">
        <v>0</v>
      </c>
      <c r="C680">
        <v>35</v>
      </c>
      <c r="D680" t="s">
        <v>589</v>
      </c>
      <c r="E680">
        <v>132</v>
      </c>
      <c r="F680" s="70">
        <v>58</v>
      </c>
      <c r="G680" s="70" t="s">
        <v>500</v>
      </c>
      <c r="H680" s="70" t="s">
        <v>510</v>
      </c>
      <c r="I680" s="70" t="s">
        <v>490</v>
      </c>
      <c r="J680" s="70">
        <v>120</v>
      </c>
    </row>
    <row r="681" spans="1:10" x14ac:dyDescent="0.55000000000000004">
      <c r="A681" s="69">
        <v>45730</v>
      </c>
      <c r="B681">
        <v>0</v>
      </c>
      <c r="C681">
        <v>56</v>
      </c>
      <c r="D681" t="s">
        <v>589</v>
      </c>
      <c r="E681">
        <v>132</v>
      </c>
      <c r="F681" s="70">
        <v>58</v>
      </c>
      <c r="G681" s="70" t="s">
        <v>500</v>
      </c>
      <c r="H681" s="70" t="s">
        <v>510</v>
      </c>
      <c r="I681" s="70" t="s">
        <v>490</v>
      </c>
      <c r="J681" s="70">
        <v>120</v>
      </c>
    </row>
    <row r="682" spans="1:10" x14ac:dyDescent="0.55000000000000004">
      <c r="A682" s="69">
        <v>45736</v>
      </c>
      <c r="B682">
        <v>0</v>
      </c>
      <c r="C682">
        <v>97</v>
      </c>
      <c r="D682" t="s">
        <v>589</v>
      </c>
      <c r="E682">
        <v>118</v>
      </c>
      <c r="F682" s="70">
        <v>58</v>
      </c>
      <c r="G682" s="70" t="s">
        <v>500</v>
      </c>
      <c r="H682" s="70" t="s">
        <v>510</v>
      </c>
      <c r="I682" s="70" t="s">
        <v>490</v>
      </c>
      <c r="J682" s="70">
        <v>120</v>
      </c>
    </row>
    <row r="683" spans="1:10" x14ac:dyDescent="0.55000000000000004">
      <c r="A683" s="69">
        <v>45737</v>
      </c>
      <c r="B683">
        <v>0</v>
      </c>
      <c r="C683">
        <v>45</v>
      </c>
      <c r="D683" t="s">
        <v>589</v>
      </c>
      <c r="E683">
        <v>118</v>
      </c>
      <c r="F683" s="70">
        <v>58</v>
      </c>
      <c r="G683" s="70" t="s">
        <v>500</v>
      </c>
      <c r="H683" s="70" t="s">
        <v>510</v>
      </c>
      <c r="I683" s="70" t="s">
        <v>490</v>
      </c>
      <c r="J683" s="70">
        <v>120</v>
      </c>
    </row>
    <row r="684" spans="1:10" x14ac:dyDescent="0.55000000000000004">
      <c r="A684" s="69">
        <v>45740</v>
      </c>
      <c r="B684">
        <v>0</v>
      </c>
      <c r="C684">
        <v>45</v>
      </c>
      <c r="D684" t="s">
        <v>589</v>
      </c>
      <c r="E684">
        <v>115</v>
      </c>
      <c r="F684" s="70">
        <v>58</v>
      </c>
      <c r="G684" s="70" t="s">
        <v>500</v>
      </c>
      <c r="H684" s="70" t="s">
        <v>510</v>
      </c>
      <c r="I684" s="70" t="s">
        <v>490</v>
      </c>
      <c r="J684" s="70">
        <v>120</v>
      </c>
    </row>
    <row r="685" spans="1:10" x14ac:dyDescent="0.55000000000000004">
      <c r="A685" s="69">
        <v>45741</v>
      </c>
      <c r="B685">
        <v>0</v>
      </c>
      <c r="C685">
        <v>45</v>
      </c>
      <c r="D685" t="s">
        <v>589</v>
      </c>
      <c r="E685">
        <v>122</v>
      </c>
      <c r="F685" s="70">
        <v>58</v>
      </c>
      <c r="G685" s="70" t="s">
        <v>500</v>
      </c>
      <c r="H685" s="70" t="s">
        <v>510</v>
      </c>
      <c r="I685" s="70" t="s">
        <v>490</v>
      </c>
      <c r="J685" s="70">
        <v>120</v>
      </c>
    </row>
    <row r="686" spans="1:10" x14ac:dyDescent="0.55000000000000004">
      <c r="A686" s="69">
        <v>45744</v>
      </c>
      <c r="B686">
        <v>0</v>
      </c>
      <c r="C686">
        <v>48</v>
      </c>
      <c r="D686" t="s">
        <v>589</v>
      </c>
      <c r="E686">
        <v>131</v>
      </c>
      <c r="F686" s="70">
        <v>58</v>
      </c>
      <c r="G686" s="70" t="s">
        <v>500</v>
      </c>
      <c r="H686" s="70" t="s">
        <v>510</v>
      </c>
      <c r="I686" s="70" t="s">
        <v>490</v>
      </c>
      <c r="J686" s="70">
        <v>120</v>
      </c>
    </row>
    <row r="687" spans="1:10" x14ac:dyDescent="0.55000000000000004">
      <c r="A687" s="69">
        <v>45729</v>
      </c>
      <c r="B687">
        <v>0</v>
      </c>
      <c r="C687">
        <v>20</v>
      </c>
      <c r="D687" t="s">
        <v>589</v>
      </c>
      <c r="E687">
        <v>132</v>
      </c>
      <c r="F687" s="70">
        <v>58</v>
      </c>
      <c r="G687" s="70" t="s">
        <v>497</v>
      </c>
      <c r="H687" s="70" t="s">
        <v>498</v>
      </c>
      <c r="I687" s="70" t="s">
        <v>499</v>
      </c>
      <c r="J687" s="70">
        <v>120</v>
      </c>
    </row>
    <row r="688" spans="1:10" x14ac:dyDescent="0.55000000000000004">
      <c r="A688" s="69">
        <v>45719</v>
      </c>
      <c r="B688">
        <v>0</v>
      </c>
      <c r="C688">
        <v>70</v>
      </c>
      <c r="D688" t="s">
        <v>589</v>
      </c>
      <c r="E688">
        <v>126</v>
      </c>
      <c r="F688" s="70">
        <v>58</v>
      </c>
      <c r="G688" s="70" t="s">
        <v>516</v>
      </c>
      <c r="H688" s="70" t="s">
        <v>515</v>
      </c>
      <c r="I688" s="70" t="s">
        <v>473</v>
      </c>
      <c r="J688" s="70">
        <v>160</v>
      </c>
    </row>
    <row r="689" spans="1:10" x14ac:dyDescent="0.55000000000000004">
      <c r="A689" s="69">
        <v>45720</v>
      </c>
      <c r="B689">
        <v>0</v>
      </c>
      <c r="C689">
        <v>83</v>
      </c>
      <c r="D689" t="s">
        <v>589</v>
      </c>
      <c r="E689">
        <v>131</v>
      </c>
      <c r="F689" s="70">
        <v>58</v>
      </c>
      <c r="G689" s="70" t="s">
        <v>516</v>
      </c>
      <c r="H689" s="70" t="s">
        <v>515</v>
      </c>
      <c r="I689" s="70" t="s">
        <v>473</v>
      </c>
      <c r="J689" s="70">
        <v>160</v>
      </c>
    </row>
    <row r="690" spans="1:10" x14ac:dyDescent="0.55000000000000004">
      <c r="A690" s="69">
        <v>45721</v>
      </c>
      <c r="B690">
        <v>0</v>
      </c>
      <c r="C690">
        <v>50</v>
      </c>
      <c r="D690" t="s">
        <v>589</v>
      </c>
      <c r="E690">
        <v>129</v>
      </c>
      <c r="F690" s="70">
        <v>58</v>
      </c>
      <c r="G690" s="70" t="s">
        <v>516</v>
      </c>
      <c r="H690" s="70" t="s">
        <v>515</v>
      </c>
      <c r="I690" s="70" t="s">
        <v>473</v>
      </c>
      <c r="J690" s="70">
        <v>160</v>
      </c>
    </row>
    <row r="691" spans="1:10" x14ac:dyDescent="0.55000000000000004">
      <c r="A691" s="69">
        <v>45722</v>
      </c>
      <c r="B691">
        <v>0</v>
      </c>
      <c r="C691">
        <v>45</v>
      </c>
      <c r="D691" t="s">
        <v>589</v>
      </c>
      <c r="E691">
        <v>126</v>
      </c>
      <c r="F691" s="70">
        <v>58</v>
      </c>
      <c r="G691" s="70" t="s">
        <v>516</v>
      </c>
      <c r="H691" s="70" t="s">
        <v>515</v>
      </c>
      <c r="I691" s="70" t="s">
        <v>473</v>
      </c>
      <c r="J691" s="70">
        <v>160</v>
      </c>
    </row>
    <row r="692" spans="1:10" x14ac:dyDescent="0.55000000000000004">
      <c r="A692" s="69">
        <v>45723</v>
      </c>
      <c r="B692">
        <v>0</v>
      </c>
      <c r="C692">
        <v>45</v>
      </c>
      <c r="D692" t="s">
        <v>589</v>
      </c>
      <c r="E692">
        <v>134</v>
      </c>
      <c r="F692" s="70">
        <v>58</v>
      </c>
      <c r="G692" s="70" t="s">
        <v>516</v>
      </c>
      <c r="H692" s="70" t="s">
        <v>515</v>
      </c>
      <c r="I692" s="70" t="s">
        <v>473</v>
      </c>
      <c r="J692" s="70">
        <v>160</v>
      </c>
    </row>
    <row r="693" spans="1:10" x14ac:dyDescent="0.55000000000000004">
      <c r="A693" s="69">
        <v>45726</v>
      </c>
      <c r="B693">
        <v>0</v>
      </c>
      <c r="C693">
        <v>30</v>
      </c>
      <c r="D693" t="s">
        <v>589</v>
      </c>
      <c r="E693">
        <v>125</v>
      </c>
      <c r="F693" s="70">
        <v>58</v>
      </c>
      <c r="G693" s="70" t="s">
        <v>516</v>
      </c>
      <c r="H693" s="70" t="s">
        <v>515</v>
      </c>
      <c r="I693" s="70" t="s">
        <v>473</v>
      </c>
      <c r="J693" s="70">
        <v>160</v>
      </c>
    </row>
    <row r="694" spans="1:10" x14ac:dyDescent="0.55000000000000004">
      <c r="A694" s="69">
        <v>45727</v>
      </c>
      <c r="B694">
        <v>0</v>
      </c>
      <c r="C694">
        <v>33</v>
      </c>
      <c r="D694" t="s">
        <v>589</v>
      </c>
      <c r="E694">
        <v>128</v>
      </c>
      <c r="F694" s="70">
        <v>58</v>
      </c>
      <c r="G694" s="70" t="s">
        <v>516</v>
      </c>
      <c r="H694" s="70" t="s">
        <v>515</v>
      </c>
      <c r="I694" s="70" t="s">
        <v>473</v>
      </c>
      <c r="J694" s="70">
        <v>160</v>
      </c>
    </row>
    <row r="695" spans="1:10" x14ac:dyDescent="0.55000000000000004">
      <c r="A695" s="69">
        <v>45728</v>
      </c>
      <c r="B695">
        <v>0</v>
      </c>
      <c r="C695">
        <v>48</v>
      </c>
      <c r="D695" t="s">
        <v>589</v>
      </c>
      <c r="E695">
        <v>129</v>
      </c>
      <c r="F695" s="70">
        <v>58</v>
      </c>
      <c r="G695" s="70" t="s">
        <v>516</v>
      </c>
      <c r="H695" s="70" t="s">
        <v>515</v>
      </c>
      <c r="I695" s="70" t="s">
        <v>473</v>
      </c>
      <c r="J695" s="70">
        <v>160</v>
      </c>
    </row>
    <row r="696" spans="1:10" x14ac:dyDescent="0.55000000000000004">
      <c r="A696" s="69">
        <v>45729</v>
      </c>
      <c r="B696">
        <v>0</v>
      </c>
      <c r="C696">
        <v>39</v>
      </c>
      <c r="D696" t="s">
        <v>589</v>
      </c>
      <c r="E696">
        <v>132</v>
      </c>
      <c r="F696" s="70">
        <v>58</v>
      </c>
      <c r="G696" s="70" t="s">
        <v>516</v>
      </c>
      <c r="H696" s="70" t="s">
        <v>515</v>
      </c>
      <c r="I696" s="70" t="s">
        <v>473</v>
      </c>
      <c r="J696" s="70">
        <v>160</v>
      </c>
    </row>
    <row r="697" spans="1:10" x14ac:dyDescent="0.55000000000000004">
      <c r="A697" s="69">
        <v>45730</v>
      </c>
      <c r="B697">
        <v>0</v>
      </c>
      <c r="C697">
        <v>47</v>
      </c>
      <c r="D697" t="s">
        <v>589</v>
      </c>
      <c r="E697">
        <v>132</v>
      </c>
      <c r="F697" s="70">
        <v>58</v>
      </c>
      <c r="G697" s="70" t="s">
        <v>516</v>
      </c>
      <c r="H697" s="70" t="s">
        <v>515</v>
      </c>
      <c r="I697" s="70" t="s">
        <v>473</v>
      </c>
      <c r="J697" s="70">
        <v>160</v>
      </c>
    </row>
    <row r="698" spans="1:10" x14ac:dyDescent="0.55000000000000004">
      <c r="A698" s="69">
        <v>45733</v>
      </c>
      <c r="B698">
        <v>0</v>
      </c>
      <c r="C698">
        <v>42</v>
      </c>
      <c r="D698" t="s">
        <v>589</v>
      </c>
      <c r="E698">
        <v>100</v>
      </c>
      <c r="F698" s="70">
        <v>58</v>
      </c>
      <c r="G698" s="70" t="s">
        <v>516</v>
      </c>
      <c r="H698" s="70" t="s">
        <v>515</v>
      </c>
      <c r="I698" s="70" t="s">
        <v>473</v>
      </c>
      <c r="J698" s="70">
        <v>160</v>
      </c>
    </row>
    <row r="699" spans="1:10" x14ac:dyDescent="0.55000000000000004">
      <c r="A699" s="69">
        <v>45734</v>
      </c>
      <c r="B699">
        <v>0</v>
      </c>
      <c r="C699">
        <v>45</v>
      </c>
      <c r="D699" t="s">
        <v>589</v>
      </c>
      <c r="E699">
        <v>124</v>
      </c>
      <c r="F699" s="70">
        <v>58</v>
      </c>
      <c r="G699" s="70" t="s">
        <v>516</v>
      </c>
      <c r="H699" s="70" t="s">
        <v>515</v>
      </c>
      <c r="I699" s="70" t="s">
        <v>473</v>
      </c>
      <c r="J699" s="70">
        <v>160</v>
      </c>
    </row>
    <row r="700" spans="1:10" x14ac:dyDescent="0.55000000000000004">
      <c r="A700" s="69">
        <v>45735</v>
      </c>
      <c r="B700">
        <v>0</v>
      </c>
      <c r="C700">
        <v>20</v>
      </c>
      <c r="D700" t="s">
        <v>589</v>
      </c>
      <c r="E700">
        <v>115</v>
      </c>
      <c r="F700" s="70">
        <v>58</v>
      </c>
      <c r="G700" s="70" t="s">
        <v>516</v>
      </c>
      <c r="H700" s="70" t="s">
        <v>515</v>
      </c>
      <c r="I700" s="70" t="s">
        <v>473</v>
      </c>
      <c r="J700" s="70">
        <v>160</v>
      </c>
    </row>
    <row r="701" spans="1:10" x14ac:dyDescent="0.55000000000000004">
      <c r="A701" s="69">
        <v>45736</v>
      </c>
      <c r="B701">
        <v>0</v>
      </c>
      <c r="C701">
        <v>20</v>
      </c>
      <c r="D701" t="s">
        <v>589</v>
      </c>
      <c r="E701">
        <v>118</v>
      </c>
      <c r="F701" s="70">
        <v>58</v>
      </c>
      <c r="G701" s="70" t="s">
        <v>516</v>
      </c>
      <c r="H701" s="70" t="s">
        <v>515</v>
      </c>
      <c r="I701" s="70" t="s">
        <v>473</v>
      </c>
      <c r="J701" s="70">
        <v>160</v>
      </c>
    </row>
    <row r="702" spans="1:10" x14ac:dyDescent="0.55000000000000004">
      <c r="A702" s="69">
        <v>45737</v>
      </c>
      <c r="B702">
        <v>0</v>
      </c>
      <c r="C702">
        <v>28</v>
      </c>
      <c r="D702" t="s">
        <v>589</v>
      </c>
      <c r="E702">
        <v>118</v>
      </c>
      <c r="F702" s="70">
        <v>58</v>
      </c>
      <c r="G702" s="70" t="s">
        <v>516</v>
      </c>
      <c r="H702" s="70" t="s">
        <v>515</v>
      </c>
      <c r="I702" s="70" t="s">
        <v>473</v>
      </c>
      <c r="J702" s="70">
        <v>160</v>
      </c>
    </row>
    <row r="703" spans="1:10" x14ac:dyDescent="0.55000000000000004">
      <c r="A703" s="69">
        <v>45740</v>
      </c>
      <c r="B703">
        <v>0</v>
      </c>
      <c r="C703">
        <v>32</v>
      </c>
      <c r="D703" t="s">
        <v>589</v>
      </c>
      <c r="E703">
        <v>115</v>
      </c>
      <c r="F703" s="70">
        <v>58</v>
      </c>
      <c r="G703" s="70" t="s">
        <v>516</v>
      </c>
      <c r="H703" s="70" t="s">
        <v>515</v>
      </c>
      <c r="I703" s="70" t="s">
        <v>473</v>
      </c>
      <c r="J703" s="70">
        <v>160</v>
      </c>
    </row>
    <row r="704" spans="1:10" x14ac:dyDescent="0.55000000000000004">
      <c r="A704" s="69">
        <v>45741</v>
      </c>
      <c r="B704">
        <v>0</v>
      </c>
      <c r="C704">
        <v>25</v>
      </c>
      <c r="D704" t="s">
        <v>589</v>
      </c>
      <c r="E704">
        <v>122</v>
      </c>
      <c r="F704" s="70">
        <v>58</v>
      </c>
      <c r="G704" s="70" t="s">
        <v>516</v>
      </c>
      <c r="H704" s="70" t="s">
        <v>515</v>
      </c>
      <c r="I704" s="70" t="s">
        <v>473</v>
      </c>
      <c r="J704" s="70">
        <v>160</v>
      </c>
    </row>
    <row r="705" spans="1:10" x14ac:dyDescent="0.55000000000000004">
      <c r="A705" s="69">
        <v>45719</v>
      </c>
      <c r="B705">
        <v>0</v>
      </c>
      <c r="C705">
        <v>100</v>
      </c>
      <c r="D705" t="s">
        <v>589</v>
      </c>
      <c r="E705">
        <v>126</v>
      </c>
      <c r="F705" s="70">
        <v>58</v>
      </c>
      <c r="G705" s="70" t="s">
        <v>479</v>
      </c>
      <c r="H705" s="70" t="s">
        <v>480</v>
      </c>
      <c r="I705" s="70" t="s">
        <v>473</v>
      </c>
      <c r="J705" s="70">
        <v>110</v>
      </c>
    </row>
    <row r="706" spans="1:10" x14ac:dyDescent="0.55000000000000004">
      <c r="A706" s="69">
        <v>45720</v>
      </c>
      <c r="B706">
        <v>0</v>
      </c>
      <c r="C706">
        <v>100</v>
      </c>
      <c r="D706" t="s">
        <v>589</v>
      </c>
      <c r="E706">
        <v>131</v>
      </c>
      <c r="F706" s="70">
        <v>58</v>
      </c>
      <c r="G706" s="70" t="s">
        <v>479</v>
      </c>
      <c r="H706" s="70" t="s">
        <v>480</v>
      </c>
      <c r="I706" s="70" t="s">
        <v>473</v>
      </c>
      <c r="J706" s="70">
        <v>110</v>
      </c>
    </row>
    <row r="707" spans="1:10" x14ac:dyDescent="0.55000000000000004">
      <c r="A707" s="69">
        <v>45721</v>
      </c>
      <c r="B707">
        <v>0</v>
      </c>
      <c r="C707">
        <v>100</v>
      </c>
      <c r="D707" t="s">
        <v>589</v>
      </c>
      <c r="E707">
        <v>129</v>
      </c>
      <c r="F707" s="70">
        <v>58</v>
      </c>
      <c r="G707" s="70" t="s">
        <v>479</v>
      </c>
      <c r="H707" s="70" t="s">
        <v>480</v>
      </c>
      <c r="I707" s="70" t="s">
        <v>473</v>
      </c>
      <c r="J707" s="70">
        <v>110</v>
      </c>
    </row>
    <row r="708" spans="1:10" x14ac:dyDescent="0.55000000000000004">
      <c r="A708" s="69">
        <v>45722</v>
      </c>
      <c r="B708">
        <v>0</v>
      </c>
      <c r="C708">
        <v>100</v>
      </c>
      <c r="D708" t="s">
        <v>589</v>
      </c>
      <c r="E708">
        <v>126</v>
      </c>
      <c r="F708" s="70">
        <v>58</v>
      </c>
      <c r="G708" s="70" t="s">
        <v>479</v>
      </c>
      <c r="H708" s="70" t="s">
        <v>480</v>
      </c>
      <c r="I708" s="70" t="s">
        <v>473</v>
      </c>
      <c r="J708" s="70">
        <v>110</v>
      </c>
    </row>
    <row r="709" spans="1:10" x14ac:dyDescent="0.55000000000000004">
      <c r="A709" s="69">
        <v>45723</v>
      </c>
      <c r="B709">
        <v>0</v>
      </c>
      <c r="C709">
        <v>100</v>
      </c>
      <c r="D709" t="s">
        <v>589</v>
      </c>
      <c r="E709">
        <v>134</v>
      </c>
      <c r="F709" s="70">
        <v>58</v>
      </c>
      <c r="G709" s="70" t="s">
        <v>479</v>
      </c>
      <c r="H709" s="70" t="s">
        <v>480</v>
      </c>
      <c r="I709" s="70" t="s">
        <v>473</v>
      </c>
      <c r="J709" s="70">
        <v>110</v>
      </c>
    </row>
    <row r="710" spans="1:10" x14ac:dyDescent="0.55000000000000004">
      <c r="A710" s="69">
        <v>45726</v>
      </c>
      <c r="B710">
        <v>0</v>
      </c>
      <c r="C710">
        <v>100</v>
      </c>
      <c r="D710" t="s">
        <v>589</v>
      </c>
      <c r="E710">
        <v>125</v>
      </c>
      <c r="F710" s="70">
        <v>58</v>
      </c>
      <c r="G710" s="70" t="s">
        <v>479</v>
      </c>
      <c r="H710" s="70" t="s">
        <v>480</v>
      </c>
      <c r="I710" s="70" t="s">
        <v>473</v>
      </c>
      <c r="J710" s="70">
        <v>110</v>
      </c>
    </row>
    <row r="711" spans="1:10" x14ac:dyDescent="0.55000000000000004">
      <c r="A711" s="69">
        <v>45727</v>
      </c>
      <c r="B711">
        <v>0</v>
      </c>
      <c r="C711">
        <v>100</v>
      </c>
      <c r="D711" t="s">
        <v>589</v>
      </c>
      <c r="E711">
        <v>128</v>
      </c>
      <c r="F711" s="70">
        <v>58</v>
      </c>
      <c r="G711" s="70" t="s">
        <v>483</v>
      </c>
      <c r="H711" s="70" t="s">
        <v>484</v>
      </c>
      <c r="I711" s="70" t="s">
        <v>473</v>
      </c>
      <c r="J711" s="70">
        <v>110</v>
      </c>
    </row>
    <row r="712" spans="1:10" x14ac:dyDescent="0.55000000000000004">
      <c r="A712" s="69">
        <v>45728</v>
      </c>
      <c r="B712">
        <v>0</v>
      </c>
      <c r="C712">
        <v>100</v>
      </c>
      <c r="D712" t="s">
        <v>589</v>
      </c>
      <c r="E712">
        <v>129</v>
      </c>
      <c r="F712" s="70">
        <v>58</v>
      </c>
      <c r="G712" s="70" t="s">
        <v>483</v>
      </c>
      <c r="H712" s="70" t="s">
        <v>484</v>
      </c>
      <c r="I712" s="70" t="s">
        <v>473</v>
      </c>
      <c r="J712" s="70">
        <v>110</v>
      </c>
    </row>
    <row r="713" spans="1:10" x14ac:dyDescent="0.55000000000000004">
      <c r="A713" s="69">
        <v>45729</v>
      </c>
      <c r="B713">
        <v>0</v>
      </c>
      <c r="C713">
        <v>100</v>
      </c>
      <c r="D713" t="s">
        <v>589</v>
      </c>
      <c r="E713">
        <v>132</v>
      </c>
      <c r="F713" s="70">
        <v>58</v>
      </c>
      <c r="G713" s="70" t="s">
        <v>483</v>
      </c>
      <c r="H713" s="70" t="s">
        <v>484</v>
      </c>
      <c r="I713" s="70" t="s">
        <v>473</v>
      </c>
      <c r="J713" s="70">
        <v>110</v>
      </c>
    </row>
    <row r="714" spans="1:10" x14ac:dyDescent="0.55000000000000004">
      <c r="A714" s="69">
        <v>45730</v>
      </c>
      <c r="B714">
        <v>0</v>
      </c>
      <c r="C714">
        <v>100</v>
      </c>
      <c r="D714" t="s">
        <v>589</v>
      </c>
      <c r="E714">
        <v>132</v>
      </c>
      <c r="F714" s="70">
        <v>58</v>
      </c>
      <c r="G714" s="70" t="s">
        <v>483</v>
      </c>
      <c r="H714" s="70" t="s">
        <v>484</v>
      </c>
      <c r="I714" s="70" t="s">
        <v>473</v>
      </c>
      <c r="J714" s="70">
        <v>110</v>
      </c>
    </row>
    <row r="715" spans="1:10" x14ac:dyDescent="0.55000000000000004">
      <c r="A715" s="69">
        <v>45736</v>
      </c>
      <c r="B715">
        <v>0</v>
      </c>
      <c r="C715">
        <v>100</v>
      </c>
      <c r="D715" t="s">
        <v>589</v>
      </c>
      <c r="E715">
        <v>118</v>
      </c>
      <c r="F715" s="70">
        <v>58</v>
      </c>
      <c r="G715" s="70" t="s">
        <v>481</v>
      </c>
      <c r="H715" s="70" t="s">
        <v>482</v>
      </c>
      <c r="I715" s="70" t="s">
        <v>473</v>
      </c>
      <c r="J715" s="70">
        <v>110</v>
      </c>
    </row>
    <row r="716" spans="1:10" x14ac:dyDescent="0.55000000000000004">
      <c r="A716" s="69">
        <v>45737</v>
      </c>
      <c r="B716">
        <v>0</v>
      </c>
      <c r="C716">
        <v>100</v>
      </c>
      <c r="D716" t="s">
        <v>589</v>
      </c>
      <c r="E716">
        <v>118</v>
      </c>
      <c r="F716" s="70">
        <v>58</v>
      </c>
      <c r="G716" s="70" t="s">
        <v>481</v>
      </c>
      <c r="H716" s="70" t="s">
        <v>482</v>
      </c>
      <c r="I716" s="70" t="s">
        <v>473</v>
      </c>
      <c r="J716" s="70">
        <v>110</v>
      </c>
    </row>
    <row r="717" spans="1:10" x14ac:dyDescent="0.55000000000000004">
      <c r="A717" s="69">
        <v>45740</v>
      </c>
      <c r="B717">
        <v>0</v>
      </c>
      <c r="C717">
        <v>100</v>
      </c>
      <c r="D717" t="s">
        <v>589</v>
      </c>
      <c r="E717">
        <v>115</v>
      </c>
      <c r="F717" s="70">
        <v>58</v>
      </c>
      <c r="G717" s="70" t="s">
        <v>481</v>
      </c>
      <c r="H717" s="70" t="s">
        <v>482</v>
      </c>
      <c r="I717" s="70" t="s">
        <v>473</v>
      </c>
      <c r="J717" s="70">
        <v>110</v>
      </c>
    </row>
    <row r="718" spans="1:10" x14ac:dyDescent="0.55000000000000004">
      <c r="A718" s="69">
        <v>45741</v>
      </c>
      <c r="B718">
        <v>0</v>
      </c>
      <c r="C718">
        <v>100</v>
      </c>
      <c r="D718" t="s">
        <v>589</v>
      </c>
      <c r="E718">
        <v>122</v>
      </c>
      <c r="F718" s="70">
        <v>58</v>
      </c>
      <c r="G718" s="70" t="s">
        <v>481</v>
      </c>
      <c r="H718" s="70" t="s">
        <v>482</v>
      </c>
      <c r="I718" s="70" t="s">
        <v>473</v>
      </c>
      <c r="J718" s="70">
        <v>110</v>
      </c>
    </row>
    <row r="719" spans="1:10" x14ac:dyDescent="0.55000000000000004">
      <c r="A719" s="69">
        <v>45733</v>
      </c>
      <c r="B719">
        <v>0</v>
      </c>
      <c r="C719">
        <v>100</v>
      </c>
      <c r="D719" t="s">
        <v>589</v>
      </c>
      <c r="E719">
        <v>100</v>
      </c>
      <c r="F719" s="70">
        <v>58</v>
      </c>
      <c r="G719" s="70" t="s">
        <v>477</v>
      </c>
      <c r="H719" s="70" t="s">
        <v>478</v>
      </c>
      <c r="I719" s="70" t="s">
        <v>473</v>
      </c>
      <c r="J719" s="70">
        <v>110</v>
      </c>
    </row>
    <row r="720" spans="1:10" x14ac:dyDescent="0.55000000000000004">
      <c r="A720" s="69">
        <v>45734</v>
      </c>
      <c r="B720">
        <v>0</v>
      </c>
      <c r="C720">
        <v>100</v>
      </c>
      <c r="D720" t="s">
        <v>589</v>
      </c>
      <c r="E720">
        <v>124</v>
      </c>
      <c r="F720" s="70">
        <v>58</v>
      </c>
      <c r="G720" s="70" t="s">
        <v>477</v>
      </c>
      <c r="H720" s="70" t="s">
        <v>478</v>
      </c>
      <c r="I720" s="70" t="s">
        <v>473</v>
      </c>
      <c r="J720" s="70">
        <v>110</v>
      </c>
    </row>
    <row r="721" spans="1:10" x14ac:dyDescent="0.55000000000000004">
      <c r="A721" s="69">
        <v>45735</v>
      </c>
      <c r="B721">
        <v>0</v>
      </c>
      <c r="C721">
        <v>100</v>
      </c>
      <c r="D721" t="s">
        <v>589</v>
      </c>
      <c r="E721">
        <v>115</v>
      </c>
      <c r="F721" s="70">
        <v>58</v>
      </c>
      <c r="G721" s="70" t="s">
        <v>477</v>
      </c>
      <c r="H721" s="70" t="s">
        <v>485</v>
      </c>
      <c r="I721" s="70" t="s">
        <v>473</v>
      </c>
      <c r="J721" s="70">
        <v>110</v>
      </c>
    </row>
  </sheetData>
  <phoneticPr fontId="1"/>
  <pageMargins left="0.7" right="0.7" top="0.75" bottom="0.75" header="0.3" footer="0.3"/>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5056F5-2B4E-469D-B43B-EFB397B53F2C}">
  <dimension ref="A1:G721"/>
  <sheetViews>
    <sheetView workbookViewId="0"/>
  </sheetViews>
  <sheetFormatPr defaultRowHeight="18" x14ac:dyDescent="0.55000000000000004"/>
  <cols>
    <col min="1" max="1" width="23.1640625" bestFit="1" customWidth="1"/>
    <col min="2" max="2" width="24.1640625" bestFit="1" customWidth="1"/>
    <col min="3" max="3" width="17.1640625" bestFit="1" customWidth="1"/>
    <col min="4" max="4" width="11.83203125" bestFit="1" customWidth="1"/>
    <col min="5" max="5" width="17.25" bestFit="1" customWidth="1"/>
    <col min="6" max="6" width="10.4140625" bestFit="1" customWidth="1"/>
    <col min="7" max="7" width="14.6640625" bestFit="1" customWidth="1"/>
  </cols>
  <sheetData>
    <row r="1" spans="1:7" x14ac:dyDescent="0.55000000000000004">
      <c r="A1" t="s">
        <v>1309</v>
      </c>
      <c r="D1" s="71">
        <f>SUM(D3:D721)</f>
        <v>13879</v>
      </c>
      <c r="E1" s="71">
        <f>SUM(E3:E721)</f>
        <v>44730</v>
      </c>
      <c r="G1" s="71">
        <f>SUM(G3:G721)</f>
        <v>75947</v>
      </c>
    </row>
    <row r="2" spans="1:7" x14ac:dyDescent="0.55000000000000004">
      <c r="A2" s="65" t="s">
        <v>582</v>
      </c>
      <c r="B2" s="65" t="s">
        <v>542</v>
      </c>
      <c r="C2" s="65" t="s">
        <v>583</v>
      </c>
      <c r="D2" s="65" t="s">
        <v>584</v>
      </c>
      <c r="E2" s="65" t="s">
        <v>585</v>
      </c>
      <c r="F2" s="65" t="s">
        <v>586</v>
      </c>
      <c r="G2" s="65" t="s">
        <v>587</v>
      </c>
    </row>
    <row r="3" spans="1:7" x14ac:dyDescent="0.55000000000000004">
      <c r="A3" s="66" t="s">
        <v>588</v>
      </c>
      <c r="B3" s="66" t="s">
        <v>553</v>
      </c>
      <c r="C3" s="68">
        <v>45714</v>
      </c>
      <c r="D3" s="67">
        <v>138</v>
      </c>
      <c r="E3" s="67">
        <v>0</v>
      </c>
      <c r="F3" s="66" t="s">
        <v>589</v>
      </c>
      <c r="G3" s="67">
        <v>116</v>
      </c>
    </row>
    <row r="4" spans="1:7" x14ac:dyDescent="0.55000000000000004">
      <c r="A4" s="66" t="s">
        <v>590</v>
      </c>
      <c r="B4" s="66" t="s">
        <v>554</v>
      </c>
      <c r="C4" s="68">
        <v>45715</v>
      </c>
      <c r="D4" s="67">
        <v>164</v>
      </c>
      <c r="E4" s="67">
        <v>0</v>
      </c>
      <c r="F4" s="66" t="s">
        <v>589</v>
      </c>
      <c r="G4" s="67">
        <v>118</v>
      </c>
    </row>
    <row r="5" spans="1:7" x14ac:dyDescent="0.55000000000000004">
      <c r="A5" s="66" t="s">
        <v>591</v>
      </c>
      <c r="B5" s="66" t="s">
        <v>558</v>
      </c>
      <c r="C5" s="68">
        <v>45715</v>
      </c>
      <c r="D5" s="67">
        <v>0</v>
      </c>
      <c r="E5" s="67">
        <v>50</v>
      </c>
      <c r="F5" s="66" t="s">
        <v>589</v>
      </c>
      <c r="G5" s="67">
        <v>118</v>
      </c>
    </row>
    <row r="6" spans="1:7" x14ac:dyDescent="0.55000000000000004">
      <c r="A6" s="66" t="s">
        <v>592</v>
      </c>
      <c r="B6" s="66" t="s">
        <v>553</v>
      </c>
      <c r="C6" s="68">
        <v>45716</v>
      </c>
      <c r="D6" s="67">
        <v>120</v>
      </c>
      <c r="E6" s="67">
        <v>0</v>
      </c>
      <c r="F6" s="66" t="s">
        <v>589</v>
      </c>
      <c r="G6" s="67">
        <v>135</v>
      </c>
    </row>
    <row r="7" spans="1:7" x14ac:dyDescent="0.55000000000000004">
      <c r="A7" s="66" t="s">
        <v>593</v>
      </c>
      <c r="B7" s="66" t="s">
        <v>558</v>
      </c>
      <c r="C7" s="68">
        <v>45716</v>
      </c>
      <c r="D7" s="67">
        <v>0</v>
      </c>
      <c r="E7" s="67">
        <v>52</v>
      </c>
      <c r="F7" s="66" t="s">
        <v>589</v>
      </c>
      <c r="G7" s="67">
        <v>135</v>
      </c>
    </row>
    <row r="8" spans="1:7" x14ac:dyDescent="0.55000000000000004">
      <c r="A8" s="66" t="s">
        <v>594</v>
      </c>
      <c r="B8" s="66" t="s">
        <v>573</v>
      </c>
      <c r="C8" s="68">
        <v>45716</v>
      </c>
      <c r="D8" s="67">
        <v>0</v>
      </c>
      <c r="E8" s="67">
        <v>58</v>
      </c>
      <c r="F8" s="66" t="s">
        <v>589</v>
      </c>
      <c r="G8" s="67">
        <v>135</v>
      </c>
    </row>
    <row r="9" spans="1:7" x14ac:dyDescent="0.55000000000000004">
      <c r="A9" s="66" t="s">
        <v>595</v>
      </c>
      <c r="B9" s="66" t="s">
        <v>565</v>
      </c>
      <c r="C9" s="68">
        <v>45716</v>
      </c>
      <c r="D9" s="67">
        <v>0</v>
      </c>
      <c r="E9" s="67">
        <v>138</v>
      </c>
      <c r="F9" s="66" t="s">
        <v>589</v>
      </c>
      <c r="G9" s="67">
        <v>135</v>
      </c>
    </row>
    <row r="10" spans="1:7" x14ac:dyDescent="0.55000000000000004">
      <c r="A10" s="66" t="s">
        <v>596</v>
      </c>
      <c r="B10" s="66" t="s">
        <v>554</v>
      </c>
      <c r="C10" s="68">
        <v>45719</v>
      </c>
      <c r="D10" s="67">
        <v>125</v>
      </c>
      <c r="E10" s="67">
        <v>0</v>
      </c>
      <c r="F10" s="66" t="s">
        <v>589</v>
      </c>
      <c r="G10" s="67">
        <v>107</v>
      </c>
    </row>
    <row r="11" spans="1:7" x14ac:dyDescent="0.55000000000000004">
      <c r="A11" s="66" t="s">
        <v>597</v>
      </c>
      <c r="B11" s="66" t="s">
        <v>553</v>
      </c>
      <c r="C11" s="68">
        <v>45719</v>
      </c>
      <c r="D11" s="67">
        <v>0</v>
      </c>
      <c r="E11" s="67">
        <v>14</v>
      </c>
      <c r="F11" s="66" t="s">
        <v>589</v>
      </c>
      <c r="G11" s="67">
        <v>107</v>
      </c>
    </row>
    <row r="12" spans="1:7" x14ac:dyDescent="0.55000000000000004">
      <c r="A12" s="66" t="s">
        <v>598</v>
      </c>
      <c r="B12" s="66" t="s">
        <v>575</v>
      </c>
      <c r="C12" s="68">
        <v>45719</v>
      </c>
      <c r="D12" s="67">
        <v>0</v>
      </c>
      <c r="E12" s="67">
        <v>40</v>
      </c>
      <c r="F12" s="66" t="s">
        <v>589</v>
      </c>
      <c r="G12" s="67">
        <v>107</v>
      </c>
    </row>
    <row r="13" spans="1:7" x14ac:dyDescent="0.55000000000000004">
      <c r="A13" s="66" t="s">
        <v>599</v>
      </c>
      <c r="B13" s="66" t="s">
        <v>558</v>
      </c>
      <c r="C13" s="68">
        <v>45719</v>
      </c>
      <c r="D13" s="67">
        <v>0</v>
      </c>
      <c r="E13" s="67">
        <v>73</v>
      </c>
      <c r="F13" s="66" t="s">
        <v>589</v>
      </c>
      <c r="G13" s="67">
        <v>107</v>
      </c>
    </row>
    <row r="14" spans="1:7" x14ac:dyDescent="0.55000000000000004">
      <c r="A14" s="66" t="s">
        <v>600</v>
      </c>
      <c r="B14" s="66" t="s">
        <v>573</v>
      </c>
      <c r="C14" s="68">
        <v>45719</v>
      </c>
      <c r="D14" s="67">
        <v>0</v>
      </c>
      <c r="E14" s="67">
        <v>12</v>
      </c>
      <c r="F14" s="66" t="s">
        <v>589</v>
      </c>
      <c r="G14" s="67">
        <v>107</v>
      </c>
    </row>
    <row r="15" spans="1:7" x14ac:dyDescent="0.55000000000000004">
      <c r="A15" s="66" t="s">
        <v>601</v>
      </c>
      <c r="B15" s="66" t="s">
        <v>576</v>
      </c>
      <c r="C15" s="68">
        <v>45719</v>
      </c>
      <c r="D15" s="67">
        <v>0</v>
      </c>
      <c r="E15" s="67">
        <v>5</v>
      </c>
      <c r="F15" s="66" t="s">
        <v>589</v>
      </c>
      <c r="G15" s="67">
        <v>107</v>
      </c>
    </row>
    <row r="16" spans="1:7" x14ac:dyDescent="0.55000000000000004">
      <c r="A16" s="66" t="s">
        <v>602</v>
      </c>
      <c r="B16" s="66" t="s">
        <v>565</v>
      </c>
      <c r="C16" s="68">
        <v>45719</v>
      </c>
      <c r="D16" s="67">
        <v>0</v>
      </c>
      <c r="E16" s="67">
        <v>70</v>
      </c>
      <c r="F16" s="66" t="s">
        <v>589</v>
      </c>
      <c r="G16" s="67">
        <v>107</v>
      </c>
    </row>
    <row r="17" spans="1:7" x14ac:dyDescent="0.55000000000000004">
      <c r="A17" s="66" t="s">
        <v>603</v>
      </c>
      <c r="B17" s="66" t="s">
        <v>568</v>
      </c>
      <c r="C17" s="68">
        <v>45719</v>
      </c>
      <c r="D17" s="67">
        <v>0</v>
      </c>
      <c r="E17" s="67">
        <v>164</v>
      </c>
      <c r="F17" s="66" t="s">
        <v>589</v>
      </c>
      <c r="G17" s="67">
        <v>107</v>
      </c>
    </row>
    <row r="18" spans="1:7" x14ac:dyDescent="0.55000000000000004">
      <c r="A18" s="66" t="s">
        <v>604</v>
      </c>
      <c r="B18" s="66" t="s">
        <v>554</v>
      </c>
      <c r="C18" s="68">
        <v>45720</v>
      </c>
      <c r="D18" s="67">
        <v>103</v>
      </c>
      <c r="E18" s="67">
        <v>16</v>
      </c>
      <c r="F18" s="66" t="s">
        <v>589</v>
      </c>
      <c r="G18" s="67">
        <v>103</v>
      </c>
    </row>
    <row r="19" spans="1:7" x14ac:dyDescent="0.55000000000000004">
      <c r="A19" s="66" t="s">
        <v>605</v>
      </c>
      <c r="B19" s="66" t="s">
        <v>574</v>
      </c>
      <c r="C19" s="68">
        <v>45720</v>
      </c>
      <c r="D19" s="67">
        <v>0</v>
      </c>
      <c r="E19" s="67">
        <v>40</v>
      </c>
      <c r="F19" s="66" t="s">
        <v>589</v>
      </c>
      <c r="G19" s="67">
        <v>103</v>
      </c>
    </row>
    <row r="20" spans="1:7" x14ac:dyDescent="0.55000000000000004">
      <c r="A20" s="66" t="s">
        <v>606</v>
      </c>
      <c r="B20" s="66" t="s">
        <v>558</v>
      </c>
      <c r="C20" s="68">
        <v>45720</v>
      </c>
      <c r="D20" s="67">
        <v>0</v>
      </c>
      <c r="E20" s="67">
        <v>69</v>
      </c>
      <c r="F20" s="66" t="s">
        <v>589</v>
      </c>
      <c r="G20" s="67">
        <v>103</v>
      </c>
    </row>
    <row r="21" spans="1:7" x14ac:dyDescent="0.55000000000000004">
      <c r="A21" s="66" t="s">
        <v>607</v>
      </c>
      <c r="B21" s="66" t="s">
        <v>571</v>
      </c>
      <c r="C21" s="68">
        <v>45720</v>
      </c>
      <c r="D21" s="67">
        <v>0</v>
      </c>
      <c r="E21" s="67">
        <v>7</v>
      </c>
      <c r="F21" s="66" t="s">
        <v>589</v>
      </c>
      <c r="G21" s="67">
        <v>103</v>
      </c>
    </row>
    <row r="22" spans="1:7" x14ac:dyDescent="0.55000000000000004">
      <c r="A22" s="66" t="s">
        <v>608</v>
      </c>
      <c r="B22" s="66" t="s">
        <v>573</v>
      </c>
      <c r="C22" s="68">
        <v>45720</v>
      </c>
      <c r="D22" s="67">
        <v>0</v>
      </c>
      <c r="E22" s="67">
        <v>75</v>
      </c>
      <c r="F22" s="66" t="s">
        <v>589</v>
      </c>
      <c r="G22" s="67">
        <v>103</v>
      </c>
    </row>
    <row r="23" spans="1:7" x14ac:dyDescent="0.55000000000000004">
      <c r="A23" s="66" t="s">
        <v>609</v>
      </c>
      <c r="B23" s="66" t="s">
        <v>565</v>
      </c>
      <c r="C23" s="68">
        <v>45720</v>
      </c>
      <c r="D23" s="67">
        <v>0</v>
      </c>
      <c r="E23" s="67">
        <v>83</v>
      </c>
      <c r="F23" s="66" t="s">
        <v>589</v>
      </c>
      <c r="G23" s="67">
        <v>103</v>
      </c>
    </row>
    <row r="24" spans="1:7" x14ac:dyDescent="0.55000000000000004">
      <c r="A24" s="66" t="s">
        <v>610</v>
      </c>
      <c r="B24" s="66" t="s">
        <v>568</v>
      </c>
      <c r="C24" s="68">
        <v>45720</v>
      </c>
      <c r="D24" s="67">
        <v>0</v>
      </c>
      <c r="E24" s="67">
        <v>120</v>
      </c>
      <c r="F24" s="66" t="s">
        <v>589</v>
      </c>
      <c r="G24" s="67">
        <v>103</v>
      </c>
    </row>
    <row r="25" spans="1:7" x14ac:dyDescent="0.55000000000000004">
      <c r="A25" s="66" t="s">
        <v>611</v>
      </c>
      <c r="B25" s="66" t="s">
        <v>554</v>
      </c>
      <c r="C25" s="68">
        <v>45721</v>
      </c>
      <c r="D25" s="67">
        <v>103</v>
      </c>
      <c r="E25" s="67">
        <v>0</v>
      </c>
      <c r="F25" s="66" t="s">
        <v>589</v>
      </c>
      <c r="G25" s="67">
        <v>117</v>
      </c>
    </row>
    <row r="26" spans="1:7" x14ac:dyDescent="0.55000000000000004">
      <c r="A26" s="66" t="s">
        <v>612</v>
      </c>
      <c r="B26" s="66" t="s">
        <v>553</v>
      </c>
      <c r="C26" s="68">
        <v>45721</v>
      </c>
      <c r="D26" s="67">
        <v>0</v>
      </c>
      <c r="E26" s="67">
        <v>14</v>
      </c>
      <c r="F26" s="66" t="s">
        <v>589</v>
      </c>
      <c r="G26" s="67">
        <v>117</v>
      </c>
    </row>
    <row r="27" spans="1:7" x14ac:dyDescent="0.55000000000000004">
      <c r="A27" s="66" t="s">
        <v>613</v>
      </c>
      <c r="B27" s="66" t="s">
        <v>558</v>
      </c>
      <c r="C27" s="68">
        <v>45721</v>
      </c>
      <c r="D27" s="67">
        <v>0</v>
      </c>
      <c r="E27" s="67">
        <v>73</v>
      </c>
      <c r="F27" s="66" t="s">
        <v>589</v>
      </c>
      <c r="G27" s="67">
        <v>117</v>
      </c>
    </row>
    <row r="28" spans="1:7" x14ac:dyDescent="0.55000000000000004">
      <c r="A28" s="66" t="s">
        <v>614</v>
      </c>
      <c r="B28" s="66" t="s">
        <v>571</v>
      </c>
      <c r="C28" s="68">
        <v>45721</v>
      </c>
      <c r="D28" s="67">
        <v>0</v>
      </c>
      <c r="E28" s="67">
        <v>9</v>
      </c>
      <c r="F28" s="66" t="s">
        <v>589</v>
      </c>
      <c r="G28" s="67">
        <v>117</v>
      </c>
    </row>
    <row r="29" spans="1:7" x14ac:dyDescent="0.55000000000000004">
      <c r="A29" s="66" t="s">
        <v>615</v>
      </c>
      <c r="B29" s="66" t="s">
        <v>573</v>
      </c>
      <c r="C29" s="68">
        <v>45721</v>
      </c>
      <c r="D29" s="67">
        <v>0</v>
      </c>
      <c r="E29" s="67">
        <v>18</v>
      </c>
      <c r="F29" s="66" t="s">
        <v>589</v>
      </c>
      <c r="G29" s="67">
        <v>117</v>
      </c>
    </row>
    <row r="30" spans="1:7" x14ac:dyDescent="0.55000000000000004">
      <c r="A30" s="66" t="s">
        <v>616</v>
      </c>
      <c r="B30" s="66" t="s">
        <v>565</v>
      </c>
      <c r="C30" s="68">
        <v>45721</v>
      </c>
      <c r="D30" s="67">
        <v>0</v>
      </c>
      <c r="E30" s="67">
        <v>50</v>
      </c>
      <c r="F30" s="66" t="s">
        <v>589</v>
      </c>
      <c r="G30" s="67">
        <v>117</v>
      </c>
    </row>
    <row r="31" spans="1:7" x14ac:dyDescent="0.55000000000000004">
      <c r="A31" s="66" t="s">
        <v>617</v>
      </c>
      <c r="B31" s="66" t="s">
        <v>568</v>
      </c>
      <c r="C31" s="68">
        <v>45721</v>
      </c>
      <c r="D31" s="67">
        <v>0</v>
      </c>
      <c r="E31" s="67">
        <v>125</v>
      </c>
      <c r="F31" s="66" t="s">
        <v>589</v>
      </c>
      <c r="G31" s="67">
        <v>117</v>
      </c>
    </row>
    <row r="32" spans="1:7" x14ac:dyDescent="0.55000000000000004">
      <c r="A32" s="66" t="s">
        <v>618</v>
      </c>
      <c r="B32" s="66" t="s">
        <v>554</v>
      </c>
      <c r="C32" s="68">
        <v>45722</v>
      </c>
      <c r="D32" s="67">
        <v>134</v>
      </c>
      <c r="E32" s="67">
        <v>16</v>
      </c>
      <c r="F32" s="66" t="s">
        <v>589</v>
      </c>
      <c r="G32" s="67">
        <v>100</v>
      </c>
    </row>
    <row r="33" spans="1:7" x14ac:dyDescent="0.55000000000000004">
      <c r="A33" s="66" t="s">
        <v>619</v>
      </c>
      <c r="B33" s="66" t="s">
        <v>558</v>
      </c>
      <c r="C33" s="68">
        <v>45722</v>
      </c>
      <c r="D33" s="67">
        <v>0</v>
      </c>
      <c r="E33" s="67">
        <v>73</v>
      </c>
      <c r="F33" s="66" t="s">
        <v>589</v>
      </c>
      <c r="G33" s="67">
        <v>100</v>
      </c>
    </row>
    <row r="34" spans="1:7" x14ac:dyDescent="0.55000000000000004">
      <c r="A34" s="66" t="s">
        <v>620</v>
      </c>
      <c r="B34" s="66" t="s">
        <v>571</v>
      </c>
      <c r="C34" s="68">
        <v>45722</v>
      </c>
      <c r="D34" s="67">
        <v>0</v>
      </c>
      <c r="E34" s="67">
        <v>10</v>
      </c>
      <c r="F34" s="66" t="s">
        <v>589</v>
      </c>
      <c r="G34" s="67">
        <v>100</v>
      </c>
    </row>
    <row r="35" spans="1:7" x14ac:dyDescent="0.55000000000000004">
      <c r="A35" s="66" t="s">
        <v>621</v>
      </c>
      <c r="B35" s="66" t="s">
        <v>573</v>
      </c>
      <c r="C35" s="68">
        <v>45722</v>
      </c>
      <c r="D35" s="67">
        <v>0</v>
      </c>
      <c r="E35" s="67">
        <v>54</v>
      </c>
      <c r="F35" s="66" t="s">
        <v>589</v>
      </c>
      <c r="G35" s="67">
        <v>100</v>
      </c>
    </row>
    <row r="36" spans="1:7" x14ac:dyDescent="0.55000000000000004">
      <c r="A36" s="66" t="s">
        <v>622</v>
      </c>
      <c r="B36" s="66" t="s">
        <v>565</v>
      </c>
      <c r="C36" s="68">
        <v>45722</v>
      </c>
      <c r="D36" s="67">
        <v>0</v>
      </c>
      <c r="E36" s="67">
        <v>45</v>
      </c>
      <c r="F36" s="66" t="s">
        <v>589</v>
      </c>
      <c r="G36" s="67">
        <v>100</v>
      </c>
    </row>
    <row r="37" spans="1:7" x14ac:dyDescent="0.55000000000000004">
      <c r="A37" s="66" t="s">
        <v>623</v>
      </c>
      <c r="B37" s="66" t="s">
        <v>568</v>
      </c>
      <c r="C37" s="68">
        <v>45722</v>
      </c>
      <c r="D37" s="67">
        <v>0</v>
      </c>
      <c r="E37" s="67">
        <v>103</v>
      </c>
      <c r="F37" s="66" t="s">
        <v>589</v>
      </c>
      <c r="G37" s="67">
        <v>100</v>
      </c>
    </row>
    <row r="38" spans="1:7" x14ac:dyDescent="0.55000000000000004">
      <c r="A38" s="66" t="s">
        <v>624</v>
      </c>
      <c r="B38" s="66" t="s">
        <v>554</v>
      </c>
      <c r="C38" s="68">
        <v>45723</v>
      </c>
      <c r="D38" s="67">
        <v>139</v>
      </c>
      <c r="E38" s="67">
        <v>0</v>
      </c>
      <c r="F38" s="66" t="s">
        <v>589</v>
      </c>
      <c r="G38" s="67">
        <v>109</v>
      </c>
    </row>
    <row r="39" spans="1:7" x14ac:dyDescent="0.55000000000000004">
      <c r="A39" s="66" t="s">
        <v>625</v>
      </c>
      <c r="B39" s="66" t="s">
        <v>553</v>
      </c>
      <c r="C39" s="68">
        <v>45723</v>
      </c>
      <c r="D39" s="67">
        <v>0</v>
      </c>
      <c r="E39" s="67">
        <v>12</v>
      </c>
      <c r="F39" s="66" t="s">
        <v>589</v>
      </c>
      <c r="G39" s="67">
        <v>109</v>
      </c>
    </row>
    <row r="40" spans="1:7" x14ac:dyDescent="0.55000000000000004">
      <c r="A40" s="66" t="s">
        <v>626</v>
      </c>
      <c r="B40" s="66" t="s">
        <v>558</v>
      </c>
      <c r="C40" s="68">
        <v>45723</v>
      </c>
      <c r="D40" s="67">
        <v>0</v>
      </c>
      <c r="E40" s="67">
        <v>73</v>
      </c>
      <c r="F40" s="66" t="s">
        <v>589</v>
      </c>
      <c r="G40" s="67">
        <v>109</v>
      </c>
    </row>
    <row r="41" spans="1:7" x14ac:dyDescent="0.55000000000000004">
      <c r="A41" s="66" t="s">
        <v>627</v>
      </c>
      <c r="B41" s="66" t="s">
        <v>573</v>
      </c>
      <c r="C41" s="68">
        <v>45723</v>
      </c>
      <c r="D41" s="67">
        <v>0</v>
      </c>
      <c r="E41" s="67">
        <v>66</v>
      </c>
      <c r="F41" s="66" t="s">
        <v>589</v>
      </c>
      <c r="G41" s="67">
        <v>109</v>
      </c>
    </row>
    <row r="42" spans="1:7" x14ac:dyDescent="0.55000000000000004">
      <c r="A42" s="66" t="s">
        <v>628</v>
      </c>
      <c r="B42" s="66" t="s">
        <v>565</v>
      </c>
      <c r="C42" s="68">
        <v>45723</v>
      </c>
      <c r="D42" s="67">
        <v>0</v>
      </c>
      <c r="E42" s="67">
        <v>45</v>
      </c>
      <c r="F42" s="66" t="s">
        <v>589</v>
      </c>
      <c r="G42" s="67">
        <v>109</v>
      </c>
    </row>
    <row r="43" spans="1:7" x14ac:dyDescent="0.55000000000000004">
      <c r="A43" s="66" t="s">
        <v>629</v>
      </c>
      <c r="B43" s="66" t="s">
        <v>568</v>
      </c>
      <c r="C43" s="68">
        <v>45723</v>
      </c>
      <c r="D43" s="67">
        <v>0</v>
      </c>
      <c r="E43" s="67">
        <v>103</v>
      </c>
      <c r="F43" s="66" t="s">
        <v>589</v>
      </c>
      <c r="G43" s="67">
        <v>109</v>
      </c>
    </row>
    <row r="44" spans="1:7" x14ac:dyDescent="0.55000000000000004">
      <c r="A44" s="66" t="s">
        <v>630</v>
      </c>
      <c r="B44" s="66" t="s">
        <v>554</v>
      </c>
      <c r="C44" s="68">
        <v>45726</v>
      </c>
      <c r="D44" s="67">
        <v>134</v>
      </c>
      <c r="E44" s="67">
        <v>18</v>
      </c>
      <c r="F44" s="66" t="s">
        <v>589</v>
      </c>
      <c r="G44" s="67">
        <v>106</v>
      </c>
    </row>
    <row r="45" spans="1:7" x14ac:dyDescent="0.55000000000000004">
      <c r="A45" s="66" t="s">
        <v>631</v>
      </c>
      <c r="B45" s="66" t="s">
        <v>558</v>
      </c>
      <c r="C45" s="68">
        <v>45726</v>
      </c>
      <c r="D45" s="67">
        <v>0</v>
      </c>
      <c r="E45" s="67">
        <v>73</v>
      </c>
      <c r="F45" s="66" t="s">
        <v>589</v>
      </c>
      <c r="G45" s="67">
        <v>106</v>
      </c>
    </row>
    <row r="46" spans="1:7" x14ac:dyDescent="0.55000000000000004">
      <c r="A46" s="66" t="s">
        <v>632</v>
      </c>
      <c r="B46" s="66" t="s">
        <v>573</v>
      </c>
      <c r="C46" s="68">
        <v>45726</v>
      </c>
      <c r="D46" s="67">
        <v>0</v>
      </c>
      <c r="E46" s="67">
        <v>20</v>
      </c>
      <c r="F46" s="66" t="s">
        <v>589</v>
      </c>
      <c r="G46" s="67">
        <v>106</v>
      </c>
    </row>
    <row r="47" spans="1:7" x14ac:dyDescent="0.55000000000000004">
      <c r="A47" s="66" t="s">
        <v>633</v>
      </c>
      <c r="B47" s="66" t="s">
        <v>565</v>
      </c>
      <c r="C47" s="68">
        <v>45726</v>
      </c>
      <c r="D47" s="67">
        <v>0</v>
      </c>
      <c r="E47" s="67">
        <v>30</v>
      </c>
      <c r="F47" s="66" t="s">
        <v>589</v>
      </c>
      <c r="G47" s="67">
        <v>106</v>
      </c>
    </row>
    <row r="48" spans="1:7" x14ac:dyDescent="0.55000000000000004">
      <c r="A48" s="66" t="s">
        <v>634</v>
      </c>
      <c r="B48" s="66" t="s">
        <v>568</v>
      </c>
      <c r="C48" s="68">
        <v>45726</v>
      </c>
      <c r="D48" s="67">
        <v>0</v>
      </c>
      <c r="E48" s="67">
        <v>134</v>
      </c>
      <c r="F48" s="66" t="s">
        <v>589</v>
      </c>
      <c r="G48" s="67">
        <v>106</v>
      </c>
    </row>
    <row r="49" spans="1:7" x14ac:dyDescent="0.55000000000000004">
      <c r="A49" s="66" t="s">
        <v>635</v>
      </c>
      <c r="B49" s="66" t="s">
        <v>554</v>
      </c>
      <c r="C49" s="68">
        <v>45727</v>
      </c>
      <c r="D49" s="67">
        <v>101</v>
      </c>
      <c r="E49" s="67">
        <v>0</v>
      </c>
      <c r="F49" s="66" t="s">
        <v>589</v>
      </c>
      <c r="G49" s="67">
        <v>102</v>
      </c>
    </row>
    <row r="50" spans="1:7" x14ac:dyDescent="0.55000000000000004">
      <c r="A50" s="66" t="s">
        <v>636</v>
      </c>
      <c r="B50" s="66" t="s">
        <v>553</v>
      </c>
      <c r="C50" s="68">
        <v>45727</v>
      </c>
      <c r="D50" s="67">
        <v>0</v>
      </c>
      <c r="E50" s="67">
        <v>13</v>
      </c>
      <c r="F50" s="66" t="s">
        <v>589</v>
      </c>
      <c r="G50" s="67">
        <v>102</v>
      </c>
    </row>
    <row r="51" spans="1:7" x14ac:dyDescent="0.55000000000000004">
      <c r="A51" s="66" t="s">
        <v>637</v>
      </c>
      <c r="B51" s="66" t="s">
        <v>558</v>
      </c>
      <c r="C51" s="68">
        <v>45727</v>
      </c>
      <c r="D51" s="67">
        <v>0</v>
      </c>
      <c r="E51" s="67">
        <v>74</v>
      </c>
      <c r="F51" s="66" t="s">
        <v>589</v>
      </c>
      <c r="G51" s="67">
        <v>102</v>
      </c>
    </row>
    <row r="52" spans="1:7" x14ac:dyDescent="0.55000000000000004">
      <c r="A52" s="66" t="s">
        <v>638</v>
      </c>
      <c r="B52" s="66" t="s">
        <v>573</v>
      </c>
      <c r="C52" s="68">
        <v>45727</v>
      </c>
      <c r="D52" s="67">
        <v>0</v>
      </c>
      <c r="E52" s="67">
        <v>18</v>
      </c>
      <c r="F52" s="66" t="s">
        <v>589</v>
      </c>
      <c r="G52" s="67">
        <v>102</v>
      </c>
    </row>
    <row r="53" spans="1:7" x14ac:dyDescent="0.55000000000000004">
      <c r="A53" s="66" t="s">
        <v>639</v>
      </c>
      <c r="B53" s="66" t="s">
        <v>565</v>
      </c>
      <c r="C53" s="68">
        <v>45727</v>
      </c>
      <c r="D53" s="67">
        <v>0</v>
      </c>
      <c r="E53" s="67">
        <v>33</v>
      </c>
      <c r="F53" s="66" t="s">
        <v>589</v>
      </c>
      <c r="G53" s="67">
        <v>102</v>
      </c>
    </row>
    <row r="54" spans="1:7" x14ac:dyDescent="0.55000000000000004">
      <c r="A54" s="66" t="s">
        <v>640</v>
      </c>
      <c r="B54" s="66" t="s">
        <v>568</v>
      </c>
      <c r="C54" s="68">
        <v>45727</v>
      </c>
      <c r="D54" s="67">
        <v>0</v>
      </c>
      <c r="E54" s="67">
        <v>139</v>
      </c>
      <c r="F54" s="66" t="s">
        <v>589</v>
      </c>
      <c r="G54" s="67">
        <v>102</v>
      </c>
    </row>
    <row r="55" spans="1:7" x14ac:dyDescent="0.55000000000000004">
      <c r="A55" s="66" t="s">
        <v>641</v>
      </c>
      <c r="B55" s="66" t="s">
        <v>554</v>
      </c>
      <c r="C55" s="68">
        <v>45728</v>
      </c>
      <c r="D55" s="67">
        <v>100</v>
      </c>
      <c r="E55" s="67">
        <v>14</v>
      </c>
      <c r="F55" s="66" t="s">
        <v>589</v>
      </c>
      <c r="G55" s="67">
        <v>111</v>
      </c>
    </row>
    <row r="56" spans="1:7" x14ac:dyDescent="0.55000000000000004">
      <c r="A56" s="66" t="s">
        <v>642</v>
      </c>
      <c r="B56" s="66" t="s">
        <v>558</v>
      </c>
      <c r="C56" s="68">
        <v>45728</v>
      </c>
      <c r="D56" s="67">
        <v>0</v>
      </c>
      <c r="E56" s="67">
        <v>73</v>
      </c>
      <c r="F56" s="66" t="s">
        <v>589</v>
      </c>
      <c r="G56" s="67">
        <v>111</v>
      </c>
    </row>
    <row r="57" spans="1:7" x14ac:dyDescent="0.55000000000000004">
      <c r="A57" s="66" t="s">
        <v>643</v>
      </c>
      <c r="B57" s="66" t="s">
        <v>573</v>
      </c>
      <c r="C57" s="68">
        <v>45728</v>
      </c>
      <c r="D57" s="67">
        <v>0</v>
      </c>
      <c r="E57" s="67">
        <v>4</v>
      </c>
      <c r="F57" s="66" t="s">
        <v>589</v>
      </c>
      <c r="G57" s="67">
        <v>111</v>
      </c>
    </row>
    <row r="58" spans="1:7" x14ac:dyDescent="0.55000000000000004">
      <c r="A58" s="66" t="s">
        <v>644</v>
      </c>
      <c r="B58" s="66" t="s">
        <v>565</v>
      </c>
      <c r="C58" s="68">
        <v>45728</v>
      </c>
      <c r="D58" s="67">
        <v>0</v>
      </c>
      <c r="E58" s="67">
        <v>48</v>
      </c>
      <c r="F58" s="66" t="s">
        <v>589</v>
      </c>
      <c r="G58" s="67">
        <v>111</v>
      </c>
    </row>
    <row r="59" spans="1:7" x14ac:dyDescent="0.55000000000000004">
      <c r="A59" s="66" t="s">
        <v>645</v>
      </c>
      <c r="B59" s="66" t="s">
        <v>568</v>
      </c>
      <c r="C59" s="68">
        <v>45728</v>
      </c>
      <c r="D59" s="67">
        <v>0</v>
      </c>
      <c r="E59" s="67">
        <v>134</v>
      </c>
      <c r="F59" s="66" t="s">
        <v>589</v>
      </c>
      <c r="G59" s="67">
        <v>111</v>
      </c>
    </row>
    <row r="60" spans="1:7" x14ac:dyDescent="0.55000000000000004">
      <c r="A60" s="66" t="s">
        <v>646</v>
      </c>
      <c r="B60" s="66" t="s">
        <v>554</v>
      </c>
      <c r="C60" s="68">
        <v>45729</v>
      </c>
      <c r="D60" s="67">
        <v>153</v>
      </c>
      <c r="E60" s="67">
        <v>0</v>
      </c>
      <c r="F60" s="66" t="s">
        <v>589</v>
      </c>
      <c r="G60" s="67">
        <v>101</v>
      </c>
    </row>
    <row r="61" spans="1:7" x14ac:dyDescent="0.55000000000000004">
      <c r="A61" s="66" t="s">
        <v>647</v>
      </c>
      <c r="B61" s="66" t="s">
        <v>553</v>
      </c>
      <c r="C61" s="68">
        <v>45729</v>
      </c>
      <c r="D61" s="67">
        <v>0</v>
      </c>
      <c r="E61" s="67">
        <v>16</v>
      </c>
      <c r="F61" s="66" t="s">
        <v>589</v>
      </c>
      <c r="G61" s="67">
        <v>101</v>
      </c>
    </row>
    <row r="62" spans="1:7" x14ac:dyDescent="0.55000000000000004">
      <c r="A62" s="66" t="s">
        <v>648</v>
      </c>
      <c r="B62" s="66" t="s">
        <v>558</v>
      </c>
      <c r="C62" s="68">
        <v>45729</v>
      </c>
      <c r="D62" s="67">
        <v>0</v>
      </c>
      <c r="E62" s="67">
        <v>73</v>
      </c>
      <c r="F62" s="66" t="s">
        <v>589</v>
      </c>
      <c r="G62" s="67">
        <v>101</v>
      </c>
    </row>
    <row r="63" spans="1:7" x14ac:dyDescent="0.55000000000000004">
      <c r="A63" s="66" t="s">
        <v>649</v>
      </c>
      <c r="B63" s="66" t="s">
        <v>573</v>
      </c>
      <c r="C63" s="68">
        <v>45729</v>
      </c>
      <c r="D63" s="67">
        <v>0</v>
      </c>
      <c r="E63" s="67">
        <v>29</v>
      </c>
      <c r="F63" s="66" t="s">
        <v>589</v>
      </c>
      <c r="G63" s="67">
        <v>101</v>
      </c>
    </row>
    <row r="64" spans="1:7" x14ac:dyDescent="0.55000000000000004">
      <c r="A64" s="66" t="s">
        <v>650</v>
      </c>
      <c r="B64" s="66" t="s">
        <v>565</v>
      </c>
      <c r="C64" s="68">
        <v>45729</v>
      </c>
      <c r="D64" s="67">
        <v>0</v>
      </c>
      <c r="E64" s="67">
        <v>39</v>
      </c>
      <c r="F64" s="66" t="s">
        <v>589</v>
      </c>
      <c r="G64" s="67">
        <v>101</v>
      </c>
    </row>
    <row r="65" spans="1:7" x14ac:dyDescent="0.55000000000000004">
      <c r="A65" s="66" t="s">
        <v>651</v>
      </c>
      <c r="B65" s="66" t="s">
        <v>568</v>
      </c>
      <c r="C65" s="68">
        <v>45729</v>
      </c>
      <c r="D65" s="67">
        <v>0</v>
      </c>
      <c r="E65" s="67">
        <v>101</v>
      </c>
      <c r="F65" s="66" t="s">
        <v>589</v>
      </c>
      <c r="G65" s="67">
        <v>101</v>
      </c>
    </row>
    <row r="66" spans="1:7" x14ac:dyDescent="0.55000000000000004">
      <c r="A66" s="66" t="s">
        <v>652</v>
      </c>
      <c r="B66" s="66" t="s">
        <v>554</v>
      </c>
      <c r="C66" s="68">
        <v>45730</v>
      </c>
      <c r="D66" s="67">
        <v>150</v>
      </c>
      <c r="E66" s="67">
        <v>16</v>
      </c>
      <c r="F66" s="66" t="s">
        <v>589</v>
      </c>
      <c r="G66" s="67">
        <v>111</v>
      </c>
    </row>
    <row r="67" spans="1:7" x14ac:dyDescent="0.55000000000000004">
      <c r="A67" s="66" t="s">
        <v>653</v>
      </c>
      <c r="B67" s="66" t="s">
        <v>558</v>
      </c>
      <c r="C67" s="68">
        <v>45730</v>
      </c>
      <c r="D67" s="67">
        <v>0</v>
      </c>
      <c r="E67" s="67">
        <v>73</v>
      </c>
      <c r="F67" s="66" t="s">
        <v>589</v>
      </c>
      <c r="G67" s="67">
        <v>111</v>
      </c>
    </row>
    <row r="68" spans="1:7" x14ac:dyDescent="0.55000000000000004">
      <c r="A68" s="66" t="s">
        <v>654</v>
      </c>
      <c r="B68" s="66" t="s">
        <v>573</v>
      </c>
      <c r="C68" s="68">
        <v>45730</v>
      </c>
      <c r="D68" s="67">
        <v>0</v>
      </c>
      <c r="E68" s="67">
        <v>22</v>
      </c>
      <c r="F68" s="66" t="s">
        <v>589</v>
      </c>
      <c r="G68" s="67">
        <v>111</v>
      </c>
    </row>
    <row r="69" spans="1:7" x14ac:dyDescent="0.55000000000000004">
      <c r="A69" s="66" t="s">
        <v>655</v>
      </c>
      <c r="B69" s="66" t="s">
        <v>565</v>
      </c>
      <c r="C69" s="68">
        <v>45730</v>
      </c>
      <c r="D69" s="67">
        <v>0</v>
      </c>
      <c r="E69" s="67">
        <v>47</v>
      </c>
      <c r="F69" s="66" t="s">
        <v>589</v>
      </c>
      <c r="G69" s="67">
        <v>111</v>
      </c>
    </row>
    <row r="70" spans="1:7" x14ac:dyDescent="0.55000000000000004">
      <c r="A70" s="66" t="s">
        <v>656</v>
      </c>
      <c r="B70" s="66" t="s">
        <v>568</v>
      </c>
      <c r="C70" s="68">
        <v>45730</v>
      </c>
      <c r="D70" s="67">
        <v>0</v>
      </c>
      <c r="E70" s="67">
        <v>100</v>
      </c>
      <c r="F70" s="66" t="s">
        <v>589</v>
      </c>
      <c r="G70" s="67">
        <v>111</v>
      </c>
    </row>
    <row r="71" spans="1:7" x14ac:dyDescent="0.55000000000000004">
      <c r="A71" s="66" t="s">
        <v>657</v>
      </c>
      <c r="B71" s="66" t="s">
        <v>554</v>
      </c>
      <c r="C71" s="68">
        <v>45733</v>
      </c>
      <c r="D71" s="67">
        <v>147</v>
      </c>
      <c r="E71" s="67">
        <v>0</v>
      </c>
      <c r="F71" s="66" t="s">
        <v>589</v>
      </c>
      <c r="G71" s="67">
        <v>124</v>
      </c>
    </row>
    <row r="72" spans="1:7" x14ac:dyDescent="0.55000000000000004">
      <c r="A72" s="66" t="s">
        <v>658</v>
      </c>
      <c r="B72" s="66" t="s">
        <v>553</v>
      </c>
      <c r="C72" s="68">
        <v>45733</v>
      </c>
      <c r="D72" s="67">
        <v>0</v>
      </c>
      <c r="E72" s="67">
        <v>14</v>
      </c>
      <c r="F72" s="66" t="s">
        <v>589</v>
      </c>
      <c r="G72" s="67">
        <v>124</v>
      </c>
    </row>
    <row r="73" spans="1:7" x14ac:dyDescent="0.55000000000000004">
      <c r="A73" s="66" t="s">
        <v>659</v>
      </c>
      <c r="B73" s="66" t="s">
        <v>558</v>
      </c>
      <c r="C73" s="68">
        <v>45733</v>
      </c>
      <c r="D73" s="67">
        <v>0</v>
      </c>
      <c r="E73" s="67">
        <v>74</v>
      </c>
      <c r="F73" s="66" t="s">
        <v>589</v>
      </c>
      <c r="G73" s="67">
        <v>124</v>
      </c>
    </row>
    <row r="74" spans="1:7" x14ac:dyDescent="0.55000000000000004">
      <c r="A74" s="66" t="s">
        <v>660</v>
      </c>
      <c r="B74" s="66" t="s">
        <v>573</v>
      </c>
      <c r="C74" s="68">
        <v>45733</v>
      </c>
      <c r="D74" s="67">
        <v>0</v>
      </c>
      <c r="E74" s="67">
        <v>4</v>
      </c>
      <c r="F74" s="66" t="s">
        <v>589</v>
      </c>
      <c r="G74" s="67">
        <v>124</v>
      </c>
    </row>
    <row r="75" spans="1:7" x14ac:dyDescent="0.55000000000000004">
      <c r="A75" s="66" t="s">
        <v>661</v>
      </c>
      <c r="B75" s="66" t="s">
        <v>565</v>
      </c>
      <c r="C75" s="68">
        <v>45733</v>
      </c>
      <c r="D75" s="67">
        <v>0</v>
      </c>
      <c r="E75" s="67">
        <v>42</v>
      </c>
      <c r="F75" s="66" t="s">
        <v>589</v>
      </c>
      <c r="G75" s="67">
        <v>124</v>
      </c>
    </row>
    <row r="76" spans="1:7" x14ac:dyDescent="0.55000000000000004">
      <c r="A76" s="66" t="s">
        <v>662</v>
      </c>
      <c r="B76" s="66" t="s">
        <v>568</v>
      </c>
      <c r="C76" s="68">
        <v>45733</v>
      </c>
      <c r="D76" s="67">
        <v>0</v>
      </c>
      <c r="E76" s="67">
        <v>153</v>
      </c>
      <c r="F76" s="66" t="s">
        <v>589</v>
      </c>
      <c r="G76" s="67">
        <v>124</v>
      </c>
    </row>
    <row r="77" spans="1:7" x14ac:dyDescent="0.55000000000000004">
      <c r="A77" s="66" t="s">
        <v>663</v>
      </c>
      <c r="B77" s="66" t="s">
        <v>554</v>
      </c>
      <c r="C77" s="68">
        <v>45734</v>
      </c>
      <c r="D77" s="67">
        <v>57</v>
      </c>
      <c r="E77" s="67">
        <v>14</v>
      </c>
      <c r="F77" s="66" t="s">
        <v>589</v>
      </c>
      <c r="G77" s="67">
        <v>121</v>
      </c>
    </row>
    <row r="78" spans="1:7" x14ac:dyDescent="0.55000000000000004">
      <c r="A78" s="66" t="s">
        <v>664</v>
      </c>
      <c r="B78" s="66" t="s">
        <v>558</v>
      </c>
      <c r="C78" s="68">
        <v>45734</v>
      </c>
      <c r="D78" s="67">
        <v>0</v>
      </c>
      <c r="E78" s="67">
        <v>73</v>
      </c>
      <c r="F78" s="66" t="s">
        <v>589</v>
      </c>
      <c r="G78" s="67">
        <v>121</v>
      </c>
    </row>
    <row r="79" spans="1:7" x14ac:dyDescent="0.55000000000000004">
      <c r="A79" s="66" t="s">
        <v>665</v>
      </c>
      <c r="B79" s="66" t="s">
        <v>564</v>
      </c>
      <c r="C79" s="68">
        <v>45734</v>
      </c>
      <c r="D79" s="67">
        <v>0</v>
      </c>
      <c r="E79" s="67">
        <v>49</v>
      </c>
      <c r="F79" s="66" t="s">
        <v>589</v>
      </c>
      <c r="G79" s="67">
        <v>121</v>
      </c>
    </row>
    <row r="80" spans="1:7" x14ac:dyDescent="0.55000000000000004">
      <c r="A80" s="66" t="s">
        <v>666</v>
      </c>
      <c r="B80" s="66" t="s">
        <v>573</v>
      </c>
      <c r="C80" s="68">
        <v>45734</v>
      </c>
      <c r="D80" s="67">
        <v>0</v>
      </c>
      <c r="E80" s="67">
        <v>4</v>
      </c>
      <c r="F80" s="66" t="s">
        <v>589</v>
      </c>
      <c r="G80" s="67">
        <v>121</v>
      </c>
    </row>
    <row r="81" spans="1:7" x14ac:dyDescent="0.55000000000000004">
      <c r="A81" s="66" t="s">
        <v>667</v>
      </c>
      <c r="B81" s="66" t="s">
        <v>565</v>
      </c>
      <c r="C81" s="68">
        <v>45734</v>
      </c>
      <c r="D81" s="67">
        <v>0</v>
      </c>
      <c r="E81" s="67">
        <v>45</v>
      </c>
      <c r="F81" s="66" t="s">
        <v>589</v>
      </c>
      <c r="G81" s="67">
        <v>121</v>
      </c>
    </row>
    <row r="82" spans="1:7" x14ac:dyDescent="0.55000000000000004">
      <c r="A82" s="66" t="s">
        <v>668</v>
      </c>
      <c r="B82" s="66" t="s">
        <v>568</v>
      </c>
      <c r="C82" s="68">
        <v>45734</v>
      </c>
      <c r="D82" s="67">
        <v>0</v>
      </c>
      <c r="E82" s="67">
        <v>150</v>
      </c>
      <c r="F82" s="66" t="s">
        <v>589</v>
      </c>
      <c r="G82" s="67">
        <v>121</v>
      </c>
    </row>
    <row r="83" spans="1:7" x14ac:dyDescent="0.55000000000000004">
      <c r="A83" s="66" t="s">
        <v>669</v>
      </c>
      <c r="B83" s="66" t="s">
        <v>554</v>
      </c>
      <c r="C83" s="68">
        <v>45735</v>
      </c>
      <c r="D83" s="67">
        <v>160</v>
      </c>
      <c r="E83" s="67">
        <v>0</v>
      </c>
      <c r="F83" s="66" t="s">
        <v>589</v>
      </c>
      <c r="G83" s="67">
        <v>133</v>
      </c>
    </row>
    <row r="84" spans="1:7" x14ac:dyDescent="0.55000000000000004">
      <c r="A84" s="66" t="s">
        <v>670</v>
      </c>
      <c r="B84" s="66" t="s">
        <v>553</v>
      </c>
      <c r="C84" s="68">
        <v>45735</v>
      </c>
      <c r="D84" s="67">
        <v>0</v>
      </c>
      <c r="E84" s="67">
        <v>16</v>
      </c>
      <c r="F84" s="66" t="s">
        <v>589</v>
      </c>
      <c r="G84" s="67">
        <v>133</v>
      </c>
    </row>
    <row r="85" spans="1:7" x14ac:dyDescent="0.55000000000000004">
      <c r="A85" s="66" t="s">
        <v>671</v>
      </c>
      <c r="B85" s="66" t="s">
        <v>558</v>
      </c>
      <c r="C85" s="68">
        <v>45735</v>
      </c>
      <c r="D85" s="67">
        <v>0</v>
      </c>
      <c r="E85" s="67">
        <v>73</v>
      </c>
      <c r="F85" s="66" t="s">
        <v>589</v>
      </c>
      <c r="G85" s="67">
        <v>133</v>
      </c>
    </row>
    <row r="86" spans="1:7" x14ac:dyDescent="0.55000000000000004">
      <c r="A86" s="66" t="s">
        <v>672</v>
      </c>
      <c r="B86" s="66" t="s">
        <v>564</v>
      </c>
      <c r="C86" s="68">
        <v>45735</v>
      </c>
      <c r="D86" s="67">
        <v>0</v>
      </c>
      <c r="E86" s="67">
        <v>49</v>
      </c>
      <c r="F86" s="66" t="s">
        <v>589</v>
      </c>
      <c r="G86" s="67">
        <v>133</v>
      </c>
    </row>
    <row r="87" spans="1:7" x14ac:dyDescent="0.55000000000000004">
      <c r="A87" s="66" t="s">
        <v>673</v>
      </c>
      <c r="B87" s="66" t="s">
        <v>573</v>
      </c>
      <c r="C87" s="68">
        <v>45735</v>
      </c>
      <c r="D87" s="67">
        <v>0</v>
      </c>
      <c r="E87" s="67">
        <v>4</v>
      </c>
      <c r="F87" s="66" t="s">
        <v>589</v>
      </c>
      <c r="G87" s="67">
        <v>133</v>
      </c>
    </row>
    <row r="88" spans="1:7" x14ac:dyDescent="0.55000000000000004">
      <c r="A88" s="66" t="s">
        <v>674</v>
      </c>
      <c r="B88" s="66" t="s">
        <v>565</v>
      </c>
      <c r="C88" s="68">
        <v>45735</v>
      </c>
      <c r="D88" s="67">
        <v>0</v>
      </c>
      <c r="E88" s="67">
        <v>20</v>
      </c>
      <c r="F88" s="66" t="s">
        <v>589</v>
      </c>
      <c r="G88" s="67">
        <v>133</v>
      </c>
    </row>
    <row r="89" spans="1:7" x14ac:dyDescent="0.55000000000000004">
      <c r="A89" s="66" t="s">
        <v>675</v>
      </c>
      <c r="B89" s="66" t="s">
        <v>568</v>
      </c>
      <c r="C89" s="68">
        <v>45735</v>
      </c>
      <c r="D89" s="67">
        <v>0</v>
      </c>
      <c r="E89" s="67">
        <v>147</v>
      </c>
      <c r="F89" s="66" t="s">
        <v>589</v>
      </c>
      <c r="G89" s="67">
        <v>133</v>
      </c>
    </row>
    <row r="90" spans="1:7" x14ac:dyDescent="0.55000000000000004">
      <c r="A90" s="66" t="s">
        <v>676</v>
      </c>
      <c r="B90" s="66" t="s">
        <v>554</v>
      </c>
      <c r="C90" s="68">
        <v>45736</v>
      </c>
      <c r="D90" s="67">
        <v>159</v>
      </c>
      <c r="E90" s="67">
        <v>14</v>
      </c>
      <c r="F90" s="66" t="s">
        <v>589</v>
      </c>
      <c r="G90" s="67">
        <v>128</v>
      </c>
    </row>
    <row r="91" spans="1:7" x14ac:dyDescent="0.55000000000000004">
      <c r="A91" s="66" t="s">
        <v>677</v>
      </c>
      <c r="B91" s="66" t="s">
        <v>558</v>
      </c>
      <c r="C91" s="68">
        <v>45736</v>
      </c>
      <c r="D91" s="67">
        <v>0</v>
      </c>
      <c r="E91" s="67">
        <v>73</v>
      </c>
      <c r="F91" s="66" t="s">
        <v>589</v>
      </c>
      <c r="G91" s="67">
        <v>128</v>
      </c>
    </row>
    <row r="92" spans="1:7" x14ac:dyDescent="0.55000000000000004">
      <c r="A92" s="66" t="s">
        <v>678</v>
      </c>
      <c r="B92" s="66" t="s">
        <v>564</v>
      </c>
      <c r="C92" s="68">
        <v>45736</v>
      </c>
      <c r="D92" s="67">
        <v>0</v>
      </c>
      <c r="E92" s="67">
        <v>50</v>
      </c>
      <c r="F92" s="66" t="s">
        <v>589</v>
      </c>
      <c r="G92" s="67">
        <v>128</v>
      </c>
    </row>
    <row r="93" spans="1:7" x14ac:dyDescent="0.55000000000000004">
      <c r="A93" s="66" t="s">
        <v>679</v>
      </c>
      <c r="B93" s="66" t="s">
        <v>573</v>
      </c>
      <c r="C93" s="68">
        <v>45736</v>
      </c>
      <c r="D93" s="67">
        <v>0</v>
      </c>
      <c r="E93" s="67">
        <v>4</v>
      </c>
      <c r="F93" s="66" t="s">
        <v>589</v>
      </c>
      <c r="G93" s="67">
        <v>128</v>
      </c>
    </row>
    <row r="94" spans="1:7" x14ac:dyDescent="0.55000000000000004">
      <c r="A94" s="66" t="s">
        <v>680</v>
      </c>
      <c r="B94" s="66" t="s">
        <v>565</v>
      </c>
      <c r="C94" s="68">
        <v>45736</v>
      </c>
      <c r="D94" s="67">
        <v>0</v>
      </c>
      <c r="E94" s="67">
        <v>20</v>
      </c>
      <c r="F94" s="66" t="s">
        <v>589</v>
      </c>
      <c r="G94" s="67">
        <v>128</v>
      </c>
    </row>
    <row r="95" spans="1:7" x14ac:dyDescent="0.55000000000000004">
      <c r="A95" s="66" t="s">
        <v>681</v>
      </c>
      <c r="B95" s="66" t="s">
        <v>568</v>
      </c>
      <c r="C95" s="68">
        <v>45736</v>
      </c>
      <c r="D95" s="67">
        <v>0</v>
      </c>
      <c r="E95" s="67">
        <v>57</v>
      </c>
      <c r="F95" s="66" t="s">
        <v>589</v>
      </c>
      <c r="G95" s="67">
        <v>128</v>
      </c>
    </row>
    <row r="96" spans="1:7" x14ac:dyDescent="0.55000000000000004">
      <c r="A96" s="66" t="s">
        <v>682</v>
      </c>
      <c r="B96" s="66" t="s">
        <v>554</v>
      </c>
      <c r="C96" s="68">
        <v>45737</v>
      </c>
      <c r="D96" s="67">
        <v>185</v>
      </c>
      <c r="E96" s="67">
        <v>0</v>
      </c>
      <c r="F96" s="66" t="s">
        <v>589</v>
      </c>
      <c r="G96" s="67">
        <v>134</v>
      </c>
    </row>
    <row r="97" spans="1:7" x14ac:dyDescent="0.55000000000000004">
      <c r="A97" s="66" t="s">
        <v>683</v>
      </c>
      <c r="B97" s="66" t="s">
        <v>553</v>
      </c>
      <c r="C97" s="68">
        <v>45737</v>
      </c>
      <c r="D97" s="67">
        <v>0</v>
      </c>
      <c r="E97" s="67">
        <v>16</v>
      </c>
      <c r="F97" s="66" t="s">
        <v>589</v>
      </c>
      <c r="G97" s="67">
        <v>134</v>
      </c>
    </row>
    <row r="98" spans="1:7" x14ac:dyDescent="0.55000000000000004">
      <c r="A98" s="66" t="s">
        <v>684</v>
      </c>
      <c r="B98" s="66" t="s">
        <v>558</v>
      </c>
      <c r="C98" s="68">
        <v>45737</v>
      </c>
      <c r="D98" s="67">
        <v>0</v>
      </c>
      <c r="E98" s="67">
        <v>73</v>
      </c>
      <c r="F98" s="66" t="s">
        <v>589</v>
      </c>
      <c r="G98" s="67">
        <v>134</v>
      </c>
    </row>
    <row r="99" spans="1:7" x14ac:dyDescent="0.55000000000000004">
      <c r="A99" s="66" t="s">
        <v>685</v>
      </c>
      <c r="B99" s="66" t="s">
        <v>564</v>
      </c>
      <c r="C99" s="68">
        <v>45737</v>
      </c>
      <c r="D99" s="67">
        <v>0</v>
      </c>
      <c r="E99" s="67">
        <v>49</v>
      </c>
      <c r="F99" s="66" t="s">
        <v>589</v>
      </c>
      <c r="G99" s="67">
        <v>134</v>
      </c>
    </row>
    <row r="100" spans="1:7" x14ac:dyDescent="0.55000000000000004">
      <c r="A100" s="66" t="s">
        <v>686</v>
      </c>
      <c r="B100" s="66" t="s">
        <v>573</v>
      </c>
      <c r="C100" s="68">
        <v>45737</v>
      </c>
      <c r="D100" s="67">
        <v>0</v>
      </c>
      <c r="E100" s="67">
        <v>4</v>
      </c>
      <c r="F100" s="66" t="s">
        <v>589</v>
      </c>
      <c r="G100" s="67">
        <v>134</v>
      </c>
    </row>
    <row r="101" spans="1:7" x14ac:dyDescent="0.55000000000000004">
      <c r="A101" s="66" t="s">
        <v>687</v>
      </c>
      <c r="B101" s="66" t="s">
        <v>565</v>
      </c>
      <c r="C101" s="68">
        <v>45737</v>
      </c>
      <c r="D101" s="67">
        <v>0</v>
      </c>
      <c r="E101" s="67">
        <v>28</v>
      </c>
      <c r="F101" s="66" t="s">
        <v>589</v>
      </c>
      <c r="G101" s="67">
        <v>134</v>
      </c>
    </row>
    <row r="102" spans="1:7" x14ac:dyDescent="0.55000000000000004">
      <c r="A102" s="66" t="s">
        <v>688</v>
      </c>
      <c r="B102" s="66" t="s">
        <v>568</v>
      </c>
      <c r="C102" s="68">
        <v>45737</v>
      </c>
      <c r="D102" s="67">
        <v>0</v>
      </c>
      <c r="E102" s="67">
        <v>160</v>
      </c>
      <c r="F102" s="66" t="s">
        <v>589</v>
      </c>
      <c r="G102" s="67">
        <v>134</v>
      </c>
    </row>
    <row r="103" spans="1:7" x14ac:dyDescent="0.55000000000000004">
      <c r="A103" s="66" t="s">
        <v>689</v>
      </c>
      <c r="B103" s="66" t="s">
        <v>554</v>
      </c>
      <c r="C103" s="68">
        <v>45740</v>
      </c>
      <c r="D103" s="67">
        <v>181</v>
      </c>
      <c r="E103" s="67">
        <v>16</v>
      </c>
      <c r="F103" s="66" t="s">
        <v>589</v>
      </c>
      <c r="G103" s="67">
        <v>132</v>
      </c>
    </row>
    <row r="104" spans="1:7" x14ac:dyDescent="0.55000000000000004">
      <c r="A104" s="66" t="s">
        <v>690</v>
      </c>
      <c r="B104" s="66" t="s">
        <v>558</v>
      </c>
      <c r="C104" s="68">
        <v>45740</v>
      </c>
      <c r="D104" s="67">
        <v>0</v>
      </c>
      <c r="E104" s="67">
        <v>73</v>
      </c>
      <c r="F104" s="66" t="s">
        <v>589</v>
      </c>
      <c r="G104" s="67">
        <v>132</v>
      </c>
    </row>
    <row r="105" spans="1:7" x14ac:dyDescent="0.55000000000000004">
      <c r="A105" s="66" t="s">
        <v>691</v>
      </c>
      <c r="B105" s="66" t="s">
        <v>564</v>
      </c>
      <c r="C105" s="68">
        <v>45740</v>
      </c>
      <c r="D105" s="67">
        <v>0</v>
      </c>
      <c r="E105" s="67">
        <v>49</v>
      </c>
      <c r="F105" s="66" t="s">
        <v>589</v>
      </c>
      <c r="G105" s="67">
        <v>132</v>
      </c>
    </row>
    <row r="106" spans="1:7" x14ac:dyDescent="0.55000000000000004">
      <c r="A106" s="66" t="s">
        <v>692</v>
      </c>
      <c r="B106" s="66" t="s">
        <v>573</v>
      </c>
      <c r="C106" s="68">
        <v>45740</v>
      </c>
      <c r="D106" s="67">
        <v>0</v>
      </c>
      <c r="E106" s="67">
        <v>4</v>
      </c>
      <c r="F106" s="66" t="s">
        <v>589</v>
      </c>
      <c r="G106" s="67">
        <v>132</v>
      </c>
    </row>
    <row r="107" spans="1:7" x14ac:dyDescent="0.55000000000000004">
      <c r="A107" s="66" t="s">
        <v>693</v>
      </c>
      <c r="B107" s="66" t="s">
        <v>577</v>
      </c>
      <c r="C107" s="68">
        <v>45740</v>
      </c>
      <c r="D107" s="67">
        <v>0</v>
      </c>
      <c r="E107" s="67">
        <v>6</v>
      </c>
      <c r="F107" s="66" t="s">
        <v>589</v>
      </c>
      <c r="G107" s="67">
        <v>132</v>
      </c>
    </row>
    <row r="108" spans="1:7" x14ac:dyDescent="0.55000000000000004">
      <c r="A108" s="66" t="s">
        <v>694</v>
      </c>
      <c r="B108" s="66" t="s">
        <v>565</v>
      </c>
      <c r="C108" s="68">
        <v>45740</v>
      </c>
      <c r="D108" s="67">
        <v>0</v>
      </c>
      <c r="E108" s="67">
        <v>32</v>
      </c>
      <c r="F108" s="66" t="s">
        <v>589</v>
      </c>
      <c r="G108" s="67">
        <v>132</v>
      </c>
    </row>
    <row r="109" spans="1:7" x14ac:dyDescent="0.55000000000000004">
      <c r="A109" s="66" t="s">
        <v>695</v>
      </c>
      <c r="B109" s="66" t="s">
        <v>568</v>
      </c>
      <c r="C109" s="68">
        <v>45740</v>
      </c>
      <c r="D109" s="67">
        <v>0</v>
      </c>
      <c r="E109" s="67">
        <v>159</v>
      </c>
      <c r="F109" s="66" t="s">
        <v>589</v>
      </c>
      <c r="G109" s="67">
        <v>132</v>
      </c>
    </row>
    <row r="110" spans="1:7" x14ac:dyDescent="0.55000000000000004">
      <c r="A110" s="66" t="s">
        <v>696</v>
      </c>
      <c r="B110" s="66" t="s">
        <v>554</v>
      </c>
      <c r="C110" s="68">
        <v>45741</v>
      </c>
      <c r="D110" s="67">
        <v>154</v>
      </c>
      <c r="E110" s="67">
        <v>0</v>
      </c>
      <c r="F110" s="66" t="s">
        <v>589</v>
      </c>
      <c r="G110" s="67">
        <v>112</v>
      </c>
    </row>
    <row r="111" spans="1:7" x14ac:dyDescent="0.55000000000000004">
      <c r="A111" s="66" t="s">
        <v>697</v>
      </c>
      <c r="B111" s="66" t="s">
        <v>553</v>
      </c>
      <c r="C111" s="68">
        <v>45741</v>
      </c>
      <c r="D111" s="67">
        <v>0</v>
      </c>
      <c r="E111" s="67">
        <v>16</v>
      </c>
      <c r="F111" s="66" t="s">
        <v>589</v>
      </c>
      <c r="G111" s="67">
        <v>112</v>
      </c>
    </row>
    <row r="112" spans="1:7" x14ac:dyDescent="0.55000000000000004">
      <c r="A112" s="66" t="s">
        <v>698</v>
      </c>
      <c r="B112" s="66" t="s">
        <v>558</v>
      </c>
      <c r="C112" s="68">
        <v>45741</v>
      </c>
      <c r="D112" s="67">
        <v>0</v>
      </c>
      <c r="E112" s="67">
        <v>73</v>
      </c>
      <c r="F112" s="66" t="s">
        <v>589</v>
      </c>
      <c r="G112" s="67">
        <v>112</v>
      </c>
    </row>
    <row r="113" spans="1:7" x14ac:dyDescent="0.55000000000000004">
      <c r="A113" s="66" t="s">
        <v>699</v>
      </c>
      <c r="B113" s="66" t="s">
        <v>564</v>
      </c>
      <c r="C113" s="68">
        <v>45741</v>
      </c>
      <c r="D113" s="67">
        <v>0</v>
      </c>
      <c r="E113" s="67">
        <v>49</v>
      </c>
      <c r="F113" s="66" t="s">
        <v>589</v>
      </c>
      <c r="G113" s="67">
        <v>112</v>
      </c>
    </row>
    <row r="114" spans="1:7" x14ac:dyDescent="0.55000000000000004">
      <c r="A114" s="66" t="s">
        <v>700</v>
      </c>
      <c r="B114" s="66" t="s">
        <v>573</v>
      </c>
      <c r="C114" s="68">
        <v>45741</v>
      </c>
      <c r="D114" s="67">
        <v>0</v>
      </c>
      <c r="E114" s="67">
        <v>4</v>
      </c>
      <c r="F114" s="66" t="s">
        <v>589</v>
      </c>
      <c r="G114" s="67">
        <v>112</v>
      </c>
    </row>
    <row r="115" spans="1:7" x14ac:dyDescent="0.55000000000000004">
      <c r="A115" s="66" t="s">
        <v>701</v>
      </c>
      <c r="B115" s="66" t="s">
        <v>565</v>
      </c>
      <c r="C115" s="68">
        <v>45741</v>
      </c>
      <c r="D115" s="67">
        <v>0</v>
      </c>
      <c r="E115" s="67">
        <v>25</v>
      </c>
      <c r="F115" s="66" t="s">
        <v>589</v>
      </c>
      <c r="G115" s="67">
        <v>112</v>
      </c>
    </row>
    <row r="116" spans="1:7" x14ac:dyDescent="0.55000000000000004">
      <c r="A116" s="66" t="s">
        <v>702</v>
      </c>
      <c r="B116" s="66" t="s">
        <v>568</v>
      </c>
      <c r="C116" s="68">
        <v>45741</v>
      </c>
      <c r="D116" s="67">
        <v>0</v>
      </c>
      <c r="E116" s="67">
        <v>185</v>
      </c>
      <c r="F116" s="66" t="s">
        <v>589</v>
      </c>
      <c r="G116" s="67">
        <v>112</v>
      </c>
    </row>
    <row r="117" spans="1:7" x14ac:dyDescent="0.55000000000000004">
      <c r="A117" s="66" t="s">
        <v>703</v>
      </c>
      <c r="B117" s="66" t="s">
        <v>553</v>
      </c>
      <c r="C117" s="68">
        <v>45742</v>
      </c>
      <c r="D117" s="67">
        <v>100</v>
      </c>
      <c r="E117" s="67">
        <v>0</v>
      </c>
      <c r="F117" s="66" t="s">
        <v>589</v>
      </c>
      <c r="G117" s="67">
        <v>124</v>
      </c>
    </row>
    <row r="118" spans="1:7" x14ac:dyDescent="0.55000000000000004">
      <c r="A118" s="66" t="s">
        <v>704</v>
      </c>
      <c r="B118" s="66" t="s">
        <v>554</v>
      </c>
      <c r="C118" s="68">
        <v>45742</v>
      </c>
      <c r="D118" s="67">
        <v>100</v>
      </c>
      <c r="E118" s="67">
        <v>14</v>
      </c>
      <c r="F118" s="66" t="s">
        <v>589</v>
      </c>
      <c r="G118" s="67">
        <v>115</v>
      </c>
    </row>
    <row r="119" spans="1:7" x14ac:dyDescent="0.55000000000000004">
      <c r="A119" s="66" t="s">
        <v>705</v>
      </c>
      <c r="B119" s="66" t="s">
        <v>558</v>
      </c>
      <c r="C119" s="68">
        <v>45742</v>
      </c>
      <c r="D119" s="67">
        <v>0</v>
      </c>
      <c r="E119" s="67">
        <v>73</v>
      </c>
      <c r="F119" s="66" t="s">
        <v>589</v>
      </c>
      <c r="G119" s="67">
        <v>115</v>
      </c>
    </row>
    <row r="120" spans="1:7" x14ac:dyDescent="0.55000000000000004">
      <c r="A120" s="66" t="s">
        <v>706</v>
      </c>
      <c r="B120" s="66" t="s">
        <v>573</v>
      </c>
      <c r="C120" s="68">
        <v>45742</v>
      </c>
      <c r="D120" s="67">
        <v>0</v>
      </c>
      <c r="E120" s="67">
        <v>4</v>
      </c>
      <c r="F120" s="66" t="s">
        <v>589</v>
      </c>
      <c r="G120" s="67">
        <v>115</v>
      </c>
    </row>
    <row r="121" spans="1:7" x14ac:dyDescent="0.55000000000000004">
      <c r="A121" s="66" t="s">
        <v>707</v>
      </c>
      <c r="B121" s="66" t="s">
        <v>568</v>
      </c>
      <c r="C121" s="68">
        <v>45742</v>
      </c>
      <c r="D121" s="67">
        <v>0</v>
      </c>
      <c r="E121" s="67">
        <v>154</v>
      </c>
      <c r="F121" s="66" t="s">
        <v>589</v>
      </c>
      <c r="G121" s="67">
        <v>115</v>
      </c>
    </row>
    <row r="122" spans="1:7" x14ac:dyDescent="0.55000000000000004">
      <c r="A122" s="66" t="s">
        <v>708</v>
      </c>
      <c r="B122" s="66" t="s">
        <v>553</v>
      </c>
      <c r="C122" s="68">
        <v>45743</v>
      </c>
      <c r="D122" s="67">
        <v>60</v>
      </c>
      <c r="E122" s="67">
        <v>0</v>
      </c>
      <c r="F122" s="66" t="s">
        <v>589</v>
      </c>
      <c r="G122" s="67">
        <v>102</v>
      </c>
    </row>
    <row r="123" spans="1:7" x14ac:dyDescent="0.55000000000000004">
      <c r="A123" s="66" t="s">
        <v>709</v>
      </c>
      <c r="B123" s="66" t="s">
        <v>558</v>
      </c>
      <c r="C123" s="68">
        <v>45743</v>
      </c>
      <c r="D123" s="67">
        <v>0</v>
      </c>
      <c r="E123" s="67">
        <v>73</v>
      </c>
      <c r="F123" s="66" t="s">
        <v>589</v>
      </c>
      <c r="G123" s="67">
        <v>102</v>
      </c>
    </row>
    <row r="124" spans="1:7" x14ac:dyDescent="0.55000000000000004">
      <c r="A124" s="66" t="s">
        <v>710</v>
      </c>
      <c r="B124" s="66" t="s">
        <v>553</v>
      </c>
      <c r="C124" s="68">
        <v>45743</v>
      </c>
      <c r="D124" s="67">
        <v>40</v>
      </c>
      <c r="E124" s="67">
        <v>16</v>
      </c>
      <c r="F124" s="66" t="s">
        <v>589</v>
      </c>
      <c r="G124" s="67">
        <v>117</v>
      </c>
    </row>
    <row r="125" spans="1:7" x14ac:dyDescent="0.55000000000000004">
      <c r="A125" s="66" t="s">
        <v>711</v>
      </c>
      <c r="B125" s="66" t="s">
        <v>558</v>
      </c>
      <c r="C125" s="68">
        <v>45743</v>
      </c>
      <c r="D125" s="67">
        <v>0</v>
      </c>
      <c r="E125" s="67">
        <v>73</v>
      </c>
      <c r="F125" s="66" t="s">
        <v>589</v>
      </c>
      <c r="G125" s="67">
        <v>117</v>
      </c>
    </row>
    <row r="126" spans="1:7" x14ac:dyDescent="0.55000000000000004">
      <c r="A126" s="66" t="s">
        <v>712</v>
      </c>
      <c r="B126" s="66" t="s">
        <v>573</v>
      </c>
      <c r="C126" s="68">
        <v>45743</v>
      </c>
      <c r="D126" s="67">
        <v>0</v>
      </c>
      <c r="E126" s="67">
        <v>49</v>
      </c>
      <c r="F126" s="66" t="s">
        <v>589</v>
      </c>
      <c r="G126" s="67">
        <v>117</v>
      </c>
    </row>
    <row r="127" spans="1:7" x14ac:dyDescent="0.55000000000000004">
      <c r="A127" s="66" t="s">
        <v>713</v>
      </c>
      <c r="B127" s="66" t="s">
        <v>568</v>
      </c>
      <c r="C127" s="68">
        <v>45743</v>
      </c>
      <c r="D127" s="67">
        <v>0</v>
      </c>
      <c r="E127" s="67">
        <v>154</v>
      </c>
      <c r="F127" s="66" t="s">
        <v>589</v>
      </c>
      <c r="G127" s="67">
        <v>117</v>
      </c>
    </row>
    <row r="128" spans="1:7" x14ac:dyDescent="0.55000000000000004">
      <c r="A128" s="66" t="s">
        <v>714</v>
      </c>
      <c r="B128" s="66" t="s">
        <v>553</v>
      </c>
      <c r="C128" s="68">
        <v>45744</v>
      </c>
      <c r="D128" s="67">
        <v>50</v>
      </c>
      <c r="E128" s="67">
        <v>0</v>
      </c>
      <c r="F128" s="66" t="s">
        <v>589</v>
      </c>
      <c r="G128" s="67">
        <v>132</v>
      </c>
    </row>
    <row r="129" spans="1:7" x14ac:dyDescent="0.55000000000000004">
      <c r="A129" s="66" t="s">
        <v>715</v>
      </c>
      <c r="B129" s="66" t="s">
        <v>558</v>
      </c>
      <c r="C129" s="68">
        <v>45744</v>
      </c>
      <c r="D129" s="67">
        <v>0</v>
      </c>
      <c r="E129" s="67">
        <v>70</v>
      </c>
      <c r="F129" s="66" t="s">
        <v>589</v>
      </c>
      <c r="G129" s="67">
        <v>132</v>
      </c>
    </row>
    <row r="130" spans="1:7" x14ac:dyDescent="0.55000000000000004">
      <c r="A130" s="66" t="s">
        <v>716</v>
      </c>
      <c r="B130" s="66" t="s">
        <v>573</v>
      </c>
      <c r="C130" s="68">
        <v>45744</v>
      </c>
      <c r="D130" s="67">
        <v>0</v>
      </c>
      <c r="E130" s="67">
        <v>3</v>
      </c>
      <c r="F130" s="66" t="s">
        <v>589</v>
      </c>
      <c r="G130" s="67">
        <v>132</v>
      </c>
    </row>
    <row r="131" spans="1:7" x14ac:dyDescent="0.55000000000000004">
      <c r="A131" s="66" t="s">
        <v>717</v>
      </c>
      <c r="B131" s="66" t="s">
        <v>553</v>
      </c>
      <c r="C131" s="68">
        <v>45744</v>
      </c>
      <c r="D131" s="67">
        <v>60</v>
      </c>
      <c r="E131" s="67">
        <v>0</v>
      </c>
      <c r="F131" s="66" t="s">
        <v>589</v>
      </c>
      <c r="G131" s="67">
        <v>134</v>
      </c>
    </row>
    <row r="132" spans="1:7" x14ac:dyDescent="0.55000000000000004">
      <c r="A132" s="66" t="s">
        <v>718</v>
      </c>
      <c r="B132" s="66" t="s">
        <v>558</v>
      </c>
      <c r="C132" s="68">
        <v>45744</v>
      </c>
      <c r="D132" s="67">
        <v>0</v>
      </c>
      <c r="E132" s="67">
        <v>70</v>
      </c>
      <c r="F132" s="66" t="s">
        <v>589</v>
      </c>
      <c r="G132" s="67">
        <v>134</v>
      </c>
    </row>
    <row r="133" spans="1:7" x14ac:dyDescent="0.55000000000000004">
      <c r="A133" s="66" t="s">
        <v>719</v>
      </c>
      <c r="B133" s="66" t="s">
        <v>554</v>
      </c>
      <c r="C133" s="68">
        <v>45748</v>
      </c>
      <c r="D133" s="67">
        <v>110</v>
      </c>
      <c r="E133" s="67">
        <v>0</v>
      </c>
      <c r="F133" s="66" t="s">
        <v>589</v>
      </c>
      <c r="G133" s="67">
        <v>128</v>
      </c>
    </row>
    <row r="134" spans="1:7" x14ac:dyDescent="0.55000000000000004">
      <c r="A134" s="66" t="s">
        <v>720</v>
      </c>
      <c r="B134" s="66" t="s">
        <v>553</v>
      </c>
      <c r="C134" s="68">
        <v>45748</v>
      </c>
      <c r="D134" s="67">
        <v>0</v>
      </c>
      <c r="E134" s="67">
        <v>12</v>
      </c>
      <c r="F134" s="66" t="s">
        <v>589</v>
      </c>
      <c r="G134" s="67">
        <v>128</v>
      </c>
    </row>
    <row r="135" spans="1:7" x14ac:dyDescent="0.55000000000000004">
      <c r="A135" s="66" t="s">
        <v>721</v>
      </c>
      <c r="B135" s="66" t="s">
        <v>573</v>
      </c>
      <c r="C135" s="68">
        <v>45748</v>
      </c>
      <c r="D135" s="67">
        <v>0</v>
      </c>
      <c r="E135" s="67">
        <v>24</v>
      </c>
      <c r="F135" s="66" t="s">
        <v>589</v>
      </c>
      <c r="G135" s="67">
        <v>128</v>
      </c>
    </row>
    <row r="136" spans="1:7" x14ac:dyDescent="0.55000000000000004">
      <c r="A136" s="66" t="s">
        <v>722</v>
      </c>
      <c r="B136" s="66" t="s">
        <v>565</v>
      </c>
      <c r="C136" s="68">
        <v>45748</v>
      </c>
      <c r="D136" s="67">
        <v>0</v>
      </c>
      <c r="E136" s="67">
        <v>150</v>
      </c>
      <c r="F136" s="66" t="s">
        <v>589</v>
      </c>
      <c r="G136" s="67">
        <v>128</v>
      </c>
    </row>
    <row r="137" spans="1:7" x14ac:dyDescent="0.55000000000000004">
      <c r="A137" s="66" t="s">
        <v>723</v>
      </c>
      <c r="B137" s="66" t="s">
        <v>568</v>
      </c>
      <c r="C137" s="68">
        <v>45748</v>
      </c>
      <c r="D137" s="67">
        <v>0</v>
      </c>
      <c r="E137" s="67">
        <v>150</v>
      </c>
      <c r="F137" s="66" t="s">
        <v>589</v>
      </c>
      <c r="G137" s="67">
        <v>128</v>
      </c>
    </row>
    <row r="138" spans="1:7" x14ac:dyDescent="0.55000000000000004">
      <c r="A138" s="66" t="s">
        <v>724</v>
      </c>
      <c r="B138" s="66" t="s">
        <v>553</v>
      </c>
      <c r="C138" s="68">
        <v>45749</v>
      </c>
      <c r="D138" s="67">
        <v>125</v>
      </c>
      <c r="E138" s="67">
        <v>15</v>
      </c>
      <c r="F138" s="66" t="s">
        <v>589</v>
      </c>
      <c r="G138" s="67">
        <v>102</v>
      </c>
    </row>
    <row r="139" spans="1:7" x14ac:dyDescent="0.55000000000000004">
      <c r="A139" s="66" t="s">
        <v>725</v>
      </c>
      <c r="B139" s="66" t="s">
        <v>558</v>
      </c>
      <c r="C139" s="68">
        <v>45749</v>
      </c>
      <c r="D139" s="67">
        <v>0</v>
      </c>
      <c r="E139" s="67">
        <v>90</v>
      </c>
      <c r="F139" s="66" t="s">
        <v>589</v>
      </c>
      <c r="G139" s="67">
        <v>102</v>
      </c>
    </row>
    <row r="140" spans="1:7" x14ac:dyDescent="0.55000000000000004">
      <c r="A140" s="66" t="s">
        <v>726</v>
      </c>
      <c r="B140" s="66" t="s">
        <v>573</v>
      </c>
      <c r="C140" s="68">
        <v>45749</v>
      </c>
      <c r="D140" s="67">
        <v>0</v>
      </c>
      <c r="E140" s="67">
        <v>28</v>
      </c>
      <c r="F140" s="66" t="s">
        <v>589</v>
      </c>
      <c r="G140" s="67">
        <v>102</v>
      </c>
    </row>
    <row r="141" spans="1:7" x14ac:dyDescent="0.55000000000000004">
      <c r="A141" s="66" t="s">
        <v>727</v>
      </c>
      <c r="B141" s="66" t="s">
        <v>565</v>
      </c>
      <c r="C141" s="68">
        <v>45749</v>
      </c>
      <c r="D141" s="67">
        <v>0</v>
      </c>
      <c r="E141" s="67">
        <v>150</v>
      </c>
      <c r="F141" s="66" t="s">
        <v>589</v>
      </c>
      <c r="G141" s="67">
        <v>102</v>
      </c>
    </row>
    <row r="142" spans="1:7" x14ac:dyDescent="0.55000000000000004">
      <c r="A142" s="66" t="s">
        <v>728</v>
      </c>
      <c r="B142" s="66" t="s">
        <v>568</v>
      </c>
      <c r="C142" s="68">
        <v>45749</v>
      </c>
      <c r="D142" s="67">
        <v>0</v>
      </c>
      <c r="E142" s="67">
        <v>150</v>
      </c>
      <c r="F142" s="66" t="s">
        <v>589</v>
      </c>
      <c r="G142" s="67">
        <v>102</v>
      </c>
    </row>
    <row r="143" spans="1:7" x14ac:dyDescent="0.55000000000000004">
      <c r="A143" s="66" t="s">
        <v>729</v>
      </c>
      <c r="B143" s="66" t="s">
        <v>554</v>
      </c>
      <c r="C143" s="68">
        <v>45750</v>
      </c>
      <c r="D143" s="67">
        <v>166</v>
      </c>
      <c r="E143" s="67">
        <v>0</v>
      </c>
      <c r="F143" s="66" t="s">
        <v>589</v>
      </c>
      <c r="G143" s="67">
        <v>108</v>
      </c>
    </row>
    <row r="144" spans="1:7" x14ac:dyDescent="0.55000000000000004">
      <c r="A144" s="66" t="s">
        <v>730</v>
      </c>
      <c r="B144" s="66" t="s">
        <v>553</v>
      </c>
      <c r="C144" s="68">
        <v>45750</v>
      </c>
      <c r="D144" s="67">
        <v>0</v>
      </c>
      <c r="E144" s="67">
        <v>14</v>
      </c>
      <c r="F144" s="66" t="s">
        <v>589</v>
      </c>
      <c r="G144" s="67">
        <v>108</v>
      </c>
    </row>
    <row r="145" spans="1:7" x14ac:dyDescent="0.55000000000000004">
      <c r="A145" s="66" t="s">
        <v>731</v>
      </c>
      <c r="B145" s="66" t="s">
        <v>558</v>
      </c>
      <c r="C145" s="68">
        <v>45750</v>
      </c>
      <c r="D145" s="67">
        <v>0</v>
      </c>
      <c r="E145" s="67">
        <v>76</v>
      </c>
      <c r="F145" s="66" t="s">
        <v>589</v>
      </c>
      <c r="G145" s="67">
        <v>108</v>
      </c>
    </row>
    <row r="146" spans="1:7" x14ac:dyDescent="0.55000000000000004">
      <c r="A146" s="66" t="s">
        <v>732</v>
      </c>
      <c r="B146" s="66" t="s">
        <v>573</v>
      </c>
      <c r="C146" s="68">
        <v>45750</v>
      </c>
      <c r="D146" s="67">
        <v>0</v>
      </c>
      <c r="E146" s="67">
        <v>32</v>
      </c>
      <c r="F146" s="66" t="s">
        <v>589</v>
      </c>
      <c r="G146" s="67">
        <v>108</v>
      </c>
    </row>
    <row r="147" spans="1:7" x14ac:dyDescent="0.55000000000000004">
      <c r="A147" s="66" t="s">
        <v>733</v>
      </c>
      <c r="B147" s="66" t="s">
        <v>565</v>
      </c>
      <c r="C147" s="68">
        <v>45750</v>
      </c>
      <c r="D147" s="67">
        <v>0</v>
      </c>
      <c r="E147" s="67">
        <v>150</v>
      </c>
      <c r="F147" s="66" t="s">
        <v>589</v>
      </c>
      <c r="G147" s="67">
        <v>108</v>
      </c>
    </row>
    <row r="148" spans="1:7" x14ac:dyDescent="0.55000000000000004">
      <c r="A148" s="66" t="s">
        <v>734</v>
      </c>
      <c r="B148" s="66" t="s">
        <v>568</v>
      </c>
      <c r="C148" s="68">
        <v>45750</v>
      </c>
      <c r="D148" s="67">
        <v>0</v>
      </c>
      <c r="E148" s="67">
        <v>110</v>
      </c>
      <c r="F148" s="66" t="s">
        <v>589</v>
      </c>
      <c r="G148" s="67">
        <v>108</v>
      </c>
    </row>
    <row r="149" spans="1:7" x14ac:dyDescent="0.55000000000000004">
      <c r="A149" s="66" t="s">
        <v>735</v>
      </c>
      <c r="B149" s="66" t="s">
        <v>554</v>
      </c>
      <c r="C149" s="68">
        <v>45751</v>
      </c>
      <c r="D149" s="67">
        <v>100</v>
      </c>
      <c r="E149" s="67">
        <v>12</v>
      </c>
      <c r="F149" s="66" t="s">
        <v>589</v>
      </c>
      <c r="G149" s="67">
        <v>105</v>
      </c>
    </row>
    <row r="150" spans="1:7" x14ac:dyDescent="0.55000000000000004">
      <c r="A150" s="66" t="s">
        <v>736</v>
      </c>
      <c r="B150" s="66" t="s">
        <v>558</v>
      </c>
      <c r="C150" s="68">
        <v>45751</v>
      </c>
      <c r="D150" s="67">
        <v>0</v>
      </c>
      <c r="E150" s="67">
        <v>68</v>
      </c>
      <c r="F150" s="66" t="s">
        <v>589</v>
      </c>
      <c r="G150" s="67">
        <v>105</v>
      </c>
    </row>
    <row r="151" spans="1:7" x14ac:dyDescent="0.55000000000000004">
      <c r="A151" s="66" t="s">
        <v>737</v>
      </c>
      <c r="B151" s="66" t="s">
        <v>564</v>
      </c>
      <c r="C151" s="68">
        <v>45751</v>
      </c>
      <c r="D151" s="67">
        <v>0</v>
      </c>
      <c r="E151" s="67">
        <v>92</v>
      </c>
      <c r="F151" s="66" t="s">
        <v>589</v>
      </c>
      <c r="G151" s="67">
        <v>105</v>
      </c>
    </row>
    <row r="152" spans="1:7" x14ac:dyDescent="0.55000000000000004">
      <c r="A152" s="66" t="s">
        <v>738</v>
      </c>
      <c r="B152" s="66" t="s">
        <v>573</v>
      </c>
      <c r="C152" s="68">
        <v>45751</v>
      </c>
      <c r="D152" s="67">
        <v>0</v>
      </c>
      <c r="E152" s="67">
        <v>32</v>
      </c>
      <c r="F152" s="66" t="s">
        <v>589</v>
      </c>
      <c r="G152" s="67">
        <v>105</v>
      </c>
    </row>
    <row r="153" spans="1:7" x14ac:dyDescent="0.55000000000000004">
      <c r="A153" s="66" t="s">
        <v>739</v>
      </c>
      <c r="B153" s="66" t="s">
        <v>572</v>
      </c>
      <c r="C153" s="68">
        <v>45751</v>
      </c>
      <c r="D153" s="67">
        <v>0</v>
      </c>
      <c r="E153" s="67">
        <v>3</v>
      </c>
      <c r="F153" s="66" t="s">
        <v>589</v>
      </c>
      <c r="G153" s="67">
        <v>105</v>
      </c>
    </row>
    <row r="154" spans="1:7" x14ac:dyDescent="0.55000000000000004">
      <c r="A154" s="66" t="s">
        <v>740</v>
      </c>
      <c r="B154" s="66" t="s">
        <v>565</v>
      </c>
      <c r="C154" s="68">
        <v>45751</v>
      </c>
      <c r="D154" s="67">
        <v>0</v>
      </c>
      <c r="E154" s="67">
        <v>40</v>
      </c>
      <c r="F154" s="66" t="s">
        <v>589</v>
      </c>
      <c r="G154" s="67">
        <v>105</v>
      </c>
    </row>
    <row r="155" spans="1:7" x14ac:dyDescent="0.55000000000000004">
      <c r="A155" s="66" t="s">
        <v>741</v>
      </c>
      <c r="B155" s="66" t="s">
        <v>568</v>
      </c>
      <c r="C155" s="68">
        <v>45751</v>
      </c>
      <c r="D155" s="67">
        <v>0</v>
      </c>
      <c r="E155" s="67">
        <v>125</v>
      </c>
      <c r="F155" s="66" t="s">
        <v>589</v>
      </c>
      <c r="G155" s="67">
        <v>105</v>
      </c>
    </row>
    <row r="156" spans="1:7" x14ac:dyDescent="0.55000000000000004">
      <c r="A156" s="66" t="s">
        <v>742</v>
      </c>
      <c r="B156" s="66" t="s">
        <v>570</v>
      </c>
      <c r="C156" s="68">
        <v>45752</v>
      </c>
      <c r="D156" s="67">
        <v>118</v>
      </c>
      <c r="E156" s="67">
        <v>0</v>
      </c>
      <c r="F156" s="66" t="s">
        <v>589</v>
      </c>
      <c r="G156" s="67">
        <v>84</v>
      </c>
    </row>
    <row r="157" spans="1:7" x14ac:dyDescent="0.55000000000000004">
      <c r="A157" s="66" t="s">
        <v>743</v>
      </c>
      <c r="B157" s="66" t="s">
        <v>554</v>
      </c>
      <c r="C157" s="68">
        <v>45754</v>
      </c>
      <c r="D157" s="67">
        <v>80</v>
      </c>
      <c r="E157" s="67">
        <v>0</v>
      </c>
      <c r="F157" s="66" t="s">
        <v>589</v>
      </c>
      <c r="G157" s="67">
        <v>111</v>
      </c>
    </row>
    <row r="158" spans="1:7" x14ac:dyDescent="0.55000000000000004">
      <c r="A158" s="66" t="s">
        <v>744</v>
      </c>
      <c r="B158" s="66" t="s">
        <v>553</v>
      </c>
      <c r="C158" s="68">
        <v>45754</v>
      </c>
      <c r="D158" s="67">
        <v>0</v>
      </c>
      <c r="E158" s="67">
        <v>14</v>
      </c>
      <c r="F158" s="66" t="s">
        <v>589</v>
      </c>
      <c r="G158" s="67">
        <v>111</v>
      </c>
    </row>
    <row r="159" spans="1:7" x14ac:dyDescent="0.55000000000000004">
      <c r="A159" s="66" t="s">
        <v>745</v>
      </c>
      <c r="B159" s="66" t="s">
        <v>564</v>
      </c>
      <c r="C159" s="68">
        <v>45754</v>
      </c>
      <c r="D159" s="67">
        <v>0</v>
      </c>
      <c r="E159" s="67">
        <v>55</v>
      </c>
      <c r="F159" s="66" t="s">
        <v>589</v>
      </c>
      <c r="G159" s="67">
        <v>111</v>
      </c>
    </row>
    <row r="160" spans="1:7" x14ac:dyDescent="0.55000000000000004">
      <c r="A160" s="66" t="s">
        <v>746</v>
      </c>
      <c r="B160" s="66" t="s">
        <v>573</v>
      </c>
      <c r="C160" s="68">
        <v>45754</v>
      </c>
      <c r="D160" s="67">
        <v>0</v>
      </c>
      <c r="E160" s="67">
        <v>14</v>
      </c>
      <c r="F160" s="66" t="s">
        <v>589</v>
      </c>
      <c r="G160" s="67">
        <v>111</v>
      </c>
    </row>
    <row r="161" spans="1:7" x14ac:dyDescent="0.55000000000000004">
      <c r="A161" s="66" t="s">
        <v>747</v>
      </c>
      <c r="B161" s="66" t="s">
        <v>565</v>
      </c>
      <c r="C161" s="68">
        <v>45754</v>
      </c>
      <c r="D161" s="67">
        <v>0</v>
      </c>
      <c r="E161" s="67">
        <v>40</v>
      </c>
      <c r="F161" s="66" t="s">
        <v>589</v>
      </c>
      <c r="G161" s="67">
        <v>111</v>
      </c>
    </row>
    <row r="162" spans="1:7" x14ac:dyDescent="0.55000000000000004">
      <c r="A162" s="66" t="s">
        <v>748</v>
      </c>
      <c r="B162" s="66" t="s">
        <v>568</v>
      </c>
      <c r="C162" s="68">
        <v>45754</v>
      </c>
      <c r="D162" s="67">
        <v>0</v>
      </c>
      <c r="E162" s="67">
        <v>166</v>
      </c>
      <c r="F162" s="66" t="s">
        <v>589</v>
      </c>
      <c r="G162" s="67">
        <v>111</v>
      </c>
    </row>
    <row r="163" spans="1:7" x14ac:dyDescent="0.55000000000000004">
      <c r="A163" s="66" t="s">
        <v>749</v>
      </c>
      <c r="B163" s="66" t="s">
        <v>554</v>
      </c>
      <c r="C163" s="68">
        <v>45755</v>
      </c>
      <c r="D163" s="67">
        <v>71</v>
      </c>
      <c r="E163" s="67">
        <v>13</v>
      </c>
      <c r="F163" s="66" t="s">
        <v>589</v>
      </c>
      <c r="G163" s="67">
        <v>94</v>
      </c>
    </row>
    <row r="164" spans="1:7" x14ac:dyDescent="0.55000000000000004">
      <c r="A164" s="66" t="s">
        <v>750</v>
      </c>
      <c r="B164" s="66" t="s">
        <v>571</v>
      </c>
      <c r="C164" s="68">
        <v>45755</v>
      </c>
      <c r="D164" s="67">
        <v>0</v>
      </c>
      <c r="E164" s="67">
        <v>6</v>
      </c>
      <c r="F164" s="66" t="s">
        <v>589</v>
      </c>
      <c r="G164" s="67">
        <v>94</v>
      </c>
    </row>
    <row r="165" spans="1:7" x14ac:dyDescent="0.55000000000000004">
      <c r="A165" s="66" t="s">
        <v>751</v>
      </c>
      <c r="B165" s="66" t="s">
        <v>573</v>
      </c>
      <c r="C165" s="68">
        <v>45755</v>
      </c>
      <c r="D165" s="67">
        <v>0</v>
      </c>
      <c r="E165" s="67">
        <v>14</v>
      </c>
      <c r="F165" s="66" t="s">
        <v>589</v>
      </c>
      <c r="G165" s="67">
        <v>94</v>
      </c>
    </row>
    <row r="166" spans="1:7" x14ac:dyDescent="0.55000000000000004">
      <c r="A166" s="66" t="s">
        <v>752</v>
      </c>
      <c r="B166" s="66" t="s">
        <v>565</v>
      </c>
      <c r="C166" s="68">
        <v>45755</v>
      </c>
      <c r="D166" s="67">
        <v>0</v>
      </c>
      <c r="E166" s="67">
        <v>141</v>
      </c>
      <c r="F166" s="66" t="s">
        <v>589</v>
      </c>
      <c r="G166" s="67">
        <v>94</v>
      </c>
    </row>
    <row r="167" spans="1:7" x14ac:dyDescent="0.55000000000000004">
      <c r="A167" s="66" t="s">
        <v>753</v>
      </c>
      <c r="B167" s="66" t="s">
        <v>568</v>
      </c>
      <c r="C167" s="68">
        <v>45755</v>
      </c>
      <c r="D167" s="67">
        <v>0</v>
      </c>
      <c r="E167" s="67">
        <v>100</v>
      </c>
      <c r="F167" s="66" t="s">
        <v>589</v>
      </c>
      <c r="G167" s="67">
        <v>94</v>
      </c>
    </row>
    <row r="168" spans="1:7" x14ac:dyDescent="0.55000000000000004">
      <c r="A168" s="66" t="s">
        <v>754</v>
      </c>
      <c r="B168" s="66" t="s">
        <v>554</v>
      </c>
      <c r="C168" s="68">
        <v>45756</v>
      </c>
      <c r="D168" s="67">
        <v>43</v>
      </c>
      <c r="E168" s="67">
        <v>0</v>
      </c>
      <c r="F168" s="66" t="s">
        <v>589</v>
      </c>
      <c r="G168" s="67">
        <v>72</v>
      </c>
    </row>
    <row r="169" spans="1:7" x14ac:dyDescent="0.55000000000000004">
      <c r="A169" s="66" t="s">
        <v>755</v>
      </c>
      <c r="B169" s="66" t="s">
        <v>553</v>
      </c>
      <c r="C169" s="68">
        <v>45756</v>
      </c>
      <c r="D169" s="67">
        <v>0</v>
      </c>
      <c r="E169" s="67">
        <v>14</v>
      </c>
      <c r="F169" s="66" t="s">
        <v>589</v>
      </c>
      <c r="G169" s="67">
        <v>72</v>
      </c>
    </row>
    <row r="170" spans="1:7" x14ac:dyDescent="0.55000000000000004">
      <c r="A170" s="66" t="s">
        <v>756</v>
      </c>
      <c r="B170" s="66" t="s">
        <v>571</v>
      </c>
      <c r="C170" s="68">
        <v>45756</v>
      </c>
      <c r="D170" s="67">
        <v>0</v>
      </c>
      <c r="E170" s="67">
        <v>6</v>
      </c>
      <c r="F170" s="66" t="s">
        <v>589</v>
      </c>
      <c r="G170" s="67">
        <v>72</v>
      </c>
    </row>
    <row r="171" spans="1:7" x14ac:dyDescent="0.55000000000000004">
      <c r="A171" s="66" t="s">
        <v>757</v>
      </c>
      <c r="B171" s="66" t="s">
        <v>573</v>
      </c>
      <c r="C171" s="68">
        <v>45756</v>
      </c>
      <c r="D171" s="67">
        <v>0</v>
      </c>
      <c r="E171" s="67">
        <v>11</v>
      </c>
      <c r="F171" s="66" t="s">
        <v>589</v>
      </c>
      <c r="G171" s="67">
        <v>72</v>
      </c>
    </row>
    <row r="172" spans="1:7" x14ac:dyDescent="0.55000000000000004">
      <c r="A172" s="66" t="s">
        <v>758</v>
      </c>
      <c r="B172" s="66" t="s">
        <v>565</v>
      </c>
      <c r="C172" s="68">
        <v>45756</v>
      </c>
      <c r="D172" s="67">
        <v>0</v>
      </c>
      <c r="E172" s="67">
        <v>146</v>
      </c>
      <c r="F172" s="66" t="s">
        <v>589</v>
      </c>
      <c r="G172" s="67">
        <v>72</v>
      </c>
    </row>
    <row r="173" spans="1:7" x14ac:dyDescent="0.55000000000000004">
      <c r="A173" s="66" t="s">
        <v>759</v>
      </c>
      <c r="B173" s="66" t="s">
        <v>568</v>
      </c>
      <c r="C173" s="68">
        <v>45756</v>
      </c>
      <c r="D173" s="67">
        <v>0</v>
      </c>
      <c r="E173" s="67">
        <v>110</v>
      </c>
      <c r="F173" s="66" t="s">
        <v>589</v>
      </c>
      <c r="G173" s="67">
        <v>72</v>
      </c>
    </row>
    <row r="174" spans="1:7" x14ac:dyDescent="0.55000000000000004">
      <c r="A174" s="66" t="s">
        <v>760</v>
      </c>
      <c r="B174" s="66" t="s">
        <v>554</v>
      </c>
      <c r="C174" s="68">
        <v>45757</v>
      </c>
      <c r="D174" s="67">
        <v>75</v>
      </c>
      <c r="E174" s="67">
        <v>14</v>
      </c>
      <c r="F174" s="66" t="s">
        <v>589</v>
      </c>
      <c r="G174" s="67">
        <v>74</v>
      </c>
    </row>
    <row r="175" spans="1:7" x14ac:dyDescent="0.55000000000000004">
      <c r="A175" s="66" t="s">
        <v>761</v>
      </c>
      <c r="B175" s="66" t="s">
        <v>571</v>
      </c>
      <c r="C175" s="68">
        <v>45757</v>
      </c>
      <c r="D175" s="67">
        <v>0</v>
      </c>
      <c r="E175" s="67">
        <v>6</v>
      </c>
      <c r="F175" s="66" t="s">
        <v>589</v>
      </c>
      <c r="G175" s="67">
        <v>74</v>
      </c>
    </row>
    <row r="176" spans="1:7" x14ac:dyDescent="0.55000000000000004">
      <c r="A176" s="66" t="s">
        <v>762</v>
      </c>
      <c r="B176" s="66" t="s">
        <v>573</v>
      </c>
      <c r="C176" s="68">
        <v>45757</v>
      </c>
      <c r="D176" s="67">
        <v>0</v>
      </c>
      <c r="E176" s="67">
        <v>20</v>
      </c>
      <c r="F176" s="66" t="s">
        <v>589</v>
      </c>
      <c r="G176" s="67">
        <v>74</v>
      </c>
    </row>
    <row r="177" spans="1:7" x14ac:dyDescent="0.55000000000000004">
      <c r="A177" s="66" t="s">
        <v>763</v>
      </c>
      <c r="B177" s="66" t="s">
        <v>565</v>
      </c>
      <c r="C177" s="68">
        <v>45757</v>
      </c>
      <c r="D177" s="67">
        <v>0</v>
      </c>
      <c r="E177" s="67">
        <v>124</v>
      </c>
      <c r="F177" s="66" t="s">
        <v>589</v>
      </c>
      <c r="G177" s="67">
        <v>74</v>
      </c>
    </row>
    <row r="178" spans="1:7" x14ac:dyDescent="0.55000000000000004">
      <c r="A178" s="66" t="s">
        <v>764</v>
      </c>
      <c r="B178" s="66" t="s">
        <v>568</v>
      </c>
      <c r="C178" s="68">
        <v>45757</v>
      </c>
      <c r="D178" s="67">
        <v>0</v>
      </c>
      <c r="E178" s="67">
        <v>71</v>
      </c>
      <c r="F178" s="66" t="s">
        <v>589</v>
      </c>
      <c r="G178" s="67">
        <v>74</v>
      </c>
    </row>
    <row r="179" spans="1:7" x14ac:dyDescent="0.55000000000000004">
      <c r="A179" s="66" t="s">
        <v>765</v>
      </c>
      <c r="B179" s="66" t="s">
        <v>554</v>
      </c>
      <c r="C179" s="68">
        <v>45758</v>
      </c>
      <c r="D179" s="67">
        <v>65</v>
      </c>
      <c r="E179" s="67">
        <v>0</v>
      </c>
      <c r="F179" s="66" t="s">
        <v>589</v>
      </c>
      <c r="G179" s="67">
        <v>98</v>
      </c>
    </row>
    <row r="180" spans="1:7" x14ac:dyDescent="0.55000000000000004">
      <c r="A180" s="66" t="s">
        <v>766</v>
      </c>
      <c r="B180" s="66" t="s">
        <v>553</v>
      </c>
      <c r="C180" s="68">
        <v>45758</v>
      </c>
      <c r="D180" s="67">
        <v>0</v>
      </c>
      <c r="E180" s="67">
        <v>14</v>
      </c>
      <c r="F180" s="66" t="s">
        <v>589</v>
      </c>
      <c r="G180" s="67">
        <v>98</v>
      </c>
    </row>
    <row r="181" spans="1:7" x14ac:dyDescent="0.55000000000000004">
      <c r="A181" s="66" t="s">
        <v>767</v>
      </c>
      <c r="B181" s="66" t="s">
        <v>573</v>
      </c>
      <c r="C181" s="68">
        <v>45758</v>
      </c>
      <c r="D181" s="67">
        <v>0</v>
      </c>
      <c r="E181" s="67">
        <v>14</v>
      </c>
      <c r="F181" s="66" t="s">
        <v>589</v>
      </c>
      <c r="G181" s="67">
        <v>98</v>
      </c>
    </row>
    <row r="182" spans="1:7" x14ac:dyDescent="0.55000000000000004">
      <c r="A182" s="66" t="s">
        <v>768</v>
      </c>
      <c r="B182" s="66" t="s">
        <v>565</v>
      </c>
      <c r="C182" s="68">
        <v>45758</v>
      </c>
      <c r="D182" s="67">
        <v>0</v>
      </c>
      <c r="E182" s="67">
        <v>134</v>
      </c>
      <c r="F182" s="66" t="s">
        <v>589</v>
      </c>
      <c r="G182" s="67">
        <v>98</v>
      </c>
    </row>
    <row r="183" spans="1:7" x14ac:dyDescent="0.55000000000000004">
      <c r="A183" s="66" t="s">
        <v>769</v>
      </c>
      <c r="B183" s="66" t="s">
        <v>568</v>
      </c>
      <c r="C183" s="68">
        <v>45758</v>
      </c>
      <c r="D183" s="67">
        <v>0</v>
      </c>
      <c r="E183" s="67">
        <v>73</v>
      </c>
      <c r="F183" s="66" t="s">
        <v>589</v>
      </c>
      <c r="G183" s="67">
        <v>98</v>
      </c>
    </row>
    <row r="184" spans="1:7" x14ac:dyDescent="0.55000000000000004">
      <c r="A184" s="66" t="s">
        <v>770</v>
      </c>
      <c r="B184" s="66" t="s">
        <v>554</v>
      </c>
      <c r="C184" s="68">
        <v>45761</v>
      </c>
      <c r="D184" s="67">
        <v>90</v>
      </c>
      <c r="E184" s="67">
        <v>16</v>
      </c>
      <c r="F184" s="66" t="s">
        <v>589</v>
      </c>
      <c r="G184" s="67">
        <v>83</v>
      </c>
    </row>
    <row r="185" spans="1:7" x14ac:dyDescent="0.55000000000000004">
      <c r="A185" s="66" t="s">
        <v>771</v>
      </c>
      <c r="B185" s="66" t="s">
        <v>574</v>
      </c>
      <c r="C185" s="68">
        <v>45761</v>
      </c>
      <c r="D185" s="67">
        <v>0</v>
      </c>
      <c r="E185" s="67">
        <v>40</v>
      </c>
      <c r="F185" s="66" t="s">
        <v>589</v>
      </c>
      <c r="G185" s="67">
        <v>83</v>
      </c>
    </row>
    <row r="186" spans="1:7" x14ac:dyDescent="0.55000000000000004">
      <c r="A186" s="66" t="s">
        <v>772</v>
      </c>
      <c r="B186" s="66" t="s">
        <v>558</v>
      </c>
      <c r="C186" s="68">
        <v>45761</v>
      </c>
      <c r="D186" s="67">
        <v>0</v>
      </c>
      <c r="E186" s="67">
        <v>3</v>
      </c>
      <c r="F186" s="66" t="s">
        <v>589</v>
      </c>
      <c r="G186" s="67">
        <v>83</v>
      </c>
    </row>
    <row r="187" spans="1:7" x14ac:dyDescent="0.55000000000000004">
      <c r="A187" s="66" t="s">
        <v>773</v>
      </c>
      <c r="B187" s="66" t="s">
        <v>573</v>
      </c>
      <c r="C187" s="68">
        <v>45761</v>
      </c>
      <c r="D187" s="67">
        <v>0</v>
      </c>
      <c r="E187" s="67">
        <v>16</v>
      </c>
      <c r="F187" s="66" t="s">
        <v>589</v>
      </c>
      <c r="G187" s="67">
        <v>83</v>
      </c>
    </row>
    <row r="188" spans="1:7" x14ac:dyDescent="0.55000000000000004">
      <c r="A188" s="66" t="s">
        <v>774</v>
      </c>
      <c r="B188" s="66" t="s">
        <v>565</v>
      </c>
      <c r="C188" s="68">
        <v>45761</v>
      </c>
      <c r="D188" s="67">
        <v>0</v>
      </c>
      <c r="E188" s="67">
        <v>91</v>
      </c>
      <c r="F188" s="66" t="s">
        <v>589</v>
      </c>
      <c r="G188" s="67">
        <v>83</v>
      </c>
    </row>
    <row r="189" spans="1:7" x14ac:dyDescent="0.55000000000000004">
      <c r="A189" s="66" t="s">
        <v>775</v>
      </c>
      <c r="B189" s="66" t="s">
        <v>568</v>
      </c>
      <c r="C189" s="68">
        <v>45761</v>
      </c>
      <c r="D189" s="67">
        <v>0</v>
      </c>
      <c r="E189" s="67">
        <v>75</v>
      </c>
      <c r="F189" s="66" t="s">
        <v>589</v>
      </c>
      <c r="G189" s="67">
        <v>83</v>
      </c>
    </row>
    <row r="190" spans="1:7" x14ac:dyDescent="0.55000000000000004">
      <c r="A190" s="66" t="s">
        <v>776</v>
      </c>
      <c r="B190" s="66" t="s">
        <v>554</v>
      </c>
      <c r="C190" s="68">
        <v>45762</v>
      </c>
      <c r="D190" s="67">
        <v>77</v>
      </c>
      <c r="E190" s="67">
        <v>0</v>
      </c>
      <c r="F190" s="66" t="s">
        <v>589</v>
      </c>
      <c r="G190" s="67">
        <v>98</v>
      </c>
    </row>
    <row r="191" spans="1:7" x14ac:dyDescent="0.55000000000000004">
      <c r="A191" s="66" t="s">
        <v>777</v>
      </c>
      <c r="B191" s="66" t="s">
        <v>553</v>
      </c>
      <c r="C191" s="68">
        <v>45762</v>
      </c>
      <c r="D191" s="67">
        <v>0</v>
      </c>
      <c r="E191" s="67">
        <v>14</v>
      </c>
      <c r="F191" s="66" t="s">
        <v>589</v>
      </c>
      <c r="G191" s="67">
        <v>98</v>
      </c>
    </row>
    <row r="192" spans="1:7" x14ac:dyDescent="0.55000000000000004">
      <c r="A192" s="66" t="s">
        <v>778</v>
      </c>
      <c r="B192" s="66" t="s">
        <v>574</v>
      </c>
      <c r="C192" s="68">
        <v>45762</v>
      </c>
      <c r="D192" s="67">
        <v>0</v>
      </c>
      <c r="E192" s="67">
        <v>40</v>
      </c>
      <c r="F192" s="66" t="s">
        <v>589</v>
      </c>
      <c r="G192" s="67">
        <v>98</v>
      </c>
    </row>
    <row r="193" spans="1:7" x14ac:dyDescent="0.55000000000000004">
      <c r="A193" s="66" t="s">
        <v>779</v>
      </c>
      <c r="B193" s="66" t="s">
        <v>573</v>
      </c>
      <c r="C193" s="68">
        <v>45762</v>
      </c>
      <c r="D193" s="67">
        <v>0</v>
      </c>
      <c r="E193" s="67">
        <v>19</v>
      </c>
      <c r="F193" s="66" t="s">
        <v>589</v>
      </c>
      <c r="G193" s="67">
        <v>98</v>
      </c>
    </row>
    <row r="194" spans="1:7" x14ac:dyDescent="0.55000000000000004">
      <c r="A194" s="66" t="s">
        <v>780</v>
      </c>
      <c r="B194" s="66" t="s">
        <v>565</v>
      </c>
      <c r="C194" s="68">
        <v>45762</v>
      </c>
      <c r="D194" s="67">
        <v>0</v>
      </c>
      <c r="E194" s="67">
        <v>92</v>
      </c>
      <c r="F194" s="66" t="s">
        <v>589</v>
      </c>
      <c r="G194" s="67">
        <v>98</v>
      </c>
    </row>
    <row r="195" spans="1:7" x14ac:dyDescent="0.55000000000000004">
      <c r="A195" s="66" t="s">
        <v>781</v>
      </c>
      <c r="B195" s="66" t="s">
        <v>568</v>
      </c>
      <c r="C195" s="68">
        <v>45762</v>
      </c>
      <c r="D195" s="67">
        <v>0</v>
      </c>
      <c r="E195" s="67">
        <v>65</v>
      </c>
      <c r="F195" s="66" t="s">
        <v>589</v>
      </c>
      <c r="G195" s="67">
        <v>98</v>
      </c>
    </row>
    <row r="196" spans="1:7" x14ac:dyDescent="0.55000000000000004">
      <c r="A196" s="66" t="s">
        <v>782</v>
      </c>
      <c r="B196" s="66" t="s">
        <v>554</v>
      </c>
      <c r="C196" s="68">
        <v>45763</v>
      </c>
      <c r="D196" s="67">
        <v>50</v>
      </c>
      <c r="E196" s="67">
        <v>12</v>
      </c>
      <c r="F196" s="66" t="s">
        <v>589</v>
      </c>
      <c r="G196" s="67">
        <v>84</v>
      </c>
    </row>
    <row r="197" spans="1:7" x14ac:dyDescent="0.55000000000000004">
      <c r="A197" s="66" t="s">
        <v>783</v>
      </c>
      <c r="B197" s="66" t="s">
        <v>574</v>
      </c>
      <c r="C197" s="68">
        <v>45763</v>
      </c>
      <c r="D197" s="67">
        <v>0</v>
      </c>
      <c r="E197" s="67">
        <v>40</v>
      </c>
      <c r="F197" s="66" t="s">
        <v>589</v>
      </c>
      <c r="G197" s="67">
        <v>84</v>
      </c>
    </row>
    <row r="198" spans="1:7" x14ac:dyDescent="0.55000000000000004">
      <c r="A198" s="66" t="s">
        <v>784</v>
      </c>
      <c r="B198" s="66" t="s">
        <v>573</v>
      </c>
      <c r="C198" s="68">
        <v>45763</v>
      </c>
      <c r="D198" s="67">
        <v>0</v>
      </c>
      <c r="E198" s="67">
        <v>16</v>
      </c>
      <c r="F198" s="66" t="s">
        <v>589</v>
      </c>
      <c r="G198" s="67">
        <v>84</v>
      </c>
    </row>
    <row r="199" spans="1:7" x14ac:dyDescent="0.55000000000000004">
      <c r="A199" s="66" t="s">
        <v>785</v>
      </c>
      <c r="B199" s="66" t="s">
        <v>565</v>
      </c>
      <c r="C199" s="68">
        <v>45763</v>
      </c>
      <c r="D199" s="67">
        <v>0</v>
      </c>
      <c r="E199" s="67">
        <v>81</v>
      </c>
      <c r="F199" s="66" t="s">
        <v>589</v>
      </c>
      <c r="G199" s="67">
        <v>84</v>
      </c>
    </row>
    <row r="200" spans="1:7" x14ac:dyDescent="0.55000000000000004">
      <c r="A200" s="66" t="s">
        <v>786</v>
      </c>
      <c r="B200" s="66" t="s">
        <v>568</v>
      </c>
      <c r="C200" s="68">
        <v>45763</v>
      </c>
      <c r="D200" s="67">
        <v>0</v>
      </c>
      <c r="E200" s="67">
        <v>90</v>
      </c>
      <c r="F200" s="66" t="s">
        <v>589</v>
      </c>
      <c r="G200" s="67">
        <v>84</v>
      </c>
    </row>
    <row r="201" spans="1:7" x14ac:dyDescent="0.55000000000000004">
      <c r="A201" s="66" t="s">
        <v>787</v>
      </c>
      <c r="B201" s="66" t="s">
        <v>554</v>
      </c>
      <c r="C201" s="68">
        <v>45764</v>
      </c>
      <c r="D201" s="67">
        <v>100</v>
      </c>
      <c r="E201" s="67">
        <v>0</v>
      </c>
      <c r="F201" s="66" t="s">
        <v>589</v>
      </c>
      <c r="G201" s="67">
        <v>94</v>
      </c>
    </row>
    <row r="202" spans="1:7" x14ac:dyDescent="0.55000000000000004">
      <c r="A202" s="66" t="s">
        <v>788</v>
      </c>
      <c r="B202" s="66" t="s">
        <v>553</v>
      </c>
      <c r="C202" s="68">
        <v>45764</v>
      </c>
      <c r="D202" s="67">
        <v>0</v>
      </c>
      <c r="E202" s="67">
        <v>14</v>
      </c>
      <c r="F202" s="66" t="s">
        <v>589</v>
      </c>
      <c r="G202" s="67">
        <v>94</v>
      </c>
    </row>
    <row r="203" spans="1:7" x14ac:dyDescent="0.55000000000000004">
      <c r="A203" s="66" t="s">
        <v>789</v>
      </c>
      <c r="B203" s="66" t="s">
        <v>573</v>
      </c>
      <c r="C203" s="68">
        <v>45764</v>
      </c>
      <c r="D203" s="67">
        <v>0</v>
      </c>
      <c r="E203" s="67">
        <v>32</v>
      </c>
      <c r="F203" s="66" t="s">
        <v>589</v>
      </c>
      <c r="G203" s="67">
        <v>94</v>
      </c>
    </row>
    <row r="204" spans="1:7" x14ac:dyDescent="0.55000000000000004">
      <c r="A204" s="66" t="s">
        <v>790</v>
      </c>
      <c r="B204" s="66" t="s">
        <v>565</v>
      </c>
      <c r="C204" s="68">
        <v>45764</v>
      </c>
      <c r="D204" s="67">
        <v>0</v>
      </c>
      <c r="E204" s="67">
        <v>56</v>
      </c>
      <c r="F204" s="66" t="s">
        <v>589</v>
      </c>
      <c r="G204" s="67">
        <v>94</v>
      </c>
    </row>
    <row r="205" spans="1:7" x14ac:dyDescent="0.55000000000000004">
      <c r="A205" s="66" t="s">
        <v>791</v>
      </c>
      <c r="B205" s="66" t="s">
        <v>568</v>
      </c>
      <c r="C205" s="68">
        <v>45764</v>
      </c>
      <c r="D205" s="67">
        <v>0</v>
      </c>
      <c r="E205" s="67">
        <v>75</v>
      </c>
      <c r="F205" s="66" t="s">
        <v>589</v>
      </c>
      <c r="G205" s="67">
        <v>94</v>
      </c>
    </row>
    <row r="206" spans="1:7" x14ac:dyDescent="0.55000000000000004">
      <c r="A206" s="66" t="s">
        <v>792</v>
      </c>
      <c r="B206" s="66" t="s">
        <v>554</v>
      </c>
      <c r="C206" s="68">
        <v>45765</v>
      </c>
      <c r="D206" s="67">
        <v>115</v>
      </c>
      <c r="E206" s="67">
        <v>16</v>
      </c>
      <c r="F206" s="66" t="s">
        <v>589</v>
      </c>
      <c r="G206" s="67">
        <v>91</v>
      </c>
    </row>
    <row r="207" spans="1:7" x14ac:dyDescent="0.55000000000000004">
      <c r="A207" s="66" t="s">
        <v>793</v>
      </c>
      <c r="B207" s="66" t="s">
        <v>573</v>
      </c>
      <c r="C207" s="68">
        <v>45765</v>
      </c>
      <c r="D207" s="67">
        <v>0</v>
      </c>
      <c r="E207" s="67">
        <v>33</v>
      </c>
      <c r="F207" s="66" t="s">
        <v>589</v>
      </c>
      <c r="G207" s="67">
        <v>91</v>
      </c>
    </row>
    <row r="208" spans="1:7" x14ac:dyDescent="0.55000000000000004">
      <c r="A208" s="66" t="s">
        <v>794</v>
      </c>
      <c r="B208" s="66" t="s">
        <v>565</v>
      </c>
      <c r="C208" s="68">
        <v>45765</v>
      </c>
      <c r="D208" s="67">
        <v>0</v>
      </c>
      <c r="E208" s="67">
        <v>71</v>
      </c>
      <c r="F208" s="66" t="s">
        <v>589</v>
      </c>
      <c r="G208" s="67">
        <v>91</v>
      </c>
    </row>
    <row r="209" spans="1:7" x14ac:dyDescent="0.55000000000000004">
      <c r="A209" s="66" t="s">
        <v>795</v>
      </c>
      <c r="B209" s="66" t="s">
        <v>568</v>
      </c>
      <c r="C209" s="68">
        <v>45765</v>
      </c>
      <c r="D209" s="67">
        <v>0</v>
      </c>
      <c r="E209" s="67">
        <v>80</v>
      </c>
      <c r="F209" s="66" t="s">
        <v>589</v>
      </c>
      <c r="G209" s="67">
        <v>91</v>
      </c>
    </row>
    <row r="210" spans="1:7" x14ac:dyDescent="0.55000000000000004">
      <c r="A210" s="66" t="s">
        <v>796</v>
      </c>
      <c r="B210" s="66" t="s">
        <v>554</v>
      </c>
      <c r="C210" s="68">
        <v>45768</v>
      </c>
      <c r="D210" s="67">
        <v>67</v>
      </c>
      <c r="E210" s="67">
        <v>0</v>
      </c>
      <c r="F210" s="66" t="s">
        <v>589</v>
      </c>
      <c r="G210" s="67">
        <v>96</v>
      </c>
    </row>
    <row r="211" spans="1:7" x14ac:dyDescent="0.55000000000000004">
      <c r="A211" s="66" t="s">
        <v>797</v>
      </c>
      <c r="B211" s="66" t="s">
        <v>553</v>
      </c>
      <c r="C211" s="68">
        <v>45768</v>
      </c>
      <c r="D211" s="67">
        <v>0</v>
      </c>
      <c r="E211" s="67">
        <v>14</v>
      </c>
      <c r="F211" s="66" t="s">
        <v>589</v>
      </c>
      <c r="G211" s="67">
        <v>96</v>
      </c>
    </row>
    <row r="212" spans="1:7" x14ac:dyDescent="0.55000000000000004">
      <c r="A212" s="66" t="s">
        <v>798</v>
      </c>
      <c r="B212" s="66" t="s">
        <v>564</v>
      </c>
      <c r="C212" s="68">
        <v>45768</v>
      </c>
      <c r="D212" s="67">
        <v>0</v>
      </c>
      <c r="E212" s="67">
        <v>49</v>
      </c>
      <c r="F212" s="66" t="s">
        <v>589</v>
      </c>
      <c r="G212" s="67">
        <v>96</v>
      </c>
    </row>
    <row r="213" spans="1:7" x14ac:dyDescent="0.55000000000000004">
      <c r="A213" s="66" t="s">
        <v>799</v>
      </c>
      <c r="B213" s="66" t="s">
        <v>573</v>
      </c>
      <c r="C213" s="68">
        <v>45768</v>
      </c>
      <c r="D213" s="67">
        <v>0</v>
      </c>
      <c r="E213" s="67">
        <v>32</v>
      </c>
      <c r="F213" s="66" t="s">
        <v>589</v>
      </c>
      <c r="G213" s="67">
        <v>96</v>
      </c>
    </row>
    <row r="214" spans="1:7" x14ac:dyDescent="0.55000000000000004">
      <c r="A214" s="66" t="s">
        <v>800</v>
      </c>
      <c r="B214" s="66" t="s">
        <v>568</v>
      </c>
      <c r="C214" s="68">
        <v>45768</v>
      </c>
      <c r="D214" s="67">
        <v>0</v>
      </c>
      <c r="E214" s="67">
        <v>100</v>
      </c>
      <c r="F214" s="66" t="s">
        <v>589</v>
      </c>
      <c r="G214" s="67">
        <v>96</v>
      </c>
    </row>
    <row r="215" spans="1:7" x14ac:dyDescent="0.55000000000000004">
      <c r="A215" s="66" t="s">
        <v>801</v>
      </c>
      <c r="B215" s="66" t="s">
        <v>554</v>
      </c>
      <c r="C215" s="68">
        <v>45769</v>
      </c>
      <c r="D215" s="67">
        <v>103</v>
      </c>
      <c r="E215" s="67">
        <v>12</v>
      </c>
      <c r="F215" s="66" t="s">
        <v>589</v>
      </c>
      <c r="G215" s="67">
        <v>95</v>
      </c>
    </row>
    <row r="216" spans="1:7" x14ac:dyDescent="0.55000000000000004">
      <c r="A216" s="66" t="s">
        <v>802</v>
      </c>
      <c r="B216" s="66" t="s">
        <v>564</v>
      </c>
      <c r="C216" s="68">
        <v>45769</v>
      </c>
      <c r="D216" s="67">
        <v>0</v>
      </c>
      <c r="E216" s="67">
        <v>43</v>
      </c>
      <c r="F216" s="66" t="s">
        <v>589</v>
      </c>
      <c r="G216" s="67">
        <v>95</v>
      </c>
    </row>
    <row r="217" spans="1:7" x14ac:dyDescent="0.55000000000000004">
      <c r="A217" s="66" t="s">
        <v>803</v>
      </c>
      <c r="B217" s="66" t="s">
        <v>573</v>
      </c>
      <c r="C217" s="68">
        <v>45769</v>
      </c>
      <c r="D217" s="67">
        <v>0</v>
      </c>
      <c r="E217" s="67">
        <v>32</v>
      </c>
      <c r="F217" s="66" t="s">
        <v>589</v>
      </c>
      <c r="G217" s="67">
        <v>95</v>
      </c>
    </row>
    <row r="218" spans="1:7" x14ac:dyDescent="0.55000000000000004">
      <c r="A218" s="66" t="s">
        <v>804</v>
      </c>
      <c r="B218" s="66" t="s">
        <v>568</v>
      </c>
      <c r="C218" s="68">
        <v>45769</v>
      </c>
      <c r="D218" s="67">
        <v>0</v>
      </c>
      <c r="E218" s="67">
        <v>115</v>
      </c>
      <c r="F218" s="66" t="s">
        <v>589</v>
      </c>
      <c r="G218" s="67">
        <v>95</v>
      </c>
    </row>
    <row r="219" spans="1:7" x14ac:dyDescent="0.55000000000000004">
      <c r="A219" s="66" t="s">
        <v>805</v>
      </c>
      <c r="B219" s="66" t="s">
        <v>553</v>
      </c>
      <c r="C219" s="68">
        <v>45770</v>
      </c>
      <c r="D219" s="67">
        <v>118</v>
      </c>
      <c r="E219" s="67">
        <v>0</v>
      </c>
      <c r="F219" s="66" t="s">
        <v>806</v>
      </c>
      <c r="G219" s="67">
        <v>90</v>
      </c>
    </row>
    <row r="220" spans="1:7" x14ac:dyDescent="0.55000000000000004">
      <c r="A220" s="66" t="s">
        <v>807</v>
      </c>
      <c r="B220" s="66" t="s">
        <v>553</v>
      </c>
      <c r="C220" s="68">
        <v>45770</v>
      </c>
      <c r="D220" s="67">
        <v>118</v>
      </c>
      <c r="E220" s="67">
        <v>15</v>
      </c>
      <c r="F220" s="66" t="s">
        <v>589</v>
      </c>
      <c r="G220" s="67">
        <v>97</v>
      </c>
    </row>
    <row r="221" spans="1:7" x14ac:dyDescent="0.55000000000000004">
      <c r="A221" s="66" t="s">
        <v>808</v>
      </c>
      <c r="B221" s="66" t="s">
        <v>573</v>
      </c>
      <c r="C221" s="68">
        <v>45770</v>
      </c>
      <c r="D221" s="67">
        <v>0</v>
      </c>
      <c r="E221" s="67">
        <v>32</v>
      </c>
      <c r="F221" s="66" t="s">
        <v>589</v>
      </c>
      <c r="G221" s="67">
        <v>97</v>
      </c>
    </row>
    <row r="222" spans="1:7" x14ac:dyDescent="0.55000000000000004">
      <c r="A222" s="66" t="s">
        <v>809</v>
      </c>
      <c r="B222" s="66" t="s">
        <v>565</v>
      </c>
      <c r="C222" s="68">
        <v>45770</v>
      </c>
      <c r="D222" s="67">
        <v>0</v>
      </c>
      <c r="E222" s="67">
        <v>51</v>
      </c>
      <c r="F222" s="66" t="s">
        <v>589</v>
      </c>
      <c r="G222" s="67">
        <v>97</v>
      </c>
    </row>
    <row r="223" spans="1:7" x14ac:dyDescent="0.55000000000000004">
      <c r="A223" s="66" t="s">
        <v>810</v>
      </c>
      <c r="B223" s="66" t="s">
        <v>566</v>
      </c>
      <c r="C223" s="68">
        <v>45770</v>
      </c>
      <c r="D223" s="67">
        <v>0</v>
      </c>
      <c r="E223" s="67">
        <v>35</v>
      </c>
      <c r="F223" s="66" t="s">
        <v>589</v>
      </c>
      <c r="G223" s="67">
        <v>97</v>
      </c>
    </row>
    <row r="224" spans="1:7" x14ac:dyDescent="0.55000000000000004">
      <c r="A224" s="66" t="s">
        <v>811</v>
      </c>
      <c r="B224" s="66" t="s">
        <v>568</v>
      </c>
      <c r="C224" s="68">
        <v>45770</v>
      </c>
      <c r="D224" s="67">
        <v>0</v>
      </c>
      <c r="E224" s="67">
        <v>95</v>
      </c>
      <c r="F224" s="66" t="s">
        <v>589</v>
      </c>
      <c r="G224" s="67">
        <v>97</v>
      </c>
    </row>
    <row r="225" spans="1:7" x14ac:dyDescent="0.55000000000000004">
      <c r="A225" s="66" t="s">
        <v>812</v>
      </c>
      <c r="B225" s="66" t="s">
        <v>553</v>
      </c>
      <c r="C225" s="68">
        <v>45771</v>
      </c>
      <c r="D225" s="67">
        <v>58</v>
      </c>
      <c r="E225" s="67">
        <v>0</v>
      </c>
      <c r="F225" s="66" t="s">
        <v>806</v>
      </c>
      <c r="G225" s="67">
        <v>67</v>
      </c>
    </row>
    <row r="226" spans="1:7" x14ac:dyDescent="0.55000000000000004">
      <c r="A226" s="66" t="s">
        <v>813</v>
      </c>
      <c r="B226" s="66" t="s">
        <v>554</v>
      </c>
      <c r="C226" s="68">
        <v>45771</v>
      </c>
      <c r="D226" s="67">
        <v>53</v>
      </c>
      <c r="E226" s="67">
        <v>13</v>
      </c>
      <c r="F226" s="66" t="s">
        <v>589</v>
      </c>
      <c r="G226" s="67">
        <v>17</v>
      </c>
    </row>
    <row r="227" spans="1:7" x14ac:dyDescent="0.55000000000000004">
      <c r="A227" s="66" t="s">
        <v>814</v>
      </c>
      <c r="B227" s="66" t="s">
        <v>573</v>
      </c>
      <c r="C227" s="68">
        <v>45771</v>
      </c>
      <c r="D227" s="67">
        <v>0</v>
      </c>
      <c r="E227" s="67">
        <v>31</v>
      </c>
      <c r="F227" s="66" t="s">
        <v>589</v>
      </c>
      <c r="G227" s="67">
        <v>17</v>
      </c>
    </row>
    <row r="228" spans="1:7" x14ac:dyDescent="0.55000000000000004">
      <c r="A228" s="66" t="s">
        <v>815</v>
      </c>
      <c r="B228" s="66" t="s">
        <v>565</v>
      </c>
      <c r="C228" s="68">
        <v>45771</v>
      </c>
      <c r="D228" s="67">
        <v>0</v>
      </c>
      <c r="E228" s="67">
        <v>103</v>
      </c>
      <c r="F228" s="66" t="s">
        <v>589</v>
      </c>
      <c r="G228" s="67">
        <v>17</v>
      </c>
    </row>
    <row r="229" spans="1:7" x14ac:dyDescent="0.55000000000000004">
      <c r="A229" s="66" t="s">
        <v>816</v>
      </c>
      <c r="B229" s="66" t="s">
        <v>568</v>
      </c>
      <c r="C229" s="68">
        <v>45771</v>
      </c>
      <c r="D229" s="67">
        <v>0</v>
      </c>
      <c r="E229" s="67">
        <v>103</v>
      </c>
      <c r="F229" s="66" t="s">
        <v>589</v>
      </c>
      <c r="G229" s="67">
        <v>17</v>
      </c>
    </row>
    <row r="230" spans="1:7" x14ac:dyDescent="0.55000000000000004">
      <c r="A230" s="66" t="s">
        <v>817</v>
      </c>
      <c r="B230" s="66" t="s">
        <v>554</v>
      </c>
      <c r="C230" s="68">
        <v>45772</v>
      </c>
      <c r="D230" s="67">
        <v>64</v>
      </c>
      <c r="E230" s="67">
        <v>0</v>
      </c>
      <c r="F230" s="66" t="s">
        <v>806</v>
      </c>
      <c r="G230" s="67">
        <v>88</v>
      </c>
    </row>
    <row r="231" spans="1:7" x14ac:dyDescent="0.55000000000000004">
      <c r="A231" s="66" t="s">
        <v>818</v>
      </c>
      <c r="B231" s="66" t="s">
        <v>564</v>
      </c>
      <c r="C231" s="68">
        <v>45772</v>
      </c>
      <c r="D231" s="67">
        <v>0</v>
      </c>
      <c r="E231" s="67">
        <v>48</v>
      </c>
      <c r="F231" s="66" t="s">
        <v>806</v>
      </c>
      <c r="G231" s="67">
        <v>88</v>
      </c>
    </row>
    <row r="232" spans="1:7" x14ac:dyDescent="0.55000000000000004">
      <c r="A232" s="66" t="s">
        <v>819</v>
      </c>
      <c r="B232" s="66" t="s">
        <v>565</v>
      </c>
      <c r="C232" s="68">
        <v>45772</v>
      </c>
      <c r="D232" s="67">
        <v>0</v>
      </c>
      <c r="E232" s="67">
        <v>85</v>
      </c>
      <c r="F232" s="66" t="s">
        <v>806</v>
      </c>
      <c r="G232" s="67">
        <v>88</v>
      </c>
    </row>
    <row r="233" spans="1:7" x14ac:dyDescent="0.55000000000000004">
      <c r="A233" s="66" t="s">
        <v>820</v>
      </c>
      <c r="B233" s="66" t="s">
        <v>568</v>
      </c>
      <c r="C233" s="68">
        <v>45772</v>
      </c>
      <c r="D233" s="67">
        <v>0</v>
      </c>
      <c r="E233" s="67">
        <v>118</v>
      </c>
      <c r="F233" s="66" t="s">
        <v>806</v>
      </c>
      <c r="G233" s="67">
        <v>88</v>
      </c>
    </row>
    <row r="234" spans="1:7" x14ac:dyDescent="0.55000000000000004">
      <c r="A234" s="66" t="s">
        <v>821</v>
      </c>
      <c r="B234" s="66" t="s">
        <v>554</v>
      </c>
      <c r="C234" s="68">
        <v>45772</v>
      </c>
      <c r="D234" s="67">
        <v>0</v>
      </c>
      <c r="E234" s="67">
        <v>10</v>
      </c>
      <c r="F234" s="66" t="s">
        <v>589</v>
      </c>
      <c r="G234" s="67">
        <v>0</v>
      </c>
    </row>
    <row r="235" spans="1:7" x14ac:dyDescent="0.55000000000000004">
      <c r="A235" s="66" t="s">
        <v>822</v>
      </c>
      <c r="B235" s="66" t="s">
        <v>573</v>
      </c>
      <c r="C235" s="68">
        <v>45772</v>
      </c>
      <c r="D235" s="67">
        <v>0</v>
      </c>
      <c r="E235" s="67">
        <v>30</v>
      </c>
      <c r="F235" s="66" t="s">
        <v>589</v>
      </c>
      <c r="G235" s="67">
        <v>0</v>
      </c>
    </row>
    <row r="236" spans="1:7" x14ac:dyDescent="0.55000000000000004">
      <c r="A236" s="66" t="s">
        <v>823</v>
      </c>
      <c r="B236" s="66" t="s">
        <v>565</v>
      </c>
      <c r="C236" s="68">
        <v>45772</v>
      </c>
      <c r="D236" s="67">
        <v>0</v>
      </c>
      <c r="E236" s="67">
        <v>85</v>
      </c>
      <c r="F236" s="66" t="s">
        <v>589</v>
      </c>
      <c r="G236" s="67">
        <v>0</v>
      </c>
    </row>
    <row r="237" spans="1:7" x14ac:dyDescent="0.55000000000000004">
      <c r="A237" s="66" t="s">
        <v>824</v>
      </c>
      <c r="B237" s="66" t="s">
        <v>568</v>
      </c>
      <c r="C237" s="68">
        <v>45772</v>
      </c>
      <c r="D237" s="67">
        <v>0</v>
      </c>
      <c r="E237" s="67">
        <v>118</v>
      </c>
      <c r="F237" s="66" t="s">
        <v>589</v>
      </c>
      <c r="G237" s="67">
        <v>0</v>
      </c>
    </row>
    <row r="238" spans="1:7" x14ac:dyDescent="0.55000000000000004">
      <c r="A238" s="66" t="s">
        <v>825</v>
      </c>
      <c r="B238" s="66" t="s">
        <v>553</v>
      </c>
      <c r="C238" s="68">
        <v>45783</v>
      </c>
      <c r="D238" s="67">
        <v>53</v>
      </c>
      <c r="E238" s="67">
        <v>10</v>
      </c>
      <c r="F238" s="66" t="s">
        <v>806</v>
      </c>
      <c r="G238" s="67">
        <v>84</v>
      </c>
    </row>
    <row r="239" spans="1:7" x14ac:dyDescent="0.55000000000000004">
      <c r="A239" s="66" t="s">
        <v>826</v>
      </c>
      <c r="B239" s="66" t="s">
        <v>564</v>
      </c>
      <c r="C239" s="68">
        <v>45783</v>
      </c>
      <c r="D239" s="67">
        <v>0</v>
      </c>
      <c r="E239" s="67">
        <v>45</v>
      </c>
      <c r="F239" s="66" t="s">
        <v>806</v>
      </c>
      <c r="G239" s="67">
        <v>84</v>
      </c>
    </row>
    <row r="240" spans="1:7" x14ac:dyDescent="0.55000000000000004">
      <c r="A240" s="66" t="s">
        <v>827</v>
      </c>
      <c r="B240" s="66" t="s">
        <v>565</v>
      </c>
      <c r="C240" s="68">
        <v>45783</v>
      </c>
      <c r="D240" s="67">
        <v>0</v>
      </c>
      <c r="E240" s="67">
        <v>75</v>
      </c>
      <c r="F240" s="66" t="s">
        <v>806</v>
      </c>
      <c r="G240" s="67">
        <v>84</v>
      </c>
    </row>
    <row r="241" spans="1:7" x14ac:dyDescent="0.55000000000000004">
      <c r="A241" s="66" t="s">
        <v>828</v>
      </c>
      <c r="B241" s="66" t="s">
        <v>568</v>
      </c>
      <c r="C241" s="68">
        <v>45783</v>
      </c>
      <c r="D241" s="67">
        <v>0</v>
      </c>
      <c r="E241" s="67">
        <v>58</v>
      </c>
      <c r="F241" s="66" t="s">
        <v>806</v>
      </c>
      <c r="G241" s="67">
        <v>84</v>
      </c>
    </row>
    <row r="242" spans="1:7" x14ac:dyDescent="0.55000000000000004">
      <c r="A242" s="66" t="s">
        <v>829</v>
      </c>
      <c r="B242" s="66" t="s">
        <v>554</v>
      </c>
      <c r="C242" s="68">
        <v>45784</v>
      </c>
      <c r="D242" s="67">
        <v>60</v>
      </c>
      <c r="E242" s="67">
        <v>0</v>
      </c>
      <c r="F242" s="66" t="s">
        <v>806</v>
      </c>
      <c r="G242" s="67">
        <v>87</v>
      </c>
    </row>
    <row r="243" spans="1:7" x14ac:dyDescent="0.55000000000000004">
      <c r="A243" s="66" t="s">
        <v>830</v>
      </c>
      <c r="B243" s="66" t="s">
        <v>553</v>
      </c>
      <c r="C243" s="68">
        <v>45784</v>
      </c>
      <c r="D243" s="67">
        <v>0</v>
      </c>
      <c r="E243" s="67">
        <v>15</v>
      </c>
      <c r="F243" s="66" t="s">
        <v>806</v>
      </c>
      <c r="G243" s="67">
        <v>87</v>
      </c>
    </row>
    <row r="244" spans="1:7" x14ac:dyDescent="0.55000000000000004">
      <c r="A244" s="66" t="s">
        <v>831</v>
      </c>
      <c r="B244" s="66" t="s">
        <v>564</v>
      </c>
      <c r="C244" s="68">
        <v>45784</v>
      </c>
      <c r="D244" s="67">
        <v>0</v>
      </c>
      <c r="E244" s="67">
        <v>45</v>
      </c>
      <c r="F244" s="66" t="s">
        <v>806</v>
      </c>
      <c r="G244" s="67">
        <v>87</v>
      </c>
    </row>
    <row r="245" spans="1:7" x14ac:dyDescent="0.55000000000000004">
      <c r="A245" s="66" t="s">
        <v>832</v>
      </c>
      <c r="B245" s="66" t="s">
        <v>565</v>
      </c>
      <c r="C245" s="68">
        <v>45784</v>
      </c>
      <c r="D245" s="67">
        <v>0</v>
      </c>
      <c r="E245" s="67">
        <v>77</v>
      </c>
      <c r="F245" s="66" t="s">
        <v>806</v>
      </c>
      <c r="G245" s="67">
        <v>87</v>
      </c>
    </row>
    <row r="246" spans="1:7" x14ac:dyDescent="0.55000000000000004">
      <c r="A246" s="66" t="s">
        <v>833</v>
      </c>
      <c r="B246" s="66" t="s">
        <v>568</v>
      </c>
      <c r="C246" s="68">
        <v>45784</v>
      </c>
      <c r="D246" s="67">
        <v>0</v>
      </c>
      <c r="E246" s="67">
        <v>64</v>
      </c>
      <c r="F246" s="66" t="s">
        <v>806</v>
      </c>
      <c r="G246" s="67">
        <v>87</v>
      </c>
    </row>
    <row r="247" spans="1:7" x14ac:dyDescent="0.55000000000000004">
      <c r="A247" s="66" t="s">
        <v>834</v>
      </c>
      <c r="B247" s="66" t="s">
        <v>554</v>
      </c>
      <c r="C247" s="68">
        <v>45785</v>
      </c>
      <c r="D247" s="67">
        <v>63</v>
      </c>
      <c r="E247" s="67">
        <v>14</v>
      </c>
      <c r="F247" s="66" t="s">
        <v>806</v>
      </c>
      <c r="G247" s="67">
        <v>87</v>
      </c>
    </row>
    <row r="248" spans="1:7" x14ac:dyDescent="0.55000000000000004">
      <c r="A248" s="66" t="s">
        <v>835</v>
      </c>
      <c r="B248" s="66" t="s">
        <v>564</v>
      </c>
      <c r="C248" s="68">
        <v>45785</v>
      </c>
      <c r="D248" s="67">
        <v>0</v>
      </c>
      <c r="E248" s="67">
        <v>50</v>
      </c>
      <c r="F248" s="66" t="s">
        <v>806</v>
      </c>
      <c r="G248" s="67">
        <v>87</v>
      </c>
    </row>
    <row r="249" spans="1:7" x14ac:dyDescent="0.55000000000000004">
      <c r="A249" s="66" t="s">
        <v>836</v>
      </c>
      <c r="B249" s="66" t="s">
        <v>565</v>
      </c>
      <c r="C249" s="68">
        <v>45785</v>
      </c>
      <c r="D249" s="67">
        <v>0</v>
      </c>
      <c r="E249" s="67">
        <v>74</v>
      </c>
      <c r="F249" s="66" t="s">
        <v>806</v>
      </c>
      <c r="G249" s="67">
        <v>87</v>
      </c>
    </row>
    <row r="250" spans="1:7" x14ac:dyDescent="0.55000000000000004">
      <c r="A250" s="66" t="s">
        <v>837</v>
      </c>
      <c r="B250" s="66" t="s">
        <v>568</v>
      </c>
      <c r="C250" s="68">
        <v>45785</v>
      </c>
      <c r="D250" s="67">
        <v>0</v>
      </c>
      <c r="E250" s="67">
        <v>53</v>
      </c>
      <c r="F250" s="66" t="s">
        <v>806</v>
      </c>
      <c r="G250" s="67">
        <v>87</v>
      </c>
    </row>
    <row r="251" spans="1:7" x14ac:dyDescent="0.55000000000000004">
      <c r="A251" s="66" t="s">
        <v>838</v>
      </c>
      <c r="B251" s="66" t="s">
        <v>553</v>
      </c>
      <c r="C251" s="68">
        <v>45786</v>
      </c>
      <c r="D251" s="67">
        <v>65</v>
      </c>
      <c r="E251" s="67">
        <v>16</v>
      </c>
      <c r="F251" s="66" t="s">
        <v>806</v>
      </c>
      <c r="G251" s="67">
        <v>86</v>
      </c>
    </row>
    <row r="252" spans="1:7" x14ac:dyDescent="0.55000000000000004">
      <c r="A252" s="66" t="s">
        <v>839</v>
      </c>
      <c r="B252" s="66" t="s">
        <v>564</v>
      </c>
      <c r="C252" s="68">
        <v>45786</v>
      </c>
      <c r="D252" s="67">
        <v>0</v>
      </c>
      <c r="E252" s="67">
        <v>48</v>
      </c>
      <c r="F252" s="66" t="s">
        <v>806</v>
      </c>
      <c r="G252" s="67">
        <v>86</v>
      </c>
    </row>
    <row r="253" spans="1:7" x14ac:dyDescent="0.55000000000000004">
      <c r="A253" s="66" t="s">
        <v>840</v>
      </c>
      <c r="B253" s="66" t="s">
        <v>565</v>
      </c>
      <c r="C253" s="68">
        <v>45786</v>
      </c>
      <c r="D253" s="67">
        <v>0</v>
      </c>
      <c r="E253" s="67">
        <v>81</v>
      </c>
      <c r="F253" s="66" t="s">
        <v>806</v>
      </c>
      <c r="G253" s="67">
        <v>86</v>
      </c>
    </row>
    <row r="254" spans="1:7" x14ac:dyDescent="0.55000000000000004">
      <c r="A254" s="66" t="s">
        <v>841</v>
      </c>
      <c r="B254" s="66" t="s">
        <v>568</v>
      </c>
      <c r="C254" s="68">
        <v>45786</v>
      </c>
      <c r="D254" s="67">
        <v>0</v>
      </c>
      <c r="E254" s="67">
        <v>60</v>
      </c>
      <c r="F254" s="66" t="s">
        <v>806</v>
      </c>
      <c r="G254" s="67">
        <v>86</v>
      </c>
    </row>
    <row r="255" spans="1:7" x14ac:dyDescent="0.55000000000000004">
      <c r="A255" s="66" t="s">
        <v>842</v>
      </c>
      <c r="B255" s="66" t="s">
        <v>554</v>
      </c>
      <c r="C255" s="68">
        <v>45789</v>
      </c>
      <c r="D255" s="67">
        <v>64</v>
      </c>
      <c r="E255" s="67">
        <v>14</v>
      </c>
      <c r="F255" s="66" t="s">
        <v>806</v>
      </c>
      <c r="G255" s="67">
        <v>72</v>
      </c>
    </row>
    <row r="256" spans="1:7" x14ac:dyDescent="0.55000000000000004">
      <c r="A256" s="66" t="s">
        <v>843</v>
      </c>
      <c r="B256" s="66" t="s">
        <v>575</v>
      </c>
      <c r="C256" s="68">
        <v>45789</v>
      </c>
      <c r="D256" s="67">
        <v>0</v>
      </c>
      <c r="E256" s="67">
        <v>40</v>
      </c>
      <c r="F256" s="66" t="s">
        <v>806</v>
      </c>
      <c r="G256" s="67">
        <v>72</v>
      </c>
    </row>
    <row r="257" spans="1:7" x14ac:dyDescent="0.55000000000000004">
      <c r="A257" s="66" t="s">
        <v>844</v>
      </c>
      <c r="B257" s="66" t="s">
        <v>564</v>
      </c>
      <c r="C257" s="68">
        <v>45789</v>
      </c>
      <c r="D257" s="67">
        <v>0</v>
      </c>
      <c r="E257" s="67">
        <v>36</v>
      </c>
      <c r="F257" s="66" t="s">
        <v>806</v>
      </c>
      <c r="G257" s="67">
        <v>72</v>
      </c>
    </row>
    <row r="258" spans="1:7" x14ac:dyDescent="0.55000000000000004">
      <c r="A258" s="66" t="s">
        <v>845</v>
      </c>
      <c r="B258" s="66" t="s">
        <v>565</v>
      </c>
      <c r="C258" s="68">
        <v>45789</v>
      </c>
      <c r="D258" s="67">
        <v>0</v>
      </c>
      <c r="E258" s="67">
        <v>81</v>
      </c>
      <c r="F258" s="66" t="s">
        <v>806</v>
      </c>
      <c r="G258" s="67">
        <v>72</v>
      </c>
    </row>
    <row r="259" spans="1:7" x14ac:dyDescent="0.55000000000000004">
      <c r="A259" s="66" t="s">
        <v>846</v>
      </c>
      <c r="B259" s="66" t="s">
        <v>568</v>
      </c>
      <c r="C259" s="68">
        <v>45789</v>
      </c>
      <c r="D259" s="67">
        <v>0</v>
      </c>
      <c r="E259" s="67">
        <v>63</v>
      </c>
      <c r="F259" s="66" t="s">
        <v>806</v>
      </c>
      <c r="G259" s="67">
        <v>72</v>
      </c>
    </row>
    <row r="260" spans="1:7" x14ac:dyDescent="0.55000000000000004">
      <c r="A260" s="66" t="s">
        <v>847</v>
      </c>
      <c r="B260" s="66" t="s">
        <v>553</v>
      </c>
      <c r="C260" s="68">
        <v>45790</v>
      </c>
      <c r="D260" s="67">
        <v>55</v>
      </c>
      <c r="E260" s="67">
        <v>16</v>
      </c>
      <c r="F260" s="66" t="s">
        <v>806</v>
      </c>
      <c r="G260" s="67">
        <v>94</v>
      </c>
    </row>
    <row r="261" spans="1:7" x14ac:dyDescent="0.55000000000000004">
      <c r="A261" s="66" t="s">
        <v>848</v>
      </c>
      <c r="B261" s="66" t="s">
        <v>574</v>
      </c>
      <c r="C261" s="68">
        <v>45790</v>
      </c>
      <c r="D261" s="67">
        <v>0</v>
      </c>
      <c r="E261" s="67">
        <v>40</v>
      </c>
      <c r="F261" s="66" t="s">
        <v>806</v>
      </c>
      <c r="G261" s="67">
        <v>94</v>
      </c>
    </row>
    <row r="262" spans="1:7" x14ac:dyDescent="0.55000000000000004">
      <c r="A262" s="66" t="s">
        <v>849</v>
      </c>
      <c r="B262" s="66" t="s">
        <v>564</v>
      </c>
      <c r="C262" s="68">
        <v>45790</v>
      </c>
      <c r="D262" s="67">
        <v>0</v>
      </c>
      <c r="E262" s="67">
        <v>40</v>
      </c>
      <c r="F262" s="66" t="s">
        <v>806</v>
      </c>
      <c r="G262" s="67">
        <v>94</v>
      </c>
    </row>
    <row r="263" spans="1:7" x14ac:dyDescent="0.55000000000000004">
      <c r="A263" s="66" t="s">
        <v>850</v>
      </c>
      <c r="B263" s="66" t="s">
        <v>565</v>
      </c>
      <c r="C263" s="68">
        <v>45790</v>
      </c>
      <c r="D263" s="67">
        <v>0</v>
      </c>
      <c r="E263" s="67">
        <v>66</v>
      </c>
      <c r="F263" s="66" t="s">
        <v>806</v>
      </c>
      <c r="G263" s="67">
        <v>94</v>
      </c>
    </row>
    <row r="264" spans="1:7" x14ac:dyDescent="0.55000000000000004">
      <c r="A264" s="66" t="s">
        <v>851</v>
      </c>
      <c r="B264" s="66" t="s">
        <v>568</v>
      </c>
      <c r="C264" s="68">
        <v>45790</v>
      </c>
      <c r="D264" s="67">
        <v>0</v>
      </c>
      <c r="E264" s="67">
        <v>65</v>
      </c>
      <c r="F264" s="66" t="s">
        <v>806</v>
      </c>
      <c r="G264" s="67">
        <v>94</v>
      </c>
    </row>
    <row r="265" spans="1:7" x14ac:dyDescent="0.55000000000000004">
      <c r="A265" s="66" t="s">
        <v>852</v>
      </c>
      <c r="B265" s="66" t="s">
        <v>554</v>
      </c>
      <c r="C265" s="68">
        <v>45791</v>
      </c>
      <c r="D265" s="67">
        <v>60</v>
      </c>
      <c r="E265" s="67">
        <v>0</v>
      </c>
      <c r="F265" s="66" t="s">
        <v>806</v>
      </c>
      <c r="G265" s="67">
        <v>82</v>
      </c>
    </row>
    <row r="266" spans="1:7" x14ac:dyDescent="0.55000000000000004">
      <c r="A266" s="66" t="s">
        <v>853</v>
      </c>
      <c r="B266" s="66" t="s">
        <v>553</v>
      </c>
      <c r="C266" s="68">
        <v>45791</v>
      </c>
      <c r="D266" s="67">
        <v>0</v>
      </c>
      <c r="E266" s="67">
        <v>16</v>
      </c>
      <c r="F266" s="66" t="s">
        <v>806</v>
      </c>
      <c r="G266" s="67">
        <v>82</v>
      </c>
    </row>
    <row r="267" spans="1:7" x14ac:dyDescent="0.55000000000000004">
      <c r="A267" s="66" t="s">
        <v>854</v>
      </c>
      <c r="B267" s="66" t="s">
        <v>564</v>
      </c>
      <c r="C267" s="68">
        <v>45791</v>
      </c>
      <c r="D267" s="67">
        <v>0</v>
      </c>
      <c r="E267" s="67">
        <v>45</v>
      </c>
      <c r="F267" s="66" t="s">
        <v>806</v>
      </c>
      <c r="G267" s="67">
        <v>82</v>
      </c>
    </row>
    <row r="268" spans="1:7" x14ac:dyDescent="0.55000000000000004">
      <c r="A268" s="66" t="s">
        <v>855</v>
      </c>
      <c r="B268" s="66" t="s">
        <v>565</v>
      </c>
      <c r="C268" s="68">
        <v>45791</v>
      </c>
      <c r="D268" s="67">
        <v>0</v>
      </c>
      <c r="E268" s="67">
        <v>81</v>
      </c>
      <c r="F268" s="66" t="s">
        <v>806</v>
      </c>
      <c r="G268" s="67">
        <v>82</v>
      </c>
    </row>
    <row r="269" spans="1:7" x14ac:dyDescent="0.55000000000000004">
      <c r="A269" s="66" t="s">
        <v>856</v>
      </c>
      <c r="B269" s="66" t="s">
        <v>568</v>
      </c>
      <c r="C269" s="68">
        <v>45791</v>
      </c>
      <c r="D269" s="67">
        <v>0</v>
      </c>
      <c r="E269" s="67">
        <v>60</v>
      </c>
      <c r="F269" s="66" t="s">
        <v>806</v>
      </c>
      <c r="G269" s="67">
        <v>82</v>
      </c>
    </row>
    <row r="270" spans="1:7" x14ac:dyDescent="0.55000000000000004">
      <c r="A270" s="66" t="s">
        <v>857</v>
      </c>
      <c r="B270" s="66" t="s">
        <v>554</v>
      </c>
      <c r="C270" s="68">
        <v>45792</v>
      </c>
      <c r="D270" s="67">
        <v>55</v>
      </c>
      <c r="E270" s="67">
        <v>14</v>
      </c>
      <c r="F270" s="66" t="s">
        <v>806</v>
      </c>
      <c r="G270" s="67">
        <v>93</v>
      </c>
    </row>
    <row r="271" spans="1:7" x14ac:dyDescent="0.55000000000000004">
      <c r="A271" s="66" t="s">
        <v>858</v>
      </c>
      <c r="B271" s="66" t="s">
        <v>552</v>
      </c>
      <c r="C271" s="68">
        <v>45792</v>
      </c>
      <c r="D271" s="67">
        <v>0</v>
      </c>
      <c r="E271" s="67">
        <v>29</v>
      </c>
      <c r="F271" s="66" t="s">
        <v>806</v>
      </c>
      <c r="G271" s="67">
        <v>93</v>
      </c>
    </row>
    <row r="272" spans="1:7" x14ac:dyDescent="0.55000000000000004">
      <c r="A272" s="66" t="s">
        <v>859</v>
      </c>
      <c r="B272" s="66" t="s">
        <v>564</v>
      </c>
      <c r="C272" s="68">
        <v>45792</v>
      </c>
      <c r="D272" s="67">
        <v>0</v>
      </c>
      <c r="E272" s="67">
        <v>49</v>
      </c>
      <c r="F272" s="66" t="s">
        <v>806</v>
      </c>
      <c r="G272" s="67">
        <v>93</v>
      </c>
    </row>
    <row r="273" spans="1:7" x14ac:dyDescent="0.55000000000000004">
      <c r="A273" s="66" t="s">
        <v>860</v>
      </c>
      <c r="B273" s="66" t="s">
        <v>573</v>
      </c>
      <c r="C273" s="68">
        <v>45792</v>
      </c>
      <c r="D273" s="67">
        <v>0</v>
      </c>
      <c r="E273" s="67">
        <v>40</v>
      </c>
      <c r="F273" s="66" t="s">
        <v>806</v>
      </c>
      <c r="G273" s="67">
        <v>93</v>
      </c>
    </row>
    <row r="274" spans="1:7" x14ac:dyDescent="0.55000000000000004">
      <c r="A274" s="66" t="s">
        <v>861</v>
      </c>
      <c r="B274" s="66" t="s">
        <v>565</v>
      </c>
      <c r="C274" s="68">
        <v>45792</v>
      </c>
      <c r="D274" s="67">
        <v>0</v>
      </c>
      <c r="E274" s="67">
        <v>83</v>
      </c>
      <c r="F274" s="66" t="s">
        <v>806</v>
      </c>
      <c r="G274" s="67">
        <v>93</v>
      </c>
    </row>
    <row r="275" spans="1:7" x14ac:dyDescent="0.55000000000000004">
      <c r="A275" s="66" t="s">
        <v>862</v>
      </c>
      <c r="B275" s="66" t="s">
        <v>568</v>
      </c>
      <c r="C275" s="68">
        <v>45792</v>
      </c>
      <c r="D275" s="67">
        <v>0</v>
      </c>
      <c r="E275" s="67">
        <v>55</v>
      </c>
      <c r="F275" s="66" t="s">
        <v>806</v>
      </c>
      <c r="G275" s="67">
        <v>93</v>
      </c>
    </row>
    <row r="276" spans="1:7" x14ac:dyDescent="0.55000000000000004">
      <c r="A276" s="66" t="s">
        <v>863</v>
      </c>
      <c r="B276" s="66" t="s">
        <v>554</v>
      </c>
      <c r="C276" s="68">
        <v>45793</v>
      </c>
      <c r="D276" s="67">
        <v>55</v>
      </c>
      <c r="E276" s="67">
        <v>0</v>
      </c>
      <c r="F276" s="66" t="s">
        <v>806</v>
      </c>
      <c r="G276" s="67">
        <v>91</v>
      </c>
    </row>
    <row r="277" spans="1:7" x14ac:dyDescent="0.55000000000000004">
      <c r="A277" s="66" t="s">
        <v>864</v>
      </c>
      <c r="B277" s="66" t="s">
        <v>553</v>
      </c>
      <c r="C277" s="68">
        <v>45793</v>
      </c>
      <c r="D277" s="67">
        <v>0</v>
      </c>
      <c r="E277" s="67">
        <v>16</v>
      </c>
      <c r="F277" s="66" t="s">
        <v>806</v>
      </c>
      <c r="G277" s="67">
        <v>91</v>
      </c>
    </row>
    <row r="278" spans="1:7" x14ac:dyDescent="0.55000000000000004">
      <c r="A278" s="66" t="s">
        <v>865</v>
      </c>
      <c r="B278" s="66" t="s">
        <v>552</v>
      </c>
      <c r="C278" s="68">
        <v>45793</v>
      </c>
      <c r="D278" s="67">
        <v>0</v>
      </c>
      <c r="E278" s="67">
        <v>1</v>
      </c>
      <c r="F278" s="66" t="s">
        <v>806</v>
      </c>
      <c r="G278" s="67">
        <v>91</v>
      </c>
    </row>
    <row r="279" spans="1:7" x14ac:dyDescent="0.55000000000000004">
      <c r="A279" s="66" t="s">
        <v>866</v>
      </c>
      <c r="B279" s="66" t="s">
        <v>564</v>
      </c>
      <c r="C279" s="68">
        <v>45793</v>
      </c>
      <c r="D279" s="67">
        <v>0</v>
      </c>
      <c r="E279" s="67">
        <v>41</v>
      </c>
      <c r="F279" s="66" t="s">
        <v>806</v>
      </c>
      <c r="G279" s="67">
        <v>91</v>
      </c>
    </row>
    <row r="280" spans="1:7" x14ac:dyDescent="0.55000000000000004">
      <c r="A280" s="66" t="s">
        <v>867</v>
      </c>
      <c r="B280" s="66" t="s">
        <v>573</v>
      </c>
      <c r="C280" s="68">
        <v>45793</v>
      </c>
      <c r="D280" s="67">
        <v>0</v>
      </c>
      <c r="E280" s="67">
        <v>40</v>
      </c>
      <c r="F280" s="66" t="s">
        <v>806</v>
      </c>
      <c r="G280" s="67">
        <v>91</v>
      </c>
    </row>
    <row r="281" spans="1:7" x14ac:dyDescent="0.55000000000000004">
      <c r="A281" s="66" t="s">
        <v>868</v>
      </c>
      <c r="B281" s="66" t="s">
        <v>565</v>
      </c>
      <c r="C281" s="68">
        <v>45793</v>
      </c>
      <c r="D281" s="67">
        <v>0</v>
      </c>
      <c r="E281" s="67">
        <v>83</v>
      </c>
      <c r="F281" s="66" t="s">
        <v>806</v>
      </c>
      <c r="G281" s="67">
        <v>91</v>
      </c>
    </row>
    <row r="282" spans="1:7" x14ac:dyDescent="0.55000000000000004">
      <c r="A282" s="66" t="s">
        <v>869</v>
      </c>
      <c r="B282" s="66" t="s">
        <v>568</v>
      </c>
      <c r="C282" s="68">
        <v>45793</v>
      </c>
      <c r="D282" s="67">
        <v>0</v>
      </c>
      <c r="E282" s="67">
        <v>60</v>
      </c>
      <c r="F282" s="66" t="s">
        <v>806</v>
      </c>
      <c r="G282" s="67">
        <v>91</v>
      </c>
    </row>
    <row r="283" spans="1:7" x14ac:dyDescent="0.55000000000000004">
      <c r="A283" s="66" t="s">
        <v>870</v>
      </c>
      <c r="B283" s="66" t="s">
        <v>554</v>
      </c>
      <c r="C283" s="68">
        <v>45796</v>
      </c>
      <c r="D283" s="67">
        <v>130</v>
      </c>
      <c r="E283" s="67">
        <v>14</v>
      </c>
      <c r="F283" s="66" t="s">
        <v>806</v>
      </c>
      <c r="G283" s="67">
        <v>97</v>
      </c>
    </row>
    <row r="284" spans="1:7" x14ac:dyDescent="0.55000000000000004">
      <c r="A284" s="66" t="s">
        <v>871</v>
      </c>
      <c r="B284" s="66" t="s">
        <v>564</v>
      </c>
      <c r="C284" s="68">
        <v>45796</v>
      </c>
      <c r="D284" s="67">
        <v>0</v>
      </c>
      <c r="E284" s="67">
        <v>42</v>
      </c>
      <c r="F284" s="66" t="s">
        <v>806</v>
      </c>
      <c r="G284" s="67">
        <v>97</v>
      </c>
    </row>
    <row r="285" spans="1:7" x14ac:dyDescent="0.55000000000000004">
      <c r="A285" s="66" t="s">
        <v>872</v>
      </c>
      <c r="B285" s="66" t="s">
        <v>573</v>
      </c>
      <c r="C285" s="68">
        <v>45796</v>
      </c>
      <c r="D285" s="67">
        <v>0</v>
      </c>
      <c r="E285" s="67">
        <v>43</v>
      </c>
      <c r="F285" s="66" t="s">
        <v>806</v>
      </c>
      <c r="G285" s="67">
        <v>97</v>
      </c>
    </row>
    <row r="286" spans="1:7" x14ac:dyDescent="0.55000000000000004">
      <c r="A286" s="66" t="s">
        <v>873</v>
      </c>
      <c r="B286" s="66" t="s">
        <v>565</v>
      </c>
      <c r="C286" s="68">
        <v>45796</v>
      </c>
      <c r="D286" s="67">
        <v>0</v>
      </c>
      <c r="E286" s="67">
        <v>110</v>
      </c>
      <c r="F286" s="66" t="s">
        <v>806</v>
      </c>
      <c r="G286" s="67">
        <v>97</v>
      </c>
    </row>
    <row r="287" spans="1:7" x14ac:dyDescent="0.55000000000000004">
      <c r="A287" s="66" t="s">
        <v>874</v>
      </c>
      <c r="B287" s="66" t="s">
        <v>568</v>
      </c>
      <c r="C287" s="68">
        <v>45796</v>
      </c>
      <c r="D287" s="67">
        <v>0</v>
      </c>
      <c r="E287" s="67">
        <v>55</v>
      </c>
      <c r="F287" s="66" t="s">
        <v>806</v>
      </c>
      <c r="G287" s="67">
        <v>97</v>
      </c>
    </row>
    <row r="288" spans="1:7" x14ac:dyDescent="0.55000000000000004">
      <c r="A288" s="66" t="s">
        <v>875</v>
      </c>
      <c r="B288" s="66" t="s">
        <v>554</v>
      </c>
      <c r="C288" s="68">
        <v>45797</v>
      </c>
      <c r="D288" s="67">
        <v>34</v>
      </c>
      <c r="E288" s="67">
        <v>0</v>
      </c>
      <c r="F288" s="66" t="s">
        <v>806</v>
      </c>
      <c r="G288" s="67">
        <v>80</v>
      </c>
    </row>
    <row r="289" spans="1:7" x14ac:dyDescent="0.55000000000000004">
      <c r="A289" s="66" t="s">
        <v>876</v>
      </c>
      <c r="B289" s="66" t="s">
        <v>553</v>
      </c>
      <c r="C289" s="68">
        <v>45797</v>
      </c>
      <c r="D289" s="67">
        <v>0</v>
      </c>
      <c r="E289" s="67">
        <v>12</v>
      </c>
      <c r="F289" s="66" t="s">
        <v>806</v>
      </c>
      <c r="G289" s="67">
        <v>80</v>
      </c>
    </row>
    <row r="290" spans="1:7" x14ac:dyDescent="0.55000000000000004">
      <c r="A290" s="66" t="s">
        <v>877</v>
      </c>
      <c r="B290" s="66" t="s">
        <v>571</v>
      </c>
      <c r="C290" s="68">
        <v>45797</v>
      </c>
      <c r="D290" s="67">
        <v>0</v>
      </c>
      <c r="E290" s="67">
        <v>5</v>
      </c>
      <c r="F290" s="66" t="s">
        <v>806</v>
      </c>
      <c r="G290" s="67">
        <v>80</v>
      </c>
    </row>
    <row r="291" spans="1:7" x14ac:dyDescent="0.55000000000000004">
      <c r="A291" s="66" t="s">
        <v>878</v>
      </c>
      <c r="B291" s="66" t="s">
        <v>564</v>
      </c>
      <c r="C291" s="68">
        <v>45797</v>
      </c>
      <c r="D291" s="67">
        <v>0</v>
      </c>
      <c r="E291" s="67">
        <v>52</v>
      </c>
      <c r="F291" s="66" t="s">
        <v>806</v>
      </c>
      <c r="G291" s="67">
        <v>80</v>
      </c>
    </row>
    <row r="292" spans="1:7" x14ac:dyDescent="0.55000000000000004">
      <c r="A292" s="66" t="s">
        <v>879</v>
      </c>
      <c r="B292" s="66" t="s">
        <v>573</v>
      </c>
      <c r="C292" s="68">
        <v>45797</v>
      </c>
      <c r="D292" s="67">
        <v>0</v>
      </c>
      <c r="E292" s="67">
        <v>40</v>
      </c>
      <c r="F292" s="66" t="s">
        <v>806</v>
      </c>
      <c r="G292" s="67">
        <v>80</v>
      </c>
    </row>
    <row r="293" spans="1:7" x14ac:dyDescent="0.55000000000000004">
      <c r="A293" s="66" t="s">
        <v>880</v>
      </c>
      <c r="B293" s="66" t="s">
        <v>565</v>
      </c>
      <c r="C293" s="68">
        <v>45797</v>
      </c>
      <c r="D293" s="67">
        <v>0</v>
      </c>
      <c r="E293" s="67">
        <v>104</v>
      </c>
      <c r="F293" s="66" t="s">
        <v>806</v>
      </c>
      <c r="G293" s="67">
        <v>80</v>
      </c>
    </row>
    <row r="294" spans="1:7" x14ac:dyDescent="0.55000000000000004">
      <c r="A294" s="66" t="s">
        <v>881</v>
      </c>
      <c r="B294" s="66" t="s">
        <v>568</v>
      </c>
      <c r="C294" s="68">
        <v>45797</v>
      </c>
      <c r="D294" s="67">
        <v>0</v>
      </c>
      <c r="E294" s="67">
        <v>55</v>
      </c>
      <c r="F294" s="66" t="s">
        <v>806</v>
      </c>
      <c r="G294" s="67">
        <v>80</v>
      </c>
    </row>
    <row r="295" spans="1:7" x14ac:dyDescent="0.55000000000000004">
      <c r="A295" s="66" t="s">
        <v>882</v>
      </c>
      <c r="B295" s="66" t="s">
        <v>554</v>
      </c>
      <c r="C295" s="68">
        <v>45798</v>
      </c>
      <c r="D295" s="67">
        <v>137</v>
      </c>
      <c r="E295" s="67">
        <v>12</v>
      </c>
      <c r="F295" s="66" t="s">
        <v>806</v>
      </c>
      <c r="G295" s="67">
        <v>72</v>
      </c>
    </row>
    <row r="296" spans="1:7" x14ac:dyDescent="0.55000000000000004">
      <c r="A296" s="66" t="s">
        <v>883</v>
      </c>
      <c r="B296" s="66" t="s">
        <v>557</v>
      </c>
      <c r="C296" s="68">
        <v>45798</v>
      </c>
      <c r="D296" s="67">
        <v>0</v>
      </c>
      <c r="E296" s="67">
        <v>2</v>
      </c>
      <c r="F296" s="66" t="s">
        <v>806</v>
      </c>
      <c r="G296" s="67">
        <v>72</v>
      </c>
    </row>
    <row r="297" spans="1:7" x14ac:dyDescent="0.55000000000000004">
      <c r="A297" s="66" t="s">
        <v>884</v>
      </c>
      <c r="B297" s="66" t="s">
        <v>571</v>
      </c>
      <c r="C297" s="68">
        <v>45798</v>
      </c>
      <c r="D297" s="67">
        <v>0</v>
      </c>
      <c r="E297" s="67">
        <v>5</v>
      </c>
      <c r="F297" s="66" t="s">
        <v>806</v>
      </c>
      <c r="G297" s="67">
        <v>72</v>
      </c>
    </row>
    <row r="298" spans="1:7" x14ac:dyDescent="0.55000000000000004">
      <c r="A298" s="66" t="s">
        <v>885</v>
      </c>
      <c r="B298" s="66" t="s">
        <v>564</v>
      </c>
      <c r="C298" s="68">
        <v>45798</v>
      </c>
      <c r="D298" s="67">
        <v>0</v>
      </c>
      <c r="E298" s="67">
        <v>50</v>
      </c>
      <c r="F298" s="66" t="s">
        <v>806</v>
      </c>
      <c r="G298" s="67">
        <v>72</v>
      </c>
    </row>
    <row r="299" spans="1:7" x14ac:dyDescent="0.55000000000000004">
      <c r="A299" s="66" t="s">
        <v>886</v>
      </c>
      <c r="B299" s="66" t="s">
        <v>573</v>
      </c>
      <c r="C299" s="68">
        <v>45798</v>
      </c>
      <c r="D299" s="67">
        <v>0</v>
      </c>
      <c r="E299" s="67">
        <v>38</v>
      </c>
      <c r="F299" s="66" t="s">
        <v>806</v>
      </c>
      <c r="G299" s="67">
        <v>72</v>
      </c>
    </row>
    <row r="300" spans="1:7" x14ac:dyDescent="0.55000000000000004">
      <c r="A300" s="66" t="s">
        <v>887</v>
      </c>
      <c r="B300" s="66" t="s">
        <v>568</v>
      </c>
      <c r="C300" s="68">
        <v>45798</v>
      </c>
      <c r="D300" s="67">
        <v>0</v>
      </c>
      <c r="E300" s="67">
        <v>130</v>
      </c>
      <c r="F300" s="66" t="s">
        <v>806</v>
      </c>
      <c r="G300" s="67">
        <v>72</v>
      </c>
    </row>
    <row r="301" spans="1:7" x14ac:dyDescent="0.55000000000000004">
      <c r="A301" s="66" t="s">
        <v>888</v>
      </c>
      <c r="B301" s="66" t="s">
        <v>554</v>
      </c>
      <c r="C301" s="68">
        <v>45799</v>
      </c>
      <c r="D301" s="67">
        <v>134</v>
      </c>
      <c r="E301" s="67">
        <v>0</v>
      </c>
      <c r="F301" s="66" t="s">
        <v>806</v>
      </c>
      <c r="G301" s="67">
        <v>72</v>
      </c>
    </row>
    <row r="302" spans="1:7" x14ac:dyDescent="0.55000000000000004">
      <c r="A302" s="66" t="s">
        <v>889</v>
      </c>
      <c r="B302" s="66" t="s">
        <v>553</v>
      </c>
      <c r="C302" s="68">
        <v>45799</v>
      </c>
      <c r="D302" s="67">
        <v>0</v>
      </c>
      <c r="E302" s="67">
        <v>16</v>
      </c>
      <c r="F302" s="66" t="s">
        <v>806</v>
      </c>
      <c r="G302" s="67">
        <v>72</v>
      </c>
    </row>
    <row r="303" spans="1:7" x14ac:dyDescent="0.55000000000000004">
      <c r="A303" s="66" t="s">
        <v>890</v>
      </c>
      <c r="B303" s="66" t="s">
        <v>571</v>
      </c>
      <c r="C303" s="68">
        <v>45799</v>
      </c>
      <c r="D303" s="67">
        <v>0</v>
      </c>
      <c r="E303" s="67">
        <v>5</v>
      </c>
      <c r="F303" s="66" t="s">
        <v>806</v>
      </c>
      <c r="G303" s="67">
        <v>72</v>
      </c>
    </row>
    <row r="304" spans="1:7" x14ac:dyDescent="0.55000000000000004">
      <c r="A304" s="66" t="s">
        <v>891</v>
      </c>
      <c r="B304" s="66" t="s">
        <v>564</v>
      </c>
      <c r="C304" s="68">
        <v>45799</v>
      </c>
      <c r="D304" s="67">
        <v>0</v>
      </c>
      <c r="E304" s="67">
        <v>61</v>
      </c>
      <c r="F304" s="66" t="s">
        <v>806</v>
      </c>
      <c r="G304" s="67">
        <v>72</v>
      </c>
    </row>
    <row r="305" spans="1:7" x14ac:dyDescent="0.55000000000000004">
      <c r="A305" s="66" t="s">
        <v>892</v>
      </c>
      <c r="B305" s="66" t="s">
        <v>573</v>
      </c>
      <c r="C305" s="68">
        <v>45799</v>
      </c>
      <c r="D305" s="67">
        <v>0</v>
      </c>
      <c r="E305" s="67">
        <v>40</v>
      </c>
      <c r="F305" s="66" t="s">
        <v>806</v>
      </c>
      <c r="G305" s="67">
        <v>72</v>
      </c>
    </row>
    <row r="306" spans="1:7" x14ac:dyDescent="0.55000000000000004">
      <c r="A306" s="66" t="s">
        <v>893</v>
      </c>
      <c r="B306" s="66" t="s">
        <v>568</v>
      </c>
      <c r="C306" s="68">
        <v>45799</v>
      </c>
      <c r="D306" s="67">
        <v>0</v>
      </c>
      <c r="E306" s="67">
        <v>104</v>
      </c>
      <c r="F306" s="66" t="s">
        <v>806</v>
      </c>
      <c r="G306" s="67">
        <v>72</v>
      </c>
    </row>
    <row r="307" spans="1:7" x14ac:dyDescent="0.55000000000000004">
      <c r="A307" s="66" t="s">
        <v>894</v>
      </c>
      <c r="B307" s="66" t="s">
        <v>569</v>
      </c>
      <c r="C307" s="68">
        <v>45799</v>
      </c>
      <c r="D307" s="67">
        <v>0</v>
      </c>
      <c r="E307" s="67">
        <v>34</v>
      </c>
      <c r="F307" s="66" t="s">
        <v>806</v>
      </c>
      <c r="G307" s="67">
        <v>72</v>
      </c>
    </row>
    <row r="308" spans="1:7" x14ac:dyDescent="0.55000000000000004">
      <c r="A308" s="66" t="s">
        <v>895</v>
      </c>
      <c r="B308" s="66" t="s">
        <v>554</v>
      </c>
      <c r="C308" s="68">
        <v>45800</v>
      </c>
      <c r="D308" s="67">
        <v>134</v>
      </c>
      <c r="E308" s="67">
        <v>14</v>
      </c>
      <c r="F308" s="66" t="s">
        <v>806</v>
      </c>
      <c r="G308" s="67">
        <v>79</v>
      </c>
    </row>
    <row r="309" spans="1:7" x14ac:dyDescent="0.55000000000000004">
      <c r="A309" s="66" t="s">
        <v>896</v>
      </c>
      <c r="B309" s="66" t="s">
        <v>571</v>
      </c>
      <c r="C309" s="68">
        <v>45800</v>
      </c>
      <c r="D309" s="67">
        <v>0</v>
      </c>
      <c r="E309" s="67">
        <v>5</v>
      </c>
      <c r="F309" s="66" t="s">
        <v>806</v>
      </c>
      <c r="G309" s="67">
        <v>79</v>
      </c>
    </row>
    <row r="310" spans="1:7" x14ac:dyDescent="0.55000000000000004">
      <c r="A310" s="66" t="s">
        <v>897</v>
      </c>
      <c r="B310" s="66" t="s">
        <v>564</v>
      </c>
      <c r="C310" s="68">
        <v>45800</v>
      </c>
      <c r="D310" s="67">
        <v>0</v>
      </c>
      <c r="E310" s="67">
        <v>60</v>
      </c>
      <c r="F310" s="66" t="s">
        <v>806</v>
      </c>
      <c r="G310" s="67">
        <v>79</v>
      </c>
    </row>
    <row r="311" spans="1:7" x14ac:dyDescent="0.55000000000000004">
      <c r="A311" s="66" t="s">
        <v>898</v>
      </c>
      <c r="B311" s="66" t="s">
        <v>573</v>
      </c>
      <c r="C311" s="68">
        <v>45800</v>
      </c>
      <c r="D311" s="67">
        <v>0</v>
      </c>
      <c r="E311" s="67">
        <v>40</v>
      </c>
      <c r="F311" s="66" t="s">
        <v>806</v>
      </c>
      <c r="G311" s="67">
        <v>79</v>
      </c>
    </row>
    <row r="312" spans="1:7" x14ac:dyDescent="0.55000000000000004">
      <c r="A312" s="66" t="s">
        <v>899</v>
      </c>
      <c r="B312" s="66" t="s">
        <v>568</v>
      </c>
      <c r="C312" s="68">
        <v>45800</v>
      </c>
      <c r="D312" s="67">
        <v>0</v>
      </c>
      <c r="E312" s="67">
        <v>137</v>
      </c>
      <c r="F312" s="66" t="s">
        <v>806</v>
      </c>
      <c r="G312" s="67">
        <v>79</v>
      </c>
    </row>
    <row r="313" spans="1:7" x14ac:dyDescent="0.55000000000000004">
      <c r="A313" s="66" t="s">
        <v>900</v>
      </c>
      <c r="B313" s="66" t="s">
        <v>553</v>
      </c>
      <c r="C313" s="68">
        <v>45803</v>
      </c>
      <c r="D313" s="67">
        <v>134</v>
      </c>
      <c r="E313" s="67">
        <v>17</v>
      </c>
      <c r="F313" s="66" t="s">
        <v>806</v>
      </c>
      <c r="G313" s="67">
        <v>73</v>
      </c>
    </row>
    <row r="314" spans="1:7" x14ac:dyDescent="0.55000000000000004">
      <c r="A314" s="66" t="s">
        <v>901</v>
      </c>
      <c r="B314" s="66" t="s">
        <v>564</v>
      </c>
      <c r="C314" s="68">
        <v>45803</v>
      </c>
      <c r="D314" s="67">
        <v>0</v>
      </c>
      <c r="E314" s="67">
        <v>51</v>
      </c>
      <c r="F314" s="66" t="s">
        <v>806</v>
      </c>
      <c r="G314" s="67">
        <v>73</v>
      </c>
    </row>
    <row r="315" spans="1:7" x14ac:dyDescent="0.55000000000000004">
      <c r="A315" s="66" t="s">
        <v>902</v>
      </c>
      <c r="B315" s="66" t="s">
        <v>573</v>
      </c>
      <c r="C315" s="68">
        <v>45803</v>
      </c>
      <c r="D315" s="67">
        <v>0</v>
      </c>
      <c r="E315" s="67">
        <v>40</v>
      </c>
      <c r="F315" s="66" t="s">
        <v>806</v>
      </c>
      <c r="G315" s="67">
        <v>73</v>
      </c>
    </row>
    <row r="316" spans="1:7" x14ac:dyDescent="0.55000000000000004">
      <c r="A316" s="66" t="s">
        <v>903</v>
      </c>
      <c r="B316" s="66" t="s">
        <v>568</v>
      </c>
      <c r="C316" s="68">
        <v>45803</v>
      </c>
      <c r="D316" s="67">
        <v>0</v>
      </c>
      <c r="E316" s="67">
        <v>134</v>
      </c>
      <c r="F316" s="66" t="s">
        <v>806</v>
      </c>
      <c r="G316" s="67">
        <v>73</v>
      </c>
    </row>
    <row r="317" spans="1:7" x14ac:dyDescent="0.55000000000000004">
      <c r="A317" s="66" t="s">
        <v>904</v>
      </c>
      <c r="B317" s="66" t="s">
        <v>554</v>
      </c>
      <c r="C317" s="68">
        <v>45804</v>
      </c>
      <c r="D317" s="67">
        <v>134</v>
      </c>
      <c r="E317" s="67">
        <v>14</v>
      </c>
      <c r="F317" s="66" t="s">
        <v>806</v>
      </c>
      <c r="G317" s="67">
        <v>73</v>
      </c>
    </row>
    <row r="318" spans="1:7" x14ac:dyDescent="0.55000000000000004">
      <c r="A318" s="66" t="s">
        <v>905</v>
      </c>
      <c r="B318" s="66" t="s">
        <v>564</v>
      </c>
      <c r="C318" s="68">
        <v>45804</v>
      </c>
      <c r="D318" s="67">
        <v>0</v>
      </c>
      <c r="E318" s="67">
        <v>51</v>
      </c>
      <c r="F318" s="66" t="s">
        <v>806</v>
      </c>
      <c r="G318" s="67">
        <v>73</v>
      </c>
    </row>
    <row r="319" spans="1:7" x14ac:dyDescent="0.55000000000000004">
      <c r="A319" s="66" t="s">
        <v>906</v>
      </c>
      <c r="B319" s="66" t="s">
        <v>573</v>
      </c>
      <c r="C319" s="68">
        <v>45804</v>
      </c>
      <c r="D319" s="67">
        <v>0</v>
      </c>
      <c r="E319" s="67">
        <v>40</v>
      </c>
      <c r="F319" s="66" t="s">
        <v>806</v>
      </c>
      <c r="G319" s="67">
        <v>73</v>
      </c>
    </row>
    <row r="320" spans="1:7" x14ac:dyDescent="0.55000000000000004">
      <c r="A320" s="66" t="s">
        <v>907</v>
      </c>
      <c r="B320" s="66" t="s">
        <v>568</v>
      </c>
      <c r="C320" s="68">
        <v>45804</v>
      </c>
      <c r="D320" s="67">
        <v>0</v>
      </c>
      <c r="E320" s="67">
        <v>134</v>
      </c>
      <c r="F320" s="66" t="s">
        <v>806</v>
      </c>
      <c r="G320" s="67">
        <v>73</v>
      </c>
    </row>
    <row r="321" spans="1:7" x14ac:dyDescent="0.55000000000000004">
      <c r="A321" s="66" t="s">
        <v>908</v>
      </c>
      <c r="B321" s="66" t="s">
        <v>553</v>
      </c>
      <c r="C321" s="68">
        <v>45805</v>
      </c>
      <c r="D321" s="67">
        <v>134</v>
      </c>
      <c r="E321" s="67">
        <v>16</v>
      </c>
      <c r="F321" s="66" t="s">
        <v>806</v>
      </c>
      <c r="G321" s="67">
        <v>73</v>
      </c>
    </row>
    <row r="322" spans="1:7" x14ac:dyDescent="0.55000000000000004">
      <c r="A322" s="66" t="s">
        <v>909</v>
      </c>
      <c r="B322" s="66" t="s">
        <v>564</v>
      </c>
      <c r="C322" s="68">
        <v>45805</v>
      </c>
      <c r="D322" s="67">
        <v>0</v>
      </c>
      <c r="E322" s="67">
        <v>51</v>
      </c>
      <c r="F322" s="66" t="s">
        <v>806</v>
      </c>
      <c r="G322" s="67">
        <v>73</v>
      </c>
    </row>
    <row r="323" spans="1:7" x14ac:dyDescent="0.55000000000000004">
      <c r="A323" s="66" t="s">
        <v>910</v>
      </c>
      <c r="B323" s="66" t="s">
        <v>573</v>
      </c>
      <c r="C323" s="68">
        <v>45805</v>
      </c>
      <c r="D323" s="67">
        <v>0</v>
      </c>
      <c r="E323" s="67">
        <v>40</v>
      </c>
      <c r="F323" s="66" t="s">
        <v>806</v>
      </c>
      <c r="G323" s="67">
        <v>73</v>
      </c>
    </row>
    <row r="324" spans="1:7" x14ac:dyDescent="0.55000000000000004">
      <c r="A324" s="66" t="s">
        <v>911</v>
      </c>
      <c r="B324" s="66" t="s">
        <v>568</v>
      </c>
      <c r="C324" s="68">
        <v>45805</v>
      </c>
      <c r="D324" s="67">
        <v>0</v>
      </c>
      <c r="E324" s="67">
        <v>134</v>
      </c>
      <c r="F324" s="66" t="s">
        <v>806</v>
      </c>
      <c r="G324" s="67">
        <v>73</v>
      </c>
    </row>
    <row r="325" spans="1:7" x14ac:dyDescent="0.55000000000000004">
      <c r="A325" s="66" t="s">
        <v>912</v>
      </c>
      <c r="B325" s="66" t="s">
        <v>570</v>
      </c>
      <c r="C325" s="68">
        <v>45806</v>
      </c>
      <c r="D325" s="67">
        <v>42</v>
      </c>
      <c r="E325" s="67">
        <v>0</v>
      </c>
      <c r="F325" s="66" t="s">
        <v>806</v>
      </c>
      <c r="G325" s="67">
        <v>14</v>
      </c>
    </row>
    <row r="326" spans="1:7" x14ac:dyDescent="0.55000000000000004">
      <c r="A326" s="66" t="s">
        <v>913</v>
      </c>
      <c r="B326" s="66" t="s">
        <v>564</v>
      </c>
      <c r="C326" s="68">
        <v>45806</v>
      </c>
      <c r="D326" s="67">
        <v>0</v>
      </c>
      <c r="E326" s="67">
        <v>51</v>
      </c>
      <c r="F326" s="66" t="s">
        <v>806</v>
      </c>
      <c r="G326" s="67">
        <v>14</v>
      </c>
    </row>
    <row r="327" spans="1:7" x14ac:dyDescent="0.55000000000000004">
      <c r="A327" s="66" t="s">
        <v>914</v>
      </c>
      <c r="B327" s="66" t="s">
        <v>573</v>
      </c>
      <c r="C327" s="68">
        <v>45806</v>
      </c>
      <c r="D327" s="67">
        <v>0</v>
      </c>
      <c r="E327" s="67">
        <v>41</v>
      </c>
      <c r="F327" s="66" t="s">
        <v>806</v>
      </c>
      <c r="G327" s="67">
        <v>14</v>
      </c>
    </row>
    <row r="328" spans="1:7" x14ac:dyDescent="0.55000000000000004">
      <c r="A328" s="66" t="s">
        <v>915</v>
      </c>
      <c r="B328" s="66" t="s">
        <v>568</v>
      </c>
      <c r="C328" s="68">
        <v>45806</v>
      </c>
      <c r="D328" s="67">
        <v>0</v>
      </c>
      <c r="E328" s="67">
        <v>134</v>
      </c>
      <c r="F328" s="66" t="s">
        <v>806</v>
      </c>
      <c r="G328" s="67">
        <v>14</v>
      </c>
    </row>
    <row r="329" spans="1:7" x14ac:dyDescent="0.55000000000000004">
      <c r="A329" s="66" t="s">
        <v>916</v>
      </c>
      <c r="B329" s="66" t="s">
        <v>564</v>
      </c>
      <c r="C329" s="68">
        <v>45807</v>
      </c>
      <c r="D329" s="67">
        <v>0</v>
      </c>
      <c r="E329" s="67">
        <v>54</v>
      </c>
      <c r="F329" s="66" t="s">
        <v>806</v>
      </c>
      <c r="G329" s="67">
        <v>0</v>
      </c>
    </row>
    <row r="330" spans="1:7" x14ac:dyDescent="0.55000000000000004">
      <c r="A330" s="66" t="s">
        <v>917</v>
      </c>
      <c r="B330" s="66" t="s">
        <v>573</v>
      </c>
      <c r="C330" s="68">
        <v>45807</v>
      </c>
      <c r="D330" s="67">
        <v>0</v>
      </c>
      <c r="E330" s="67">
        <v>41</v>
      </c>
      <c r="F330" s="66" t="s">
        <v>806</v>
      </c>
      <c r="G330" s="67">
        <v>0</v>
      </c>
    </row>
    <row r="331" spans="1:7" x14ac:dyDescent="0.55000000000000004">
      <c r="A331" s="66" t="s">
        <v>918</v>
      </c>
      <c r="B331" s="66" t="s">
        <v>568</v>
      </c>
      <c r="C331" s="68">
        <v>45807</v>
      </c>
      <c r="D331" s="67">
        <v>0</v>
      </c>
      <c r="E331" s="67">
        <v>134</v>
      </c>
      <c r="F331" s="66" t="s">
        <v>806</v>
      </c>
      <c r="G331" s="67">
        <v>0</v>
      </c>
    </row>
    <row r="332" spans="1:7" x14ac:dyDescent="0.55000000000000004">
      <c r="A332" s="66" t="s">
        <v>919</v>
      </c>
      <c r="B332" s="66" t="s">
        <v>564</v>
      </c>
      <c r="C332" s="68">
        <v>45714</v>
      </c>
      <c r="D332" s="67">
        <v>2</v>
      </c>
      <c r="E332" s="67">
        <v>0</v>
      </c>
      <c r="F332" s="66" t="s">
        <v>589</v>
      </c>
      <c r="G332" s="67">
        <v>111</v>
      </c>
    </row>
    <row r="333" spans="1:7" x14ac:dyDescent="0.55000000000000004">
      <c r="A333" s="66" t="s">
        <v>920</v>
      </c>
      <c r="B333" s="66" t="s">
        <v>564</v>
      </c>
      <c r="C333" s="68">
        <v>45715</v>
      </c>
      <c r="D333" s="67">
        <v>100</v>
      </c>
      <c r="E333" s="67">
        <v>77</v>
      </c>
      <c r="F333" s="66" t="s">
        <v>589</v>
      </c>
      <c r="G333" s="67">
        <v>129</v>
      </c>
    </row>
    <row r="334" spans="1:7" x14ac:dyDescent="0.55000000000000004">
      <c r="A334" s="66" t="s">
        <v>921</v>
      </c>
      <c r="B334" s="66" t="s">
        <v>564</v>
      </c>
      <c r="C334" s="68">
        <v>45716</v>
      </c>
      <c r="D334" s="67">
        <v>100</v>
      </c>
      <c r="E334" s="67">
        <v>77</v>
      </c>
      <c r="F334" s="66" t="s">
        <v>589</v>
      </c>
      <c r="G334" s="67">
        <v>125</v>
      </c>
    </row>
    <row r="335" spans="1:7" x14ac:dyDescent="0.55000000000000004">
      <c r="A335" s="66" t="s">
        <v>922</v>
      </c>
      <c r="B335" s="66" t="s">
        <v>560</v>
      </c>
      <c r="C335" s="68">
        <v>45716</v>
      </c>
      <c r="D335" s="67">
        <v>0</v>
      </c>
      <c r="E335" s="67">
        <v>170</v>
      </c>
      <c r="F335" s="66" t="s">
        <v>589</v>
      </c>
      <c r="G335" s="67">
        <v>125</v>
      </c>
    </row>
    <row r="336" spans="1:7" x14ac:dyDescent="0.55000000000000004">
      <c r="A336" s="66" t="s">
        <v>923</v>
      </c>
      <c r="B336" s="66" t="s">
        <v>562</v>
      </c>
      <c r="C336" s="68">
        <v>45716</v>
      </c>
      <c r="D336" s="67">
        <v>0</v>
      </c>
      <c r="E336" s="67">
        <v>90</v>
      </c>
      <c r="F336" s="66" t="s">
        <v>589</v>
      </c>
      <c r="G336" s="67">
        <v>125</v>
      </c>
    </row>
    <row r="337" spans="1:7" x14ac:dyDescent="0.55000000000000004">
      <c r="A337" s="66" t="s">
        <v>924</v>
      </c>
      <c r="B337" s="66" t="s">
        <v>564</v>
      </c>
      <c r="C337" s="68">
        <v>45719</v>
      </c>
      <c r="D337" s="67">
        <v>100</v>
      </c>
      <c r="E337" s="67">
        <v>49</v>
      </c>
      <c r="F337" s="66" t="s">
        <v>589</v>
      </c>
      <c r="G337" s="67">
        <v>126</v>
      </c>
    </row>
    <row r="338" spans="1:7" x14ac:dyDescent="0.55000000000000004">
      <c r="A338" s="66" t="s">
        <v>925</v>
      </c>
      <c r="B338" s="66" t="s">
        <v>560</v>
      </c>
      <c r="C338" s="68">
        <v>45719</v>
      </c>
      <c r="D338" s="67">
        <v>0</v>
      </c>
      <c r="E338" s="67">
        <v>157</v>
      </c>
      <c r="F338" s="66" t="s">
        <v>589</v>
      </c>
      <c r="G338" s="67">
        <v>126</v>
      </c>
    </row>
    <row r="339" spans="1:7" x14ac:dyDescent="0.55000000000000004">
      <c r="A339" s="66" t="s">
        <v>926</v>
      </c>
      <c r="B339" s="66" t="s">
        <v>565</v>
      </c>
      <c r="C339" s="68">
        <v>45719</v>
      </c>
      <c r="D339" s="67">
        <v>0</v>
      </c>
      <c r="E339" s="67">
        <v>70</v>
      </c>
      <c r="F339" s="66" t="s">
        <v>589</v>
      </c>
      <c r="G339" s="67">
        <v>126</v>
      </c>
    </row>
    <row r="340" spans="1:7" x14ac:dyDescent="0.55000000000000004">
      <c r="A340" s="66" t="s">
        <v>927</v>
      </c>
      <c r="B340" s="66" t="s">
        <v>547</v>
      </c>
      <c r="C340" s="68">
        <v>45719</v>
      </c>
      <c r="D340" s="67">
        <v>0</v>
      </c>
      <c r="E340" s="67">
        <v>100</v>
      </c>
      <c r="F340" s="66" t="s">
        <v>589</v>
      </c>
      <c r="G340" s="67">
        <v>126</v>
      </c>
    </row>
    <row r="341" spans="1:7" x14ac:dyDescent="0.55000000000000004">
      <c r="A341" s="66" t="s">
        <v>928</v>
      </c>
      <c r="B341" s="66" t="s">
        <v>564</v>
      </c>
      <c r="C341" s="68">
        <v>45720</v>
      </c>
      <c r="D341" s="67">
        <v>100</v>
      </c>
      <c r="E341" s="67">
        <v>38</v>
      </c>
      <c r="F341" s="66" t="s">
        <v>589</v>
      </c>
      <c r="G341" s="67">
        <v>131</v>
      </c>
    </row>
    <row r="342" spans="1:7" x14ac:dyDescent="0.55000000000000004">
      <c r="A342" s="66" t="s">
        <v>929</v>
      </c>
      <c r="B342" s="66" t="s">
        <v>560</v>
      </c>
      <c r="C342" s="68">
        <v>45720</v>
      </c>
      <c r="D342" s="67">
        <v>0</v>
      </c>
      <c r="E342" s="67">
        <v>160</v>
      </c>
      <c r="F342" s="66" t="s">
        <v>589</v>
      </c>
      <c r="G342" s="67">
        <v>131</v>
      </c>
    </row>
    <row r="343" spans="1:7" x14ac:dyDescent="0.55000000000000004">
      <c r="A343" s="66" t="s">
        <v>930</v>
      </c>
      <c r="B343" s="66" t="s">
        <v>565</v>
      </c>
      <c r="C343" s="68">
        <v>45720</v>
      </c>
      <c r="D343" s="67">
        <v>0</v>
      </c>
      <c r="E343" s="67">
        <v>83</v>
      </c>
      <c r="F343" s="66" t="s">
        <v>589</v>
      </c>
      <c r="G343" s="67">
        <v>131</v>
      </c>
    </row>
    <row r="344" spans="1:7" x14ac:dyDescent="0.55000000000000004">
      <c r="A344" s="66" t="s">
        <v>931</v>
      </c>
      <c r="B344" s="66" t="s">
        <v>547</v>
      </c>
      <c r="C344" s="68">
        <v>45720</v>
      </c>
      <c r="D344" s="67">
        <v>0</v>
      </c>
      <c r="E344" s="67">
        <v>100</v>
      </c>
      <c r="F344" s="66" t="s">
        <v>589</v>
      </c>
      <c r="G344" s="67">
        <v>131</v>
      </c>
    </row>
    <row r="345" spans="1:7" x14ac:dyDescent="0.55000000000000004">
      <c r="A345" s="66" t="s">
        <v>932</v>
      </c>
      <c r="B345" s="66" t="s">
        <v>564</v>
      </c>
      <c r="C345" s="68">
        <v>45721</v>
      </c>
      <c r="D345" s="67">
        <v>100</v>
      </c>
      <c r="E345" s="67">
        <v>57</v>
      </c>
      <c r="F345" s="66" t="s">
        <v>589</v>
      </c>
      <c r="G345" s="67">
        <v>129</v>
      </c>
    </row>
    <row r="346" spans="1:7" x14ac:dyDescent="0.55000000000000004">
      <c r="A346" s="66" t="s">
        <v>933</v>
      </c>
      <c r="B346" s="66" t="s">
        <v>560</v>
      </c>
      <c r="C346" s="68">
        <v>45721</v>
      </c>
      <c r="D346" s="67">
        <v>0</v>
      </c>
      <c r="E346" s="67">
        <v>180</v>
      </c>
      <c r="F346" s="66" t="s">
        <v>589</v>
      </c>
      <c r="G346" s="67">
        <v>129</v>
      </c>
    </row>
    <row r="347" spans="1:7" x14ac:dyDescent="0.55000000000000004">
      <c r="A347" s="66" t="s">
        <v>934</v>
      </c>
      <c r="B347" s="66" t="s">
        <v>562</v>
      </c>
      <c r="C347" s="68">
        <v>45721</v>
      </c>
      <c r="D347" s="67">
        <v>0</v>
      </c>
      <c r="E347" s="67">
        <v>40</v>
      </c>
      <c r="F347" s="66" t="s">
        <v>589</v>
      </c>
      <c r="G347" s="67">
        <v>129</v>
      </c>
    </row>
    <row r="348" spans="1:7" x14ac:dyDescent="0.55000000000000004">
      <c r="A348" s="66" t="s">
        <v>935</v>
      </c>
      <c r="B348" s="66" t="s">
        <v>565</v>
      </c>
      <c r="C348" s="68">
        <v>45721</v>
      </c>
      <c r="D348" s="67">
        <v>0</v>
      </c>
      <c r="E348" s="67">
        <v>50</v>
      </c>
      <c r="F348" s="66" t="s">
        <v>589</v>
      </c>
      <c r="G348" s="67">
        <v>129</v>
      </c>
    </row>
    <row r="349" spans="1:7" x14ac:dyDescent="0.55000000000000004">
      <c r="A349" s="66" t="s">
        <v>936</v>
      </c>
      <c r="B349" s="66" t="s">
        <v>547</v>
      </c>
      <c r="C349" s="68">
        <v>45721</v>
      </c>
      <c r="D349" s="67">
        <v>0</v>
      </c>
      <c r="E349" s="67">
        <v>100</v>
      </c>
      <c r="F349" s="66" t="s">
        <v>589</v>
      </c>
      <c r="G349" s="67">
        <v>129</v>
      </c>
    </row>
    <row r="350" spans="1:7" x14ac:dyDescent="0.55000000000000004">
      <c r="A350" s="66" t="s">
        <v>937</v>
      </c>
      <c r="B350" s="66" t="s">
        <v>555</v>
      </c>
      <c r="C350" s="68">
        <v>45722</v>
      </c>
      <c r="D350" s="67">
        <v>100</v>
      </c>
      <c r="E350" s="67">
        <v>0</v>
      </c>
      <c r="F350" s="66" t="s">
        <v>589</v>
      </c>
      <c r="G350" s="67">
        <v>126</v>
      </c>
    </row>
    <row r="351" spans="1:7" x14ac:dyDescent="0.55000000000000004">
      <c r="A351" s="66" t="s">
        <v>938</v>
      </c>
      <c r="B351" s="66" t="s">
        <v>564</v>
      </c>
      <c r="C351" s="68">
        <v>45722</v>
      </c>
      <c r="D351" s="67">
        <v>0</v>
      </c>
      <c r="E351" s="67">
        <v>52</v>
      </c>
      <c r="F351" s="66" t="s">
        <v>589</v>
      </c>
      <c r="G351" s="67">
        <v>126</v>
      </c>
    </row>
    <row r="352" spans="1:7" x14ac:dyDescent="0.55000000000000004">
      <c r="A352" s="66" t="s">
        <v>939</v>
      </c>
      <c r="B352" s="66" t="s">
        <v>560</v>
      </c>
      <c r="C352" s="68">
        <v>45722</v>
      </c>
      <c r="D352" s="67">
        <v>0</v>
      </c>
      <c r="E352" s="67">
        <v>167</v>
      </c>
      <c r="F352" s="66" t="s">
        <v>589</v>
      </c>
      <c r="G352" s="67">
        <v>126</v>
      </c>
    </row>
    <row r="353" spans="1:7" x14ac:dyDescent="0.55000000000000004">
      <c r="A353" s="66" t="s">
        <v>940</v>
      </c>
      <c r="B353" s="66" t="s">
        <v>562</v>
      </c>
      <c r="C353" s="68">
        <v>45722</v>
      </c>
      <c r="D353" s="67">
        <v>0</v>
      </c>
      <c r="E353" s="67">
        <v>53</v>
      </c>
      <c r="F353" s="66" t="s">
        <v>589</v>
      </c>
      <c r="G353" s="67">
        <v>126</v>
      </c>
    </row>
    <row r="354" spans="1:7" x14ac:dyDescent="0.55000000000000004">
      <c r="A354" s="66" t="s">
        <v>941</v>
      </c>
      <c r="B354" s="66" t="s">
        <v>565</v>
      </c>
      <c r="C354" s="68">
        <v>45722</v>
      </c>
      <c r="D354" s="67">
        <v>0</v>
      </c>
      <c r="E354" s="67">
        <v>45</v>
      </c>
      <c r="F354" s="66" t="s">
        <v>589</v>
      </c>
      <c r="G354" s="67">
        <v>126</v>
      </c>
    </row>
    <row r="355" spans="1:7" x14ac:dyDescent="0.55000000000000004">
      <c r="A355" s="66" t="s">
        <v>942</v>
      </c>
      <c r="B355" s="66" t="s">
        <v>547</v>
      </c>
      <c r="C355" s="68">
        <v>45722</v>
      </c>
      <c r="D355" s="67">
        <v>0</v>
      </c>
      <c r="E355" s="67">
        <v>100</v>
      </c>
      <c r="F355" s="66" t="s">
        <v>589</v>
      </c>
      <c r="G355" s="67">
        <v>126</v>
      </c>
    </row>
    <row r="356" spans="1:7" x14ac:dyDescent="0.55000000000000004">
      <c r="A356" s="66" t="s">
        <v>943</v>
      </c>
      <c r="B356" s="66" t="s">
        <v>555</v>
      </c>
      <c r="C356" s="68">
        <v>45723</v>
      </c>
      <c r="D356" s="67">
        <v>100</v>
      </c>
      <c r="E356" s="67">
        <v>0</v>
      </c>
      <c r="F356" s="66" t="s">
        <v>589</v>
      </c>
      <c r="G356" s="67">
        <v>134</v>
      </c>
    </row>
    <row r="357" spans="1:7" x14ac:dyDescent="0.55000000000000004">
      <c r="A357" s="66" t="s">
        <v>944</v>
      </c>
      <c r="B357" s="66" t="s">
        <v>564</v>
      </c>
      <c r="C357" s="68">
        <v>45723</v>
      </c>
      <c r="D357" s="67">
        <v>0</v>
      </c>
      <c r="E357" s="67">
        <v>50</v>
      </c>
      <c r="F357" s="66" t="s">
        <v>589</v>
      </c>
      <c r="G357" s="67">
        <v>134</v>
      </c>
    </row>
    <row r="358" spans="1:7" x14ac:dyDescent="0.55000000000000004">
      <c r="A358" s="66" t="s">
        <v>945</v>
      </c>
      <c r="B358" s="66" t="s">
        <v>560</v>
      </c>
      <c r="C358" s="68">
        <v>45723</v>
      </c>
      <c r="D358" s="67">
        <v>0</v>
      </c>
      <c r="E358" s="67">
        <v>167</v>
      </c>
      <c r="F358" s="66" t="s">
        <v>589</v>
      </c>
      <c r="G358" s="67">
        <v>134</v>
      </c>
    </row>
    <row r="359" spans="1:7" x14ac:dyDescent="0.55000000000000004">
      <c r="A359" s="66" t="s">
        <v>946</v>
      </c>
      <c r="B359" s="66" t="s">
        <v>562</v>
      </c>
      <c r="C359" s="68">
        <v>45723</v>
      </c>
      <c r="D359" s="67">
        <v>0</v>
      </c>
      <c r="E359" s="67">
        <v>53</v>
      </c>
      <c r="F359" s="66" t="s">
        <v>589</v>
      </c>
      <c r="G359" s="67">
        <v>134</v>
      </c>
    </row>
    <row r="360" spans="1:7" x14ac:dyDescent="0.55000000000000004">
      <c r="A360" s="66" t="s">
        <v>947</v>
      </c>
      <c r="B360" s="66" t="s">
        <v>565</v>
      </c>
      <c r="C360" s="68">
        <v>45723</v>
      </c>
      <c r="D360" s="67">
        <v>0</v>
      </c>
      <c r="E360" s="67">
        <v>45</v>
      </c>
      <c r="F360" s="66" t="s">
        <v>589</v>
      </c>
      <c r="G360" s="67">
        <v>134</v>
      </c>
    </row>
    <row r="361" spans="1:7" x14ac:dyDescent="0.55000000000000004">
      <c r="A361" s="66" t="s">
        <v>948</v>
      </c>
      <c r="B361" s="66" t="s">
        <v>547</v>
      </c>
      <c r="C361" s="68">
        <v>45723</v>
      </c>
      <c r="D361" s="67">
        <v>0</v>
      </c>
      <c r="E361" s="67">
        <v>100</v>
      </c>
      <c r="F361" s="66" t="s">
        <v>589</v>
      </c>
      <c r="G361" s="67">
        <v>134</v>
      </c>
    </row>
    <row r="362" spans="1:7" x14ac:dyDescent="0.55000000000000004">
      <c r="A362" s="66" t="s">
        <v>949</v>
      </c>
      <c r="B362" s="66" t="s">
        <v>545</v>
      </c>
      <c r="C362" s="68">
        <v>45726</v>
      </c>
      <c r="D362" s="67">
        <v>100</v>
      </c>
      <c r="E362" s="67">
        <v>0</v>
      </c>
      <c r="F362" s="66" t="s">
        <v>589</v>
      </c>
      <c r="G362" s="67">
        <v>125</v>
      </c>
    </row>
    <row r="363" spans="1:7" x14ac:dyDescent="0.55000000000000004">
      <c r="A363" s="66" t="s">
        <v>950</v>
      </c>
      <c r="B363" s="66" t="s">
        <v>564</v>
      </c>
      <c r="C363" s="68">
        <v>45726</v>
      </c>
      <c r="D363" s="67">
        <v>0</v>
      </c>
      <c r="E363" s="67">
        <v>48</v>
      </c>
      <c r="F363" s="66" t="s">
        <v>589</v>
      </c>
      <c r="G363" s="67">
        <v>125</v>
      </c>
    </row>
    <row r="364" spans="1:7" x14ac:dyDescent="0.55000000000000004">
      <c r="A364" s="66" t="s">
        <v>951</v>
      </c>
      <c r="B364" s="66" t="s">
        <v>560</v>
      </c>
      <c r="C364" s="68">
        <v>45726</v>
      </c>
      <c r="D364" s="67">
        <v>0</v>
      </c>
      <c r="E364" s="67">
        <v>167</v>
      </c>
      <c r="F364" s="66" t="s">
        <v>589</v>
      </c>
      <c r="G364" s="67">
        <v>125</v>
      </c>
    </row>
    <row r="365" spans="1:7" x14ac:dyDescent="0.55000000000000004">
      <c r="A365" s="66" t="s">
        <v>952</v>
      </c>
      <c r="B365" s="66" t="s">
        <v>562</v>
      </c>
      <c r="C365" s="68">
        <v>45726</v>
      </c>
      <c r="D365" s="67">
        <v>0</v>
      </c>
      <c r="E365" s="67">
        <v>47</v>
      </c>
      <c r="F365" s="66" t="s">
        <v>589</v>
      </c>
      <c r="G365" s="67">
        <v>125</v>
      </c>
    </row>
    <row r="366" spans="1:7" x14ac:dyDescent="0.55000000000000004">
      <c r="A366" s="66" t="s">
        <v>953</v>
      </c>
      <c r="B366" s="66" t="s">
        <v>565</v>
      </c>
      <c r="C366" s="68">
        <v>45726</v>
      </c>
      <c r="D366" s="67">
        <v>0</v>
      </c>
      <c r="E366" s="67">
        <v>30</v>
      </c>
      <c r="F366" s="66" t="s">
        <v>589</v>
      </c>
      <c r="G366" s="67">
        <v>125</v>
      </c>
    </row>
    <row r="367" spans="1:7" x14ac:dyDescent="0.55000000000000004">
      <c r="A367" s="66" t="s">
        <v>954</v>
      </c>
      <c r="B367" s="66" t="s">
        <v>547</v>
      </c>
      <c r="C367" s="68">
        <v>45726</v>
      </c>
      <c r="D367" s="67">
        <v>0</v>
      </c>
      <c r="E367" s="67">
        <v>100</v>
      </c>
      <c r="F367" s="66" t="s">
        <v>589</v>
      </c>
      <c r="G367" s="67">
        <v>125</v>
      </c>
    </row>
    <row r="368" spans="1:7" x14ac:dyDescent="0.55000000000000004">
      <c r="A368" s="66" t="s">
        <v>955</v>
      </c>
      <c r="B368" s="66" t="s">
        <v>555</v>
      </c>
      <c r="C368" s="68">
        <v>45727</v>
      </c>
      <c r="D368" s="67">
        <v>100</v>
      </c>
      <c r="E368" s="67">
        <v>12</v>
      </c>
      <c r="F368" s="66" t="s">
        <v>589</v>
      </c>
      <c r="G368" s="67">
        <v>128</v>
      </c>
    </row>
    <row r="369" spans="1:7" x14ac:dyDescent="0.55000000000000004">
      <c r="A369" s="66" t="s">
        <v>956</v>
      </c>
      <c r="B369" s="66" t="s">
        <v>564</v>
      </c>
      <c r="C369" s="68">
        <v>45727</v>
      </c>
      <c r="D369" s="67">
        <v>0</v>
      </c>
      <c r="E369" s="67">
        <v>49</v>
      </c>
      <c r="F369" s="66" t="s">
        <v>589</v>
      </c>
      <c r="G369" s="67">
        <v>128</v>
      </c>
    </row>
    <row r="370" spans="1:7" x14ac:dyDescent="0.55000000000000004">
      <c r="A370" s="66" t="s">
        <v>957</v>
      </c>
      <c r="B370" s="66" t="s">
        <v>560</v>
      </c>
      <c r="C370" s="68">
        <v>45727</v>
      </c>
      <c r="D370" s="67">
        <v>0</v>
      </c>
      <c r="E370" s="67">
        <v>167</v>
      </c>
      <c r="F370" s="66" t="s">
        <v>589</v>
      </c>
      <c r="G370" s="67">
        <v>128</v>
      </c>
    </row>
    <row r="371" spans="1:7" x14ac:dyDescent="0.55000000000000004">
      <c r="A371" s="66" t="s">
        <v>958</v>
      </c>
      <c r="B371" s="66" t="s">
        <v>562</v>
      </c>
      <c r="C371" s="68">
        <v>45727</v>
      </c>
      <c r="D371" s="67">
        <v>0</v>
      </c>
      <c r="E371" s="67">
        <v>47</v>
      </c>
      <c r="F371" s="66" t="s">
        <v>589</v>
      </c>
      <c r="G371" s="67">
        <v>128</v>
      </c>
    </row>
    <row r="372" spans="1:7" x14ac:dyDescent="0.55000000000000004">
      <c r="A372" s="66" t="s">
        <v>959</v>
      </c>
      <c r="B372" s="66" t="s">
        <v>565</v>
      </c>
      <c r="C372" s="68">
        <v>45727</v>
      </c>
      <c r="D372" s="67">
        <v>0</v>
      </c>
      <c r="E372" s="67">
        <v>33</v>
      </c>
      <c r="F372" s="66" t="s">
        <v>589</v>
      </c>
      <c r="G372" s="67">
        <v>128</v>
      </c>
    </row>
    <row r="373" spans="1:7" x14ac:dyDescent="0.55000000000000004">
      <c r="A373" s="66" t="s">
        <v>960</v>
      </c>
      <c r="B373" s="66" t="s">
        <v>549</v>
      </c>
      <c r="C373" s="68">
        <v>45727</v>
      </c>
      <c r="D373" s="67">
        <v>0</v>
      </c>
      <c r="E373" s="67">
        <v>100</v>
      </c>
      <c r="F373" s="66" t="s">
        <v>589</v>
      </c>
      <c r="G373" s="67">
        <v>128</v>
      </c>
    </row>
    <row r="374" spans="1:7" x14ac:dyDescent="0.55000000000000004">
      <c r="A374" s="66" t="s">
        <v>961</v>
      </c>
      <c r="B374" s="66" t="s">
        <v>555</v>
      </c>
      <c r="C374" s="68">
        <v>45728</v>
      </c>
      <c r="D374" s="67">
        <v>100</v>
      </c>
      <c r="E374" s="67">
        <v>13</v>
      </c>
      <c r="F374" s="66" t="s">
        <v>589</v>
      </c>
      <c r="G374" s="67">
        <v>129</v>
      </c>
    </row>
    <row r="375" spans="1:7" x14ac:dyDescent="0.55000000000000004">
      <c r="A375" s="66" t="s">
        <v>962</v>
      </c>
      <c r="B375" s="66" t="s">
        <v>545</v>
      </c>
      <c r="C375" s="68">
        <v>45728</v>
      </c>
      <c r="D375" s="67">
        <v>0</v>
      </c>
      <c r="E375" s="67">
        <v>26</v>
      </c>
      <c r="F375" s="66" t="s">
        <v>589</v>
      </c>
      <c r="G375" s="67">
        <v>129</v>
      </c>
    </row>
    <row r="376" spans="1:7" x14ac:dyDescent="0.55000000000000004">
      <c r="A376" s="66" t="s">
        <v>963</v>
      </c>
      <c r="B376" s="66" t="s">
        <v>564</v>
      </c>
      <c r="C376" s="68">
        <v>45728</v>
      </c>
      <c r="D376" s="67">
        <v>0</v>
      </c>
      <c r="E376" s="67">
        <v>51</v>
      </c>
      <c r="F376" s="66" t="s">
        <v>589</v>
      </c>
      <c r="G376" s="67">
        <v>129</v>
      </c>
    </row>
    <row r="377" spans="1:7" x14ac:dyDescent="0.55000000000000004">
      <c r="A377" s="66" t="s">
        <v>964</v>
      </c>
      <c r="B377" s="66" t="s">
        <v>560</v>
      </c>
      <c r="C377" s="68">
        <v>45728</v>
      </c>
      <c r="D377" s="67">
        <v>0</v>
      </c>
      <c r="E377" s="67">
        <v>167</v>
      </c>
      <c r="F377" s="66" t="s">
        <v>589</v>
      </c>
      <c r="G377" s="67">
        <v>129</v>
      </c>
    </row>
    <row r="378" spans="1:7" x14ac:dyDescent="0.55000000000000004">
      <c r="A378" s="66" t="s">
        <v>965</v>
      </c>
      <c r="B378" s="66" t="s">
        <v>562</v>
      </c>
      <c r="C378" s="68">
        <v>45728</v>
      </c>
      <c r="D378" s="67">
        <v>0</v>
      </c>
      <c r="E378" s="67">
        <v>45</v>
      </c>
      <c r="F378" s="66" t="s">
        <v>589</v>
      </c>
      <c r="G378" s="67">
        <v>129</v>
      </c>
    </row>
    <row r="379" spans="1:7" x14ac:dyDescent="0.55000000000000004">
      <c r="A379" s="66" t="s">
        <v>966</v>
      </c>
      <c r="B379" s="66" t="s">
        <v>565</v>
      </c>
      <c r="C379" s="68">
        <v>45728</v>
      </c>
      <c r="D379" s="67">
        <v>0</v>
      </c>
      <c r="E379" s="67">
        <v>48</v>
      </c>
      <c r="F379" s="66" t="s">
        <v>589</v>
      </c>
      <c r="G379" s="67">
        <v>129</v>
      </c>
    </row>
    <row r="380" spans="1:7" x14ac:dyDescent="0.55000000000000004">
      <c r="A380" s="66" t="s">
        <v>967</v>
      </c>
      <c r="B380" s="66" t="s">
        <v>549</v>
      </c>
      <c r="C380" s="68">
        <v>45728</v>
      </c>
      <c r="D380" s="67">
        <v>0</v>
      </c>
      <c r="E380" s="67">
        <v>100</v>
      </c>
      <c r="F380" s="66" t="s">
        <v>589</v>
      </c>
      <c r="G380" s="67">
        <v>129</v>
      </c>
    </row>
    <row r="381" spans="1:7" x14ac:dyDescent="0.55000000000000004">
      <c r="A381" s="66" t="s">
        <v>968</v>
      </c>
      <c r="B381" s="66" t="s">
        <v>545</v>
      </c>
      <c r="C381" s="68">
        <v>45729</v>
      </c>
      <c r="D381" s="67">
        <v>100</v>
      </c>
      <c r="E381" s="67">
        <v>26</v>
      </c>
      <c r="F381" s="66" t="s">
        <v>589</v>
      </c>
      <c r="G381" s="67">
        <v>132</v>
      </c>
    </row>
    <row r="382" spans="1:7" x14ac:dyDescent="0.55000000000000004">
      <c r="A382" s="66" t="s">
        <v>969</v>
      </c>
      <c r="B382" s="66" t="s">
        <v>564</v>
      </c>
      <c r="C382" s="68">
        <v>45729</v>
      </c>
      <c r="D382" s="67">
        <v>0</v>
      </c>
      <c r="E382" s="67">
        <v>52</v>
      </c>
      <c r="F382" s="66" t="s">
        <v>589</v>
      </c>
      <c r="G382" s="67">
        <v>132</v>
      </c>
    </row>
    <row r="383" spans="1:7" x14ac:dyDescent="0.55000000000000004">
      <c r="A383" s="66" t="s">
        <v>970</v>
      </c>
      <c r="B383" s="66" t="s">
        <v>544</v>
      </c>
      <c r="C383" s="68">
        <v>45729</v>
      </c>
      <c r="D383" s="67">
        <v>0</v>
      </c>
      <c r="E383" s="67">
        <v>32</v>
      </c>
      <c r="F383" s="66" t="s">
        <v>589</v>
      </c>
      <c r="G383" s="67">
        <v>132</v>
      </c>
    </row>
    <row r="384" spans="1:7" x14ac:dyDescent="0.55000000000000004">
      <c r="A384" s="66" t="s">
        <v>971</v>
      </c>
      <c r="B384" s="66" t="s">
        <v>560</v>
      </c>
      <c r="C384" s="68">
        <v>45729</v>
      </c>
      <c r="D384" s="67">
        <v>0</v>
      </c>
      <c r="E384" s="67">
        <v>167</v>
      </c>
      <c r="F384" s="66" t="s">
        <v>589</v>
      </c>
      <c r="G384" s="67">
        <v>132</v>
      </c>
    </row>
    <row r="385" spans="1:7" x14ac:dyDescent="0.55000000000000004">
      <c r="A385" s="66" t="s">
        <v>972</v>
      </c>
      <c r="B385" s="66" t="s">
        <v>562</v>
      </c>
      <c r="C385" s="68">
        <v>45729</v>
      </c>
      <c r="D385" s="67">
        <v>0</v>
      </c>
      <c r="E385" s="67">
        <v>35</v>
      </c>
      <c r="F385" s="66" t="s">
        <v>589</v>
      </c>
      <c r="G385" s="67">
        <v>132</v>
      </c>
    </row>
    <row r="386" spans="1:7" x14ac:dyDescent="0.55000000000000004">
      <c r="A386" s="66" t="s">
        <v>973</v>
      </c>
      <c r="B386" s="66" t="s">
        <v>556</v>
      </c>
      <c r="C386" s="68">
        <v>45729</v>
      </c>
      <c r="D386" s="67">
        <v>0</v>
      </c>
      <c r="E386" s="67">
        <v>20</v>
      </c>
      <c r="F386" s="66" t="s">
        <v>589</v>
      </c>
      <c r="G386" s="67">
        <v>132</v>
      </c>
    </row>
    <row r="387" spans="1:7" x14ac:dyDescent="0.55000000000000004">
      <c r="A387" s="66" t="s">
        <v>974</v>
      </c>
      <c r="B387" s="66" t="s">
        <v>565</v>
      </c>
      <c r="C387" s="68">
        <v>45729</v>
      </c>
      <c r="D387" s="67">
        <v>0</v>
      </c>
      <c r="E387" s="67">
        <v>39</v>
      </c>
      <c r="F387" s="66" t="s">
        <v>589</v>
      </c>
      <c r="G387" s="67">
        <v>132</v>
      </c>
    </row>
    <row r="388" spans="1:7" x14ac:dyDescent="0.55000000000000004">
      <c r="A388" s="66" t="s">
        <v>975</v>
      </c>
      <c r="B388" s="66" t="s">
        <v>549</v>
      </c>
      <c r="C388" s="68">
        <v>45729</v>
      </c>
      <c r="D388" s="67">
        <v>0</v>
      </c>
      <c r="E388" s="67">
        <v>100</v>
      </c>
      <c r="F388" s="66" t="s">
        <v>589</v>
      </c>
      <c r="G388" s="67">
        <v>132</v>
      </c>
    </row>
    <row r="389" spans="1:7" x14ac:dyDescent="0.55000000000000004">
      <c r="A389" s="66" t="s">
        <v>976</v>
      </c>
      <c r="B389" s="66" t="s">
        <v>545</v>
      </c>
      <c r="C389" s="68">
        <v>45730</v>
      </c>
      <c r="D389" s="67">
        <v>100</v>
      </c>
      <c r="E389" s="67">
        <v>26</v>
      </c>
      <c r="F389" s="66" t="s">
        <v>589</v>
      </c>
      <c r="G389" s="67">
        <v>132</v>
      </c>
    </row>
    <row r="390" spans="1:7" x14ac:dyDescent="0.55000000000000004">
      <c r="A390" s="66" t="s">
        <v>977</v>
      </c>
      <c r="B390" s="66" t="s">
        <v>564</v>
      </c>
      <c r="C390" s="68">
        <v>45730</v>
      </c>
      <c r="D390" s="67">
        <v>0</v>
      </c>
      <c r="E390" s="67">
        <v>49</v>
      </c>
      <c r="F390" s="66" t="s">
        <v>589</v>
      </c>
      <c r="G390" s="67">
        <v>132</v>
      </c>
    </row>
    <row r="391" spans="1:7" x14ac:dyDescent="0.55000000000000004">
      <c r="A391" s="66" t="s">
        <v>978</v>
      </c>
      <c r="B391" s="66" t="s">
        <v>544</v>
      </c>
      <c r="C391" s="68">
        <v>45730</v>
      </c>
      <c r="D391" s="67">
        <v>0</v>
      </c>
      <c r="E391" s="67">
        <v>32</v>
      </c>
      <c r="F391" s="66" t="s">
        <v>589</v>
      </c>
      <c r="G391" s="67">
        <v>132</v>
      </c>
    </row>
    <row r="392" spans="1:7" x14ac:dyDescent="0.55000000000000004">
      <c r="A392" s="66" t="s">
        <v>979</v>
      </c>
      <c r="B392" s="66" t="s">
        <v>560</v>
      </c>
      <c r="C392" s="68">
        <v>45730</v>
      </c>
      <c r="D392" s="67">
        <v>0</v>
      </c>
      <c r="E392" s="67">
        <v>167</v>
      </c>
      <c r="F392" s="66" t="s">
        <v>589</v>
      </c>
      <c r="G392" s="67">
        <v>132</v>
      </c>
    </row>
    <row r="393" spans="1:7" x14ac:dyDescent="0.55000000000000004">
      <c r="A393" s="66" t="s">
        <v>980</v>
      </c>
      <c r="B393" s="66" t="s">
        <v>562</v>
      </c>
      <c r="C393" s="68">
        <v>45730</v>
      </c>
      <c r="D393" s="67">
        <v>0</v>
      </c>
      <c r="E393" s="67">
        <v>56</v>
      </c>
      <c r="F393" s="66" t="s">
        <v>589</v>
      </c>
      <c r="G393" s="67">
        <v>132</v>
      </c>
    </row>
    <row r="394" spans="1:7" x14ac:dyDescent="0.55000000000000004">
      <c r="A394" s="66" t="s">
        <v>981</v>
      </c>
      <c r="B394" s="66" t="s">
        <v>565</v>
      </c>
      <c r="C394" s="68">
        <v>45730</v>
      </c>
      <c r="D394" s="67">
        <v>0</v>
      </c>
      <c r="E394" s="67">
        <v>47</v>
      </c>
      <c r="F394" s="66" t="s">
        <v>589</v>
      </c>
      <c r="G394" s="67">
        <v>132</v>
      </c>
    </row>
    <row r="395" spans="1:7" x14ac:dyDescent="0.55000000000000004">
      <c r="A395" s="66" t="s">
        <v>982</v>
      </c>
      <c r="B395" s="66" t="s">
        <v>549</v>
      </c>
      <c r="C395" s="68">
        <v>45730</v>
      </c>
      <c r="D395" s="67">
        <v>0</v>
      </c>
      <c r="E395" s="67">
        <v>100</v>
      </c>
      <c r="F395" s="66" t="s">
        <v>589</v>
      </c>
      <c r="G395" s="67">
        <v>132</v>
      </c>
    </row>
    <row r="396" spans="1:7" x14ac:dyDescent="0.55000000000000004">
      <c r="A396" s="66" t="s">
        <v>983</v>
      </c>
      <c r="B396" s="66" t="s">
        <v>545</v>
      </c>
      <c r="C396" s="68">
        <v>45733</v>
      </c>
      <c r="D396" s="67">
        <v>100</v>
      </c>
      <c r="E396" s="67">
        <v>26</v>
      </c>
      <c r="F396" s="66" t="s">
        <v>589</v>
      </c>
      <c r="G396" s="67">
        <v>100</v>
      </c>
    </row>
    <row r="397" spans="1:7" x14ac:dyDescent="0.55000000000000004">
      <c r="A397" s="66" t="s">
        <v>984</v>
      </c>
      <c r="B397" s="66" t="s">
        <v>564</v>
      </c>
      <c r="C397" s="68">
        <v>45733</v>
      </c>
      <c r="D397" s="67">
        <v>0</v>
      </c>
      <c r="E397" s="67">
        <v>47</v>
      </c>
      <c r="F397" s="66" t="s">
        <v>589</v>
      </c>
      <c r="G397" s="67">
        <v>100</v>
      </c>
    </row>
    <row r="398" spans="1:7" x14ac:dyDescent="0.55000000000000004">
      <c r="A398" s="66" t="s">
        <v>985</v>
      </c>
      <c r="B398" s="66" t="s">
        <v>544</v>
      </c>
      <c r="C398" s="68">
        <v>45733</v>
      </c>
      <c r="D398" s="67">
        <v>0</v>
      </c>
      <c r="E398" s="67">
        <v>32</v>
      </c>
      <c r="F398" s="66" t="s">
        <v>589</v>
      </c>
      <c r="G398" s="67">
        <v>100</v>
      </c>
    </row>
    <row r="399" spans="1:7" x14ac:dyDescent="0.55000000000000004">
      <c r="A399" s="66" t="s">
        <v>986</v>
      </c>
      <c r="B399" s="66" t="s">
        <v>560</v>
      </c>
      <c r="C399" s="68">
        <v>45733</v>
      </c>
      <c r="D399" s="67">
        <v>0</v>
      </c>
      <c r="E399" s="67">
        <v>166</v>
      </c>
      <c r="F399" s="66" t="s">
        <v>589</v>
      </c>
      <c r="G399" s="67">
        <v>100</v>
      </c>
    </row>
    <row r="400" spans="1:7" x14ac:dyDescent="0.55000000000000004">
      <c r="A400" s="66" t="s">
        <v>987</v>
      </c>
      <c r="B400" s="66" t="s">
        <v>565</v>
      </c>
      <c r="C400" s="68">
        <v>45733</v>
      </c>
      <c r="D400" s="67">
        <v>0</v>
      </c>
      <c r="E400" s="67">
        <v>42</v>
      </c>
      <c r="F400" s="66" t="s">
        <v>589</v>
      </c>
      <c r="G400" s="67">
        <v>100</v>
      </c>
    </row>
    <row r="401" spans="1:7" x14ac:dyDescent="0.55000000000000004">
      <c r="A401" s="66" t="s">
        <v>988</v>
      </c>
      <c r="B401" s="66" t="s">
        <v>546</v>
      </c>
      <c r="C401" s="68">
        <v>45733</v>
      </c>
      <c r="D401" s="67">
        <v>0</v>
      </c>
      <c r="E401" s="67">
        <v>100</v>
      </c>
      <c r="F401" s="66" t="s">
        <v>589</v>
      </c>
      <c r="G401" s="67">
        <v>100</v>
      </c>
    </row>
    <row r="402" spans="1:7" x14ac:dyDescent="0.55000000000000004">
      <c r="A402" s="66" t="s">
        <v>989</v>
      </c>
      <c r="B402" s="66" t="s">
        <v>545</v>
      </c>
      <c r="C402" s="68">
        <v>45734</v>
      </c>
      <c r="D402" s="67">
        <v>100</v>
      </c>
      <c r="E402" s="67">
        <v>26</v>
      </c>
      <c r="F402" s="66" t="s">
        <v>589</v>
      </c>
      <c r="G402" s="67">
        <v>124</v>
      </c>
    </row>
    <row r="403" spans="1:7" x14ac:dyDescent="0.55000000000000004">
      <c r="A403" s="66" t="s">
        <v>990</v>
      </c>
      <c r="B403" s="66" t="s">
        <v>564</v>
      </c>
      <c r="C403" s="68">
        <v>45734</v>
      </c>
      <c r="D403" s="67">
        <v>0</v>
      </c>
      <c r="E403" s="67">
        <v>49</v>
      </c>
      <c r="F403" s="66" t="s">
        <v>589</v>
      </c>
      <c r="G403" s="67">
        <v>124</v>
      </c>
    </row>
    <row r="404" spans="1:7" x14ac:dyDescent="0.55000000000000004">
      <c r="A404" s="66" t="s">
        <v>991</v>
      </c>
      <c r="B404" s="66" t="s">
        <v>544</v>
      </c>
      <c r="C404" s="68">
        <v>45734</v>
      </c>
      <c r="D404" s="67">
        <v>0</v>
      </c>
      <c r="E404" s="67">
        <v>32</v>
      </c>
      <c r="F404" s="66" t="s">
        <v>589</v>
      </c>
      <c r="G404" s="67">
        <v>124</v>
      </c>
    </row>
    <row r="405" spans="1:7" x14ac:dyDescent="0.55000000000000004">
      <c r="A405" s="66" t="s">
        <v>992</v>
      </c>
      <c r="B405" s="66" t="s">
        <v>552</v>
      </c>
      <c r="C405" s="68">
        <v>45734</v>
      </c>
      <c r="D405" s="67">
        <v>0</v>
      </c>
      <c r="E405" s="67">
        <v>14</v>
      </c>
      <c r="F405" s="66" t="s">
        <v>589</v>
      </c>
      <c r="G405" s="67">
        <v>124</v>
      </c>
    </row>
    <row r="406" spans="1:7" x14ac:dyDescent="0.55000000000000004">
      <c r="A406" s="66" t="s">
        <v>993</v>
      </c>
      <c r="B406" s="66" t="s">
        <v>560</v>
      </c>
      <c r="C406" s="68">
        <v>45734</v>
      </c>
      <c r="D406" s="67">
        <v>0</v>
      </c>
      <c r="E406" s="67">
        <v>166</v>
      </c>
      <c r="F406" s="66" t="s">
        <v>589</v>
      </c>
      <c r="G406" s="67">
        <v>124</v>
      </c>
    </row>
    <row r="407" spans="1:7" x14ac:dyDescent="0.55000000000000004">
      <c r="A407" s="66" t="s">
        <v>994</v>
      </c>
      <c r="B407" s="66" t="s">
        <v>565</v>
      </c>
      <c r="C407" s="68">
        <v>45734</v>
      </c>
      <c r="D407" s="67">
        <v>0</v>
      </c>
      <c r="E407" s="67">
        <v>45</v>
      </c>
      <c r="F407" s="66" t="s">
        <v>589</v>
      </c>
      <c r="G407" s="67">
        <v>124</v>
      </c>
    </row>
    <row r="408" spans="1:7" x14ac:dyDescent="0.55000000000000004">
      <c r="A408" s="66" t="s">
        <v>995</v>
      </c>
      <c r="B408" s="66" t="s">
        <v>546</v>
      </c>
      <c r="C408" s="68">
        <v>45734</v>
      </c>
      <c r="D408" s="67">
        <v>0</v>
      </c>
      <c r="E408" s="67">
        <v>100</v>
      </c>
      <c r="F408" s="66" t="s">
        <v>589</v>
      </c>
      <c r="G408" s="67">
        <v>124</v>
      </c>
    </row>
    <row r="409" spans="1:7" x14ac:dyDescent="0.55000000000000004">
      <c r="A409" s="66" t="s">
        <v>996</v>
      </c>
      <c r="B409" s="66" t="s">
        <v>545</v>
      </c>
      <c r="C409" s="68">
        <v>45735</v>
      </c>
      <c r="D409" s="67">
        <v>100</v>
      </c>
      <c r="E409" s="67">
        <v>52</v>
      </c>
      <c r="F409" s="66" t="s">
        <v>589</v>
      </c>
      <c r="G409" s="67">
        <v>115</v>
      </c>
    </row>
    <row r="410" spans="1:7" x14ac:dyDescent="0.55000000000000004">
      <c r="A410" s="66" t="s">
        <v>997</v>
      </c>
      <c r="B410" s="66" t="s">
        <v>564</v>
      </c>
      <c r="C410" s="68">
        <v>45735</v>
      </c>
      <c r="D410" s="67">
        <v>0</v>
      </c>
      <c r="E410" s="67">
        <v>49</v>
      </c>
      <c r="F410" s="66" t="s">
        <v>589</v>
      </c>
      <c r="G410" s="67">
        <v>115</v>
      </c>
    </row>
    <row r="411" spans="1:7" x14ac:dyDescent="0.55000000000000004">
      <c r="A411" s="66" t="s">
        <v>998</v>
      </c>
      <c r="B411" s="66" t="s">
        <v>552</v>
      </c>
      <c r="C411" s="68">
        <v>45735</v>
      </c>
      <c r="D411" s="67">
        <v>0</v>
      </c>
      <c r="E411" s="67">
        <v>14</v>
      </c>
      <c r="F411" s="66" t="s">
        <v>589</v>
      </c>
      <c r="G411" s="67">
        <v>115</v>
      </c>
    </row>
    <row r="412" spans="1:7" x14ac:dyDescent="0.55000000000000004">
      <c r="A412" s="66" t="s">
        <v>999</v>
      </c>
      <c r="B412" s="66" t="s">
        <v>560</v>
      </c>
      <c r="C412" s="68">
        <v>45735</v>
      </c>
      <c r="D412" s="67">
        <v>0</v>
      </c>
      <c r="E412" s="67">
        <v>166</v>
      </c>
      <c r="F412" s="66" t="s">
        <v>589</v>
      </c>
      <c r="G412" s="67">
        <v>115</v>
      </c>
    </row>
    <row r="413" spans="1:7" x14ac:dyDescent="0.55000000000000004">
      <c r="A413" s="66" t="s">
        <v>1000</v>
      </c>
      <c r="B413" s="66" t="s">
        <v>565</v>
      </c>
      <c r="C413" s="68">
        <v>45735</v>
      </c>
      <c r="D413" s="67">
        <v>0</v>
      </c>
      <c r="E413" s="67">
        <v>20</v>
      </c>
      <c r="F413" s="66" t="s">
        <v>589</v>
      </c>
      <c r="G413" s="67">
        <v>115</v>
      </c>
    </row>
    <row r="414" spans="1:7" x14ac:dyDescent="0.55000000000000004">
      <c r="A414" s="66" t="s">
        <v>1001</v>
      </c>
      <c r="B414" s="66" t="s">
        <v>550</v>
      </c>
      <c r="C414" s="68">
        <v>45735</v>
      </c>
      <c r="D414" s="67">
        <v>0</v>
      </c>
      <c r="E414" s="67">
        <v>100</v>
      </c>
      <c r="F414" s="66" t="s">
        <v>589</v>
      </c>
      <c r="G414" s="67">
        <v>115</v>
      </c>
    </row>
    <row r="415" spans="1:7" x14ac:dyDescent="0.55000000000000004">
      <c r="A415" s="66" t="s">
        <v>1002</v>
      </c>
      <c r="B415" s="66" t="s">
        <v>545</v>
      </c>
      <c r="C415" s="68">
        <v>45736</v>
      </c>
      <c r="D415" s="67">
        <v>100</v>
      </c>
      <c r="E415" s="67">
        <v>52</v>
      </c>
      <c r="F415" s="66" t="s">
        <v>589</v>
      </c>
      <c r="G415" s="67">
        <v>118</v>
      </c>
    </row>
    <row r="416" spans="1:7" x14ac:dyDescent="0.55000000000000004">
      <c r="A416" s="66" t="s">
        <v>1003</v>
      </c>
      <c r="B416" s="66" t="s">
        <v>564</v>
      </c>
      <c r="C416" s="68">
        <v>45736</v>
      </c>
      <c r="D416" s="67">
        <v>0</v>
      </c>
      <c r="E416" s="67">
        <v>50</v>
      </c>
      <c r="F416" s="66" t="s">
        <v>589</v>
      </c>
      <c r="G416" s="67">
        <v>118</v>
      </c>
    </row>
    <row r="417" spans="1:7" x14ac:dyDescent="0.55000000000000004">
      <c r="A417" s="66" t="s">
        <v>1004</v>
      </c>
      <c r="B417" s="66" t="s">
        <v>552</v>
      </c>
      <c r="C417" s="68">
        <v>45736</v>
      </c>
      <c r="D417" s="67">
        <v>0</v>
      </c>
      <c r="E417" s="67">
        <v>16</v>
      </c>
      <c r="F417" s="66" t="s">
        <v>589</v>
      </c>
      <c r="G417" s="67">
        <v>118</v>
      </c>
    </row>
    <row r="418" spans="1:7" x14ac:dyDescent="0.55000000000000004">
      <c r="A418" s="66" t="s">
        <v>1005</v>
      </c>
      <c r="B418" s="66" t="s">
        <v>560</v>
      </c>
      <c r="C418" s="68">
        <v>45736</v>
      </c>
      <c r="D418" s="67">
        <v>0</v>
      </c>
      <c r="E418" s="67">
        <v>167</v>
      </c>
      <c r="F418" s="66" t="s">
        <v>589</v>
      </c>
      <c r="G418" s="67">
        <v>118</v>
      </c>
    </row>
    <row r="419" spans="1:7" x14ac:dyDescent="0.55000000000000004">
      <c r="A419" s="66" t="s">
        <v>1006</v>
      </c>
      <c r="B419" s="66" t="s">
        <v>562</v>
      </c>
      <c r="C419" s="68">
        <v>45736</v>
      </c>
      <c r="D419" s="67">
        <v>0</v>
      </c>
      <c r="E419" s="67">
        <v>97</v>
      </c>
      <c r="F419" s="66" t="s">
        <v>589</v>
      </c>
      <c r="G419" s="67">
        <v>118</v>
      </c>
    </row>
    <row r="420" spans="1:7" x14ac:dyDescent="0.55000000000000004">
      <c r="A420" s="66" t="s">
        <v>1007</v>
      </c>
      <c r="B420" s="66" t="s">
        <v>565</v>
      </c>
      <c r="C420" s="68">
        <v>45736</v>
      </c>
      <c r="D420" s="67">
        <v>0</v>
      </c>
      <c r="E420" s="67">
        <v>20</v>
      </c>
      <c r="F420" s="66" t="s">
        <v>589</v>
      </c>
      <c r="G420" s="67">
        <v>118</v>
      </c>
    </row>
    <row r="421" spans="1:7" x14ac:dyDescent="0.55000000000000004">
      <c r="A421" s="66" t="s">
        <v>1008</v>
      </c>
      <c r="B421" s="66" t="s">
        <v>548</v>
      </c>
      <c r="C421" s="68">
        <v>45736</v>
      </c>
      <c r="D421" s="67">
        <v>0</v>
      </c>
      <c r="E421" s="67">
        <v>100</v>
      </c>
      <c r="F421" s="66" t="s">
        <v>589</v>
      </c>
      <c r="G421" s="67">
        <v>118</v>
      </c>
    </row>
    <row r="422" spans="1:7" x14ac:dyDescent="0.55000000000000004">
      <c r="A422" s="66" t="s">
        <v>1009</v>
      </c>
      <c r="B422" s="66" t="s">
        <v>545</v>
      </c>
      <c r="C422" s="68">
        <v>45737</v>
      </c>
      <c r="D422" s="67">
        <v>100</v>
      </c>
      <c r="E422" s="67">
        <v>52</v>
      </c>
      <c r="F422" s="66" t="s">
        <v>589</v>
      </c>
      <c r="G422" s="67">
        <v>118</v>
      </c>
    </row>
    <row r="423" spans="1:7" x14ac:dyDescent="0.55000000000000004">
      <c r="A423" s="66" t="s">
        <v>1010</v>
      </c>
      <c r="B423" s="66" t="s">
        <v>564</v>
      </c>
      <c r="C423" s="68">
        <v>45737</v>
      </c>
      <c r="D423" s="67">
        <v>0</v>
      </c>
      <c r="E423" s="67">
        <v>49</v>
      </c>
      <c r="F423" s="66" t="s">
        <v>589</v>
      </c>
      <c r="G423" s="67">
        <v>118</v>
      </c>
    </row>
    <row r="424" spans="1:7" x14ac:dyDescent="0.55000000000000004">
      <c r="A424" s="66" t="s">
        <v>1011</v>
      </c>
      <c r="B424" s="66" t="s">
        <v>552</v>
      </c>
      <c r="C424" s="68">
        <v>45737</v>
      </c>
      <c r="D424" s="67">
        <v>0</v>
      </c>
      <c r="E424" s="67">
        <v>10</v>
      </c>
      <c r="F424" s="66" t="s">
        <v>589</v>
      </c>
      <c r="G424" s="67">
        <v>118</v>
      </c>
    </row>
    <row r="425" spans="1:7" x14ac:dyDescent="0.55000000000000004">
      <c r="A425" s="66" t="s">
        <v>1012</v>
      </c>
      <c r="B425" s="66" t="s">
        <v>560</v>
      </c>
      <c r="C425" s="68">
        <v>45737</v>
      </c>
      <c r="D425" s="67">
        <v>0</v>
      </c>
      <c r="E425" s="67">
        <v>167</v>
      </c>
      <c r="F425" s="66" t="s">
        <v>589</v>
      </c>
      <c r="G425" s="67">
        <v>118</v>
      </c>
    </row>
    <row r="426" spans="1:7" x14ac:dyDescent="0.55000000000000004">
      <c r="A426" s="66" t="s">
        <v>1013</v>
      </c>
      <c r="B426" s="66" t="s">
        <v>562</v>
      </c>
      <c r="C426" s="68">
        <v>45737</v>
      </c>
      <c r="D426" s="67">
        <v>0</v>
      </c>
      <c r="E426" s="67">
        <v>45</v>
      </c>
      <c r="F426" s="66" t="s">
        <v>589</v>
      </c>
      <c r="G426" s="67">
        <v>118</v>
      </c>
    </row>
    <row r="427" spans="1:7" x14ac:dyDescent="0.55000000000000004">
      <c r="A427" s="66" t="s">
        <v>1014</v>
      </c>
      <c r="B427" s="66" t="s">
        <v>565</v>
      </c>
      <c r="C427" s="68">
        <v>45737</v>
      </c>
      <c r="D427" s="67">
        <v>0</v>
      </c>
      <c r="E427" s="67">
        <v>28</v>
      </c>
      <c r="F427" s="66" t="s">
        <v>589</v>
      </c>
      <c r="G427" s="67">
        <v>118</v>
      </c>
    </row>
    <row r="428" spans="1:7" x14ac:dyDescent="0.55000000000000004">
      <c r="A428" s="66" t="s">
        <v>1015</v>
      </c>
      <c r="B428" s="66" t="s">
        <v>548</v>
      </c>
      <c r="C428" s="68">
        <v>45737</v>
      </c>
      <c r="D428" s="67">
        <v>0</v>
      </c>
      <c r="E428" s="67">
        <v>100</v>
      </c>
      <c r="F428" s="66" t="s">
        <v>589</v>
      </c>
      <c r="G428" s="67">
        <v>118</v>
      </c>
    </row>
    <row r="429" spans="1:7" x14ac:dyDescent="0.55000000000000004">
      <c r="A429" s="66" t="s">
        <v>1016</v>
      </c>
      <c r="B429" s="66" t="s">
        <v>545</v>
      </c>
      <c r="C429" s="68">
        <v>45740</v>
      </c>
      <c r="D429" s="67">
        <v>100</v>
      </c>
      <c r="E429" s="67">
        <v>52</v>
      </c>
      <c r="F429" s="66" t="s">
        <v>589</v>
      </c>
      <c r="G429" s="67">
        <v>115</v>
      </c>
    </row>
    <row r="430" spans="1:7" x14ac:dyDescent="0.55000000000000004">
      <c r="A430" s="66" t="s">
        <v>1017</v>
      </c>
      <c r="B430" s="66" t="s">
        <v>564</v>
      </c>
      <c r="C430" s="68">
        <v>45740</v>
      </c>
      <c r="D430" s="67">
        <v>0</v>
      </c>
      <c r="E430" s="67">
        <v>49</v>
      </c>
      <c r="F430" s="66" t="s">
        <v>589</v>
      </c>
      <c r="G430" s="67">
        <v>115</v>
      </c>
    </row>
    <row r="431" spans="1:7" x14ac:dyDescent="0.55000000000000004">
      <c r="A431" s="66" t="s">
        <v>1018</v>
      </c>
      <c r="B431" s="66" t="s">
        <v>552</v>
      </c>
      <c r="C431" s="68">
        <v>45740</v>
      </c>
      <c r="D431" s="67">
        <v>0</v>
      </c>
      <c r="E431" s="67">
        <v>24</v>
      </c>
      <c r="F431" s="66" t="s">
        <v>589</v>
      </c>
      <c r="G431" s="67">
        <v>115</v>
      </c>
    </row>
    <row r="432" spans="1:7" x14ac:dyDescent="0.55000000000000004">
      <c r="A432" s="66" t="s">
        <v>1019</v>
      </c>
      <c r="B432" s="66" t="s">
        <v>562</v>
      </c>
      <c r="C432" s="68">
        <v>45740</v>
      </c>
      <c r="D432" s="67">
        <v>0</v>
      </c>
      <c r="E432" s="67">
        <v>45</v>
      </c>
      <c r="F432" s="66" t="s">
        <v>589</v>
      </c>
      <c r="G432" s="67">
        <v>115</v>
      </c>
    </row>
    <row r="433" spans="1:7" x14ac:dyDescent="0.55000000000000004">
      <c r="A433" s="66" t="s">
        <v>1020</v>
      </c>
      <c r="B433" s="66" t="s">
        <v>565</v>
      </c>
      <c r="C433" s="68">
        <v>45740</v>
      </c>
      <c r="D433" s="67">
        <v>0</v>
      </c>
      <c r="E433" s="67">
        <v>32</v>
      </c>
      <c r="F433" s="66" t="s">
        <v>589</v>
      </c>
      <c r="G433" s="67">
        <v>115</v>
      </c>
    </row>
    <row r="434" spans="1:7" x14ac:dyDescent="0.55000000000000004">
      <c r="A434" s="66" t="s">
        <v>1021</v>
      </c>
      <c r="B434" s="66" t="s">
        <v>548</v>
      </c>
      <c r="C434" s="68">
        <v>45740</v>
      </c>
      <c r="D434" s="67">
        <v>0</v>
      </c>
      <c r="E434" s="67">
        <v>100</v>
      </c>
      <c r="F434" s="66" t="s">
        <v>589</v>
      </c>
      <c r="G434" s="67">
        <v>115</v>
      </c>
    </row>
    <row r="435" spans="1:7" x14ac:dyDescent="0.55000000000000004">
      <c r="A435" s="66" t="s">
        <v>1022</v>
      </c>
      <c r="B435" s="66" t="s">
        <v>545</v>
      </c>
      <c r="C435" s="68">
        <v>45741</v>
      </c>
      <c r="D435" s="67">
        <v>100</v>
      </c>
      <c r="E435" s="67">
        <v>26</v>
      </c>
      <c r="F435" s="66" t="s">
        <v>589</v>
      </c>
      <c r="G435" s="67">
        <v>122</v>
      </c>
    </row>
    <row r="436" spans="1:7" x14ac:dyDescent="0.55000000000000004">
      <c r="A436" s="66" t="s">
        <v>1023</v>
      </c>
      <c r="B436" s="66" t="s">
        <v>564</v>
      </c>
      <c r="C436" s="68">
        <v>45741</v>
      </c>
      <c r="D436" s="67">
        <v>0</v>
      </c>
      <c r="E436" s="67">
        <v>49</v>
      </c>
      <c r="F436" s="66" t="s">
        <v>589</v>
      </c>
      <c r="G436" s="67">
        <v>122</v>
      </c>
    </row>
    <row r="437" spans="1:7" x14ac:dyDescent="0.55000000000000004">
      <c r="A437" s="66" t="s">
        <v>1024</v>
      </c>
      <c r="B437" s="66" t="s">
        <v>544</v>
      </c>
      <c r="C437" s="68">
        <v>45741</v>
      </c>
      <c r="D437" s="67">
        <v>0</v>
      </c>
      <c r="E437" s="67">
        <v>32</v>
      </c>
      <c r="F437" s="66" t="s">
        <v>589</v>
      </c>
      <c r="G437" s="67">
        <v>122</v>
      </c>
    </row>
    <row r="438" spans="1:7" x14ac:dyDescent="0.55000000000000004">
      <c r="A438" s="66" t="s">
        <v>1025</v>
      </c>
      <c r="B438" s="66" t="s">
        <v>560</v>
      </c>
      <c r="C438" s="68">
        <v>45741</v>
      </c>
      <c r="D438" s="67">
        <v>0</v>
      </c>
      <c r="E438" s="67">
        <v>166</v>
      </c>
      <c r="F438" s="66" t="s">
        <v>589</v>
      </c>
      <c r="G438" s="67">
        <v>122</v>
      </c>
    </row>
    <row r="439" spans="1:7" x14ac:dyDescent="0.55000000000000004">
      <c r="A439" s="66" t="s">
        <v>1026</v>
      </c>
      <c r="B439" s="66" t="s">
        <v>562</v>
      </c>
      <c r="C439" s="68">
        <v>45741</v>
      </c>
      <c r="D439" s="67">
        <v>0</v>
      </c>
      <c r="E439" s="67">
        <v>45</v>
      </c>
      <c r="F439" s="66" t="s">
        <v>589</v>
      </c>
      <c r="G439" s="67">
        <v>122</v>
      </c>
    </row>
    <row r="440" spans="1:7" x14ac:dyDescent="0.55000000000000004">
      <c r="A440" s="66" t="s">
        <v>1027</v>
      </c>
      <c r="B440" s="66" t="s">
        <v>565</v>
      </c>
      <c r="C440" s="68">
        <v>45741</v>
      </c>
      <c r="D440" s="67">
        <v>0</v>
      </c>
      <c r="E440" s="67">
        <v>25</v>
      </c>
      <c r="F440" s="66" t="s">
        <v>589</v>
      </c>
      <c r="G440" s="67">
        <v>122</v>
      </c>
    </row>
    <row r="441" spans="1:7" x14ac:dyDescent="0.55000000000000004">
      <c r="A441" s="66" t="s">
        <v>1028</v>
      </c>
      <c r="B441" s="66" t="s">
        <v>548</v>
      </c>
      <c r="C441" s="68">
        <v>45741</v>
      </c>
      <c r="D441" s="67">
        <v>0</v>
      </c>
      <c r="E441" s="67">
        <v>100</v>
      </c>
      <c r="F441" s="66" t="s">
        <v>589</v>
      </c>
      <c r="G441" s="67">
        <v>122</v>
      </c>
    </row>
    <row r="442" spans="1:7" x14ac:dyDescent="0.55000000000000004">
      <c r="A442" s="66" t="s">
        <v>1029</v>
      </c>
      <c r="B442" s="66" t="s">
        <v>580</v>
      </c>
      <c r="C442" s="68">
        <v>45742</v>
      </c>
      <c r="D442" s="67">
        <v>117</v>
      </c>
      <c r="E442" s="67">
        <v>0</v>
      </c>
      <c r="F442" s="66" t="s">
        <v>589</v>
      </c>
      <c r="G442" s="67">
        <v>130</v>
      </c>
    </row>
    <row r="443" spans="1:7" x14ac:dyDescent="0.55000000000000004">
      <c r="A443" s="66" t="s">
        <v>1030</v>
      </c>
      <c r="B443" s="66" t="s">
        <v>545</v>
      </c>
      <c r="C443" s="68">
        <v>45742</v>
      </c>
      <c r="D443" s="67">
        <v>117</v>
      </c>
      <c r="E443" s="67">
        <v>26</v>
      </c>
      <c r="F443" s="66" t="s">
        <v>589</v>
      </c>
      <c r="G443" s="67">
        <v>132</v>
      </c>
    </row>
    <row r="444" spans="1:7" x14ac:dyDescent="0.55000000000000004">
      <c r="A444" s="66" t="s">
        <v>1031</v>
      </c>
      <c r="B444" s="66" t="s">
        <v>580</v>
      </c>
      <c r="C444" s="68">
        <v>45743</v>
      </c>
      <c r="D444" s="67">
        <v>100</v>
      </c>
      <c r="E444" s="67">
        <v>0</v>
      </c>
      <c r="F444" s="66" t="s">
        <v>589</v>
      </c>
      <c r="G444" s="67">
        <v>131</v>
      </c>
    </row>
    <row r="445" spans="1:7" x14ac:dyDescent="0.55000000000000004">
      <c r="A445" s="66" t="s">
        <v>1032</v>
      </c>
      <c r="B445" s="66" t="s">
        <v>564</v>
      </c>
      <c r="C445" s="68">
        <v>45743</v>
      </c>
      <c r="D445" s="67">
        <v>0</v>
      </c>
      <c r="E445" s="67">
        <v>56</v>
      </c>
      <c r="F445" s="66" t="s">
        <v>589</v>
      </c>
      <c r="G445" s="67">
        <v>131</v>
      </c>
    </row>
    <row r="446" spans="1:7" x14ac:dyDescent="0.55000000000000004">
      <c r="A446" s="66" t="s">
        <v>1033</v>
      </c>
      <c r="B446" s="66" t="s">
        <v>545</v>
      </c>
      <c r="C446" s="68">
        <v>45743</v>
      </c>
      <c r="D446" s="67">
        <v>100</v>
      </c>
      <c r="E446" s="67">
        <v>26</v>
      </c>
      <c r="F446" s="66" t="s">
        <v>589</v>
      </c>
      <c r="G446" s="67">
        <v>132</v>
      </c>
    </row>
    <row r="447" spans="1:7" x14ac:dyDescent="0.55000000000000004">
      <c r="A447" s="66" t="s">
        <v>1034</v>
      </c>
      <c r="B447" s="66" t="s">
        <v>564</v>
      </c>
      <c r="C447" s="68">
        <v>45743</v>
      </c>
      <c r="D447" s="67">
        <v>0</v>
      </c>
      <c r="E447" s="67">
        <v>56</v>
      </c>
      <c r="F447" s="66" t="s">
        <v>589</v>
      </c>
      <c r="G447" s="67">
        <v>132</v>
      </c>
    </row>
    <row r="448" spans="1:7" x14ac:dyDescent="0.55000000000000004">
      <c r="A448" s="66" t="s">
        <v>1035</v>
      </c>
      <c r="B448" s="66" t="s">
        <v>580</v>
      </c>
      <c r="C448" s="68">
        <v>45744</v>
      </c>
      <c r="D448" s="67">
        <v>100</v>
      </c>
      <c r="E448" s="67">
        <v>0</v>
      </c>
      <c r="F448" s="66" t="s">
        <v>589</v>
      </c>
      <c r="G448" s="67">
        <v>129</v>
      </c>
    </row>
    <row r="449" spans="1:7" x14ac:dyDescent="0.55000000000000004">
      <c r="A449" s="66" t="s">
        <v>1036</v>
      </c>
      <c r="B449" s="66" t="s">
        <v>564</v>
      </c>
      <c r="C449" s="68">
        <v>45744</v>
      </c>
      <c r="D449" s="67">
        <v>0</v>
      </c>
      <c r="E449" s="67">
        <v>42</v>
      </c>
      <c r="F449" s="66" t="s">
        <v>589</v>
      </c>
      <c r="G449" s="67">
        <v>129</v>
      </c>
    </row>
    <row r="450" spans="1:7" x14ac:dyDescent="0.55000000000000004">
      <c r="A450" s="66" t="s">
        <v>1037</v>
      </c>
      <c r="B450" s="66" t="s">
        <v>560</v>
      </c>
      <c r="C450" s="68">
        <v>45744</v>
      </c>
      <c r="D450" s="67">
        <v>0</v>
      </c>
      <c r="E450" s="67">
        <v>120</v>
      </c>
      <c r="F450" s="66" t="s">
        <v>589</v>
      </c>
      <c r="G450" s="67">
        <v>129</v>
      </c>
    </row>
    <row r="451" spans="1:7" x14ac:dyDescent="0.55000000000000004">
      <c r="A451" s="66" t="s">
        <v>1038</v>
      </c>
      <c r="B451" s="66" t="s">
        <v>562</v>
      </c>
      <c r="C451" s="68">
        <v>45744</v>
      </c>
      <c r="D451" s="67">
        <v>0</v>
      </c>
      <c r="E451" s="67">
        <v>48</v>
      </c>
      <c r="F451" s="66" t="s">
        <v>589</v>
      </c>
      <c r="G451" s="67">
        <v>129</v>
      </c>
    </row>
    <row r="452" spans="1:7" x14ac:dyDescent="0.55000000000000004">
      <c r="A452" s="66" t="s">
        <v>1039</v>
      </c>
      <c r="B452" s="66" t="s">
        <v>545</v>
      </c>
      <c r="C452" s="68">
        <v>45744</v>
      </c>
      <c r="D452" s="67">
        <v>90</v>
      </c>
      <c r="E452" s="67">
        <v>24</v>
      </c>
      <c r="F452" s="66" t="s">
        <v>589</v>
      </c>
      <c r="G452" s="67">
        <v>131</v>
      </c>
    </row>
    <row r="453" spans="1:7" x14ac:dyDescent="0.55000000000000004">
      <c r="A453" s="66" t="s">
        <v>1040</v>
      </c>
      <c r="B453" s="66" t="s">
        <v>564</v>
      </c>
      <c r="C453" s="68">
        <v>45744</v>
      </c>
      <c r="D453" s="67">
        <v>0</v>
      </c>
      <c r="E453" s="67">
        <v>42</v>
      </c>
      <c r="F453" s="66" t="s">
        <v>589</v>
      </c>
      <c r="G453" s="67">
        <v>131</v>
      </c>
    </row>
    <row r="454" spans="1:7" x14ac:dyDescent="0.55000000000000004">
      <c r="A454" s="66" t="s">
        <v>1041</v>
      </c>
      <c r="B454" s="66" t="s">
        <v>560</v>
      </c>
      <c r="C454" s="68">
        <v>45744</v>
      </c>
      <c r="D454" s="67">
        <v>0</v>
      </c>
      <c r="E454" s="67">
        <v>120</v>
      </c>
      <c r="F454" s="66" t="s">
        <v>589</v>
      </c>
      <c r="G454" s="67">
        <v>131</v>
      </c>
    </row>
    <row r="455" spans="1:7" x14ac:dyDescent="0.55000000000000004">
      <c r="A455" s="66" t="s">
        <v>1042</v>
      </c>
      <c r="B455" s="66" t="s">
        <v>562</v>
      </c>
      <c r="C455" s="68">
        <v>45744</v>
      </c>
      <c r="D455" s="67">
        <v>0</v>
      </c>
      <c r="E455" s="67">
        <v>48</v>
      </c>
      <c r="F455" s="66" t="s">
        <v>589</v>
      </c>
      <c r="G455" s="67">
        <v>131</v>
      </c>
    </row>
    <row r="456" spans="1:7" x14ac:dyDescent="0.55000000000000004">
      <c r="A456" s="66" t="s">
        <v>1043</v>
      </c>
      <c r="B456" s="66" t="s">
        <v>580</v>
      </c>
      <c r="C456" s="68">
        <v>45747</v>
      </c>
      <c r="D456" s="67">
        <v>120</v>
      </c>
      <c r="E456" s="67">
        <v>0</v>
      </c>
      <c r="F456" s="66" t="s">
        <v>589</v>
      </c>
      <c r="G456" s="67">
        <v>67</v>
      </c>
    </row>
    <row r="457" spans="1:7" x14ac:dyDescent="0.55000000000000004">
      <c r="A457" s="66" t="s">
        <v>1044</v>
      </c>
      <c r="B457" s="66" t="s">
        <v>578</v>
      </c>
      <c r="C457" s="68">
        <v>45748</v>
      </c>
      <c r="D457" s="67">
        <v>100</v>
      </c>
      <c r="E457" s="67">
        <v>0</v>
      </c>
      <c r="F457" s="66" t="s">
        <v>589</v>
      </c>
      <c r="G457" s="67">
        <v>119</v>
      </c>
    </row>
    <row r="458" spans="1:7" x14ac:dyDescent="0.55000000000000004">
      <c r="A458" s="66" t="s">
        <v>1045</v>
      </c>
      <c r="B458" s="66" t="s">
        <v>564</v>
      </c>
      <c r="C458" s="68">
        <v>45748</v>
      </c>
      <c r="D458" s="67">
        <v>0</v>
      </c>
      <c r="E458" s="67">
        <v>50</v>
      </c>
      <c r="F458" s="66" t="s">
        <v>589</v>
      </c>
      <c r="G458" s="67">
        <v>119</v>
      </c>
    </row>
    <row r="459" spans="1:7" x14ac:dyDescent="0.55000000000000004">
      <c r="A459" s="66" t="s">
        <v>1046</v>
      </c>
      <c r="B459" s="66" t="s">
        <v>562</v>
      </c>
      <c r="C459" s="68">
        <v>45748</v>
      </c>
      <c r="D459" s="67">
        <v>0</v>
      </c>
      <c r="E459" s="67">
        <v>114</v>
      </c>
      <c r="F459" s="66" t="s">
        <v>589</v>
      </c>
      <c r="G459" s="67">
        <v>119</v>
      </c>
    </row>
    <row r="460" spans="1:7" x14ac:dyDescent="0.55000000000000004">
      <c r="A460" s="66" t="s">
        <v>1047</v>
      </c>
      <c r="B460" s="66" t="s">
        <v>568</v>
      </c>
      <c r="C460" s="68">
        <v>45748</v>
      </c>
      <c r="D460" s="67">
        <v>0</v>
      </c>
      <c r="E460" s="67">
        <v>150</v>
      </c>
      <c r="F460" s="66" t="s">
        <v>589</v>
      </c>
      <c r="G460" s="67">
        <v>119</v>
      </c>
    </row>
    <row r="461" spans="1:7" x14ac:dyDescent="0.55000000000000004">
      <c r="A461" s="66" t="s">
        <v>1048</v>
      </c>
      <c r="B461" s="66" t="s">
        <v>565</v>
      </c>
      <c r="C461" s="68">
        <v>45748</v>
      </c>
      <c r="D461" s="67">
        <v>0</v>
      </c>
      <c r="E461" s="67">
        <v>150</v>
      </c>
      <c r="F461" s="66" t="s">
        <v>589</v>
      </c>
      <c r="G461" s="67">
        <v>119</v>
      </c>
    </row>
    <row r="462" spans="1:7" x14ac:dyDescent="0.55000000000000004">
      <c r="A462" s="66" t="s">
        <v>1049</v>
      </c>
      <c r="B462" s="66" t="s">
        <v>550</v>
      </c>
      <c r="C462" s="68">
        <v>45748</v>
      </c>
      <c r="D462" s="67">
        <v>0</v>
      </c>
      <c r="E462" s="67">
        <v>100</v>
      </c>
      <c r="F462" s="66" t="s">
        <v>589</v>
      </c>
      <c r="G462" s="67">
        <v>119</v>
      </c>
    </row>
    <row r="463" spans="1:7" x14ac:dyDescent="0.55000000000000004">
      <c r="A463" s="66" t="s">
        <v>1050</v>
      </c>
      <c r="B463" s="66" t="s">
        <v>580</v>
      </c>
      <c r="C463" s="68">
        <v>45749</v>
      </c>
      <c r="D463" s="67">
        <v>100</v>
      </c>
      <c r="E463" s="67">
        <v>60</v>
      </c>
      <c r="F463" s="66" t="s">
        <v>589</v>
      </c>
      <c r="G463" s="67">
        <v>130</v>
      </c>
    </row>
    <row r="464" spans="1:7" x14ac:dyDescent="0.55000000000000004">
      <c r="A464" s="66" t="s">
        <v>1051</v>
      </c>
      <c r="B464" s="66" t="s">
        <v>578</v>
      </c>
      <c r="C464" s="68">
        <v>45749</v>
      </c>
      <c r="D464" s="67">
        <v>0</v>
      </c>
      <c r="E464" s="67">
        <v>60</v>
      </c>
      <c r="F464" s="66" t="s">
        <v>589</v>
      </c>
      <c r="G464" s="67">
        <v>130</v>
      </c>
    </row>
    <row r="465" spans="1:7" x14ac:dyDescent="0.55000000000000004">
      <c r="A465" s="66" t="s">
        <v>1052</v>
      </c>
      <c r="B465" s="66" t="s">
        <v>564</v>
      </c>
      <c r="C465" s="68">
        <v>45749</v>
      </c>
      <c r="D465" s="67">
        <v>0</v>
      </c>
      <c r="E465" s="67">
        <v>50</v>
      </c>
      <c r="F465" s="66" t="s">
        <v>589</v>
      </c>
      <c r="G465" s="67">
        <v>130</v>
      </c>
    </row>
    <row r="466" spans="1:7" x14ac:dyDescent="0.55000000000000004">
      <c r="A466" s="66" t="s">
        <v>1053</v>
      </c>
      <c r="B466" s="66" t="s">
        <v>562</v>
      </c>
      <c r="C466" s="68">
        <v>45749</v>
      </c>
      <c r="D466" s="67">
        <v>0</v>
      </c>
      <c r="E466" s="67">
        <v>97</v>
      </c>
      <c r="F466" s="66" t="s">
        <v>589</v>
      </c>
      <c r="G466" s="67">
        <v>130</v>
      </c>
    </row>
    <row r="467" spans="1:7" x14ac:dyDescent="0.55000000000000004">
      <c r="A467" s="66" t="s">
        <v>1054</v>
      </c>
      <c r="B467" s="66" t="s">
        <v>568</v>
      </c>
      <c r="C467" s="68">
        <v>45749</v>
      </c>
      <c r="D467" s="67">
        <v>0</v>
      </c>
      <c r="E467" s="67">
        <v>150</v>
      </c>
      <c r="F467" s="66" t="s">
        <v>589</v>
      </c>
      <c r="G467" s="67">
        <v>130</v>
      </c>
    </row>
    <row r="468" spans="1:7" x14ac:dyDescent="0.55000000000000004">
      <c r="A468" s="66" t="s">
        <v>1055</v>
      </c>
      <c r="B468" s="66" t="s">
        <v>565</v>
      </c>
      <c r="C468" s="68">
        <v>45749</v>
      </c>
      <c r="D468" s="67">
        <v>0</v>
      </c>
      <c r="E468" s="67">
        <v>150</v>
      </c>
      <c r="F468" s="66" t="s">
        <v>589</v>
      </c>
      <c r="G468" s="67">
        <v>130</v>
      </c>
    </row>
    <row r="469" spans="1:7" x14ac:dyDescent="0.55000000000000004">
      <c r="A469" s="66" t="s">
        <v>1056</v>
      </c>
      <c r="B469" s="66" t="s">
        <v>549</v>
      </c>
      <c r="C469" s="68">
        <v>45749</v>
      </c>
      <c r="D469" s="67">
        <v>0</v>
      </c>
      <c r="E469" s="67">
        <v>100</v>
      </c>
      <c r="F469" s="66" t="s">
        <v>589</v>
      </c>
      <c r="G469" s="67">
        <v>130</v>
      </c>
    </row>
    <row r="470" spans="1:7" x14ac:dyDescent="0.55000000000000004">
      <c r="A470" s="66" t="s">
        <v>1057</v>
      </c>
      <c r="B470" s="66" t="s">
        <v>580</v>
      </c>
      <c r="C470" s="68">
        <v>45750</v>
      </c>
      <c r="D470" s="67">
        <v>100</v>
      </c>
      <c r="E470" s="67">
        <v>60</v>
      </c>
      <c r="F470" s="66" t="s">
        <v>589</v>
      </c>
      <c r="G470" s="67">
        <v>110</v>
      </c>
    </row>
    <row r="471" spans="1:7" x14ac:dyDescent="0.55000000000000004">
      <c r="A471" s="66" t="s">
        <v>1058</v>
      </c>
      <c r="B471" s="66" t="s">
        <v>578</v>
      </c>
      <c r="C471" s="68">
        <v>45750</v>
      </c>
      <c r="D471" s="67">
        <v>0</v>
      </c>
      <c r="E471" s="67">
        <v>60</v>
      </c>
      <c r="F471" s="66" t="s">
        <v>589</v>
      </c>
      <c r="G471" s="67">
        <v>110</v>
      </c>
    </row>
    <row r="472" spans="1:7" x14ac:dyDescent="0.55000000000000004">
      <c r="A472" s="66" t="s">
        <v>1059</v>
      </c>
      <c r="B472" s="66" t="s">
        <v>564</v>
      </c>
      <c r="C472" s="68">
        <v>45750</v>
      </c>
      <c r="D472" s="67">
        <v>0</v>
      </c>
      <c r="E472" s="67">
        <v>97</v>
      </c>
      <c r="F472" s="66" t="s">
        <v>589</v>
      </c>
      <c r="G472" s="67">
        <v>110</v>
      </c>
    </row>
    <row r="473" spans="1:7" x14ac:dyDescent="0.55000000000000004">
      <c r="A473" s="66" t="s">
        <v>1060</v>
      </c>
      <c r="B473" s="66" t="s">
        <v>562</v>
      </c>
      <c r="C473" s="68">
        <v>45750</v>
      </c>
      <c r="D473" s="67">
        <v>0</v>
      </c>
      <c r="E473" s="67">
        <v>100</v>
      </c>
      <c r="F473" s="66" t="s">
        <v>589</v>
      </c>
      <c r="G473" s="67">
        <v>110</v>
      </c>
    </row>
    <row r="474" spans="1:7" x14ac:dyDescent="0.55000000000000004">
      <c r="A474" s="66" t="s">
        <v>1061</v>
      </c>
      <c r="B474" s="66" t="s">
        <v>568</v>
      </c>
      <c r="C474" s="68">
        <v>45750</v>
      </c>
      <c r="D474" s="67">
        <v>0</v>
      </c>
      <c r="E474" s="67">
        <v>110</v>
      </c>
      <c r="F474" s="66" t="s">
        <v>589</v>
      </c>
      <c r="G474" s="67">
        <v>110</v>
      </c>
    </row>
    <row r="475" spans="1:7" x14ac:dyDescent="0.55000000000000004">
      <c r="A475" s="66" t="s">
        <v>1062</v>
      </c>
      <c r="B475" s="66" t="s">
        <v>565</v>
      </c>
      <c r="C475" s="68">
        <v>45750</v>
      </c>
      <c r="D475" s="67">
        <v>0</v>
      </c>
      <c r="E475" s="67">
        <v>150</v>
      </c>
      <c r="F475" s="66" t="s">
        <v>589</v>
      </c>
      <c r="G475" s="67">
        <v>110</v>
      </c>
    </row>
    <row r="476" spans="1:7" x14ac:dyDescent="0.55000000000000004">
      <c r="A476" s="66" t="s">
        <v>1063</v>
      </c>
      <c r="B476" s="66" t="s">
        <v>549</v>
      </c>
      <c r="C476" s="68">
        <v>45750</v>
      </c>
      <c r="D476" s="67">
        <v>0</v>
      </c>
      <c r="E476" s="67">
        <v>100</v>
      </c>
      <c r="F476" s="66" t="s">
        <v>589</v>
      </c>
      <c r="G476" s="67">
        <v>110</v>
      </c>
    </row>
    <row r="477" spans="1:7" x14ac:dyDescent="0.55000000000000004">
      <c r="A477" s="66" t="s">
        <v>1064</v>
      </c>
      <c r="B477" s="66" t="s">
        <v>580</v>
      </c>
      <c r="C477" s="68">
        <v>45751</v>
      </c>
      <c r="D477" s="67">
        <v>100</v>
      </c>
      <c r="E477" s="67">
        <v>60</v>
      </c>
      <c r="F477" s="66" t="s">
        <v>589</v>
      </c>
      <c r="G477" s="67">
        <v>129</v>
      </c>
    </row>
    <row r="478" spans="1:7" x14ac:dyDescent="0.55000000000000004">
      <c r="A478" s="66" t="s">
        <v>1065</v>
      </c>
      <c r="B478" s="66" t="s">
        <v>578</v>
      </c>
      <c r="C478" s="68">
        <v>45751</v>
      </c>
      <c r="D478" s="67">
        <v>0</v>
      </c>
      <c r="E478" s="67">
        <v>60</v>
      </c>
      <c r="F478" s="66" t="s">
        <v>589</v>
      </c>
      <c r="G478" s="67">
        <v>129</v>
      </c>
    </row>
    <row r="479" spans="1:7" x14ac:dyDescent="0.55000000000000004">
      <c r="A479" s="66" t="s">
        <v>1066</v>
      </c>
      <c r="B479" s="66" t="s">
        <v>564</v>
      </c>
      <c r="C479" s="68">
        <v>45751</v>
      </c>
      <c r="D479" s="67">
        <v>0</v>
      </c>
      <c r="E479" s="67">
        <v>92</v>
      </c>
      <c r="F479" s="66" t="s">
        <v>589</v>
      </c>
      <c r="G479" s="67">
        <v>129</v>
      </c>
    </row>
    <row r="480" spans="1:7" x14ac:dyDescent="0.55000000000000004">
      <c r="A480" s="66" t="s">
        <v>1067</v>
      </c>
      <c r="B480" s="66" t="s">
        <v>560</v>
      </c>
      <c r="C480" s="68">
        <v>45751</v>
      </c>
      <c r="D480" s="67">
        <v>0</v>
      </c>
      <c r="E480" s="67">
        <v>99</v>
      </c>
      <c r="F480" s="66" t="s">
        <v>589</v>
      </c>
      <c r="G480" s="67">
        <v>129</v>
      </c>
    </row>
    <row r="481" spans="1:7" x14ac:dyDescent="0.55000000000000004">
      <c r="A481" s="66" t="s">
        <v>1068</v>
      </c>
      <c r="B481" s="66" t="s">
        <v>562</v>
      </c>
      <c r="C481" s="68">
        <v>45751</v>
      </c>
      <c r="D481" s="67">
        <v>0</v>
      </c>
      <c r="E481" s="67">
        <v>101</v>
      </c>
      <c r="F481" s="66" t="s">
        <v>589</v>
      </c>
      <c r="G481" s="67">
        <v>129</v>
      </c>
    </row>
    <row r="482" spans="1:7" x14ac:dyDescent="0.55000000000000004">
      <c r="A482" s="66" t="s">
        <v>1069</v>
      </c>
      <c r="B482" s="66" t="s">
        <v>568</v>
      </c>
      <c r="C482" s="68">
        <v>45751</v>
      </c>
      <c r="D482" s="67">
        <v>0</v>
      </c>
      <c r="E482" s="67">
        <v>125</v>
      </c>
      <c r="F482" s="66" t="s">
        <v>589</v>
      </c>
      <c r="G482" s="67">
        <v>129</v>
      </c>
    </row>
    <row r="483" spans="1:7" x14ac:dyDescent="0.55000000000000004">
      <c r="A483" s="66" t="s">
        <v>1070</v>
      </c>
      <c r="B483" s="66" t="s">
        <v>565</v>
      </c>
      <c r="C483" s="68">
        <v>45751</v>
      </c>
      <c r="D483" s="67">
        <v>0</v>
      </c>
      <c r="E483" s="67">
        <v>40</v>
      </c>
      <c r="F483" s="66" t="s">
        <v>589</v>
      </c>
      <c r="G483" s="67">
        <v>129</v>
      </c>
    </row>
    <row r="484" spans="1:7" x14ac:dyDescent="0.55000000000000004">
      <c r="A484" s="66" t="s">
        <v>1071</v>
      </c>
      <c r="B484" s="66" t="s">
        <v>546</v>
      </c>
      <c r="C484" s="68">
        <v>45751</v>
      </c>
      <c r="D484" s="67">
        <v>0</v>
      </c>
      <c r="E484" s="67">
        <v>100</v>
      </c>
      <c r="F484" s="66" t="s">
        <v>589</v>
      </c>
      <c r="G484" s="67">
        <v>129</v>
      </c>
    </row>
    <row r="485" spans="1:7" x14ac:dyDescent="0.55000000000000004">
      <c r="A485" s="66" t="s">
        <v>1072</v>
      </c>
      <c r="B485" s="66" t="s">
        <v>560</v>
      </c>
      <c r="C485" s="68">
        <v>45752</v>
      </c>
      <c r="D485" s="67">
        <v>100</v>
      </c>
      <c r="E485" s="67">
        <v>0</v>
      </c>
      <c r="F485" s="66" t="s">
        <v>589</v>
      </c>
      <c r="G485" s="67">
        <v>97</v>
      </c>
    </row>
    <row r="486" spans="1:7" x14ac:dyDescent="0.55000000000000004">
      <c r="A486" s="66" t="s">
        <v>1073</v>
      </c>
      <c r="B486" s="66" t="s">
        <v>580</v>
      </c>
      <c r="C486" s="68">
        <v>45754</v>
      </c>
      <c r="D486" s="67">
        <v>2</v>
      </c>
      <c r="E486" s="67">
        <v>60</v>
      </c>
      <c r="F486" s="66" t="s">
        <v>589</v>
      </c>
      <c r="G486" s="67">
        <v>120</v>
      </c>
    </row>
    <row r="487" spans="1:7" x14ac:dyDescent="0.55000000000000004">
      <c r="A487" s="66" t="s">
        <v>1074</v>
      </c>
      <c r="B487" s="66" t="s">
        <v>578</v>
      </c>
      <c r="C487" s="68">
        <v>45754</v>
      </c>
      <c r="D487" s="67">
        <v>0</v>
      </c>
      <c r="E487" s="67">
        <v>60</v>
      </c>
      <c r="F487" s="66" t="s">
        <v>589</v>
      </c>
      <c r="G487" s="67">
        <v>120</v>
      </c>
    </row>
    <row r="488" spans="1:7" x14ac:dyDescent="0.55000000000000004">
      <c r="A488" s="66" t="s">
        <v>1075</v>
      </c>
      <c r="B488" s="66" t="s">
        <v>564</v>
      </c>
      <c r="C488" s="68">
        <v>45754</v>
      </c>
      <c r="D488" s="67">
        <v>0</v>
      </c>
      <c r="E488" s="67">
        <v>55</v>
      </c>
      <c r="F488" s="66" t="s">
        <v>589</v>
      </c>
      <c r="G488" s="67">
        <v>120</v>
      </c>
    </row>
    <row r="489" spans="1:7" x14ac:dyDescent="0.55000000000000004">
      <c r="A489" s="66" t="s">
        <v>1076</v>
      </c>
      <c r="B489" s="66" t="s">
        <v>560</v>
      </c>
      <c r="C489" s="68">
        <v>45754</v>
      </c>
      <c r="D489" s="67">
        <v>0</v>
      </c>
      <c r="E489" s="67">
        <v>158</v>
      </c>
      <c r="F489" s="66" t="s">
        <v>589</v>
      </c>
      <c r="G489" s="67">
        <v>120</v>
      </c>
    </row>
    <row r="490" spans="1:7" x14ac:dyDescent="0.55000000000000004">
      <c r="A490" s="66" t="s">
        <v>1077</v>
      </c>
      <c r="B490" s="66" t="s">
        <v>562</v>
      </c>
      <c r="C490" s="68">
        <v>45754</v>
      </c>
      <c r="D490" s="67">
        <v>0</v>
      </c>
      <c r="E490" s="67">
        <v>39</v>
      </c>
      <c r="F490" s="66" t="s">
        <v>589</v>
      </c>
      <c r="G490" s="67">
        <v>120</v>
      </c>
    </row>
    <row r="491" spans="1:7" x14ac:dyDescent="0.55000000000000004">
      <c r="A491" s="66" t="s">
        <v>1078</v>
      </c>
      <c r="B491" s="66" t="s">
        <v>568</v>
      </c>
      <c r="C491" s="68">
        <v>45754</v>
      </c>
      <c r="D491" s="67">
        <v>0</v>
      </c>
      <c r="E491" s="67">
        <v>166</v>
      </c>
      <c r="F491" s="66" t="s">
        <v>589</v>
      </c>
      <c r="G491" s="67">
        <v>120</v>
      </c>
    </row>
    <row r="492" spans="1:7" x14ac:dyDescent="0.55000000000000004">
      <c r="A492" s="66" t="s">
        <v>1079</v>
      </c>
      <c r="B492" s="66" t="s">
        <v>565</v>
      </c>
      <c r="C492" s="68">
        <v>45754</v>
      </c>
      <c r="D492" s="67">
        <v>0</v>
      </c>
      <c r="E492" s="67">
        <v>40</v>
      </c>
      <c r="F492" s="66" t="s">
        <v>589</v>
      </c>
      <c r="G492" s="67">
        <v>120</v>
      </c>
    </row>
    <row r="493" spans="1:7" x14ac:dyDescent="0.55000000000000004">
      <c r="A493" s="66" t="s">
        <v>1080</v>
      </c>
      <c r="B493" s="66" t="s">
        <v>547</v>
      </c>
      <c r="C493" s="68">
        <v>45754</v>
      </c>
      <c r="D493" s="67">
        <v>0</v>
      </c>
      <c r="E493" s="67">
        <v>100</v>
      </c>
      <c r="F493" s="66" t="s">
        <v>589</v>
      </c>
      <c r="G493" s="67">
        <v>120</v>
      </c>
    </row>
    <row r="494" spans="1:7" x14ac:dyDescent="0.55000000000000004">
      <c r="A494" s="66" t="s">
        <v>1081</v>
      </c>
      <c r="B494" s="66" t="s">
        <v>549</v>
      </c>
      <c r="C494" s="68">
        <v>45754</v>
      </c>
      <c r="D494" s="67">
        <v>0</v>
      </c>
      <c r="E494" s="67">
        <v>100</v>
      </c>
      <c r="F494" s="66" t="s">
        <v>589</v>
      </c>
      <c r="G494" s="67">
        <v>120</v>
      </c>
    </row>
    <row r="495" spans="1:7" x14ac:dyDescent="0.55000000000000004">
      <c r="A495" s="66" t="s">
        <v>1082</v>
      </c>
      <c r="B495" s="66" t="s">
        <v>564</v>
      </c>
      <c r="C495" s="68">
        <v>45755</v>
      </c>
      <c r="D495" s="67">
        <v>100</v>
      </c>
      <c r="E495" s="67">
        <v>60</v>
      </c>
      <c r="F495" s="66" t="s">
        <v>589</v>
      </c>
      <c r="G495" s="67">
        <v>103</v>
      </c>
    </row>
    <row r="496" spans="1:7" x14ac:dyDescent="0.55000000000000004">
      <c r="A496" s="66" t="s">
        <v>1083</v>
      </c>
      <c r="B496" s="66" t="s">
        <v>560</v>
      </c>
      <c r="C496" s="68">
        <v>45755</v>
      </c>
      <c r="D496" s="67">
        <v>0</v>
      </c>
      <c r="E496" s="67">
        <v>118</v>
      </c>
      <c r="F496" s="66" t="s">
        <v>589</v>
      </c>
      <c r="G496" s="67">
        <v>103</v>
      </c>
    </row>
    <row r="497" spans="1:7" x14ac:dyDescent="0.55000000000000004">
      <c r="A497" s="66" t="s">
        <v>1084</v>
      </c>
      <c r="B497" s="66" t="s">
        <v>562</v>
      </c>
      <c r="C497" s="68">
        <v>45755</v>
      </c>
      <c r="D497" s="67">
        <v>0</v>
      </c>
      <c r="E497" s="67">
        <v>48</v>
      </c>
      <c r="F497" s="66" t="s">
        <v>589</v>
      </c>
      <c r="G497" s="67">
        <v>103</v>
      </c>
    </row>
    <row r="498" spans="1:7" x14ac:dyDescent="0.55000000000000004">
      <c r="A498" s="66" t="s">
        <v>1085</v>
      </c>
      <c r="B498" s="66" t="s">
        <v>568</v>
      </c>
      <c r="C498" s="68">
        <v>45755</v>
      </c>
      <c r="D498" s="67">
        <v>0</v>
      </c>
      <c r="E498" s="67">
        <v>100</v>
      </c>
      <c r="F498" s="66" t="s">
        <v>589</v>
      </c>
      <c r="G498" s="67">
        <v>103</v>
      </c>
    </row>
    <row r="499" spans="1:7" x14ac:dyDescent="0.55000000000000004">
      <c r="A499" s="66" t="s">
        <v>1086</v>
      </c>
      <c r="B499" s="66" t="s">
        <v>565</v>
      </c>
      <c r="C499" s="68">
        <v>45755</v>
      </c>
      <c r="D499" s="67">
        <v>0</v>
      </c>
      <c r="E499" s="67">
        <v>141</v>
      </c>
      <c r="F499" s="66" t="s">
        <v>589</v>
      </c>
      <c r="G499" s="67">
        <v>103</v>
      </c>
    </row>
    <row r="500" spans="1:7" x14ac:dyDescent="0.55000000000000004">
      <c r="A500" s="66" t="s">
        <v>1087</v>
      </c>
      <c r="B500" s="66" t="s">
        <v>547</v>
      </c>
      <c r="C500" s="68">
        <v>45755</v>
      </c>
      <c r="D500" s="67">
        <v>0</v>
      </c>
      <c r="E500" s="67">
        <v>100</v>
      </c>
      <c r="F500" s="66" t="s">
        <v>589</v>
      </c>
      <c r="G500" s="67">
        <v>103</v>
      </c>
    </row>
    <row r="501" spans="1:7" x14ac:dyDescent="0.55000000000000004">
      <c r="A501" s="66" t="s">
        <v>1088</v>
      </c>
      <c r="B501" s="66" t="s">
        <v>549</v>
      </c>
      <c r="C501" s="68">
        <v>45755</v>
      </c>
      <c r="D501" s="67">
        <v>0</v>
      </c>
      <c r="E501" s="67">
        <v>100</v>
      </c>
      <c r="F501" s="66" t="s">
        <v>589</v>
      </c>
      <c r="G501" s="67">
        <v>103</v>
      </c>
    </row>
    <row r="502" spans="1:7" x14ac:dyDescent="0.55000000000000004">
      <c r="A502" s="66" t="s">
        <v>1089</v>
      </c>
      <c r="B502" s="66" t="s">
        <v>564</v>
      </c>
      <c r="C502" s="68">
        <v>45756</v>
      </c>
      <c r="D502" s="67">
        <v>100</v>
      </c>
      <c r="E502" s="67">
        <v>50</v>
      </c>
      <c r="F502" s="66" t="s">
        <v>589</v>
      </c>
      <c r="G502" s="67">
        <v>91</v>
      </c>
    </row>
    <row r="503" spans="1:7" x14ac:dyDescent="0.55000000000000004">
      <c r="A503" s="66" t="s">
        <v>1090</v>
      </c>
      <c r="B503" s="66" t="s">
        <v>552</v>
      </c>
      <c r="C503" s="68">
        <v>45756</v>
      </c>
      <c r="D503" s="67">
        <v>0</v>
      </c>
      <c r="E503" s="67">
        <v>28</v>
      </c>
      <c r="F503" s="66" t="s">
        <v>589</v>
      </c>
      <c r="G503" s="67">
        <v>91</v>
      </c>
    </row>
    <row r="504" spans="1:7" x14ac:dyDescent="0.55000000000000004">
      <c r="A504" s="66" t="s">
        <v>1091</v>
      </c>
      <c r="B504" s="66" t="s">
        <v>560</v>
      </c>
      <c r="C504" s="68">
        <v>45756</v>
      </c>
      <c r="D504" s="67">
        <v>0</v>
      </c>
      <c r="E504" s="67">
        <v>154</v>
      </c>
      <c r="F504" s="66" t="s">
        <v>589</v>
      </c>
      <c r="G504" s="67">
        <v>91</v>
      </c>
    </row>
    <row r="505" spans="1:7" x14ac:dyDescent="0.55000000000000004">
      <c r="A505" s="66" t="s">
        <v>1092</v>
      </c>
      <c r="B505" s="66" t="s">
        <v>568</v>
      </c>
      <c r="C505" s="68">
        <v>45756</v>
      </c>
      <c r="D505" s="67">
        <v>0</v>
      </c>
      <c r="E505" s="67">
        <v>110</v>
      </c>
      <c r="F505" s="66" t="s">
        <v>589</v>
      </c>
      <c r="G505" s="67">
        <v>91</v>
      </c>
    </row>
    <row r="506" spans="1:7" x14ac:dyDescent="0.55000000000000004">
      <c r="A506" s="66" t="s">
        <v>1093</v>
      </c>
      <c r="B506" s="66" t="s">
        <v>565</v>
      </c>
      <c r="C506" s="68">
        <v>45756</v>
      </c>
      <c r="D506" s="67">
        <v>0</v>
      </c>
      <c r="E506" s="67">
        <v>146</v>
      </c>
      <c r="F506" s="66" t="s">
        <v>589</v>
      </c>
      <c r="G506" s="67">
        <v>91</v>
      </c>
    </row>
    <row r="507" spans="1:7" x14ac:dyDescent="0.55000000000000004">
      <c r="A507" s="66" t="s">
        <v>1094</v>
      </c>
      <c r="B507" s="66" t="s">
        <v>547</v>
      </c>
      <c r="C507" s="68">
        <v>45756</v>
      </c>
      <c r="D507" s="67">
        <v>0</v>
      </c>
      <c r="E507" s="67">
        <v>100</v>
      </c>
      <c r="F507" s="66" t="s">
        <v>589</v>
      </c>
      <c r="G507" s="67">
        <v>91</v>
      </c>
    </row>
    <row r="508" spans="1:7" x14ac:dyDescent="0.55000000000000004">
      <c r="A508" s="66" t="s">
        <v>1095</v>
      </c>
      <c r="B508" s="66" t="s">
        <v>549</v>
      </c>
      <c r="C508" s="68">
        <v>45756</v>
      </c>
      <c r="D508" s="67">
        <v>0</v>
      </c>
      <c r="E508" s="67">
        <v>100</v>
      </c>
      <c r="F508" s="66" t="s">
        <v>589</v>
      </c>
      <c r="G508" s="67">
        <v>91</v>
      </c>
    </row>
    <row r="509" spans="1:7" x14ac:dyDescent="0.55000000000000004">
      <c r="A509" s="66" t="s">
        <v>1096</v>
      </c>
      <c r="B509" s="66" t="s">
        <v>564</v>
      </c>
      <c r="C509" s="68">
        <v>45757</v>
      </c>
      <c r="D509" s="67">
        <v>100</v>
      </c>
      <c r="E509" s="67">
        <v>56</v>
      </c>
      <c r="F509" s="66" t="s">
        <v>589</v>
      </c>
      <c r="G509" s="67">
        <v>120</v>
      </c>
    </row>
    <row r="510" spans="1:7" x14ac:dyDescent="0.55000000000000004">
      <c r="A510" s="66" t="s">
        <v>1097</v>
      </c>
      <c r="B510" s="66" t="s">
        <v>552</v>
      </c>
      <c r="C510" s="68">
        <v>45757</v>
      </c>
      <c r="D510" s="67">
        <v>0</v>
      </c>
      <c r="E510" s="67">
        <v>25</v>
      </c>
      <c r="F510" s="66" t="s">
        <v>589</v>
      </c>
      <c r="G510" s="67">
        <v>120</v>
      </c>
    </row>
    <row r="511" spans="1:7" x14ac:dyDescent="0.55000000000000004">
      <c r="A511" s="66" t="s">
        <v>1098</v>
      </c>
      <c r="B511" s="66" t="s">
        <v>560</v>
      </c>
      <c r="C511" s="68">
        <v>45757</v>
      </c>
      <c r="D511" s="67">
        <v>0</v>
      </c>
      <c r="E511" s="67">
        <v>182</v>
      </c>
      <c r="F511" s="66" t="s">
        <v>589</v>
      </c>
      <c r="G511" s="67">
        <v>120</v>
      </c>
    </row>
    <row r="512" spans="1:7" x14ac:dyDescent="0.55000000000000004">
      <c r="A512" s="66" t="s">
        <v>1099</v>
      </c>
      <c r="B512" s="66" t="s">
        <v>568</v>
      </c>
      <c r="C512" s="68">
        <v>45757</v>
      </c>
      <c r="D512" s="67">
        <v>0</v>
      </c>
      <c r="E512" s="67">
        <v>71</v>
      </c>
      <c r="F512" s="66" t="s">
        <v>589</v>
      </c>
      <c r="G512" s="67">
        <v>120</v>
      </c>
    </row>
    <row r="513" spans="1:7" x14ac:dyDescent="0.55000000000000004">
      <c r="A513" s="66" t="s">
        <v>1100</v>
      </c>
      <c r="B513" s="66" t="s">
        <v>565</v>
      </c>
      <c r="C513" s="68">
        <v>45757</v>
      </c>
      <c r="D513" s="67">
        <v>0</v>
      </c>
      <c r="E513" s="67">
        <v>124</v>
      </c>
      <c r="F513" s="66" t="s">
        <v>589</v>
      </c>
      <c r="G513" s="67">
        <v>120</v>
      </c>
    </row>
    <row r="514" spans="1:7" x14ac:dyDescent="0.55000000000000004">
      <c r="A514" s="66" t="s">
        <v>1101</v>
      </c>
      <c r="B514" s="66" t="s">
        <v>547</v>
      </c>
      <c r="C514" s="68">
        <v>45757</v>
      </c>
      <c r="D514" s="67">
        <v>0</v>
      </c>
      <c r="E514" s="67">
        <v>100</v>
      </c>
      <c r="F514" s="66" t="s">
        <v>589</v>
      </c>
      <c r="G514" s="67">
        <v>120</v>
      </c>
    </row>
    <row r="515" spans="1:7" x14ac:dyDescent="0.55000000000000004">
      <c r="A515" s="66" t="s">
        <v>1102</v>
      </c>
      <c r="B515" s="66" t="s">
        <v>581</v>
      </c>
      <c r="C515" s="68">
        <v>45758</v>
      </c>
      <c r="D515" s="67">
        <v>100</v>
      </c>
      <c r="E515" s="67">
        <v>0</v>
      </c>
      <c r="F515" s="66" t="s">
        <v>589</v>
      </c>
      <c r="G515" s="67">
        <v>104</v>
      </c>
    </row>
    <row r="516" spans="1:7" x14ac:dyDescent="0.55000000000000004">
      <c r="A516" s="66" t="s">
        <v>1103</v>
      </c>
      <c r="B516" s="66" t="s">
        <v>564</v>
      </c>
      <c r="C516" s="68">
        <v>45758</v>
      </c>
      <c r="D516" s="67">
        <v>0</v>
      </c>
      <c r="E516" s="67">
        <v>43</v>
      </c>
      <c r="F516" s="66" t="s">
        <v>589</v>
      </c>
      <c r="G516" s="67">
        <v>104</v>
      </c>
    </row>
    <row r="517" spans="1:7" x14ac:dyDescent="0.55000000000000004">
      <c r="A517" s="66" t="s">
        <v>1104</v>
      </c>
      <c r="B517" s="66" t="s">
        <v>552</v>
      </c>
      <c r="C517" s="68">
        <v>45758</v>
      </c>
      <c r="D517" s="67">
        <v>0</v>
      </c>
      <c r="E517" s="67">
        <v>15</v>
      </c>
      <c r="F517" s="66" t="s">
        <v>589</v>
      </c>
      <c r="G517" s="67">
        <v>104</v>
      </c>
    </row>
    <row r="518" spans="1:7" x14ac:dyDescent="0.55000000000000004">
      <c r="A518" s="66" t="s">
        <v>1105</v>
      </c>
      <c r="B518" s="66" t="s">
        <v>560</v>
      </c>
      <c r="C518" s="68">
        <v>45758</v>
      </c>
      <c r="D518" s="67">
        <v>0</v>
      </c>
      <c r="E518" s="67">
        <v>172</v>
      </c>
      <c r="F518" s="66" t="s">
        <v>589</v>
      </c>
      <c r="G518" s="67">
        <v>104</v>
      </c>
    </row>
    <row r="519" spans="1:7" x14ac:dyDescent="0.55000000000000004">
      <c r="A519" s="66" t="s">
        <v>1106</v>
      </c>
      <c r="B519" s="66" t="s">
        <v>568</v>
      </c>
      <c r="C519" s="68">
        <v>45758</v>
      </c>
      <c r="D519" s="67">
        <v>0</v>
      </c>
      <c r="E519" s="67">
        <v>73</v>
      </c>
      <c r="F519" s="66" t="s">
        <v>589</v>
      </c>
      <c r="G519" s="67">
        <v>104</v>
      </c>
    </row>
    <row r="520" spans="1:7" x14ac:dyDescent="0.55000000000000004">
      <c r="A520" s="66" t="s">
        <v>1107</v>
      </c>
      <c r="B520" s="66" t="s">
        <v>565</v>
      </c>
      <c r="C520" s="68">
        <v>45758</v>
      </c>
      <c r="D520" s="67">
        <v>0</v>
      </c>
      <c r="E520" s="67">
        <v>134</v>
      </c>
      <c r="F520" s="66" t="s">
        <v>589</v>
      </c>
      <c r="G520" s="67">
        <v>104</v>
      </c>
    </row>
    <row r="521" spans="1:7" x14ac:dyDescent="0.55000000000000004">
      <c r="A521" s="66" t="s">
        <v>1108</v>
      </c>
      <c r="B521" s="66" t="s">
        <v>547</v>
      </c>
      <c r="C521" s="68">
        <v>45758</v>
      </c>
      <c r="D521" s="67">
        <v>0</v>
      </c>
      <c r="E521" s="67">
        <v>200</v>
      </c>
      <c r="F521" s="66" t="s">
        <v>589</v>
      </c>
      <c r="G521" s="67">
        <v>104</v>
      </c>
    </row>
    <row r="522" spans="1:7" x14ac:dyDescent="0.55000000000000004">
      <c r="A522" s="66" t="s">
        <v>1109</v>
      </c>
      <c r="B522" s="66" t="s">
        <v>581</v>
      </c>
      <c r="C522" s="68">
        <v>45761</v>
      </c>
      <c r="D522" s="67">
        <v>200</v>
      </c>
      <c r="E522" s="67">
        <v>0</v>
      </c>
      <c r="F522" s="66" t="s">
        <v>589</v>
      </c>
      <c r="G522" s="67">
        <v>130</v>
      </c>
    </row>
    <row r="523" spans="1:7" x14ac:dyDescent="0.55000000000000004">
      <c r="A523" s="66" t="s">
        <v>1110</v>
      </c>
      <c r="B523" s="66" t="s">
        <v>564</v>
      </c>
      <c r="C523" s="68">
        <v>45761</v>
      </c>
      <c r="D523" s="67">
        <v>0</v>
      </c>
      <c r="E523" s="67">
        <v>54</v>
      </c>
      <c r="F523" s="66" t="s">
        <v>589</v>
      </c>
      <c r="G523" s="67">
        <v>130</v>
      </c>
    </row>
    <row r="524" spans="1:7" x14ac:dyDescent="0.55000000000000004">
      <c r="A524" s="66" t="s">
        <v>1111</v>
      </c>
      <c r="B524" s="66" t="s">
        <v>560</v>
      </c>
      <c r="C524" s="68">
        <v>45761</v>
      </c>
      <c r="D524" s="67">
        <v>0</v>
      </c>
      <c r="E524" s="67">
        <v>165</v>
      </c>
      <c r="F524" s="66" t="s">
        <v>589</v>
      </c>
      <c r="G524" s="67">
        <v>130</v>
      </c>
    </row>
    <row r="525" spans="1:7" x14ac:dyDescent="0.55000000000000004">
      <c r="A525" s="66" t="s">
        <v>1112</v>
      </c>
      <c r="B525" s="66" t="s">
        <v>568</v>
      </c>
      <c r="C525" s="68">
        <v>45761</v>
      </c>
      <c r="D525" s="67">
        <v>0</v>
      </c>
      <c r="E525" s="67">
        <v>75</v>
      </c>
      <c r="F525" s="66" t="s">
        <v>589</v>
      </c>
      <c r="G525" s="67">
        <v>130</v>
      </c>
    </row>
    <row r="526" spans="1:7" x14ac:dyDescent="0.55000000000000004">
      <c r="A526" s="66" t="s">
        <v>1113</v>
      </c>
      <c r="B526" s="66" t="s">
        <v>565</v>
      </c>
      <c r="C526" s="68">
        <v>45761</v>
      </c>
      <c r="D526" s="67">
        <v>0</v>
      </c>
      <c r="E526" s="67">
        <v>91</v>
      </c>
      <c r="F526" s="66" t="s">
        <v>589</v>
      </c>
      <c r="G526" s="67">
        <v>130</v>
      </c>
    </row>
    <row r="527" spans="1:7" x14ac:dyDescent="0.55000000000000004">
      <c r="A527" s="66" t="s">
        <v>1114</v>
      </c>
      <c r="B527" s="66" t="s">
        <v>547</v>
      </c>
      <c r="C527" s="68">
        <v>45761</v>
      </c>
      <c r="D527" s="67">
        <v>0</v>
      </c>
      <c r="E527" s="67">
        <v>100</v>
      </c>
      <c r="F527" s="66" t="s">
        <v>589</v>
      </c>
      <c r="G527" s="67">
        <v>130</v>
      </c>
    </row>
    <row r="528" spans="1:7" x14ac:dyDescent="0.55000000000000004">
      <c r="A528" s="66" t="s">
        <v>1115</v>
      </c>
      <c r="B528" s="66" t="s">
        <v>581</v>
      </c>
      <c r="C528" s="68">
        <v>45762</v>
      </c>
      <c r="D528" s="67">
        <v>200</v>
      </c>
      <c r="E528" s="67">
        <v>0</v>
      </c>
      <c r="F528" s="66" t="s">
        <v>589</v>
      </c>
      <c r="G528" s="67">
        <v>113</v>
      </c>
    </row>
    <row r="529" spans="1:7" x14ac:dyDescent="0.55000000000000004">
      <c r="A529" s="66" t="s">
        <v>1116</v>
      </c>
      <c r="B529" s="66" t="s">
        <v>564</v>
      </c>
      <c r="C529" s="68">
        <v>45762</v>
      </c>
      <c r="D529" s="67">
        <v>0</v>
      </c>
      <c r="E529" s="67">
        <v>53</v>
      </c>
      <c r="F529" s="66" t="s">
        <v>589</v>
      </c>
      <c r="G529" s="67">
        <v>113</v>
      </c>
    </row>
    <row r="530" spans="1:7" x14ac:dyDescent="0.55000000000000004">
      <c r="A530" s="66" t="s">
        <v>1117</v>
      </c>
      <c r="B530" s="66" t="s">
        <v>560</v>
      </c>
      <c r="C530" s="68">
        <v>45762</v>
      </c>
      <c r="D530" s="67">
        <v>0</v>
      </c>
      <c r="E530" s="67">
        <v>165</v>
      </c>
      <c r="F530" s="66" t="s">
        <v>589</v>
      </c>
      <c r="G530" s="67">
        <v>113</v>
      </c>
    </row>
    <row r="531" spans="1:7" x14ac:dyDescent="0.55000000000000004">
      <c r="A531" s="66" t="s">
        <v>1118</v>
      </c>
      <c r="B531" s="66" t="s">
        <v>568</v>
      </c>
      <c r="C531" s="68">
        <v>45762</v>
      </c>
      <c r="D531" s="67">
        <v>0</v>
      </c>
      <c r="E531" s="67">
        <v>65</v>
      </c>
      <c r="F531" s="66" t="s">
        <v>589</v>
      </c>
      <c r="G531" s="67">
        <v>113</v>
      </c>
    </row>
    <row r="532" spans="1:7" x14ac:dyDescent="0.55000000000000004">
      <c r="A532" s="66" t="s">
        <v>1119</v>
      </c>
      <c r="B532" s="66" t="s">
        <v>565</v>
      </c>
      <c r="C532" s="68">
        <v>45762</v>
      </c>
      <c r="D532" s="67">
        <v>0</v>
      </c>
      <c r="E532" s="67">
        <v>92</v>
      </c>
      <c r="F532" s="66" t="s">
        <v>589</v>
      </c>
      <c r="G532" s="67">
        <v>113</v>
      </c>
    </row>
    <row r="533" spans="1:7" x14ac:dyDescent="0.55000000000000004">
      <c r="A533" s="66" t="s">
        <v>1120</v>
      </c>
      <c r="B533" s="66" t="s">
        <v>547</v>
      </c>
      <c r="C533" s="68">
        <v>45762</v>
      </c>
      <c r="D533" s="67">
        <v>0</v>
      </c>
      <c r="E533" s="67">
        <v>200</v>
      </c>
      <c r="F533" s="66" t="s">
        <v>589</v>
      </c>
      <c r="G533" s="67">
        <v>113</v>
      </c>
    </row>
    <row r="534" spans="1:7" x14ac:dyDescent="0.55000000000000004">
      <c r="A534" s="66" t="s">
        <v>1121</v>
      </c>
      <c r="B534" s="66" t="s">
        <v>581</v>
      </c>
      <c r="C534" s="68">
        <v>45763</v>
      </c>
      <c r="D534" s="67">
        <v>200</v>
      </c>
      <c r="E534" s="67">
        <v>0</v>
      </c>
      <c r="F534" s="66" t="s">
        <v>589</v>
      </c>
      <c r="G534" s="67">
        <v>126</v>
      </c>
    </row>
    <row r="535" spans="1:7" x14ac:dyDescent="0.55000000000000004">
      <c r="A535" s="66" t="s">
        <v>1122</v>
      </c>
      <c r="B535" s="66" t="s">
        <v>564</v>
      </c>
      <c r="C535" s="68">
        <v>45763</v>
      </c>
      <c r="D535" s="67">
        <v>0</v>
      </c>
      <c r="E535" s="67">
        <v>55</v>
      </c>
      <c r="F535" s="66" t="s">
        <v>589</v>
      </c>
      <c r="G535" s="67">
        <v>126</v>
      </c>
    </row>
    <row r="536" spans="1:7" x14ac:dyDescent="0.55000000000000004">
      <c r="A536" s="66" t="s">
        <v>1123</v>
      </c>
      <c r="B536" s="66" t="s">
        <v>560</v>
      </c>
      <c r="C536" s="68">
        <v>45763</v>
      </c>
      <c r="D536" s="67">
        <v>0</v>
      </c>
      <c r="E536" s="67">
        <v>180</v>
      </c>
      <c r="F536" s="66" t="s">
        <v>589</v>
      </c>
      <c r="G536" s="67">
        <v>126</v>
      </c>
    </row>
    <row r="537" spans="1:7" x14ac:dyDescent="0.55000000000000004">
      <c r="A537" s="66" t="s">
        <v>1124</v>
      </c>
      <c r="B537" s="66" t="s">
        <v>568</v>
      </c>
      <c r="C537" s="68">
        <v>45763</v>
      </c>
      <c r="D537" s="67">
        <v>0</v>
      </c>
      <c r="E537" s="67">
        <v>90</v>
      </c>
      <c r="F537" s="66" t="s">
        <v>589</v>
      </c>
      <c r="G537" s="67">
        <v>126</v>
      </c>
    </row>
    <row r="538" spans="1:7" x14ac:dyDescent="0.55000000000000004">
      <c r="A538" s="66" t="s">
        <v>1125</v>
      </c>
      <c r="B538" s="66" t="s">
        <v>565</v>
      </c>
      <c r="C538" s="68">
        <v>45763</v>
      </c>
      <c r="D538" s="67">
        <v>0</v>
      </c>
      <c r="E538" s="67">
        <v>81</v>
      </c>
      <c r="F538" s="66" t="s">
        <v>589</v>
      </c>
      <c r="G538" s="67">
        <v>126</v>
      </c>
    </row>
    <row r="539" spans="1:7" x14ac:dyDescent="0.55000000000000004">
      <c r="A539" s="66" t="s">
        <v>1126</v>
      </c>
      <c r="B539" s="66" t="s">
        <v>547</v>
      </c>
      <c r="C539" s="68">
        <v>45763</v>
      </c>
      <c r="D539" s="67">
        <v>0</v>
      </c>
      <c r="E539" s="67">
        <v>200</v>
      </c>
      <c r="F539" s="66" t="s">
        <v>589</v>
      </c>
      <c r="G539" s="67">
        <v>126</v>
      </c>
    </row>
    <row r="540" spans="1:7" x14ac:dyDescent="0.55000000000000004">
      <c r="A540" s="66" t="s">
        <v>1127</v>
      </c>
      <c r="B540" s="66" t="s">
        <v>579</v>
      </c>
      <c r="C540" s="68">
        <v>45764</v>
      </c>
      <c r="D540" s="67">
        <v>200</v>
      </c>
      <c r="E540" s="67">
        <v>0</v>
      </c>
      <c r="F540" s="66" t="s">
        <v>589</v>
      </c>
      <c r="G540" s="67">
        <v>129</v>
      </c>
    </row>
    <row r="541" spans="1:7" x14ac:dyDescent="0.55000000000000004">
      <c r="A541" s="66" t="s">
        <v>1128</v>
      </c>
      <c r="B541" s="66" t="s">
        <v>564</v>
      </c>
      <c r="C541" s="68">
        <v>45764</v>
      </c>
      <c r="D541" s="67">
        <v>0</v>
      </c>
      <c r="E541" s="67">
        <v>56</v>
      </c>
      <c r="F541" s="66" t="s">
        <v>589</v>
      </c>
      <c r="G541" s="67">
        <v>129</v>
      </c>
    </row>
    <row r="542" spans="1:7" x14ac:dyDescent="0.55000000000000004">
      <c r="A542" s="66" t="s">
        <v>1129</v>
      </c>
      <c r="B542" s="66" t="s">
        <v>560</v>
      </c>
      <c r="C542" s="68">
        <v>45764</v>
      </c>
      <c r="D542" s="67">
        <v>0</v>
      </c>
      <c r="E542" s="67">
        <v>160</v>
      </c>
      <c r="F542" s="66" t="s">
        <v>589</v>
      </c>
      <c r="G542" s="67">
        <v>129</v>
      </c>
    </row>
    <row r="543" spans="1:7" x14ac:dyDescent="0.55000000000000004">
      <c r="A543" s="66" t="s">
        <v>1130</v>
      </c>
      <c r="B543" s="66" t="s">
        <v>562</v>
      </c>
      <c r="C543" s="68">
        <v>45764</v>
      </c>
      <c r="D543" s="67">
        <v>0</v>
      </c>
      <c r="E543" s="67">
        <v>39</v>
      </c>
      <c r="F543" s="66" t="s">
        <v>589</v>
      </c>
      <c r="G543" s="67">
        <v>129</v>
      </c>
    </row>
    <row r="544" spans="1:7" x14ac:dyDescent="0.55000000000000004">
      <c r="A544" s="66" t="s">
        <v>1131</v>
      </c>
      <c r="B544" s="66" t="s">
        <v>568</v>
      </c>
      <c r="C544" s="68">
        <v>45764</v>
      </c>
      <c r="D544" s="67">
        <v>0</v>
      </c>
      <c r="E544" s="67">
        <v>75</v>
      </c>
      <c r="F544" s="66" t="s">
        <v>589</v>
      </c>
      <c r="G544" s="67">
        <v>129</v>
      </c>
    </row>
    <row r="545" spans="1:7" x14ac:dyDescent="0.55000000000000004">
      <c r="A545" s="66" t="s">
        <v>1132</v>
      </c>
      <c r="B545" s="66" t="s">
        <v>565</v>
      </c>
      <c r="C545" s="68">
        <v>45764</v>
      </c>
      <c r="D545" s="67">
        <v>0</v>
      </c>
      <c r="E545" s="67">
        <v>56</v>
      </c>
      <c r="F545" s="66" t="s">
        <v>589</v>
      </c>
      <c r="G545" s="67">
        <v>129</v>
      </c>
    </row>
    <row r="546" spans="1:7" x14ac:dyDescent="0.55000000000000004">
      <c r="A546" s="66" t="s">
        <v>1133</v>
      </c>
      <c r="B546" s="66" t="s">
        <v>547</v>
      </c>
      <c r="C546" s="68">
        <v>45764</v>
      </c>
      <c r="D546" s="67">
        <v>0</v>
      </c>
      <c r="E546" s="67">
        <v>200</v>
      </c>
      <c r="F546" s="66" t="s">
        <v>589</v>
      </c>
      <c r="G546" s="67">
        <v>129</v>
      </c>
    </row>
    <row r="547" spans="1:7" x14ac:dyDescent="0.55000000000000004">
      <c r="A547" s="66" t="s">
        <v>1134</v>
      </c>
      <c r="B547" s="66" t="s">
        <v>564</v>
      </c>
      <c r="C547" s="68">
        <v>45765</v>
      </c>
      <c r="D547" s="67">
        <v>200</v>
      </c>
      <c r="E547" s="67">
        <v>58</v>
      </c>
      <c r="F547" s="66" t="s">
        <v>589</v>
      </c>
      <c r="G547" s="67">
        <v>119</v>
      </c>
    </row>
    <row r="548" spans="1:7" x14ac:dyDescent="0.55000000000000004">
      <c r="A548" s="66" t="s">
        <v>1135</v>
      </c>
      <c r="B548" s="66" t="s">
        <v>560</v>
      </c>
      <c r="C548" s="68">
        <v>45765</v>
      </c>
      <c r="D548" s="67">
        <v>0</v>
      </c>
      <c r="E548" s="67">
        <v>112</v>
      </c>
      <c r="F548" s="66" t="s">
        <v>589</v>
      </c>
      <c r="G548" s="67">
        <v>119</v>
      </c>
    </row>
    <row r="549" spans="1:7" x14ac:dyDescent="0.55000000000000004">
      <c r="A549" s="66" t="s">
        <v>1136</v>
      </c>
      <c r="B549" s="66" t="s">
        <v>562</v>
      </c>
      <c r="C549" s="68">
        <v>45765</v>
      </c>
      <c r="D549" s="67">
        <v>0</v>
      </c>
      <c r="E549" s="67">
        <v>80</v>
      </c>
      <c r="F549" s="66" t="s">
        <v>589</v>
      </c>
      <c r="G549" s="67">
        <v>119</v>
      </c>
    </row>
    <row r="550" spans="1:7" x14ac:dyDescent="0.55000000000000004">
      <c r="A550" s="66" t="s">
        <v>1137</v>
      </c>
      <c r="B550" s="66" t="s">
        <v>568</v>
      </c>
      <c r="C550" s="68">
        <v>45765</v>
      </c>
      <c r="D550" s="67">
        <v>0</v>
      </c>
      <c r="E550" s="67">
        <v>80</v>
      </c>
      <c r="F550" s="66" t="s">
        <v>589</v>
      </c>
      <c r="G550" s="67">
        <v>119</v>
      </c>
    </row>
    <row r="551" spans="1:7" x14ac:dyDescent="0.55000000000000004">
      <c r="A551" s="66" t="s">
        <v>1138</v>
      </c>
      <c r="B551" s="66" t="s">
        <v>565</v>
      </c>
      <c r="C551" s="68">
        <v>45765</v>
      </c>
      <c r="D551" s="67">
        <v>0</v>
      </c>
      <c r="E551" s="67">
        <v>71</v>
      </c>
      <c r="F551" s="66" t="s">
        <v>589</v>
      </c>
      <c r="G551" s="67">
        <v>119</v>
      </c>
    </row>
    <row r="552" spans="1:7" x14ac:dyDescent="0.55000000000000004">
      <c r="A552" s="66" t="s">
        <v>1139</v>
      </c>
      <c r="B552" s="66" t="s">
        <v>547</v>
      </c>
      <c r="C552" s="68">
        <v>45765</v>
      </c>
      <c r="D552" s="67">
        <v>0</v>
      </c>
      <c r="E552" s="67">
        <v>200</v>
      </c>
      <c r="F552" s="66" t="s">
        <v>589</v>
      </c>
      <c r="G552" s="67">
        <v>119</v>
      </c>
    </row>
    <row r="553" spans="1:7" x14ac:dyDescent="0.55000000000000004">
      <c r="A553" s="66" t="s">
        <v>1140</v>
      </c>
      <c r="B553" s="66" t="s">
        <v>581</v>
      </c>
      <c r="C553" s="68">
        <v>45768</v>
      </c>
      <c r="D553" s="67">
        <v>200</v>
      </c>
      <c r="E553" s="67">
        <v>60</v>
      </c>
      <c r="F553" s="66" t="s">
        <v>589</v>
      </c>
      <c r="G553" s="67">
        <v>124</v>
      </c>
    </row>
    <row r="554" spans="1:7" x14ac:dyDescent="0.55000000000000004">
      <c r="A554" s="66" t="s">
        <v>1141</v>
      </c>
      <c r="B554" s="66" t="s">
        <v>579</v>
      </c>
      <c r="C554" s="68">
        <v>45768</v>
      </c>
      <c r="D554" s="67">
        <v>0</v>
      </c>
      <c r="E554" s="67">
        <v>60</v>
      </c>
      <c r="F554" s="66" t="s">
        <v>589</v>
      </c>
      <c r="G554" s="67">
        <v>124</v>
      </c>
    </row>
    <row r="555" spans="1:7" x14ac:dyDescent="0.55000000000000004">
      <c r="A555" s="66" t="s">
        <v>1142</v>
      </c>
      <c r="B555" s="66" t="s">
        <v>564</v>
      </c>
      <c r="C555" s="68">
        <v>45768</v>
      </c>
      <c r="D555" s="67">
        <v>0</v>
      </c>
      <c r="E555" s="67">
        <v>49</v>
      </c>
      <c r="F555" s="66" t="s">
        <v>589</v>
      </c>
      <c r="G555" s="67">
        <v>124</v>
      </c>
    </row>
    <row r="556" spans="1:7" x14ac:dyDescent="0.55000000000000004">
      <c r="A556" s="66" t="s">
        <v>1143</v>
      </c>
      <c r="B556" s="66" t="s">
        <v>560</v>
      </c>
      <c r="C556" s="68">
        <v>45768</v>
      </c>
      <c r="D556" s="67">
        <v>0</v>
      </c>
      <c r="E556" s="67">
        <v>111</v>
      </c>
      <c r="F556" s="66" t="s">
        <v>589</v>
      </c>
      <c r="G556" s="67">
        <v>124</v>
      </c>
    </row>
    <row r="557" spans="1:7" x14ac:dyDescent="0.55000000000000004">
      <c r="A557" s="66" t="s">
        <v>1144</v>
      </c>
      <c r="B557" s="66" t="s">
        <v>562</v>
      </c>
      <c r="C557" s="68">
        <v>45768</v>
      </c>
      <c r="D557" s="67">
        <v>0</v>
      </c>
      <c r="E557" s="67">
        <v>84</v>
      </c>
      <c r="F557" s="66" t="s">
        <v>589</v>
      </c>
      <c r="G557" s="67">
        <v>124</v>
      </c>
    </row>
    <row r="558" spans="1:7" x14ac:dyDescent="0.55000000000000004">
      <c r="A558" s="66" t="s">
        <v>1145</v>
      </c>
      <c r="B558" s="66" t="s">
        <v>568</v>
      </c>
      <c r="C558" s="68">
        <v>45768</v>
      </c>
      <c r="D558" s="67">
        <v>0</v>
      </c>
      <c r="E558" s="67">
        <v>100</v>
      </c>
      <c r="F558" s="66" t="s">
        <v>589</v>
      </c>
      <c r="G558" s="67">
        <v>124</v>
      </c>
    </row>
    <row r="559" spans="1:7" x14ac:dyDescent="0.55000000000000004">
      <c r="A559" s="66" t="s">
        <v>1146</v>
      </c>
      <c r="B559" s="66" t="s">
        <v>547</v>
      </c>
      <c r="C559" s="68">
        <v>45768</v>
      </c>
      <c r="D559" s="67">
        <v>0</v>
      </c>
      <c r="E559" s="67">
        <v>200</v>
      </c>
      <c r="F559" s="66" t="s">
        <v>589</v>
      </c>
      <c r="G559" s="67">
        <v>124</v>
      </c>
    </row>
    <row r="560" spans="1:7" x14ac:dyDescent="0.55000000000000004">
      <c r="A560" s="66" t="s">
        <v>1147</v>
      </c>
      <c r="B560" s="66" t="s">
        <v>564</v>
      </c>
      <c r="C560" s="68">
        <v>45769</v>
      </c>
      <c r="D560" s="67">
        <v>100</v>
      </c>
      <c r="E560" s="67">
        <v>43</v>
      </c>
      <c r="F560" s="66" t="s">
        <v>589</v>
      </c>
      <c r="G560" s="67">
        <v>112</v>
      </c>
    </row>
    <row r="561" spans="1:7" x14ac:dyDescent="0.55000000000000004">
      <c r="A561" s="66" t="s">
        <v>1148</v>
      </c>
      <c r="B561" s="66" t="s">
        <v>560</v>
      </c>
      <c r="C561" s="68">
        <v>45769</v>
      </c>
      <c r="D561" s="67">
        <v>0</v>
      </c>
      <c r="E561" s="67">
        <v>160</v>
      </c>
      <c r="F561" s="66" t="s">
        <v>589</v>
      </c>
      <c r="G561" s="67">
        <v>112</v>
      </c>
    </row>
    <row r="562" spans="1:7" x14ac:dyDescent="0.55000000000000004">
      <c r="A562" s="66" t="s">
        <v>1149</v>
      </c>
      <c r="B562" s="66" t="s">
        <v>562</v>
      </c>
      <c r="C562" s="68">
        <v>45769</v>
      </c>
      <c r="D562" s="67">
        <v>0</v>
      </c>
      <c r="E562" s="67">
        <v>103</v>
      </c>
      <c r="F562" s="66" t="s">
        <v>589</v>
      </c>
      <c r="G562" s="67">
        <v>112</v>
      </c>
    </row>
    <row r="563" spans="1:7" x14ac:dyDescent="0.55000000000000004">
      <c r="A563" s="66" t="s">
        <v>1150</v>
      </c>
      <c r="B563" s="66" t="s">
        <v>568</v>
      </c>
      <c r="C563" s="68">
        <v>45769</v>
      </c>
      <c r="D563" s="67">
        <v>0</v>
      </c>
      <c r="E563" s="67">
        <v>115</v>
      </c>
      <c r="F563" s="66" t="s">
        <v>589</v>
      </c>
      <c r="G563" s="67">
        <v>112</v>
      </c>
    </row>
    <row r="564" spans="1:7" x14ac:dyDescent="0.55000000000000004">
      <c r="A564" s="66" t="s">
        <v>1151</v>
      </c>
      <c r="B564" s="66" t="s">
        <v>547</v>
      </c>
      <c r="C564" s="68">
        <v>45769</v>
      </c>
      <c r="D564" s="67">
        <v>0</v>
      </c>
      <c r="E564" s="67">
        <v>200</v>
      </c>
      <c r="F564" s="66" t="s">
        <v>589</v>
      </c>
      <c r="G564" s="67">
        <v>112</v>
      </c>
    </row>
    <row r="565" spans="1:7" x14ac:dyDescent="0.55000000000000004">
      <c r="A565" s="66" t="s">
        <v>1152</v>
      </c>
      <c r="B565" s="66" t="s">
        <v>544</v>
      </c>
      <c r="C565" s="68">
        <v>45770</v>
      </c>
      <c r="D565" s="67">
        <v>100</v>
      </c>
      <c r="E565" s="67">
        <v>0</v>
      </c>
      <c r="F565" s="66" t="s">
        <v>589</v>
      </c>
      <c r="G565" s="67">
        <v>99</v>
      </c>
    </row>
    <row r="566" spans="1:7" x14ac:dyDescent="0.55000000000000004">
      <c r="A566" s="66" t="s">
        <v>1153</v>
      </c>
      <c r="B566" s="66" t="s">
        <v>564</v>
      </c>
      <c r="C566" s="68">
        <v>45770</v>
      </c>
      <c r="D566" s="67">
        <v>100</v>
      </c>
      <c r="E566" s="67">
        <v>58</v>
      </c>
      <c r="F566" s="66" t="s">
        <v>589</v>
      </c>
      <c r="G566" s="67">
        <v>114</v>
      </c>
    </row>
    <row r="567" spans="1:7" x14ac:dyDescent="0.55000000000000004">
      <c r="A567" s="66" t="s">
        <v>1154</v>
      </c>
      <c r="B567" s="66" t="s">
        <v>560</v>
      </c>
      <c r="C567" s="68">
        <v>45770</v>
      </c>
      <c r="D567" s="67">
        <v>0</v>
      </c>
      <c r="E567" s="67">
        <v>106</v>
      </c>
      <c r="F567" s="66" t="s">
        <v>589</v>
      </c>
      <c r="G567" s="67">
        <v>114</v>
      </c>
    </row>
    <row r="568" spans="1:7" x14ac:dyDescent="0.55000000000000004">
      <c r="A568" s="66" t="s">
        <v>1155</v>
      </c>
      <c r="B568" s="66" t="s">
        <v>562</v>
      </c>
      <c r="C568" s="68">
        <v>45770</v>
      </c>
      <c r="D568" s="67">
        <v>0</v>
      </c>
      <c r="E568" s="67">
        <v>97</v>
      </c>
      <c r="F568" s="66" t="s">
        <v>589</v>
      </c>
      <c r="G568" s="67">
        <v>114</v>
      </c>
    </row>
    <row r="569" spans="1:7" x14ac:dyDescent="0.55000000000000004">
      <c r="A569" s="66" t="s">
        <v>1156</v>
      </c>
      <c r="B569" s="66" t="s">
        <v>568</v>
      </c>
      <c r="C569" s="68">
        <v>45770</v>
      </c>
      <c r="D569" s="67">
        <v>0</v>
      </c>
      <c r="E569" s="67">
        <v>95</v>
      </c>
      <c r="F569" s="66" t="s">
        <v>589</v>
      </c>
      <c r="G569" s="67">
        <v>114</v>
      </c>
    </row>
    <row r="570" spans="1:7" x14ac:dyDescent="0.55000000000000004">
      <c r="A570" s="66" t="s">
        <v>1157</v>
      </c>
      <c r="B570" s="66" t="s">
        <v>565</v>
      </c>
      <c r="C570" s="68">
        <v>45770</v>
      </c>
      <c r="D570" s="67">
        <v>0</v>
      </c>
      <c r="E570" s="67">
        <v>51</v>
      </c>
      <c r="F570" s="66" t="s">
        <v>589</v>
      </c>
      <c r="G570" s="67">
        <v>114</v>
      </c>
    </row>
    <row r="571" spans="1:7" x14ac:dyDescent="0.55000000000000004">
      <c r="A571" s="66" t="s">
        <v>1158</v>
      </c>
      <c r="B571" s="66" t="s">
        <v>547</v>
      </c>
      <c r="C571" s="68">
        <v>45770</v>
      </c>
      <c r="D571" s="67">
        <v>0</v>
      </c>
      <c r="E571" s="67">
        <v>100</v>
      </c>
      <c r="F571" s="66" t="s">
        <v>589</v>
      </c>
      <c r="G571" s="67">
        <v>114</v>
      </c>
    </row>
    <row r="572" spans="1:7" x14ac:dyDescent="0.55000000000000004">
      <c r="A572" s="66" t="s">
        <v>1159</v>
      </c>
      <c r="B572" s="66" t="s">
        <v>548</v>
      </c>
      <c r="C572" s="68">
        <v>45770</v>
      </c>
      <c r="D572" s="67">
        <v>0</v>
      </c>
      <c r="E572" s="67">
        <v>100</v>
      </c>
      <c r="F572" s="66" t="s">
        <v>589</v>
      </c>
      <c r="G572" s="67">
        <v>114</v>
      </c>
    </row>
    <row r="573" spans="1:7" x14ac:dyDescent="0.55000000000000004">
      <c r="A573" s="66" t="s">
        <v>1160</v>
      </c>
      <c r="B573" s="66" t="s">
        <v>564</v>
      </c>
      <c r="C573" s="68">
        <v>45771</v>
      </c>
      <c r="D573" s="67">
        <v>100</v>
      </c>
      <c r="E573" s="67">
        <v>0</v>
      </c>
      <c r="F573" s="66" t="s">
        <v>589</v>
      </c>
      <c r="G573" s="67">
        <v>104</v>
      </c>
    </row>
    <row r="574" spans="1:7" x14ac:dyDescent="0.55000000000000004">
      <c r="A574" s="66" t="s">
        <v>1161</v>
      </c>
      <c r="B574" s="66" t="s">
        <v>547</v>
      </c>
      <c r="C574" s="68">
        <v>45771</v>
      </c>
      <c r="D574" s="67">
        <v>0</v>
      </c>
      <c r="E574" s="67">
        <v>100</v>
      </c>
      <c r="F574" s="66" t="s">
        <v>589</v>
      </c>
      <c r="G574" s="67">
        <v>104</v>
      </c>
    </row>
    <row r="575" spans="1:7" x14ac:dyDescent="0.55000000000000004">
      <c r="A575" s="66" t="s">
        <v>1162</v>
      </c>
      <c r="B575" s="66" t="s">
        <v>548</v>
      </c>
      <c r="C575" s="68">
        <v>45771</v>
      </c>
      <c r="D575" s="67">
        <v>0</v>
      </c>
      <c r="E575" s="67">
        <v>100</v>
      </c>
      <c r="F575" s="66" t="s">
        <v>589</v>
      </c>
      <c r="G575" s="67">
        <v>104</v>
      </c>
    </row>
    <row r="576" spans="1:7" x14ac:dyDescent="0.55000000000000004">
      <c r="A576" s="66" t="s">
        <v>1163</v>
      </c>
      <c r="B576" s="66" t="s">
        <v>564</v>
      </c>
      <c r="C576" s="68">
        <v>45771</v>
      </c>
      <c r="D576" s="67">
        <v>100</v>
      </c>
      <c r="E576" s="67">
        <v>58</v>
      </c>
      <c r="F576" s="66" t="s">
        <v>589</v>
      </c>
      <c r="G576" s="67">
        <v>49</v>
      </c>
    </row>
    <row r="577" spans="1:7" x14ac:dyDescent="0.55000000000000004">
      <c r="A577" s="66" t="s">
        <v>1164</v>
      </c>
      <c r="B577" s="66" t="s">
        <v>560</v>
      </c>
      <c r="C577" s="68">
        <v>45771</v>
      </c>
      <c r="D577" s="67">
        <v>0</v>
      </c>
      <c r="E577" s="67">
        <v>160</v>
      </c>
      <c r="F577" s="66" t="s">
        <v>589</v>
      </c>
      <c r="G577" s="67">
        <v>49</v>
      </c>
    </row>
    <row r="578" spans="1:7" x14ac:dyDescent="0.55000000000000004">
      <c r="A578" s="66" t="s">
        <v>1165</v>
      </c>
      <c r="B578" s="66" t="s">
        <v>568</v>
      </c>
      <c r="C578" s="68">
        <v>45771</v>
      </c>
      <c r="D578" s="67">
        <v>0</v>
      </c>
      <c r="E578" s="67">
        <v>103</v>
      </c>
      <c r="F578" s="66" t="s">
        <v>589</v>
      </c>
      <c r="G578" s="67">
        <v>49</v>
      </c>
    </row>
    <row r="579" spans="1:7" x14ac:dyDescent="0.55000000000000004">
      <c r="A579" s="66" t="s">
        <v>1166</v>
      </c>
      <c r="B579" s="66" t="s">
        <v>565</v>
      </c>
      <c r="C579" s="68">
        <v>45771</v>
      </c>
      <c r="D579" s="67">
        <v>0</v>
      </c>
      <c r="E579" s="67">
        <v>103</v>
      </c>
      <c r="F579" s="66" t="s">
        <v>589</v>
      </c>
      <c r="G579" s="67">
        <v>49</v>
      </c>
    </row>
    <row r="580" spans="1:7" x14ac:dyDescent="0.55000000000000004">
      <c r="A580" s="66" t="s">
        <v>1167</v>
      </c>
      <c r="B580" s="66" t="s">
        <v>547</v>
      </c>
      <c r="C580" s="68">
        <v>45771</v>
      </c>
      <c r="D580" s="67">
        <v>0</v>
      </c>
      <c r="E580" s="67">
        <v>100</v>
      </c>
      <c r="F580" s="66" t="s">
        <v>589</v>
      </c>
      <c r="G580" s="67">
        <v>49</v>
      </c>
    </row>
    <row r="581" spans="1:7" x14ac:dyDescent="0.55000000000000004">
      <c r="A581" s="66" t="s">
        <v>1168</v>
      </c>
      <c r="B581" s="66" t="s">
        <v>548</v>
      </c>
      <c r="C581" s="68">
        <v>45771</v>
      </c>
      <c r="D581" s="67">
        <v>0</v>
      </c>
      <c r="E581" s="67">
        <v>100</v>
      </c>
      <c r="F581" s="66" t="s">
        <v>589</v>
      </c>
      <c r="G581" s="67">
        <v>49</v>
      </c>
    </row>
    <row r="582" spans="1:7" x14ac:dyDescent="0.55000000000000004">
      <c r="A582" s="66" t="s">
        <v>1169</v>
      </c>
      <c r="B582" s="66" t="s">
        <v>564</v>
      </c>
      <c r="C582" s="68">
        <v>45772</v>
      </c>
      <c r="D582" s="67">
        <v>100</v>
      </c>
      <c r="E582" s="67">
        <v>48</v>
      </c>
      <c r="F582" s="66" t="s">
        <v>589</v>
      </c>
      <c r="G582" s="67">
        <v>113</v>
      </c>
    </row>
    <row r="583" spans="1:7" x14ac:dyDescent="0.55000000000000004">
      <c r="A583" s="66" t="s">
        <v>1170</v>
      </c>
      <c r="B583" s="66" t="s">
        <v>560</v>
      </c>
      <c r="C583" s="68">
        <v>45772</v>
      </c>
      <c r="D583" s="67">
        <v>0</v>
      </c>
      <c r="E583" s="67">
        <v>179</v>
      </c>
      <c r="F583" s="66" t="s">
        <v>589</v>
      </c>
      <c r="G583" s="67">
        <v>113</v>
      </c>
    </row>
    <row r="584" spans="1:7" x14ac:dyDescent="0.55000000000000004">
      <c r="A584" s="66" t="s">
        <v>1171</v>
      </c>
      <c r="B584" s="66" t="s">
        <v>547</v>
      </c>
      <c r="C584" s="68">
        <v>45772</v>
      </c>
      <c r="D584" s="67">
        <v>0</v>
      </c>
      <c r="E584" s="67">
        <v>100</v>
      </c>
      <c r="F584" s="66" t="s">
        <v>589</v>
      </c>
      <c r="G584" s="67">
        <v>113</v>
      </c>
    </row>
    <row r="585" spans="1:7" x14ac:dyDescent="0.55000000000000004">
      <c r="A585" s="66" t="s">
        <v>1172</v>
      </c>
      <c r="B585" s="66" t="s">
        <v>546</v>
      </c>
      <c r="C585" s="68">
        <v>45772</v>
      </c>
      <c r="D585" s="67">
        <v>0</v>
      </c>
      <c r="E585" s="67">
        <v>100</v>
      </c>
      <c r="F585" s="66" t="s">
        <v>589</v>
      </c>
      <c r="G585" s="67">
        <v>113</v>
      </c>
    </row>
    <row r="586" spans="1:7" x14ac:dyDescent="0.55000000000000004">
      <c r="A586" s="66" t="s">
        <v>1173</v>
      </c>
      <c r="B586" s="66" t="s">
        <v>564</v>
      </c>
      <c r="C586" s="68">
        <v>45772</v>
      </c>
      <c r="D586" s="67">
        <v>0</v>
      </c>
      <c r="E586" s="67">
        <v>48</v>
      </c>
      <c r="F586" s="66" t="s">
        <v>589</v>
      </c>
      <c r="G586" s="67">
        <v>0</v>
      </c>
    </row>
    <row r="587" spans="1:7" x14ac:dyDescent="0.55000000000000004">
      <c r="A587" s="66" t="s">
        <v>1174</v>
      </c>
      <c r="B587" s="66" t="s">
        <v>560</v>
      </c>
      <c r="C587" s="68">
        <v>45772</v>
      </c>
      <c r="D587" s="67">
        <v>0</v>
      </c>
      <c r="E587" s="67">
        <v>179</v>
      </c>
      <c r="F587" s="66" t="s">
        <v>589</v>
      </c>
      <c r="G587" s="67">
        <v>0</v>
      </c>
    </row>
    <row r="588" spans="1:7" x14ac:dyDescent="0.55000000000000004">
      <c r="A588" s="66" t="s">
        <v>1175</v>
      </c>
      <c r="B588" s="66" t="s">
        <v>568</v>
      </c>
      <c r="C588" s="68">
        <v>45772</v>
      </c>
      <c r="D588" s="67">
        <v>0</v>
      </c>
      <c r="E588" s="67">
        <v>118</v>
      </c>
      <c r="F588" s="66" t="s">
        <v>589</v>
      </c>
      <c r="G588" s="67">
        <v>0</v>
      </c>
    </row>
    <row r="589" spans="1:7" x14ac:dyDescent="0.55000000000000004">
      <c r="A589" s="66" t="s">
        <v>1176</v>
      </c>
      <c r="B589" s="66" t="s">
        <v>565</v>
      </c>
      <c r="C589" s="68">
        <v>45772</v>
      </c>
      <c r="D589" s="67">
        <v>0</v>
      </c>
      <c r="E589" s="67">
        <v>85</v>
      </c>
      <c r="F589" s="66" t="s">
        <v>589</v>
      </c>
      <c r="G589" s="67">
        <v>0</v>
      </c>
    </row>
    <row r="590" spans="1:7" x14ac:dyDescent="0.55000000000000004">
      <c r="A590" s="66" t="s">
        <v>1177</v>
      </c>
      <c r="B590" s="66" t="s">
        <v>547</v>
      </c>
      <c r="C590" s="68">
        <v>45772</v>
      </c>
      <c r="D590" s="67">
        <v>0</v>
      </c>
      <c r="E590" s="67">
        <v>100</v>
      </c>
      <c r="F590" s="66" t="s">
        <v>589</v>
      </c>
      <c r="G590" s="67">
        <v>0</v>
      </c>
    </row>
    <row r="591" spans="1:7" x14ac:dyDescent="0.55000000000000004">
      <c r="A591" s="66" t="s">
        <v>1178</v>
      </c>
      <c r="B591" s="66" t="s">
        <v>546</v>
      </c>
      <c r="C591" s="68">
        <v>45772</v>
      </c>
      <c r="D591" s="67">
        <v>0</v>
      </c>
      <c r="E591" s="67">
        <v>100</v>
      </c>
      <c r="F591" s="66" t="s">
        <v>589</v>
      </c>
      <c r="G591" s="67">
        <v>0</v>
      </c>
    </row>
    <row r="592" spans="1:7" x14ac:dyDescent="0.55000000000000004">
      <c r="A592" s="66" t="s">
        <v>1179</v>
      </c>
      <c r="B592" s="66" t="s">
        <v>580</v>
      </c>
      <c r="C592" s="68">
        <v>45783</v>
      </c>
      <c r="D592" s="67">
        <v>100</v>
      </c>
      <c r="E592" s="67">
        <v>0</v>
      </c>
      <c r="F592" s="66" t="s">
        <v>589</v>
      </c>
      <c r="G592" s="67">
        <v>124</v>
      </c>
    </row>
    <row r="593" spans="1:7" x14ac:dyDescent="0.55000000000000004">
      <c r="A593" s="66" t="s">
        <v>1180</v>
      </c>
      <c r="B593" s="66" t="s">
        <v>564</v>
      </c>
      <c r="C593" s="68">
        <v>45783</v>
      </c>
      <c r="D593" s="67">
        <v>0</v>
      </c>
      <c r="E593" s="67">
        <v>45</v>
      </c>
      <c r="F593" s="66" t="s">
        <v>589</v>
      </c>
      <c r="G593" s="67">
        <v>124</v>
      </c>
    </row>
    <row r="594" spans="1:7" x14ac:dyDescent="0.55000000000000004">
      <c r="A594" s="66" t="s">
        <v>1181</v>
      </c>
      <c r="B594" s="66" t="s">
        <v>544</v>
      </c>
      <c r="C594" s="68">
        <v>45783</v>
      </c>
      <c r="D594" s="67">
        <v>0</v>
      </c>
      <c r="E594" s="67">
        <v>10</v>
      </c>
      <c r="F594" s="66" t="s">
        <v>589</v>
      </c>
      <c r="G594" s="67">
        <v>124</v>
      </c>
    </row>
    <row r="595" spans="1:7" x14ac:dyDescent="0.55000000000000004">
      <c r="A595" s="66" t="s">
        <v>1182</v>
      </c>
      <c r="B595" s="66" t="s">
        <v>560</v>
      </c>
      <c r="C595" s="68">
        <v>45783</v>
      </c>
      <c r="D595" s="67">
        <v>0</v>
      </c>
      <c r="E595" s="67">
        <v>132</v>
      </c>
      <c r="F595" s="66" t="s">
        <v>589</v>
      </c>
      <c r="G595" s="67">
        <v>124</v>
      </c>
    </row>
    <row r="596" spans="1:7" x14ac:dyDescent="0.55000000000000004">
      <c r="A596" s="66" t="s">
        <v>1183</v>
      </c>
      <c r="B596" s="66" t="s">
        <v>562</v>
      </c>
      <c r="C596" s="68">
        <v>45783</v>
      </c>
      <c r="D596" s="67">
        <v>0</v>
      </c>
      <c r="E596" s="67">
        <v>102</v>
      </c>
      <c r="F596" s="66" t="s">
        <v>589</v>
      </c>
      <c r="G596" s="67">
        <v>124</v>
      </c>
    </row>
    <row r="597" spans="1:7" x14ac:dyDescent="0.55000000000000004">
      <c r="A597" s="66" t="s">
        <v>1184</v>
      </c>
      <c r="B597" s="66" t="s">
        <v>547</v>
      </c>
      <c r="C597" s="68">
        <v>45783</v>
      </c>
      <c r="D597" s="67">
        <v>0</v>
      </c>
      <c r="E597" s="67">
        <v>100</v>
      </c>
      <c r="F597" s="66" t="s">
        <v>589</v>
      </c>
      <c r="G597" s="67">
        <v>124</v>
      </c>
    </row>
    <row r="598" spans="1:7" x14ac:dyDescent="0.55000000000000004">
      <c r="A598" s="66" t="s">
        <v>1185</v>
      </c>
      <c r="B598" s="66" t="s">
        <v>550</v>
      </c>
      <c r="C598" s="68">
        <v>45783</v>
      </c>
      <c r="D598" s="67">
        <v>0</v>
      </c>
      <c r="E598" s="67">
        <v>100</v>
      </c>
      <c r="F598" s="66" t="s">
        <v>589</v>
      </c>
      <c r="G598" s="67">
        <v>124</v>
      </c>
    </row>
    <row r="599" spans="1:7" x14ac:dyDescent="0.55000000000000004">
      <c r="A599" s="66" t="s">
        <v>1186</v>
      </c>
      <c r="B599" s="66" t="s">
        <v>580</v>
      </c>
      <c r="C599" s="68">
        <v>45784</v>
      </c>
      <c r="D599" s="67">
        <v>100</v>
      </c>
      <c r="E599" s="67">
        <v>0</v>
      </c>
      <c r="F599" s="66" t="s">
        <v>589</v>
      </c>
      <c r="G599" s="67">
        <v>123</v>
      </c>
    </row>
    <row r="600" spans="1:7" x14ac:dyDescent="0.55000000000000004">
      <c r="A600" s="66" t="s">
        <v>1187</v>
      </c>
      <c r="B600" s="66" t="s">
        <v>564</v>
      </c>
      <c r="C600" s="68">
        <v>45784</v>
      </c>
      <c r="D600" s="67">
        <v>0</v>
      </c>
      <c r="E600" s="67">
        <v>45</v>
      </c>
      <c r="F600" s="66" t="s">
        <v>589</v>
      </c>
      <c r="G600" s="67">
        <v>123</v>
      </c>
    </row>
    <row r="601" spans="1:7" x14ac:dyDescent="0.55000000000000004">
      <c r="A601" s="66" t="s">
        <v>1188</v>
      </c>
      <c r="B601" s="66" t="s">
        <v>544</v>
      </c>
      <c r="C601" s="68">
        <v>45784</v>
      </c>
      <c r="D601" s="67">
        <v>0</v>
      </c>
      <c r="E601" s="67">
        <v>13</v>
      </c>
      <c r="F601" s="66" t="s">
        <v>589</v>
      </c>
      <c r="G601" s="67">
        <v>123</v>
      </c>
    </row>
    <row r="602" spans="1:7" x14ac:dyDescent="0.55000000000000004">
      <c r="A602" s="66" t="s">
        <v>1189</v>
      </c>
      <c r="B602" s="66" t="s">
        <v>560</v>
      </c>
      <c r="C602" s="68">
        <v>45784</v>
      </c>
      <c r="D602" s="67">
        <v>0</v>
      </c>
      <c r="E602" s="67">
        <v>127</v>
      </c>
      <c r="F602" s="66" t="s">
        <v>589</v>
      </c>
      <c r="G602" s="67">
        <v>123</v>
      </c>
    </row>
    <row r="603" spans="1:7" x14ac:dyDescent="0.55000000000000004">
      <c r="A603" s="66" t="s">
        <v>1190</v>
      </c>
      <c r="B603" s="66" t="s">
        <v>562</v>
      </c>
      <c r="C603" s="68">
        <v>45784</v>
      </c>
      <c r="D603" s="67">
        <v>0</v>
      </c>
      <c r="E603" s="67">
        <v>100</v>
      </c>
      <c r="F603" s="66" t="s">
        <v>589</v>
      </c>
      <c r="G603" s="67">
        <v>123</v>
      </c>
    </row>
    <row r="604" spans="1:7" x14ac:dyDescent="0.55000000000000004">
      <c r="A604" s="66" t="s">
        <v>1191</v>
      </c>
      <c r="B604" s="66" t="s">
        <v>547</v>
      </c>
      <c r="C604" s="68">
        <v>45784</v>
      </c>
      <c r="D604" s="67">
        <v>0</v>
      </c>
      <c r="E604" s="67">
        <v>100</v>
      </c>
      <c r="F604" s="66" t="s">
        <v>589</v>
      </c>
      <c r="G604" s="67">
        <v>123</v>
      </c>
    </row>
    <row r="605" spans="1:7" x14ac:dyDescent="0.55000000000000004">
      <c r="A605" s="66" t="s">
        <v>1192</v>
      </c>
      <c r="B605" s="66" t="s">
        <v>550</v>
      </c>
      <c r="C605" s="68">
        <v>45784</v>
      </c>
      <c r="D605" s="67">
        <v>0</v>
      </c>
      <c r="E605" s="67">
        <v>100</v>
      </c>
      <c r="F605" s="66" t="s">
        <v>589</v>
      </c>
      <c r="G605" s="67">
        <v>123</v>
      </c>
    </row>
    <row r="606" spans="1:7" x14ac:dyDescent="0.55000000000000004">
      <c r="A606" s="66" t="s">
        <v>1193</v>
      </c>
      <c r="B606" s="66" t="s">
        <v>580</v>
      </c>
      <c r="C606" s="68">
        <v>45785</v>
      </c>
      <c r="D606" s="67">
        <v>100</v>
      </c>
      <c r="E606" s="67">
        <v>0</v>
      </c>
      <c r="F606" s="66" t="s">
        <v>589</v>
      </c>
      <c r="G606" s="67">
        <v>129</v>
      </c>
    </row>
    <row r="607" spans="1:7" x14ac:dyDescent="0.55000000000000004">
      <c r="A607" s="66" t="s">
        <v>1194</v>
      </c>
      <c r="B607" s="66" t="s">
        <v>564</v>
      </c>
      <c r="C607" s="68">
        <v>45785</v>
      </c>
      <c r="D607" s="67">
        <v>0</v>
      </c>
      <c r="E607" s="67">
        <v>50</v>
      </c>
      <c r="F607" s="66" t="s">
        <v>589</v>
      </c>
      <c r="G607" s="67">
        <v>129</v>
      </c>
    </row>
    <row r="608" spans="1:7" x14ac:dyDescent="0.55000000000000004">
      <c r="A608" s="66" t="s">
        <v>1195</v>
      </c>
      <c r="B608" s="66" t="s">
        <v>544</v>
      </c>
      <c r="C608" s="68">
        <v>45785</v>
      </c>
      <c r="D608" s="67">
        <v>0</v>
      </c>
      <c r="E608" s="67">
        <v>13</v>
      </c>
      <c r="F608" s="66" t="s">
        <v>589</v>
      </c>
      <c r="G608" s="67">
        <v>129</v>
      </c>
    </row>
    <row r="609" spans="1:7" x14ac:dyDescent="0.55000000000000004">
      <c r="A609" s="66" t="s">
        <v>1196</v>
      </c>
      <c r="B609" s="66" t="s">
        <v>560</v>
      </c>
      <c r="C609" s="68">
        <v>45785</v>
      </c>
      <c r="D609" s="67">
        <v>0</v>
      </c>
      <c r="E609" s="67">
        <v>127</v>
      </c>
      <c r="F609" s="66" t="s">
        <v>589</v>
      </c>
      <c r="G609" s="67">
        <v>129</v>
      </c>
    </row>
    <row r="610" spans="1:7" x14ac:dyDescent="0.55000000000000004">
      <c r="A610" s="66" t="s">
        <v>1197</v>
      </c>
      <c r="B610" s="66" t="s">
        <v>562</v>
      </c>
      <c r="C610" s="68">
        <v>45785</v>
      </c>
      <c r="D610" s="67">
        <v>0</v>
      </c>
      <c r="E610" s="67">
        <v>98</v>
      </c>
      <c r="F610" s="66" t="s">
        <v>589</v>
      </c>
      <c r="G610" s="67">
        <v>129</v>
      </c>
    </row>
    <row r="611" spans="1:7" x14ac:dyDescent="0.55000000000000004">
      <c r="A611" s="66" t="s">
        <v>1198</v>
      </c>
      <c r="B611" s="66" t="s">
        <v>547</v>
      </c>
      <c r="C611" s="68">
        <v>45785</v>
      </c>
      <c r="D611" s="67">
        <v>0</v>
      </c>
      <c r="E611" s="67">
        <v>100</v>
      </c>
      <c r="F611" s="66" t="s">
        <v>589</v>
      </c>
      <c r="G611" s="67">
        <v>129</v>
      </c>
    </row>
    <row r="612" spans="1:7" x14ac:dyDescent="0.55000000000000004">
      <c r="A612" s="66" t="s">
        <v>1199</v>
      </c>
      <c r="B612" s="66" t="s">
        <v>549</v>
      </c>
      <c r="C612" s="68">
        <v>45785</v>
      </c>
      <c r="D612" s="67">
        <v>0</v>
      </c>
      <c r="E612" s="67">
        <v>100</v>
      </c>
      <c r="F612" s="66" t="s">
        <v>589</v>
      </c>
      <c r="G612" s="67">
        <v>129</v>
      </c>
    </row>
    <row r="613" spans="1:7" x14ac:dyDescent="0.55000000000000004">
      <c r="A613" s="66" t="s">
        <v>1200</v>
      </c>
      <c r="B613" s="66" t="s">
        <v>580</v>
      </c>
      <c r="C613" s="68">
        <v>45786</v>
      </c>
      <c r="D613" s="67">
        <v>100</v>
      </c>
      <c r="E613" s="67">
        <v>0</v>
      </c>
      <c r="F613" s="66" t="s">
        <v>589</v>
      </c>
      <c r="G613" s="67">
        <v>125</v>
      </c>
    </row>
    <row r="614" spans="1:7" x14ac:dyDescent="0.55000000000000004">
      <c r="A614" s="66" t="s">
        <v>1201</v>
      </c>
      <c r="B614" s="66" t="s">
        <v>564</v>
      </c>
      <c r="C614" s="68">
        <v>45786</v>
      </c>
      <c r="D614" s="67">
        <v>0</v>
      </c>
      <c r="E614" s="67">
        <v>48</v>
      </c>
      <c r="F614" s="66" t="s">
        <v>589</v>
      </c>
      <c r="G614" s="67">
        <v>125</v>
      </c>
    </row>
    <row r="615" spans="1:7" x14ac:dyDescent="0.55000000000000004">
      <c r="A615" s="66" t="s">
        <v>1202</v>
      </c>
      <c r="B615" s="66" t="s">
        <v>544</v>
      </c>
      <c r="C615" s="68">
        <v>45786</v>
      </c>
      <c r="D615" s="67">
        <v>0</v>
      </c>
      <c r="E615" s="67">
        <v>13</v>
      </c>
      <c r="F615" s="66" t="s">
        <v>589</v>
      </c>
      <c r="G615" s="67">
        <v>125</v>
      </c>
    </row>
    <row r="616" spans="1:7" x14ac:dyDescent="0.55000000000000004">
      <c r="A616" s="66" t="s">
        <v>1203</v>
      </c>
      <c r="B616" s="66" t="s">
        <v>560</v>
      </c>
      <c r="C616" s="68">
        <v>45786</v>
      </c>
      <c r="D616" s="67">
        <v>0</v>
      </c>
      <c r="E616" s="67">
        <v>127</v>
      </c>
      <c r="F616" s="66" t="s">
        <v>589</v>
      </c>
      <c r="G616" s="67">
        <v>125</v>
      </c>
    </row>
    <row r="617" spans="1:7" x14ac:dyDescent="0.55000000000000004">
      <c r="A617" s="66" t="s">
        <v>1204</v>
      </c>
      <c r="B617" s="66" t="s">
        <v>562</v>
      </c>
      <c r="C617" s="68">
        <v>45786</v>
      </c>
      <c r="D617" s="67">
        <v>0</v>
      </c>
      <c r="E617" s="67">
        <v>77</v>
      </c>
      <c r="F617" s="66" t="s">
        <v>589</v>
      </c>
      <c r="G617" s="67">
        <v>125</v>
      </c>
    </row>
    <row r="618" spans="1:7" x14ac:dyDescent="0.55000000000000004">
      <c r="A618" s="66" t="s">
        <v>1205</v>
      </c>
      <c r="B618" s="66" t="s">
        <v>547</v>
      </c>
      <c r="C618" s="68">
        <v>45786</v>
      </c>
      <c r="D618" s="67">
        <v>0</v>
      </c>
      <c r="E618" s="67">
        <v>100</v>
      </c>
      <c r="F618" s="66" t="s">
        <v>589</v>
      </c>
      <c r="G618" s="67">
        <v>125</v>
      </c>
    </row>
    <row r="619" spans="1:7" x14ac:dyDescent="0.55000000000000004">
      <c r="A619" s="66" t="s">
        <v>1206</v>
      </c>
      <c r="B619" s="66" t="s">
        <v>549</v>
      </c>
      <c r="C619" s="68">
        <v>45786</v>
      </c>
      <c r="D619" s="67">
        <v>0</v>
      </c>
      <c r="E619" s="67">
        <v>100</v>
      </c>
      <c r="F619" s="66" t="s">
        <v>589</v>
      </c>
      <c r="G619" s="67">
        <v>125</v>
      </c>
    </row>
    <row r="620" spans="1:7" x14ac:dyDescent="0.55000000000000004">
      <c r="A620" s="66" t="s">
        <v>1207</v>
      </c>
      <c r="B620" s="66" t="s">
        <v>580</v>
      </c>
      <c r="C620" s="68">
        <v>45789</v>
      </c>
      <c r="D620" s="67">
        <v>100</v>
      </c>
      <c r="E620" s="67">
        <v>0</v>
      </c>
      <c r="F620" s="66" t="s">
        <v>589</v>
      </c>
      <c r="G620" s="67">
        <v>129</v>
      </c>
    </row>
    <row r="621" spans="1:7" x14ac:dyDescent="0.55000000000000004">
      <c r="A621" s="66" t="s">
        <v>1208</v>
      </c>
      <c r="B621" s="66" t="s">
        <v>564</v>
      </c>
      <c r="C621" s="68">
        <v>45789</v>
      </c>
      <c r="D621" s="67">
        <v>0</v>
      </c>
      <c r="E621" s="67">
        <v>36</v>
      </c>
      <c r="F621" s="66" t="s">
        <v>589</v>
      </c>
      <c r="G621" s="67">
        <v>129</v>
      </c>
    </row>
    <row r="622" spans="1:7" x14ac:dyDescent="0.55000000000000004">
      <c r="A622" s="66" t="s">
        <v>1209</v>
      </c>
      <c r="B622" s="66" t="s">
        <v>544</v>
      </c>
      <c r="C622" s="68">
        <v>45789</v>
      </c>
      <c r="D622" s="67">
        <v>0</v>
      </c>
      <c r="E622" s="67">
        <v>13</v>
      </c>
      <c r="F622" s="66" t="s">
        <v>589</v>
      </c>
      <c r="G622" s="67">
        <v>129</v>
      </c>
    </row>
    <row r="623" spans="1:7" x14ac:dyDescent="0.55000000000000004">
      <c r="A623" s="66" t="s">
        <v>1210</v>
      </c>
      <c r="B623" s="66" t="s">
        <v>560</v>
      </c>
      <c r="C623" s="68">
        <v>45789</v>
      </c>
      <c r="D623" s="67">
        <v>0</v>
      </c>
      <c r="E623" s="67">
        <v>127</v>
      </c>
      <c r="F623" s="66" t="s">
        <v>589</v>
      </c>
      <c r="G623" s="67">
        <v>129</v>
      </c>
    </row>
    <row r="624" spans="1:7" x14ac:dyDescent="0.55000000000000004">
      <c r="A624" s="66" t="s">
        <v>1211</v>
      </c>
      <c r="B624" s="66" t="s">
        <v>562</v>
      </c>
      <c r="C624" s="68">
        <v>45789</v>
      </c>
      <c r="D624" s="67">
        <v>0</v>
      </c>
      <c r="E624" s="67">
        <v>58</v>
      </c>
      <c r="F624" s="66" t="s">
        <v>589</v>
      </c>
      <c r="G624" s="67">
        <v>129</v>
      </c>
    </row>
    <row r="625" spans="1:7" x14ac:dyDescent="0.55000000000000004">
      <c r="A625" s="66" t="s">
        <v>1212</v>
      </c>
      <c r="B625" s="66" t="s">
        <v>547</v>
      </c>
      <c r="C625" s="68">
        <v>45789</v>
      </c>
      <c r="D625" s="67">
        <v>0</v>
      </c>
      <c r="E625" s="67">
        <v>100</v>
      </c>
      <c r="F625" s="66" t="s">
        <v>589</v>
      </c>
      <c r="G625" s="67">
        <v>129</v>
      </c>
    </row>
    <row r="626" spans="1:7" x14ac:dyDescent="0.55000000000000004">
      <c r="A626" s="66" t="s">
        <v>1213</v>
      </c>
      <c r="B626" s="66" t="s">
        <v>549</v>
      </c>
      <c r="C626" s="68">
        <v>45789</v>
      </c>
      <c r="D626" s="67">
        <v>0</v>
      </c>
      <c r="E626" s="67">
        <v>100</v>
      </c>
      <c r="F626" s="66" t="s">
        <v>589</v>
      </c>
      <c r="G626" s="67">
        <v>129</v>
      </c>
    </row>
    <row r="627" spans="1:7" x14ac:dyDescent="0.55000000000000004">
      <c r="A627" s="66" t="s">
        <v>1214</v>
      </c>
      <c r="B627" s="66" t="s">
        <v>545</v>
      </c>
      <c r="C627" s="68">
        <v>45790</v>
      </c>
      <c r="D627" s="67">
        <v>100</v>
      </c>
      <c r="E627" s="67">
        <v>0</v>
      </c>
      <c r="F627" s="66" t="s">
        <v>589</v>
      </c>
      <c r="G627" s="67">
        <v>133</v>
      </c>
    </row>
    <row r="628" spans="1:7" x14ac:dyDescent="0.55000000000000004">
      <c r="A628" s="66" t="s">
        <v>1215</v>
      </c>
      <c r="B628" s="66" t="s">
        <v>564</v>
      </c>
      <c r="C628" s="68">
        <v>45790</v>
      </c>
      <c r="D628" s="67">
        <v>0</v>
      </c>
      <c r="E628" s="67">
        <v>40</v>
      </c>
      <c r="F628" s="66" t="s">
        <v>589</v>
      </c>
      <c r="G628" s="67">
        <v>133</v>
      </c>
    </row>
    <row r="629" spans="1:7" x14ac:dyDescent="0.55000000000000004">
      <c r="A629" s="66" t="s">
        <v>1216</v>
      </c>
      <c r="B629" s="66" t="s">
        <v>544</v>
      </c>
      <c r="C629" s="68">
        <v>45790</v>
      </c>
      <c r="D629" s="67">
        <v>0</v>
      </c>
      <c r="E629" s="67">
        <v>13</v>
      </c>
      <c r="F629" s="66" t="s">
        <v>589</v>
      </c>
      <c r="G629" s="67">
        <v>133</v>
      </c>
    </row>
    <row r="630" spans="1:7" x14ac:dyDescent="0.55000000000000004">
      <c r="A630" s="66" t="s">
        <v>1217</v>
      </c>
      <c r="B630" s="66" t="s">
        <v>560</v>
      </c>
      <c r="C630" s="68">
        <v>45790</v>
      </c>
      <c r="D630" s="67">
        <v>0</v>
      </c>
      <c r="E630" s="67">
        <v>137</v>
      </c>
      <c r="F630" s="66" t="s">
        <v>589</v>
      </c>
      <c r="G630" s="67">
        <v>133</v>
      </c>
    </row>
    <row r="631" spans="1:7" x14ac:dyDescent="0.55000000000000004">
      <c r="A631" s="66" t="s">
        <v>1218</v>
      </c>
      <c r="B631" s="66" t="s">
        <v>562</v>
      </c>
      <c r="C631" s="68">
        <v>45790</v>
      </c>
      <c r="D631" s="67">
        <v>0</v>
      </c>
      <c r="E631" s="67">
        <v>53</v>
      </c>
      <c r="F631" s="66" t="s">
        <v>589</v>
      </c>
      <c r="G631" s="67">
        <v>133</v>
      </c>
    </row>
    <row r="632" spans="1:7" x14ac:dyDescent="0.55000000000000004">
      <c r="A632" s="66" t="s">
        <v>1219</v>
      </c>
      <c r="B632" s="66" t="s">
        <v>547</v>
      </c>
      <c r="C632" s="68">
        <v>45790</v>
      </c>
      <c r="D632" s="67">
        <v>0</v>
      </c>
      <c r="E632" s="67">
        <v>100</v>
      </c>
      <c r="F632" s="66" t="s">
        <v>589</v>
      </c>
      <c r="G632" s="67">
        <v>133</v>
      </c>
    </row>
    <row r="633" spans="1:7" x14ac:dyDescent="0.55000000000000004">
      <c r="A633" s="66" t="s">
        <v>1220</v>
      </c>
      <c r="B633" s="66" t="s">
        <v>549</v>
      </c>
      <c r="C633" s="68">
        <v>45790</v>
      </c>
      <c r="D633" s="67">
        <v>0</v>
      </c>
      <c r="E633" s="67">
        <v>100</v>
      </c>
      <c r="F633" s="66" t="s">
        <v>589</v>
      </c>
      <c r="G633" s="67">
        <v>133</v>
      </c>
    </row>
    <row r="634" spans="1:7" x14ac:dyDescent="0.55000000000000004">
      <c r="A634" s="66" t="s">
        <v>1221</v>
      </c>
      <c r="B634" s="66" t="s">
        <v>545</v>
      </c>
      <c r="C634" s="68">
        <v>45791</v>
      </c>
      <c r="D634" s="67">
        <v>5</v>
      </c>
      <c r="E634" s="67">
        <v>0</v>
      </c>
      <c r="F634" s="66" t="s">
        <v>589</v>
      </c>
      <c r="G634" s="67">
        <v>123</v>
      </c>
    </row>
    <row r="635" spans="1:7" x14ac:dyDescent="0.55000000000000004">
      <c r="A635" s="66" t="s">
        <v>1222</v>
      </c>
      <c r="B635" s="66" t="s">
        <v>564</v>
      </c>
      <c r="C635" s="68">
        <v>45791</v>
      </c>
      <c r="D635" s="67">
        <v>0</v>
      </c>
      <c r="E635" s="67">
        <v>45</v>
      </c>
      <c r="F635" s="66" t="s">
        <v>589</v>
      </c>
      <c r="G635" s="67">
        <v>123</v>
      </c>
    </row>
    <row r="636" spans="1:7" x14ac:dyDescent="0.55000000000000004">
      <c r="A636" s="66" t="s">
        <v>1223</v>
      </c>
      <c r="B636" s="66" t="s">
        <v>544</v>
      </c>
      <c r="C636" s="68">
        <v>45791</v>
      </c>
      <c r="D636" s="67">
        <v>0</v>
      </c>
      <c r="E636" s="67">
        <v>13</v>
      </c>
      <c r="F636" s="66" t="s">
        <v>589</v>
      </c>
      <c r="G636" s="67">
        <v>123</v>
      </c>
    </row>
    <row r="637" spans="1:7" x14ac:dyDescent="0.55000000000000004">
      <c r="A637" s="66" t="s">
        <v>1224</v>
      </c>
      <c r="B637" s="66" t="s">
        <v>560</v>
      </c>
      <c r="C637" s="68">
        <v>45791</v>
      </c>
      <c r="D637" s="67">
        <v>0</v>
      </c>
      <c r="E637" s="67">
        <v>127</v>
      </c>
      <c r="F637" s="66" t="s">
        <v>589</v>
      </c>
      <c r="G637" s="67">
        <v>123</v>
      </c>
    </row>
    <row r="638" spans="1:7" x14ac:dyDescent="0.55000000000000004">
      <c r="A638" s="66" t="s">
        <v>1225</v>
      </c>
      <c r="B638" s="66" t="s">
        <v>562</v>
      </c>
      <c r="C638" s="68">
        <v>45791</v>
      </c>
      <c r="D638" s="67">
        <v>0</v>
      </c>
      <c r="E638" s="67">
        <v>77</v>
      </c>
      <c r="F638" s="66" t="s">
        <v>589</v>
      </c>
      <c r="G638" s="67">
        <v>123</v>
      </c>
    </row>
    <row r="639" spans="1:7" x14ac:dyDescent="0.55000000000000004">
      <c r="A639" s="66" t="s">
        <v>1226</v>
      </c>
      <c r="B639" s="66" t="s">
        <v>547</v>
      </c>
      <c r="C639" s="68">
        <v>45791</v>
      </c>
      <c r="D639" s="67">
        <v>0</v>
      </c>
      <c r="E639" s="67">
        <v>100</v>
      </c>
      <c r="F639" s="66" t="s">
        <v>589</v>
      </c>
      <c r="G639" s="67">
        <v>123</v>
      </c>
    </row>
    <row r="640" spans="1:7" x14ac:dyDescent="0.55000000000000004">
      <c r="A640" s="66" t="s">
        <v>1227</v>
      </c>
      <c r="B640" s="66" t="s">
        <v>549</v>
      </c>
      <c r="C640" s="68">
        <v>45791</v>
      </c>
      <c r="D640" s="67">
        <v>0</v>
      </c>
      <c r="E640" s="67">
        <v>100</v>
      </c>
      <c r="F640" s="66" t="s">
        <v>589</v>
      </c>
      <c r="G640" s="67">
        <v>123</v>
      </c>
    </row>
    <row r="641" spans="1:7" x14ac:dyDescent="0.55000000000000004">
      <c r="A641" s="66" t="s">
        <v>1228</v>
      </c>
      <c r="B641" s="66" t="s">
        <v>545</v>
      </c>
      <c r="C641" s="68">
        <v>45792</v>
      </c>
      <c r="D641" s="67">
        <v>200</v>
      </c>
      <c r="E641" s="67">
        <v>0</v>
      </c>
      <c r="F641" s="66" t="s">
        <v>589</v>
      </c>
      <c r="G641" s="67">
        <v>108</v>
      </c>
    </row>
    <row r="642" spans="1:7" x14ac:dyDescent="0.55000000000000004">
      <c r="A642" s="66" t="s">
        <v>1229</v>
      </c>
      <c r="B642" s="66" t="s">
        <v>564</v>
      </c>
      <c r="C642" s="68">
        <v>45792</v>
      </c>
      <c r="D642" s="67">
        <v>0</v>
      </c>
      <c r="E642" s="67">
        <v>49</v>
      </c>
      <c r="F642" s="66" t="s">
        <v>589</v>
      </c>
      <c r="G642" s="67">
        <v>108</v>
      </c>
    </row>
    <row r="643" spans="1:7" x14ac:dyDescent="0.55000000000000004">
      <c r="A643" s="66" t="s">
        <v>1230</v>
      </c>
      <c r="B643" s="66" t="s">
        <v>544</v>
      </c>
      <c r="C643" s="68">
        <v>45792</v>
      </c>
      <c r="D643" s="67">
        <v>0</v>
      </c>
      <c r="E643" s="67">
        <v>12</v>
      </c>
      <c r="F643" s="66" t="s">
        <v>589</v>
      </c>
      <c r="G643" s="67">
        <v>108</v>
      </c>
    </row>
    <row r="644" spans="1:7" x14ac:dyDescent="0.55000000000000004">
      <c r="A644" s="66" t="s">
        <v>1231</v>
      </c>
      <c r="B644" s="66" t="s">
        <v>552</v>
      </c>
      <c r="C644" s="68">
        <v>45792</v>
      </c>
      <c r="D644" s="67">
        <v>0</v>
      </c>
      <c r="E644" s="67">
        <v>29</v>
      </c>
      <c r="F644" s="66" t="s">
        <v>589</v>
      </c>
      <c r="G644" s="67">
        <v>108</v>
      </c>
    </row>
    <row r="645" spans="1:7" x14ac:dyDescent="0.55000000000000004">
      <c r="A645" s="66" t="s">
        <v>1232</v>
      </c>
      <c r="B645" s="66" t="s">
        <v>560</v>
      </c>
      <c r="C645" s="68">
        <v>45792</v>
      </c>
      <c r="D645" s="67">
        <v>0</v>
      </c>
      <c r="E645" s="67">
        <v>131</v>
      </c>
      <c r="F645" s="66" t="s">
        <v>589</v>
      </c>
      <c r="G645" s="67">
        <v>108</v>
      </c>
    </row>
    <row r="646" spans="1:7" x14ac:dyDescent="0.55000000000000004">
      <c r="A646" s="66" t="s">
        <v>1233</v>
      </c>
      <c r="B646" s="66" t="s">
        <v>562</v>
      </c>
      <c r="C646" s="68">
        <v>45792</v>
      </c>
      <c r="D646" s="67">
        <v>0</v>
      </c>
      <c r="E646" s="67">
        <v>18</v>
      </c>
      <c r="F646" s="66" t="s">
        <v>589</v>
      </c>
      <c r="G646" s="67">
        <v>108</v>
      </c>
    </row>
    <row r="647" spans="1:7" x14ac:dyDescent="0.55000000000000004">
      <c r="A647" s="66" t="s">
        <v>1234</v>
      </c>
      <c r="B647" s="66" t="s">
        <v>547</v>
      </c>
      <c r="C647" s="68">
        <v>45792</v>
      </c>
      <c r="D647" s="67">
        <v>0</v>
      </c>
      <c r="E647" s="67">
        <v>200</v>
      </c>
      <c r="F647" s="66" t="s">
        <v>589</v>
      </c>
      <c r="G647" s="67">
        <v>108</v>
      </c>
    </row>
    <row r="648" spans="1:7" x14ac:dyDescent="0.55000000000000004">
      <c r="A648" s="66" t="s">
        <v>1235</v>
      </c>
      <c r="B648" s="66" t="s">
        <v>549</v>
      </c>
      <c r="C648" s="68">
        <v>45792</v>
      </c>
      <c r="D648" s="67">
        <v>0</v>
      </c>
      <c r="E648" s="67">
        <v>5</v>
      </c>
      <c r="F648" s="66" t="s">
        <v>589</v>
      </c>
      <c r="G648" s="67">
        <v>108</v>
      </c>
    </row>
    <row r="649" spans="1:7" x14ac:dyDescent="0.55000000000000004">
      <c r="A649" s="66" t="s">
        <v>1236</v>
      </c>
      <c r="B649" s="66" t="s">
        <v>545</v>
      </c>
      <c r="C649" s="68">
        <v>45793</v>
      </c>
      <c r="D649" s="67">
        <v>100</v>
      </c>
      <c r="E649" s="67">
        <v>12</v>
      </c>
      <c r="F649" s="66" t="s">
        <v>589</v>
      </c>
      <c r="G649" s="67">
        <v>120</v>
      </c>
    </row>
    <row r="650" spans="1:7" x14ac:dyDescent="0.55000000000000004">
      <c r="A650" s="66" t="s">
        <v>1237</v>
      </c>
      <c r="B650" s="66" t="s">
        <v>580</v>
      </c>
      <c r="C650" s="68">
        <v>45793</v>
      </c>
      <c r="D650" s="67">
        <v>0</v>
      </c>
      <c r="E650" s="67">
        <v>1</v>
      </c>
      <c r="F650" s="66" t="s">
        <v>589</v>
      </c>
      <c r="G650" s="67">
        <v>120</v>
      </c>
    </row>
    <row r="651" spans="1:7" x14ac:dyDescent="0.55000000000000004">
      <c r="A651" s="66" t="s">
        <v>1238</v>
      </c>
      <c r="B651" s="66" t="s">
        <v>581</v>
      </c>
      <c r="C651" s="68">
        <v>45793</v>
      </c>
      <c r="D651" s="67">
        <v>0</v>
      </c>
      <c r="E651" s="67">
        <v>1</v>
      </c>
      <c r="F651" s="66" t="s">
        <v>589</v>
      </c>
      <c r="G651" s="67">
        <v>120</v>
      </c>
    </row>
    <row r="652" spans="1:7" x14ac:dyDescent="0.55000000000000004">
      <c r="A652" s="66" t="s">
        <v>1239</v>
      </c>
      <c r="B652" s="66" t="s">
        <v>578</v>
      </c>
      <c r="C652" s="68">
        <v>45793</v>
      </c>
      <c r="D652" s="67">
        <v>0</v>
      </c>
      <c r="E652" s="67">
        <v>1</v>
      </c>
      <c r="F652" s="66" t="s">
        <v>589</v>
      </c>
      <c r="G652" s="67">
        <v>120</v>
      </c>
    </row>
    <row r="653" spans="1:7" x14ac:dyDescent="0.55000000000000004">
      <c r="A653" s="66" t="s">
        <v>1240</v>
      </c>
      <c r="B653" s="66" t="s">
        <v>579</v>
      </c>
      <c r="C653" s="68">
        <v>45793</v>
      </c>
      <c r="D653" s="67">
        <v>0</v>
      </c>
      <c r="E653" s="67">
        <v>1</v>
      </c>
      <c r="F653" s="66" t="s">
        <v>589</v>
      </c>
      <c r="G653" s="67">
        <v>120</v>
      </c>
    </row>
    <row r="654" spans="1:7" x14ac:dyDescent="0.55000000000000004">
      <c r="A654" s="66" t="s">
        <v>1241</v>
      </c>
      <c r="B654" s="66" t="s">
        <v>564</v>
      </c>
      <c r="C654" s="68">
        <v>45793</v>
      </c>
      <c r="D654" s="67">
        <v>0</v>
      </c>
      <c r="E654" s="67">
        <v>41</v>
      </c>
      <c r="F654" s="66" t="s">
        <v>589</v>
      </c>
      <c r="G654" s="67">
        <v>120</v>
      </c>
    </row>
    <row r="655" spans="1:7" x14ac:dyDescent="0.55000000000000004">
      <c r="A655" s="66" t="s">
        <v>1242</v>
      </c>
      <c r="B655" s="66" t="s">
        <v>552</v>
      </c>
      <c r="C655" s="68">
        <v>45793</v>
      </c>
      <c r="D655" s="67">
        <v>0</v>
      </c>
      <c r="E655" s="67">
        <v>1</v>
      </c>
      <c r="F655" s="66" t="s">
        <v>589</v>
      </c>
      <c r="G655" s="67">
        <v>120</v>
      </c>
    </row>
    <row r="656" spans="1:7" x14ac:dyDescent="0.55000000000000004">
      <c r="A656" s="66" t="s">
        <v>1243</v>
      </c>
      <c r="B656" s="66" t="s">
        <v>560</v>
      </c>
      <c r="C656" s="68">
        <v>45793</v>
      </c>
      <c r="D656" s="67">
        <v>0</v>
      </c>
      <c r="E656" s="67">
        <v>109</v>
      </c>
      <c r="F656" s="66" t="s">
        <v>589</v>
      </c>
      <c r="G656" s="67">
        <v>120</v>
      </c>
    </row>
    <row r="657" spans="1:7" x14ac:dyDescent="0.55000000000000004">
      <c r="A657" s="66" t="s">
        <v>1244</v>
      </c>
      <c r="B657" s="66" t="s">
        <v>547</v>
      </c>
      <c r="C657" s="68">
        <v>45793</v>
      </c>
      <c r="D657" s="67">
        <v>0</v>
      </c>
      <c r="E657" s="67">
        <v>200</v>
      </c>
      <c r="F657" s="66" t="s">
        <v>589</v>
      </c>
      <c r="G657" s="67">
        <v>120</v>
      </c>
    </row>
    <row r="658" spans="1:7" x14ac:dyDescent="0.55000000000000004">
      <c r="A658" s="66" t="s">
        <v>1245</v>
      </c>
      <c r="B658" s="66" t="s">
        <v>545</v>
      </c>
      <c r="C658" s="68">
        <v>45796</v>
      </c>
      <c r="D658" s="67">
        <v>100</v>
      </c>
      <c r="E658" s="67">
        <v>12</v>
      </c>
      <c r="F658" s="66" t="s">
        <v>589</v>
      </c>
      <c r="G658" s="67">
        <v>114</v>
      </c>
    </row>
    <row r="659" spans="1:7" x14ac:dyDescent="0.55000000000000004">
      <c r="A659" s="66" t="s">
        <v>1246</v>
      </c>
      <c r="B659" s="66" t="s">
        <v>564</v>
      </c>
      <c r="C659" s="68">
        <v>45796</v>
      </c>
      <c r="D659" s="67">
        <v>0</v>
      </c>
      <c r="E659" s="67">
        <v>42</v>
      </c>
      <c r="F659" s="66" t="s">
        <v>589</v>
      </c>
      <c r="G659" s="67">
        <v>114</v>
      </c>
    </row>
    <row r="660" spans="1:7" x14ac:dyDescent="0.55000000000000004">
      <c r="A660" s="66" t="s">
        <v>1247</v>
      </c>
      <c r="B660" s="66" t="s">
        <v>560</v>
      </c>
      <c r="C660" s="68">
        <v>45796</v>
      </c>
      <c r="D660" s="67">
        <v>0</v>
      </c>
      <c r="E660" s="67">
        <v>123</v>
      </c>
      <c r="F660" s="66" t="s">
        <v>589</v>
      </c>
      <c r="G660" s="67">
        <v>114</v>
      </c>
    </row>
    <row r="661" spans="1:7" x14ac:dyDescent="0.55000000000000004">
      <c r="A661" s="66" t="s">
        <v>1248</v>
      </c>
      <c r="B661" s="66" t="s">
        <v>562</v>
      </c>
      <c r="C661" s="68">
        <v>45796</v>
      </c>
      <c r="D661" s="67">
        <v>0</v>
      </c>
      <c r="E661" s="67">
        <v>28</v>
      </c>
      <c r="F661" s="66" t="s">
        <v>589</v>
      </c>
      <c r="G661" s="67">
        <v>114</v>
      </c>
    </row>
    <row r="662" spans="1:7" x14ac:dyDescent="0.55000000000000004">
      <c r="A662" s="66" t="s">
        <v>1249</v>
      </c>
      <c r="B662" s="66" t="s">
        <v>547</v>
      </c>
      <c r="C662" s="68">
        <v>45796</v>
      </c>
      <c r="D662" s="67">
        <v>0</v>
      </c>
      <c r="E662" s="67">
        <v>100</v>
      </c>
      <c r="F662" s="66" t="s">
        <v>589</v>
      </c>
      <c r="G662" s="67">
        <v>114</v>
      </c>
    </row>
    <row r="663" spans="1:7" x14ac:dyDescent="0.55000000000000004">
      <c r="A663" s="66" t="s">
        <v>1250</v>
      </c>
      <c r="B663" s="66" t="s">
        <v>548</v>
      </c>
      <c r="C663" s="68">
        <v>45796</v>
      </c>
      <c r="D663" s="67">
        <v>0</v>
      </c>
      <c r="E663" s="67">
        <v>100</v>
      </c>
      <c r="F663" s="66" t="s">
        <v>589</v>
      </c>
      <c r="G663" s="67">
        <v>114</v>
      </c>
    </row>
    <row r="664" spans="1:7" x14ac:dyDescent="0.55000000000000004">
      <c r="A664" s="66" t="s">
        <v>1251</v>
      </c>
      <c r="B664" s="66" t="s">
        <v>545</v>
      </c>
      <c r="C664" s="68">
        <v>45797</v>
      </c>
      <c r="D664" s="67">
        <v>200</v>
      </c>
      <c r="E664" s="67">
        <v>13</v>
      </c>
      <c r="F664" s="66" t="s">
        <v>589</v>
      </c>
      <c r="G664" s="67">
        <v>118</v>
      </c>
    </row>
    <row r="665" spans="1:7" x14ac:dyDescent="0.55000000000000004">
      <c r="A665" s="66" t="s">
        <v>1252</v>
      </c>
      <c r="B665" s="66" t="s">
        <v>564</v>
      </c>
      <c r="C665" s="68">
        <v>45797</v>
      </c>
      <c r="D665" s="67">
        <v>0</v>
      </c>
      <c r="E665" s="67">
        <v>52</v>
      </c>
      <c r="F665" s="66" t="s">
        <v>589</v>
      </c>
      <c r="G665" s="67">
        <v>118</v>
      </c>
    </row>
    <row r="666" spans="1:7" x14ac:dyDescent="0.55000000000000004">
      <c r="A666" s="66" t="s">
        <v>1253</v>
      </c>
      <c r="B666" s="66" t="s">
        <v>560</v>
      </c>
      <c r="C666" s="68">
        <v>45797</v>
      </c>
      <c r="D666" s="67">
        <v>0</v>
      </c>
      <c r="E666" s="67">
        <v>137</v>
      </c>
      <c r="F666" s="66" t="s">
        <v>589</v>
      </c>
      <c r="G666" s="67">
        <v>118</v>
      </c>
    </row>
    <row r="667" spans="1:7" x14ac:dyDescent="0.55000000000000004">
      <c r="A667" s="66" t="s">
        <v>1254</v>
      </c>
      <c r="B667" s="66" t="s">
        <v>547</v>
      </c>
      <c r="C667" s="68">
        <v>45797</v>
      </c>
      <c r="D667" s="67">
        <v>0</v>
      </c>
      <c r="E667" s="67">
        <v>100</v>
      </c>
      <c r="F667" s="66" t="s">
        <v>589</v>
      </c>
      <c r="G667" s="67">
        <v>118</v>
      </c>
    </row>
    <row r="668" spans="1:7" x14ac:dyDescent="0.55000000000000004">
      <c r="A668" s="66" t="s">
        <v>1255</v>
      </c>
      <c r="B668" s="66" t="s">
        <v>548</v>
      </c>
      <c r="C668" s="68">
        <v>45797</v>
      </c>
      <c r="D668" s="67">
        <v>0</v>
      </c>
      <c r="E668" s="67">
        <v>100</v>
      </c>
      <c r="F668" s="66" t="s">
        <v>589</v>
      </c>
      <c r="G668" s="67">
        <v>118</v>
      </c>
    </row>
    <row r="669" spans="1:7" x14ac:dyDescent="0.55000000000000004">
      <c r="A669" s="66" t="s">
        <v>1256</v>
      </c>
      <c r="B669" s="66" t="s">
        <v>545</v>
      </c>
      <c r="C669" s="68">
        <v>45798</v>
      </c>
      <c r="D669" s="67">
        <v>100</v>
      </c>
      <c r="E669" s="67">
        <v>12</v>
      </c>
      <c r="F669" s="66" t="s">
        <v>589</v>
      </c>
      <c r="G669" s="67">
        <v>108</v>
      </c>
    </row>
    <row r="670" spans="1:7" x14ac:dyDescent="0.55000000000000004">
      <c r="A670" s="66" t="s">
        <v>1257</v>
      </c>
      <c r="B670" s="66" t="s">
        <v>564</v>
      </c>
      <c r="C670" s="68">
        <v>45798</v>
      </c>
      <c r="D670" s="67">
        <v>0</v>
      </c>
      <c r="E670" s="67">
        <v>50</v>
      </c>
      <c r="F670" s="66" t="s">
        <v>589</v>
      </c>
      <c r="G670" s="67">
        <v>108</v>
      </c>
    </row>
    <row r="671" spans="1:7" x14ac:dyDescent="0.55000000000000004">
      <c r="A671" s="66" t="s">
        <v>1258</v>
      </c>
      <c r="B671" s="66" t="s">
        <v>560</v>
      </c>
      <c r="C671" s="68">
        <v>45798</v>
      </c>
      <c r="D671" s="67">
        <v>0</v>
      </c>
      <c r="E671" s="67">
        <v>134</v>
      </c>
      <c r="F671" s="66" t="s">
        <v>589</v>
      </c>
      <c r="G671" s="67">
        <v>108</v>
      </c>
    </row>
    <row r="672" spans="1:7" x14ac:dyDescent="0.55000000000000004">
      <c r="A672" s="66" t="s">
        <v>1259</v>
      </c>
      <c r="B672" s="66" t="s">
        <v>562</v>
      </c>
      <c r="C672" s="68">
        <v>45798</v>
      </c>
      <c r="D672" s="67">
        <v>0</v>
      </c>
      <c r="E672" s="67">
        <v>23</v>
      </c>
      <c r="F672" s="66" t="s">
        <v>589</v>
      </c>
      <c r="G672" s="67">
        <v>108</v>
      </c>
    </row>
    <row r="673" spans="1:7" x14ac:dyDescent="0.55000000000000004">
      <c r="A673" s="66" t="s">
        <v>1260</v>
      </c>
      <c r="B673" s="66" t="s">
        <v>547</v>
      </c>
      <c r="C673" s="68">
        <v>45798</v>
      </c>
      <c r="D673" s="67">
        <v>0</v>
      </c>
      <c r="E673" s="67">
        <v>200</v>
      </c>
      <c r="F673" s="66" t="s">
        <v>589</v>
      </c>
      <c r="G673" s="67">
        <v>108</v>
      </c>
    </row>
    <row r="674" spans="1:7" x14ac:dyDescent="0.55000000000000004">
      <c r="A674" s="66" t="s">
        <v>1261</v>
      </c>
      <c r="B674" s="66" t="s">
        <v>545</v>
      </c>
      <c r="C674" s="68">
        <v>45799</v>
      </c>
      <c r="D674" s="67">
        <v>100</v>
      </c>
      <c r="E674" s="67">
        <v>33</v>
      </c>
      <c r="F674" s="66" t="s">
        <v>589</v>
      </c>
      <c r="G674" s="67">
        <v>109</v>
      </c>
    </row>
    <row r="675" spans="1:7" x14ac:dyDescent="0.55000000000000004">
      <c r="A675" s="66" t="s">
        <v>1262</v>
      </c>
      <c r="B675" s="66" t="s">
        <v>580</v>
      </c>
      <c r="C675" s="68">
        <v>45799</v>
      </c>
      <c r="D675" s="67">
        <v>0</v>
      </c>
      <c r="E675" s="67">
        <v>35</v>
      </c>
      <c r="F675" s="66" t="s">
        <v>589</v>
      </c>
      <c r="G675" s="67">
        <v>109</v>
      </c>
    </row>
    <row r="676" spans="1:7" x14ac:dyDescent="0.55000000000000004">
      <c r="A676" s="66" t="s">
        <v>1263</v>
      </c>
      <c r="B676" s="66" t="s">
        <v>578</v>
      </c>
      <c r="C676" s="68">
        <v>45799</v>
      </c>
      <c r="D676" s="67">
        <v>0</v>
      </c>
      <c r="E676" s="67">
        <v>35</v>
      </c>
      <c r="F676" s="66" t="s">
        <v>589</v>
      </c>
      <c r="G676" s="67">
        <v>109</v>
      </c>
    </row>
    <row r="677" spans="1:7" x14ac:dyDescent="0.55000000000000004">
      <c r="A677" s="66" t="s">
        <v>1264</v>
      </c>
      <c r="B677" s="66" t="s">
        <v>564</v>
      </c>
      <c r="C677" s="68">
        <v>45799</v>
      </c>
      <c r="D677" s="67">
        <v>0</v>
      </c>
      <c r="E677" s="67">
        <v>61</v>
      </c>
      <c r="F677" s="66" t="s">
        <v>589</v>
      </c>
      <c r="G677" s="67">
        <v>109</v>
      </c>
    </row>
    <row r="678" spans="1:7" x14ac:dyDescent="0.55000000000000004">
      <c r="A678" s="66" t="s">
        <v>1265</v>
      </c>
      <c r="B678" s="66" t="s">
        <v>560</v>
      </c>
      <c r="C678" s="68">
        <v>45799</v>
      </c>
      <c r="D678" s="67">
        <v>0</v>
      </c>
      <c r="E678" s="67">
        <v>133</v>
      </c>
      <c r="F678" s="66" t="s">
        <v>589</v>
      </c>
      <c r="G678" s="67">
        <v>109</v>
      </c>
    </row>
    <row r="679" spans="1:7" x14ac:dyDescent="0.55000000000000004">
      <c r="A679" s="66" t="s">
        <v>1266</v>
      </c>
      <c r="B679" s="66" t="s">
        <v>562</v>
      </c>
      <c r="C679" s="68">
        <v>45799</v>
      </c>
      <c r="D679" s="67">
        <v>0</v>
      </c>
      <c r="E679" s="67">
        <v>28</v>
      </c>
      <c r="F679" s="66" t="s">
        <v>589</v>
      </c>
      <c r="G679" s="67">
        <v>109</v>
      </c>
    </row>
    <row r="680" spans="1:7" x14ac:dyDescent="0.55000000000000004">
      <c r="A680" s="66" t="s">
        <v>1267</v>
      </c>
      <c r="B680" s="66" t="s">
        <v>547</v>
      </c>
      <c r="C680" s="68">
        <v>45799</v>
      </c>
      <c r="D680" s="67">
        <v>0</v>
      </c>
      <c r="E680" s="67">
        <v>100</v>
      </c>
      <c r="F680" s="66" t="s">
        <v>589</v>
      </c>
      <c r="G680" s="67">
        <v>109</v>
      </c>
    </row>
    <row r="681" spans="1:7" x14ac:dyDescent="0.55000000000000004">
      <c r="A681" s="66" t="s">
        <v>1268</v>
      </c>
      <c r="B681" s="66" t="s">
        <v>545</v>
      </c>
      <c r="C681" s="68">
        <v>45800</v>
      </c>
      <c r="D681" s="67">
        <v>100</v>
      </c>
      <c r="E681" s="67">
        <v>33</v>
      </c>
      <c r="F681" s="66" t="s">
        <v>589</v>
      </c>
      <c r="G681" s="67">
        <v>110</v>
      </c>
    </row>
    <row r="682" spans="1:7" x14ac:dyDescent="0.55000000000000004">
      <c r="A682" s="66" t="s">
        <v>1269</v>
      </c>
      <c r="B682" s="66" t="s">
        <v>580</v>
      </c>
      <c r="C682" s="68">
        <v>45800</v>
      </c>
      <c r="D682" s="67">
        <v>0</v>
      </c>
      <c r="E682" s="67">
        <v>35</v>
      </c>
      <c r="F682" s="66" t="s">
        <v>589</v>
      </c>
      <c r="G682" s="67">
        <v>110</v>
      </c>
    </row>
    <row r="683" spans="1:7" x14ac:dyDescent="0.55000000000000004">
      <c r="A683" s="66" t="s">
        <v>1270</v>
      </c>
      <c r="B683" s="66" t="s">
        <v>578</v>
      </c>
      <c r="C683" s="68">
        <v>45800</v>
      </c>
      <c r="D683" s="67">
        <v>0</v>
      </c>
      <c r="E683" s="67">
        <v>35</v>
      </c>
      <c r="F683" s="66" t="s">
        <v>589</v>
      </c>
      <c r="G683" s="67">
        <v>110</v>
      </c>
    </row>
    <row r="684" spans="1:7" x14ac:dyDescent="0.55000000000000004">
      <c r="A684" s="66" t="s">
        <v>1271</v>
      </c>
      <c r="B684" s="66" t="s">
        <v>564</v>
      </c>
      <c r="C684" s="68">
        <v>45800</v>
      </c>
      <c r="D684" s="67">
        <v>0</v>
      </c>
      <c r="E684" s="67">
        <v>60</v>
      </c>
      <c r="F684" s="66" t="s">
        <v>589</v>
      </c>
      <c r="G684" s="67">
        <v>110</v>
      </c>
    </row>
    <row r="685" spans="1:7" x14ac:dyDescent="0.55000000000000004">
      <c r="A685" s="66" t="s">
        <v>1272</v>
      </c>
      <c r="B685" s="66" t="s">
        <v>560</v>
      </c>
      <c r="C685" s="68">
        <v>45800</v>
      </c>
      <c r="D685" s="67">
        <v>0</v>
      </c>
      <c r="E685" s="67">
        <v>93</v>
      </c>
      <c r="F685" s="66" t="s">
        <v>589</v>
      </c>
      <c r="G685" s="67">
        <v>110</v>
      </c>
    </row>
    <row r="686" spans="1:7" x14ac:dyDescent="0.55000000000000004">
      <c r="A686" s="66" t="s">
        <v>1273</v>
      </c>
      <c r="B686" s="66" t="s">
        <v>562</v>
      </c>
      <c r="C686" s="68">
        <v>45800</v>
      </c>
      <c r="D686" s="67">
        <v>0</v>
      </c>
      <c r="E686" s="67">
        <v>27</v>
      </c>
      <c r="F686" s="66" t="s">
        <v>589</v>
      </c>
      <c r="G686" s="67">
        <v>110</v>
      </c>
    </row>
    <row r="687" spans="1:7" x14ac:dyDescent="0.55000000000000004">
      <c r="A687" s="66" t="s">
        <v>1274</v>
      </c>
      <c r="B687" s="66" t="s">
        <v>547</v>
      </c>
      <c r="C687" s="68">
        <v>45800</v>
      </c>
      <c r="D687" s="67">
        <v>0</v>
      </c>
      <c r="E687" s="67">
        <v>100</v>
      </c>
      <c r="F687" s="66" t="s">
        <v>589</v>
      </c>
      <c r="G687" s="67">
        <v>110</v>
      </c>
    </row>
    <row r="688" spans="1:7" x14ac:dyDescent="0.55000000000000004">
      <c r="A688" s="66" t="s">
        <v>1275</v>
      </c>
      <c r="B688" s="66" t="s">
        <v>545</v>
      </c>
      <c r="C688" s="68">
        <v>45803</v>
      </c>
      <c r="D688" s="67">
        <v>100</v>
      </c>
      <c r="E688" s="67">
        <v>35</v>
      </c>
      <c r="F688" s="66" t="s">
        <v>589</v>
      </c>
      <c r="G688" s="67">
        <v>111</v>
      </c>
    </row>
    <row r="689" spans="1:7" x14ac:dyDescent="0.55000000000000004">
      <c r="A689" s="66" t="s">
        <v>1276</v>
      </c>
      <c r="B689" s="66" t="s">
        <v>580</v>
      </c>
      <c r="C689" s="68">
        <v>45803</v>
      </c>
      <c r="D689" s="67">
        <v>0</v>
      </c>
      <c r="E689" s="67">
        <v>31</v>
      </c>
      <c r="F689" s="66" t="s">
        <v>589</v>
      </c>
      <c r="G689" s="67">
        <v>111</v>
      </c>
    </row>
    <row r="690" spans="1:7" x14ac:dyDescent="0.55000000000000004">
      <c r="A690" s="66" t="s">
        <v>1277</v>
      </c>
      <c r="B690" s="66" t="s">
        <v>578</v>
      </c>
      <c r="C690" s="68">
        <v>45803</v>
      </c>
      <c r="D690" s="67">
        <v>0</v>
      </c>
      <c r="E690" s="67">
        <v>31</v>
      </c>
      <c r="F690" s="66" t="s">
        <v>589</v>
      </c>
      <c r="G690" s="67">
        <v>111</v>
      </c>
    </row>
    <row r="691" spans="1:7" x14ac:dyDescent="0.55000000000000004">
      <c r="A691" s="66" t="s">
        <v>1278</v>
      </c>
      <c r="B691" s="66" t="s">
        <v>564</v>
      </c>
      <c r="C691" s="68">
        <v>45803</v>
      </c>
      <c r="D691" s="67">
        <v>0</v>
      </c>
      <c r="E691" s="67">
        <v>51</v>
      </c>
      <c r="F691" s="66" t="s">
        <v>589</v>
      </c>
      <c r="G691" s="67">
        <v>111</v>
      </c>
    </row>
    <row r="692" spans="1:7" x14ac:dyDescent="0.55000000000000004">
      <c r="A692" s="66" t="s">
        <v>1279</v>
      </c>
      <c r="B692" s="66" t="s">
        <v>560</v>
      </c>
      <c r="C692" s="68">
        <v>45803</v>
      </c>
      <c r="D692" s="67">
        <v>0</v>
      </c>
      <c r="E692" s="67">
        <v>128</v>
      </c>
      <c r="F692" s="66" t="s">
        <v>589</v>
      </c>
      <c r="G692" s="67">
        <v>111</v>
      </c>
    </row>
    <row r="693" spans="1:7" x14ac:dyDescent="0.55000000000000004">
      <c r="A693" s="66" t="s">
        <v>1280</v>
      </c>
      <c r="B693" s="66" t="s">
        <v>559</v>
      </c>
      <c r="C693" s="68">
        <v>45803</v>
      </c>
      <c r="D693" s="67">
        <v>0</v>
      </c>
      <c r="E693" s="67">
        <v>4</v>
      </c>
      <c r="F693" s="66" t="s">
        <v>589</v>
      </c>
      <c r="G693" s="67">
        <v>111</v>
      </c>
    </row>
    <row r="694" spans="1:7" x14ac:dyDescent="0.55000000000000004">
      <c r="A694" s="66" t="s">
        <v>1281</v>
      </c>
      <c r="B694" s="66" t="s">
        <v>562</v>
      </c>
      <c r="C694" s="68">
        <v>45803</v>
      </c>
      <c r="D694" s="67">
        <v>0</v>
      </c>
      <c r="E694" s="67">
        <v>36</v>
      </c>
      <c r="F694" s="66" t="s">
        <v>589</v>
      </c>
      <c r="G694" s="67">
        <v>111</v>
      </c>
    </row>
    <row r="695" spans="1:7" x14ac:dyDescent="0.55000000000000004">
      <c r="A695" s="66" t="s">
        <v>1282</v>
      </c>
      <c r="B695" s="66" t="s">
        <v>547</v>
      </c>
      <c r="C695" s="68">
        <v>45803</v>
      </c>
      <c r="D695" s="67">
        <v>0</v>
      </c>
      <c r="E695" s="67">
        <v>100</v>
      </c>
      <c r="F695" s="66" t="s">
        <v>589</v>
      </c>
      <c r="G695" s="67">
        <v>111</v>
      </c>
    </row>
    <row r="696" spans="1:7" x14ac:dyDescent="0.55000000000000004">
      <c r="A696" s="66" t="s">
        <v>1283</v>
      </c>
      <c r="B696" s="66" t="s">
        <v>545</v>
      </c>
      <c r="C696" s="68">
        <v>45804</v>
      </c>
      <c r="D696" s="67">
        <v>100</v>
      </c>
      <c r="E696" s="67">
        <v>12</v>
      </c>
      <c r="F696" s="66" t="s">
        <v>589</v>
      </c>
      <c r="G696" s="67">
        <v>94</v>
      </c>
    </row>
    <row r="697" spans="1:7" x14ac:dyDescent="0.55000000000000004">
      <c r="A697" s="66" t="s">
        <v>1284</v>
      </c>
      <c r="B697" s="66" t="s">
        <v>580</v>
      </c>
      <c r="C697" s="68">
        <v>45804</v>
      </c>
      <c r="D697" s="67">
        <v>0</v>
      </c>
      <c r="E697" s="67">
        <v>20</v>
      </c>
      <c r="F697" s="66" t="s">
        <v>589</v>
      </c>
      <c r="G697" s="67">
        <v>94</v>
      </c>
    </row>
    <row r="698" spans="1:7" x14ac:dyDescent="0.55000000000000004">
      <c r="A698" s="66" t="s">
        <v>1285</v>
      </c>
      <c r="B698" s="66" t="s">
        <v>581</v>
      </c>
      <c r="C698" s="68">
        <v>45804</v>
      </c>
      <c r="D698" s="67">
        <v>0</v>
      </c>
      <c r="E698" s="67">
        <v>15</v>
      </c>
      <c r="F698" s="66" t="s">
        <v>589</v>
      </c>
      <c r="G698" s="67">
        <v>94</v>
      </c>
    </row>
    <row r="699" spans="1:7" x14ac:dyDescent="0.55000000000000004">
      <c r="A699" s="66" t="s">
        <v>1286</v>
      </c>
      <c r="B699" s="66" t="s">
        <v>578</v>
      </c>
      <c r="C699" s="68">
        <v>45804</v>
      </c>
      <c r="D699" s="67">
        <v>0</v>
      </c>
      <c r="E699" s="67">
        <v>20</v>
      </c>
      <c r="F699" s="66" t="s">
        <v>589</v>
      </c>
      <c r="G699" s="67">
        <v>94</v>
      </c>
    </row>
    <row r="700" spans="1:7" x14ac:dyDescent="0.55000000000000004">
      <c r="A700" s="66" t="s">
        <v>1287</v>
      </c>
      <c r="B700" s="66" t="s">
        <v>579</v>
      </c>
      <c r="C700" s="68">
        <v>45804</v>
      </c>
      <c r="D700" s="67">
        <v>0</v>
      </c>
      <c r="E700" s="67">
        <v>15</v>
      </c>
      <c r="F700" s="66" t="s">
        <v>589</v>
      </c>
      <c r="G700" s="67">
        <v>94</v>
      </c>
    </row>
    <row r="701" spans="1:7" x14ac:dyDescent="0.55000000000000004">
      <c r="A701" s="66" t="s">
        <v>1288</v>
      </c>
      <c r="B701" s="66" t="s">
        <v>564</v>
      </c>
      <c r="C701" s="68">
        <v>45804</v>
      </c>
      <c r="D701" s="67">
        <v>0</v>
      </c>
      <c r="E701" s="67">
        <v>51</v>
      </c>
      <c r="F701" s="66" t="s">
        <v>589</v>
      </c>
      <c r="G701" s="67">
        <v>94</v>
      </c>
    </row>
    <row r="702" spans="1:7" x14ac:dyDescent="0.55000000000000004">
      <c r="A702" s="66" t="s">
        <v>1289</v>
      </c>
      <c r="B702" s="66" t="s">
        <v>560</v>
      </c>
      <c r="C702" s="68">
        <v>45804</v>
      </c>
      <c r="D702" s="67">
        <v>0</v>
      </c>
      <c r="E702" s="67">
        <v>128</v>
      </c>
      <c r="F702" s="66" t="s">
        <v>589</v>
      </c>
      <c r="G702" s="67">
        <v>94</v>
      </c>
    </row>
    <row r="703" spans="1:7" x14ac:dyDescent="0.55000000000000004">
      <c r="A703" s="66" t="s">
        <v>1290</v>
      </c>
      <c r="B703" s="66" t="s">
        <v>562</v>
      </c>
      <c r="C703" s="68">
        <v>45804</v>
      </c>
      <c r="D703" s="67">
        <v>0</v>
      </c>
      <c r="E703" s="67">
        <v>62</v>
      </c>
      <c r="F703" s="66" t="s">
        <v>589</v>
      </c>
      <c r="G703" s="67">
        <v>94</v>
      </c>
    </row>
    <row r="704" spans="1:7" x14ac:dyDescent="0.55000000000000004">
      <c r="A704" s="66" t="s">
        <v>1291</v>
      </c>
      <c r="B704" s="66" t="s">
        <v>547</v>
      </c>
      <c r="C704" s="68">
        <v>45804</v>
      </c>
      <c r="D704" s="67">
        <v>0</v>
      </c>
      <c r="E704" s="67">
        <v>100</v>
      </c>
      <c r="F704" s="66" t="s">
        <v>589</v>
      </c>
      <c r="G704" s="67">
        <v>94</v>
      </c>
    </row>
    <row r="705" spans="1:7" x14ac:dyDescent="0.55000000000000004">
      <c r="A705" s="66" t="s">
        <v>1292</v>
      </c>
      <c r="B705" s="66" t="s">
        <v>545</v>
      </c>
      <c r="C705" s="68">
        <v>45805</v>
      </c>
      <c r="D705" s="67">
        <v>100</v>
      </c>
      <c r="E705" s="67">
        <v>13</v>
      </c>
      <c r="F705" s="66" t="s">
        <v>589</v>
      </c>
      <c r="G705" s="67">
        <v>93</v>
      </c>
    </row>
    <row r="706" spans="1:7" x14ac:dyDescent="0.55000000000000004">
      <c r="A706" s="66" t="s">
        <v>1293</v>
      </c>
      <c r="B706" s="66" t="s">
        <v>580</v>
      </c>
      <c r="C706" s="68">
        <v>45805</v>
      </c>
      <c r="D706" s="67">
        <v>0</v>
      </c>
      <c r="E706" s="67">
        <v>25</v>
      </c>
      <c r="F706" s="66" t="s">
        <v>589</v>
      </c>
      <c r="G706" s="67">
        <v>93</v>
      </c>
    </row>
    <row r="707" spans="1:7" x14ac:dyDescent="0.55000000000000004">
      <c r="A707" s="66" t="s">
        <v>1294</v>
      </c>
      <c r="B707" s="66" t="s">
        <v>578</v>
      </c>
      <c r="C707" s="68">
        <v>45805</v>
      </c>
      <c r="D707" s="67">
        <v>0</v>
      </c>
      <c r="E707" s="67">
        <v>25</v>
      </c>
      <c r="F707" s="66" t="s">
        <v>589</v>
      </c>
      <c r="G707" s="67">
        <v>93</v>
      </c>
    </row>
    <row r="708" spans="1:7" x14ac:dyDescent="0.55000000000000004">
      <c r="A708" s="66" t="s">
        <v>1295</v>
      </c>
      <c r="B708" s="66" t="s">
        <v>564</v>
      </c>
      <c r="C708" s="68">
        <v>45805</v>
      </c>
      <c r="D708" s="67">
        <v>0</v>
      </c>
      <c r="E708" s="67">
        <v>51</v>
      </c>
      <c r="F708" s="66" t="s">
        <v>589</v>
      </c>
      <c r="G708" s="67">
        <v>93</v>
      </c>
    </row>
    <row r="709" spans="1:7" x14ac:dyDescent="0.55000000000000004">
      <c r="A709" s="66" t="s">
        <v>1296</v>
      </c>
      <c r="B709" s="66" t="s">
        <v>560</v>
      </c>
      <c r="C709" s="68">
        <v>45805</v>
      </c>
      <c r="D709" s="67">
        <v>0</v>
      </c>
      <c r="E709" s="67">
        <v>128</v>
      </c>
      <c r="F709" s="66" t="s">
        <v>589</v>
      </c>
      <c r="G709" s="67">
        <v>93</v>
      </c>
    </row>
    <row r="710" spans="1:7" x14ac:dyDescent="0.55000000000000004">
      <c r="A710" s="66" t="s">
        <v>1297</v>
      </c>
      <c r="B710" s="66" t="s">
        <v>562</v>
      </c>
      <c r="C710" s="68">
        <v>45805</v>
      </c>
      <c r="D710" s="67">
        <v>0</v>
      </c>
      <c r="E710" s="67">
        <v>52</v>
      </c>
      <c r="F710" s="66" t="s">
        <v>589</v>
      </c>
      <c r="G710" s="67">
        <v>93</v>
      </c>
    </row>
    <row r="711" spans="1:7" x14ac:dyDescent="0.55000000000000004">
      <c r="A711" s="66" t="s">
        <v>1298</v>
      </c>
      <c r="B711" s="66" t="s">
        <v>547</v>
      </c>
      <c r="C711" s="68">
        <v>45805</v>
      </c>
      <c r="D711" s="67">
        <v>0</v>
      </c>
      <c r="E711" s="67">
        <v>100</v>
      </c>
      <c r="F711" s="66" t="s">
        <v>589</v>
      </c>
      <c r="G711" s="67">
        <v>93</v>
      </c>
    </row>
    <row r="712" spans="1:7" x14ac:dyDescent="0.55000000000000004">
      <c r="A712" s="66" t="s">
        <v>1299</v>
      </c>
      <c r="B712" s="66" t="s">
        <v>545</v>
      </c>
      <c r="C712" s="68">
        <v>45806</v>
      </c>
      <c r="D712" s="67">
        <v>100</v>
      </c>
      <c r="E712" s="67">
        <v>12</v>
      </c>
      <c r="F712" s="66" t="s">
        <v>589</v>
      </c>
      <c r="G712" s="67">
        <v>60</v>
      </c>
    </row>
    <row r="713" spans="1:7" x14ac:dyDescent="0.55000000000000004">
      <c r="A713" s="66" t="s">
        <v>1300</v>
      </c>
      <c r="B713" s="66" t="s">
        <v>564</v>
      </c>
      <c r="C713" s="68">
        <v>45806</v>
      </c>
      <c r="D713" s="67">
        <v>0</v>
      </c>
      <c r="E713" s="67">
        <v>51</v>
      </c>
      <c r="F713" s="66" t="s">
        <v>589</v>
      </c>
      <c r="G713" s="67">
        <v>60</v>
      </c>
    </row>
    <row r="714" spans="1:7" x14ac:dyDescent="0.55000000000000004">
      <c r="A714" s="66" t="s">
        <v>1301</v>
      </c>
      <c r="B714" s="66" t="s">
        <v>560</v>
      </c>
      <c r="C714" s="68">
        <v>45806</v>
      </c>
      <c r="D714" s="67">
        <v>0</v>
      </c>
      <c r="E714" s="67">
        <v>127</v>
      </c>
      <c r="F714" s="66" t="s">
        <v>589</v>
      </c>
      <c r="G714" s="67">
        <v>60</v>
      </c>
    </row>
    <row r="715" spans="1:7" x14ac:dyDescent="0.55000000000000004">
      <c r="A715" s="66" t="s">
        <v>1302</v>
      </c>
      <c r="B715" s="66" t="s">
        <v>562</v>
      </c>
      <c r="C715" s="68">
        <v>45806</v>
      </c>
      <c r="D715" s="67">
        <v>0</v>
      </c>
      <c r="E715" s="67">
        <v>56</v>
      </c>
      <c r="F715" s="66" t="s">
        <v>589</v>
      </c>
      <c r="G715" s="67">
        <v>60</v>
      </c>
    </row>
    <row r="716" spans="1:7" x14ac:dyDescent="0.55000000000000004">
      <c r="A716" s="66" t="s">
        <v>1303</v>
      </c>
      <c r="B716" s="66" t="s">
        <v>547</v>
      </c>
      <c r="C716" s="68">
        <v>45806</v>
      </c>
      <c r="D716" s="67">
        <v>0</v>
      </c>
      <c r="E716" s="67">
        <v>100</v>
      </c>
      <c r="F716" s="66" t="s">
        <v>589</v>
      </c>
      <c r="G716" s="67">
        <v>60</v>
      </c>
    </row>
    <row r="717" spans="1:7" x14ac:dyDescent="0.55000000000000004">
      <c r="A717" s="66" t="s">
        <v>1304</v>
      </c>
      <c r="B717" s="66" t="s">
        <v>545</v>
      </c>
      <c r="C717" s="68">
        <v>45807</v>
      </c>
      <c r="D717" s="67">
        <v>0</v>
      </c>
      <c r="E717" s="67">
        <v>13</v>
      </c>
      <c r="F717" s="66" t="s">
        <v>589</v>
      </c>
      <c r="G717" s="67">
        <v>0</v>
      </c>
    </row>
    <row r="718" spans="1:7" x14ac:dyDescent="0.55000000000000004">
      <c r="A718" s="66" t="s">
        <v>1305</v>
      </c>
      <c r="B718" s="66" t="s">
        <v>564</v>
      </c>
      <c r="C718" s="68">
        <v>45807</v>
      </c>
      <c r="D718" s="67">
        <v>0</v>
      </c>
      <c r="E718" s="67">
        <v>54</v>
      </c>
      <c r="F718" s="66" t="s">
        <v>589</v>
      </c>
      <c r="G718" s="67">
        <v>0</v>
      </c>
    </row>
    <row r="719" spans="1:7" x14ac:dyDescent="0.55000000000000004">
      <c r="A719" s="66" t="s">
        <v>1306</v>
      </c>
      <c r="B719" s="66" t="s">
        <v>560</v>
      </c>
      <c r="C719" s="68">
        <v>45807</v>
      </c>
      <c r="D719" s="67">
        <v>0</v>
      </c>
      <c r="E719" s="67">
        <v>132</v>
      </c>
      <c r="F719" s="66" t="s">
        <v>589</v>
      </c>
      <c r="G719" s="67">
        <v>0</v>
      </c>
    </row>
    <row r="720" spans="1:7" x14ac:dyDescent="0.55000000000000004">
      <c r="A720" s="66" t="s">
        <v>1307</v>
      </c>
      <c r="B720" s="66" t="s">
        <v>562</v>
      </c>
      <c r="C720" s="68">
        <v>45807</v>
      </c>
      <c r="D720" s="67">
        <v>0</v>
      </c>
      <c r="E720" s="67">
        <v>63</v>
      </c>
      <c r="F720" s="66" t="s">
        <v>589</v>
      </c>
      <c r="G720" s="67">
        <v>0</v>
      </c>
    </row>
    <row r="721" spans="1:7" x14ac:dyDescent="0.55000000000000004">
      <c r="A721" s="66" t="s">
        <v>1308</v>
      </c>
      <c r="B721" s="66" t="s">
        <v>547</v>
      </c>
      <c r="C721" s="68">
        <v>45807</v>
      </c>
      <c r="D721" s="67">
        <v>0</v>
      </c>
      <c r="E721" s="67">
        <v>100</v>
      </c>
      <c r="F721" s="66" t="s">
        <v>589</v>
      </c>
      <c r="G721" s="67">
        <v>0</v>
      </c>
    </row>
  </sheetData>
  <phoneticPr fontId="1"/>
  <pageMargins left="0.7" right="0.7" top="0.75" bottom="0.75" header="0.3" footer="0.3"/>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19548A-11AA-46FE-9730-A3969A9DCFEA}">
  <dimension ref="A1:A527"/>
  <sheetViews>
    <sheetView workbookViewId="0"/>
  </sheetViews>
  <sheetFormatPr defaultRowHeight="18" x14ac:dyDescent="0.55000000000000004"/>
  <sheetData>
    <row r="1" spans="1:1" x14ac:dyDescent="0.55000000000000004">
      <c r="A1" t="s">
        <v>1311</v>
      </c>
    </row>
    <row r="2" spans="1:1" x14ac:dyDescent="0.55000000000000004">
      <c r="A2" t="s">
        <v>1312</v>
      </c>
    </row>
    <row r="3" spans="1:1" x14ac:dyDescent="0.55000000000000004">
      <c r="A3" t="s">
        <v>1313</v>
      </c>
    </row>
    <row r="4" spans="1:1" x14ac:dyDescent="0.55000000000000004">
      <c r="A4" t="s">
        <v>1314</v>
      </c>
    </row>
    <row r="5" spans="1:1" x14ac:dyDescent="0.55000000000000004">
      <c r="A5" t="s">
        <v>1315</v>
      </c>
    </row>
    <row r="6" spans="1:1" x14ac:dyDescent="0.55000000000000004">
      <c r="A6" t="s">
        <v>1316</v>
      </c>
    </row>
    <row r="7" spans="1:1" x14ac:dyDescent="0.55000000000000004">
      <c r="A7" t="s">
        <v>1317</v>
      </c>
    </row>
    <row r="8" spans="1:1" x14ac:dyDescent="0.55000000000000004">
      <c r="A8" t="s">
        <v>1318</v>
      </c>
    </row>
    <row r="9" spans="1:1" x14ac:dyDescent="0.55000000000000004">
      <c r="A9" t="s">
        <v>1319</v>
      </c>
    </row>
    <row r="10" spans="1:1" x14ac:dyDescent="0.55000000000000004">
      <c r="A10" t="s">
        <v>1320</v>
      </c>
    </row>
    <row r="11" spans="1:1" x14ac:dyDescent="0.55000000000000004">
      <c r="A11" t="s">
        <v>1321</v>
      </c>
    </row>
    <row r="12" spans="1:1" x14ac:dyDescent="0.55000000000000004">
      <c r="A12" t="s">
        <v>1322</v>
      </c>
    </row>
    <row r="13" spans="1:1" x14ac:dyDescent="0.55000000000000004">
      <c r="A13" t="s">
        <v>1323</v>
      </c>
    </row>
    <row r="14" spans="1:1" x14ac:dyDescent="0.55000000000000004">
      <c r="A14" t="s">
        <v>1324</v>
      </c>
    </row>
    <row r="15" spans="1:1" x14ac:dyDescent="0.55000000000000004">
      <c r="A15" t="s">
        <v>1325</v>
      </c>
    </row>
    <row r="16" spans="1:1" x14ac:dyDescent="0.55000000000000004">
      <c r="A16" t="s">
        <v>1321</v>
      </c>
    </row>
    <row r="17" spans="1:1" x14ac:dyDescent="0.55000000000000004">
      <c r="A17" t="s">
        <v>1322</v>
      </c>
    </row>
    <row r="18" spans="1:1" x14ac:dyDescent="0.55000000000000004">
      <c r="A18" t="s">
        <v>1326</v>
      </c>
    </row>
    <row r="19" spans="1:1" x14ac:dyDescent="0.55000000000000004">
      <c r="A19" t="s">
        <v>1326</v>
      </c>
    </row>
    <row r="20" spans="1:1" x14ac:dyDescent="0.55000000000000004">
      <c r="A20" t="s">
        <v>1326</v>
      </c>
    </row>
    <row r="21" spans="1:1" x14ac:dyDescent="0.55000000000000004">
      <c r="A21" t="s">
        <v>1326</v>
      </c>
    </row>
    <row r="22" spans="1:1" x14ac:dyDescent="0.55000000000000004">
      <c r="A22" t="s">
        <v>1326</v>
      </c>
    </row>
    <row r="23" spans="1:1" x14ac:dyDescent="0.55000000000000004">
      <c r="A23" t="s">
        <v>1326</v>
      </c>
    </row>
    <row r="24" spans="1:1" x14ac:dyDescent="0.55000000000000004">
      <c r="A24" t="s">
        <v>1326</v>
      </c>
    </row>
    <row r="25" spans="1:1" x14ac:dyDescent="0.55000000000000004">
      <c r="A25" t="s">
        <v>1326</v>
      </c>
    </row>
    <row r="26" spans="1:1" x14ac:dyDescent="0.55000000000000004">
      <c r="A26" t="s">
        <v>1326</v>
      </c>
    </row>
    <row r="27" spans="1:1" x14ac:dyDescent="0.55000000000000004">
      <c r="A27" t="s">
        <v>1326</v>
      </c>
    </row>
    <row r="28" spans="1:1" x14ac:dyDescent="0.55000000000000004">
      <c r="A28" t="s">
        <v>1326</v>
      </c>
    </row>
    <row r="29" spans="1:1" x14ac:dyDescent="0.55000000000000004">
      <c r="A29" t="s">
        <v>1326</v>
      </c>
    </row>
    <row r="30" spans="1:1" x14ac:dyDescent="0.55000000000000004">
      <c r="A30" t="s">
        <v>1326</v>
      </c>
    </row>
    <row r="31" spans="1:1" x14ac:dyDescent="0.55000000000000004">
      <c r="A31" t="s">
        <v>1326</v>
      </c>
    </row>
    <row r="32" spans="1:1" x14ac:dyDescent="0.55000000000000004">
      <c r="A32" t="s">
        <v>1326</v>
      </c>
    </row>
    <row r="33" spans="1:1" x14ac:dyDescent="0.55000000000000004">
      <c r="A33" t="s">
        <v>1326</v>
      </c>
    </row>
    <row r="34" spans="1:1" x14ac:dyDescent="0.55000000000000004">
      <c r="A34" t="s">
        <v>1326</v>
      </c>
    </row>
    <row r="35" spans="1:1" x14ac:dyDescent="0.55000000000000004">
      <c r="A35" t="s">
        <v>1326</v>
      </c>
    </row>
    <row r="36" spans="1:1" x14ac:dyDescent="0.55000000000000004">
      <c r="A36" t="s">
        <v>1326</v>
      </c>
    </row>
    <row r="37" spans="1:1" x14ac:dyDescent="0.55000000000000004">
      <c r="A37" t="s">
        <v>1326</v>
      </c>
    </row>
    <row r="38" spans="1:1" x14ac:dyDescent="0.55000000000000004">
      <c r="A38" t="s">
        <v>1326</v>
      </c>
    </row>
    <row r="39" spans="1:1" x14ac:dyDescent="0.55000000000000004">
      <c r="A39" t="s">
        <v>1326</v>
      </c>
    </row>
    <row r="40" spans="1:1" x14ac:dyDescent="0.55000000000000004">
      <c r="A40" t="s">
        <v>1326</v>
      </c>
    </row>
    <row r="41" spans="1:1" x14ac:dyDescent="0.55000000000000004">
      <c r="A41" t="s">
        <v>1326</v>
      </c>
    </row>
    <row r="42" spans="1:1" x14ac:dyDescent="0.55000000000000004">
      <c r="A42" t="s">
        <v>1326</v>
      </c>
    </row>
    <row r="43" spans="1:1" x14ac:dyDescent="0.55000000000000004">
      <c r="A43" t="s">
        <v>1326</v>
      </c>
    </row>
    <row r="44" spans="1:1" x14ac:dyDescent="0.55000000000000004">
      <c r="A44" t="s">
        <v>1326</v>
      </c>
    </row>
    <row r="45" spans="1:1" x14ac:dyDescent="0.55000000000000004">
      <c r="A45" t="s">
        <v>1326</v>
      </c>
    </row>
    <row r="46" spans="1:1" x14ac:dyDescent="0.55000000000000004">
      <c r="A46" t="s">
        <v>1326</v>
      </c>
    </row>
    <row r="47" spans="1:1" x14ac:dyDescent="0.55000000000000004">
      <c r="A47" t="s">
        <v>1326</v>
      </c>
    </row>
    <row r="48" spans="1:1" x14ac:dyDescent="0.55000000000000004">
      <c r="A48" t="s">
        <v>1326</v>
      </c>
    </row>
    <row r="49" spans="1:1" x14ac:dyDescent="0.55000000000000004">
      <c r="A49" t="s">
        <v>1326</v>
      </c>
    </row>
    <row r="50" spans="1:1" x14ac:dyDescent="0.55000000000000004">
      <c r="A50" t="s">
        <v>1326</v>
      </c>
    </row>
    <row r="51" spans="1:1" x14ac:dyDescent="0.55000000000000004">
      <c r="A51" t="s">
        <v>1326</v>
      </c>
    </row>
    <row r="52" spans="1:1" x14ac:dyDescent="0.55000000000000004">
      <c r="A52" t="s">
        <v>1326</v>
      </c>
    </row>
    <row r="53" spans="1:1" x14ac:dyDescent="0.55000000000000004">
      <c r="A53" t="s">
        <v>1326</v>
      </c>
    </row>
    <row r="54" spans="1:1" x14ac:dyDescent="0.55000000000000004">
      <c r="A54" t="s">
        <v>1326</v>
      </c>
    </row>
    <row r="55" spans="1:1" x14ac:dyDescent="0.55000000000000004">
      <c r="A55" t="s">
        <v>1326</v>
      </c>
    </row>
    <row r="56" spans="1:1" x14ac:dyDescent="0.55000000000000004">
      <c r="A56" t="s">
        <v>1326</v>
      </c>
    </row>
    <row r="57" spans="1:1" x14ac:dyDescent="0.55000000000000004">
      <c r="A57" t="s">
        <v>1326</v>
      </c>
    </row>
    <row r="58" spans="1:1" x14ac:dyDescent="0.55000000000000004">
      <c r="A58" t="s">
        <v>1326</v>
      </c>
    </row>
    <row r="59" spans="1:1" x14ac:dyDescent="0.55000000000000004">
      <c r="A59" t="s">
        <v>1326</v>
      </c>
    </row>
    <row r="60" spans="1:1" x14ac:dyDescent="0.55000000000000004">
      <c r="A60" t="s">
        <v>1326</v>
      </c>
    </row>
    <row r="61" spans="1:1" x14ac:dyDescent="0.55000000000000004">
      <c r="A61" t="s">
        <v>1326</v>
      </c>
    </row>
    <row r="62" spans="1:1" x14ac:dyDescent="0.55000000000000004">
      <c r="A62" t="s">
        <v>1326</v>
      </c>
    </row>
    <row r="63" spans="1:1" x14ac:dyDescent="0.55000000000000004">
      <c r="A63" t="s">
        <v>1326</v>
      </c>
    </row>
    <row r="64" spans="1:1" x14ac:dyDescent="0.55000000000000004">
      <c r="A64" t="s">
        <v>1326</v>
      </c>
    </row>
    <row r="65" spans="1:1" x14ac:dyDescent="0.55000000000000004">
      <c r="A65" t="s">
        <v>1326</v>
      </c>
    </row>
    <row r="66" spans="1:1" x14ac:dyDescent="0.55000000000000004">
      <c r="A66" t="s">
        <v>1327</v>
      </c>
    </row>
    <row r="67" spans="1:1" x14ac:dyDescent="0.55000000000000004">
      <c r="A67" t="s">
        <v>1328</v>
      </c>
    </row>
    <row r="68" spans="1:1" x14ac:dyDescent="0.55000000000000004">
      <c r="A68" t="s">
        <v>1329</v>
      </c>
    </row>
    <row r="69" spans="1:1" x14ac:dyDescent="0.55000000000000004">
      <c r="A69" t="s">
        <v>1321</v>
      </c>
    </row>
    <row r="70" spans="1:1" x14ac:dyDescent="0.55000000000000004">
      <c r="A70" t="s">
        <v>1330</v>
      </c>
    </row>
    <row r="71" spans="1:1" x14ac:dyDescent="0.55000000000000004">
      <c r="A71" t="s">
        <v>1331</v>
      </c>
    </row>
    <row r="72" spans="1:1" x14ac:dyDescent="0.55000000000000004">
      <c r="A72" t="s">
        <v>1326</v>
      </c>
    </row>
    <row r="73" spans="1:1" x14ac:dyDescent="0.55000000000000004">
      <c r="A73" t="s">
        <v>1331</v>
      </c>
    </row>
    <row r="74" spans="1:1" x14ac:dyDescent="0.55000000000000004">
      <c r="A74" t="s">
        <v>1326</v>
      </c>
    </row>
    <row r="75" spans="1:1" x14ac:dyDescent="0.55000000000000004">
      <c r="A75" t="s">
        <v>1326</v>
      </c>
    </row>
    <row r="76" spans="1:1" x14ac:dyDescent="0.55000000000000004">
      <c r="A76" t="s">
        <v>1326</v>
      </c>
    </row>
    <row r="77" spans="1:1" x14ac:dyDescent="0.55000000000000004">
      <c r="A77" t="s">
        <v>1326</v>
      </c>
    </row>
    <row r="78" spans="1:1" x14ac:dyDescent="0.55000000000000004">
      <c r="A78" t="s">
        <v>1326</v>
      </c>
    </row>
    <row r="79" spans="1:1" x14ac:dyDescent="0.55000000000000004">
      <c r="A79" t="s">
        <v>1326</v>
      </c>
    </row>
    <row r="80" spans="1:1" x14ac:dyDescent="0.55000000000000004">
      <c r="A80" t="s">
        <v>1332</v>
      </c>
    </row>
    <row r="81" spans="1:1" x14ac:dyDescent="0.55000000000000004">
      <c r="A81" t="s">
        <v>1332</v>
      </c>
    </row>
    <row r="82" spans="1:1" x14ac:dyDescent="0.55000000000000004">
      <c r="A82" t="s">
        <v>1326</v>
      </c>
    </row>
    <row r="83" spans="1:1" x14ac:dyDescent="0.55000000000000004">
      <c r="A83" t="s">
        <v>1326</v>
      </c>
    </row>
    <row r="84" spans="1:1" x14ac:dyDescent="0.55000000000000004">
      <c r="A84" t="s">
        <v>1326</v>
      </c>
    </row>
    <row r="85" spans="1:1" x14ac:dyDescent="0.55000000000000004">
      <c r="A85" t="s">
        <v>1326</v>
      </c>
    </row>
    <row r="86" spans="1:1" x14ac:dyDescent="0.55000000000000004">
      <c r="A86" t="s">
        <v>1326</v>
      </c>
    </row>
    <row r="87" spans="1:1" x14ac:dyDescent="0.55000000000000004">
      <c r="A87" t="s">
        <v>1326</v>
      </c>
    </row>
    <row r="88" spans="1:1" x14ac:dyDescent="0.55000000000000004">
      <c r="A88" t="s">
        <v>1326</v>
      </c>
    </row>
    <row r="89" spans="1:1" x14ac:dyDescent="0.55000000000000004">
      <c r="A89" t="s">
        <v>1326</v>
      </c>
    </row>
    <row r="90" spans="1:1" x14ac:dyDescent="0.55000000000000004">
      <c r="A90" t="s">
        <v>1326</v>
      </c>
    </row>
    <row r="91" spans="1:1" x14ac:dyDescent="0.55000000000000004">
      <c r="A91" t="s">
        <v>1326</v>
      </c>
    </row>
    <row r="92" spans="1:1" x14ac:dyDescent="0.55000000000000004">
      <c r="A92" t="s">
        <v>1326</v>
      </c>
    </row>
    <row r="93" spans="1:1" x14ac:dyDescent="0.55000000000000004">
      <c r="A93" t="s">
        <v>1326</v>
      </c>
    </row>
    <row r="94" spans="1:1" x14ac:dyDescent="0.55000000000000004">
      <c r="A94" t="s">
        <v>1326</v>
      </c>
    </row>
    <row r="95" spans="1:1" x14ac:dyDescent="0.55000000000000004">
      <c r="A95" t="s">
        <v>1326</v>
      </c>
    </row>
    <row r="96" spans="1:1" x14ac:dyDescent="0.55000000000000004">
      <c r="A96" t="s">
        <v>1326</v>
      </c>
    </row>
    <row r="97" spans="1:1" x14ac:dyDescent="0.55000000000000004">
      <c r="A97" t="s">
        <v>1326</v>
      </c>
    </row>
    <row r="98" spans="1:1" x14ac:dyDescent="0.55000000000000004">
      <c r="A98" t="s">
        <v>1326</v>
      </c>
    </row>
    <row r="99" spans="1:1" x14ac:dyDescent="0.55000000000000004">
      <c r="A99" t="s">
        <v>1326</v>
      </c>
    </row>
    <row r="100" spans="1:1" x14ac:dyDescent="0.55000000000000004">
      <c r="A100" t="s">
        <v>1331</v>
      </c>
    </row>
    <row r="101" spans="1:1" x14ac:dyDescent="0.55000000000000004">
      <c r="A101" t="s">
        <v>1331</v>
      </c>
    </row>
    <row r="102" spans="1:1" x14ac:dyDescent="0.55000000000000004">
      <c r="A102" t="s">
        <v>1333</v>
      </c>
    </row>
    <row r="103" spans="1:1" x14ac:dyDescent="0.55000000000000004">
      <c r="A103" t="s">
        <v>1326</v>
      </c>
    </row>
    <row r="104" spans="1:1" x14ac:dyDescent="0.55000000000000004">
      <c r="A104" t="s">
        <v>1326</v>
      </c>
    </row>
    <row r="105" spans="1:1" x14ac:dyDescent="0.55000000000000004">
      <c r="A105" t="s">
        <v>1326</v>
      </c>
    </row>
    <row r="106" spans="1:1" x14ac:dyDescent="0.55000000000000004">
      <c r="A106" t="s">
        <v>1326</v>
      </c>
    </row>
    <row r="107" spans="1:1" x14ac:dyDescent="0.55000000000000004">
      <c r="A107" t="s">
        <v>1326</v>
      </c>
    </row>
    <row r="108" spans="1:1" x14ac:dyDescent="0.55000000000000004">
      <c r="A108" t="s">
        <v>1326</v>
      </c>
    </row>
    <row r="109" spans="1:1" x14ac:dyDescent="0.55000000000000004">
      <c r="A109" t="s">
        <v>1326</v>
      </c>
    </row>
    <row r="110" spans="1:1" x14ac:dyDescent="0.55000000000000004">
      <c r="A110" t="s">
        <v>1326</v>
      </c>
    </row>
    <row r="111" spans="1:1" x14ac:dyDescent="0.55000000000000004">
      <c r="A111" t="s">
        <v>1326</v>
      </c>
    </row>
    <row r="112" spans="1:1" x14ac:dyDescent="0.55000000000000004">
      <c r="A112" t="s">
        <v>1326</v>
      </c>
    </row>
    <row r="113" spans="1:1" x14ac:dyDescent="0.55000000000000004">
      <c r="A113" t="s">
        <v>1332</v>
      </c>
    </row>
    <row r="114" spans="1:1" x14ac:dyDescent="0.55000000000000004">
      <c r="A114" t="s">
        <v>1331</v>
      </c>
    </row>
    <row r="115" spans="1:1" x14ac:dyDescent="0.55000000000000004">
      <c r="A115" t="s">
        <v>1331</v>
      </c>
    </row>
    <row r="116" spans="1:1" x14ac:dyDescent="0.55000000000000004">
      <c r="A116" t="s">
        <v>1333</v>
      </c>
    </row>
    <row r="117" spans="1:1" x14ac:dyDescent="0.55000000000000004">
      <c r="A117" t="s">
        <v>1326</v>
      </c>
    </row>
    <row r="118" spans="1:1" x14ac:dyDescent="0.55000000000000004">
      <c r="A118" t="s">
        <v>1326</v>
      </c>
    </row>
    <row r="119" spans="1:1" x14ac:dyDescent="0.55000000000000004">
      <c r="A119" t="s">
        <v>1326</v>
      </c>
    </row>
    <row r="120" spans="1:1" x14ac:dyDescent="0.55000000000000004">
      <c r="A120" t="s">
        <v>1326</v>
      </c>
    </row>
    <row r="121" spans="1:1" x14ac:dyDescent="0.55000000000000004">
      <c r="A121" t="s">
        <v>1326</v>
      </c>
    </row>
    <row r="122" spans="1:1" x14ac:dyDescent="0.55000000000000004">
      <c r="A122" t="s">
        <v>1326</v>
      </c>
    </row>
    <row r="123" spans="1:1" x14ac:dyDescent="0.55000000000000004">
      <c r="A123" t="s">
        <v>1326</v>
      </c>
    </row>
    <row r="124" spans="1:1" x14ac:dyDescent="0.55000000000000004">
      <c r="A124" t="s">
        <v>1326</v>
      </c>
    </row>
    <row r="125" spans="1:1" x14ac:dyDescent="0.55000000000000004">
      <c r="A125" t="s">
        <v>1326</v>
      </c>
    </row>
    <row r="126" spans="1:1" x14ac:dyDescent="0.55000000000000004">
      <c r="A126" t="s">
        <v>1326</v>
      </c>
    </row>
    <row r="127" spans="1:1" x14ac:dyDescent="0.55000000000000004">
      <c r="A127" t="s">
        <v>1326</v>
      </c>
    </row>
    <row r="128" spans="1:1" x14ac:dyDescent="0.55000000000000004">
      <c r="A128" t="s">
        <v>1326</v>
      </c>
    </row>
    <row r="129" spans="1:1" x14ac:dyDescent="0.55000000000000004">
      <c r="A129" t="s">
        <v>1326</v>
      </c>
    </row>
    <row r="130" spans="1:1" x14ac:dyDescent="0.55000000000000004">
      <c r="A130" t="s">
        <v>1326</v>
      </c>
    </row>
    <row r="131" spans="1:1" x14ac:dyDescent="0.55000000000000004">
      <c r="A131" t="s">
        <v>1326</v>
      </c>
    </row>
    <row r="132" spans="1:1" x14ac:dyDescent="0.55000000000000004">
      <c r="A132" t="s">
        <v>1326</v>
      </c>
    </row>
    <row r="133" spans="1:1" x14ac:dyDescent="0.55000000000000004">
      <c r="A133" t="s">
        <v>1332</v>
      </c>
    </row>
    <row r="134" spans="1:1" x14ac:dyDescent="0.55000000000000004">
      <c r="A134" t="s">
        <v>1334</v>
      </c>
    </row>
    <row r="135" spans="1:1" x14ac:dyDescent="0.55000000000000004">
      <c r="A135" t="s">
        <v>1335</v>
      </c>
    </row>
    <row r="136" spans="1:1" x14ac:dyDescent="0.55000000000000004">
      <c r="A136" t="s">
        <v>1321</v>
      </c>
    </row>
    <row r="137" spans="1:1" x14ac:dyDescent="0.55000000000000004">
      <c r="A137" t="s">
        <v>1336</v>
      </c>
    </row>
    <row r="138" spans="1:1" x14ac:dyDescent="0.55000000000000004">
      <c r="A138" t="s">
        <v>1331</v>
      </c>
    </row>
    <row r="139" spans="1:1" x14ac:dyDescent="0.55000000000000004">
      <c r="A139" t="s">
        <v>1332</v>
      </c>
    </row>
    <row r="140" spans="1:1" x14ac:dyDescent="0.55000000000000004">
      <c r="A140" t="s">
        <v>1332</v>
      </c>
    </row>
    <row r="141" spans="1:1" x14ac:dyDescent="0.55000000000000004">
      <c r="A141" t="s">
        <v>1332</v>
      </c>
    </row>
    <row r="142" spans="1:1" x14ac:dyDescent="0.55000000000000004">
      <c r="A142" t="s">
        <v>1331</v>
      </c>
    </row>
    <row r="143" spans="1:1" x14ac:dyDescent="0.55000000000000004">
      <c r="A143" t="s">
        <v>1333</v>
      </c>
    </row>
    <row r="144" spans="1:1" x14ac:dyDescent="0.55000000000000004">
      <c r="A144" t="s">
        <v>1333</v>
      </c>
    </row>
    <row r="145" spans="1:1" x14ac:dyDescent="0.55000000000000004">
      <c r="A145" t="s">
        <v>1326</v>
      </c>
    </row>
    <row r="146" spans="1:1" x14ac:dyDescent="0.55000000000000004">
      <c r="A146" t="s">
        <v>1326</v>
      </c>
    </row>
    <row r="147" spans="1:1" x14ac:dyDescent="0.55000000000000004">
      <c r="A147" t="s">
        <v>1326</v>
      </c>
    </row>
    <row r="148" spans="1:1" x14ac:dyDescent="0.55000000000000004">
      <c r="A148" t="s">
        <v>1326</v>
      </c>
    </row>
    <row r="149" spans="1:1" x14ac:dyDescent="0.55000000000000004">
      <c r="A149" t="s">
        <v>1326</v>
      </c>
    </row>
    <row r="150" spans="1:1" x14ac:dyDescent="0.55000000000000004">
      <c r="A150" t="s">
        <v>1326</v>
      </c>
    </row>
    <row r="151" spans="1:1" x14ac:dyDescent="0.55000000000000004">
      <c r="A151" t="s">
        <v>1326</v>
      </c>
    </row>
    <row r="152" spans="1:1" x14ac:dyDescent="0.55000000000000004">
      <c r="A152" t="s">
        <v>1326</v>
      </c>
    </row>
    <row r="153" spans="1:1" x14ac:dyDescent="0.55000000000000004">
      <c r="A153" t="s">
        <v>1326</v>
      </c>
    </row>
    <row r="154" spans="1:1" x14ac:dyDescent="0.55000000000000004">
      <c r="A154" t="s">
        <v>1326</v>
      </c>
    </row>
    <row r="155" spans="1:1" x14ac:dyDescent="0.55000000000000004">
      <c r="A155" t="s">
        <v>1326</v>
      </c>
    </row>
    <row r="156" spans="1:1" x14ac:dyDescent="0.55000000000000004">
      <c r="A156" t="s">
        <v>1326</v>
      </c>
    </row>
    <row r="157" spans="1:1" x14ac:dyDescent="0.55000000000000004">
      <c r="A157" t="s">
        <v>1326</v>
      </c>
    </row>
    <row r="158" spans="1:1" x14ac:dyDescent="0.55000000000000004">
      <c r="A158" t="s">
        <v>1326</v>
      </c>
    </row>
    <row r="159" spans="1:1" x14ac:dyDescent="0.55000000000000004">
      <c r="A159" t="s">
        <v>1326</v>
      </c>
    </row>
    <row r="160" spans="1:1" x14ac:dyDescent="0.55000000000000004">
      <c r="A160" t="s">
        <v>1326</v>
      </c>
    </row>
    <row r="161" spans="1:1" x14ac:dyDescent="0.55000000000000004">
      <c r="A161" t="s">
        <v>1326</v>
      </c>
    </row>
    <row r="162" spans="1:1" x14ac:dyDescent="0.55000000000000004">
      <c r="A162" t="s">
        <v>1326</v>
      </c>
    </row>
    <row r="163" spans="1:1" x14ac:dyDescent="0.55000000000000004">
      <c r="A163" t="s">
        <v>1326</v>
      </c>
    </row>
    <row r="164" spans="1:1" x14ac:dyDescent="0.55000000000000004">
      <c r="A164" t="s">
        <v>1332</v>
      </c>
    </row>
    <row r="165" spans="1:1" x14ac:dyDescent="0.55000000000000004">
      <c r="A165" t="s">
        <v>1326</v>
      </c>
    </row>
    <row r="166" spans="1:1" x14ac:dyDescent="0.55000000000000004">
      <c r="A166" t="s">
        <v>1332</v>
      </c>
    </row>
    <row r="167" spans="1:1" x14ac:dyDescent="0.55000000000000004">
      <c r="A167" t="s">
        <v>1326</v>
      </c>
    </row>
    <row r="168" spans="1:1" x14ac:dyDescent="0.55000000000000004">
      <c r="A168" t="s">
        <v>1326</v>
      </c>
    </row>
    <row r="169" spans="1:1" x14ac:dyDescent="0.55000000000000004">
      <c r="A169" t="s">
        <v>1332</v>
      </c>
    </row>
    <row r="170" spans="1:1" x14ac:dyDescent="0.55000000000000004">
      <c r="A170" t="s">
        <v>1332</v>
      </c>
    </row>
    <row r="171" spans="1:1" x14ac:dyDescent="0.55000000000000004">
      <c r="A171" t="s">
        <v>1332</v>
      </c>
    </row>
    <row r="172" spans="1:1" x14ac:dyDescent="0.55000000000000004">
      <c r="A172" t="s">
        <v>1326</v>
      </c>
    </row>
    <row r="173" spans="1:1" x14ac:dyDescent="0.55000000000000004">
      <c r="A173" t="s">
        <v>1326</v>
      </c>
    </row>
    <row r="174" spans="1:1" x14ac:dyDescent="0.55000000000000004">
      <c r="A174" t="s">
        <v>1326</v>
      </c>
    </row>
    <row r="175" spans="1:1" x14ac:dyDescent="0.55000000000000004">
      <c r="A175" t="s">
        <v>1326</v>
      </c>
    </row>
    <row r="176" spans="1:1" x14ac:dyDescent="0.55000000000000004">
      <c r="A176" t="s">
        <v>1326</v>
      </c>
    </row>
    <row r="177" spans="1:1" x14ac:dyDescent="0.55000000000000004">
      <c r="A177" t="s">
        <v>1331</v>
      </c>
    </row>
    <row r="178" spans="1:1" x14ac:dyDescent="0.55000000000000004">
      <c r="A178" t="s">
        <v>1331</v>
      </c>
    </row>
    <row r="179" spans="1:1" x14ac:dyDescent="0.55000000000000004">
      <c r="A179" t="s">
        <v>1326</v>
      </c>
    </row>
    <row r="180" spans="1:1" x14ac:dyDescent="0.55000000000000004">
      <c r="A180" t="s">
        <v>1326</v>
      </c>
    </row>
    <row r="181" spans="1:1" x14ac:dyDescent="0.55000000000000004">
      <c r="A181" t="s">
        <v>1326</v>
      </c>
    </row>
    <row r="182" spans="1:1" x14ac:dyDescent="0.55000000000000004">
      <c r="A182" t="s">
        <v>1326</v>
      </c>
    </row>
    <row r="183" spans="1:1" x14ac:dyDescent="0.55000000000000004">
      <c r="A183" t="s">
        <v>1326</v>
      </c>
    </row>
    <row r="184" spans="1:1" x14ac:dyDescent="0.55000000000000004">
      <c r="A184" t="s">
        <v>1326</v>
      </c>
    </row>
    <row r="185" spans="1:1" x14ac:dyDescent="0.55000000000000004">
      <c r="A185" t="s">
        <v>1326</v>
      </c>
    </row>
    <row r="186" spans="1:1" x14ac:dyDescent="0.55000000000000004">
      <c r="A186" t="s">
        <v>1326</v>
      </c>
    </row>
    <row r="187" spans="1:1" x14ac:dyDescent="0.55000000000000004">
      <c r="A187" t="s">
        <v>1326</v>
      </c>
    </row>
    <row r="188" spans="1:1" x14ac:dyDescent="0.55000000000000004">
      <c r="A188" t="s">
        <v>1326</v>
      </c>
    </row>
    <row r="189" spans="1:1" x14ac:dyDescent="0.55000000000000004">
      <c r="A189" t="s">
        <v>1326</v>
      </c>
    </row>
    <row r="190" spans="1:1" x14ac:dyDescent="0.55000000000000004">
      <c r="A190" t="s">
        <v>1326</v>
      </c>
    </row>
    <row r="191" spans="1:1" x14ac:dyDescent="0.55000000000000004">
      <c r="A191" t="s">
        <v>1326</v>
      </c>
    </row>
    <row r="192" spans="1:1" x14ac:dyDescent="0.55000000000000004">
      <c r="A192" t="s">
        <v>1326</v>
      </c>
    </row>
    <row r="193" spans="1:1" x14ac:dyDescent="0.55000000000000004">
      <c r="A193" t="s">
        <v>1326</v>
      </c>
    </row>
    <row r="194" spans="1:1" x14ac:dyDescent="0.55000000000000004">
      <c r="A194" t="s">
        <v>1326</v>
      </c>
    </row>
    <row r="195" spans="1:1" x14ac:dyDescent="0.55000000000000004">
      <c r="A195" t="s">
        <v>1326</v>
      </c>
    </row>
    <row r="196" spans="1:1" x14ac:dyDescent="0.55000000000000004">
      <c r="A196" t="s">
        <v>1326</v>
      </c>
    </row>
    <row r="197" spans="1:1" s="72" customFormat="1" x14ac:dyDescent="0.55000000000000004">
      <c r="A197" s="72" t="s">
        <v>1337</v>
      </c>
    </row>
    <row r="198" spans="1:1" s="72" customFormat="1" x14ac:dyDescent="0.55000000000000004">
      <c r="A198" s="72" t="s">
        <v>1338</v>
      </c>
    </row>
    <row r="199" spans="1:1" s="72" customFormat="1" x14ac:dyDescent="0.55000000000000004">
      <c r="A199" s="72" t="s">
        <v>1339</v>
      </c>
    </row>
    <row r="200" spans="1:1" x14ac:dyDescent="0.55000000000000004">
      <c r="A200" t="s">
        <v>1326</v>
      </c>
    </row>
    <row r="201" spans="1:1" x14ac:dyDescent="0.55000000000000004">
      <c r="A201" t="s">
        <v>1326</v>
      </c>
    </row>
    <row r="202" spans="1:1" x14ac:dyDescent="0.55000000000000004">
      <c r="A202" t="s">
        <v>1326</v>
      </c>
    </row>
    <row r="203" spans="1:1" x14ac:dyDescent="0.55000000000000004">
      <c r="A203" t="s">
        <v>1326</v>
      </c>
    </row>
    <row r="204" spans="1:1" x14ac:dyDescent="0.55000000000000004">
      <c r="A204" t="s">
        <v>1326</v>
      </c>
    </row>
    <row r="205" spans="1:1" x14ac:dyDescent="0.55000000000000004">
      <c r="A205" t="s">
        <v>1326</v>
      </c>
    </row>
    <row r="206" spans="1:1" x14ac:dyDescent="0.55000000000000004">
      <c r="A206" t="s">
        <v>1326</v>
      </c>
    </row>
    <row r="207" spans="1:1" x14ac:dyDescent="0.55000000000000004">
      <c r="A207" t="s">
        <v>1326</v>
      </c>
    </row>
    <row r="208" spans="1:1" x14ac:dyDescent="0.55000000000000004">
      <c r="A208" t="s">
        <v>1332</v>
      </c>
    </row>
    <row r="209" spans="1:1" x14ac:dyDescent="0.55000000000000004">
      <c r="A209" t="s">
        <v>1332</v>
      </c>
    </row>
    <row r="210" spans="1:1" x14ac:dyDescent="0.55000000000000004">
      <c r="A210" t="s">
        <v>1331</v>
      </c>
    </row>
    <row r="211" spans="1:1" x14ac:dyDescent="0.55000000000000004">
      <c r="A211" t="s">
        <v>1331</v>
      </c>
    </row>
    <row r="212" spans="1:1" x14ac:dyDescent="0.55000000000000004">
      <c r="A212" t="s">
        <v>1326</v>
      </c>
    </row>
    <row r="213" spans="1:1" x14ac:dyDescent="0.55000000000000004">
      <c r="A213" t="s">
        <v>1326</v>
      </c>
    </row>
    <row r="214" spans="1:1" x14ac:dyDescent="0.55000000000000004">
      <c r="A214" t="s">
        <v>1326</v>
      </c>
    </row>
    <row r="215" spans="1:1" x14ac:dyDescent="0.55000000000000004">
      <c r="A215" t="s">
        <v>1326</v>
      </c>
    </row>
    <row r="216" spans="1:1" x14ac:dyDescent="0.55000000000000004">
      <c r="A216" t="s">
        <v>1326</v>
      </c>
    </row>
    <row r="217" spans="1:1" x14ac:dyDescent="0.55000000000000004">
      <c r="A217" t="s">
        <v>1326</v>
      </c>
    </row>
    <row r="218" spans="1:1" x14ac:dyDescent="0.55000000000000004">
      <c r="A218" t="s">
        <v>1326</v>
      </c>
    </row>
    <row r="219" spans="1:1" x14ac:dyDescent="0.55000000000000004">
      <c r="A219" t="s">
        <v>1326</v>
      </c>
    </row>
    <row r="220" spans="1:1" x14ac:dyDescent="0.55000000000000004">
      <c r="A220" t="s">
        <v>1326</v>
      </c>
    </row>
    <row r="221" spans="1:1" x14ac:dyDescent="0.55000000000000004">
      <c r="A221" t="s">
        <v>1326</v>
      </c>
    </row>
    <row r="222" spans="1:1" x14ac:dyDescent="0.55000000000000004">
      <c r="A222" t="s">
        <v>1326</v>
      </c>
    </row>
    <row r="223" spans="1:1" x14ac:dyDescent="0.55000000000000004">
      <c r="A223" t="s">
        <v>1326</v>
      </c>
    </row>
    <row r="224" spans="1:1" x14ac:dyDescent="0.55000000000000004">
      <c r="A224" t="s">
        <v>1326</v>
      </c>
    </row>
    <row r="225" spans="1:1" x14ac:dyDescent="0.55000000000000004">
      <c r="A225" t="s">
        <v>1326</v>
      </c>
    </row>
    <row r="226" spans="1:1" x14ac:dyDescent="0.55000000000000004">
      <c r="A226" t="s">
        <v>1326</v>
      </c>
    </row>
    <row r="227" spans="1:1" x14ac:dyDescent="0.55000000000000004">
      <c r="A227" t="s">
        <v>1326</v>
      </c>
    </row>
    <row r="228" spans="1:1" x14ac:dyDescent="0.55000000000000004">
      <c r="A228" t="s">
        <v>1326</v>
      </c>
    </row>
    <row r="229" spans="1:1" x14ac:dyDescent="0.55000000000000004">
      <c r="A229" t="s">
        <v>1332</v>
      </c>
    </row>
    <row r="230" spans="1:1" s="72" customFormat="1" x14ac:dyDescent="0.55000000000000004">
      <c r="A230" s="72" t="s">
        <v>1340</v>
      </c>
    </row>
    <row r="231" spans="1:1" s="72" customFormat="1" x14ac:dyDescent="0.55000000000000004">
      <c r="A231" s="72" t="s">
        <v>1341</v>
      </c>
    </row>
    <row r="232" spans="1:1" x14ac:dyDescent="0.55000000000000004">
      <c r="A232" t="s">
        <v>1342</v>
      </c>
    </row>
    <row r="233" spans="1:1" x14ac:dyDescent="0.55000000000000004">
      <c r="A233" t="s">
        <v>1343</v>
      </c>
    </row>
    <row r="234" spans="1:1" x14ac:dyDescent="0.55000000000000004">
      <c r="A234" t="s">
        <v>1344</v>
      </c>
    </row>
    <row r="235" spans="1:1" x14ac:dyDescent="0.55000000000000004">
      <c r="A235" t="s">
        <v>1345</v>
      </c>
    </row>
    <row r="236" spans="1:1" x14ac:dyDescent="0.55000000000000004">
      <c r="A236" t="s">
        <v>1346</v>
      </c>
    </row>
    <row r="237" spans="1:1" x14ac:dyDescent="0.55000000000000004">
      <c r="A237" t="s">
        <v>1347</v>
      </c>
    </row>
    <row r="238" spans="1:1" x14ac:dyDescent="0.55000000000000004">
      <c r="A238" t="s">
        <v>1348</v>
      </c>
    </row>
    <row r="239" spans="1:1" x14ac:dyDescent="0.55000000000000004">
      <c r="A239" t="s">
        <v>1344</v>
      </c>
    </row>
    <row r="240" spans="1:1" x14ac:dyDescent="0.55000000000000004">
      <c r="A240" t="s">
        <v>1345</v>
      </c>
    </row>
    <row r="241" spans="1:1" x14ac:dyDescent="0.55000000000000004">
      <c r="A241" t="s">
        <v>1346</v>
      </c>
    </row>
    <row r="242" spans="1:1" x14ac:dyDescent="0.55000000000000004">
      <c r="A242" t="s">
        <v>1347</v>
      </c>
    </row>
    <row r="243" spans="1:1" x14ac:dyDescent="0.55000000000000004">
      <c r="A243" t="s">
        <v>1349</v>
      </c>
    </row>
    <row r="244" spans="1:1" x14ac:dyDescent="0.55000000000000004">
      <c r="A244" t="s">
        <v>1349</v>
      </c>
    </row>
    <row r="245" spans="1:1" x14ac:dyDescent="0.55000000000000004">
      <c r="A245" t="s">
        <v>1349</v>
      </c>
    </row>
    <row r="246" spans="1:1" x14ac:dyDescent="0.55000000000000004">
      <c r="A246" t="s">
        <v>1349</v>
      </c>
    </row>
    <row r="247" spans="1:1" x14ac:dyDescent="0.55000000000000004">
      <c r="A247" t="s">
        <v>1349</v>
      </c>
    </row>
    <row r="248" spans="1:1" x14ac:dyDescent="0.55000000000000004">
      <c r="A248" t="s">
        <v>1349</v>
      </c>
    </row>
    <row r="249" spans="1:1" x14ac:dyDescent="0.55000000000000004">
      <c r="A249" t="s">
        <v>1349</v>
      </c>
    </row>
    <row r="250" spans="1:1" x14ac:dyDescent="0.55000000000000004">
      <c r="A250" t="s">
        <v>1349</v>
      </c>
    </row>
    <row r="251" spans="1:1" x14ac:dyDescent="0.55000000000000004">
      <c r="A251" t="s">
        <v>1349</v>
      </c>
    </row>
    <row r="252" spans="1:1" x14ac:dyDescent="0.55000000000000004">
      <c r="A252" t="s">
        <v>1349</v>
      </c>
    </row>
    <row r="253" spans="1:1" x14ac:dyDescent="0.55000000000000004">
      <c r="A253" t="s">
        <v>1349</v>
      </c>
    </row>
    <row r="254" spans="1:1" x14ac:dyDescent="0.55000000000000004">
      <c r="A254" t="s">
        <v>1349</v>
      </c>
    </row>
    <row r="255" spans="1:1" x14ac:dyDescent="0.55000000000000004">
      <c r="A255" t="s">
        <v>1349</v>
      </c>
    </row>
    <row r="256" spans="1:1" x14ac:dyDescent="0.55000000000000004">
      <c r="A256" t="s">
        <v>1349</v>
      </c>
    </row>
    <row r="257" spans="1:1" x14ac:dyDescent="0.55000000000000004">
      <c r="A257" t="s">
        <v>1349</v>
      </c>
    </row>
    <row r="258" spans="1:1" x14ac:dyDescent="0.55000000000000004">
      <c r="A258" t="s">
        <v>1349</v>
      </c>
    </row>
    <row r="259" spans="1:1" x14ac:dyDescent="0.55000000000000004">
      <c r="A259" t="s">
        <v>1349</v>
      </c>
    </row>
    <row r="260" spans="1:1" x14ac:dyDescent="0.55000000000000004">
      <c r="A260" t="s">
        <v>1349</v>
      </c>
    </row>
    <row r="261" spans="1:1" x14ac:dyDescent="0.55000000000000004">
      <c r="A261" t="s">
        <v>1349</v>
      </c>
    </row>
    <row r="262" spans="1:1" x14ac:dyDescent="0.55000000000000004">
      <c r="A262" t="s">
        <v>1349</v>
      </c>
    </row>
    <row r="263" spans="1:1" x14ac:dyDescent="0.55000000000000004">
      <c r="A263" t="s">
        <v>1349</v>
      </c>
    </row>
    <row r="264" spans="1:1" x14ac:dyDescent="0.55000000000000004">
      <c r="A264" t="s">
        <v>1349</v>
      </c>
    </row>
    <row r="265" spans="1:1" x14ac:dyDescent="0.55000000000000004">
      <c r="A265" t="s">
        <v>1349</v>
      </c>
    </row>
    <row r="266" spans="1:1" x14ac:dyDescent="0.55000000000000004">
      <c r="A266" t="s">
        <v>1349</v>
      </c>
    </row>
    <row r="267" spans="1:1" x14ac:dyDescent="0.55000000000000004">
      <c r="A267" t="s">
        <v>1349</v>
      </c>
    </row>
    <row r="268" spans="1:1" x14ac:dyDescent="0.55000000000000004">
      <c r="A268" t="s">
        <v>1349</v>
      </c>
    </row>
    <row r="269" spans="1:1" x14ac:dyDescent="0.55000000000000004">
      <c r="A269" t="s">
        <v>1349</v>
      </c>
    </row>
    <row r="270" spans="1:1" x14ac:dyDescent="0.55000000000000004">
      <c r="A270" t="s">
        <v>1349</v>
      </c>
    </row>
    <row r="271" spans="1:1" x14ac:dyDescent="0.55000000000000004">
      <c r="A271" t="s">
        <v>1349</v>
      </c>
    </row>
    <row r="272" spans="1:1" x14ac:dyDescent="0.55000000000000004">
      <c r="A272" t="s">
        <v>1349</v>
      </c>
    </row>
    <row r="273" spans="1:1" x14ac:dyDescent="0.55000000000000004">
      <c r="A273" t="s">
        <v>1349</v>
      </c>
    </row>
    <row r="274" spans="1:1" x14ac:dyDescent="0.55000000000000004">
      <c r="A274" t="s">
        <v>1349</v>
      </c>
    </row>
    <row r="275" spans="1:1" x14ac:dyDescent="0.55000000000000004">
      <c r="A275" t="s">
        <v>1349</v>
      </c>
    </row>
    <row r="276" spans="1:1" x14ac:dyDescent="0.55000000000000004">
      <c r="A276" t="s">
        <v>1349</v>
      </c>
    </row>
    <row r="277" spans="1:1" x14ac:dyDescent="0.55000000000000004">
      <c r="A277" t="s">
        <v>1349</v>
      </c>
    </row>
    <row r="278" spans="1:1" x14ac:dyDescent="0.55000000000000004">
      <c r="A278" t="s">
        <v>1349</v>
      </c>
    </row>
    <row r="279" spans="1:1" x14ac:dyDescent="0.55000000000000004">
      <c r="A279" t="s">
        <v>1349</v>
      </c>
    </row>
    <row r="280" spans="1:1" x14ac:dyDescent="0.55000000000000004">
      <c r="A280" t="s">
        <v>1349</v>
      </c>
    </row>
    <row r="281" spans="1:1" x14ac:dyDescent="0.55000000000000004">
      <c r="A281" t="s">
        <v>1349</v>
      </c>
    </row>
    <row r="282" spans="1:1" x14ac:dyDescent="0.55000000000000004">
      <c r="A282" t="s">
        <v>1349</v>
      </c>
    </row>
    <row r="283" spans="1:1" x14ac:dyDescent="0.55000000000000004">
      <c r="A283" t="s">
        <v>1349</v>
      </c>
    </row>
    <row r="284" spans="1:1" x14ac:dyDescent="0.55000000000000004">
      <c r="A284" t="s">
        <v>1349</v>
      </c>
    </row>
    <row r="285" spans="1:1" x14ac:dyDescent="0.55000000000000004">
      <c r="A285" t="s">
        <v>1349</v>
      </c>
    </row>
    <row r="286" spans="1:1" x14ac:dyDescent="0.55000000000000004">
      <c r="A286" t="s">
        <v>1349</v>
      </c>
    </row>
    <row r="287" spans="1:1" x14ac:dyDescent="0.55000000000000004">
      <c r="A287" t="s">
        <v>1349</v>
      </c>
    </row>
    <row r="288" spans="1:1" x14ac:dyDescent="0.55000000000000004">
      <c r="A288" t="s">
        <v>1349</v>
      </c>
    </row>
    <row r="289" spans="1:1" x14ac:dyDescent="0.55000000000000004">
      <c r="A289" t="s">
        <v>1349</v>
      </c>
    </row>
    <row r="290" spans="1:1" x14ac:dyDescent="0.55000000000000004">
      <c r="A290" t="s">
        <v>1349</v>
      </c>
    </row>
    <row r="291" spans="1:1" x14ac:dyDescent="0.55000000000000004">
      <c r="A291" t="s">
        <v>1349</v>
      </c>
    </row>
    <row r="292" spans="1:1" x14ac:dyDescent="0.55000000000000004">
      <c r="A292" t="s">
        <v>1349</v>
      </c>
    </row>
    <row r="293" spans="1:1" x14ac:dyDescent="0.55000000000000004">
      <c r="A293" t="s">
        <v>1349</v>
      </c>
    </row>
    <row r="294" spans="1:1" x14ac:dyDescent="0.55000000000000004">
      <c r="A294" t="s">
        <v>1349</v>
      </c>
    </row>
    <row r="295" spans="1:1" x14ac:dyDescent="0.55000000000000004">
      <c r="A295" t="s">
        <v>1349</v>
      </c>
    </row>
    <row r="296" spans="1:1" x14ac:dyDescent="0.55000000000000004">
      <c r="A296" t="s">
        <v>1349</v>
      </c>
    </row>
    <row r="297" spans="1:1" x14ac:dyDescent="0.55000000000000004">
      <c r="A297" t="s">
        <v>1349</v>
      </c>
    </row>
    <row r="298" spans="1:1" x14ac:dyDescent="0.55000000000000004">
      <c r="A298" t="s">
        <v>1349</v>
      </c>
    </row>
    <row r="299" spans="1:1" x14ac:dyDescent="0.55000000000000004">
      <c r="A299" t="s">
        <v>1349</v>
      </c>
    </row>
    <row r="300" spans="1:1" x14ac:dyDescent="0.55000000000000004">
      <c r="A300" t="s">
        <v>1349</v>
      </c>
    </row>
    <row r="301" spans="1:1" x14ac:dyDescent="0.55000000000000004">
      <c r="A301" t="s">
        <v>1349</v>
      </c>
    </row>
    <row r="302" spans="1:1" x14ac:dyDescent="0.55000000000000004">
      <c r="A302" t="s">
        <v>1349</v>
      </c>
    </row>
    <row r="303" spans="1:1" x14ac:dyDescent="0.55000000000000004">
      <c r="A303" t="s">
        <v>1349</v>
      </c>
    </row>
    <row r="304" spans="1:1" x14ac:dyDescent="0.55000000000000004">
      <c r="A304" t="s">
        <v>1349</v>
      </c>
    </row>
    <row r="305" spans="1:1" x14ac:dyDescent="0.55000000000000004">
      <c r="A305" t="s">
        <v>1349</v>
      </c>
    </row>
    <row r="306" spans="1:1" x14ac:dyDescent="0.55000000000000004">
      <c r="A306" t="s">
        <v>1349</v>
      </c>
    </row>
    <row r="307" spans="1:1" x14ac:dyDescent="0.55000000000000004">
      <c r="A307" t="s">
        <v>1349</v>
      </c>
    </row>
    <row r="308" spans="1:1" x14ac:dyDescent="0.55000000000000004">
      <c r="A308" t="s">
        <v>1349</v>
      </c>
    </row>
    <row r="309" spans="1:1" x14ac:dyDescent="0.55000000000000004">
      <c r="A309" t="s">
        <v>1349</v>
      </c>
    </row>
    <row r="310" spans="1:1" x14ac:dyDescent="0.55000000000000004">
      <c r="A310" t="s">
        <v>1349</v>
      </c>
    </row>
    <row r="311" spans="1:1" x14ac:dyDescent="0.55000000000000004">
      <c r="A311" t="s">
        <v>1349</v>
      </c>
    </row>
    <row r="312" spans="1:1" x14ac:dyDescent="0.55000000000000004">
      <c r="A312" t="s">
        <v>1349</v>
      </c>
    </row>
    <row r="313" spans="1:1" x14ac:dyDescent="0.55000000000000004">
      <c r="A313" t="s">
        <v>1349</v>
      </c>
    </row>
    <row r="314" spans="1:1" x14ac:dyDescent="0.55000000000000004">
      <c r="A314" t="s">
        <v>1349</v>
      </c>
    </row>
    <row r="315" spans="1:1" x14ac:dyDescent="0.55000000000000004">
      <c r="A315" t="s">
        <v>1349</v>
      </c>
    </row>
    <row r="316" spans="1:1" x14ac:dyDescent="0.55000000000000004">
      <c r="A316" t="s">
        <v>1349</v>
      </c>
    </row>
    <row r="317" spans="1:1" x14ac:dyDescent="0.55000000000000004">
      <c r="A317" t="s">
        <v>1349</v>
      </c>
    </row>
    <row r="318" spans="1:1" x14ac:dyDescent="0.55000000000000004">
      <c r="A318" t="s">
        <v>1349</v>
      </c>
    </row>
    <row r="319" spans="1:1" x14ac:dyDescent="0.55000000000000004">
      <c r="A319" t="s">
        <v>1349</v>
      </c>
    </row>
    <row r="320" spans="1:1" x14ac:dyDescent="0.55000000000000004">
      <c r="A320" t="s">
        <v>1349</v>
      </c>
    </row>
    <row r="321" spans="1:1" x14ac:dyDescent="0.55000000000000004">
      <c r="A321" t="s">
        <v>1349</v>
      </c>
    </row>
    <row r="322" spans="1:1" x14ac:dyDescent="0.55000000000000004">
      <c r="A322" t="s">
        <v>1349</v>
      </c>
    </row>
    <row r="323" spans="1:1" x14ac:dyDescent="0.55000000000000004">
      <c r="A323" t="s">
        <v>1349</v>
      </c>
    </row>
    <row r="324" spans="1:1" x14ac:dyDescent="0.55000000000000004">
      <c r="A324" t="s">
        <v>1349</v>
      </c>
    </row>
    <row r="325" spans="1:1" x14ac:dyDescent="0.55000000000000004">
      <c r="A325" t="s">
        <v>1349</v>
      </c>
    </row>
    <row r="326" spans="1:1" x14ac:dyDescent="0.55000000000000004">
      <c r="A326" t="s">
        <v>1349</v>
      </c>
    </row>
    <row r="327" spans="1:1" x14ac:dyDescent="0.55000000000000004">
      <c r="A327" t="s">
        <v>1349</v>
      </c>
    </row>
    <row r="328" spans="1:1" x14ac:dyDescent="0.55000000000000004">
      <c r="A328" t="s">
        <v>1349</v>
      </c>
    </row>
    <row r="329" spans="1:1" x14ac:dyDescent="0.55000000000000004">
      <c r="A329" t="s">
        <v>1349</v>
      </c>
    </row>
    <row r="330" spans="1:1" x14ac:dyDescent="0.55000000000000004">
      <c r="A330" t="s">
        <v>1349</v>
      </c>
    </row>
    <row r="331" spans="1:1" x14ac:dyDescent="0.55000000000000004">
      <c r="A331" t="s">
        <v>1349</v>
      </c>
    </row>
    <row r="332" spans="1:1" x14ac:dyDescent="0.55000000000000004">
      <c r="A332" t="s">
        <v>1349</v>
      </c>
    </row>
    <row r="333" spans="1:1" x14ac:dyDescent="0.55000000000000004">
      <c r="A333" t="s">
        <v>1349</v>
      </c>
    </row>
    <row r="334" spans="1:1" x14ac:dyDescent="0.55000000000000004">
      <c r="A334" t="s">
        <v>1350</v>
      </c>
    </row>
    <row r="335" spans="1:1" x14ac:dyDescent="0.55000000000000004">
      <c r="A335" t="s">
        <v>1351</v>
      </c>
    </row>
    <row r="336" spans="1:1" x14ac:dyDescent="0.55000000000000004">
      <c r="A336" t="s">
        <v>1352</v>
      </c>
    </row>
    <row r="337" spans="1:1" x14ac:dyDescent="0.55000000000000004">
      <c r="A337" t="s">
        <v>1346</v>
      </c>
    </row>
    <row r="338" spans="1:1" x14ac:dyDescent="0.55000000000000004">
      <c r="A338" t="s">
        <v>1347</v>
      </c>
    </row>
    <row r="339" spans="1:1" x14ac:dyDescent="0.55000000000000004">
      <c r="A339" t="s">
        <v>1349</v>
      </c>
    </row>
    <row r="340" spans="1:1" x14ac:dyDescent="0.55000000000000004">
      <c r="A340" t="s">
        <v>1349</v>
      </c>
    </row>
    <row r="341" spans="1:1" x14ac:dyDescent="0.55000000000000004">
      <c r="A341" t="s">
        <v>1353</v>
      </c>
    </row>
    <row r="342" spans="1:1" x14ac:dyDescent="0.55000000000000004">
      <c r="A342" t="s">
        <v>1354</v>
      </c>
    </row>
    <row r="343" spans="1:1" x14ac:dyDescent="0.55000000000000004">
      <c r="A343" t="s">
        <v>1349</v>
      </c>
    </row>
    <row r="344" spans="1:1" x14ac:dyDescent="0.55000000000000004">
      <c r="A344" t="s">
        <v>1349</v>
      </c>
    </row>
    <row r="345" spans="1:1" x14ac:dyDescent="0.55000000000000004">
      <c r="A345" t="s">
        <v>1349</v>
      </c>
    </row>
    <row r="346" spans="1:1" x14ac:dyDescent="0.55000000000000004">
      <c r="A346" t="s">
        <v>1349</v>
      </c>
    </row>
    <row r="347" spans="1:1" x14ac:dyDescent="0.55000000000000004">
      <c r="A347" t="s">
        <v>1349</v>
      </c>
    </row>
    <row r="348" spans="1:1" x14ac:dyDescent="0.55000000000000004">
      <c r="A348" t="s">
        <v>1349</v>
      </c>
    </row>
    <row r="349" spans="1:1" x14ac:dyDescent="0.55000000000000004">
      <c r="A349" t="s">
        <v>1349</v>
      </c>
    </row>
    <row r="350" spans="1:1" x14ac:dyDescent="0.55000000000000004">
      <c r="A350" t="s">
        <v>1349</v>
      </c>
    </row>
    <row r="351" spans="1:1" x14ac:dyDescent="0.55000000000000004">
      <c r="A351" t="s">
        <v>1349</v>
      </c>
    </row>
    <row r="352" spans="1:1" x14ac:dyDescent="0.55000000000000004">
      <c r="A352" t="s">
        <v>1349</v>
      </c>
    </row>
    <row r="353" spans="1:1" x14ac:dyDescent="0.55000000000000004">
      <c r="A353" t="s">
        <v>1349</v>
      </c>
    </row>
    <row r="354" spans="1:1" x14ac:dyDescent="0.55000000000000004">
      <c r="A354" t="s">
        <v>1349</v>
      </c>
    </row>
    <row r="355" spans="1:1" x14ac:dyDescent="0.55000000000000004">
      <c r="A355" t="s">
        <v>1349</v>
      </c>
    </row>
    <row r="356" spans="1:1" x14ac:dyDescent="0.55000000000000004">
      <c r="A356" t="s">
        <v>1349</v>
      </c>
    </row>
    <row r="357" spans="1:1" x14ac:dyDescent="0.55000000000000004">
      <c r="A357" t="s">
        <v>1349</v>
      </c>
    </row>
    <row r="358" spans="1:1" x14ac:dyDescent="0.55000000000000004">
      <c r="A358" t="s">
        <v>1349</v>
      </c>
    </row>
    <row r="359" spans="1:1" x14ac:dyDescent="0.55000000000000004">
      <c r="A359" t="s">
        <v>1349</v>
      </c>
    </row>
    <row r="360" spans="1:1" x14ac:dyDescent="0.55000000000000004">
      <c r="A360" t="s">
        <v>1353</v>
      </c>
    </row>
    <row r="361" spans="1:1" x14ac:dyDescent="0.55000000000000004">
      <c r="A361" t="s">
        <v>1353</v>
      </c>
    </row>
    <row r="362" spans="1:1" x14ac:dyDescent="0.55000000000000004">
      <c r="A362" t="s">
        <v>1354</v>
      </c>
    </row>
    <row r="363" spans="1:1" x14ac:dyDescent="0.55000000000000004">
      <c r="A363" t="s">
        <v>1349</v>
      </c>
    </row>
    <row r="364" spans="1:1" x14ac:dyDescent="0.55000000000000004">
      <c r="A364" t="s">
        <v>1349</v>
      </c>
    </row>
    <row r="365" spans="1:1" x14ac:dyDescent="0.55000000000000004">
      <c r="A365" t="s">
        <v>1349</v>
      </c>
    </row>
    <row r="366" spans="1:1" x14ac:dyDescent="0.55000000000000004">
      <c r="A366" t="s">
        <v>1349</v>
      </c>
    </row>
    <row r="367" spans="1:1" x14ac:dyDescent="0.55000000000000004">
      <c r="A367" t="s">
        <v>1349</v>
      </c>
    </row>
    <row r="368" spans="1:1" x14ac:dyDescent="0.55000000000000004">
      <c r="A368" t="s">
        <v>1349</v>
      </c>
    </row>
    <row r="369" spans="1:1" x14ac:dyDescent="0.55000000000000004">
      <c r="A369" t="s">
        <v>1349</v>
      </c>
    </row>
    <row r="370" spans="1:1" x14ac:dyDescent="0.55000000000000004">
      <c r="A370" t="s">
        <v>1349</v>
      </c>
    </row>
    <row r="371" spans="1:1" x14ac:dyDescent="0.55000000000000004">
      <c r="A371" t="s">
        <v>1349</v>
      </c>
    </row>
    <row r="372" spans="1:1" x14ac:dyDescent="0.55000000000000004">
      <c r="A372" t="s">
        <v>1349</v>
      </c>
    </row>
    <row r="373" spans="1:1" x14ac:dyDescent="0.55000000000000004">
      <c r="A373" t="s">
        <v>1349</v>
      </c>
    </row>
    <row r="374" spans="1:1" x14ac:dyDescent="0.55000000000000004">
      <c r="A374" t="s">
        <v>1349</v>
      </c>
    </row>
    <row r="375" spans="1:1" x14ac:dyDescent="0.55000000000000004">
      <c r="A375" t="s">
        <v>1349</v>
      </c>
    </row>
    <row r="376" spans="1:1" x14ac:dyDescent="0.55000000000000004">
      <c r="A376" t="s">
        <v>1355</v>
      </c>
    </row>
    <row r="377" spans="1:1" x14ac:dyDescent="0.55000000000000004">
      <c r="A377" t="s">
        <v>1349</v>
      </c>
    </row>
    <row r="378" spans="1:1" x14ac:dyDescent="0.55000000000000004">
      <c r="A378" t="s">
        <v>1349</v>
      </c>
    </row>
    <row r="379" spans="1:1" x14ac:dyDescent="0.55000000000000004">
      <c r="A379" t="s">
        <v>1349</v>
      </c>
    </row>
    <row r="380" spans="1:1" x14ac:dyDescent="0.55000000000000004">
      <c r="A380" t="s">
        <v>1349</v>
      </c>
    </row>
    <row r="381" spans="1:1" x14ac:dyDescent="0.55000000000000004">
      <c r="A381" t="s">
        <v>1349</v>
      </c>
    </row>
    <row r="382" spans="1:1" x14ac:dyDescent="0.55000000000000004">
      <c r="A382" t="s">
        <v>1349</v>
      </c>
    </row>
    <row r="383" spans="1:1" x14ac:dyDescent="0.55000000000000004">
      <c r="A383" t="s">
        <v>1349</v>
      </c>
    </row>
    <row r="384" spans="1:1" x14ac:dyDescent="0.55000000000000004">
      <c r="A384" t="s">
        <v>1349</v>
      </c>
    </row>
    <row r="385" spans="1:1" x14ac:dyDescent="0.55000000000000004">
      <c r="A385" t="s">
        <v>1349</v>
      </c>
    </row>
    <row r="386" spans="1:1" x14ac:dyDescent="0.55000000000000004">
      <c r="A386" t="s">
        <v>1349</v>
      </c>
    </row>
    <row r="387" spans="1:1" x14ac:dyDescent="0.55000000000000004">
      <c r="A387" t="s">
        <v>1349</v>
      </c>
    </row>
    <row r="388" spans="1:1" x14ac:dyDescent="0.55000000000000004">
      <c r="A388" t="s">
        <v>1349</v>
      </c>
    </row>
    <row r="389" spans="1:1" x14ac:dyDescent="0.55000000000000004">
      <c r="A389" t="s">
        <v>1353</v>
      </c>
    </row>
    <row r="390" spans="1:1" x14ac:dyDescent="0.55000000000000004">
      <c r="A390" t="s">
        <v>1354</v>
      </c>
    </row>
    <row r="391" spans="1:1" x14ac:dyDescent="0.55000000000000004">
      <c r="A391" t="s">
        <v>1354</v>
      </c>
    </row>
    <row r="392" spans="1:1" x14ac:dyDescent="0.55000000000000004">
      <c r="A392" t="s">
        <v>1349</v>
      </c>
    </row>
    <row r="393" spans="1:1" x14ac:dyDescent="0.55000000000000004">
      <c r="A393" t="s">
        <v>1349</v>
      </c>
    </row>
    <row r="394" spans="1:1" x14ac:dyDescent="0.55000000000000004">
      <c r="A394" t="s">
        <v>1349</v>
      </c>
    </row>
    <row r="395" spans="1:1" x14ac:dyDescent="0.55000000000000004">
      <c r="A395" t="s">
        <v>1349</v>
      </c>
    </row>
    <row r="396" spans="1:1" x14ac:dyDescent="0.55000000000000004">
      <c r="A396" t="s">
        <v>1349</v>
      </c>
    </row>
    <row r="397" spans="1:1" x14ac:dyDescent="0.55000000000000004">
      <c r="A397" t="s">
        <v>1349</v>
      </c>
    </row>
    <row r="398" spans="1:1" x14ac:dyDescent="0.55000000000000004">
      <c r="A398" t="s">
        <v>1349</v>
      </c>
    </row>
    <row r="399" spans="1:1" x14ac:dyDescent="0.55000000000000004">
      <c r="A399" t="s">
        <v>1349</v>
      </c>
    </row>
    <row r="400" spans="1:1" x14ac:dyDescent="0.55000000000000004">
      <c r="A400" t="s">
        <v>1349</v>
      </c>
    </row>
    <row r="401" spans="1:1" x14ac:dyDescent="0.55000000000000004">
      <c r="A401" t="s">
        <v>1349</v>
      </c>
    </row>
    <row r="402" spans="1:1" x14ac:dyDescent="0.55000000000000004">
      <c r="A402" t="s">
        <v>1349</v>
      </c>
    </row>
    <row r="403" spans="1:1" x14ac:dyDescent="0.55000000000000004">
      <c r="A403" t="s">
        <v>1349</v>
      </c>
    </row>
    <row r="404" spans="1:1" x14ac:dyDescent="0.55000000000000004">
      <c r="A404" t="s">
        <v>1355</v>
      </c>
    </row>
    <row r="405" spans="1:1" x14ac:dyDescent="0.55000000000000004">
      <c r="A405" t="s">
        <v>1355</v>
      </c>
    </row>
    <row r="406" spans="1:1" x14ac:dyDescent="0.55000000000000004">
      <c r="A406" t="s">
        <v>1349</v>
      </c>
    </row>
    <row r="407" spans="1:1" x14ac:dyDescent="0.55000000000000004">
      <c r="A407" t="s">
        <v>1349</v>
      </c>
    </row>
    <row r="408" spans="1:1" x14ac:dyDescent="0.55000000000000004">
      <c r="A408" t="s">
        <v>1353</v>
      </c>
    </row>
    <row r="409" spans="1:1" x14ac:dyDescent="0.55000000000000004">
      <c r="A409" t="s">
        <v>1354</v>
      </c>
    </row>
    <row r="410" spans="1:1" x14ac:dyDescent="0.55000000000000004">
      <c r="A410" t="s">
        <v>1355</v>
      </c>
    </row>
    <row r="411" spans="1:1" x14ac:dyDescent="0.55000000000000004">
      <c r="A411" t="s">
        <v>1354</v>
      </c>
    </row>
    <row r="412" spans="1:1" x14ac:dyDescent="0.55000000000000004">
      <c r="A412" t="s">
        <v>1355</v>
      </c>
    </row>
    <row r="413" spans="1:1" x14ac:dyDescent="0.55000000000000004">
      <c r="A413" t="s">
        <v>1356</v>
      </c>
    </row>
    <row r="414" spans="1:1" x14ac:dyDescent="0.55000000000000004">
      <c r="A414" t="s">
        <v>1357</v>
      </c>
    </row>
    <row r="415" spans="1:1" x14ac:dyDescent="0.55000000000000004">
      <c r="A415" t="s">
        <v>1346</v>
      </c>
    </row>
    <row r="416" spans="1:1" x14ac:dyDescent="0.55000000000000004">
      <c r="A416" t="s">
        <v>1347</v>
      </c>
    </row>
    <row r="417" spans="1:1" x14ac:dyDescent="0.55000000000000004">
      <c r="A417" t="s">
        <v>1349</v>
      </c>
    </row>
    <row r="418" spans="1:1" x14ac:dyDescent="0.55000000000000004">
      <c r="A418" t="s">
        <v>1349</v>
      </c>
    </row>
    <row r="419" spans="1:1" x14ac:dyDescent="0.55000000000000004">
      <c r="A419" t="s">
        <v>1349</v>
      </c>
    </row>
    <row r="420" spans="1:1" x14ac:dyDescent="0.55000000000000004">
      <c r="A420" t="s">
        <v>1349</v>
      </c>
    </row>
    <row r="421" spans="1:1" x14ac:dyDescent="0.55000000000000004">
      <c r="A421" t="s">
        <v>1349</v>
      </c>
    </row>
    <row r="422" spans="1:1" x14ac:dyDescent="0.55000000000000004">
      <c r="A422" t="s">
        <v>1349</v>
      </c>
    </row>
    <row r="423" spans="1:1" x14ac:dyDescent="0.55000000000000004">
      <c r="A423" t="s">
        <v>1349</v>
      </c>
    </row>
    <row r="424" spans="1:1" x14ac:dyDescent="0.55000000000000004">
      <c r="A424" t="s">
        <v>1349</v>
      </c>
    </row>
    <row r="425" spans="1:1" x14ac:dyDescent="0.55000000000000004">
      <c r="A425" t="s">
        <v>1349</v>
      </c>
    </row>
    <row r="426" spans="1:1" x14ac:dyDescent="0.55000000000000004">
      <c r="A426" t="s">
        <v>1349</v>
      </c>
    </row>
    <row r="427" spans="1:1" s="72" customFormat="1" x14ac:dyDescent="0.55000000000000004">
      <c r="A427" s="72" t="s">
        <v>1358</v>
      </c>
    </row>
    <row r="428" spans="1:1" s="72" customFormat="1" x14ac:dyDescent="0.55000000000000004">
      <c r="A428" s="72" t="s">
        <v>1359</v>
      </c>
    </row>
    <row r="429" spans="1:1" s="72" customFormat="1" x14ac:dyDescent="0.55000000000000004">
      <c r="A429" s="72" t="s">
        <v>1360</v>
      </c>
    </row>
    <row r="430" spans="1:1" x14ac:dyDescent="0.55000000000000004">
      <c r="A430" t="s">
        <v>1355</v>
      </c>
    </row>
    <row r="431" spans="1:1" x14ac:dyDescent="0.55000000000000004">
      <c r="A431" t="s">
        <v>1355</v>
      </c>
    </row>
    <row r="432" spans="1:1" x14ac:dyDescent="0.55000000000000004">
      <c r="A432" t="s">
        <v>1355</v>
      </c>
    </row>
    <row r="433" spans="1:1" x14ac:dyDescent="0.55000000000000004">
      <c r="A433" t="s">
        <v>1354</v>
      </c>
    </row>
    <row r="434" spans="1:1" x14ac:dyDescent="0.55000000000000004">
      <c r="A434" t="s">
        <v>1354</v>
      </c>
    </row>
    <row r="435" spans="1:1" x14ac:dyDescent="0.55000000000000004">
      <c r="A435" t="s">
        <v>1349</v>
      </c>
    </row>
    <row r="436" spans="1:1" x14ac:dyDescent="0.55000000000000004">
      <c r="A436" t="s">
        <v>1349</v>
      </c>
    </row>
    <row r="437" spans="1:1" x14ac:dyDescent="0.55000000000000004">
      <c r="A437" t="s">
        <v>1349</v>
      </c>
    </row>
    <row r="438" spans="1:1" x14ac:dyDescent="0.55000000000000004">
      <c r="A438" t="s">
        <v>1349</v>
      </c>
    </row>
    <row r="439" spans="1:1" x14ac:dyDescent="0.55000000000000004">
      <c r="A439" t="s">
        <v>1349</v>
      </c>
    </row>
    <row r="440" spans="1:1" x14ac:dyDescent="0.55000000000000004">
      <c r="A440" t="s">
        <v>1349</v>
      </c>
    </row>
    <row r="441" spans="1:1" x14ac:dyDescent="0.55000000000000004">
      <c r="A441" t="s">
        <v>1349</v>
      </c>
    </row>
    <row r="442" spans="1:1" x14ac:dyDescent="0.55000000000000004">
      <c r="A442" t="s">
        <v>1349</v>
      </c>
    </row>
    <row r="443" spans="1:1" x14ac:dyDescent="0.55000000000000004">
      <c r="A443" t="s">
        <v>1349</v>
      </c>
    </row>
    <row r="444" spans="1:1" x14ac:dyDescent="0.55000000000000004">
      <c r="A444" t="s">
        <v>1349</v>
      </c>
    </row>
    <row r="445" spans="1:1" x14ac:dyDescent="0.55000000000000004">
      <c r="A445" t="s">
        <v>1349</v>
      </c>
    </row>
    <row r="446" spans="1:1" x14ac:dyDescent="0.55000000000000004">
      <c r="A446" t="s">
        <v>1349</v>
      </c>
    </row>
    <row r="447" spans="1:1" x14ac:dyDescent="0.55000000000000004">
      <c r="A447" t="s">
        <v>1349</v>
      </c>
    </row>
    <row r="448" spans="1:1" x14ac:dyDescent="0.55000000000000004">
      <c r="A448" t="s">
        <v>1355</v>
      </c>
    </row>
    <row r="449" spans="1:1" x14ac:dyDescent="0.55000000000000004">
      <c r="A449" t="s">
        <v>1355</v>
      </c>
    </row>
    <row r="450" spans="1:1" x14ac:dyDescent="0.55000000000000004">
      <c r="A450" t="s">
        <v>1355</v>
      </c>
    </row>
    <row r="451" spans="1:1" x14ac:dyDescent="0.55000000000000004">
      <c r="A451" t="s">
        <v>1349</v>
      </c>
    </row>
    <row r="452" spans="1:1" x14ac:dyDescent="0.55000000000000004">
      <c r="A452" t="s">
        <v>1349</v>
      </c>
    </row>
    <row r="453" spans="1:1" x14ac:dyDescent="0.55000000000000004">
      <c r="A453" t="s">
        <v>1349</v>
      </c>
    </row>
    <row r="454" spans="1:1" x14ac:dyDescent="0.55000000000000004">
      <c r="A454" t="s">
        <v>1349</v>
      </c>
    </row>
    <row r="455" spans="1:1" x14ac:dyDescent="0.55000000000000004">
      <c r="A455" t="s">
        <v>1354</v>
      </c>
    </row>
    <row r="456" spans="1:1" x14ac:dyDescent="0.55000000000000004">
      <c r="A456" t="s">
        <v>1349</v>
      </c>
    </row>
    <row r="457" spans="1:1" x14ac:dyDescent="0.55000000000000004">
      <c r="A457" t="s">
        <v>1349</v>
      </c>
    </row>
    <row r="458" spans="1:1" x14ac:dyDescent="0.55000000000000004">
      <c r="A458" t="s">
        <v>1349</v>
      </c>
    </row>
    <row r="459" spans="1:1" x14ac:dyDescent="0.55000000000000004">
      <c r="A459" t="s">
        <v>1349</v>
      </c>
    </row>
    <row r="460" spans="1:1" x14ac:dyDescent="0.55000000000000004">
      <c r="A460" t="s">
        <v>1349</v>
      </c>
    </row>
    <row r="461" spans="1:1" x14ac:dyDescent="0.55000000000000004">
      <c r="A461" t="s">
        <v>1349</v>
      </c>
    </row>
    <row r="462" spans="1:1" x14ac:dyDescent="0.55000000000000004">
      <c r="A462" t="s">
        <v>1349</v>
      </c>
    </row>
    <row r="463" spans="1:1" x14ac:dyDescent="0.55000000000000004">
      <c r="A463" t="s">
        <v>1349</v>
      </c>
    </row>
    <row r="464" spans="1:1" x14ac:dyDescent="0.55000000000000004">
      <c r="A464" t="s">
        <v>1349</v>
      </c>
    </row>
    <row r="465" spans="1:1" x14ac:dyDescent="0.55000000000000004">
      <c r="A465" t="s">
        <v>1349</v>
      </c>
    </row>
    <row r="466" spans="1:1" x14ac:dyDescent="0.55000000000000004">
      <c r="A466" t="s">
        <v>1349</v>
      </c>
    </row>
    <row r="467" spans="1:1" x14ac:dyDescent="0.55000000000000004">
      <c r="A467" t="s">
        <v>1349</v>
      </c>
    </row>
    <row r="468" spans="1:1" x14ac:dyDescent="0.55000000000000004">
      <c r="A468" t="s">
        <v>1349</v>
      </c>
    </row>
    <row r="469" spans="1:1" x14ac:dyDescent="0.55000000000000004">
      <c r="A469" t="s">
        <v>1349</v>
      </c>
    </row>
    <row r="470" spans="1:1" x14ac:dyDescent="0.55000000000000004">
      <c r="A470" t="s">
        <v>1349</v>
      </c>
    </row>
    <row r="471" spans="1:1" x14ac:dyDescent="0.55000000000000004">
      <c r="A471" t="s">
        <v>1349</v>
      </c>
    </row>
    <row r="472" spans="1:1" x14ac:dyDescent="0.55000000000000004">
      <c r="A472" t="s">
        <v>1349</v>
      </c>
    </row>
    <row r="473" spans="1:1" x14ac:dyDescent="0.55000000000000004">
      <c r="A473" t="s">
        <v>1355</v>
      </c>
    </row>
    <row r="474" spans="1:1" x14ac:dyDescent="0.55000000000000004">
      <c r="A474" t="s">
        <v>1354</v>
      </c>
    </row>
    <row r="475" spans="1:1" x14ac:dyDescent="0.55000000000000004">
      <c r="A475" t="s">
        <v>1349</v>
      </c>
    </row>
    <row r="476" spans="1:1" x14ac:dyDescent="0.55000000000000004">
      <c r="A476" t="s">
        <v>1349</v>
      </c>
    </row>
    <row r="477" spans="1:1" x14ac:dyDescent="0.55000000000000004">
      <c r="A477" t="s">
        <v>1349</v>
      </c>
    </row>
    <row r="478" spans="1:1" x14ac:dyDescent="0.55000000000000004">
      <c r="A478" t="s">
        <v>1349</v>
      </c>
    </row>
    <row r="479" spans="1:1" x14ac:dyDescent="0.55000000000000004">
      <c r="A479" t="s">
        <v>1349</v>
      </c>
    </row>
    <row r="480" spans="1:1" x14ac:dyDescent="0.55000000000000004">
      <c r="A480" t="s">
        <v>1349</v>
      </c>
    </row>
    <row r="481" spans="1:1" x14ac:dyDescent="0.55000000000000004">
      <c r="A481" t="s">
        <v>1349</v>
      </c>
    </row>
    <row r="482" spans="1:1" x14ac:dyDescent="0.55000000000000004">
      <c r="A482" t="s">
        <v>1349</v>
      </c>
    </row>
    <row r="483" spans="1:1" x14ac:dyDescent="0.55000000000000004">
      <c r="A483" t="s">
        <v>1349</v>
      </c>
    </row>
    <row r="484" spans="1:1" x14ac:dyDescent="0.55000000000000004">
      <c r="A484" t="s">
        <v>1349</v>
      </c>
    </row>
    <row r="485" spans="1:1" x14ac:dyDescent="0.55000000000000004">
      <c r="A485" t="s">
        <v>1355</v>
      </c>
    </row>
    <row r="486" spans="1:1" x14ac:dyDescent="0.55000000000000004">
      <c r="A486" t="s">
        <v>1355</v>
      </c>
    </row>
    <row r="487" spans="1:1" x14ac:dyDescent="0.55000000000000004">
      <c r="A487" t="s">
        <v>1355</v>
      </c>
    </row>
    <row r="488" spans="1:1" x14ac:dyDescent="0.55000000000000004">
      <c r="A488" t="s">
        <v>1355</v>
      </c>
    </row>
    <row r="489" spans="1:1" s="72" customFormat="1" x14ac:dyDescent="0.55000000000000004">
      <c r="A489" s="72" t="s">
        <v>1361</v>
      </c>
    </row>
    <row r="490" spans="1:1" s="72" customFormat="1" x14ac:dyDescent="0.55000000000000004">
      <c r="A490" s="72" t="s">
        <v>1362</v>
      </c>
    </row>
    <row r="491" spans="1:1" x14ac:dyDescent="0.55000000000000004">
      <c r="A491" t="s">
        <v>1349</v>
      </c>
    </row>
    <row r="492" spans="1:1" x14ac:dyDescent="0.55000000000000004">
      <c r="A492" t="s">
        <v>1349</v>
      </c>
    </row>
    <row r="493" spans="1:1" x14ac:dyDescent="0.55000000000000004">
      <c r="A493" t="s">
        <v>1349</v>
      </c>
    </row>
    <row r="494" spans="1:1" x14ac:dyDescent="0.55000000000000004">
      <c r="A494" t="s">
        <v>1349</v>
      </c>
    </row>
    <row r="495" spans="1:1" x14ac:dyDescent="0.55000000000000004">
      <c r="A495" t="s">
        <v>1349</v>
      </c>
    </row>
    <row r="496" spans="1:1" x14ac:dyDescent="0.55000000000000004">
      <c r="A496" t="s">
        <v>1349</v>
      </c>
    </row>
    <row r="497" spans="1:1" x14ac:dyDescent="0.55000000000000004">
      <c r="A497" t="s">
        <v>1349</v>
      </c>
    </row>
    <row r="498" spans="1:1" x14ac:dyDescent="0.55000000000000004">
      <c r="A498" t="s">
        <v>1349</v>
      </c>
    </row>
    <row r="499" spans="1:1" x14ac:dyDescent="0.55000000000000004">
      <c r="A499" t="s">
        <v>1349</v>
      </c>
    </row>
    <row r="500" spans="1:1" x14ac:dyDescent="0.55000000000000004">
      <c r="A500" t="s">
        <v>1349</v>
      </c>
    </row>
    <row r="501" spans="1:1" x14ac:dyDescent="0.55000000000000004">
      <c r="A501" t="s">
        <v>1349</v>
      </c>
    </row>
    <row r="502" spans="1:1" x14ac:dyDescent="0.55000000000000004">
      <c r="A502" t="s">
        <v>1349</v>
      </c>
    </row>
    <row r="503" spans="1:1" x14ac:dyDescent="0.55000000000000004">
      <c r="A503" t="s">
        <v>1349</v>
      </c>
    </row>
    <row r="504" spans="1:1" x14ac:dyDescent="0.55000000000000004">
      <c r="A504" t="s">
        <v>1349</v>
      </c>
    </row>
    <row r="505" spans="1:1" x14ac:dyDescent="0.55000000000000004">
      <c r="A505" t="s">
        <v>1349</v>
      </c>
    </row>
    <row r="506" spans="1:1" x14ac:dyDescent="0.55000000000000004">
      <c r="A506" t="s">
        <v>1349</v>
      </c>
    </row>
    <row r="507" spans="1:1" x14ac:dyDescent="0.55000000000000004">
      <c r="A507" t="s">
        <v>1349</v>
      </c>
    </row>
    <row r="508" spans="1:1" x14ac:dyDescent="0.55000000000000004">
      <c r="A508" t="s">
        <v>1349</v>
      </c>
    </row>
    <row r="509" spans="1:1" x14ac:dyDescent="0.55000000000000004">
      <c r="A509" t="s">
        <v>1349</v>
      </c>
    </row>
    <row r="510" spans="1:1" x14ac:dyDescent="0.55000000000000004">
      <c r="A510" t="s">
        <v>1363</v>
      </c>
    </row>
    <row r="511" spans="1:1" x14ac:dyDescent="0.55000000000000004">
      <c r="A511" t="s">
        <v>1364</v>
      </c>
    </row>
    <row r="512" spans="1:1" x14ac:dyDescent="0.55000000000000004">
      <c r="A512" t="s">
        <v>1365</v>
      </c>
    </row>
    <row r="513" spans="1:1" x14ac:dyDescent="0.55000000000000004">
      <c r="A513" t="s">
        <v>1366</v>
      </c>
    </row>
    <row r="514" spans="1:1" x14ac:dyDescent="0.55000000000000004">
      <c r="A514" t="s">
        <v>1367</v>
      </c>
    </row>
    <row r="515" spans="1:1" x14ac:dyDescent="0.55000000000000004">
      <c r="A515" t="s">
        <v>1368</v>
      </c>
    </row>
    <row r="516" spans="1:1" x14ac:dyDescent="0.55000000000000004">
      <c r="A516" t="s">
        <v>1369</v>
      </c>
    </row>
    <row r="517" spans="1:1" x14ac:dyDescent="0.55000000000000004">
      <c r="A517" t="s">
        <v>1370</v>
      </c>
    </row>
    <row r="518" spans="1:1" x14ac:dyDescent="0.55000000000000004">
      <c r="A518" t="s">
        <v>1371</v>
      </c>
    </row>
    <row r="519" spans="1:1" x14ac:dyDescent="0.55000000000000004">
      <c r="A519" t="s">
        <v>1372</v>
      </c>
    </row>
    <row r="520" spans="1:1" x14ac:dyDescent="0.55000000000000004">
      <c r="A520" t="s">
        <v>1373</v>
      </c>
    </row>
    <row r="521" spans="1:1" x14ac:dyDescent="0.55000000000000004">
      <c r="A521" t="s">
        <v>1374</v>
      </c>
    </row>
    <row r="522" spans="1:1" x14ac:dyDescent="0.55000000000000004">
      <c r="A522" t="s">
        <v>1375</v>
      </c>
    </row>
    <row r="523" spans="1:1" x14ac:dyDescent="0.55000000000000004">
      <c r="A523" t="s">
        <v>1376</v>
      </c>
    </row>
    <row r="525" spans="1:1" x14ac:dyDescent="0.55000000000000004">
      <c r="A525" t="s">
        <v>1377</v>
      </c>
    </row>
    <row r="526" spans="1:1" x14ac:dyDescent="0.55000000000000004">
      <c r="A526" t="s">
        <v>1378</v>
      </c>
    </row>
    <row r="527" spans="1:1" x14ac:dyDescent="0.55000000000000004">
      <c r="A527" t="s">
        <v>1379</v>
      </c>
    </row>
  </sheetData>
  <phoneticPr fontId="1"/>
  <pageMargins left="0.7" right="0.7" top="0.75" bottom="0.75" header="0.3" footer="0.3"/>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9F46CB-92AA-47E6-AE64-E136A8392C8A}">
  <dimension ref="A1:Q132"/>
  <sheetViews>
    <sheetView workbookViewId="0"/>
  </sheetViews>
  <sheetFormatPr defaultRowHeight="18" x14ac:dyDescent="0.55000000000000004"/>
  <cols>
    <col min="1" max="3" width="11.08203125" bestFit="1" customWidth="1"/>
    <col min="4" max="4" width="17.33203125" bestFit="1" customWidth="1"/>
    <col min="5" max="6" width="11.08203125" bestFit="1" customWidth="1"/>
  </cols>
  <sheetData>
    <row r="1" spans="1:16" x14ac:dyDescent="0.55000000000000004">
      <c r="A1" s="73" t="s">
        <v>1380</v>
      </c>
      <c r="B1" s="73" t="s">
        <v>1381</v>
      </c>
      <c r="C1" s="73" t="s">
        <v>1382</v>
      </c>
      <c r="D1" s="73" t="s">
        <v>1383</v>
      </c>
      <c r="E1" s="73" t="s">
        <v>1384</v>
      </c>
      <c r="F1" s="73" t="s">
        <v>1385</v>
      </c>
      <c r="K1" t="s">
        <v>1389</v>
      </c>
      <c r="L1" t="s">
        <v>1390</v>
      </c>
    </row>
    <row r="2" spans="1:16" x14ac:dyDescent="0.55000000000000004">
      <c r="A2" s="68">
        <v>45714</v>
      </c>
      <c r="B2" s="68">
        <v>45807</v>
      </c>
      <c r="C2" s="74">
        <v>43491</v>
      </c>
      <c r="D2" s="74">
        <v>42644</v>
      </c>
      <c r="E2" s="74">
        <v>0</v>
      </c>
      <c r="F2" s="74">
        <v>135</v>
      </c>
      <c r="J2" t="s">
        <v>1387</v>
      </c>
      <c r="K2">
        <v>28771</v>
      </c>
      <c r="L2">
        <v>26659</v>
      </c>
    </row>
    <row r="3" spans="1:16" x14ac:dyDescent="0.55000000000000004">
      <c r="J3" t="s">
        <v>1388</v>
      </c>
      <c r="K3">
        <v>15959</v>
      </c>
      <c r="L3">
        <v>19062</v>
      </c>
    </row>
    <row r="4" spans="1:16" x14ac:dyDescent="0.55000000000000004">
      <c r="A4" s="65" t="s">
        <v>1386</v>
      </c>
      <c r="B4" s="65" t="s">
        <v>1380</v>
      </c>
      <c r="C4" s="65" t="s">
        <v>1381</v>
      </c>
      <c r="D4" s="65" t="s">
        <v>1382</v>
      </c>
      <c r="E4" s="65" t="s">
        <v>1383</v>
      </c>
      <c r="F4" s="65" t="s">
        <v>1384</v>
      </c>
      <c r="G4" s="65" t="s">
        <v>1385</v>
      </c>
      <c r="J4" t="s">
        <v>1391</v>
      </c>
      <c r="K4">
        <v>44730</v>
      </c>
      <c r="L4">
        <v>45721</v>
      </c>
    </row>
    <row r="5" spans="1:16" x14ac:dyDescent="0.55000000000000004">
      <c r="A5" s="66" t="s">
        <v>1387</v>
      </c>
      <c r="B5" s="68">
        <v>45714</v>
      </c>
      <c r="C5" s="68">
        <v>45807</v>
      </c>
      <c r="D5" s="67">
        <v>27878</v>
      </c>
      <c r="E5" s="67">
        <v>24924</v>
      </c>
      <c r="F5" s="67">
        <v>0</v>
      </c>
      <c r="G5" s="67">
        <v>134</v>
      </c>
    </row>
    <row r="6" spans="1:16" x14ac:dyDescent="0.55000000000000004">
      <c r="A6" s="66" t="s">
        <v>1388</v>
      </c>
      <c r="B6" s="68">
        <v>45714</v>
      </c>
      <c r="C6" s="68">
        <v>45807</v>
      </c>
      <c r="D6" s="67">
        <v>15613</v>
      </c>
      <c r="E6" s="67">
        <v>17720</v>
      </c>
      <c r="F6" s="67">
        <v>0</v>
      </c>
      <c r="G6" s="67">
        <v>135</v>
      </c>
      <c r="I6" s="54" t="s">
        <v>1508</v>
      </c>
    </row>
    <row r="7" spans="1:16" x14ac:dyDescent="0.55000000000000004">
      <c r="I7" t="s">
        <v>1505</v>
      </c>
      <c r="J7" t="s">
        <v>1397</v>
      </c>
      <c r="L7" t="s">
        <v>1494</v>
      </c>
      <c r="N7" t="s">
        <v>1496</v>
      </c>
      <c r="O7" t="s">
        <v>1398</v>
      </c>
      <c r="P7" t="s">
        <v>1399</v>
      </c>
    </row>
    <row r="8" spans="1:16" x14ac:dyDescent="0.55000000000000004">
      <c r="A8" s="65" t="s">
        <v>1386</v>
      </c>
      <c r="B8" s="65" t="s">
        <v>1392</v>
      </c>
      <c r="C8" s="65" t="s">
        <v>1380</v>
      </c>
      <c r="D8" s="65" t="s">
        <v>1381</v>
      </c>
      <c r="E8" s="65" t="s">
        <v>1382</v>
      </c>
      <c r="F8" s="65" t="s">
        <v>1383</v>
      </c>
      <c r="G8" s="65" t="s">
        <v>1384</v>
      </c>
      <c r="H8" s="65" t="s">
        <v>1385</v>
      </c>
      <c r="I8" s="1360" t="s">
        <v>1498</v>
      </c>
      <c r="J8" t="s">
        <v>1395</v>
      </c>
      <c r="K8">
        <v>5795</v>
      </c>
      <c r="L8" t="s">
        <v>1395</v>
      </c>
      <c r="M8">
        <v>146</v>
      </c>
      <c r="N8">
        <f>SUM(K8,M8)</f>
        <v>5941</v>
      </c>
      <c r="O8">
        <f>G51</f>
        <v>-143</v>
      </c>
      <c r="P8" s="75">
        <f>N8+O8</f>
        <v>5798</v>
      </c>
    </row>
    <row r="9" spans="1:16" x14ac:dyDescent="0.55000000000000004">
      <c r="A9" s="66" t="s">
        <v>1388</v>
      </c>
      <c r="B9" s="67">
        <v>202502</v>
      </c>
      <c r="C9" s="68">
        <v>45714</v>
      </c>
      <c r="D9" s="68">
        <v>45716</v>
      </c>
      <c r="E9" s="74">
        <v>1076</v>
      </c>
      <c r="F9" s="74">
        <v>298</v>
      </c>
      <c r="G9" s="74">
        <v>116</v>
      </c>
      <c r="H9" s="74">
        <v>135</v>
      </c>
      <c r="I9" s="1360"/>
      <c r="J9" t="s">
        <v>1396</v>
      </c>
      <c r="K9">
        <v>6905</v>
      </c>
      <c r="L9" t="s">
        <v>1396</v>
      </c>
      <c r="M9">
        <v>1070</v>
      </c>
      <c r="N9">
        <f>SUM(K9,M9)</f>
        <v>7975</v>
      </c>
      <c r="O9">
        <f>G50</f>
        <v>-1028</v>
      </c>
      <c r="P9" s="75">
        <f>N9+O9</f>
        <v>6947</v>
      </c>
    </row>
    <row r="10" spans="1:16" x14ac:dyDescent="0.55000000000000004">
      <c r="A10" s="66" t="s">
        <v>1388</v>
      </c>
      <c r="B10" s="67">
        <v>202503</v>
      </c>
      <c r="C10" s="68">
        <v>45719</v>
      </c>
      <c r="D10" s="68">
        <v>45744</v>
      </c>
      <c r="E10" s="74">
        <v>6947</v>
      </c>
      <c r="F10" s="74">
        <v>5798</v>
      </c>
      <c r="G10" s="74">
        <v>100</v>
      </c>
      <c r="H10" s="74">
        <v>134</v>
      </c>
      <c r="I10" t="s">
        <v>1505</v>
      </c>
      <c r="J10" t="s">
        <v>1494</v>
      </c>
      <c r="L10" t="s">
        <v>1495</v>
      </c>
      <c r="N10" t="s">
        <v>1497</v>
      </c>
      <c r="O10" t="s">
        <v>1398</v>
      </c>
      <c r="P10" t="s">
        <v>1399</v>
      </c>
    </row>
    <row r="11" spans="1:16" x14ac:dyDescent="0.55000000000000004">
      <c r="A11" s="66" t="s">
        <v>1388</v>
      </c>
      <c r="B11" s="67">
        <v>202504</v>
      </c>
      <c r="C11" s="68">
        <v>45748</v>
      </c>
      <c r="D11" s="68">
        <v>45772</v>
      </c>
      <c r="E11" s="74">
        <v>5547</v>
      </c>
      <c r="F11" s="74">
        <v>5096</v>
      </c>
      <c r="G11" s="74">
        <v>0</v>
      </c>
      <c r="H11" s="74">
        <v>128</v>
      </c>
      <c r="I11" s="1360" t="s">
        <v>1499</v>
      </c>
      <c r="J11" t="s">
        <v>1492</v>
      </c>
      <c r="K11">
        <v>5048</v>
      </c>
      <c r="L11" t="s">
        <v>1492</v>
      </c>
      <c r="M11">
        <v>251</v>
      </c>
      <c r="N11">
        <f>SUM(K11,M11)</f>
        <v>5299</v>
      </c>
      <c r="O11">
        <f>G41</f>
        <v>-203</v>
      </c>
      <c r="P11" s="75">
        <f>N11+O11</f>
        <v>5096</v>
      </c>
    </row>
    <row r="12" spans="1:16" x14ac:dyDescent="0.55000000000000004">
      <c r="A12" s="66" t="s">
        <v>1388</v>
      </c>
      <c r="B12" s="67">
        <v>202505</v>
      </c>
      <c r="C12" s="68">
        <v>45783</v>
      </c>
      <c r="D12" s="68">
        <v>45807</v>
      </c>
      <c r="E12" s="74">
        <v>4150</v>
      </c>
      <c r="F12" s="74">
        <v>4421</v>
      </c>
      <c r="G12" s="74">
        <v>0</v>
      </c>
      <c r="H12" s="74">
        <v>97</v>
      </c>
      <c r="I12" s="1360"/>
      <c r="J12" t="s">
        <v>1493</v>
      </c>
      <c r="K12">
        <v>5129</v>
      </c>
      <c r="L12" t="s">
        <v>1493</v>
      </c>
      <c r="M12">
        <v>732</v>
      </c>
      <c r="N12">
        <f>SUM(K12,M12)</f>
        <v>5861</v>
      </c>
      <c r="O12">
        <f>G40</f>
        <v>-314</v>
      </c>
      <c r="P12" s="75">
        <f>N12+O12</f>
        <v>5547</v>
      </c>
    </row>
    <row r="13" spans="1:16" x14ac:dyDescent="0.55000000000000004">
      <c r="A13" s="66" t="s">
        <v>1387</v>
      </c>
      <c r="B13" s="67">
        <v>202502</v>
      </c>
      <c r="C13" s="68">
        <v>45714</v>
      </c>
      <c r="D13" s="68">
        <v>45716</v>
      </c>
      <c r="E13" s="74">
        <v>1145</v>
      </c>
      <c r="F13" s="74">
        <v>414</v>
      </c>
      <c r="G13" s="74">
        <v>111</v>
      </c>
      <c r="H13" s="74">
        <v>129</v>
      </c>
      <c r="I13" t="s">
        <v>1505</v>
      </c>
      <c r="J13" t="s">
        <v>1495</v>
      </c>
      <c r="L13" t="s">
        <v>1500</v>
      </c>
      <c r="N13" t="s">
        <v>1502</v>
      </c>
      <c r="O13" t="s">
        <v>1398</v>
      </c>
      <c r="P13" t="s">
        <v>1399</v>
      </c>
    </row>
    <row r="14" spans="1:16" x14ac:dyDescent="0.55000000000000004">
      <c r="A14" s="66" t="s">
        <v>1387</v>
      </c>
      <c r="B14" s="67">
        <v>202503</v>
      </c>
      <c r="C14" s="68">
        <v>45719</v>
      </c>
      <c r="D14" s="68">
        <v>45747</v>
      </c>
      <c r="E14" s="74">
        <v>8307</v>
      </c>
      <c r="F14" s="74">
        <v>7500</v>
      </c>
      <c r="G14" s="74">
        <v>67</v>
      </c>
      <c r="H14" s="74">
        <v>134</v>
      </c>
      <c r="I14" s="1360" t="s">
        <v>1501</v>
      </c>
      <c r="J14" t="s">
        <v>1503</v>
      </c>
      <c r="K14">
        <v>4421</v>
      </c>
      <c r="L14" t="s">
        <v>1503</v>
      </c>
      <c r="M14" s="80"/>
      <c r="N14">
        <f>SUM(K14,M14)</f>
        <v>4421</v>
      </c>
      <c r="O14" s="80"/>
      <c r="P14" s="75">
        <f>N14+O14</f>
        <v>4421</v>
      </c>
    </row>
    <row r="15" spans="1:16" x14ac:dyDescent="0.55000000000000004">
      <c r="A15" s="66" t="s">
        <v>1387</v>
      </c>
      <c r="B15" s="67">
        <v>202504</v>
      </c>
      <c r="C15" s="68">
        <v>45748</v>
      </c>
      <c r="D15" s="68">
        <v>45772</v>
      </c>
      <c r="E15" s="74">
        <v>8229</v>
      </c>
      <c r="F15" s="74">
        <v>11912</v>
      </c>
      <c r="G15" s="74">
        <v>0</v>
      </c>
      <c r="H15" s="74">
        <v>130</v>
      </c>
      <c r="I15" s="1360"/>
      <c r="J15" t="s">
        <v>1504</v>
      </c>
      <c r="K15">
        <v>4150</v>
      </c>
      <c r="L15" t="s">
        <v>1504</v>
      </c>
      <c r="M15" s="80"/>
      <c r="N15">
        <f>SUM(K15,M15)</f>
        <v>4150</v>
      </c>
      <c r="O15" s="80"/>
      <c r="P15" s="75">
        <f>N15+O15</f>
        <v>4150</v>
      </c>
    </row>
    <row r="16" spans="1:16" x14ac:dyDescent="0.55000000000000004">
      <c r="A16" s="66" t="s">
        <v>1387</v>
      </c>
      <c r="B16" s="67">
        <v>202505</v>
      </c>
      <c r="C16" s="68">
        <v>45783</v>
      </c>
      <c r="D16" s="68">
        <v>45807</v>
      </c>
      <c r="E16" s="74">
        <v>7243</v>
      </c>
      <c r="F16" s="74">
        <v>8052</v>
      </c>
      <c r="G16" s="74">
        <v>0</v>
      </c>
      <c r="H16" s="74">
        <v>133</v>
      </c>
      <c r="I16" t="s">
        <v>1506</v>
      </c>
      <c r="J16" t="s">
        <v>1397</v>
      </c>
      <c r="L16" t="s">
        <v>1494</v>
      </c>
      <c r="N16" t="s">
        <v>1496</v>
      </c>
      <c r="O16" t="s">
        <v>1398</v>
      </c>
      <c r="P16" t="s">
        <v>1399</v>
      </c>
    </row>
    <row r="17" spans="1:17" x14ac:dyDescent="0.55000000000000004">
      <c r="D17" s="82" t="s">
        <v>1507</v>
      </c>
      <c r="E17" s="81">
        <f>SUM(E9:E16)</f>
        <v>42644</v>
      </c>
      <c r="F17" s="81">
        <f>SUM(F9:F16)</f>
        <v>43491</v>
      </c>
      <c r="G17" s="81">
        <f>MIN(G9:G16)</f>
        <v>0</v>
      </c>
      <c r="H17" s="81">
        <f>MAX(H9:H16)</f>
        <v>135</v>
      </c>
      <c r="I17" s="1360" t="s">
        <v>1498</v>
      </c>
      <c r="J17" t="s">
        <v>1389</v>
      </c>
      <c r="K17">
        <v>7500</v>
      </c>
      <c r="L17" t="s">
        <v>1389</v>
      </c>
      <c r="M17">
        <v>266</v>
      </c>
      <c r="N17">
        <f>SUM(K17,M17)</f>
        <v>7766</v>
      </c>
      <c r="O17">
        <f>P96</f>
        <v>-266</v>
      </c>
      <c r="P17" s="75">
        <f>N17+O17</f>
        <v>7500</v>
      </c>
    </row>
    <row r="18" spans="1:17" x14ac:dyDescent="0.55000000000000004">
      <c r="A18" t="s">
        <v>1400</v>
      </c>
      <c r="I18" s="1360"/>
      <c r="J18" t="s">
        <v>1390</v>
      </c>
      <c r="K18">
        <v>8207</v>
      </c>
      <c r="L18" t="s">
        <v>1390</v>
      </c>
      <c r="M18">
        <v>1256</v>
      </c>
      <c r="N18">
        <f>SUM(K18,M18)</f>
        <v>9463</v>
      </c>
      <c r="O18">
        <f>P97</f>
        <v>-1156</v>
      </c>
      <c r="P18" s="75">
        <f>N18+O18</f>
        <v>8307</v>
      </c>
    </row>
    <row r="19" spans="1:17" x14ac:dyDescent="0.55000000000000004">
      <c r="A19" t="s">
        <v>1401</v>
      </c>
      <c r="I19" t="s">
        <v>1506</v>
      </c>
      <c r="J19" t="s">
        <v>1494</v>
      </c>
      <c r="L19" t="s">
        <v>1495</v>
      </c>
      <c r="N19" t="s">
        <v>1497</v>
      </c>
      <c r="O19" t="s">
        <v>1398</v>
      </c>
      <c r="P19" t="s">
        <v>1399</v>
      </c>
    </row>
    <row r="20" spans="1:17" x14ac:dyDescent="0.55000000000000004">
      <c r="A20" t="s">
        <v>1402</v>
      </c>
      <c r="I20" s="1360" t="s">
        <v>1499</v>
      </c>
      <c r="J20" t="s">
        <v>1389</v>
      </c>
      <c r="K20">
        <v>11912</v>
      </c>
      <c r="L20" t="s">
        <v>1389</v>
      </c>
      <c r="M20">
        <v>627</v>
      </c>
      <c r="N20">
        <f>SUM(K20,M20)</f>
        <v>12539</v>
      </c>
      <c r="O20">
        <f>L82</f>
        <v>-627</v>
      </c>
      <c r="P20" s="75">
        <f>N20+O20</f>
        <v>11912</v>
      </c>
      <c r="Q20" s="79"/>
    </row>
    <row r="21" spans="1:17" x14ac:dyDescent="0.55000000000000004">
      <c r="A21" t="s">
        <v>1403</v>
      </c>
      <c r="I21" s="1360"/>
      <c r="J21" t="s">
        <v>1390</v>
      </c>
      <c r="K21">
        <v>7584</v>
      </c>
      <c r="L21" t="s">
        <v>1390</v>
      </c>
      <c r="M21">
        <v>1224</v>
      </c>
      <c r="N21">
        <f>SUM(K21,M21)</f>
        <v>8808</v>
      </c>
      <c r="O21">
        <f>L83</f>
        <v>-579</v>
      </c>
      <c r="P21" s="75">
        <f>N21+O21</f>
        <v>8229</v>
      </c>
      <c r="Q21" s="79"/>
    </row>
    <row r="22" spans="1:17" x14ac:dyDescent="0.55000000000000004">
      <c r="A22" t="s">
        <v>1404</v>
      </c>
      <c r="I22" t="s">
        <v>1506</v>
      </c>
      <c r="J22" t="s">
        <v>1495</v>
      </c>
      <c r="L22" t="s">
        <v>1500</v>
      </c>
      <c r="N22" t="s">
        <v>1502</v>
      </c>
      <c r="O22" t="s">
        <v>1398</v>
      </c>
      <c r="P22" t="s">
        <v>1399</v>
      </c>
    </row>
    <row r="23" spans="1:17" x14ac:dyDescent="0.55000000000000004">
      <c r="A23" t="s">
        <v>1405</v>
      </c>
      <c r="I23" s="1360" t="s">
        <v>1501</v>
      </c>
      <c r="J23" t="s">
        <v>1389</v>
      </c>
      <c r="K23">
        <v>8052</v>
      </c>
      <c r="L23" t="s">
        <v>1389</v>
      </c>
      <c r="M23" s="80"/>
      <c r="N23">
        <f>SUM(K23,M23)</f>
        <v>8052</v>
      </c>
      <c r="O23" s="80"/>
      <c r="P23" s="75">
        <f>N23+O23</f>
        <v>8052</v>
      </c>
    </row>
    <row r="24" spans="1:17" x14ac:dyDescent="0.55000000000000004">
      <c r="A24" t="s">
        <v>1406</v>
      </c>
      <c r="I24" s="1360"/>
      <c r="J24" t="s">
        <v>1390</v>
      </c>
      <c r="K24">
        <v>7243</v>
      </c>
      <c r="L24" t="s">
        <v>1390</v>
      </c>
      <c r="M24" s="80"/>
      <c r="N24">
        <f>SUM(K24,M24)</f>
        <v>7243</v>
      </c>
      <c r="O24" s="80"/>
      <c r="P24" s="75">
        <f>N24+O24</f>
        <v>7243</v>
      </c>
    </row>
    <row r="25" spans="1:17" x14ac:dyDescent="0.55000000000000004">
      <c r="A25" s="54" t="s">
        <v>1407</v>
      </c>
    </row>
    <row r="26" spans="1:17" x14ac:dyDescent="0.55000000000000004">
      <c r="A26" t="s">
        <v>1408</v>
      </c>
    </row>
    <row r="27" spans="1:17" x14ac:dyDescent="0.55000000000000004">
      <c r="A27" t="s">
        <v>1409</v>
      </c>
    </row>
    <row r="28" spans="1:17" x14ac:dyDescent="0.55000000000000004">
      <c r="A28" t="s">
        <v>1410</v>
      </c>
    </row>
    <row r="29" spans="1:17" x14ac:dyDescent="0.55000000000000004">
      <c r="A29" t="s">
        <v>1411</v>
      </c>
    </row>
    <row r="30" spans="1:17" x14ac:dyDescent="0.55000000000000004">
      <c r="A30" t="s">
        <v>1412</v>
      </c>
    </row>
    <row r="31" spans="1:17" x14ac:dyDescent="0.55000000000000004">
      <c r="A31" t="s">
        <v>1413</v>
      </c>
    </row>
    <row r="32" spans="1:17" x14ac:dyDescent="0.55000000000000004">
      <c r="A32" t="s">
        <v>1414</v>
      </c>
    </row>
    <row r="33" spans="1:7" x14ac:dyDescent="0.55000000000000004">
      <c r="A33" t="s">
        <v>1410</v>
      </c>
    </row>
    <row r="34" spans="1:7" x14ac:dyDescent="0.55000000000000004">
      <c r="A34" t="s">
        <v>1411</v>
      </c>
    </row>
    <row r="35" spans="1:7" x14ac:dyDescent="0.55000000000000004">
      <c r="A35" s="54" t="s">
        <v>1415</v>
      </c>
    </row>
    <row r="36" spans="1:7" x14ac:dyDescent="0.55000000000000004">
      <c r="A36" t="s">
        <v>1416</v>
      </c>
    </row>
    <row r="37" spans="1:7" x14ac:dyDescent="0.55000000000000004">
      <c r="A37" t="s">
        <v>1417</v>
      </c>
    </row>
    <row r="38" spans="1:7" x14ac:dyDescent="0.55000000000000004">
      <c r="A38" t="s">
        <v>1410</v>
      </c>
    </row>
    <row r="39" spans="1:7" x14ac:dyDescent="0.55000000000000004">
      <c r="A39" t="s">
        <v>1418</v>
      </c>
    </row>
    <row r="40" spans="1:7" x14ac:dyDescent="0.55000000000000004">
      <c r="A40" t="s">
        <v>1419</v>
      </c>
      <c r="D40">
        <v>-58</v>
      </c>
      <c r="F40" t="s">
        <v>1394</v>
      </c>
      <c r="G40">
        <f>SUM(D40,D41,D43,D45)</f>
        <v>-314</v>
      </c>
    </row>
    <row r="41" spans="1:7" x14ac:dyDescent="0.55000000000000004">
      <c r="A41" t="s">
        <v>1420</v>
      </c>
      <c r="D41">
        <v>-53</v>
      </c>
      <c r="F41" t="s">
        <v>1393</v>
      </c>
      <c r="G41">
        <f>SUM(D42,D44)</f>
        <v>-203</v>
      </c>
    </row>
    <row r="42" spans="1:7" x14ac:dyDescent="0.55000000000000004">
      <c r="A42" s="76" t="s">
        <v>1421</v>
      </c>
      <c r="B42" s="77"/>
      <c r="C42" s="77"/>
      <c r="D42">
        <v>-85</v>
      </c>
    </row>
    <row r="43" spans="1:7" x14ac:dyDescent="0.55000000000000004">
      <c r="A43" t="s">
        <v>1422</v>
      </c>
      <c r="D43">
        <v>-85</v>
      </c>
    </row>
    <row r="44" spans="1:7" x14ac:dyDescent="0.55000000000000004">
      <c r="A44" t="s">
        <v>1423</v>
      </c>
      <c r="D44">
        <v>-118</v>
      </c>
    </row>
    <row r="45" spans="1:7" x14ac:dyDescent="0.55000000000000004">
      <c r="A45" t="s">
        <v>1424</v>
      </c>
      <c r="D45">
        <v>-118</v>
      </c>
    </row>
    <row r="46" spans="1:7" x14ac:dyDescent="0.55000000000000004">
      <c r="A46" s="54" t="s">
        <v>1425</v>
      </c>
    </row>
    <row r="47" spans="1:7" x14ac:dyDescent="0.55000000000000004">
      <c r="A47" t="s">
        <v>1426</v>
      </c>
    </row>
    <row r="48" spans="1:7" x14ac:dyDescent="0.55000000000000004">
      <c r="A48" t="s">
        <v>1410</v>
      </c>
    </row>
    <row r="49" spans="1:16" x14ac:dyDescent="0.55000000000000004">
      <c r="A49" t="s">
        <v>1427</v>
      </c>
    </row>
    <row r="50" spans="1:16" x14ac:dyDescent="0.55000000000000004">
      <c r="A50" t="s">
        <v>1428</v>
      </c>
      <c r="D50">
        <v>-12</v>
      </c>
      <c r="F50" t="s">
        <v>1394</v>
      </c>
      <c r="G50">
        <f>SUM(D50,D51,D52,D55,D56,D57,D58,D59,P60,P61,P62,D63,D64,D65,P66,P67)</f>
        <v>-1028</v>
      </c>
    </row>
    <row r="51" spans="1:16" x14ac:dyDescent="0.55000000000000004">
      <c r="A51" t="s">
        <v>1429</v>
      </c>
      <c r="D51">
        <v>-15</v>
      </c>
      <c r="F51" t="s">
        <v>1393</v>
      </c>
      <c r="G51">
        <f>SUM(D53,D54)</f>
        <v>-143</v>
      </c>
    </row>
    <row r="52" spans="1:16" x14ac:dyDescent="0.55000000000000004">
      <c r="A52" t="s">
        <v>1430</v>
      </c>
      <c r="D52">
        <v>-14</v>
      </c>
    </row>
    <row r="53" spans="1:16" x14ac:dyDescent="0.55000000000000004">
      <c r="A53" s="78" t="s">
        <v>1431</v>
      </c>
      <c r="D53">
        <v>-73</v>
      </c>
    </row>
    <row r="54" spans="1:16" x14ac:dyDescent="0.55000000000000004">
      <c r="A54" t="s">
        <v>1432</v>
      </c>
      <c r="D54">
        <v>-70</v>
      </c>
    </row>
    <row r="55" spans="1:16" x14ac:dyDescent="0.55000000000000004">
      <c r="A55" t="s">
        <v>1433</v>
      </c>
      <c r="D55">
        <v>-143</v>
      </c>
    </row>
    <row r="56" spans="1:16" x14ac:dyDescent="0.55000000000000004">
      <c r="A56" t="s">
        <v>1434</v>
      </c>
      <c r="D56">
        <v>-90</v>
      </c>
    </row>
    <row r="57" spans="1:16" x14ac:dyDescent="0.55000000000000004">
      <c r="A57" t="s">
        <v>1435</v>
      </c>
      <c r="D57">
        <v>-89</v>
      </c>
    </row>
    <row r="58" spans="1:16" x14ac:dyDescent="0.55000000000000004">
      <c r="A58" t="s">
        <v>1436</v>
      </c>
      <c r="D58">
        <v>-50</v>
      </c>
    </row>
    <row r="59" spans="1:16" x14ac:dyDescent="0.55000000000000004">
      <c r="A59" t="s">
        <v>1437</v>
      </c>
      <c r="D59">
        <v>-60</v>
      </c>
    </row>
    <row r="60" spans="1:16" x14ac:dyDescent="0.55000000000000004">
      <c r="A60" t="s">
        <v>1438</v>
      </c>
      <c r="P60">
        <v>-3</v>
      </c>
    </row>
    <row r="61" spans="1:16" x14ac:dyDescent="0.55000000000000004">
      <c r="A61" t="s">
        <v>1439</v>
      </c>
      <c r="P61">
        <v>-24</v>
      </c>
    </row>
    <row r="62" spans="1:16" x14ac:dyDescent="0.55000000000000004">
      <c r="A62" t="s">
        <v>1440</v>
      </c>
      <c r="P62">
        <v>-28</v>
      </c>
    </row>
    <row r="63" spans="1:16" x14ac:dyDescent="0.55000000000000004">
      <c r="A63" t="s">
        <v>1441</v>
      </c>
      <c r="D63">
        <v>-150</v>
      </c>
    </row>
    <row r="64" spans="1:16" x14ac:dyDescent="0.55000000000000004">
      <c r="A64" t="s">
        <v>1441</v>
      </c>
      <c r="D64">
        <v>-150</v>
      </c>
    </row>
    <row r="65" spans="1:16" x14ac:dyDescent="0.55000000000000004">
      <c r="A65" t="s">
        <v>1442</v>
      </c>
      <c r="D65">
        <v>-100</v>
      </c>
    </row>
    <row r="66" spans="1:16" x14ac:dyDescent="0.55000000000000004">
      <c r="A66" t="s">
        <v>1443</v>
      </c>
      <c r="P66">
        <v>-40</v>
      </c>
    </row>
    <row r="67" spans="1:16" x14ac:dyDescent="0.55000000000000004">
      <c r="A67" t="s">
        <v>1444</v>
      </c>
      <c r="P67">
        <v>-60</v>
      </c>
    </row>
    <row r="68" spans="1:16" x14ac:dyDescent="0.55000000000000004">
      <c r="A68" s="54" t="s">
        <v>1445</v>
      </c>
    </row>
    <row r="69" spans="1:16" x14ac:dyDescent="0.55000000000000004">
      <c r="A69" t="s">
        <v>1446</v>
      </c>
    </row>
    <row r="70" spans="1:16" x14ac:dyDescent="0.55000000000000004">
      <c r="A70" t="s">
        <v>1447</v>
      </c>
    </row>
    <row r="71" spans="1:16" x14ac:dyDescent="0.55000000000000004">
      <c r="A71" t="s">
        <v>1448</v>
      </c>
    </row>
    <row r="72" spans="1:16" x14ac:dyDescent="0.55000000000000004">
      <c r="A72" t="s">
        <v>1449</v>
      </c>
    </row>
    <row r="73" spans="1:16" x14ac:dyDescent="0.55000000000000004">
      <c r="A73" t="s">
        <v>1450</v>
      </c>
    </row>
    <row r="74" spans="1:16" x14ac:dyDescent="0.55000000000000004">
      <c r="A74" t="s">
        <v>1451</v>
      </c>
    </row>
    <row r="75" spans="1:16" x14ac:dyDescent="0.55000000000000004">
      <c r="A75" t="s">
        <v>1447</v>
      </c>
    </row>
    <row r="76" spans="1:16" x14ac:dyDescent="0.55000000000000004">
      <c r="A76" t="s">
        <v>1448</v>
      </c>
    </row>
    <row r="77" spans="1:16" x14ac:dyDescent="0.55000000000000004">
      <c r="A77" t="s">
        <v>1449</v>
      </c>
    </row>
    <row r="78" spans="1:16" x14ac:dyDescent="0.55000000000000004">
      <c r="A78" t="s">
        <v>1450</v>
      </c>
    </row>
    <row r="79" spans="1:16" x14ac:dyDescent="0.55000000000000004">
      <c r="A79" s="54" t="s">
        <v>1452</v>
      </c>
    </row>
    <row r="80" spans="1:16" x14ac:dyDescent="0.55000000000000004">
      <c r="A80" t="s">
        <v>1453</v>
      </c>
    </row>
    <row r="81" spans="1:16" x14ac:dyDescent="0.55000000000000004">
      <c r="A81" t="s">
        <v>1454</v>
      </c>
    </row>
    <row r="82" spans="1:16" x14ac:dyDescent="0.55000000000000004">
      <c r="A82" t="s">
        <v>1449</v>
      </c>
      <c r="K82" t="s">
        <v>1393</v>
      </c>
      <c r="L82">
        <f>SUM(D84,D85,D87,D88,D91,D93)</f>
        <v>-627</v>
      </c>
    </row>
    <row r="83" spans="1:16" x14ac:dyDescent="0.55000000000000004">
      <c r="A83" t="s">
        <v>1450</v>
      </c>
      <c r="K83" t="s">
        <v>1394</v>
      </c>
      <c r="L83">
        <f>SUM(D86,D89,D90,D92,D94)</f>
        <v>-579</v>
      </c>
    </row>
    <row r="84" spans="1:16" x14ac:dyDescent="0.55000000000000004">
      <c r="A84" t="s">
        <v>1455</v>
      </c>
      <c r="D84">
        <v>-48</v>
      </c>
    </row>
    <row r="85" spans="1:16" x14ac:dyDescent="0.55000000000000004">
      <c r="A85" t="s">
        <v>1456</v>
      </c>
      <c r="D85">
        <v>-179</v>
      </c>
    </row>
    <row r="86" spans="1:16" x14ac:dyDescent="0.55000000000000004">
      <c r="A86" t="s">
        <v>1457</v>
      </c>
      <c r="D86">
        <v>-179</v>
      </c>
    </row>
    <row r="87" spans="1:16" x14ac:dyDescent="0.55000000000000004">
      <c r="A87" t="s">
        <v>1458</v>
      </c>
      <c r="D87">
        <v>-100</v>
      </c>
    </row>
    <row r="88" spans="1:16" x14ac:dyDescent="0.55000000000000004">
      <c r="A88" t="s">
        <v>1458</v>
      </c>
      <c r="D88">
        <v>-100</v>
      </c>
    </row>
    <row r="89" spans="1:16" x14ac:dyDescent="0.55000000000000004">
      <c r="A89" t="s">
        <v>1459</v>
      </c>
      <c r="D89">
        <v>-100</v>
      </c>
    </row>
    <row r="90" spans="1:16" x14ac:dyDescent="0.55000000000000004">
      <c r="A90" t="s">
        <v>1459</v>
      </c>
      <c r="D90">
        <v>-100</v>
      </c>
    </row>
    <row r="91" spans="1:16" x14ac:dyDescent="0.55000000000000004">
      <c r="A91" t="s">
        <v>1458</v>
      </c>
      <c r="D91">
        <v>-100</v>
      </c>
    </row>
    <row r="92" spans="1:16" x14ac:dyDescent="0.55000000000000004">
      <c r="A92" t="s">
        <v>1459</v>
      </c>
      <c r="D92">
        <v>-100</v>
      </c>
    </row>
    <row r="93" spans="1:16" x14ac:dyDescent="0.55000000000000004">
      <c r="A93" t="s">
        <v>1458</v>
      </c>
      <c r="D93">
        <v>-100</v>
      </c>
    </row>
    <row r="94" spans="1:16" x14ac:dyDescent="0.55000000000000004">
      <c r="A94" t="s">
        <v>1459</v>
      </c>
      <c r="D94">
        <v>-100</v>
      </c>
    </row>
    <row r="95" spans="1:16" x14ac:dyDescent="0.55000000000000004">
      <c r="A95" s="54" t="s">
        <v>1460</v>
      </c>
    </row>
    <row r="96" spans="1:16" x14ac:dyDescent="0.55000000000000004">
      <c r="A96" t="s">
        <v>1461</v>
      </c>
      <c r="O96" t="s">
        <v>1393</v>
      </c>
      <c r="P96">
        <f>SUM(D105,D106,D110,D112)</f>
        <v>-266</v>
      </c>
    </row>
    <row r="97" spans="1:16" x14ac:dyDescent="0.55000000000000004">
      <c r="A97" t="s">
        <v>1449</v>
      </c>
      <c r="O97" t="s">
        <v>1394</v>
      </c>
      <c r="P97">
        <f>SUM(P99,P100,P101,D102,D103,D104,D107,D108,D109,D111,D113,D114,D115,D116,P117,P118)</f>
        <v>-1156</v>
      </c>
    </row>
    <row r="98" spans="1:16" x14ac:dyDescent="0.55000000000000004">
      <c r="A98" t="s">
        <v>1450</v>
      </c>
    </row>
    <row r="99" spans="1:16" x14ac:dyDescent="0.55000000000000004">
      <c r="A99" t="s">
        <v>1462</v>
      </c>
      <c r="P99">
        <v>-30</v>
      </c>
    </row>
    <row r="100" spans="1:16" x14ac:dyDescent="0.55000000000000004">
      <c r="A100" t="s">
        <v>1463</v>
      </c>
      <c r="P100">
        <v>-10</v>
      </c>
    </row>
    <row r="101" spans="1:16" x14ac:dyDescent="0.55000000000000004">
      <c r="A101" t="s">
        <v>1464</v>
      </c>
      <c r="P101">
        <v>-40</v>
      </c>
    </row>
    <row r="102" spans="1:16" x14ac:dyDescent="0.55000000000000004">
      <c r="A102" t="s">
        <v>1465</v>
      </c>
      <c r="D102">
        <v>-120</v>
      </c>
    </row>
    <row r="103" spans="1:16" x14ac:dyDescent="0.55000000000000004">
      <c r="A103" t="s">
        <v>1466</v>
      </c>
      <c r="D103">
        <v>-2</v>
      </c>
    </row>
    <row r="104" spans="1:16" x14ac:dyDescent="0.55000000000000004">
      <c r="A104" t="s">
        <v>1467</v>
      </c>
      <c r="D104">
        <v>-60</v>
      </c>
    </row>
    <row r="105" spans="1:16" x14ac:dyDescent="0.55000000000000004">
      <c r="A105" t="s">
        <v>1468</v>
      </c>
      <c r="D105">
        <v>-56</v>
      </c>
    </row>
    <row r="106" spans="1:16" x14ac:dyDescent="0.55000000000000004">
      <c r="A106" t="s">
        <v>1469</v>
      </c>
      <c r="D106">
        <v>-42</v>
      </c>
    </row>
    <row r="107" spans="1:16" x14ac:dyDescent="0.55000000000000004">
      <c r="A107" t="s">
        <v>1470</v>
      </c>
      <c r="D107">
        <v>-56</v>
      </c>
    </row>
    <row r="108" spans="1:16" x14ac:dyDescent="0.55000000000000004">
      <c r="A108" t="s">
        <v>1471</v>
      </c>
      <c r="D108">
        <v>-92</v>
      </c>
    </row>
    <row r="109" spans="1:16" x14ac:dyDescent="0.55000000000000004">
      <c r="A109" t="s">
        <v>1472</v>
      </c>
      <c r="D109">
        <v>-50</v>
      </c>
    </row>
    <row r="110" spans="1:16" x14ac:dyDescent="0.55000000000000004">
      <c r="A110" t="s">
        <v>1473</v>
      </c>
      <c r="D110">
        <v>-120</v>
      </c>
    </row>
    <row r="111" spans="1:16" x14ac:dyDescent="0.55000000000000004">
      <c r="A111" t="s">
        <v>1465</v>
      </c>
      <c r="D111">
        <v>-120</v>
      </c>
    </row>
    <row r="112" spans="1:16" x14ac:dyDescent="0.55000000000000004">
      <c r="A112" t="s">
        <v>1455</v>
      </c>
      <c r="D112">
        <v>-48</v>
      </c>
    </row>
    <row r="113" spans="1:16" x14ac:dyDescent="0.55000000000000004">
      <c r="A113" t="s">
        <v>1474</v>
      </c>
      <c r="D113">
        <v>-48</v>
      </c>
    </row>
    <row r="114" spans="1:16" x14ac:dyDescent="0.55000000000000004">
      <c r="A114" t="s">
        <v>1475</v>
      </c>
      <c r="D114">
        <v>-114</v>
      </c>
    </row>
    <row r="115" spans="1:16" x14ac:dyDescent="0.55000000000000004">
      <c r="A115" t="s">
        <v>1476</v>
      </c>
      <c r="D115">
        <v>-97</v>
      </c>
    </row>
    <row r="116" spans="1:16" x14ac:dyDescent="0.55000000000000004">
      <c r="A116" t="s">
        <v>1477</v>
      </c>
      <c r="D116">
        <v>-117</v>
      </c>
    </row>
    <row r="117" spans="1:16" x14ac:dyDescent="0.55000000000000004">
      <c r="A117" t="s">
        <v>1478</v>
      </c>
      <c r="P117">
        <v>-110</v>
      </c>
    </row>
    <row r="118" spans="1:16" x14ac:dyDescent="0.55000000000000004">
      <c r="A118" t="s">
        <v>1479</v>
      </c>
      <c r="P118">
        <v>-90</v>
      </c>
    </row>
    <row r="119" spans="1:16" x14ac:dyDescent="0.55000000000000004">
      <c r="A119" t="s">
        <v>1480</v>
      </c>
    </row>
    <row r="120" spans="1:16" x14ac:dyDescent="0.55000000000000004">
      <c r="A120" t="s">
        <v>1481</v>
      </c>
    </row>
    <row r="121" spans="1:16" x14ac:dyDescent="0.55000000000000004">
      <c r="A121" t="s">
        <v>1482</v>
      </c>
    </row>
    <row r="122" spans="1:16" x14ac:dyDescent="0.55000000000000004">
      <c r="A122" t="s">
        <v>1483</v>
      </c>
    </row>
    <row r="123" spans="1:16" x14ac:dyDescent="0.55000000000000004">
      <c r="A123" t="s">
        <v>1484</v>
      </c>
    </row>
    <row r="124" spans="1:16" x14ac:dyDescent="0.55000000000000004">
      <c r="A124" t="s">
        <v>1485</v>
      </c>
    </row>
    <row r="125" spans="1:16" x14ac:dyDescent="0.55000000000000004">
      <c r="A125" t="s">
        <v>1486</v>
      </c>
    </row>
    <row r="126" spans="1:16" x14ac:dyDescent="0.55000000000000004">
      <c r="A126" t="s">
        <v>1487</v>
      </c>
    </row>
    <row r="127" spans="1:16" x14ac:dyDescent="0.55000000000000004">
      <c r="A127" t="s">
        <v>1488</v>
      </c>
    </row>
    <row r="128" spans="1:16" x14ac:dyDescent="0.55000000000000004">
      <c r="A128" t="s">
        <v>1489</v>
      </c>
    </row>
    <row r="129" spans="1:1" x14ac:dyDescent="0.55000000000000004">
      <c r="A129" t="s">
        <v>1490</v>
      </c>
    </row>
    <row r="130" spans="1:1" x14ac:dyDescent="0.55000000000000004">
      <c r="A130" t="s">
        <v>1491</v>
      </c>
    </row>
    <row r="132" spans="1:1" x14ac:dyDescent="0.55000000000000004">
      <c r="A132" t="s">
        <v>291</v>
      </c>
    </row>
  </sheetData>
  <mergeCells count="6">
    <mergeCell ref="I23:I24"/>
    <mergeCell ref="I8:I9"/>
    <mergeCell ref="I11:I12"/>
    <mergeCell ref="I14:I15"/>
    <mergeCell ref="I17:I18"/>
    <mergeCell ref="I20:I21"/>
  </mergeCells>
  <phoneticPr fontId="1"/>
  <pageMargins left="0.7" right="0.7" top="0.75" bottom="0.75" header="0.3" footer="0.3"/>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B60DD1-BF84-4A6C-9067-686AE1A258EC}">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99CC7D-FE25-4C65-9D15-97598C6C726A}">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6435E-31CC-47A0-ACAB-D46B18C9614B}">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E991EB-4D5D-4CD6-8161-38C395792992}">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E229A9-1E0D-4259-BF6B-FD6951FF8428}">
  <dimension ref="A1"/>
  <sheetViews>
    <sheetView topLeftCell="A4" workbookViewId="0"/>
  </sheetViews>
  <sheetFormatPr defaultRowHeight="18" x14ac:dyDescent="0.55000000000000004"/>
  <sheetData/>
  <phoneticPr fontId="1"/>
  <pageMargins left="0.7" right="0.7" top="0.75" bottom="0.75" header="0.3" footer="0.3"/>
  <drawing r:id="rId1"/>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94C144-4DE1-4223-ACDB-E50C2AA2E3B8}">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307DCA-DEE0-42D4-8224-186D2F9C678D}">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FAAE75-F0B9-4CFD-B3CB-C35FF015D4F1}">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83C306-D7F0-420D-A6C5-14BA069DA4C6}">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63DB31-4BF8-43B7-84CF-6B2FCF46B88A}">
  <dimension ref="A1:A71"/>
  <sheetViews>
    <sheetView topLeftCell="A64" workbookViewId="0">
      <selection activeCell="A73" sqref="A73"/>
    </sheetView>
  </sheetViews>
  <sheetFormatPr defaultRowHeight="18" x14ac:dyDescent="0.55000000000000004"/>
  <sheetData>
    <row r="1" spans="1:1" x14ac:dyDescent="0.55000000000000004">
      <c r="A1" t="s">
        <v>1549</v>
      </c>
    </row>
    <row r="2" spans="1:1" x14ac:dyDescent="0.55000000000000004">
      <c r="A2" t="s">
        <v>1550</v>
      </c>
    </row>
    <row r="3" spans="1:1" x14ac:dyDescent="0.55000000000000004">
      <c r="A3" t="s">
        <v>1551</v>
      </c>
    </row>
    <row r="4" spans="1:1" x14ac:dyDescent="0.55000000000000004">
      <c r="A4" t="s">
        <v>1552</v>
      </c>
    </row>
    <row r="5" spans="1:1" x14ac:dyDescent="0.55000000000000004">
      <c r="A5" t="s">
        <v>1553</v>
      </c>
    </row>
    <row r="6" spans="1:1" x14ac:dyDescent="0.55000000000000004">
      <c r="A6" t="s">
        <v>1554</v>
      </c>
    </row>
    <row r="7" spans="1:1" x14ac:dyDescent="0.55000000000000004">
      <c r="A7" t="s">
        <v>1555</v>
      </c>
    </row>
    <row r="8" spans="1:1" x14ac:dyDescent="0.55000000000000004">
      <c r="A8" t="s">
        <v>1556</v>
      </c>
    </row>
    <row r="9" spans="1:1" x14ac:dyDescent="0.55000000000000004">
      <c r="A9" t="s">
        <v>1557</v>
      </c>
    </row>
    <row r="10" spans="1:1" x14ac:dyDescent="0.55000000000000004">
      <c r="A10" t="s">
        <v>1558</v>
      </c>
    </row>
    <row r="11" spans="1:1" x14ac:dyDescent="0.55000000000000004">
      <c r="A11" t="s">
        <v>1559</v>
      </c>
    </row>
    <row r="12" spans="1:1" x14ac:dyDescent="0.55000000000000004">
      <c r="A12" t="s">
        <v>1560</v>
      </c>
    </row>
    <row r="13" spans="1:1" x14ac:dyDescent="0.55000000000000004">
      <c r="A13" t="s">
        <v>1561</v>
      </c>
    </row>
    <row r="14" spans="1:1" x14ac:dyDescent="0.55000000000000004">
      <c r="A14" t="s">
        <v>1562</v>
      </c>
    </row>
    <row r="15" spans="1:1" x14ac:dyDescent="0.55000000000000004">
      <c r="A15" t="s">
        <v>1563</v>
      </c>
    </row>
    <row r="16" spans="1:1" x14ac:dyDescent="0.55000000000000004">
      <c r="A16" t="s">
        <v>1564</v>
      </c>
    </row>
    <row r="17" spans="1:1" x14ac:dyDescent="0.55000000000000004">
      <c r="A17" t="s">
        <v>1565</v>
      </c>
    </row>
    <row r="18" spans="1:1" x14ac:dyDescent="0.55000000000000004">
      <c r="A18" t="s">
        <v>1566</v>
      </c>
    </row>
    <row r="19" spans="1:1" x14ac:dyDescent="0.55000000000000004">
      <c r="A19" t="s">
        <v>1567</v>
      </c>
    </row>
    <row r="20" spans="1:1" x14ac:dyDescent="0.55000000000000004">
      <c r="A20" t="s">
        <v>1563</v>
      </c>
    </row>
    <row r="21" spans="1:1" x14ac:dyDescent="0.55000000000000004">
      <c r="A21" t="s">
        <v>1564</v>
      </c>
    </row>
    <row r="22" spans="1:1" x14ac:dyDescent="0.55000000000000004">
      <c r="A22" t="s">
        <v>1568</v>
      </c>
    </row>
    <row r="23" spans="1:1" x14ac:dyDescent="0.55000000000000004">
      <c r="A23" t="s">
        <v>1569</v>
      </c>
    </row>
    <row r="24" spans="1:1" x14ac:dyDescent="0.55000000000000004">
      <c r="A24" t="s">
        <v>1570</v>
      </c>
    </row>
    <row r="25" spans="1:1" x14ac:dyDescent="0.55000000000000004">
      <c r="A25" t="s">
        <v>1563</v>
      </c>
    </row>
    <row r="26" spans="1:1" x14ac:dyDescent="0.55000000000000004">
      <c r="A26" t="s">
        <v>1571</v>
      </c>
    </row>
    <row r="27" spans="1:1" x14ac:dyDescent="0.55000000000000004">
      <c r="A27" t="s">
        <v>1572</v>
      </c>
    </row>
    <row r="28" spans="1:1" x14ac:dyDescent="0.55000000000000004">
      <c r="A28" t="s">
        <v>1573</v>
      </c>
    </row>
    <row r="29" spans="1:1" x14ac:dyDescent="0.55000000000000004">
      <c r="A29" t="s">
        <v>1563</v>
      </c>
    </row>
    <row r="30" spans="1:1" x14ac:dyDescent="0.55000000000000004">
      <c r="A30" t="s">
        <v>1574</v>
      </c>
    </row>
    <row r="31" spans="1:1" x14ac:dyDescent="0.55000000000000004">
      <c r="A31" t="s">
        <v>1575</v>
      </c>
    </row>
    <row r="32" spans="1:1" x14ac:dyDescent="0.55000000000000004">
      <c r="A32" t="s">
        <v>1576</v>
      </c>
    </row>
    <row r="33" spans="1:1" x14ac:dyDescent="0.55000000000000004">
      <c r="A33" t="s">
        <v>1577</v>
      </c>
    </row>
    <row r="34" spans="1:1" x14ac:dyDescent="0.55000000000000004">
      <c r="A34" t="s">
        <v>1578</v>
      </c>
    </row>
    <row r="35" spans="1:1" x14ac:dyDescent="0.55000000000000004">
      <c r="A35" t="s">
        <v>1579</v>
      </c>
    </row>
    <row r="36" spans="1:1" x14ac:dyDescent="0.55000000000000004">
      <c r="A36" t="s">
        <v>1580</v>
      </c>
    </row>
    <row r="37" spans="1:1" x14ac:dyDescent="0.55000000000000004">
      <c r="A37" t="s">
        <v>1581</v>
      </c>
    </row>
    <row r="38" spans="1:1" x14ac:dyDescent="0.55000000000000004">
      <c r="A38" t="s">
        <v>1582</v>
      </c>
    </row>
    <row r="39" spans="1:1" x14ac:dyDescent="0.55000000000000004">
      <c r="A39" t="s">
        <v>1583</v>
      </c>
    </row>
    <row r="40" spans="1:1" x14ac:dyDescent="0.55000000000000004">
      <c r="A40" t="s">
        <v>1584</v>
      </c>
    </row>
    <row r="41" spans="1:1" x14ac:dyDescent="0.55000000000000004">
      <c r="A41" t="s">
        <v>1585</v>
      </c>
    </row>
    <row r="42" spans="1:1" x14ac:dyDescent="0.55000000000000004">
      <c r="A42" t="s">
        <v>1586</v>
      </c>
    </row>
    <row r="43" spans="1:1" x14ac:dyDescent="0.55000000000000004">
      <c r="A43" t="s">
        <v>1582</v>
      </c>
    </row>
    <row r="44" spans="1:1" x14ac:dyDescent="0.55000000000000004">
      <c r="A44" t="s">
        <v>1583</v>
      </c>
    </row>
    <row r="45" spans="1:1" x14ac:dyDescent="0.55000000000000004">
      <c r="A45" t="s">
        <v>1584</v>
      </c>
    </row>
    <row r="46" spans="1:1" x14ac:dyDescent="0.55000000000000004">
      <c r="A46" t="s">
        <v>1585</v>
      </c>
    </row>
    <row r="47" spans="1:1" x14ac:dyDescent="0.55000000000000004">
      <c r="A47" t="s">
        <v>1587</v>
      </c>
    </row>
    <row r="48" spans="1:1" x14ac:dyDescent="0.55000000000000004">
      <c r="A48" t="s">
        <v>1588</v>
      </c>
    </row>
    <row r="49" spans="1:1" x14ac:dyDescent="0.55000000000000004">
      <c r="A49" t="s">
        <v>1589</v>
      </c>
    </row>
    <row r="50" spans="1:1" x14ac:dyDescent="0.55000000000000004">
      <c r="A50" t="s">
        <v>1584</v>
      </c>
    </row>
    <row r="51" spans="1:1" x14ac:dyDescent="0.55000000000000004">
      <c r="A51" t="s">
        <v>1585</v>
      </c>
    </row>
    <row r="52" spans="1:1" x14ac:dyDescent="0.55000000000000004">
      <c r="A52" t="s">
        <v>1590</v>
      </c>
    </row>
    <row r="53" spans="1:1" x14ac:dyDescent="0.55000000000000004">
      <c r="A53" t="s">
        <v>1591</v>
      </c>
    </row>
    <row r="54" spans="1:1" x14ac:dyDescent="0.55000000000000004">
      <c r="A54" t="s">
        <v>1584</v>
      </c>
    </row>
    <row r="55" spans="1:1" x14ac:dyDescent="0.55000000000000004">
      <c r="A55" t="s">
        <v>1585</v>
      </c>
    </row>
    <row r="56" spans="1:1" x14ac:dyDescent="0.55000000000000004">
      <c r="A56" t="s">
        <v>1592</v>
      </c>
    </row>
    <row r="57" spans="1:1" x14ac:dyDescent="0.55000000000000004">
      <c r="A57" t="s">
        <v>1593</v>
      </c>
    </row>
    <row r="58" spans="1:1" x14ac:dyDescent="0.55000000000000004">
      <c r="A58" t="s">
        <v>1594</v>
      </c>
    </row>
    <row r="59" spans="1:1" x14ac:dyDescent="0.55000000000000004">
      <c r="A59" t="s">
        <v>1595</v>
      </c>
    </row>
    <row r="60" spans="1:1" x14ac:dyDescent="0.55000000000000004">
      <c r="A60" t="s">
        <v>1596</v>
      </c>
    </row>
    <row r="61" spans="1:1" x14ac:dyDescent="0.55000000000000004">
      <c r="A61" t="s">
        <v>1597</v>
      </c>
    </row>
    <row r="62" spans="1:1" x14ac:dyDescent="0.55000000000000004">
      <c r="A62" t="s">
        <v>1598</v>
      </c>
    </row>
    <row r="63" spans="1:1" x14ac:dyDescent="0.55000000000000004">
      <c r="A63" t="s">
        <v>1599</v>
      </c>
    </row>
    <row r="64" spans="1:1" x14ac:dyDescent="0.55000000000000004">
      <c r="A64" t="s">
        <v>1600</v>
      </c>
    </row>
    <row r="65" spans="1:1" x14ac:dyDescent="0.55000000000000004">
      <c r="A65" t="s">
        <v>1601</v>
      </c>
    </row>
    <row r="66" spans="1:1" x14ac:dyDescent="0.55000000000000004">
      <c r="A66" t="s">
        <v>1602</v>
      </c>
    </row>
    <row r="67" spans="1:1" x14ac:dyDescent="0.55000000000000004">
      <c r="A67" t="s">
        <v>1603</v>
      </c>
    </row>
    <row r="69" spans="1:1" x14ac:dyDescent="0.55000000000000004">
      <c r="A69" t="s">
        <v>1604</v>
      </c>
    </row>
    <row r="70" spans="1:1" x14ac:dyDescent="0.55000000000000004">
      <c r="A70" t="s">
        <v>1378</v>
      </c>
    </row>
    <row r="71" spans="1:1" x14ac:dyDescent="0.55000000000000004">
      <c r="A71" t="s">
        <v>1379</v>
      </c>
    </row>
  </sheetData>
  <phoneticPr fontId="1"/>
  <pageMargins left="0.7" right="0.7" top="0.75" bottom="0.75" header="0.3" footer="0.3"/>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E829A2-0169-49BD-A71B-71B57DCEC0A8}">
  <dimension ref="A1:A84"/>
  <sheetViews>
    <sheetView workbookViewId="0"/>
  </sheetViews>
  <sheetFormatPr defaultRowHeight="18" x14ac:dyDescent="0.55000000000000004"/>
  <sheetData>
    <row r="1" spans="1:1" x14ac:dyDescent="0.55000000000000004">
      <c r="A1" t="s">
        <v>1608</v>
      </c>
    </row>
    <row r="2" spans="1:1" x14ac:dyDescent="0.55000000000000004">
      <c r="A2" t="s">
        <v>1609</v>
      </c>
    </row>
    <row r="3" spans="1:1" x14ac:dyDescent="0.55000000000000004">
      <c r="A3" t="s">
        <v>1610</v>
      </c>
    </row>
    <row r="4" spans="1:1" x14ac:dyDescent="0.55000000000000004">
      <c r="A4" t="s">
        <v>1611</v>
      </c>
    </row>
    <row r="5" spans="1:1" x14ac:dyDescent="0.55000000000000004">
      <c r="A5" t="s">
        <v>1612</v>
      </c>
    </row>
    <row r="6" spans="1:1" x14ac:dyDescent="0.55000000000000004">
      <c r="A6" t="s">
        <v>1613</v>
      </c>
    </row>
    <row r="7" spans="1:1" x14ac:dyDescent="0.55000000000000004">
      <c r="A7" t="s">
        <v>1614</v>
      </c>
    </row>
    <row r="8" spans="1:1" x14ac:dyDescent="0.55000000000000004">
      <c r="A8" t="s">
        <v>1615</v>
      </c>
    </row>
    <row r="9" spans="1:1" x14ac:dyDescent="0.55000000000000004">
      <c r="A9" t="s">
        <v>1616</v>
      </c>
    </row>
    <row r="10" spans="1:1" x14ac:dyDescent="0.55000000000000004">
      <c r="A10" t="s">
        <v>1617</v>
      </c>
    </row>
    <row r="11" spans="1:1" x14ac:dyDescent="0.55000000000000004">
      <c r="A11" t="s">
        <v>1618</v>
      </c>
    </row>
    <row r="12" spans="1:1" x14ac:dyDescent="0.55000000000000004">
      <c r="A12" t="s">
        <v>1619</v>
      </c>
    </row>
    <row r="13" spans="1:1" x14ac:dyDescent="0.55000000000000004">
      <c r="A13" t="s">
        <v>1620</v>
      </c>
    </row>
    <row r="14" spans="1:1" x14ac:dyDescent="0.55000000000000004">
      <c r="A14" t="s">
        <v>1621</v>
      </c>
    </row>
    <row r="15" spans="1:1" x14ac:dyDescent="0.55000000000000004">
      <c r="A15" t="s">
        <v>1622</v>
      </c>
    </row>
    <row r="16" spans="1:1" x14ac:dyDescent="0.55000000000000004">
      <c r="A16" t="s">
        <v>1623</v>
      </c>
    </row>
    <row r="17" spans="1:1" x14ac:dyDescent="0.55000000000000004">
      <c r="A17" t="s">
        <v>1624</v>
      </c>
    </row>
    <row r="18" spans="1:1" x14ac:dyDescent="0.55000000000000004">
      <c r="A18" t="s">
        <v>1625</v>
      </c>
    </row>
    <row r="19" spans="1:1" x14ac:dyDescent="0.55000000000000004">
      <c r="A19" t="s">
        <v>1626</v>
      </c>
    </row>
    <row r="20" spans="1:1" x14ac:dyDescent="0.55000000000000004">
      <c r="A20" t="s">
        <v>1627</v>
      </c>
    </row>
    <row r="21" spans="1:1" x14ac:dyDescent="0.55000000000000004">
      <c r="A21" t="s">
        <v>1628</v>
      </c>
    </row>
    <row r="22" spans="1:1" x14ac:dyDescent="0.55000000000000004">
      <c r="A22" t="s">
        <v>1624</v>
      </c>
    </row>
    <row r="23" spans="1:1" x14ac:dyDescent="0.55000000000000004">
      <c r="A23" t="s">
        <v>1625</v>
      </c>
    </row>
    <row r="24" spans="1:1" x14ac:dyDescent="0.55000000000000004">
      <c r="A24" t="s">
        <v>1629</v>
      </c>
    </row>
    <row r="25" spans="1:1" x14ac:dyDescent="0.55000000000000004">
      <c r="A25" t="s">
        <v>1630</v>
      </c>
    </row>
    <row r="26" spans="1:1" x14ac:dyDescent="0.55000000000000004">
      <c r="A26" t="s">
        <v>1631</v>
      </c>
    </row>
    <row r="27" spans="1:1" x14ac:dyDescent="0.55000000000000004">
      <c r="A27" t="s">
        <v>1624</v>
      </c>
    </row>
    <row r="28" spans="1:1" x14ac:dyDescent="0.55000000000000004">
      <c r="A28" t="s">
        <v>1632</v>
      </c>
    </row>
    <row r="29" spans="1:1" x14ac:dyDescent="0.55000000000000004">
      <c r="A29" t="s">
        <v>1633</v>
      </c>
    </row>
    <row r="30" spans="1:1" x14ac:dyDescent="0.55000000000000004">
      <c r="A30" t="s">
        <v>1634</v>
      </c>
    </row>
    <row r="31" spans="1:1" x14ac:dyDescent="0.55000000000000004">
      <c r="A31" t="s">
        <v>1624</v>
      </c>
    </row>
    <row r="32" spans="1:1" x14ac:dyDescent="0.55000000000000004">
      <c r="A32" t="s">
        <v>1635</v>
      </c>
    </row>
    <row r="33" spans="1:1" x14ac:dyDescent="0.55000000000000004">
      <c r="A33" t="s">
        <v>1636</v>
      </c>
    </row>
    <row r="34" spans="1:1" x14ac:dyDescent="0.55000000000000004">
      <c r="A34" t="s">
        <v>1637</v>
      </c>
    </row>
    <row r="35" spans="1:1" x14ac:dyDescent="0.55000000000000004">
      <c r="A35" t="s">
        <v>1638</v>
      </c>
    </row>
    <row r="36" spans="1:1" x14ac:dyDescent="0.55000000000000004">
      <c r="A36" t="s">
        <v>1639</v>
      </c>
    </row>
    <row r="37" spans="1:1" x14ac:dyDescent="0.55000000000000004">
      <c r="A37" t="s">
        <v>1640</v>
      </c>
    </row>
    <row r="38" spans="1:1" x14ac:dyDescent="0.55000000000000004">
      <c r="A38" t="s">
        <v>1641</v>
      </c>
    </row>
    <row r="39" spans="1:1" x14ac:dyDescent="0.55000000000000004">
      <c r="A39" t="s">
        <v>1642</v>
      </c>
    </row>
    <row r="40" spans="1:1" x14ac:dyDescent="0.55000000000000004">
      <c r="A40" t="s">
        <v>1643</v>
      </c>
    </row>
    <row r="41" spans="1:1" x14ac:dyDescent="0.55000000000000004">
      <c r="A41" t="s">
        <v>1628</v>
      </c>
    </row>
    <row r="42" spans="1:1" x14ac:dyDescent="0.55000000000000004">
      <c r="A42" t="s">
        <v>1624</v>
      </c>
    </row>
    <row r="43" spans="1:1" x14ac:dyDescent="0.55000000000000004">
      <c r="A43" t="s">
        <v>1644</v>
      </c>
    </row>
    <row r="44" spans="1:1" x14ac:dyDescent="0.55000000000000004">
      <c r="A44" t="s">
        <v>1626</v>
      </c>
    </row>
    <row r="45" spans="1:1" x14ac:dyDescent="0.55000000000000004">
      <c r="A45" t="s">
        <v>1643</v>
      </c>
    </row>
    <row r="46" spans="1:1" x14ac:dyDescent="0.55000000000000004">
      <c r="A46" t="s">
        <v>1628</v>
      </c>
    </row>
    <row r="47" spans="1:1" x14ac:dyDescent="0.55000000000000004">
      <c r="A47" t="s">
        <v>1624</v>
      </c>
    </row>
    <row r="48" spans="1:1" x14ac:dyDescent="0.55000000000000004">
      <c r="A48" t="s">
        <v>1644</v>
      </c>
    </row>
    <row r="49" spans="1:1" x14ac:dyDescent="0.55000000000000004">
      <c r="A49" t="s">
        <v>1629</v>
      </c>
    </row>
    <row r="50" spans="1:1" x14ac:dyDescent="0.55000000000000004">
      <c r="A50" t="s">
        <v>1630</v>
      </c>
    </row>
    <row r="51" spans="1:1" x14ac:dyDescent="0.55000000000000004">
      <c r="A51" t="s">
        <v>1631</v>
      </c>
    </row>
    <row r="52" spans="1:1" x14ac:dyDescent="0.55000000000000004">
      <c r="A52" t="s">
        <v>1624</v>
      </c>
    </row>
    <row r="53" spans="1:1" x14ac:dyDescent="0.55000000000000004">
      <c r="A53" t="s">
        <v>1644</v>
      </c>
    </row>
    <row r="54" spans="1:1" x14ac:dyDescent="0.55000000000000004">
      <c r="A54" t="s">
        <v>1633</v>
      </c>
    </row>
    <row r="55" spans="1:1" x14ac:dyDescent="0.55000000000000004">
      <c r="A55" t="s">
        <v>1634</v>
      </c>
    </row>
    <row r="56" spans="1:1" x14ac:dyDescent="0.55000000000000004">
      <c r="A56" t="s">
        <v>1624</v>
      </c>
    </row>
    <row r="57" spans="1:1" x14ac:dyDescent="0.55000000000000004">
      <c r="A57" t="s">
        <v>1644</v>
      </c>
    </row>
    <row r="58" spans="1:1" x14ac:dyDescent="0.55000000000000004">
      <c r="A58" t="s">
        <v>1645</v>
      </c>
    </row>
    <row r="59" spans="1:1" x14ac:dyDescent="0.55000000000000004">
      <c r="A59" t="s">
        <v>1646</v>
      </c>
    </row>
    <row r="60" spans="1:1" x14ac:dyDescent="0.55000000000000004">
      <c r="A60" t="s">
        <v>1647</v>
      </c>
    </row>
    <row r="61" spans="1:1" x14ac:dyDescent="0.55000000000000004">
      <c r="A61" t="s">
        <v>1648</v>
      </c>
    </row>
    <row r="62" spans="1:1" x14ac:dyDescent="0.55000000000000004">
      <c r="A62" t="s">
        <v>1649</v>
      </c>
    </row>
    <row r="63" spans="1:1" x14ac:dyDescent="0.55000000000000004">
      <c r="A63" t="s">
        <v>1650</v>
      </c>
    </row>
    <row r="64" spans="1:1" x14ac:dyDescent="0.55000000000000004">
      <c r="A64" t="s">
        <v>1651</v>
      </c>
    </row>
    <row r="65" spans="1:1" x14ac:dyDescent="0.55000000000000004">
      <c r="A65" t="s">
        <v>1652</v>
      </c>
    </row>
    <row r="66" spans="1:1" x14ac:dyDescent="0.55000000000000004">
      <c r="A66" t="s">
        <v>1653</v>
      </c>
    </row>
    <row r="67" spans="1:1" x14ac:dyDescent="0.55000000000000004">
      <c r="A67" t="s">
        <v>1654</v>
      </c>
    </row>
    <row r="68" spans="1:1" x14ac:dyDescent="0.55000000000000004">
      <c r="A68" t="s">
        <v>1655</v>
      </c>
    </row>
    <row r="69" spans="1:1" x14ac:dyDescent="0.55000000000000004">
      <c r="A69" t="s">
        <v>1656</v>
      </c>
    </row>
    <row r="70" spans="1:1" x14ac:dyDescent="0.55000000000000004">
      <c r="A70" t="s">
        <v>1657</v>
      </c>
    </row>
    <row r="71" spans="1:1" x14ac:dyDescent="0.55000000000000004">
      <c r="A71" t="s">
        <v>1658</v>
      </c>
    </row>
    <row r="72" spans="1:1" x14ac:dyDescent="0.55000000000000004">
      <c r="A72" t="s">
        <v>1659</v>
      </c>
    </row>
    <row r="73" spans="1:1" x14ac:dyDescent="0.55000000000000004">
      <c r="A73" t="s">
        <v>1660</v>
      </c>
    </row>
    <row r="74" spans="1:1" x14ac:dyDescent="0.55000000000000004">
      <c r="A74" t="s">
        <v>1661</v>
      </c>
    </row>
    <row r="75" spans="1:1" x14ac:dyDescent="0.55000000000000004">
      <c r="A75" t="s">
        <v>1662</v>
      </c>
    </row>
    <row r="76" spans="1:1" x14ac:dyDescent="0.55000000000000004">
      <c r="A76" t="s">
        <v>1663</v>
      </c>
    </row>
    <row r="77" spans="1:1" x14ac:dyDescent="0.55000000000000004">
      <c r="A77" t="s">
        <v>1664</v>
      </c>
    </row>
    <row r="78" spans="1:1" x14ac:dyDescent="0.55000000000000004">
      <c r="A78" t="s">
        <v>1665</v>
      </c>
    </row>
    <row r="79" spans="1:1" x14ac:dyDescent="0.55000000000000004">
      <c r="A79" t="s">
        <v>1666</v>
      </c>
    </row>
    <row r="80" spans="1:1" x14ac:dyDescent="0.55000000000000004">
      <c r="A80" t="s">
        <v>1667</v>
      </c>
    </row>
    <row r="82" spans="1:1" x14ac:dyDescent="0.55000000000000004">
      <c r="A82" t="s">
        <v>1668</v>
      </c>
    </row>
    <row r="83" spans="1:1" x14ac:dyDescent="0.55000000000000004">
      <c r="A83" t="s">
        <v>1378</v>
      </c>
    </row>
    <row r="84" spans="1:1" x14ac:dyDescent="0.55000000000000004">
      <c r="A84" t="s">
        <v>1379</v>
      </c>
    </row>
  </sheetData>
  <phoneticPr fontId="1"/>
  <pageMargins left="0.7" right="0.7" top="0.75" bottom="0.75" header="0.3" footer="0.3"/>
  <drawing r:id="rId1"/>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E6F4F6-99EE-40DD-9A59-8A4923534898}">
  <dimension ref="A1:A2765"/>
  <sheetViews>
    <sheetView workbookViewId="0"/>
  </sheetViews>
  <sheetFormatPr defaultRowHeight="18" x14ac:dyDescent="0.55000000000000004"/>
  <sheetData>
    <row r="1" spans="1:1" x14ac:dyDescent="0.55000000000000004">
      <c r="A1" t="s">
        <v>1678</v>
      </c>
    </row>
    <row r="2" spans="1:1" x14ac:dyDescent="0.55000000000000004">
      <c r="A2" t="s">
        <v>1679</v>
      </c>
    </row>
    <row r="3" spans="1:1" x14ac:dyDescent="0.55000000000000004">
      <c r="A3" t="s">
        <v>1680</v>
      </c>
    </row>
    <row r="4" spans="1:1" x14ac:dyDescent="0.55000000000000004">
      <c r="A4" t="s">
        <v>1681</v>
      </c>
    </row>
    <row r="5" spans="1:1" x14ac:dyDescent="0.55000000000000004">
      <c r="A5" t="s">
        <v>1682</v>
      </c>
    </row>
    <row r="6" spans="1:1" x14ac:dyDescent="0.55000000000000004">
      <c r="A6" t="s">
        <v>1683</v>
      </c>
    </row>
    <row r="7" spans="1:1" x14ac:dyDescent="0.55000000000000004">
      <c r="A7" t="s">
        <v>1684</v>
      </c>
    </row>
    <row r="8" spans="1:1" x14ac:dyDescent="0.55000000000000004">
      <c r="A8" t="s">
        <v>1685</v>
      </c>
    </row>
    <row r="9" spans="1:1" x14ac:dyDescent="0.55000000000000004">
      <c r="A9" t="s">
        <v>1686</v>
      </c>
    </row>
    <row r="10" spans="1:1" x14ac:dyDescent="0.55000000000000004">
      <c r="A10" t="s">
        <v>1687</v>
      </c>
    </row>
    <row r="11" spans="1:1" x14ac:dyDescent="0.55000000000000004">
      <c r="A11" t="s">
        <v>1688</v>
      </c>
    </row>
    <row r="12" spans="1:1" x14ac:dyDescent="0.55000000000000004">
      <c r="A12" t="s">
        <v>1689</v>
      </c>
    </row>
    <row r="13" spans="1:1" x14ac:dyDescent="0.55000000000000004">
      <c r="A13" t="s">
        <v>1690</v>
      </c>
    </row>
    <row r="14" spans="1:1" x14ac:dyDescent="0.55000000000000004">
      <c r="A14" t="s">
        <v>1691</v>
      </c>
    </row>
    <row r="15" spans="1:1" x14ac:dyDescent="0.55000000000000004">
      <c r="A15" t="s">
        <v>1692</v>
      </c>
    </row>
    <row r="16" spans="1:1" x14ac:dyDescent="0.55000000000000004">
      <c r="A16" t="s">
        <v>1693</v>
      </c>
    </row>
    <row r="17" spans="1:1" x14ac:dyDescent="0.55000000000000004">
      <c r="A17" t="s">
        <v>1694</v>
      </c>
    </row>
    <row r="18" spans="1:1" x14ac:dyDescent="0.55000000000000004">
      <c r="A18" t="s">
        <v>1695</v>
      </c>
    </row>
    <row r="19" spans="1:1" x14ac:dyDescent="0.55000000000000004">
      <c r="A19" t="s">
        <v>1696</v>
      </c>
    </row>
    <row r="20" spans="1:1" x14ac:dyDescent="0.55000000000000004">
      <c r="A20" t="s">
        <v>1697</v>
      </c>
    </row>
    <row r="21" spans="1:1" x14ac:dyDescent="0.55000000000000004">
      <c r="A21" t="s">
        <v>1698</v>
      </c>
    </row>
    <row r="22" spans="1:1" x14ac:dyDescent="0.55000000000000004">
      <c r="A22" t="s">
        <v>1699</v>
      </c>
    </row>
    <row r="23" spans="1:1" x14ac:dyDescent="0.55000000000000004">
      <c r="A23" t="s">
        <v>1700</v>
      </c>
    </row>
    <row r="24" spans="1:1" x14ac:dyDescent="0.55000000000000004">
      <c r="A24" t="s">
        <v>1701</v>
      </c>
    </row>
    <row r="25" spans="1:1" x14ac:dyDescent="0.55000000000000004">
      <c r="A25" t="s">
        <v>1702</v>
      </c>
    </row>
    <row r="26" spans="1:1" x14ac:dyDescent="0.55000000000000004">
      <c r="A26" t="s">
        <v>1703</v>
      </c>
    </row>
    <row r="27" spans="1:1" x14ac:dyDescent="0.55000000000000004">
      <c r="A27" t="s">
        <v>1704</v>
      </c>
    </row>
    <row r="28" spans="1:1" x14ac:dyDescent="0.55000000000000004">
      <c r="A28" t="s">
        <v>1705</v>
      </c>
    </row>
    <row r="29" spans="1:1" x14ac:dyDescent="0.55000000000000004">
      <c r="A29" t="s">
        <v>1706</v>
      </c>
    </row>
    <row r="30" spans="1:1" x14ac:dyDescent="0.55000000000000004">
      <c r="A30" t="s">
        <v>1707</v>
      </c>
    </row>
    <row r="31" spans="1:1" x14ac:dyDescent="0.55000000000000004">
      <c r="A31" t="s">
        <v>1708</v>
      </c>
    </row>
    <row r="32" spans="1:1" x14ac:dyDescent="0.55000000000000004">
      <c r="A32" t="s">
        <v>1709</v>
      </c>
    </row>
    <row r="33" spans="1:1" x14ac:dyDescent="0.55000000000000004">
      <c r="A33" t="s">
        <v>1710</v>
      </c>
    </row>
    <row r="34" spans="1:1" x14ac:dyDescent="0.55000000000000004">
      <c r="A34" t="s">
        <v>1711</v>
      </c>
    </row>
    <row r="35" spans="1:1" x14ac:dyDescent="0.55000000000000004">
      <c r="A35" t="s">
        <v>1709</v>
      </c>
    </row>
    <row r="36" spans="1:1" x14ac:dyDescent="0.55000000000000004">
      <c r="A36" t="s">
        <v>1710</v>
      </c>
    </row>
    <row r="37" spans="1:1" x14ac:dyDescent="0.55000000000000004">
      <c r="A37" t="s">
        <v>1711</v>
      </c>
    </row>
    <row r="38" spans="1:1" x14ac:dyDescent="0.55000000000000004">
      <c r="A38" t="s">
        <v>1709</v>
      </c>
    </row>
    <row r="39" spans="1:1" x14ac:dyDescent="0.55000000000000004">
      <c r="A39" t="s">
        <v>1710</v>
      </c>
    </row>
    <row r="40" spans="1:1" x14ac:dyDescent="0.55000000000000004">
      <c r="A40" t="s">
        <v>1711</v>
      </c>
    </row>
    <row r="41" spans="1:1" x14ac:dyDescent="0.55000000000000004">
      <c r="A41" t="s">
        <v>1709</v>
      </c>
    </row>
    <row r="42" spans="1:1" x14ac:dyDescent="0.55000000000000004">
      <c r="A42" t="s">
        <v>1710</v>
      </c>
    </row>
    <row r="43" spans="1:1" x14ac:dyDescent="0.55000000000000004">
      <c r="A43" t="s">
        <v>1711</v>
      </c>
    </row>
    <row r="44" spans="1:1" x14ac:dyDescent="0.55000000000000004">
      <c r="A44" t="s">
        <v>1709</v>
      </c>
    </row>
    <row r="45" spans="1:1" x14ac:dyDescent="0.55000000000000004">
      <c r="A45" t="s">
        <v>1710</v>
      </c>
    </row>
    <row r="46" spans="1:1" x14ac:dyDescent="0.55000000000000004">
      <c r="A46" t="s">
        <v>1711</v>
      </c>
    </row>
    <row r="47" spans="1:1" x14ac:dyDescent="0.55000000000000004">
      <c r="A47" t="s">
        <v>1709</v>
      </c>
    </row>
    <row r="48" spans="1:1" x14ac:dyDescent="0.55000000000000004">
      <c r="A48" t="s">
        <v>1710</v>
      </c>
    </row>
    <row r="49" spans="1:1" x14ac:dyDescent="0.55000000000000004">
      <c r="A49" t="s">
        <v>1711</v>
      </c>
    </row>
    <row r="50" spans="1:1" x14ac:dyDescent="0.55000000000000004">
      <c r="A50" t="s">
        <v>1709</v>
      </c>
    </row>
    <row r="51" spans="1:1" x14ac:dyDescent="0.55000000000000004">
      <c r="A51" t="s">
        <v>1710</v>
      </c>
    </row>
    <row r="52" spans="1:1" x14ac:dyDescent="0.55000000000000004">
      <c r="A52" t="s">
        <v>1711</v>
      </c>
    </row>
    <row r="53" spans="1:1" x14ac:dyDescent="0.55000000000000004">
      <c r="A53" t="s">
        <v>1709</v>
      </c>
    </row>
    <row r="54" spans="1:1" x14ac:dyDescent="0.55000000000000004">
      <c r="A54" t="s">
        <v>1710</v>
      </c>
    </row>
    <row r="55" spans="1:1" x14ac:dyDescent="0.55000000000000004">
      <c r="A55" t="s">
        <v>1711</v>
      </c>
    </row>
    <row r="56" spans="1:1" x14ac:dyDescent="0.55000000000000004">
      <c r="A56" t="s">
        <v>1709</v>
      </c>
    </row>
    <row r="57" spans="1:1" x14ac:dyDescent="0.55000000000000004">
      <c r="A57" t="s">
        <v>1710</v>
      </c>
    </row>
    <row r="58" spans="1:1" x14ac:dyDescent="0.55000000000000004">
      <c r="A58" t="s">
        <v>1711</v>
      </c>
    </row>
    <row r="59" spans="1:1" x14ac:dyDescent="0.55000000000000004">
      <c r="A59" t="s">
        <v>1709</v>
      </c>
    </row>
    <row r="60" spans="1:1" x14ac:dyDescent="0.55000000000000004">
      <c r="A60" t="s">
        <v>1710</v>
      </c>
    </row>
    <row r="61" spans="1:1" x14ac:dyDescent="0.55000000000000004">
      <c r="A61" t="s">
        <v>1711</v>
      </c>
    </row>
    <row r="62" spans="1:1" x14ac:dyDescent="0.55000000000000004">
      <c r="A62" t="s">
        <v>1709</v>
      </c>
    </row>
    <row r="63" spans="1:1" x14ac:dyDescent="0.55000000000000004">
      <c r="A63" t="s">
        <v>1710</v>
      </c>
    </row>
    <row r="64" spans="1:1" x14ac:dyDescent="0.55000000000000004">
      <c r="A64" t="s">
        <v>1711</v>
      </c>
    </row>
    <row r="65" spans="1:1" x14ac:dyDescent="0.55000000000000004">
      <c r="A65" t="s">
        <v>1709</v>
      </c>
    </row>
    <row r="66" spans="1:1" x14ac:dyDescent="0.55000000000000004">
      <c r="A66" t="s">
        <v>1710</v>
      </c>
    </row>
    <row r="67" spans="1:1" x14ac:dyDescent="0.55000000000000004">
      <c r="A67" t="s">
        <v>1711</v>
      </c>
    </row>
    <row r="68" spans="1:1" x14ac:dyDescent="0.55000000000000004">
      <c r="A68" t="s">
        <v>1709</v>
      </c>
    </row>
    <row r="69" spans="1:1" x14ac:dyDescent="0.55000000000000004">
      <c r="A69" t="s">
        <v>1710</v>
      </c>
    </row>
    <row r="70" spans="1:1" x14ac:dyDescent="0.55000000000000004">
      <c r="A70" t="s">
        <v>1711</v>
      </c>
    </row>
    <row r="71" spans="1:1" x14ac:dyDescent="0.55000000000000004">
      <c r="A71" t="s">
        <v>1709</v>
      </c>
    </row>
    <row r="72" spans="1:1" x14ac:dyDescent="0.55000000000000004">
      <c r="A72" t="s">
        <v>1710</v>
      </c>
    </row>
    <row r="73" spans="1:1" x14ac:dyDescent="0.55000000000000004">
      <c r="A73" t="s">
        <v>1711</v>
      </c>
    </row>
    <row r="74" spans="1:1" x14ac:dyDescent="0.55000000000000004">
      <c r="A74" t="s">
        <v>1709</v>
      </c>
    </row>
    <row r="75" spans="1:1" x14ac:dyDescent="0.55000000000000004">
      <c r="A75" t="s">
        <v>1710</v>
      </c>
    </row>
    <row r="76" spans="1:1" x14ac:dyDescent="0.55000000000000004">
      <c r="A76" t="s">
        <v>1711</v>
      </c>
    </row>
    <row r="77" spans="1:1" x14ac:dyDescent="0.55000000000000004">
      <c r="A77" t="s">
        <v>1709</v>
      </c>
    </row>
    <row r="78" spans="1:1" x14ac:dyDescent="0.55000000000000004">
      <c r="A78" t="s">
        <v>1710</v>
      </c>
    </row>
    <row r="79" spans="1:1" x14ac:dyDescent="0.55000000000000004">
      <c r="A79" t="s">
        <v>1711</v>
      </c>
    </row>
    <row r="80" spans="1:1" x14ac:dyDescent="0.55000000000000004">
      <c r="A80" t="s">
        <v>1709</v>
      </c>
    </row>
    <row r="81" spans="1:1" x14ac:dyDescent="0.55000000000000004">
      <c r="A81" t="s">
        <v>1710</v>
      </c>
    </row>
    <row r="82" spans="1:1" x14ac:dyDescent="0.55000000000000004">
      <c r="A82" t="s">
        <v>1711</v>
      </c>
    </row>
    <row r="83" spans="1:1" x14ac:dyDescent="0.55000000000000004">
      <c r="A83" t="s">
        <v>1709</v>
      </c>
    </row>
    <row r="84" spans="1:1" x14ac:dyDescent="0.55000000000000004">
      <c r="A84" t="s">
        <v>1710</v>
      </c>
    </row>
    <row r="85" spans="1:1" x14ac:dyDescent="0.55000000000000004">
      <c r="A85" t="s">
        <v>1711</v>
      </c>
    </row>
    <row r="86" spans="1:1" x14ac:dyDescent="0.55000000000000004">
      <c r="A86" t="s">
        <v>1709</v>
      </c>
    </row>
    <row r="87" spans="1:1" x14ac:dyDescent="0.55000000000000004">
      <c r="A87" t="s">
        <v>1710</v>
      </c>
    </row>
    <row r="88" spans="1:1" x14ac:dyDescent="0.55000000000000004">
      <c r="A88" t="s">
        <v>1711</v>
      </c>
    </row>
    <row r="89" spans="1:1" x14ac:dyDescent="0.55000000000000004">
      <c r="A89" t="s">
        <v>1709</v>
      </c>
    </row>
    <row r="90" spans="1:1" x14ac:dyDescent="0.55000000000000004">
      <c r="A90" t="s">
        <v>1710</v>
      </c>
    </row>
    <row r="91" spans="1:1" x14ac:dyDescent="0.55000000000000004">
      <c r="A91" t="s">
        <v>1711</v>
      </c>
    </row>
    <row r="92" spans="1:1" x14ac:dyDescent="0.55000000000000004">
      <c r="A92" t="s">
        <v>1709</v>
      </c>
    </row>
    <row r="93" spans="1:1" x14ac:dyDescent="0.55000000000000004">
      <c r="A93" t="s">
        <v>1710</v>
      </c>
    </row>
    <row r="94" spans="1:1" x14ac:dyDescent="0.55000000000000004">
      <c r="A94" t="s">
        <v>1711</v>
      </c>
    </row>
    <row r="95" spans="1:1" x14ac:dyDescent="0.55000000000000004">
      <c r="A95" t="s">
        <v>1709</v>
      </c>
    </row>
    <row r="96" spans="1:1" x14ac:dyDescent="0.55000000000000004">
      <c r="A96" t="s">
        <v>1710</v>
      </c>
    </row>
    <row r="97" spans="1:1" x14ac:dyDescent="0.55000000000000004">
      <c r="A97" t="s">
        <v>1711</v>
      </c>
    </row>
    <row r="98" spans="1:1" x14ac:dyDescent="0.55000000000000004">
      <c r="A98" t="s">
        <v>1709</v>
      </c>
    </row>
    <row r="99" spans="1:1" x14ac:dyDescent="0.55000000000000004">
      <c r="A99" t="s">
        <v>1710</v>
      </c>
    </row>
    <row r="100" spans="1:1" x14ac:dyDescent="0.55000000000000004">
      <c r="A100" t="s">
        <v>1711</v>
      </c>
    </row>
    <row r="101" spans="1:1" x14ac:dyDescent="0.55000000000000004">
      <c r="A101" t="s">
        <v>1709</v>
      </c>
    </row>
    <row r="102" spans="1:1" x14ac:dyDescent="0.55000000000000004">
      <c r="A102" t="s">
        <v>1710</v>
      </c>
    </row>
    <row r="103" spans="1:1" x14ac:dyDescent="0.55000000000000004">
      <c r="A103" t="s">
        <v>1711</v>
      </c>
    </row>
    <row r="104" spans="1:1" x14ac:dyDescent="0.55000000000000004">
      <c r="A104" t="s">
        <v>1709</v>
      </c>
    </row>
    <row r="105" spans="1:1" x14ac:dyDescent="0.55000000000000004">
      <c r="A105" t="s">
        <v>1710</v>
      </c>
    </row>
    <row r="106" spans="1:1" x14ac:dyDescent="0.55000000000000004">
      <c r="A106" t="s">
        <v>1711</v>
      </c>
    </row>
    <row r="107" spans="1:1" x14ac:dyDescent="0.55000000000000004">
      <c r="A107" t="s">
        <v>1709</v>
      </c>
    </row>
    <row r="108" spans="1:1" x14ac:dyDescent="0.55000000000000004">
      <c r="A108" t="s">
        <v>1710</v>
      </c>
    </row>
    <row r="109" spans="1:1" x14ac:dyDescent="0.55000000000000004">
      <c r="A109" t="s">
        <v>1711</v>
      </c>
    </row>
    <row r="110" spans="1:1" x14ac:dyDescent="0.55000000000000004">
      <c r="A110" t="s">
        <v>1709</v>
      </c>
    </row>
    <row r="111" spans="1:1" x14ac:dyDescent="0.55000000000000004">
      <c r="A111" t="s">
        <v>1710</v>
      </c>
    </row>
    <row r="112" spans="1:1" x14ac:dyDescent="0.55000000000000004">
      <c r="A112" t="s">
        <v>1711</v>
      </c>
    </row>
    <row r="113" spans="1:1" x14ac:dyDescent="0.55000000000000004">
      <c r="A113" t="s">
        <v>1709</v>
      </c>
    </row>
    <row r="114" spans="1:1" x14ac:dyDescent="0.55000000000000004">
      <c r="A114" t="s">
        <v>1710</v>
      </c>
    </row>
    <row r="115" spans="1:1" x14ac:dyDescent="0.55000000000000004">
      <c r="A115" t="s">
        <v>1711</v>
      </c>
    </row>
    <row r="116" spans="1:1" x14ac:dyDescent="0.55000000000000004">
      <c r="A116" t="s">
        <v>1709</v>
      </c>
    </row>
    <row r="117" spans="1:1" x14ac:dyDescent="0.55000000000000004">
      <c r="A117" t="s">
        <v>1710</v>
      </c>
    </row>
    <row r="118" spans="1:1" x14ac:dyDescent="0.55000000000000004">
      <c r="A118" t="s">
        <v>1711</v>
      </c>
    </row>
    <row r="119" spans="1:1" x14ac:dyDescent="0.55000000000000004">
      <c r="A119" t="s">
        <v>1709</v>
      </c>
    </row>
    <row r="120" spans="1:1" x14ac:dyDescent="0.55000000000000004">
      <c r="A120" t="s">
        <v>1710</v>
      </c>
    </row>
    <row r="121" spans="1:1" x14ac:dyDescent="0.55000000000000004">
      <c r="A121" t="s">
        <v>1711</v>
      </c>
    </row>
    <row r="122" spans="1:1" x14ac:dyDescent="0.55000000000000004">
      <c r="A122" t="s">
        <v>1709</v>
      </c>
    </row>
    <row r="123" spans="1:1" x14ac:dyDescent="0.55000000000000004">
      <c r="A123" t="s">
        <v>1710</v>
      </c>
    </row>
    <row r="124" spans="1:1" x14ac:dyDescent="0.55000000000000004">
      <c r="A124" t="s">
        <v>1711</v>
      </c>
    </row>
    <row r="125" spans="1:1" x14ac:dyDescent="0.55000000000000004">
      <c r="A125" t="s">
        <v>1709</v>
      </c>
    </row>
    <row r="126" spans="1:1" x14ac:dyDescent="0.55000000000000004">
      <c r="A126" t="s">
        <v>1710</v>
      </c>
    </row>
    <row r="127" spans="1:1" x14ac:dyDescent="0.55000000000000004">
      <c r="A127" t="s">
        <v>1711</v>
      </c>
    </row>
    <row r="128" spans="1:1" x14ac:dyDescent="0.55000000000000004">
      <c r="A128" t="s">
        <v>1709</v>
      </c>
    </row>
    <row r="129" spans="1:1" x14ac:dyDescent="0.55000000000000004">
      <c r="A129" t="s">
        <v>1710</v>
      </c>
    </row>
    <row r="130" spans="1:1" x14ac:dyDescent="0.55000000000000004">
      <c r="A130" t="s">
        <v>1711</v>
      </c>
    </row>
    <row r="131" spans="1:1" x14ac:dyDescent="0.55000000000000004">
      <c r="A131" t="s">
        <v>1709</v>
      </c>
    </row>
    <row r="132" spans="1:1" x14ac:dyDescent="0.55000000000000004">
      <c r="A132" t="s">
        <v>1710</v>
      </c>
    </row>
    <row r="133" spans="1:1" x14ac:dyDescent="0.55000000000000004">
      <c r="A133" t="s">
        <v>1711</v>
      </c>
    </row>
    <row r="134" spans="1:1" x14ac:dyDescent="0.55000000000000004">
      <c r="A134" t="s">
        <v>1709</v>
      </c>
    </row>
    <row r="135" spans="1:1" x14ac:dyDescent="0.55000000000000004">
      <c r="A135" t="s">
        <v>1710</v>
      </c>
    </row>
    <row r="136" spans="1:1" x14ac:dyDescent="0.55000000000000004">
      <c r="A136" t="s">
        <v>1711</v>
      </c>
    </row>
    <row r="137" spans="1:1" x14ac:dyDescent="0.55000000000000004">
      <c r="A137" t="s">
        <v>1709</v>
      </c>
    </row>
    <row r="138" spans="1:1" x14ac:dyDescent="0.55000000000000004">
      <c r="A138" t="s">
        <v>1710</v>
      </c>
    </row>
    <row r="139" spans="1:1" x14ac:dyDescent="0.55000000000000004">
      <c r="A139" t="s">
        <v>1711</v>
      </c>
    </row>
    <row r="140" spans="1:1" x14ac:dyDescent="0.55000000000000004">
      <c r="A140" t="s">
        <v>1709</v>
      </c>
    </row>
    <row r="141" spans="1:1" x14ac:dyDescent="0.55000000000000004">
      <c r="A141" t="s">
        <v>1710</v>
      </c>
    </row>
    <row r="142" spans="1:1" x14ac:dyDescent="0.55000000000000004">
      <c r="A142" t="s">
        <v>1711</v>
      </c>
    </row>
    <row r="143" spans="1:1" x14ac:dyDescent="0.55000000000000004">
      <c r="A143" t="s">
        <v>1709</v>
      </c>
    </row>
    <row r="144" spans="1:1" x14ac:dyDescent="0.55000000000000004">
      <c r="A144" t="s">
        <v>1710</v>
      </c>
    </row>
    <row r="145" spans="1:1" x14ac:dyDescent="0.55000000000000004">
      <c r="A145" t="s">
        <v>1711</v>
      </c>
    </row>
    <row r="146" spans="1:1" x14ac:dyDescent="0.55000000000000004">
      <c r="A146" t="s">
        <v>1709</v>
      </c>
    </row>
    <row r="147" spans="1:1" x14ac:dyDescent="0.55000000000000004">
      <c r="A147" t="s">
        <v>1710</v>
      </c>
    </row>
    <row r="148" spans="1:1" x14ac:dyDescent="0.55000000000000004">
      <c r="A148" t="s">
        <v>1711</v>
      </c>
    </row>
    <row r="149" spans="1:1" x14ac:dyDescent="0.55000000000000004">
      <c r="A149" t="s">
        <v>1709</v>
      </c>
    </row>
    <row r="150" spans="1:1" x14ac:dyDescent="0.55000000000000004">
      <c r="A150" t="s">
        <v>1710</v>
      </c>
    </row>
    <row r="151" spans="1:1" x14ac:dyDescent="0.55000000000000004">
      <c r="A151" t="s">
        <v>1711</v>
      </c>
    </row>
    <row r="152" spans="1:1" x14ac:dyDescent="0.55000000000000004">
      <c r="A152" t="s">
        <v>1709</v>
      </c>
    </row>
    <row r="153" spans="1:1" x14ac:dyDescent="0.55000000000000004">
      <c r="A153" t="s">
        <v>1710</v>
      </c>
    </row>
    <row r="154" spans="1:1" x14ac:dyDescent="0.55000000000000004">
      <c r="A154" t="s">
        <v>1711</v>
      </c>
    </row>
    <row r="155" spans="1:1" x14ac:dyDescent="0.55000000000000004">
      <c r="A155" t="s">
        <v>1709</v>
      </c>
    </row>
    <row r="156" spans="1:1" x14ac:dyDescent="0.55000000000000004">
      <c r="A156" t="s">
        <v>1710</v>
      </c>
    </row>
    <row r="157" spans="1:1" x14ac:dyDescent="0.55000000000000004">
      <c r="A157" t="s">
        <v>1711</v>
      </c>
    </row>
    <row r="158" spans="1:1" x14ac:dyDescent="0.55000000000000004">
      <c r="A158" t="s">
        <v>1709</v>
      </c>
    </row>
    <row r="159" spans="1:1" x14ac:dyDescent="0.55000000000000004">
      <c r="A159" t="s">
        <v>1710</v>
      </c>
    </row>
    <row r="160" spans="1:1" x14ac:dyDescent="0.55000000000000004">
      <c r="A160" t="s">
        <v>1711</v>
      </c>
    </row>
    <row r="161" spans="1:1" x14ac:dyDescent="0.55000000000000004">
      <c r="A161" t="s">
        <v>1709</v>
      </c>
    </row>
    <row r="162" spans="1:1" x14ac:dyDescent="0.55000000000000004">
      <c r="A162" t="s">
        <v>1710</v>
      </c>
    </row>
    <row r="163" spans="1:1" x14ac:dyDescent="0.55000000000000004">
      <c r="A163" t="s">
        <v>1711</v>
      </c>
    </row>
    <row r="164" spans="1:1" x14ac:dyDescent="0.55000000000000004">
      <c r="A164" t="s">
        <v>1709</v>
      </c>
    </row>
    <row r="165" spans="1:1" x14ac:dyDescent="0.55000000000000004">
      <c r="A165" t="s">
        <v>1710</v>
      </c>
    </row>
    <row r="166" spans="1:1" x14ac:dyDescent="0.55000000000000004">
      <c r="A166" t="s">
        <v>1711</v>
      </c>
    </row>
    <row r="167" spans="1:1" x14ac:dyDescent="0.55000000000000004">
      <c r="A167" t="s">
        <v>1709</v>
      </c>
    </row>
    <row r="168" spans="1:1" x14ac:dyDescent="0.55000000000000004">
      <c r="A168" t="s">
        <v>1710</v>
      </c>
    </row>
    <row r="169" spans="1:1" x14ac:dyDescent="0.55000000000000004">
      <c r="A169" t="s">
        <v>1711</v>
      </c>
    </row>
    <row r="170" spans="1:1" x14ac:dyDescent="0.55000000000000004">
      <c r="A170" t="s">
        <v>1709</v>
      </c>
    </row>
    <row r="171" spans="1:1" x14ac:dyDescent="0.55000000000000004">
      <c r="A171" t="s">
        <v>1710</v>
      </c>
    </row>
    <row r="172" spans="1:1" x14ac:dyDescent="0.55000000000000004">
      <c r="A172" t="s">
        <v>1711</v>
      </c>
    </row>
    <row r="173" spans="1:1" x14ac:dyDescent="0.55000000000000004">
      <c r="A173" t="s">
        <v>1709</v>
      </c>
    </row>
    <row r="174" spans="1:1" x14ac:dyDescent="0.55000000000000004">
      <c r="A174" t="s">
        <v>1710</v>
      </c>
    </row>
    <row r="175" spans="1:1" x14ac:dyDescent="0.55000000000000004">
      <c r="A175" t="s">
        <v>1711</v>
      </c>
    </row>
    <row r="176" spans="1:1" x14ac:dyDescent="0.55000000000000004">
      <c r="A176" t="s">
        <v>1709</v>
      </c>
    </row>
    <row r="177" spans="1:1" x14ac:dyDescent="0.55000000000000004">
      <c r="A177" t="s">
        <v>1710</v>
      </c>
    </row>
    <row r="178" spans="1:1" x14ac:dyDescent="0.55000000000000004">
      <c r="A178" t="s">
        <v>1711</v>
      </c>
    </row>
    <row r="179" spans="1:1" x14ac:dyDescent="0.55000000000000004">
      <c r="A179" t="s">
        <v>1709</v>
      </c>
    </row>
    <row r="180" spans="1:1" x14ac:dyDescent="0.55000000000000004">
      <c r="A180" t="s">
        <v>1710</v>
      </c>
    </row>
    <row r="181" spans="1:1" x14ac:dyDescent="0.55000000000000004">
      <c r="A181" t="s">
        <v>1711</v>
      </c>
    </row>
    <row r="182" spans="1:1" x14ac:dyDescent="0.55000000000000004">
      <c r="A182" t="s">
        <v>1709</v>
      </c>
    </row>
    <row r="183" spans="1:1" x14ac:dyDescent="0.55000000000000004">
      <c r="A183" t="s">
        <v>1710</v>
      </c>
    </row>
    <row r="184" spans="1:1" x14ac:dyDescent="0.55000000000000004">
      <c r="A184" t="s">
        <v>1711</v>
      </c>
    </row>
    <row r="185" spans="1:1" x14ac:dyDescent="0.55000000000000004">
      <c r="A185" t="s">
        <v>1709</v>
      </c>
    </row>
    <row r="186" spans="1:1" x14ac:dyDescent="0.55000000000000004">
      <c r="A186" t="s">
        <v>1710</v>
      </c>
    </row>
    <row r="187" spans="1:1" x14ac:dyDescent="0.55000000000000004">
      <c r="A187" t="s">
        <v>1711</v>
      </c>
    </row>
    <row r="188" spans="1:1" x14ac:dyDescent="0.55000000000000004">
      <c r="A188" t="s">
        <v>1709</v>
      </c>
    </row>
    <row r="189" spans="1:1" x14ac:dyDescent="0.55000000000000004">
      <c r="A189" t="s">
        <v>1710</v>
      </c>
    </row>
    <row r="190" spans="1:1" x14ac:dyDescent="0.55000000000000004">
      <c r="A190" t="s">
        <v>1711</v>
      </c>
    </row>
    <row r="191" spans="1:1" x14ac:dyDescent="0.55000000000000004">
      <c r="A191" t="s">
        <v>1709</v>
      </c>
    </row>
    <row r="192" spans="1:1" x14ac:dyDescent="0.55000000000000004">
      <c r="A192" t="s">
        <v>1710</v>
      </c>
    </row>
    <row r="193" spans="1:1" x14ac:dyDescent="0.55000000000000004">
      <c r="A193" t="s">
        <v>1711</v>
      </c>
    </row>
    <row r="194" spans="1:1" x14ac:dyDescent="0.55000000000000004">
      <c r="A194" t="s">
        <v>1709</v>
      </c>
    </row>
    <row r="195" spans="1:1" x14ac:dyDescent="0.55000000000000004">
      <c r="A195" t="s">
        <v>1710</v>
      </c>
    </row>
    <row r="196" spans="1:1" x14ac:dyDescent="0.55000000000000004">
      <c r="A196" t="s">
        <v>1711</v>
      </c>
    </row>
    <row r="197" spans="1:1" x14ac:dyDescent="0.55000000000000004">
      <c r="A197" t="s">
        <v>1709</v>
      </c>
    </row>
    <row r="198" spans="1:1" x14ac:dyDescent="0.55000000000000004">
      <c r="A198" t="s">
        <v>1710</v>
      </c>
    </row>
    <row r="199" spans="1:1" x14ac:dyDescent="0.55000000000000004">
      <c r="A199" t="s">
        <v>1711</v>
      </c>
    </row>
    <row r="200" spans="1:1" x14ac:dyDescent="0.55000000000000004">
      <c r="A200" t="s">
        <v>1709</v>
      </c>
    </row>
    <row r="201" spans="1:1" x14ac:dyDescent="0.55000000000000004">
      <c r="A201" t="s">
        <v>1710</v>
      </c>
    </row>
    <row r="202" spans="1:1" x14ac:dyDescent="0.55000000000000004">
      <c r="A202" t="s">
        <v>1711</v>
      </c>
    </row>
    <row r="203" spans="1:1" x14ac:dyDescent="0.55000000000000004">
      <c r="A203" t="s">
        <v>1709</v>
      </c>
    </row>
    <row r="204" spans="1:1" x14ac:dyDescent="0.55000000000000004">
      <c r="A204" t="s">
        <v>1710</v>
      </c>
    </row>
    <row r="205" spans="1:1" x14ac:dyDescent="0.55000000000000004">
      <c r="A205" t="s">
        <v>1711</v>
      </c>
    </row>
    <row r="206" spans="1:1" x14ac:dyDescent="0.55000000000000004">
      <c r="A206" t="s">
        <v>1709</v>
      </c>
    </row>
    <row r="207" spans="1:1" x14ac:dyDescent="0.55000000000000004">
      <c r="A207" t="s">
        <v>1710</v>
      </c>
    </row>
    <row r="208" spans="1:1" x14ac:dyDescent="0.55000000000000004">
      <c r="A208" t="s">
        <v>1711</v>
      </c>
    </row>
    <row r="209" spans="1:1" x14ac:dyDescent="0.55000000000000004">
      <c r="A209" t="s">
        <v>1709</v>
      </c>
    </row>
    <row r="210" spans="1:1" x14ac:dyDescent="0.55000000000000004">
      <c r="A210" t="s">
        <v>1710</v>
      </c>
    </row>
    <row r="211" spans="1:1" x14ac:dyDescent="0.55000000000000004">
      <c r="A211" t="s">
        <v>1711</v>
      </c>
    </row>
    <row r="212" spans="1:1" x14ac:dyDescent="0.55000000000000004">
      <c r="A212" t="s">
        <v>1709</v>
      </c>
    </row>
    <row r="213" spans="1:1" x14ac:dyDescent="0.55000000000000004">
      <c r="A213" t="s">
        <v>1710</v>
      </c>
    </row>
    <row r="214" spans="1:1" x14ac:dyDescent="0.55000000000000004">
      <c r="A214" t="s">
        <v>1711</v>
      </c>
    </row>
    <row r="215" spans="1:1" x14ac:dyDescent="0.55000000000000004">
      <c r="A215" t="s">
        <v>1709</v>
      </c>
    </row>
    <row r="216" spans="1:1" x14ac:dyDescent="0.55000000000000004">
      <c r="A216" t="s">
        <v>1710</v>
      </c>
    </row>
    <row r="217" spans="1:1" x14ac:dyDescent="0.55000000000000004">
      <c r="A217" t="s">
        <v>1711</v>
      </c>
    </row>
    <row r="218" spans="1:1" x14ac:dyDescent="0.55000000000000004">
      <c r="A218" t="s">
        <v>1709</v>
      </c>
    </row>
    <row r="219" spans="1:1" x14ac:dyDescent="0.55000000000000004">
      <c r="A219" t="s">
        <v>1710</v>
      </c>
    </row>
    <row r="220" spans="1:1" x14ac:dyDescent="0.55000000000000004">
      <c r="A220" t="s">
        <v>1711</v>
      </c>
    </row>
    <row r="221" spans="1:1" x14ac:dyDescent="0.55000000000000004">
      <c r="A221" t="s">
        <v>1709</v>
      </c>
    </row>
    <row r="222" spans="1:1" x14ac:dyDescent="0.55000000000000004">
      <c r="A222" t="s">
        <v>1710</v>
      </c>
    </row>
    <row r="223" spans="1:1" x14ac:dyDescent="0.55000000000000004">
      <c r="A223" t="s">
        <v>1711</v>
      </c>
    </row>
    <row r="224" spans="1:1" x14ac:dyDescent="0.55000000000000004">
      <c r="A224" t="s">
        <v>1709</v>
      </c>
    </row>
    <row r="225" spans="1:1" x14ac:dyDescent="0.55000000000000004">
      <c r="A225" t="s">
        <v>1710</v>
      </c>
    </row>
    <row r="226" spans="1:1" x14ac:dyDescent="0.55000000000000004">
      <c r="A226" t="s">
        <v>1711</v>
      </c>
    </row>
    <row r="227" spans="1:1" x14ac:dyDescent="0.55000000000000004">
      <c r="A227" t="s">
        <v>1709</v>
      </c>
    </row>
    <row r="228" spans="1:1" x14ac:dyDescent="0.55000000000000004">
      <c r="A228" t="s">
        <v>1710</v>
      </c>
    </row>
    <row r="229" spans="1:1" x14ac:dyDescent="0.55000000000000004">
      <c r="A229" t="s">
        <v>1711</v>
      </c>
    </row>
    <row r="230" spans="1:1" x14ac:dyDescent="0.55000000000000004">
      <c r="A230" t="s">
        <v>1709</v>
      </c>
    </row>
    <row r="231" spans="1:1" x14ac:dyDescent="0.55000000000000004">
      <c r="A231" t="s">
        <v>1710</v>
      </c>
    </row>
    <row r="232" spans="1:1" x14ac:dyDescent="0.55000000000000004">
      <c r="A232" t="s">
        <v>1711</v>
      </c>
    </row>
    <row r="233" spans="1:1" x14ac:dyDescent="0.55000000000000004">
      <c r="A233" t="s">
        <v>1709</v>
      </c>
    </row>
    <row r="234" spans="1:1" x14ac:dyDescent="0.55000000000000004">
      <c r="A234" t="s">
        <v>1710</v>
      </c>
    </row>
    <row r="235" spans="1:1" x14ac:dyDescent="0.55000000000000004">
      <c r="A235" t="s">
        <v>1711</v>
      </c>
    </row>
    <row r="236" spans="1:1" x14ac:dyDescent="0.55000000000000004">
      <c r="A236" t="s">
        <v>1709</v>
      </c>
    </row>
    <row r="237" spans="1:1" x14ac:dyDescent="0.55000000000000004">
      <c r="A237" t="s">
        <v>1710</v>
      </c>
    </row>
    <row r="238" spans="1:1" x14ac:dyDescent="0.55000000000000004">
      <c r="A238" t="s">
        <v>1711</v>
      </c>
    </row>
    <row r="239" spans="1:1" x14ac:dyDescent="0.55000000000000004">
      <c r="A239" t="s">
        <v>1709</v>
      </c>
    </row>
    <row r="240" spans="1:1" x14ac:dyDescent="0.55000000000000004">
      <c r="A240" t="s">
        <v>1710</v>
      </c>
    </row>
    <row r="241" spans="1:1" x14ac:dyDescent="0.55000000000000004">
      <c r="A241" t="s">
        <v>1711</v>
      </c>
    </row>
    <row r="242" spans="1:1" x14ac:dyDescent="0.55000000000000004">
      <c r="A242" t="s">
        <v>1709</v>
      </c>
    </row>
    <row r="243" spans="1:1" x14ac:dyDescent="0.55000000000000004">
      <c r="A243" t="s">
        <v>1710</v>
      </c>
    </row>
    <row r="244" spans="1:1" x14ac:dyDescent="0.55000000000000004">
      <c r="A244" t="s">
        <v>1711</v>
      </c>
    </row>
    <row r="245" spans="1:1" x14ac:dyDescent="0.55000000000000004">
      <c r="A245" t="s">
        <v>1709</v>
      </c>
    </row>
    <row r="246" spans="1:1" x14ac:dyDescent="0.55000000000000004">
      <c r="A246" t="s">
        <v>1710</v>
      </c>
    </row>
    <row r="247" spans="1:1" x14ac:dyDescent="0.55000000000000004">
      <c r="A247" t="s">
        <v>1711</v>
      </c>
    </row>
    <row r="248" spans="1:1" x14ac:dyDescent="0.55000000000000004">
      <c r="A248" t="s">
        <v>1709</v>
      </c>
    </row>
    <row r="249" spans="1:1" x14ac:dyDescent="0.55000000000000004">
      <c r="A249" t="s">
        <v>1710</v>
      </c>
    </row>
    <row r="250" spans="1:1" x14ac:dyDescent="0.55000000000000004">
      <c r="A250" t="s">
        <v>1711</v>
      </c>
    </row>
    <row r="251" spans="1:1" x14ac:dyDescent="0.55000000000000004">
      <c r="A251" t="s">
        <v>1709</v>
      </c>
    </row>
    <row r="252" spans="1:1" x14ac:dyDescent="0.55000000000000004">
      <c r="A252" t="s">
        <v>1710</v>
      </c>
    </row>
    <row r="253" spans="1:1" x14ac:dyDescent="0.55000000000000004">
      <c r="A253" t="s">
        <v>1711</v>
      </c>
    </row>
    <row r="254" spans="1:1" x14ac:dyDescent="0.55000000000000004">
      <c r="A254" t="s">
        <v>1709</v>
      </c>
    </row>
    <row r="255" spans="1:1" x14ac:dyDescent="0.55000000000000004">
      <c r="A255" t="s">
        <v>1710</v>
      </c>
    </row>
    <row r="256" spans="1:1" x14ac:dyDescent="0.55000000000000004">
      <c r="A256" t="s">
        <v>1711</v>
      </c>
    </row>
    <row r="257" spans="1:1" x14ac:dyDescent="0.55000000000000004">
      <c r="A257" t="s">
        <v>1709</v>
      </c>
    </row>
    <row r="258" spans="1:1" x14ac:dyDescent="0.55000000000000004">
      <c r="A258" t="s">
        <v>1710</v>
      </c>
    </row>
    <row r="259" spans="1:1" x14ac:dyDescent="0.55000000000000004">
      <c r="A259" t="s">
        <v>1711</v>
      </c>
    </row>
    <row r="260" spans="1:1" x14ac:dyDescent="0.55000000000000004">
      <c r="A260" t="s">
        <v>1709</v>
      </c>
    </row>
    <row r="261" spans="1:1" x14ac:dyDescent="0.55000000000000004">
      <c r="A261" t="s">
        <v>1710</v>
      </c>
    </row>
    <row r="262" spans="1:1" x14ac:dyDescent="0.55000000000000004">
      <c r="A262" t="s">
        <v>1711</v>
      </c>
    </row>
    <row r="263" spans="1:1" x14ac:dyDescent="0.55000000000000004">
      <c r="A263" t="s">
        <v>1709</v>
      </c>
    </row>
    <row r="264" spans="1:1" x14ac:dyDescent="0.55000000000000004">
      <c r="A264" t="s">
        <v>1710</v>
      </c>
    </row>
    <row r="265" spans="1:1" x14ac:dyDescent="0.55000000000000004">
      <c r="A265" t="s">
        <v>1711</v>
      </c>
    </row>
    <row r="266" spans="1:1" x14ac:dyDescent="0.55000000000000004">
      <c r="A266" t="s">
        <v>1709</v>
      </c>
    </row>
    <row r="267" spans="1:1" x14ac:dyDescent="0.55000000000000004">
      <c r="A267" t="s">
        <v>1710</v>
      </c>
    </row>
    <row r="268" spans="1:1" x14ac:dyDescent="0.55000000000000004">
      <c r="A268" t="s">
        <v>1711</v>
      </c>
    </row>
    <row r="269" spans="1:1" x14ac:dyDescent="0.55000000000000004">
      <c r="A269" t="s">
        <v>1709</v>
      </c>
    </row>
    <row r="270" spans="1:1" x14ac:dyDescent="0.55000000000000004">
      <c r="A270" t="s">
        <v>1710</v>
      </c>
    </row>
    <row r="271" spans="1:1" x14ac:dyDescent="0.55000000000000004">
      <c r="A271" t="s">
        <v>1711</v>
      </c>
    </row>
    <row r="272" spans="1:1" x14ac:dyDescent="0.55000000000000004">
      <c r="A272" t="s">
        <v>1709</v>
      </c>
    </row>
    <row r="273" spans="1:1" x14ac:dyDescent="0.55000000000000004">
      <c r="A273" t="s">
        <v>1710</v>
      </c>
    </row>
    <row r="274" spans="1:1" x14ac:dyDescent="0.55000000000000004">
      <c r="A274" t="s">
        <v>1711</v>
      </c>
    </row>
    <row r="275" spans="1:1" x14ac:dyDescent="0.55000000000000004">
      <c r="A275" t="s">
        <v>1709</v>
      </c>
    </row>
    <row r="276" spans="1:1" x14ac:dyDescent="0.55000000000000004">
      <c r="A276" t="s">
        <v>1710</v>
      </c>
    </row>
    <row r="277" spans="1:1" x14ac:dyDescent="0.55000000000000004">
      <c r="A277" t="s">
        <v>1711</v>
      </c>
    </row>
    <row r="278" spans="1:1" x14ac:dyDescent="0.55000000000000004">
      <c r="A278" t="s">
        <v>1709</v>
      </c>
    </row>
    <row r="279" spans="1:1" x14ac:dyDescent="0.55000000000000004">
      <c r="A279" t="s">
        <v>1710</v>
      </c>
    </row>
    <row r="280" spans="1:1" x14ac:dyDescent="0.55000000000000004">
      <c r="A280" t="s">
        <v>1711</v>
      </c>
    </row>
    <row r="281" spans="1:1" x14ac:dyDescent="0.55000000000000004">
      <c r="A281" t="s">
        <v>1709</v>
      </c>
    </row>
    <row r="282" spans="1:1" x14ac:dyDescent="0.55000000000000004">
      <c r="A282" t="s">
        <v>1710</v>
      </c>
    </row>
    <row r="283" spans="1:1" x14ac:dyDescent="0.55000000000000004">
      <c r="A283" t="s">
        <v>1711</v>
      </c>
    </row>
    <row r="284" spans="1:1" x14ac:dyDescent="0.55000000000000004">
      <c r="A284" t="s">
        <v>1709</v>
      </c>
    </row>
    <row r="285" spans="1:1" x14ac:dyDescent="0.55000000000000004">
      <c r="A285" t="s">
        <v>1710</v>
      </c>
    </row>
    <row r="286" spans="1:1" x14ac:dyDescent="0.55000000000000004">
      <c r="A286" t="s">
        <v>1711</v>
      </c>
    </row>
    <row r="287" spans="1:1" x14ac:dyDescent="0.55000000000000004">
      <c r="A287" t="s">
        <v>1709</v>
      </c>
    </row>
    <row r="288" spans="1:1" x14ac:dyDescent="0.55000000000000004">
      <c r="A288" t="s">
        <v>1710</v>
      </c>
    </row>
    <row r="289" spans="1:1" x14ac:dyDescent="0.55000000000000004">
      <c r="A289" t="s">
        <v>1711</v>
      </c>
    </row>
    <row r="290" spans="1:1" x14ac:dyDescent="0.55000000000000004">
      <c r="A290" t="s">
        <v>1709</v>
      </c>
    </row>
    <row r="291" spans="1:1" x14ac:dyDescent="0.55000000000000004">
      <c r="A291" t="s">
        <v>1710</v>
      </c>
    </row>
    <row r="292" spans="1:1" x14ac:dyDescent="0.55000000000000004">
      <c r="A292" t="s">
        <v>1711</v>
      </c>
    </row>
    <row r="293" spans="1:1" x14ac:dyDescent="0.55000000000000004">
      <c r="A293" t="s">
        <v>1709</v>
      </c>
    </row>
    <row r="294" spans="1:1" x14ac:dyDescent="0.55000000000000004">
      <c r="A294" t="s">
        <v>1710</v>
      </c>
    </row>
    <row r="295" spans="1:1" x14ac:dyDescent="0.55000000000000004">
      <c r="A295" t="s">
        <v>1711</v>
      </c>
    </row>
    <row r="296" spans="1:1" x14ac:dyDescent="0.55000000000000004">
      <c r="A296" t="s">
        <v>1709</v>
      </c>
    </row>
    <row r="297" spans="1:1" x14ac:dyDescent="0.55000000000000004">
      <c r="A297" t="s">
        <v>1710</v>
      </c>
    </row>
    <row r="298" spans="1:1" x14ac:dyDescent="0.55000000000000004">
      <c r="A298" t="s">
        <v>1711</v>
      </c>
    </row>
    <row r="299" spans="1:1" x14ac:dyDescent="0.55000000000000004">
      <c r="A299" t="s">
        <v>1709</v>
      </c>
    </row>
    <row r="300" spans="1:1" x14ac:dyDescent="0.55000000000000004">
      <c r="A300" t="s">
        <v>1710</v>
      </c>
    </row>
    <row r="301" spans="1:1" x14ac:dyDescent="0.55000000000000004">
      <c r="A301" t="s">
        <v>1711</v>
      </c>
    </row>
    <row r="302" spans="1:1" x14ac:dyDescent="0.55000000000000004">
      <c r="A302" t="s">
        <v>1709</v>
      </c>
    </row>
    <row r="303" spans="1:1" x14ac:dyDescent="0.55000000000000004">
      <c r="A303" t="s">
        <v>1710</v>
      </c>
    </row>
    <row r="304" spans="1:1" x14ac:dyDescent="0.55000000000000004">
      <c r="A304" t="s">
        <v>1711</v>
      </c>
    </row>
    <row r="305" spans="1:1" x14ac:dyDescent="0.55000000000000004">
      <c r="A305" t="s">
        <v>1709</v>
      </c>
    </row>
    <row r="306" spans="1:1" x14ac:dyDescent="0.55000000000000004">
      <c r="A306" t="s">
        <v>1710</v>
      </c>
    </row>
    <row r="307" spans="1:1" x14ac:dyDescent="0.55000000000000004">
      <c r="A307" t="s">
        <v>1711</v>
      </c>
    </row>
    <row r="308" spans="1:1" x14ac:dyDescent="0.55000000000000004">
      <c r="A308" t="s">
        <v>1709</v>
      </c>
    </row>
    <row r="309" spans="1:1" x14ac:dyDescent="0.55000000000000004">
      <c r="A309" t="s">
        <v>1710</v>
      </c>
    </row>
    <row r="310" spans="1:1" x14ac:dyDescent="0.55000000000000004">
      <c r="A310" t="s">
        <v>1711</v>
      </c>
    </row>
    <row r="311" spans="1:1" x14ac:dyDescent="0.55000000000000004">
      <c r="A311" t="s">
        <v>1709</v>
      </c>
    </row>
    <row r="312" spans="1:1" x14ac:dyDescent="0.55000000000000004">
      <c r="A312" t="s">
        <v>1710</v>
      </c>
    </row>
    <row r="313" spans="1:1" x14ac:dyDescent="0.55000000000000004">
      <c r="A313" t="s">
        <v>1711</v>
      </c>
    </row>
    <row r="314" spans="1:1" x14ac:dyDescent="0.55000000000000004">
      <c r="A314" t="s">
        <v>1709</v>
      </c>
    </row>
    <row r="315" spans="1:1" x14ac:dyDescent="0.55000000000000004">
      <c r="A315" t="s">
        <v>1710</v>
      </c>
    </row>
    <row r="316" spans="1:1" x14ac:dyDescent="0.55000000000000004">
      <c r="A316" t="s">
        <v>1711</v>
      </c>
    </row>
    <row r="317" spans="1:1" x14ac:dyDescent="0.55000000000000004">
      <c r="A317" t="s">
        <v>1709</v>
      </c>
    </row>
    <row r="318" spans="1:1" x14ac:dyDescent="0.55000000000000004">
      <c r="A318" t="s">
        <v>1710</v>
      </c>
    </row>
    <row r="319" spans="1:1" x14ac:dyDescent="0.55000000000000004">
      <c r="A319" t="s">
        <v>1711</v>
      </c>
    </row>
    <row r="320" spans="1:1" x14ac:dyDescent="0.55000000000000004">
      <c r="A320" t="s">
        <v>1709</v>
      </c>
    </row>
    <row r="321" spans="1:1" x14ac:dyDescent="0.55000000000000004">
      <c r="A321" t="s">
        <v>1710</v>
      </c>
    </row>
    <row r="322" spans="1:1" x14ac:dyDescent="0.55000000000000004">
      <c r="A322" t="s">
        <v>1711</v>
      </c>
    </row>
    <row r="323" spans="1:1" x14ac:dyDescent="0.55000000000000004">
      <c r="A323" t="s">
        <v>1709</v>
      </c>
    </row>
    <row r="324" spans="1:1" x14ac:dyDescent="0.55000000000000004">
      <c r="A324" t="s">
        <v>1710</v>
      </c>
    </row>
    <row r="325" spans="1:1" x14ac:dyDescent="0.55000000000000004">
      <c r="A325" t="s">
        <v>1711</v>
      </c>
    </row>
    <row r="326" spans="1:1" x14ac:dyDescent="0.55000000000000004">
      <c r="A326" t="s">
        <v>1709</v>
      </c>
    </row>
    <row r="327" spans="1:1" x14ac:dyDescent="0.55000000000000004">
      <c r="A327" t="s">
        <v>1710</v>
      </c>
    </row>
    <row r="328" spans="1:1" x14ac:dyDescent="0.55000000000000004">
      <c r="A328" t="s">
        <v>1711</v>
      </c>
    </row>
    <row r="329" spans="1:1" x14ac:dyDescent="0.55000000000000004">
      <c r="A329" t="s">
        <v>1709</v>
      </c>
    </row>
    <row r="330" spans="1:1" x14ac:dyDescent="0.55000000000000004">
      <c r="A330" t="s">
        <v>1710</v>
      </c>
    </row>
    <row r="331" spans="1:1" x14ac:dyDescent="0.55000000000000004">
      <c r="A331" t="s">
        <v>1711</v>
      </c>
    </row>
    <row r="332" spans="1:1" x14ac:dyDescent="0.55000000000000004">
      <c r="A332" t="s">
        <v>1709</v>
      </c>
    </row>
    <row r="333" spans="1:1" x14ac:dyDescent="0.55000000000000004">
      <c r="A333" t="s">
        <v>1710</v>
      </c>
    </row>
    <row r="334" spans="1:1" x14ac:dyDescent="0.55000000000000004">
      <c r="A334" t="s">
        <v>1711</v>
      </c>
    </row>
    <row r="335" spans="1:1" x14ac:dyDescent="0.55000000000000004">
      <c r="A335" t="s">
        <v>1709</v>
      </c>
    </row>
    <row r="336" spans="1:1" x14ac:dyDescent="0.55000000000000004">
      <c r="A336" t="s">
        <v>1710</v>
      </c>
    </row>
    <row r="337" spans="1:1" x14ac:dyDescent="0.55000000000000004">
      <c r="A337" t="s">
        <v>1711</v>
      </c>
    </row>
    <row r="338" spans="1:1" x14ac:dyDescent="0.55000000000000004">
      <c r="A338" t="s">
        <v>1709</v>
      </c>
    </row>
    <row r="339" spans="1:1" x14ac:dyDescent="0.55000000000000004">
      <c r="A339" t="s">
        <v>1710</v>
      </c>
    </row>
    <row r="340" spans="1:1" x14ac:dyDescent="0.55000000000000004">
      <c r="A340" t="s">
        <v>1711</v>
      </c>
    </row>
    <row r="341" spans="1:1" x14ac:dyDescent="0.55000000000000004">
      <c r="A341" t="s">
        <v>1709</v>
      </c>
    </row>
    <row r="342" spans="1:1" x14ac:dyDescent="0.55000000000000004">
      <c r="A342" t="s">
        <v>1710</v>
      </c>
    </row>
    <row r="343" spans="1:1" x14ac:dyDescent="0.55000000000000004">
      <c r="A343" t="s">
        <v>1711</v>
      </c>
    </row>
    <row r="344" spans="1:1" x14ac:dyDescent="0.55000000000000004">
      <c r="A344" t="s">
        <v>1709</v>
      </c>
    </row>
    <row r="345" spans="1:1" x14ac:dyDescent="0.55000000000000004">
      <c r="A345" t="s">
        <v>1710</v>
      </c>
    </row>
    <row r="346" spans="1:1" x14ac:dyDescent="0.55000000000000004">
      <c r="A346" t="s">
        <v>1711</v>
      </c>
    </row>
    <row r="347" spans="1:1" x14ac:dyDescent="0.55000000000000004">
      <c r="A347" t="s">
        <v>1709</v>
      </c>
    </row>
    <row r="348" spans="1:1" x14ac:dyDescent="0.55000000000000004">
      <c r="A348" t="s">
        <v>1710</v>
      </c>
    </row>
    <row r="349" spans="1:1" x14ac:dyDescent="0.55000000000000004">
      <c r="A349" t="s">
        <v>1711</v>
      </c>
    </row>
    <row r="350" spans="1:1" x14ac:dyDescent="0.55000000000000004">
      <c r="A350" t="s">
        <v>1709</v>
      </c>
    </row>
    <row r="351" spans="1:1" x14ac:dyDescent="0.55000000000000004">
      <c r="A351" t="s">
        <v>1710</v>
      </c>
    </row>
    <row r="352" spans="1:1" x14ac:dyDescent="0.55000000000000004">
      <c r="A352" t="s">
        <v>1711</v>
      </c>
    </row>
    <row r="353" spans="1:1" x14ac:dyDescent="0.55000000000000004">
      <c r="A353" t="s">
        <v>1709</v>
      </c>
    </row>
    <row r="354" spans="1:1" x14ac:dyDescent="0.55000000000000004">
      <c r="A354" t="s">
        <v>1710</v>
      </c>
    </row>
    <row r="355" spans="1:1" x14ac:dyDescent="0.55000000000000004">
      <c r="A355" t="s">
        <v>1711</v>
      </c>
    </row>
    <row r="356" spans="1:1" x14ac:dyDescent="0.55000000000000004">
      <c r="A356" t="s">
        <v>1709</v>
      </c>
    </row>
    <row r="357" spans="1:1" x14ac:dyDescent="0.55000000000000004">
      <c r="A357" t="s">
        <v>1710</v>
      </c>
    </row>
    <row r="358" spans="1:1" x14ac:dyDescent="0.55000000000000004">
      <c r="A358" t="s">
        <v>1711</v>
      </c>
    </row>
    <row r="359" spans="1:1" x14ac:dyDescent="0.55000000000000004">
      <c r="A359" t="s">
        <v>1709</v>
      </c>
    </row>
    <row r="360" spans="1:1" x14ac:dyDescent="0.55000000000000004">
      <c r="A360" t="s">
        <v>1710</v>
      </c>
    </row>
    <row r="361" spans="1:1" x14ac:dyDescent="0.55000000000000004">
      <c r="A361" t="s">
        <v>1711</v>
      </c>
    </row>
    <row r="362" spans="1:1" x14ac:dyDescent="0.55000000000000004">
      <c r="A362" t="s">
        <v>1709</v>
      </c>
    </row>
    <row r="363" spans="1:1" x14ac:dyDescent="0.55000000000000004">
      <c r="A363" t="s">
        <v>1710</v>
      </c>
    </row>
    <row r="364" spans="1:1" x14ac:dyDescent="0.55000000000000004">
      <c r="A364" t="s">
        <v>1711</v>
      </c>
    </row>
    <row r="365" spans="1:1" x14ac:dyDescent="0.55000000000000004">
      <c r="A365" t="s">
        <v>1709</v>
      </c>
    </row>
    <row r="366" spans="1:1" x14ac:dyDescent="0.55000000000000004">
      <c r="A366" t="s">
        <v>1710</v>
      </c>
    </row>
    <row r="367" spans="1:1" x14ac:dyDescent="0.55000000000000004">
      <c r="A367" t="s">
        <v>1711</v>
      </c>
    </row>
    <row r="368" spans="1:1" x14ac:dyDescent="0.55000000000000004">
      <c r="A368" t="s">
        <v>1709</v>
      </c>
    </row>
    <row r="369" spans="1:1" x14ac:dyDescent="0.55000000000000004">
      <c r="A369" t="s">
        <v>1710</v>
      </c>
    </row>
    <row r="370" spans="1:1" x14ac:dyDescent="0.55000000000000004">
      <c r="A370" t="s">
        <v>1711</v>
      </c>
    </row>
    <row r="371" spans="1:1" x14ac:dyDescent="0.55000000000000004">
      <c r="A371" t="s">
        <v>1709</v>
      </c>
    </row>
    <row r="372" spans="1:1" x14ac:dyDescent="0.55000000000000004">
      <c r="A372" t="s">
        <v>1710</v>
      </c>
    </row>
    <row r="373" spans="1:1" x14ac:dyDescent="0.55000000000000004">
      <c r="A373" t="s">
        <v>1711</v>
      </c>
    </row>
    <row r="374" spans="1:1" x14ac:dyDescent="0.55000000000000004">
      <c r="A374" t="s">
        <v>1709</v>
      </c>
    </row>
    <row r="375" spans="1:1" x14ac:dyDescent="0.55000000000000004">
      <c r="A375" t="s">
        <v>1710</v>
      </c>
    </row>
    <row r="376" spans="1:1" x14ac:dyDescent="0.55000000000000004">
      <c r="A376" t="s">
        <v>1711</v>
      </c>
    </row>
    <row r="377" spans="1:1" x14ac:dyDescent="0.55000000000000004">
      <c r="A377" t="s">
        <v>1709</v>
      </c>
    </row>
    <row r="378" spans="1:1" x14ac:dyDescent="0.55000000000000004">
      <c r="A378" t="s">
        <v>1710</v>
      </c>
    </row>
    <row r="379" spans="1:1" x14ac:dyDescent="0.55000000000000004">
      <c r="A379" t="s">
        <v>1711</v>
      </c>
    </row>
    <row r="380" spans="1:1" x14ac:dyDescent="0.55000000000000004">
      <c r="A380" t="s">
        <v>1709</v>
      </c>
    </row>
    <row r="381" spans="1:1" x14ac:dyDescent="0.55000000000000004">
      <c r="A381" t="s">
        <v>1710</v>
      </c>
    </row>
    <row r="382" spans="1:1" x14ac:dyDescent="0.55000000000000004">
      <c r="A382" t="s">
        <v>1711</v>
      </c>
    </row>
    <row r="383" spans="1:1" x14ac:dyDescent="0.55000000000000004">
      <c r="A383" t="s">
        <v>1709</v>
      </c>
    </row>
    <row r="384" spans="1:1" x14ac:dyDescent="0.55000000000000004">
      <c r="A384" t="s">
        <v>1710</v>
      </c>
    </row>
    <row r="385" spans="1:1" x14ac:dyDescent="0.55000000000000004">
      <c r="A385" t="s">
        <v>1711</v>
      </c>
    </row>
    <row r="386" spans="1:1" x14ac:dyDescent="0.55000000000000004">
      <c r="A386" t="s">
        <v>1709</v>
      </c>
    </row>
    <row r="387" spans="1:1" x14ac:dyDescent="0.55000000000000004">
      <c r="A387" t="s">
        <v>1710</v>
      </c>
    </row>
    <row r="388" spans="1:1" x14ac:dyDescent="0.55000000000000004">
      <c r="A388" t="s">
        <v>1711</v>
      </c>
    </row>
    <row r="389" spans="1:1" x14ac:dyDescent="0.55000000000000004">
      <c r="A389" t="s">
        <v>1709</v>
      </c>
    </row>
    <row r="390" spans="1:1" x14ac:dyDescent="0.55000000000000004">
      <c r="A390" t="s">
        <v>1710</v>
      </c>
    </row>
    <row r="391" spans="1:1" x14ac:dyDescent="0.55000000000000004">
      <c r="A391" t="s">
        <v>1711</v>
      </c>
    </row>
    <row r="392" spans="1:1" x14ac:dyDescent="0.55000000000000004">
      <c r="A392" t="s">
        <v>1709</v>
      </c>
    </row>
    <row r="393" spans="1:1" x14ac:dyDescent="0.55000000000000004">
      <c r="A393" t="s">
        <v>1710</v>
      </c>
    </row>
    <row r="394" spans="1:1" x14ac:dyDescent="0.55000000000000004">
      <c r="A394" t="s">
        <v>1711</v>
      </c>
    </row>
    <row r="395" spans="1:1" x14ac:dyDescent="0.55000000000000004">
      <c r="A395" t="s">
        <v>1709</v>
      </c>
    </row>
    <row r="396" spans="1:1" x14ac:dyDescent="0.55000000000000004">
      <c r="A396" t="s">
        <v>1710</v>
      </c>
    </row>
    <row r="397" spans="1:1" x14ac:dyDescent="0.55000000000000004">
      <c r="A397" t="s">
        <v>1711</v>
      </c>
    </row>
    <row r="398" spans="1:1" x14ac:dyDescent="0.55000000000000004">
      <c r="A398" t="s">
        <v>1709</v>
      </c>
    </row>
    <row r="399" spans="1:1" x14ac:dyDescent="0.55000000000000004">
      <c r="A399" t="s">
        <v>1710</v>
      </c>
    </row>
    <row r="400" spans="1:1" x14ac:dyDescent="0.55000000000000004">
      <c r="A400" t="s">
        <v>1711</v>
      </c>
    </row>
    <row r="401" spans="1:1" x14ac:dyDescent="0.55000000000000004">
      <c r="A401" t="s">
        <v>1709</v>
      </c>
    </row>
    <row r="402" spans="1:1" x14ac:dyDescent="0.55000000000000004">
      <c r="A402" t="s">
        <v>1710</v>
      </c>
    </row>
    <row r="403" spans="1:1" x14ac:dyDescent="0.55000000000000004">
      <c r="A403" t="s">
        <v>1711</v>
      </c>
    </row>
    <row r="404" spans="1:1" x14ac:dyDescent="0.55000000000000004">
      <c r="A404" t="s">
        <v>1709</v>
      </c>
    </row>
    <row r="405" spans="1:1" x14ac:dyDescent="0.55000000000000004">
      <c r="A405" t="s">
        <v>1710</v>
      </c>
    </row>
    <row r="406" spans="1:1" x14ac:dyDescent="0.55000000000000004">
      <c r="A406" t="s">
        <v>1711</v>
      </c>
    </row>
    <row r="407" spans="1:1" x14ac:dyDescent="0.55000000000000004">
      <c r="A407" t="s">
        <v>1709</v>
      </c>
    </row>
    <row r="408" spans="1:1" x14ac:dyDescent="0.55000000000000004">
      <c r="A408" t="s">
        <v>1710</v>
      </c>
    </row>
    <row r="409" spans="1:1" x14ac:dyDescent="0.55000000000000004">
      <c r="A409" t="s">
        <v>1711</v>
      </c>
    </row>
    <row r="410" spans="1:1" x14ac:dyDescent="0.55000000000000004">
      <c r="A410" t="s">
        <v>1709</v>
      </c>
    </row>
    <row r="411" spans="1:1" x14ac:dyDescent="0.55000000000000004">
      <c r="A411" t="s">
        <v>1710</v>
      </c>
    </row>
    <row r="412" spans="1:1" x14ac:dyDescent="0.55000000000000004">
      <c r="A412" t="s">
        <v>1711</v>
      </c>
    </row>
    <row r="413" spans="1:1" x14ac:dyDescent="0.55000000000000004">
      <c r="A413" t="s">
        <v>1709</v>
      </c>
    </row>
    <row r="414" spans="1:1" x14ac:dyDescent="0.55000000000000004">
      <c r="A414" t="s">
        <v>1710</v>
      </c>
    </row>
    <row r="415" spans="1:1" x14ac:dyDescent="0.55000000000000004">
      <c r="A415" t="s">
        <v>1711</v>
      </c>
    </row>
    <row r="416" spans="1:1" x14ac:dyDescent="0.55000000000000004">
      <c r="A416" t="s">
        <v>1709</v>
      </c>
    </row>
    <row r="417" spans="1:1" x14ac:dyDescent="0.55000000000000004">
      <c r="A417" t="s">
        <v>1710</v>
      </c>
    </row>
    <row r="418" spans="1:1" x14ac:dyDescent="0.55000000000000004">
      <c r="A418" t="s">
        <v>1711</v>
      </c>
    </row>
    <row r="419" spans="1:1" x14ac:dyDescent="0.55000000000000004">
      <c r="A419" t="s">
        <v>1709</v>
      </c>
    </row>
    <row r="420" spans="1:1" x14ac:dyDescent="0.55000000000000004">
      <c r="A420" t="s">
        <v>1710</v>
      </c>
    </row>
    <row r="421" spans="1:1" x14ac:dyDescent="0.55000000000000004">
      <c r="A421" t="s">
        <v>1711</v>
      </c>
    </row>
    <row r="422" spans="1:1" x14ac:dyDescent="0.55000000000000004">
      <c r="A422" t="s">
        <v>1709</v>
      </c>
    </row>
    <row r="423" spans="1:1" x14ac:dyDescent="0.55000000000000004">
      <c r="A423" t="s">
        <v>1710</v>
      </c>
    </row>
    <row r="424" spans="1:1" x14ac:dyDescent="0.55000000000000004">
      <c r="A424" t="s">
        <v>1711</v>
      </c>
    </row>
    <row r="425" spans="1:1" x14ac:dyDescent="0.55000000000000004">
      <c r="A425" t="s">
        <v>1709</v>
      </c>
    </row>
    <row r="426" spans="1:1" x14ac:dyDescent="0.55000000000000004">
      <c r="A426" t="s">
        <v>1710</v>
      </c>
    </row>
    <row r="427" spans="1:1" x14ac:dyDescent="0.55000000000000004">
      <c r="A427" t="s">
        <v>1711</v>
      </c>
    </row>
    <row r="428" spans="1:1" x14ac:dyDescent="0.55000000000000004">
      <c r="A428" t="s">
        <v>1709</v>
      </c>
    </row>
    <row r="429" spans="1:1" x14ac:dyDescent="0.55000000000000004">
      <c r="A429" t="s">
        <v>1710</v>
      </c>
    </row>
    <row r="430" spans="1:1" x14ac:dyDescent="0.55000000000000004">
      <c r="A430" t="s">
        <v>1711</v>
      </c>
    </row>
    <row r="431" spans="1:1" x14ac:dyDescent="0.55000000000000004">
      <c r="A431" t="s">
        <v>1709</v>
      </c>
    </row>
    <row r="432" spans="1:1" x14ac:dyDescent="0.55000000000000004">
      <c r="A432" t="s">
        <v>1710</v>
      </c>
    </row>
    <row r="433" spans="1:1" x14ac:dyDescent="0.55000000000000004">
      <c r="A433" t="s">
        <v>1711</v>
      </c>
    </row>
    <row r="434" spans="1:1" x14ac:dyDescent="0.55000000000000004">
      <c r="A434" t="s">
        <v>1709</v>
      </c>
    </row>
    <row r="435" spans="1:1" x14ac:dyDescent="0.55000000000000004">
      <c r="A435" t="s">
        <v>1710</v>
      </c>
    </row>
    <row r="436" spans="1:1" x14ac:dyDescent="0.55000000000000004">
      <c r="A436" t="s">
        <v>1711</v>
      </c>
    </row>
    <row r="437" spans="1:1" x14ac:dyDescent="0.55000000000000004">
      <c r="A437" t="s">
        <v>1709</v>
      </c>
    </row>
    <row r="438" spans="1:1" x14ac:dyDescent="0.55000000000000004">
      <c r="A438" t="s">
        <v>1710</v>
      </c>
    </row>
    <row r="439" spans="1:1" x14ac:dyDescent="0.55000000000000004">
      <c r="A439" t="s">
        <v>1711</v>
      </c>
    </row>
    <row r="440" spans="1:1" x14ac:dyDescent="0.55000000000000004">
      <c r="A440" t="s">
        <v>1709</v>
      </c>
    </row>
    <row r="441" spans="1:1" x14ac:dyDescent="0.55000000000000004">
      <c r="A441" t="s">
        <v>1710</v>
      </c>
    </row>
    <row r="442" spans="1:1" x14ac:dyDescent="0.55000000000000004">
      <c r="A442" t="s">
        <v>1711</v>
      </c>
    </row>
    <row r="443" spans="1:1" x14ac:dyDescent="0.55000000000000004">
      <c r="A443" t="s">
        <v>1709</v>
      </c>
    </row>
    <row r="444" spans="1:1" x14ac:dyDescent="0.55000000000000004">
      <c r="A444" t="s">
        <v>1710</v>
      </c>
    </row>
    <row r="445" spans="1:1" x14ac:dyDescent="0.55000000000000004">
      <c r="A445" t="s">
        <v>1711</v>
      </c>
    </row>
    <row r="446" spans="1:1" x14ac:dyDescent="0.55000000000000004">
      <c r="A446" t="s">
        <v>1709</v>
      </c>
    </row>
    <row r="447" spans="1:1" x14ac:dyDescent="0.55000000000000004">
      <c r="A447" t="s">
        <v>1710</v>
      </c>
    </row>
    <row r="448" spans="1:1" x14ac:dyDescent="0.55000000000000004">
      <c r="A448" t="s">
        <v>1711</v>
      </c>
    </row>
    <row r="449" spans="1:1" x14ac:dyDescent="0.55000000000000004">
      <c r="A449" t="s">
        <v>1709</v>
      </c>
    </row>
    <row r="450" spans="1:1" x14ac:dyDescent="0.55000000000000004">
      <c r="A450" t="s">
        <v>1710</v>
      </c>
    </row>
    <row r="451" spans="1:1" x14ac:dyDescent="0.55000000000000004">
      <c r="A451" t="s">
        <v>1711</v>
      </c>
    </row>
    <row r="452" spans="1:1" x14ac:dyDescent="0.55000000000000004">
      <c r="A452" t="s">
        <v>1709</v>
      </c>
    </row>
    <row r="453" spans="1:1" x14ac:dyDescent="0.55000000000000004">
      <c r="A453" t="s">
        <v>1710</v>
      </c>
    </row>
    <row r="454" spans="1:1" x14ac:dyDescent="0.55000000000000004">
      <c r="A454" t="s">
        <v>1711</v>
      </c>
    </row>
    <row r="455" spans="1:1" x14ac:dyDescent="0.55000000000000004">
      <c r="A455" t="s">
        <v>1709</v>
      </c>
    </row>
    <row r="456" spans="1:1" x14ac:dyDescent="0.55000000000000004">
      <c r="A456" t="s">
        <v>1710</v>
      </c>
    </row>
    <row r="457" spans="1:1" x14ac:dyDescent="0.55000000000000004">
      <c r="A457" t="s">
        <v>1711</v>
      </c>
    </row>
    <row r="458" spans="1:1" x14ac:dyDescent="0.55000000000000004">
      <c r="A458" t="s">
        <v>1709</v>
      </c>
    </row>
    <row r="459" spans="1:1" x14ac:dyDescent="0.55000000000000004">
      <c r="A459" t="s">
        <v>1710</v>
      </c>
    </row>
    <row r="460" spans="1:1" x14ac:dyDescent="0.55000000000000004">
      <c r="A460" t="s">
        <v>1711</v>
      </c>
    </row>
    <row r="461" spans="1:1" x14ac:dyDescent="0.55000000000000004">
      <c r="A461" t="s">
        <v>1709</v>
      </c>
    </row>
    <row r="462" spans="1:1" x14ac:dyDescent="0.55000000000000004">
      <c r="A462" t="s">
        <v>1710</v>
      </c>
    </row>
    <row r="463" spans="1:1" x14ac:dyDescent="0.55000000000000004">
      <c r="A463" t="s">
        <v>1711</v>
      </c>
    </row>
    <row r="464" spans="1:1" x14ac:dyDescent="0.55000000000000004">
      <c r="A464" t="s">
        <v>1709</v>
      </c>
    </row>
    <row r="465" spans="1:1" x14ac:dyDescent="0.55000000000000004">
      <c r="A465" t="s">
        <v>1710</v>
      </c>
    </row>
    <row r="466" spans="1:1" x14ac:dyDescent="0.55000000000000004">
      <c r="A466" t="s">
        <v>1711</v>
      </c>
    </row>
    <row r="467" spans="1:1" x14ac:dyDescent="0.55000000000000004">
      <c r="A467" t="s">
        <v>1709</v>
      </c>
    </row>
    <row r="468" spans="1:1" x14ac:dyDescent="0.55000000000000004">
      <c r="A468" t="s">
        <v>1710</v>
      </c>
    </row>
    <row r="469" spans="1:1" x14ac:dyDescent="0.55000000000000004">
      <c r="A469" t="s">
        <v>1711</v>
      </c>
    </row>
    <row r="470" spans="1:1" x14ac:dyDescent="0.55000000000000004">
      <c r="A470" t="s">
        <v>1709</v>
      </c>
    </row>
    <row r="471" spans="1:1" x14ac:dyDescent="0.55000000000000004">
      <c r="A471" t="s">
        <v>1710</v>
      </c>
    </row>
    <row r="472" spans="1:1" x14ac:dyDescent="0.55000000000000004">
      <c r="A472" t="s">
        <v>1711</v>
      </c>
    </row>
    <row r="473" spans="1:1" x14ac:dyDescent="0.55000000000000004">
      <c r="A473" t="s">
        <v>1709</v>
      </c>
    </row>
    <row r="474" spans="1:1" x14ac:dyDescent="0.55000000000000004">
      <c r="A474" t="s">
        <v>1710</v>
      </c>
    </row>
    <row r="475" spans="1:1" x14ac:dyDescent="0.55000000000000004">
      <c r="A475" t="s">
        <v>1711</v>
      </c>
    </row>
    <row r="476" spans="1:1" x14ac:dyDescent="0.55000000000000004">
      <c r="A476" t="s">
        <v>1709</v>
      </c>
    </row>
    <row r="477" spans="1:1" x14ac:dyDescent="0.55000000000000004">
      <c r="A477" t="s">
        <v>1710</v>
      </c>
    </row>
    <row r="478" spans="1:1" x14ac:dyDescent="0.55000000000000004">
      <c r="A478" t="s">
        <v>1711</v>
      </c>
    </row>
    <row r="479" spans="1:1" x14ac:dyDescent="0.55000000000000004">
      <c r="A479" t="s">
        <v>1709</v>
      </c>
    </row>
    <row r="480" spans="1:1" x14ac:dyDescent="0.55000000000000004">
      <c r="A480" t="s">
        <v>1710</v>
      </c>
    </row>
    <row r="481" spans="1:1" x14ac:dyDescent="0.55000000000000004">
      <c r="A481" t="s">
        <v>1711</v>
      </c>
    </row>
    <row r="482" spans="1:1" x14ac:dyDescent="0.55000000000000004">
      <c r="A482" t="s">
        <v>1709</v>
      </c>
    </row>
    <row r="483" spans="1:1" x14ac:dyDescent="0.55000000000000004">
      <c r="A483" t="s">
        <v>1710</v>
      </c>
    </row>
    <row r="484" spans="1:1" x14ac:dyDescent="0.55000000000000004">
      <c r="A484" t="s">
        <v>1711</v>
      </c>
    </row>
    <row r="485" spans="1:1" x14ac:dyDescent="0.55000000000000004">
      <c r="A485" t="s">
        <v>1709</v>
      </c>
    </row>
    <row r="486" spans="1:1" x14ac:dyDescent="0.55000000000000004">
      <c r="A486" t="s">
        <v>1710</v>
      </c>
    </row>
    <row r="487" spans="1:1" x14ac:dyDescent="0.55000000000000004">
      <c r="A487" t="s">
        <v>1711</v>
      </c>
    </row>
    <row r="488" spans="1:1" x14ac:dyDescent="0.55000000000000004">
      <c r="A488" t="s">
        <v>1709</v>
      </c>
    </row>
    <row r="489" spans="1:1" x14ac:dyDescent="0.55000000000000004">
      <c r="A489" t="s">
        <v>1710</v>
      </c>
    </row>
    <row r="490" spans="1:1" x14ac:dyDescent="0.55000000000000004">
      <c r="A490" t="s">
        <v>1711</v>
      </c>
    </row>
    <row r="491" spans="1:1" x14ac:dyDescent="0.55000000000000004">
      <c r="A491" t="s">
        <v>1709</v>
      </c>
    </row>
    <row r="492" spans="1:1" x14ac:dyDescent="0.55000000000000004">
      <c r="A492" t="s">
        <v>1710</v>
      </c>
    </row>
    <row r="493" spans="1:1" x14ac:dyDescent="0.55000000000000004">
      <c r="A493" t="s">
        <v>1711</v>
      </c>
    </row>
    <row r="494" spans="1:1" x14ac:dyDescent="0.55000000000000004">
      <c r="A494" t="s">
        <v>1709</v>
      </c>
    </row>
    <row r="495" spans="1:1" x14ac:dyDescent="0.55000000000000004">
      <c r="A495" t="s">
        <v>1710</v>
      </c>
    </row>
    <row r="496" spans="1:1" x14ac:dyDescent="0.55000000000000004">
      <c r="A496" t="s">
        <v>1711</v>
      </c>
    </row>
    <row r="497" spans="1:1" x14ac:dyDescent="0.55000000000000004">
      <c r="A497" t="s">
        <v>1709</v>
      </c>
    </row>
    <row r="498" spans="1:1" x14ac:dyDescent="0.55000000000000004">
      <c r="A498" t="s">
        <v>1710</v>
      </c>
    </row>
    <row r="499" spans="1:1" x14ac:dyDescent="0.55000000000000004">
      <c r="A499" t="s">
        <v>1711</v>
      </c>
    </row>
    <row r="500" spans="1:1" x14ac:dyDescent="0.55000000000000004">
      <c r="A500" t="s">
        <v>1709</v>
      </c>
    </row>
    <row r="501" spans="1:1" x14ac:dyDescent="0.55000000000000004">
      <c r="A501" t="s">
        <v>1710</v>
      </c>
    </row>
    <row r="502" spans="1:1" x14ac:dyDescent="0.55000000000000004">
      <c r="A502" t="s">
        <v>1711</v>
      </c>
    </row>
    <row r="503" spans="1:1" x14ac:dyDescent="0.55000000000000004">
      <c r="A503" t="s">
        <v>1709</v>
      </c>
    </row>
    <row r="504" spans="1:1" x14ac:dyDescent="0.55000000000000004">
      <c r="A504" t="s">
        <v>1710</v>
      </c>
    </row>
    <row r="505" spans="1:1" x14ac:dyDescent="0.55000000000000004">
      <c r="A505" t="s">
        <v>1711</v>
      </c>
    </row>
    <row r="506" spans="1:1" x14ac:dyDescent="0.55000000000000004">
      <c r="A506" t="s">
        <v>1709</v>
      </c>
    </row>
    <row r="507" spans="1:1" x14ac:dyDescent="0.55000000000000004">
      <c r="A507" t="s">
        <v>1710</v>
      </c>
    </row>
    <row r="508" spans="1:1" x14ac:dyDescent="0.55000000000000004">
      <c r="A508" t="s">
        <v>1711</v>
      </c>
    </row>
    <row r="509" spans="1:1" x14ac:dyDescent="0.55000000000000004">
      <c r="A509" t="s">
        <v>1709</v>
      </c>
    </row>
    <row r="510" spans="1:1" x14ac:dyDescent="0.55000000000000004">
      <c r="A510" t="s">
        <v>1710</v>
      </c>
    </row>
    <row r="511" spans="1:1" x14ac:dyDescent="0.55000000000000004">
      <c r="A511" t="s">
        <v>1711</v>
      </c>
    </row>
    <row r="512" spans="1:1" x14ac:dyDescent="0.55000000000000004">
      <c r="A512" t="s">
        <v>1709</v>
      </c>
    </row>
    <row r="513" spans="1:1" x14ac:dyDescent="0.55000000000000004">
      <c r="A513" t="s">
        <v>1710</v>
      </c>
    </row>
    <row r="514" spans="1:1" x14ac:dyDescent="0.55000000000000004">
      <c r="A514" t="s">
        <v>1711</v>
      </c>
    </row>
    <row r="515" spans="1:1" x14ac:dyDescent="0.55000000000000004">
      <c r="A515" t="s">
        <v>1709</v>
      </c>
    </row>
    <row r="516" spans="1:1" x14ac:dyDescent="0.55000000000000004">
      <c r="A516" t="s">
        <v>1710</v>
      </c>
    </row>
    <row r="517" spans="1:1" x14ac:dyDescent="0.55000000000000004">
      <c r="A517" t="s">
        <v>1711</v>
      </c>
    </row>
    <row r="518" spans="1:1" x14ac:dyDescent="0.55000000000000004">
      <c r="A518" t="s">
        <v>1709</v>
      </c>
    </row>
    <row r="519" spans="1:1" x14ac:dyDescent="0.55000000000000004">
      <c r="A519" t="s">
        <v>1710</v>
      </c>
    </row>
    <row r="520" spans="1:1" x14ac:dyDescent="0.55000000000000004">
      <c r="A520" t="s">
        <v>1711</v>
      </c>
    </row>
    <row r="521" spans="1:1" x14ac:dyDescent="0.55000000000000004">
      <c r="A521" t="s">
        <v>1709</v>
      </c>
    </row>
    <row r="522" spans="1:1" x14ac:dyDescent="0.55000000000000004">
      <c r="A522" t="s">
        <v>1710</v>
      </c>
    </row>
    <row r="523" spans="1:1" x14ac:dyDescent="0.55000000000000004">
      <c r="A523" t="s">
        <v>1711</v>
      </c>
    </row>
    <row r="524" spans="1:1" x14ac:dyDescent="0.55000000000000004">
      <c r="A524" t="s">
        <v>1709</v>
      </c>
    </row>
    <row r="525" spans="1:1" x14ac:dyDescent="0.55000000000000004">
      <c r="A525" t="s">
        <v>1710</v>
      </c>
    </row>
    <row r="526" spans="1:1" x14ac:dyDescent="0.55000000000000004">
      <c r="A526" t="s">
        <v>1711</v>
      </c>
    </row>
    <row r="527" spans="1:1" x14ac:dyDescent="0.55000000000000004">
      <c r="A527" t="s">
        <v>1709</v>
      </c>
    </row>
    <row r="528" spans="1:1" x14ac:dyDescent="0.55000000000000004">
      <c r="A528" t="s">
        <v>1710</v>
      </c>
    </row>
    <row r="529" spans="1:1" x14ac:dyDescent="0.55000000000000004">
      <c r="A529" t="s">
        <v>1711</v>
      </c>
    </row>
    <row r="530" spans="1:1" x14ac:dyDescent="0.55000000000000004">
      <c r="A530" t="s">
        <v>1709</v>
      </c>
    </row>
    <row r="531" spans="1:1" x14ac:dyDescent="0.55000000000000004">
      <c r="A531" t="s">
        <v>1710</v>
      </c>
    </row>
    <row r="532" spans="1:1" x14ac:dyDescent="0.55000000000000004">
      <c r="A532" t="s">
        <v>1711</v>
      </c>
    </row>
    <row r="533" spans="1:1" x14ac:dyDescent="0.55000000000000004">
      <c r="A533" t="s">
        <v>1709</v>
      </c>
    </row>
    <row r="534" spans="1:1" x14ac:dyDescent="0.55000000000000004">
      <c r="A534" t="s">
        <v>1710</v>
      </c>
    </row>
    <row r="535" spans="1:1" x14ac:dyDescent="0.55000000000000004">
      <c r="A535" t="s">
        <v>1711</v>
      </c>
    </row>
    <row r="536" spans="1:1" x14ac:dyDescent="0.55000000000000004">
      <c r="A536" t="s">
        <v>1709</v>
      </c>
    </row>
    <row r="537" spans="1:1" x14ac:dyDescent="0.55000000000000004">
      <c r="A537" t="s">
        <v>1710</v>
      </c>
    </row>
    <row r="538" spans="1:1" x14ac:dyDescent="0.55000000000000004">
      <c r="A538" t="s">
        <v>1711</v>
      </c>
    </row>
    <row r="539" spans="1:1" x14ac:dyDescent="0.55000000000000004">
      <c r="A539" t="s">
        <v>1709</v>
      </c>
    </row>
    <row r="540" spans="1:1" x14ac:dyDescent="0.55000000000000004">
      <c r="A540" t="s">
        <v>1710</v>
      </c>
    </row>
    <row r="541" spans="1:1" x14ac:dyDescent="0.55000000000000004">
      <c r="A541" t="s">
        <v>1711</v>
      </c>
    </row>
    <row r="542" spans="1:1" x14ac:dyDescent="0.55000000000000004">
      <c r="A542" t="s">
        <v>1709</v>
      </c>
    </row>
    <row r="543" spans="1:1" x14ac:dyDescent="0.55000000000000004">
      <c r="A543" t="s">
        <v>1710</v>
      </c>
    </row>
    <row r="544" spans="1:1" x14ac:dyDescent="0.55000000000000004">
      <c r="A544" t="s">
        <v>1711</v>
      </c>
    </row>
    <row r="545" spans="1:1" x14ac:dyDescent="0.55000000000000004">
      <c r="A545" t="s">
        <v>1709</v>
      </c>
    </row>
    <row r="546" spans="1:1" x14ac:dyDescent="0.55000000000000004">
      <c r="A546" t="s">
        <v>1710</v>
      </c>
    </row>
    <row r="547" spans="1:1" x14ac:dyDescent="0.55000000000000004">
      <c r="A547" t="s">
        <v>1711</v>
      </c>
    </row>
    <row r="548" spans="1:1" x14ac:dyDescent="0.55000000000000004">
      <c r="A548" t="s">
        <v>1709</v>
      </c>
    </row>
    <row r="549" spans="1:1" x14ac:dyDescent="0.55000000000000004">
      <c r="A549" t="s">
        <v>1710</v>
      </c>
    </row>
    <row r="550" spans="1:1" x14ac:dyDescent="0.55000000000000004">
      <c r="A550" t="s">
        <v>1711</v>
      </c>
    </row>
    <row r="551" spans="1:1" x14ac:dyDescent="0.55000000000000004">
      <c r="A551" t="s">
        <v>1709</v>
      </c>
    </row>
    <row r="552" spans="1:1" x14ac:dyDescent="0.55000000000000004">
      <c r="A552" t="s">
        <v>1710</v>
      </c>
    </row>
    <row r="553" spans="1:1" x14ac:dyDescent="0.55000000000000004">
      <c r="A553" t="s">
        <v>1711</v>
      </c>
    </row>
    <row r="554" spans="1:1" x14ac:dyDescent="0.55000000000000004">
      <c r="A554" t="s">
        <v>1709</v>
      </c>
    </row>
    <row r="555" spans="1:1" x14ac:dyDescent="0.55000000000000004">
      <c r="A555" t="s">
        <v>1710</v>
      </c>
    </row>
    <row r="556" spans="1:1" x14ac:dyDescent="0.55000000000000004">
      <c r="A556" t="s">
        <v>1711</v>
      </c>
    </row>
    <row r="557" spans="1:1" x14ac:dyDescent="0.55000000000000004">
      <c r="A557" t="s">
        <v>1709</v>
      </c>
    </row>
    <row r="558" spans="1:1" x14ac:dyDescent="0.55000000000000004">
      <c r="A558" t="s">
        <v>1710</v>
      </c>
    </row>
    <row r="559" spans="1:1" x14ac:dyDescent="0.55000000000000004">
      <c r="A559" t="s">
        <v>1711</v>
      </c>
    </row>
    <row r="560" spans="1:1" x14ac:dyDescent="0.55000000000000004">
      <c r="A560" t="s">
        <v>1709</v>
      </c>
    </row>
    <row r="561" spans="1:1" x14ac:dyDescent="0.55000000000000004">
      <c r="A561" t="s">
        <v>1710</v>
      </c>
    </row>
    <row r="562" spans="1:1" x14ac:dyDescent="0.55000000000000004">
      <c r="A562" t="s">
        <v>1711</v>
      </c>
    </row>
    <row r="563" spans="1:1" x14ac:dyDescent="0.55000000000000004">
      <c r="A563" t="s">
        <v>1709</v>
      </c>
    </row>
    <row r="564" spans="1:1" x14ac:dyDescent="0.55000000000000004">
      <c r="A564" t="s">
        <v>1710</v>
      </c>
    </row>
    <row r="565" spans="1:1" x14ac:dyDescent="0.55000000000000004">
      <c r="A565" t="s">
        <v>1711</v>
      </c>
    </row>
    <row r="566" spans="1:1" x14ac:dyDescent="0.55000000000000004">
      <c r="A566" t="s">
        <v>1709</v>
      </c>
    </row>
    <row r="567" spans="1:1" x14ac:dyDescent="0.55000000000000004">
      <c r="A567" t="s">
        <v>1710</v>
      </c>
    </row>
    <row r="568" spans="1:1" x14ac:dyDescent="0.55000000000000004">
      <c r="A568" t="s">
        <v>1711</v>
      </c>
    </row>
    <row r="569" spans="1:1" x14ac:dyDescent="0.55000000000000004">
      <c r="A569" t="s">
        <v>1709</v>
      </c>
    </row>
    <row r="570" spans="1:1" x14ac:dyDescent="0.55000000000000004">
      <c r="A570" t="s">
        <v>1710</v>
      </c>
    </row>
    <row r="571" spans="1:1" x14ac:dyDescent="0.55000000000000004">
      <c r="A571" t="s">
        <v>1711</v>
      </c>
    </row>
    <row r="572" spans="1:1" x14ac:dyDescent="0.55000000000000004">
      <c r="A572" t="s">
        <v>1709</v>
      </c>
    </row>
    <row r="573" spans="1:1" x14ac:dyDescent="0.55000000000000004">
      <c r="A573" t="s">
        <v>1710</v>
      </c>
    </row>
    <row r="574" spans="1:1" x14ac:dyDescent="0.55000000000000004">
      <c r="A574" t="s">
        <v>1711</v>
      </c>
    </row>
    <row r="575" spans="1:1" x14ac:dyDescent="0.55000000000000004">
      <c r="A575" t="s">
        <v>1709</v>
      </c>
    </row>
    <row r="576" spans="1:1" x14ac:dyDescent="0.55000000000000004">
      <c r="A576" t="s">
        <v>1710</v>
      </c>
    </row>
    <row r="577" spans="1:1" x14ac:dyDescent="0.55000000000000004">
      <c r="A577" t="s">
        <v>1711</v>
      </c>
    </row>
    <row r="578" spans="1:1" x14ac:dyDescent="0.55000000000000004">
      <c r="A578" t="s">
        <v>1709</v>
      </c>
    </row>
    <row r="579" spans="1:1" x14ac:dyDescent="0.55000000000000004">
      <c r="A579" t="s">
        <v>1710</v>
      </c>
    </row>
    <row r="580" spans="1:1" x14ac:dyDescent="0.55000000000000004">
      <c r="A580" t="s">
        <v>1711</v>
      </c>
    </row>
    <row r="581" spans="1:1" x14ac:dyDescent="0.55000000000000004">
      <c r="A581" t="s">
        <v>1709</v>
      </c>
    </row>
    <row r="582" spans="1:1" x14ac:dyDescent="0.55000000000000004">
      <c r="A582" t="s">
        <v>1710</v>
      </c>
    </row>
    <row r="583" spans="1:1" x14ac:dyDescent="0.55000000000000004">
      <c r="A583" t="s">
        <v>1711</v>
      </c>
    </row>
    <row r="584" spans="1:1" x14ac:dyDescent="0.55000000000000004">
      <c r="A584" t="s">
        <v>1709</v>
      </c>
    </row>
    <row r="585" spans="1:1" x14ac:dyDescent="0.55000000000000004">
      <c r="A585" t="s">
        <v>1710</v>
      </c>
    </row>
    <row r="586" spans="1:1" x14ac:dyDescent="0.55000000000000004">
      <c r="A586" t="s">
        <v>1711</v>
      </c>
    </row>
    <row r="587" spans="1:1" x14ac:dyDescent="0.55000000000000004">
      <c r="A587" t="s">
        <v>1709</v>
      </c>
    </row>
    <row r="588" spans="1:1" x14ac:dyDescent="0.55000000000000004">
      <c r="A588" t="s">
        <v>1710</v>
      </c>
    </row>
    <row r="589" spans="1:1" x14ac:dyDescent="0.55000000000000004">
      <c r="A589" t="s">
        <v>1711</v>
      </c>
    </row>
    <row r="590" spans="1:1" x14ac:dyDescent="0.55000000000000004">
      <c r="A590" t="s">
        <v>1709</v>
      </c>
    </row>
    <row r="591" spans="1:1" x14ac:dyDescent="0.55000000000000004">
      <c r="A591" t="s">
        <v>1710</v>
      </c>
    </row>
    <row r="592" spans="1:1" x14ac:dyDescent="0.55000000000000004">
      <c r="A592" t="s">
        <v>1711</v>
      </c>
    </row>
    <row r="593" spans="1:1" x14ac:dyDescent="0.55000000000000004">
      <c r="A593" t="s">
        <v>1709</v>
      </c>
    </row>
    <row r="594" spans="1:1" x14ac:dyDescent="0.55000000000000004">
      <c r="A594" t="s">
        <v>1710</v>
      </c>
    </row>
    <row r="595" spans="1:1" x14ac:dyDescent="0.55000000000000004">
      <c r="A595" t="s">
        <v>1712</v>
      </c>
    </row>
    <row r="596" spans="1:1" x14ac:dyDescent="0.55000000000000004">
      <c r="A596" t="s">
        <v>1713</v>
      </c>
    </row>
    <row r="597" spans="1:1" x14ac:dyDescent="0.55000000000000004">
      <c r="A597" t="s">
        <v>1714</v>
      </c>
    </row>
    <row r="598" spans="1:1" x14ac:dyDescent="0.55000000000000004">
      <c r="A598" t="s">
        <v>1712</v>
      </c>
    </row>
    <row r="599" spans="1:1" x14ac:dyDescent="0.55000000000000004">
      <c r="A599" t="s">
        <v>1713</v>
      </c>
    </row>
    <row r="600" spans="1:1" x14ac:dyDescent="0.55000000000000004">
      <c r="A600" t="s">
        <v>1714</v>
      </c>
    </row>
    <row r="601" spans="1:1" x14ac:dyDescent="0.55000000000000004">
      <c r="A601" t="s">
        <v>1712</v>
      </c>
    </row>
    <row r="602" spans="1:1" x14ac:dyDescent="0.55000000000000004">
      <c r="A602" t="s">
        <v>1713</v>
      </c>
    </row>
    <row r="603" spans="1:1" x14ac:dyDescent="0.55000000000000004">
      <c r="A603" t="s">
        <v>1714</v>
      </c>
    </row>
    <row r="604" spans="1:1" x14ac:dyDescent="0.55000000000000004">
      <c r="A604" t="s">
        <v>1712</v>
      </c>
    </row>
    <row r="605" spans="1:1" x14ac:dyDescent="0.55000000000000004">
      <c r="A605" t="s">
        <v>1713</v>
      </c>
    </row>
    <row r="606" spans="1:1" x14ac:dyDescent="0.55000000000000004">
      <c r="A606" t="s">
        <v>1714</v>
      </c>
    </row>
    <row r="607" spans="1:1" x14ac:dyDescent="0.55000000000000004">
      <c r="A607" t="s">
        <v>1712</v>
      </c>
    </row>
    <row r="608" spans="1:1" x14ac:dyDescent="0.55000000000000004">
      <c r="A608" t="s">
        <v>1713</v>
      </c>
    </row>
    <row r="609" spans="1:1" x14ac:dyDescent="0.55000000000000004">
      <c r="A609" t="s">
        <v>1714</v>
      </c>
    </row>
    <row r="610" spans="1:1" x14ac:dyDescent="0.55000000000000004">
      <c r="A610" t="s">
        <v>1712</v>
      </c>
    </row>
    <row r="611" spans="1:1" x14ac:dyDescent="0.55000000000000004">
      <c r="A611" t="s">
        <v>1713</v>
      </c>
    </row>
    <row r="612" spans="1:1" x14ac:dyDescent="0.55000000000000004">
      <c r="A612" t="s">
        <v>1714</v>
      </c>
    </row>
    <row r="613" spans="1:1" x14ac:dyDescent="0.55000000000000004">
      <c r="A613" t="s">
        <v>1712</v>
      </c>
    </row>
    <row r="614" spans="1:1" x14ac:dyDescent="0.55000000000000004">
      <c r="A614" t="s">
        <v>1713</v>
      </c>
    </row>
    <row r="615" spans="1:1" x14ac:dyDescent="0.55000000000000004">
      <c r="A615" t="s">
        <v>1714</v>
      </c>
    </row>
    <row r="616" spans="1:1" x14ac:dyDescent="0.55000000000000004">
      <c r="A616" t="s">
        <v>1712</v>
      </c>
    </row>
    <row r="617" spans="1:1" x14ac:dyDescent="0.55000000000000004">
      <c r="A617" t="s">
        <v>1713</v>
      </c>
    </row>
    <row r="618" spans="1:1" x14ac:dyDescent="0.55000000000000004">
      <c r="A618" t="s">
        <v>1714</v>
      </c>
    </row>
    <row r="619" spans="1:1" x14ac:dyDescent="0.55000000000000004">
      <c r="A619" t="s">
        <v>1712</v>
      </c>
    </row>
    <row r="620" spans="1:1" x14ac:dyDescent="0.55000000000000004">
      <c r="A620" t="s">
        <v>1713</v>
      </c>
    </row>
    <row r="621" spans="1:1" x14ac:dyDescent="0.55000000000000004">
      <c r="A621" t="s">
        <v>1714</v>
      </c>
    </row>
    <row r="622" spans="1:1" x14ac:dyDescent="0.55000000000000004">
      <c r="A622" t="s">
        <v>1712</v>
      </c>
    </row>
    <row r="623" spans="1:1" x14ac:dyDescent="0.55000000000000004">
      <c r="A623" t="s">
        <v>1713</v>
      </c>
    </row>
    <row r="624" spans="1:1" x14ac:dyDescent="0.55000000000000004">
      <c r="A624" t="s">
        <v>1714</v>
      </c>
    </row>
    <row r="625" spans="1:1" x14ac:dyDescent="0.55000000000000004">
      <c r="A625" t="s">
        <v>1712</v>
      </c>
    </row>
    <row r="626" spans="1:1" x14ac:dyDescent="0.55000000000000004">
      <c r="A626" t="s">
        <v>1713</v>
      </c>
    </row>
    <row r="627" spans="1:1" x14ac:dyDescent="0.55000000000000004">
      <c r="A627" t="s">
        <v>1714</v>
      </c>
    </row>
    <row r="628" spans="1:1" x14ac:dyDescent="0.55000000000000004">
      <c r="A628" t="s">
        <v>1712</v>
      </c>
    </row>
    <row r="629" spans="1:1" x14ac:dyDescent="0.55000000000000004">
      <c r="A629" t="s">
        <v>1713</v>
      </c>
    </row>
    <row r="630" spans="1:1" x14ac:dyDescent="0.55000000000000004">
      <c r="A630" t="s">
        <v>1714</v>
      </c>
    </row>
    <row r="631" spans="1:1" x14ac:dyDescent="0.55000000000000004">
      <c r="A631" t="s">
        <v>1712</v>
      </c>
    </row>
    <row r="632" spans="1:1" x14ac:dyDescent="0.55000000000000004">
      <c r="A632" t="s">
        <v>1713</v>
      </c>
    </row>
    <row r="633" spans="1:1" x14ac:dyDescent="0.55000000000000004">
      <c r="A633" t="s">
        <v>1714</v>
      </c>
    </row>
    <row r="634" spans="1:1" x14ac:dyDescent="0.55000000000000004">
      <c r="A634" t="s">
        <v>1712</v>
      </c>
    </row>
    <row r="635" spans="1:1" x14ac:dyDescent="0.55000000000000004">
      <c r="A635" t="s">
        <v>1713</v>
      </c>
    </row>
    <row r="636" spans="1:1" x14ac:dyDescent="0.55000000000000004">
      <c r="A636" t="s">
        <v>1714</v>
      </c>
    </row>
    <row r="637" spans="1:1" x14ac:dyDescent="0.55000000000000004">
      <c r="A637" t="s">
        <v>1712</v>
      </c>
    </row>
    <row r="638" spans="1:1" x14ac:dyDescent="0.55000000000000004">
      <c r="A638" t="s">
        <v>1713</v>
      </c>
    </row>
    <row r="639" spans="1:1" x14ac:dyDescent="0.55000000000000004">
      <c r="A639" t="s">
        <v>1714</v>
      </c>
    </row>
    <row r="640" spans="1:1" x14ac:dyDescent="0.55000000000000004">
      <c r="A640" t="s">
        <v>1712</v>
      </c>
    </row>
    <row r="641" spans="1:1" x14ac:dyDescent="0.55000000000000004">
      <c r="A641" t="s">
        <v>1713</v>
      </c>
    </row>
    <row r="642" spans="1:1" x14ac:dyDescent="0.55000000000000004">
      <c r="A642" t="s">
        <v>1714</v>
      </c>
    </row>
    <row r="643" spans="1:1" x14ac:dyDescent="0.55000000000000004">
      <c r="A643" t="s">
        <v>1712</v>
      </c>
    </row>
    <row r="644" spans="1:1" x14ac:dyDescent="0.55000000000000004">
      <c r="A644" t="s">
        <v>1713</v>
      </c>
    </row>
    <row r="645" spans="1:1" x14ac:dyDescent="0.55000000000000004">
      <c r="A645" t="s">
        <v>1714</v>
      </c>
    </row>
    <row r="646" spans="1:1" x14ac:dyDescent="0.55000000000000004">
      <c r="A646" t="s">
        <v>1712</v>
      </c>
    </row>
    <row r="647" spans="1:1" x14ac:dyDescent="0.55000000000000004">
      <c r="A647" t="s">
        <v>1713</v>
      </c>
    </row>
    <row r="648" spans="1:1" x14ac:dyDescent="0.55000000000000004">
      <c r="A648" t="s">
        <v>1714</v>
      </c>
    </row>
    <row r="649" spans="1:1" x14ac:dyDescent="0.55000000000000004">
      <c r="A649" t="s">
        <v>1712</v>
      </c>
    </row>
    <row r="650" spans="1:1" x14ac:dyDescent="0.55000000000000004">
      <c r="A650" t="s">
        <v>1713</v>
      </c>
    </row>
    <row r="651" spans="1:1" x14ac:dyDescent="0.55000000000000004">
      <c r="A651" t="s">
        <v>1714</v>
      </c>
    </row>
    <row r="652" spans="1:1" x14ac:dyDescent="0.55000000000000004">
      <c r="A652" t="s">
        <v>1712</v>
      </c>
    </row>
    <row r="653" spans="1:1" x14ac:dyDescent="0.55000000000000004">
      <c r="A653" t="s">
        <v>1713</v>
      </c>
    </row>
    <row r="654" spans="1:1" x14ac:dyDescent="0.55000000000000004">
      <c r="A654" t="s">
        <v>1714</v>
      </c>
    </row>
    <row r="655" spans="1:1" x14ac:dyDescent="0.55000000000000004">
      <c r="A655" t="s">
        <v>1712</v>
      </c>
    </row>
    <row r="656" spans="1:1" x14ac:dyDescent="0.55000000000000004">
      <c r="A656" t="s">
        <v>1713</v>
      </c>
    </row>
    <row r="657" spans="1:1" x14ac:dyDescent="0.55000000000000004">
      <c r="A657" t="s">
        <v>1714</v>
      </c>
    </row>
    <row r="658" spans="1:1" x14ac:dyDescent="0.55000000000000004">
      <c r="A658" t="s">
        <v>1712</v>
      </c>
    </row>
    <row r="659" spans="1:1" x14ac:dyDescent="0.55000000000000004">
      <c r="A659" t="s">
        <v>1713</v>
      </c>
    </row>
    <row r="660" spans="1:1" x14ac:dyDescent="0.55000000000000004">
      <c r="A660" t="s">
        <v>1714</v>
      </c>
    </row>
    <row r="661" spans="1:1" x14ac:dyDescent="0.55000000000000004">
      <c r="A661" t="s">
        <v>1712</v>
      </c>
    </row>
    <row r="662" spans="1:1" x14ac:dyDescent="0.55000000000000004">
      <c r="A662" t="s">
        <v>1713</v>
      </c>
    </row>
    <row r="663" spans="1:1" x14ac:dyDescent="0.55000000000000004">
      <c r="A663" t="s">
        <v>1714</v>
      </c>
    </row>
    <row r="664" spans="1:1" x14ac:dyDescent="0.55000000000000004">
      <c r="A664" t="s">
        <v>1712</v>
      </c>
    </row>
    <row r="665" spans="1:1" x14ac:dyDescent="0.55000000000000004">
      <c r="A665" t="s">
        <v>1713</v>
      </c>
    </row>
    <row r="666" spans="1:1" x14ac:dyDescent="0.55000000000000004">
      <c r="A666" t="s">
        <v>1714</v>
      </c>
    </row>
    <row r="667" spans="1:1" x14ac:dyDescent="0.55000000000000004">
      <c r="A667" t="s">
        <v>1712</v>
      </c>
    </row>
    <row r="668" spans="1:1" x14ac:dyDescent="0.55000000000000004">
      <c r="A668" t="s">
        <v>1713</v>
      </c>
    </row>
    <row r="669" spans="1:1" x14ac:dyDescent="0.55000000000000004">
      <c r="A669" t="s">
        <v>1714</v>
      </c>
    </row>
    <row r="670" spans="1:1" x14ac:dyDescent="0.55000000000000004">
      <c r="A670" t="s">
        <v>1712</v>
      </c>
    </row>
    <row r="671" spans="1:1" x14ac:dyDescent="0.55000000000000004">
      <c r="A671" t="s">
        <v>1713</v>
      </c>
    </row>
    <row r="672" spans="1:1" x14ac:dyDescent="0.55000000000000004">
      <c r="A672" t="s">
        <v>1714</v>
      </c>
    </row>
    <row r="673" spans="1:1" x14ac:dyDescent="0.55000000000000004">
      <c r="A673" t="s">
        <v>1712</v>
      </c>
    </row>
    <row r="674" spans="1:1" x14ac:dyDescent="0.55000000000000004">
      <c r="A674" t="s">
        <v>1713</v>
      </c>
    </row>
    <row r="675" spans="1:1" x14ac:dyDescent="0.55000000000000004">
      <c r="A675" t="s">
        <v>1714</v>
      </c>
    </row>
    <row r="676" spans="1:1" x14ac:dyDescent="0.55000000000000004">
      <c r="A676" t="s">
        <v>1712</v>
      </c>
    </row>
    <row r="677" spans="1:1" x14ac:dyDescent="0.55000000000000004">
      <c r="A677" t="s">
        <v>1713</v>
      </c>
    </row>
    <row r="678" spans="1:1" x14ac:dyDescent="0.55000000000000004">
      <c r="A678" t="s">
        <v>1714</v>
      </c>
    </row>
    <row r="679" spans="1:1" x14ac:dyDescent="0.55000000000000004">
      <c r="A679" t="s">
        <v>1712</v>
      </c>
    </row>
    <row r="680" spans="1:1" x14ac:dyDescent="0.55000000000000004">
      <c r="A680" t="s">
        <v>1713</v>
      </c>
    </row>
    <row r="681" spans="1:1" x14ac:dyDescent="0.55000000000000004">
      <c r="A681" t="s">
        <v>1714</v>
      </c>
    </row>
    <row r="682" spans="1:1" x14ac:dyDescent="0.55000000000000004">
      <c r="A682" t="s">
        <v>1712</v>
      </c>
    </row>
    <row r="683" spans="1:1" x14ac:dyDescent="0.55000000000000004">
      <c r="A683" t="s">
        <v>1713</v>
      </c>
    </row>
    <row r="684" spans="1:1" x14ac:dyDescent="0.55000000000000004">
      <c r="A684" t="s">
        <v>1714</v>
      </c>
    </row>
    <row r="685" spans="1:1" x14ac:dyDescent="0.55000000000000004">
      <c r="A685" t="s">
        <v>1712</v>
      </c>
    </row>
    <row r="686" spans="1:1" x14ac:dyDescent="0.55000000000000004">
      <c r="A686" t="s">
        <v>1713</v>
      </c>
    </row>
    <row r="687" spans="1:1" x14ac:dyDescent="0.55000000000000004">
      <c r="A687" t="s">
        <v>1714</v>
      </c>
    </row>
    <row r="688" spans="1:1" x14ac:dyDescent="0.55000000000000004">
      <c r="A688" t="s">
        <v>1712</v>
      </c>
    </row>
    <row r="689" spans="1:1" x14ac:dyDescent="0.55000000000000004">
      <c r="A689" t="s">
        <v>1713</v>
      </c>
    </row>
    <row r="690" spans="1:1" x14ac:dyDescent="0.55000000000000004">
      <c r="A690" t="s">
        <v>1714</v>
      </c>
    </row>
    <row r="691" spans="1:1" x14ac:dyDescent="0.55000000000000004">
      <c r="A691" t="s">
        <v>1712</v>
      </c>
    </row>
    <row r="692" spans="1:1" x14ac:dyDescent="0.55000000000000004">
      <c r="A692" t="s">
        <v>1713</v>
      </c>
    </row>
    <row r="693" spans="1:1" x14ac:dyDescent="0.55000000000000004">
      <c r="A693" t="s">
        <v>1714</v>
      </c>
    </row>
    <row r="694" spans="1:1" x14ac:dyDescent="0.55000000000000004">
      <c r="A694" t="s">
        <v>1712</v>
      </c>
    </row>
    <row r="695" spans="1:1" x14ac:dyDescent="0.55000000000000004">
      <c r="A695" t="s">
        <v>1713</v>
      </c>
    </row>
    <row r="696" spans="1:1" x14ac:dyDescent="0.55000000000000004">
      <c r="A696" t="s">
        <v>1714</v>
      </c>
    </row>
    <row r="697" spans="1:1" x14ac:dyDescent="0.55000000000000004">
      <c r="A697" t="s">
        <v>1712</v>
      </c>
    </row>
    <row r="698" spans="1:1" x14ac:dyDescent="0.55000000000000004">
      <c r="A698" t="s">
        <v>1713</v>
      </c>
    </row>
    <row r="699" spans="1:1" x14ac:dyDescent="0.55000000000000004">
      <c r="A699" t="s">
        <v>1714</v>
      </c>
    </row>
    <row r="700" spans="1:1" x14ac:dyDescent="0.55000000000000004">
      <c r="A700" t="s">
        <v>1712</v>
      </c>
    </row>
    <row r="701" spans="1:1" x14ac:dyDescent="0.55000000000000004">
      <c r="A701" t="s">
        <v>1713</v>
      </c>
    </row>
    <row r="702" spans="1:1" x14ac:dyDescent="0.55000000000000004">
      <c r="A702" t="s">
        <v>1714</v>
      </c>
    </row>
    <row r="703" spans="1:1" x14ac:dyDescent="0.55000000000000004">
      <c r="A703" t="s">
        <v>1712</v>
      </c>
    </row>
    <row r="704" spans="1:1" x14ac:dyDescent="0.55000000000000004">
      <c r="A704" t="s">
        <v>1713</v>
      </c>
    </row>
    <row r="705" spans="1:1" x14ac:dyDescent="0.55000000000000004">
      <c r="A705" t="s">
        <v>1714</v>
      </c>
    </row>
    <row r="706" spans="1:1" x14ac:dyDescent="0.55000000000000004">
      <c r="A706" t="s">
        <v>1712</v>
      </c>
    </row>
    <row r="707" spans="1:1" x14ac:dyDescent="0.55000000000000004">
      <c r="A707" t="s">
        <v>1713</v>
      </c>
    </row>
    <row r="708" spans="1:1" x14ac:dyDescent="0.55000000000000004">
      <c r="A708" t="s">
        <v>1714</v>
      </c>
    </row>
    <row r="709" spans="1:1" x14ac:dyDescent="0.55000000000000004">
      <c r="A709" t="s">
        <v>1712</v>
      </c>
    </row>
    <row r="710" spans="1:1" x14ac:dyDescent="0.55000000000000004">
      <c r="A710" t="s">
        <v>1713</v>
      </c>
    </row>
    <row r="711" spans="1:1" x14ac:dyDescent="0.55000000000000004">
      <c r="A711" t="s">
        <v>1714</v>
      </c>
    </row>
    <row r="712" spans="1:1" x14ac:dyDescent="0.55000000000000004">
      <c r="A712" t="s">
        <v>1712</v>
      </c>
    </row>
    <row r="713" spans="1:1" x14ac:dyDescent="0.55000000000000004">
      <c r="A713" t="s">
        <v>1713</v>
      </c>
    </row>
    <row r="714" spans="1:1" x14ac:dyDescent="0.55000000000000004">
      <c r="A714" t="s">
        <v>1714</v>
      </c>
    </row>
    <row r="715" spans="1:1" x14ac:dyDescent="0.55000000000000004">
      <c r="A715" t="s">
        <v>1712</v>
      </c>
    </row>
    <row r="716" spans="1:1" x14ac:dyDescent="0.55000000000000004">
      <c r="A716" t="s">
        <v>1713</v>
      </c>
    </row>
    <row r="717" spans="1:1" x14ac:dyDescent="0.55000000000000004">
      <c r="A717" t="s">
        <v>1714</v>
      </c>
    </row>
    <row r="718" spans="1:1" x14ac:dyDescent="0.55000000000000004">
      <c r="A718" t="s">
        <v>1712</v>
      </c>
    </row>
    <row r="719" spans="1:1" x14ac:dyDescent="0.55000000000000004">
      <c r="A719" t="s">
        <v>1713</v>
      </c>
    </row>
    <row r="720" spans="1:1" x14ac:dyDescent="0.55000000000000004">
      <c r="A720" t="s">
        <v>1714</v>
      </c>
    </row>
    <row r="721" spans="1:1" x14ac:dyDescent="0.55000000000000004">
      <c r="A721" t="s">
        <v>1712</v>
      </c>
    </row>
    <row r="722" spans="1:1" x14ac:dyDescent="0.55000000000000004">
      <c r="A722" t="s">
        <v>1713</v>
      </c>
    </row>
    <row r="723" spans="1:1" x14ac:dyDescent="0.55000000000000004">
      <c r="A723" t="s">
        <v>1714</v>
      </c>
    </row>
    <row r="724" spans="1:1" x14ac:dyDescent="0.55000000000000004">
      <c r="A724" t="s">
        <v>1712</v>
      </c>
    </row>
    <row r="725" spans="1:1" x14ac:dyDescent="0.55000000000000004">
      <c r="A725" t="s">
        <v>1713</v>
      </c>
    </row>
    <row r="726" spans="1:1" x14ac:dyDescent="0.55000000000000004">
      <c r="A726" t="s">
        <v>1714</v>
      </c>
    </row>
    <row r="727" spans="1:1" x14ac:dyDescent="0.55000000000000004">
      <c r="A727" t="s">
        <v>1712</v>
      </c>
    </row>
    <row r="728" spans="1:1" x14ac:dyDescent="0.55000000000000004">
      <c r="A728" t="s">
        <v>1713</v>
      </c>
    </row>
    <row r="729" spans="1:1" x14ac:dyDescent="0.55000000000000004">
      <c r="A729" t="s">
        <v>1714</v>
      </c>
    </row>
    <row r="730" spans="1:1" x14ac:dyDescent="0.55000000000000004">
      <c r="A730" t="s">
        <v>1712</v>
      </c>
    </row>
    <row r="731" spans="1:1" x14ac:dyDescent="0.55000000000000004">
      <c r="A731" t="s">
        <v>1713</v>
      </c>
    </row>
    <row r="732" spans="1:1" x14ac:dyDescent="0.55000000000000004">
      <c r="A732" t="s">
        <v>1714</v>
      </c>
    </row>
    <row r="733" spans="1:1" x14ac:dyDescent="0.55000000000000004">
      <c r="A733" t="s">
        <v>1712</v>
      </c>
    </row>
    <row r="734" spans="1:1" x14ac:dyDescent="0.55000000000000004">
      <c r="A734" t="s">
        <v>1713</v>
      </c>
    </row>
    <row r="735" spans="1:1" x14ac:dyDescent="0.55000000000000004">
      <c r="A735" t="s">
        <v>1714</v>
      </c>
    </row>
    <row r="736" spans="1:1" x14ac:dyDescent="0.55000000000000004">
      <c r="A736" t="s">
        <v>1712</v>
      </c>
    </row>
    <row r="737" spans="1:1" x14ac:dyDescent="0.55000000000000004">
      <c r="A737" t="s">
        <v>1713</v>
      </c>
    </row>
    <row r="738" spans="1:1" x14ac:dyDescent="0.55000000000000004">
      <c r="A738" t="s">
        <v>1714</v>
      </c>
    </row>
    <row r="739" spans="1:1" x14ac:dyDescent="0.55000000000000004">
      <c r="A739" t="s">
        <v>1712</v>
      </c>
    </row>
    <row r="740" spans="1:1" x14ac:dyDescent="0.55000000000000004">
      <c r="A740" t="s">
        <v>1713</v>
      </c>
    </row>
    <row r="741" spans="1:1" x14ac:dyDescent="0.55000000000000004">
      <c r="A741" t="s">
        <v>1714</v>
      </c>
    </row>
    <row r="742" spans="1:1" x14ac:dyDescent="0.55000000000000004">
      <c r="A742" t="s">
        <v>1712</v>
      </c>
    </row>
    <row r="743" spans="1:1" x14ac:dyDescent="0.55000000000000004">
      <c r="A743" t="s">
        <v>1713</v>
      </c>
    </row>
    <row r="744" spans="1:1" x14ac:dyDescent="0.55000000000000004">
      <c r="A744" t="s">
        <v>1714</v>
      </c>
    </row>
    <row r="745" spans="1:1" x14ac:dyDescent="0.55000000000000004">
      <c r="A745" t="s">
        <v>1712</v>
      </c>
    </row>
    <row r="746" spans="1:1" x14ac:dyDescent="0.55000000000000004">
      <c r="A746" t="s">
        <v>1713</v>
      </c>
    </row>
    <row r="747" spans="1:1" x14ac:dyDescent="0.55000000000000004">
      <c r="A747" t="s">
        <v>1714</v>
      </c>
    </row>
    <row r="748" spans="1:1" x14ac:dyDescent="0.55000000000000004">
      <c r="A748" t="s">
        <v>1712</v>
      </c>
    </row>
    <row r="749" spans="1:1" x14ac:dyDescent="0.55000000000000004">
      <c r="A749" t="s">
        <v>1713</v>
      </c>
    </row>
    <row r="750" spans="1:1" x14ac:dyDescent="0.55000000000000004">
      <c r="A750" t="s">
        <v>1714</v>
      </c>
    </row>
    <row r="751" spans="1:1" x14ac:dyDescent="0.55000000000000004">
      <c r="A751" t="s">
        <v>1712</v>
      </c>
    </row>
    <row r="752" spans="1:1" x14ac:dyDescent="0.55000000000000004">
      <c r="A752" t="s">
        <v>1713</v>
      </c>
    </row>
    <row r="753" spans="1:1" x14ac:dyDescent="0.55000000000000004">
      <c r="A753" t="s">
        <v>1714</v>
      </c>
    </row>
    <row r="754" spans="1:1" x14ac:dyDescent="0.55000000000000004">
      <c r="A754" t="s">
        <v>1712</v>
      </c>
    </row>
    <row r="755" spans="1:1" x14ac:dyDescent="0.55000000000000004">
      <c r="A755" t="s">
        <v>1713</v>
      </c>
    </row>
    <row r="756" spans="1:1" x14ac:dyDescent="0.55000000000000004">
      <c r="A756" t="s">
        <v>1714</v>
      </c>
    </row>
    <row r="757" spans="1:1" x14ac:dyDescent="0.55000000000000004">
      <c r="A757" t="s">
        <v>1712</v>
      </c>
    </row>
    <row r="758" spans="1:1" x14ac:dyDescent="0.55000000000000004">
      <c r="A758" t="s">
        <v>1713</v>
      </c>
    </row>
    <row r="759" spans="1:1" x14ac:dyDescent="0.55000000000000004">
      <c r="A759" t="s">
        <v>1714</v>
      </c>
    </row>
    <row r="760" spans="1:1" x14ac:dyDescent="0.55000000000000004">
      <c r="A760" t="s">
        <v>1712</v>
      </c>
    </row>
    <row r="761" spans="1:1" x14ac:dyDescent="0.55000000000000004">
      <c r="A761" t="s">
        <v>1713</v>
      </c>
    </row>
    <row r="762" spans="1:1" x14ac:dyDescent="0.55000000000000004">
      <c r="A762" t="s">
        <v>1714</v>
      </c>
    </row>
    <row r="763" spans="1:1" x14ac:dyDescent="0.55000000000000004">
      <c r="A763" t="s">
        <v>1712</v>
      </c>
    </row>
    <row r="764" spans="1:1" x14ac:dyDescent="0.55000000000000004">
      <c r="A764" t="s">
        <v>1713</v>
      </c>
    </row>
    <row r="765" spans="1:1" x14ac:dyDescent="0.55000000000000004">
      <c r="A765" t="s">
        <v>1714</v>
      </c>
    </row>
    <row r="766" spans="1:1" x14ac:dyDescent="0.55000000000000004">
      <c r="A766" t="s">
        <v>1712</v>
      </c>
    </row>
    <row r="767" spans="1:1" x14ac:dyDescent="0.55000000000000004">
      <c r="A767" t="s">
        <v>1713</v>
      </c>
    </row>
    <row r="768" spans="1:1" x14ac:dyDescent="0.55000000000000004">
      <c r="A768" t="s">
        <v>1714</v>
      </c>
    </row>
    <row r="769" spans="1:1" x14ac:dyDescent="0.55000000000000004">
      <c r="A769" t="s">
        <v>1712</v>
      </c>
    </row>
    <row r="770" spans="1:1" x14ac:dyDescent="0.55000000000000004">
      <c r="A770" t="s">
        <v>1713</v>
      </c>
    </row>
    <row r="771" spans="1:1" x14ac:dyDescent="0.55000000000000004">
      <c r="A771" t="s">
        <v>1714</v>
      </c>
    </row>
    <row r="772" spans="1:1" x14ac:dyDescent="0.55000000000000004">
      <c r="A772" t="s">
        <v>1712</v>
      </c>
    </row>
    <row r="773" spans="1:1" x14ac:dyDescent="0.55000000000000004">
      <c r="A773" t="s">
        <v>1713</v>
      </c>
    </row>
    <row r="774" spans="1:1" x14ac:dyDescent="0.55000000000000004">
      <c r="A774" t="s">
        <v>1714</v>
      </c>
    </row>
    <row r="775" spans="1:1" x14ac:dyDescent="0.55000000000000004">
      <c r="A775" t="s">
        <v>1712</v>
      </c>
    </row>
    <row r="776" spans="1:1" x14ac:dyDescent="0.55000000000000004">
      <c r="A776" t="s">
        <v>1713</v>
      </c>
    </row>
    <row r="777" spans="1:1" x14ac:dyDescent="0.55000000000000004">
      <c r="A777" t="s">
        <v>1714</v>
      </c>
    </row>
    <row r="778" spans="1:1" x14ac:dyDescent="0.55000000000000004">
      <c r="A778" t="s">
        <v>1712</v>
      </c>
    </row>
    <row r="779" spans="1:1" x14ac:dyDescent="0.55000000000000004">
      <c r="A779" t="s">
        <v>1713</v>
      </c>
    </row>
    <row r="780" spans="1:1" x14ac:dyDescent="0.55000000000000004">
      <c r="A780" t="s">
        <v>1714</v>
      </c>
    </row>
    <row r="781" spans="1:1" x14ac:dyDescent="0.55000000000000004">
      <c r="A781" t="s">
        <v>1712</v>
      </c>
    </row>
    <row r="782" spans="1:1" x14ac:dyDescent="0.55000000000000004">
      <c r="A782" t="s">
        <v>1713</v>
      </c>
    </row>
    <row r="783" spans="1:1" x14ac:dyDescent="0.55000000000000004">
      <c r="A783" t="s">
        <v>1714</v>
      </c>
    </row>
    <row r="784" spans="1:1" x14ac:dyDescent="0.55000000000000004">
      <c r="A784" t="s">
        <v>1712</v>
      </c>
    </row>
    <row r="785" spans="1:1" x14ac:dyDescent="0.55000000000000004">
      <c r="A785" t="s">
        <v>1713</v>
      </c>
    </row>
    <row r="786" spans="1:1" x14ac:dyDescent="0.55000000000000004">
      <c r="A786" t="s">
        <v>1714</v>
      </c>
    </row>
    <row r="787" spans="1:1" x14ac:dyDescent="0.55000000000000004">
      <c r="A787" t="s">
        <v>1712</v>
      </c>
    </row>
    <row r="788" spans="1:1" x14ac:dyDescent="0.55000000000000004">
      <c r="A788" t="s">
        <v>1713</v>
      </c>
    </row>
    <row r="789" spans="1:1" x14ac:dyDescent="0.55000000000000004">
      <c r="A789" t="s">
        <v>1714</v>
      </c>
    </row>
    <row r="790" spans="1:1" x14ac:dyDescent="0.55000000000000004">
      <c r="A790" t="s">
        <v>1712</v>
      </c>
    </row>
    <row r="791" spans="1:1" x14ac:dyDescent="0.55000000000000004">
      <c r="A791" t="s">
        <v>1713</v>
      </c>
    </row>
    <row r="792" spans="1:1" x14ac:dyDescent="0.55000000000000004">
      <c r="A792" t="s">
        <v>1714</v>
      </c>
    </row>
    <row r="793" spans="1:1" x14ac:dyDescent="0.55000000000000004">
      <c r="A793" t="s">
        <v>1712</v>
      </c>
    </row>
    <row r="794" spans="1:1" x14ac:dyDescent="0.55000000000000004">
      <c r="A794" t="s">
        <v>1713</v>
      </c>
    </row>
    <row r="795" spans="1:1" x14ac:dyDescent="0.55000000000000004">
      <c r="A795" t="s">
        <v>1714</v>
      </c>
    </row>
    <row r="796" spans="1:1" x14ac:dyDescent="0.55000000000000004">
      <c r="A796" t="s">
        <v>1712</v>
      </c>
    </row>
    <row r="797" spans="1:1" x14ac:dyDescent="0.55000000000000004">
      <c r="A797" t="s">
        <v>1713</v>
      </c>
    </row>
    <row r="798" spans="1:1" x14ac:dyDescent="0.55000000000000004">
      <c r="A798" t="s">
        <v>1714</v>
      </c>
    </row>
    <row r="799" spans="1:1" x14ac:dyDescent="0.55000000000000004">
      <c r="A799" t="s">
        <v>1712</v>
      </c>
    </row>
    <row r="800" spans="1:1" x14ac:dyDescent="0.55000000000000004">
      <c r="A800" t="s">
        <v>1713</v>
      </c>
    </row>
    <row r="801" spans="1:1" x14ac:dyDescent="0.55000000000000004">
      <c r="A801" t="s">
        <v>1714</v>
      </c>
    </row>
    <row r="802" spans="1:1" x14ac:dyDescent="0.55000000000000004">
      <c r="A802" t="s">
        <v>1712</v>
      </c>
    </row>
    <row r="803" spans="1:1" x14ac:dyDescent="0.55000000000000004">
      <c r="A803" t="s">
        <v>1713</v>
      </c>
    </row>
    <row r="804" spans="1:1" x14ac:dyDescent="0.55000000000000004">
      <c r="A804" t="s">
        <v>1714</v>
      </c>
    </row>
    <row r="805" spans="1:1" x14ac:dyDescent="0.55000000000000004">
      <c r="A805" t="s">
        <v>1712</v>
      </c>
    </row>
    <row r="806" spans="1:1" x14ac:dyDescent="0.55000000000000004">
      <c r="A806" t="s">
        <v>1713</v>
      </c>
    </row>
    <row r="807" spans="1:1" x14ac:dyDescent="0.55000000000000004">
      <c r="A807" t="s">
        <v>1714</v>
      </c>
    </row>
    <row r="808" spans="1:1" x14ac:dyDescent="0.55000000000000004">
      <c r="A808" t="s">
        <v>1712</v>
      </c>
    </row>
    <row r="809" spans="1:1" x14ac:dyDescent="0.55000000000000004">
      <c r="A809" t="s">
        <v>1713</v>
      </c>
    </row>
    <row r="810" spans="1:1" x14ac:dyDescent="0.55000000000000004">
      <c r="A810" t="s">
        <v>1714</v>
      </c>
    </row>
    <row r="811" spans="1:1" x14ac:dyDescent="0.55000000000000004">
      <c r="A811" t="s">
        <v>1712</v>
      </c>
    </row>
    <row r="812" spans="1:1" x14ac:dyDescent="0.55000000000000004">
      <c r="A812" t="s">
        <v>1713</v>
      </c>
    </row>
    <row r="813" spans="1:1" x14ac:dyDescent="0.55000000000000004">
      <c r="A813" t="s">
        <v>1714</v>
      </c>
    </row>
    <row r="814" spans="1:1" x14ac:dyDescent="0.55000000000000004">
      <c r="A814" t="s">
        <v>1712</v>
      </c>
    </row>
    <row r="815" spans="1:1" x14ac:dyDescent="0.55000000000000004">
      <c r="A815" t="s">
        <v>1713</v>
      </c>
    </row>
    <row r="816" spans="1:1" x14ac:dyDescent="0.55000000000000004">
      <c r="A816" t="s">
        <v>1714</v>
      </c>
    </row>
    <row r="817" spans="1:1" x14ac:dyDescent="0.55000000000000004">
      <c r="A817" t="s">
        <v>1712</v>
      </c>
    </row>
    <row r="818" spans="1:1" x14ac:dyDescent="0.55000000000000004">
      <c r="A818" t="s">
        <v>1713</v>
      </c>
    </row>
    <row r="819" spans="1:1" x14ac:dyDescent="0.55000000000000004">
      <c r="A819" t="s">
        <v>1714</v>
      </c>
    </row>
    <row r="820" spans="1:1" x14ac:dyDescent="0.55000000000000004">
      <c r="A820" t="s">
        <v>1712</v>
      </c>
    </row>
    <row r="821" spans="1:1" x14ac:dyDescent="0.55000000000000004">
      <c r="A821" t="s">
        <v>1713</v>
      </c>
    </row>
    <row r="822" spans="1:1" x14ac:dyDescent="0.55000000000000004">
      <c r="A822" t="s">
        <v>1714</v>
      </c>
    </row>
    <row r="823" spans="1:1" x14ac:dyDescent="0.55000000000000004">
      <c r="A823" t="s">
        <v>1712</v>
      </c>
    </row>
    <row r="824" spans="1:1" x14ac:dyDescent="0.55000000000000004">
      <c r="A824" t="s">
        <v>1713</v>
      </c>
    </row>
    <row r="825" spans="1:1" x14ac:dyDescent="0.55000000000000004">
      <c r="A825" t="s">
        <v>1714</v>
      </c>
    </row>
    <row r="826" spans="1:1" x14ac:dyDescent="0.55000000000000004">
      <c r="A826" t="s">
        <v>1712</v>
      </c>
    </row>
    <row r="827" spans="1:1" x14ac:dyDescent="0.55000000000000004">
      <c r="A827" t="s">
        <v>1713</v>
      </c>
    </row>
    <row r="828" spans="1:1" x14ac:dyDescent="0.55000000000000004">
      <c r="A828" t="s">
        <v>1714</v>
      </c>
    </row>
    <row r="829" spans="1:1" x14ac:dyDescent="0.55000000000000004">
      <c r="A829" t="s">
        <v>1712</v>
      </c>
    </row>
    <row r="830" spans="1:1" x14ac:dyDescent="0.55000000000000004">
      <c r="A830" t="s">
        <v>1713</v>
      </c>
    </row>
    <row r="831" spans="1:1" x14ac:dyDescent="0.55000000000000004">
      <c r="A831" t="s">
        <v>1714</v>
      </c>
    </row>
    <row r="832" spans="1:1" x14ac:dyDescent="0.55000000000000004">
      <c r="A832" t="s">
        <v>1712</v>
      </c>
    </row>
    <row r="833" spans="1:1" x14ac:dyDescent="0.55000000000000004">
      <c r="A833" t="s">
        <v>1713</v>
      </c>
    </row>
    <row r="834" spans="1:1" x14ac:dyDescent="0.55000000000000004">
      <c r="A834" t="s">
        <v>1714</v>
      </c>
    </row>
    <row r="835" spans="1:1" x14ac:dyDescent="0.55000000000000004">
      <c r="A835" t="s">
        <v>1712</v>
      </c>
    </row>
    <row r="836" spans="1:1" x14ac:dyDescent="0.55000000000000004">
      <c r="A836" t="s">
        <v>1713</v>
      </c>
    </row>
    <row r="837" spans="1:1" x14ac:dyDescent="0.55000000000000004">
      <c r="A837" t="s">
        <v>1714</v>
      </c>
    </row>
    <row r="838" spans="1:1" x14ac:dyDescent="0.55000000000000004">
      <c r="A838" t="s">
        <v>1712</v>
      </c>
    </row>
    <row r="839" spans="1:1" x14ac:dyDescent="0.55000000000000004">
      <c r="A839" t="s">
        <v>1713</v>
      </c>
    </row>
    <row r="840" spans="1:1" x14ac:dyDescent="0.55000000000000004">
      <c r="A840" t="s">
        <v>1714</v>
      </c>
    </row>
    <row r="841" spans="1:1" x14ac:dyDescent="0.55000000000000004">
      <c r="A841" t="s">
        <v>1712</v>
      </c>
    </row>
    <row r="842" spans="1:1" x14ac:dyDescent="0.55000000000000004">
      <c r="A842" t="s">
        <v>1713</v>
      </c>
    </row>
    <row r="843" spans="1:1" x14ac:dyDescent="0.55000000000000004">
      <c r="A843" t="s">
        <v>1714</v>
      </c>
    </row>
    <row r="844" spans="1:1" x14ac:dyDescent="0.55000000000000004">
      <c r="A844" t="s">
        <v>1712</v>
      </c>
    </row>
    <row r="845" spans="1:1" x14ac:dyDescent="0.55000000000000004">
      <c r="A845" t="s">
        <v>1713</v>
      </c>
    </row>
    <row r="846" spans="1:1" x14ac:dyDescent="0.55000000000000004">
      <c r="A846" t="s">
        <v>1714</v>
      </c>
    </row>
    <row r="847" spans="1:1" x14ac:dyDescent="0.55000000000000004">
      <c r="A847" t="s">
        <v>1712</v>
      </c>
    </row>
    <row r="848" spans="1:1" x14ac:dyDescent="0.55000000000000004">
      <c r="A848" t="s">
        <v>1713</v>
      </c>
    </row>
    <row r="849" spans="1:1" x14ac:dyDescent="0.55000000000000004">
      <c r="A849" t="s">
        <v>1714</v>
      </c>
    </row>
    <row r="850" spans="1:1" x14ac:dyDescent="0.55000000000000004">
      <c r="A850" t="s">
        <v>1712</v>
      </c>
    </row>
    <row r="851" spans="1:1" x14ac:dyDescent="0.55000000000000004">
      <c r="A851" t="s">
        <v>1713</v>
      </c>
    </row>
    <row r="852" spans="1:1" x14ac:dyDescent="0.55000000000000004">
      <c r="A852" t="s">
        <v>1714</v>
      </c>
    </row>
    <row r="853" spans="1:1" x14ac:dyDescent="0.55000000000000004">
      <c r="A853" t="s">
        <v>1712</v>
      </c>
    </row>
    <row r="854" spans="1:1" x14ac:dyDescent="0.55000000000000004">
      <c r="A854" t="s">
        <v>1713</v>
      </c>
    </row>
    <row r="855" spans="1:1" x14ac:dyDescent="0.55000000000000004">
      <c r="A855" t="s">
        <v>1714</v>
      </c>
    </row>
    <row r="856" spans="1:1" x14ac:dyDescent="0.55000000000000004">
      <c r="A856" t="s">
        <v>1712</v>
      </c>
    </row>
    <row r="857" spans="1:1" x14ac:dyDescent="0.55000000000000004">
      <c r="A857" t="s">
        <v>1713</v>
      </c>
    </row>
    <row r="858" spans="1:1" x14ac:dyDescent="0.55000000000000004">
      <c r="A858" t="s">
        <v>1714</v>
      </c>
    </row>
    <row r="859" spans="1:1" x14ac:dyDescent="0.55000000000000004">
      <c r="A859" t="s">
        <v>1712</v>
      </c>
    </row>
    <row r="860" spans="1:1" x14ac:dyDescent="0.55000000000000004">
      <c r="A860" t="s">
        <v>1713</v>
      </c>
    </row>
    <row r="861" spans="1:1" x14ac:dyDescent="0.55000000000000004">
      <c r="A861" t="s">
        <v>1714</v>
      </c>
    </row>
    <row r="862" spans="1:1" x14ac:dyDescent="0.55000000000000004">
      <c r="A862" t="s">
        <v>1712</v>
      </c>
    </row>
    <row r="863" spans="1:1" x14ac:dyDescent="0.55000000000000004">
      <c r="A863" t="s">
        <v>1713</v>
      </c>
    </row>
    <row r="864" spans="1:1" x14ac:dyDescent="0.55000000000000004">
      <c r="A864" t="s">
        <v>1714</v>
      </c>
    </row>
    <row r="865" spans="1:1" x14ac:dyDescent="0.55000000000000004">
      <c r="A865" t="s">
        <v>1712</v>
      </c>
    </row>
    <row r="866" spans="1:1" x14ac:dyDescent="0.55000000000000004">
      <c r="A866" t="s">
        <v>1713</v>
      </c>
    </row>
    <row r="867" spans="1:1" x14ac:dyDescent="0.55000000000000004">
      <c r="A867" t="s">
        <v>1714</v>
      </c>
    </row>
    <row r="868" spans="1:1" x14ac:dyDescent="0.55000000000000004">
      <c r="A868" t="s">
        <v>1712</v>
      </c>
    </row>
    <row r="869" spans="1:1" x14ac:dyDescent="0.55000000000000004">
      <c r="A869" t="s">
        <v>1713</v>
      </c>
    </row>
    <row r="870" spans="1:1" x14ac:dyDescent="0.55000000000000004">
      <c r="A870" t="s">
        <v>1714</v>
      </c>
    </row>
    <row r="871" spans="1:1" x14ac:dyDescent="0.55000000000000004">
      <c r="A871" t="s">
        <v>1712</v>
      </c>
    </row>
    <row r="872" spans="1:1" x14ac:dyDescent="0.55000000000000004">
      <c r="A872" t="s">
        <v>1713</v>
      </c>
    </row>
    <row r="873" spans="1:1" x14ac:dyDescent="0.55000000000000004">
      <c r="A873" t="s">
        <v>1714</v>
      </c>
    </row>
    <row r="874" spans="1:1" x14ac:dyDescent="0.55000000000000004">
      <c r="A874" t="s">
        <v>1712</v>
      </c>
    </row>
    <row r="875" spans="1:1" x14ac:dyDescent="0.55000000000000004">
      <c r="A875" t="s">
        <v>1713</v>
      </c>
    </row>
    <row r="876" spans="1:1" x14ac:dyDescent="0.55000000000000004">
      <c r="A876" t="s">
        <v>1714</v>
      </c>
    </row>
    <row r="877" spans="1:1" x14ac:dyDescent="0.55000000000000004">
      <c r="A877" t="s">
        <v>1712</v>
      </c>
    </row>
    <row r="878" spans="1:1" x14ac:dyDescent="0.55000000000000004">
      <c r="A878" t="s">
        <v>1713</v>
      </c>
    </row>
    <row r="879" spans="1:1" x14ac:dyDescent="0.55000000000000004">
      <c r="A879" t="s">
        <v>1714</v>
      </c>
    </row>
    <row r="880" spans="1:1" x14ac:dyDescent="0.55000000000000004">
      <c r="A880" t="s">
        <v>1712</v>
      </c>
    </row>
    <row r="881" spans="1:1" x14ac:dyDescent="0.55000000000000004">
      <c r="A881" t="s">
        <v>1713</v>
      </c>
    </row>
    <row r="882" spans="1:1" x14ac:dyDescent="0.55000000000000004">
      <c r="A882" t="s">
        <v>1714</v>
      </c>
    </row>
    <row r="883" spans="1:1" x14ac:dyDescent="0.55000000000000004">
      <c r="A883" t="s">
        <v>1712</v>
      </c>
    </row>
    <row r="884" spans="1:1" x14ac:dyDescent="0.55000000000000004">
      <c r="A884" t="s">
        <v>1713</v>
      </c>
    </row>
    <row r="885" spans="1:1" x14ac:dyDescent="0.55000000000000004">
      <c r="A885" t="s">
        <v>1714</v>
      </c>
    </row>
    <row r="886" spans="1:1" x14ac:dyDescent="0.55000000000000004">
      <c r="A886" t="s">
        <v>1712</v>
      </c>
    </row>
    <row r="887" spans="1:1" x14ac:dyDescent="0.55000000000000004">
      <c r="A887" t="s">
        <v>1713</v>
      </c>
    </row>
    <row r="888" spans="1:1" x14ac:dyDescent="0.55000000000000004">
      <c r="A888" t="s">
        <v>1714</v>
      </c>
    </row>
    <row r="889" spans="1:1" x14ac:dyDescent="0.55000000000000004">
      <c r="A889" t="s">
        <v>1712</v>
      </c>
    </row>
    <row r="890" spans="1:1" x14ac:dyDescent="0.55000000000000004">
      <c r="A890" t="s">
        <v>1713</v>
      </c>
    </row>
    <row r="891" spans="1:1" x14ac:dyDescent="0.55000000000000004">
      <c r="A891" t="s">
        <v>1714</v>
      </c>
    </row>
    <row r="892" spans="1:1" x14ac:dyDescent="0.55000000000000004">
      <c r="A892" t="s">
        <v>1712</v>
      </c>
    </row>
    <row r="893" spans="1:1" x14ac:dyDescent="0.55000000000000004">
      <c r="A893" t="s">
        <v>1713</v>
      </c>
    </row>
    <row r="894" spans="1:1" x14ac:dyDescent="0.55000000000000004">
      <c r="A894" t="s">
        <v>1714</v>
      </c>
    </row>
    <row r="895" spans="1:1" x14ac:dyDescent="0.55000000000000004">
      <c r="A895" t="s">
        <v>1712</v>
      </c>
    </row>
    <row r="896" spans="1:1" x14ac:dyDescent="0.55000000000000004">
      <c r="A896" t="s">
        <v>1713</v>
      </c>
    </row>
    <row r="897" spans="1:1" x14ac:dyDescent="0.55000000000000004">
      <c r="A897" t="s">
        <v>1714</v>
      </c>
    </row>
    <row r="898" spans="1:1" x14ac:dyDescent="0.55000000000000004">
      <c r="A898" t="s">
        <v>1712</v>
      </c>
    </row>
    <row r="899" spans="1:1" x14ac:dyDescent="0.55000000000000004">
      <c r="A899" t="s">
        <v>1713</v>
      </c>
    </row>
    <row r="900" spans="1:1" x14ac:dyDescent="0.55000000000000004">
      <c r="A900" t="s">
        <v>1714</v>
      </c>
    </row>
    <row r="901" spans="1:1" x14ac:dyDescent="0.55000000000000004">
      <c r="A901" t="s">
        <v>1712</v>
      </c>
    </row>
    <row r="902" spans="1:1" x14ac:dyDescent="0.55000000000000004">
      <c r="A902" t="s">
        <v>1713</v>
      </c>
    </row>
    <row r="903" spans="1:1" x14ac:dyDescent="0.55000000000000004">
      <c r="A903" t="s">
        <v>1714</v>
      </c>
    </row>
    <row r="904" spans="1:1" x14ac:dyDescent="0.55000000000000004">
      <c r="A904" t="s">
        <v>1712</v>
      </c>
    </row>
    <row r="905" spans="1:1" x14ac:dyDescent="0.55000000000000004">
      <c r="A905" t="s">
        <v>1713</v>
      </c>
    </row>
    <row r="906" spans="1:1" x14ac:dyDescent="0.55000000000000004">
      <c r="A906" t="s">
        <v>1714</v>
      </c>
    </row>
    <row r="907" spans="1:1" x14ac:dyDescent="0.55000000000000004">
      <c r="A907" t="s">
        <v>1712</v>
      </c>
    </row>
    <row r="908" spans="1:1" x14ac:dyDescent="0.55000000000000004">
      <c r="A908" t="s">
        <v>1713</v>
      </c>
    </row>
    <row r="909" spans="1:1" x14ac:dyDescent="0.55000000000000004">
      <c r="A909" t="s">
        <v>1714</v>
      </c>
    </row>
    <row r="910" spans="1:1" x14ac:dyDescent="0.55000000000000004">
      <c r="A910" t="s">
        <v>1712</v>
      </c>
    </row>
    <row r="911" spans="1:1" x14ac:dyDescent="0.55000000000000004">
      <c r="A911" t="s">
        <v>1713</v>
      </c>
    </row>
    <row r="912" spans="1:1" x14ac:dyDescent="0.55000000000000004">
      <c r="A912" t="s">
        <v>1714</v>
      </c>
    </row>
    <row r="913" spans="1:1" x14ac:dyDescent="0.55000000000000004">
      <c r="A913" t="s">
        <v>1712</v>
      </c>
    </row>
    <row r="914" spans="1:1" x14ac:dyDescent="0.55000000000000004">
      <c r="A914" t="s">
        <v>1713</v>
      </c>
    </row>
    <row r="915" spans="1:1" x14ac:dyDescent="0.55000000000000004">
      <c r="A915" t="s">
        <v>1714</v>
      </c>
    </row>
    <row r="916" spans="1:1" x14ac:dyDescent="0.55000000000000004">
      <c r="A916" t="s">
        <v>1712</v>
      </c>
    </row>
    <row r="917" spans="1:1" x14ac:dyDescent="0.55000000000000004">
      <c r="A917" t="s">
        <v>1713</v>
      </c>
    </row>
    <row r="918" spans="1:1" x14ac:dyDescent="0.55000000000000004">
      <c r="A918" t="s">
        <v>1714</v>
      </c>
    </row>
    <row r="919" spans="1:1" x14ac:dyDescent="0.55000000000000004">
      <c r="A919" t="s">
        <v>1712</v>
      </c>
    </row>
    <row r="920" spans="1:1" x14ac:dyDescent="0.55000000000000004">
      <c r="A920" t="s">
        <v>1713</v>
      </c>
    </row>
    <row r="921" spans="1:1" x14ac:dyDescent="0.55000000000000004">
      <c r="A921" t="s">
        <v>1714</v>
      </c>
    </row>
    <row r="922" spans="1:1" x14ac:dyDescent="0.55000000000000004">
      <c r="A922" t="s">
        <v>1712</v>
      </c>
    </row>
    <row r="923" spans="1:1" x14ac:dyDescent="0.55000000000000004">
      <c r="A923" t="s">
        <v>1713</v>
      </c>
    </row>
    <row r="924" spans="1:1" x14ac:dyDescent="0.55000000000000004">
      <c r="A924" t="s">
        <v>1714</v>
      </c>
    </row>
    <row r="925" spans="1:1" x14ac:dyDescent="0.55000000000000004">
      <c r="A925" t="s">
        <v>1712</v>
      </c>
    </row>
    <row r="926" spans="1:1" x14ac:dyDescent="0.55000000000000004">
      <c r="A926" t="s">
        <v>1713</v>
      </c>
    </row>
    <row r="927" spans="1:1" x14ac:dyDescent="0.55000000000000004">
      <c r="A927" t="s">
        <v>1714</v>
      </c>
    </row>
    <row r="928" spans="1:1" x14ac:dyDescent="0.55000000000000004">
      <c r="A928" t="s">
        <v>1712</v>
      </c>
    </row>
    <row r="929" spans="1:1" x14ac:dyDescent="0.55000000000000004">
      <c r="A929" t="s">
        <v>1713</v>
      </c>
    </row>
    <row r="930" spans="1:1" x14ac:dyDescent="0.55000000000000004">
      <c r="A930" t="s">
        <v>1714</v>
      </c>
    </row>
    <row r="931" spans="1:1" x14ac:dyDescent="0.55000000000000004">
      <c r="A931" t="s">
        <v>1712</v>
      </c>
    </row>
    <row r="932" spans="1:1" x14ac:dyDescent="0.55000000000000004">
      <c r="A932" t="s">
        <v>1713</v>
      </c>
    </row>
    <row r="933" spans="1:1" x14ac:dyDescent="0.55000000000000004">
      <c r="A933" t="s">
        <v>1714</v>
      </c>
    </row>
    <row r="934" spans="1:1" x14ac:dyDescent="0.55000000000000004">
      <c r="A934" t="s">
        <v>1712</v>
      </c>
    </row>
    <row r="935" spans="1:1" x14ac:dyDescent="0.55000000000000004">
      <c r="A935" t="s">
        <v>1713</v>
      </c>
    </row>
    <row r="936" spans="1:1" x14ac:dyDescent="0.55000000000000004">
      <c r="A936" t="s">
        <v>1714</v>
      </c>
    </row>
    <row r="937" spans="1:1" x14ac:dyDescent="0.55000000000000004">
      <c r="A937" t="s">
        <v>1712</v>
      </c>
    </row>
    <row r="938" spans="1:1" x14ac:dyDescent="0.55000000000000004">
      <c r="A938" t="s">
        <v>1713</v>
      </c>
    </row>
    <row r="939" spans="1:1" x14ac:dyDescent="0.55000000000000004">
      <c r="A939" t="s">
        <v>1714</v>
      </c>
    </row>
    <row r="940" spans="1:1" x14ac:dyDescent="0.55000000000000004">
      <c r="A940" t="s">
        <v>1712</v>
      </c>
    </row>
    <row r="941" spans="1:1" x14ac:dyDescent="0.55000000000000004">
      <c r="A941" t="s">
        <v>1713</v>
      </c>
    </row>
    <row r="942" spans="1:1" x14ac:dyDescent="0.55000000000000004">
      <c r="A942" t="s">
        <v>1714</v>
      </c>
    </row>
    <row r="943" spans="1:1" x14ac:dyDescent="0.55000000000000004">
      <c r="A943" t="s">
        <v>1712</v>
      </c>
    </row>
    <row r="944" spans="1:1" x14ac:dyDescent="0.55000000000000004">
      <c r="A944" t="s">
        <v>1713</v>
      </c>
    </row>
    <row r="945" spans="1:1" x14ac:dyDescent="0.55000000000000004">
      <c r="A945" t="s">
        <v>1714</v>
      </c>
    </row>
    <row r="946" spans="1:1" x14ac:dyDescent="0.55000000000000004">
      <c r="A946" t="s">
        <v>1712</v>
      </c>
    </row>
    <row r="947" spans="1:1" x14ac:dyDescent="0.55000000000000004">
      <c r="A947" t="s">
        <v>1713</v>
      </c>
    </row>
    <row r="948" spans="1:1" x14ac:dyDescent="0.55000000000000004">
      <c r="A948" t="s">
        <v>1714</v>
      </c>
    </row>
    <row r="949" spans="1:1" x14ac:dyDescent="0.55000000000000004">
      <c r="A949" t="s">
        <v>1712</v>
      </c>
    </row>
    <row r="950" spans="1:1" x14ac:dyDescent="0.55000000000000004">
      <c r="A950" t="s">
        <v>1713</v>
      </c>
    </row>
    <row r="951" spans="1:1" x14ac:dyDescent="0.55000000000000004">
      <c r="A951" t="s">
        <v>1714</v>
      </c>
    </row>
    <row r="952" spans="1:1" x14ac:dyDescent="0.55000000000000004">
      <c r="A952" t="s">
        <v>1712</v>
      </c>
    </row>
    <row r="953" spans="1:1" x14ac:dyDescent="0.55000000000000004">
      <c r="A953" t="s">
        <v>1713</v>
      </c>
    </row>
    <row r="954" spans="1:1" x14ac:dyDescent="0.55000000000000004">
      <c r="A954" t="s">
        <v>1714</v>
      </c>
    </row>
    <row r="955" spans="1:1" x14ac:dyDescent="0.55000000000000004">
      <c r="A955" t="s">
        <v>1712</v>
      </c>
    </row>
    <row r="956" spans="1:1" x14ac:dyDescent="0.55000000000000004">
      <c r="A956" t="s">
        <v>1713</v>
      </c>
    </row>
    <row r="957" spans="1:1" x14ac:dyDescent="0.55000000000000004">
      <c r="A957" t="s">
        <v>1714</v>
      </c>
    </row>
    <row r="958" spans="1:1" x14ac:dyDescent="0.55000000000000004">
      <c r="A958" t="s">
        <v>1712</v>
      </c>
    </row>
    <row r="959" spans="1:1" x14ac:dyDescent="0.55000000000000004">
      <c r="A959" t="s">
        <v>1713</v>
      </c>
    </row>
    <row r="960" spans="1:1" x14ac:dyDescent="0.55000000000000004">
      <c r="A960" t="s">
        <v>1714</v>
      </c>
    </row>
    <row r="961" spans="1:1" x14ac:dyDescent="0.55000000000000004">
      <c r="A961" t="s">
        <v>1712</v>
      </c>
    </row>
    <row r="962" spans="1:1" x14ac:dyDescent="0.55000000000000004">
      <c r="A962" t="s">
        <v>1713</v>
      </c>
    </row>
    <row r="963" spans="1:1" x14ac:dyDescent="0.55000000000000004">
      <c r="A963" t="s">
        <v>1714</v>
      </c>
    </row>
    <row r="964" spans="1:1" x14ac:dyDescent="0.55000000000000004">
      <c r="A964" t="s">
        <v>1712</v>
      </c>
    </row>
    <row r="965" spans="1:1" x14ac:dyDescent="0.55000000000000004">
      <c r="A965" t="s">
        <v>1713</v>
      </c>
    </row>
    <row r="966" spans="1:1" x14ac:dyDescent="0.55000000000000004">
      <c r="A966" t="s">
        <v>1714</v>
      </c>
    </row>
    <row r="967" spans="1:1" x14ac:dyDescent="0.55000000000000004">
      <c r="A967" t="s">
        <v>1712</v>
      </c>
    </row>
    <row r="968" spans="1:1" x14ac:dyDescent="0.55000000000000004">
      <c r="A968" t="s">
        <v>1713</v>
      </c>
    </row>
    <row r="969" spans="1:1" x14ac:dyDescent="0.55000000000000004">
      <c r="A969" t="s">
        <v>1714</v>
      </c>
    </row>
    <row r="970" spans="1:1" x14ac:dyDescent="0.55000000000000004">
      <c r="A970" t="s">
        <v>1712</v>
      </c>
    </row>
    <row r="971" spans="1:1" x14ac:dyDescent="0.55000000000000004">
      <c r="A971" t="s">
        <v>1713</v>
      </c>
    </row>
    <row r="972" spans="1:1" x14ac:dyDescent="0.55000000000000004">
      <c r="A972" t="s">
        <v>1714</v>
      </c>
    </row>
    <row r="973" spans="1:1" x14ac:dyDescent="0.55000000000000004">
      <c r="A973" t="s">
        <v>1712</v>
      </c>
    </row>
    <row r="974" spans="1:1" x14ac:dyDescent="0.55000000000000004">
      <c r="A974" t="s">
        <v>1713</v>
      </c>
    </row>
    <row r="975" spans="1:1" x14ac:dyDescent="0.55000000000000004">
      <c r="A975" t="s">
        <v>1714</v>
      </c>
    </row>
    <row r="976" spans="1:1" x14ac:dyDescent="0.55000000000000004">
      <c r="A976" t="s">
        <v>1712</v>
      </c>
    </row>
    <row r="977" spans="1:1" x14ac:dyDescent="0.55000000000000004">
      <c r="A977" t="s">
        <v>1713</v>
      </c>
    </row>
    <row r="978" spans="1:1" x14ac:dyDescent="0.55000000000000004">
      <c r="A978" t="s">
        <v>1714</v>
      </c>
    </row>
    <row r="979" spans="1:1" x14ac:dyDescent="0.55000000000000004">
      <c r="A979" t="s">
        <v>1712</v>
      </c>
    </row>
    <row r="980" spans="1:1" x14ac:dyDescent="0.55000000000000004">
      <c r="A980" t="s">
        <v>1713</v>
      </c>
    </row>
    <row r="981" spans="1:1" x14ac:dyDescent="0.55000000000000004">
      <c r="A981" t="s">
        <v>1714</v>
      </c>
    </row>
    <row r="982" spans="1:1" x14ac:dyDescent="0.55000000000000004">
      <c r="A982" t="s">
        <v>1712</v>
      </c>
    </row>
    <row r="983" spans="1:1" x14ac:dyDescent="0.55000000000000004">
      <c r="A983" t="s">
        <v>1713</v>
      </c>
    </row>
    <row r="984" spans="1:1" x14ac:dyDescent="0.55000000000000004">
      <c r="A984" t="s">
        <v>1714</v>
      </c>
    </row>
    <row r="985" spans="1:1" x14ac:dyDescent="0.55000000000000004">
      <c r="A985" t="s">
        <v>1712</v>
      </c>
    </row>
    <row r="986" spans="1:1" x14ac:dyDescent="0.55000000000000004">
      <c r="A986" t="s">
        <v>1713</v>
      </c>
    </row>
    <row r="987" spans="1:1" x14ac:dyDescent="0.55000000000000004">
      <c r="A987" t="s">
        <v>1714</v>
      </c>
    </row>
    <row r="988" spans="1:1" x14ac:dyDescent="0.55000000000000004">
      <c r="A988" t="s">
        <v>1712</v>
      </c>
    </row>
    <row r="989" spans="1:1" x14ac:dyDescent="0.55000000000000004">
      <c r="A989" t="s">
        <v>1713</v>
      </c>
    </row>
    <row r="990" spans="1:1" x14ac:dyDescent="0.55000000000000004">
      <c r="A990" t="s">
        <v>1714</v>
      </c>
    </row>
    <row r="991" spans="1:1" x14ac:dyDescent="0.55000000000000004">
      <c r="A991" t="s">
        <v>1712</v>
      </c>
    </row>
    <row r="992" spans="1:1" x14ac:dyDescent="0.55000000000000004">
      <c r="A992" t="s">
        <v>1713</v>
      </c>
    </row>
    <row r="993" spans="1:1" x14ac:dyDescent="0.55000000000000004">
      <c r="A993" t="s">
        <v>1714</v>
      </c>
    </row>
    <row r="994" spans="1:1" x14ac:dyDescent="0.55000000000000004">
      <c r="A994" t="s">
        <v>1712</v>
      </c>
    </row>
    <row r="995" spans="1:1" x14ac:dyDescent="0.55000000000000004">
      <c r="A995" t="s">
        <v>1713</v>
      </c>
    </row>
    <row r="996" spans="1:1" x14ac:dyDescent="0.55000000000000004">
      <c r="A996" t="s">
        <v>1714</v>
      </c>
    </row>
    <row r="997" spans="1:1" x14ac:dyDescent="0.55000000000000004">
      <c r="A997" t="s">
        <v>1712</v>
      </c>
    </row>
    <row r="998" spans="1:1" x14ac:dyDescent="0.55000000000000004">
      <c r="A998" t="s">
        <v>1713</v>
      </c>
    </row>
    <row r="999" spans="1:1" x14ac:dyDescent="0.55000000000000004">
      <c r="A999" t="s">
        <v>1714</v>
      </c>
    </row>
    <row r="1000" spans="1:1" x14ac:dyDescent="0.55000000000000004">
      <c r="A1000" t="s">
        <v>1712</v>
      </c>
    </row>
    <row r="1001" spans="1:1" x14ac:dyDescent="0.55000000000000004">
      <c r="A1001" t="s">
        <v>1713</v>
      </c>
    </row>
    <row r="1002" spans="1:1" x14ac:dyDescent="0.55000000000000004">
      <c r="A1002" t="s">
        <v>1714</v>
      </c>
    </row>
    <row r="1003" spans="1:1" x14ac:dyDescent="0.55000000000000004">
      <c r="A1003" t="s">
        <v>1712</v>
      </c>
    </row>
    <row r="1004" spans="1:1" x14ac:dyDescent="0.55000000000000004">
      <c r="A1004" t="s">
        <v>1713</v>
      </c>
    </row>
    <row r="1005" spans="1:1" x14ac:dyDescent="0.55000000000000004">
      <c r="A1005" t="s">
        <v>1714</v>
      </c>
    </row>
    <row r="1006" spans="1:1" x14ac:dyDescent="0.55000000000000004">
      <c r="A1006" t="s">
        <v>1712</v>
      </c>
    </row>
    <row r="1007" spans="1:1" x14ac:dyDescent="0.55000000000000004">
      <c r="A1007" t="s">
        <v>1713</v>
      </c>
    </row>
    <row r="1008" spans="1:1" x14ac:dyDescent="0.55000000000000004">
      <c r="A1008" t="s">
        <v>1714</v>
      </c>
    </row>
    <row r="1009" spans="1:1" x14ac:dyDescent="0.55000000000000004">
      <c r="A1009" t="s">
        <v>1712</v>
      </c>
    </row>
    <row r="1010" spans="1:1" x14ac:dyDescent="0.55000000000000004">
      <c r="A1010" t="s">
        <v>1713</v>
      </c>
    </row>
    <row r="1011" spans="1:1" x14ac:dyDescent="0.55000000000000004">
      <c r="A1011" t="s">
        <v>1714</v>
      </c>
    </row>
    <row r="1012" spans="1:1" x14ac:dyDescent="0.55000000000000004">
      <c r="A1012" t="s">
        <v>1712</v>
      </c>
    </row>
    <row r="1013" spans="1:1" x14ac:dyDescent="0.55000000000000004">
      <c r="A1013" t="s">
        <v>1713</v>
      </c>
    </row>
    <row r="1014" spans="1:1" x14ac:dyDescent="0.55000000000000004">
      <c r="A1014" t="s">
        <v>1714</v>
      </c>
    </row>
    <row r="1015" spans="1:1" x14ac:dyDescent="0.55000000000000004">
      <c r="A1015" t="s">
        <v>1712</v>
      </c>
    </row>
    <row r="1016" spans="1:1" x14ac:dyDescent="0.55000000000000004">
      <c r="A1016" t="s">
        <v>1713</v>
      </c>
    </row>
    <row r="1017" spans="1:1" x14ac:dyDescent="0.55000000000000004">
      <c r="A1017" t="s">
        <v>1714</v>
      </c>
    </row>
    <row r="1018" spans="1:1" x14ac:dyDescent="0.55000000000000004">
      <c r="A1018" t="s">
        <v>1712</v>
      </c>
    </row>
    <row r="1019" spans="1:1" x14ac:dyDescent="0.55000000000000004">
      <c r="A1019" t="s">
        <v>1713</v>
      </c>
    </row>
    <row r="1020" spans="1:1" x14ac:dyDescent="0.55000000000000004">
      <c r="A1020" t="s">
        <v>1714</v>
      </c>
    </row>
    <row r="1021" spans="1:1" x14ac:dyDescent="0.55000000000000004">
      <c r="A1021" t="s">
        <v>1712</v>
      </c>
    </row>
    <row r="1022" spans="1:1" x14ac:dyDescent="0.55000000000000004">
      <c r="A1022" t="s">
        <v>1713</v>
      </c>
    </row>
    <row r="1023" spans="1:1" x14ac:dyDescent="0.55000000000000004">
      <c r="A1023" t="s">
        <v>1714</v>
      </c>
    </row>
    <row r="1024" spans="1:1" x14ac:dyDescent="0.55000000000000004">
      <c r="A1024" t="s">
        <v>1712</v>
      </c>
    </row>
    <row r="1025" spans="1:1" x14ac:dyDescent="0.55000000000000004">
      <c r="A1025" t="s">
        <v>1713</v>
      </c>
    </row>
    <row r="1026" spans="1:1" x14ac:dyDescent="0.55000000000000004">
      <c r="A1026" t="s">
        <v>1714</v>
      </c>
    </row>
    <row r="1027" spans="1:1" x14ac:dyDescent="0.55000000000000004">
      <c r="A1027" t="s">
        <v>1712</v>
      </c>
    </row>
    <row r="1028" spans="1:1" x14ac:dyDescent="0.55000000000000004">
      <c r="A1028" t="s">
        <v>1713</v>
      </c>
    </row>
    <row r="1029" spans="1:1" x14ac:dyDescent="0.55000000000000004">
      <c r="A1029" t="s">
        <v>1714</v>
      </c>
    </row>
    <row r="1030" spans="1:1" x14ac:dyDescent="0.55000000000000004">
      <c r="A1030" t="s">
        <v>1712</v>
      </c>
    </row>
    <row r="1031" spans="1:1" x14ac:dyDescent="0.55000000000000004">
      <c r="A1031" t="s">
        <v>1713</v>
      </c>
    </row>
    <row r="1032" spans="1:1" x14ac:dyDescent="0.55000000000000004">
      <c r="A1032" t="s">
        <v>1714</v>
      </c>
    </row>
    <row r="1033" spans="1:1" x14ac:dyDescent="0.55000000000000004">
      <c r="A1033" t="s">
        <v>1712</v>
      </c>
    </row>
    <row r="1034" spans="1:1" x14ac:dyDescent="0.55000000000000004">
      <c r="A1034" t="s">
        <v>1713</v>
      </c>
    </row>
    <row r="1035" spans="1:1" x14ac:dyDescent="0.55000000000000004">
      <c r="A1035" t="s">
        <v>1714</v>
      </c>
    </row>
    <row r="1036" spans="1:1" x14ac:dyDescent="0.55000000000000004">
      <c r="A1036" t="s">
        <v>1712</v>
      </c>
    </row>
    <row r="1037" spans="1:1" x14ac:dyDescent="0.55000000000000004">
      <c r="A1037" t="s">
        <v>1713</v>
      </c>
    </row>
    <row r="1038" spans="1:1" x14ac:dyDescent="0.55000000000000004">
      <c r="A1038" t="s">
        <v>1714</v>
      </c>
    </row>
    <row r="1039" spans="1:1" x14ac:dyDescent="0.55000000000000004">
      <c r="A1039" t="s">
        <v>1712</v>
      </c>
    </row>
    <row r="1040" spans="1:1" x14ac:dyDescent="0.55000000000000004">
      <c r="A1040" t="s">
        <v>1713</v>
      </c>
    </row>
    <row r="1041" spans="1:1" x14ac:dyDescent="0.55000000000000004">
      <c r="A1041" t="s">
        <v>1714</v>
      </c>
    </row>
    <row r="1042" spans="1:1" x14ac:dyDescent="0.55000000000000004">
      <c r="A1042" t="s">
        <v>1712</v>
      </c>
    </row>
    <row r="1043" spans="1:1" x14ac:dyDescent="0.55000000000000004">
      <c r="A1043" t="s">
        <v>1713</v>
      </c>
    </row>
    <row r="1044" spans="1:1" x14ac:dyDescent="0.55000000000000004">
      <c r="A1044" t="s">
        <v>1714</v>
      </c>
    </row>
    <row r="1045" spans="1:1" x14ac:dyDescent="0.55000000000000004">
      <c r="A1045" t="s">
        <v>1712</v>
      </c>
    </row>
    <row r="1046" spans="1:1" x14ac:dyDescent="0.55000000000000004">
      <c r="A1046" t="s">
        <v>1713</v>
      </c>
    </row>
    <row r="1047" spans="1:1" x14ac:dyDescent="0.55000000000000004">
      <c r="A1047" t="s">
        <v>1714</v>
      </c>
    </row>
    <row r="1048" spans="1:1" x14ac:dyDescent="0.55000000000000004">
      <c r="A1048" t="s">
        <v>1712</v>
      </c>
    </row>
    <row r="1049" spans="1:1" x14ac:dyDescent="0.55000000000000004">
      <c r="A1049" t="s">
        <v>1713</v>
      </c>
    </row>
    <row r="1050" spans="1:1" x14ac:dyDescent="0.55000000000000004">
      <c r="A1050" t="s">
        <v>1714</v>
      </c>
    </row>
    <row r="1051" spans="1:1" x14ac:dyDescent="0.55000000000000004">
      <c r="A1051" t="s">
        <v>1712</v>
      </c>
    </row>
    <row r="1052" spans="1:1" x14ac:dyDescent="0.55000000000000004">
      <c r="A1052" t="s">
        <v>1713</v>
      </c>
    </row>
    <row r="1053" spans="1:1" x14ac:dyDescent="0.55000000000000004">
      <c r="A1053" t="s">
        <v>1714</v>
      </c>
    </row>
    <row r="1054" spans="1:1" x14ac:dyDescent="0.55000000000000004">
      <c r="A1054" t="s">
        <v>1712</v>
      </c>
    </row>
    <row r="1055" spans="1:1" x14ac:dyDescent="0.55000000000000004">
      <c r="A1055" t="s">
        <v>1713</v>
      </c>
    </row>
    <row r="1056" spans="1:1" x14ac:dyDescent="0.55000000000000004">
      <c r="A1056" t="s">
        <v>1714</v>
      </c>
    </row>
    <row r="1057" spans="1:1" x14ac:dyDescent="0.55000000000000004">
      <c r="A1057" t="s">
        <v>1712</v>
      </c>
    </row>
    <row r="1058" spans="1:1" x14ac:dyDescent="0.55000000000000004">
      <c r="A1058" t="s">
        <v>1713</v>
      </c>
    </row>
    <row r="1059" spans="1:1" x14ac:dyDescent="0.55000000000000004">
      <c r="A1059" t="s">
        <v>1714</v>
      </c>
    </row>
    <row r="1060" spans="1:1" x14ac:dyDescent="0.55000000000000004">
      <c r="A1060" t="s">
        <v>1712</v>
      </c>
    </row>
    <row r="1061" spans="1:1" x14ac:dyDescent="0.55000000000000004">
      <c r="A1061" t="s">
        <v>1713</v>
      </c>
    </row>
    <row r="1062" spans="1:1" x14ac:dyDescent="0.55000000000000004">
      <c r="A1062" t="s">
        <v>1714</v>
      </c>
    </row>
    <row r="1063" spans="1:1" x14ac:dyDescent="0.55000000000000004">
      <c r="A1063" t="s">
        <v>1712</v>
      </c>
    </row>
    <row r="1064" spans="1:1" x14ac:dyDescent="0.55000000000000004">
      <c r="A1064" t="s">
        <v>1713</v>
      </c>
    </row>
    <row r="1065" spans="1:1" x14ac:dyDescent="0.55000000000000004">
      <c r="A1065" t="s">
        <v>1714</v>
      </c>
    </row>
    <row r="1066" spans="1:1" x14ac:dyDescent="0.55000000000000004">
      <c r="A1066" t="s">
        <v>1712</v>
      </c>
    </row>
    <row r="1067" spans="1:1" x14ac:dyDescent="0.55000000000000004">
      <c r="A1067" t="s">
        <v>1713</v>
      </c>
    </row>
    <row r="1068" spans="1:1" x14ac:dyDescent="0.55000000000000004">
      <c r="A1068" t="s">
        <v>1714</v>
      </c>
    </row>
    <row r="1069" spans="1:1" x14ac:dyDescent="0.55000000000000004">
      <c r="A1069" t="s">
        <v>1712</v>
      </c>
    </row>
    <row r="1070" spans="1:1" x14ac:dyDescent="0.55000000000000004">
      <c r="A1070" t="s">
        <v>1713</v>
      </c>
    </row>
    <row r="1071" spans="1:1" x14ac:dyDescent="0.55000000000000004">
      <c r="A1071" t="s">
        <v>1714</v>
      </c>
    </row>
    <row r="1072" spans="1:1" x14ac:dyDescent="0.55000000000000004">
      <c r="A1072" t="s">
        <v>1712</v>
      </c>
    </row>
    <row r="1073" spans="1:1" x14ac:dyDescent="0.55000000000000004">
      <c r="A1073" t="s">
        <v>1713</v>
      </c>
    </row>
    <row r="1074" spans="1:1" x14ac:dyDescent="0.55000000000000004">
      <c r="A1074" t="s">
        <v>1714</v>
      </c>
    </row>
    <row r="1075" spans="1:1" x14ac:dyDescent="0.55000000000000004">
      <c r="A1075" t="s">
        <v>1712</v>
      </c>
    </row>
    <row r="1076" spans="1:1" x14ac:dyDescent="0.55000000000000004">
      <c r="A1076" t="s">
        <v>1713</v>
      </c>
    </row>
    <row r="1077" spans="1:1" x14ac:dyDescent="0.55000000000000004">
      <c r="A1077" t="s">
        <v>1714</v>
      </c>
    </row>
    <row r="1078" spans="1:1" x14ac:dyDescent="0.55000000000000004">
      <c r="A1078" t="s">
        <v>1712</v>
      </c>
    </row>
    <row r="1079" spans="1:1" x14ac:dyDescent="0.55000000000000004">
      <c r="A1079" t="s">
        <v>1713</v>
      </c>
    </row>
    <row r="1080" spans="1:1" x14ac:dyDescent="0.55000000000000004">
      <c r="A1080" t="s">
        <v>1714</v>
      </c>
    </row>
    <row r="1081" spans="1:1" x14ac:dyDescent="0.55000000000000004">
      <c r="A1081" t="s">
        <v>1712</v>
      </c>
    </row>
    <row r="1082" spans="1:1" x14ac:dyDescent="0.55000000000000004">
      <c r="A1082" t="s">
        <v>1713</v>
      </c>
    </row>
    <row r="1083" spans="1:1" x14ac:dyDescent="0.55000000000000004">
      <c r="A1083" t="s">
        <v>1714</v>
      </c>
    </row>
    <row r="1084" spans="1:1" x14ac:dyDescent="0.55000000000000004">
      <c r="A1084" t="s">
        <v>1712</v>
      </c>
    </row>
    <row r="1085" spans="1:1" x14ac:dyDescent="0.55000000000000004">
      <c r="A1085" t="s">
        <v>1713</v>
      </c>
    </row>
    <row r="1086" spans="1:1" x14ac:dyDescent="0.55000000000000004">
      <c r="A1086" t="s">
        <v>1714</v>
      </c>
    </row>
    <row r="1087" spans="1:1" x14ac:dyDescent="0.55000000000000004">
      <c r="A1087" t="s">
        <v>1712</v>
      </c>
    </row>
    <row r="1088" spans="1:1" x14ac:dyDescent="0.55000000000000004">
      <c r="A1088" t="s">
        <v>1713</v>
      </c>
    </row>
    <row r="1089" spans="1:1" x14ac:dyDescent="0.55000000000000004">
      <c r="A1089" t="s">
        <v>1714</v>
      </c>
    </row>
    <row r="1090" spans="1:1" x14ac:dyDescent="0.55000000000000004">
      <c r="A1090" t="s">
        <v>1712</v>
      </c>
    </row>
    <row r="1091" spans="1:1" x14ac:dyDescent="0.55000000000000004">
      <c r="A1091" t="s">
        <v>1713</v>
      </c>
    </row>
    <row r="1092" spans="1:1" x14ac:dyDescent="0.55000000000000004">
      <c r="A1092" t="s">
        <v>1714</v>
      </c>
    </row>
    <row r="1093" spans="1:1" x14ac:dyDescent="0.55000000000000004">
      <c r="A1093" t="s">
        <v>1712</v>
      </c>
    </row>
    <row r="1094" spans="1:1" x14ac:dyDescent="0.55000000000000004">
      <c r="A1094" t="s">
        <v>1713</v>
      </c>
    </row>
    <row r="1095" spans="1:1" x14ac:dyDescent="0.55000000000000004">
      <c r="A1095" t="s">
        <v>1714</v>
      </c>
    </row>
    <row r="1096" spans="1:1" x14ac:dyDescent="0.55000000000000004">
      <c r="A1096" t="s">
        <v>1712</v>
      </c>
    </row>
    <row r="1097" spans="1:1" x14ac:dyDescent="0.55000000000000004">
      <c r="A1097" t="s">
        <v>1713</v>
      </c>
    </row>
    <row r="1098" spans="1:1" x14ac:dyDescent="0.55000000000000004">
      <c r="A1098" t="s">
        <v>1714</v>
      </c>
    </row>
    <row r="1099" spans="1:1" x14ac:dyDescent="0.55000000000000004">
      <c r="A1099" t="s">
        <v>1712</v>
      </c>
    </row>
    <row r="1100" spans="1:1" x14ac:dyDescent="0.55000000000000004">
      <c r="A1100" t="s">
        <v>1713</v>
      </c>
    </row>
    <row r="1101" spans="1:1" x14ac:dyDescent="0.55000000000000004">
      <c r="A1101" t="s">
        <v>1714</v>
      </c>
    </row>
    <row r="1102" spans="1:1" x14ac:dyDescent="0.55000000000000004">
      <c r="A1102" t="s">
        <v>1712</v>
      </c>
    </row>
    <row r="1103" spans="1:1" x14ac:dyDescent="0.55000000000000004">
      <c r="A1103" t="s">
        <v>1713</v>
      </c>
    </row>
    <row r="1104" spans="1:1" x14ac:dyDescent="0.55000000000000004">
      <c r="A1104" t="s">
        <v>1714</v>
      </c>
    </row>
    <row r="1105" spans="1:1" x14ac:dyDescent="0.55000000000000004">
      <c r="A1105" t="s">
        <v>1712</v>
      </c>
    </row>
    <row r="1106" spans="1:1" x14ac:dyDescent="0.55000000000000004">
      <c r="A1106" t="s">
        <v>1713</v>
      </c>
    </row>
    <row r="1107" spans="1:1" x14ac:dyDescent="0.55000000000000004">
      <c r="A1107" t="s">
        <v>1714</v>
      </c>
    </row>
    <row r="1108" spans="1:1" x14ac:dyDescent="0.55000000000000004">
      <c r="A1108" t="s">
        <v>1712</v>
      </c>
    </row>
    <row r="1109" spans="1:1" x14ac:dyDescent="0.55000000000000004">
      <c r="A1109" t="s">
        <v>1713</v>
      </c>
    </row>
    <row r="1110" spans="1:1" x14ac:dyDescent="0.55000000000000004">
      <c r="A1110" t="s">
        <v>1714</v>
      </c>
    </row>
    <row r="1111" spans="1:1" x14ac:dyDescent="0.55000000000000004">
      <c r="A1111" t="s">
        <v>1712</v>
      </c>
    </row>
    <row r="1112" spans="1:1" x14ac:dyDescent="0.55000000000000004">
      <c r="A1112" t="s">
        <v>1713</v>
      </c>
    </row>
    <row r="1113" spans="1:1" x14ac:dyDescent="0.55000000000000004">
      <c r="A1113" t="s">
        <v>1714</v>
      </c>
    </row>
    <row r="1114" spans="1:1" x14ac:dyDescent="0.55000000000000004">
      <c r="A1114" t="s">
        <v>1712</v>
      </c>
    </row>
    <row r="1115" spans="1:1" x14ac:dyDescent="0.55000000000000004">
      <c r="A1115" t="s">
        <v>1713</v>
      </c>
    </row>
    <row r="1116" spans="1:1" x14ac:dyDescent="0.55000000000000004">
      <c r="A1116" t="s">
        <v>1714</v>
      </c>
    </row>
    <row r="1117" spans="1:1" x14ac:dyDescent="0.55000000000000004">
      <c r="A1117" t="s">
        <v>1712</v>
      </c>
    </row>
    <row r="1118" spans="1:1" x14ac:dyDescent="0.55000000000000004">
      <c r="A1118" t="s">
        <v>1713</v>
      </c>
    </row>
    <row r="1119" spans="1:1" x14ac:dyDescent="0.55000000000000004">
      <c r="A1119" t="s">
        <v>1714</v>
      </c>
    </row>
    <row r="1120" spans="1:1" x14ac:dyDescent="0.55000000000000004">
      <c r="A1120" t="s">
        <v>1712</v>
      </c>
    </row>
    <row r="1121" spans="1:1" x14ac:dyDescent="0.55000000000000004">
      <c r="A1121" t="s">
        <v>1713</v>
      </c>
    </row>
    <row r="1122" spans="1:1" x14ac:dyDescent="0.55000000000000004">
      <c r="A1122" t="s">
        <v>1714</v>
      </c>
    </row>
    <row r="1123" spans="1:1" x14ac:dyDescent="0.55000000000000004">
      <c r="A1123" t="s">
        <v>1712</v>
      </c>
    </row>
    <row r="1124" spans="1:1" x14ac:dyDescent="0.55000000000000004">
      <c r="A1124" t="s">
        <v>1713</v>
      </c>
    </row>
    <row r="1125" spans="1:1" x14ac:dyDescent="0.55000000000000004">
      <c r="A1125" t="s">
        <v>1714</v>
      </c>
    </row>
    <row r="1126" spans="1:1" x14ac:dyDescent="0.55000000000000004">
      <c r="A1126" t="s">
        <v>1712</v>
      </c>
    </row>
    <row r="1127" spans="1:1" x14ac:dyDescent="0.55000000000000004">
      <c r="A1127" t="s">
        <v>1713</v>
      </c>
    </row>
    <row r="1128" spans="1:1" x14ac:dyDescent="0.55000000000000004">
      <c r="A1128" t="s">
        <v>1714</v>
      </c>
    </row>
    <row r="1129" spans="1:1" x14ac:dyDescent="0.55000000000000004">
      <c r="A1129" t="s">
        <v>1712</v>
      </c>
    </row>
    <row r="1130" spans="1:1" x14ac:dyDescent="0.55000000000000004">
      <c r="A1130" t="s">
        <v>1713</v>
      </c>
    </row>
    <row r="1131" spans="1:1" x14ac:dyDescent="0.55000000000000004">
      <c r="A1131" t="s">
        <v>1714</v>
      </c>
    </row>
    <row r="1132" spans="1:1" x14ac:dyDescent="0.55000000000000004">
      <c r="A1132" t="s">
        <v>1712</v>
      </c>
    </row>
    <row r="1133" spans="1:1" x14ac:dyDescent="0.55000000000000004">
      <c r="A1133" t="s">
        <v>1713</v>
      </c>
    </row>
    <row r="1134" spans="1:1" x14ac:dyDescent="0.55000000000000004">
      <c r="A1134" t="s">
        <v>1714</v>
      </c>
    </row>
    <row r="1135" spans="1:1" x14ac:dyDescent="0.55000000000000004">
      <c r="A1135" t="s">
        <v>1712</v>
      </c>
    </row>
    <row r="1136" spans="1:1" x14ac:dyDescent="0.55000000000000004">
      <c r="A1136" t="s">
        <v>1713</v>
      </c>
    </row>
    <row r="1137" spans="1:1" x14ac:dyDescent="0.55000000000000004">
      <c r="A1137" t="s">
        <v>1714</v>
      </c>
    </row>
    <row r="1138" spans="1:1" x14ac:dyDescent="0.55000000000000004">
      <c r="A1138" t="s">
        <v>1712</v>
      </c>
    </row>
    <row r="1139" spans="1:1" x14ac:dyDescent="0.55000000000000004">
      <c r="A1139" t="s">
        <v>1713</v>
      </c>
    </row>
    <row r="1140" spans="1:1" x14ac:dyDescent="0.55000000000000004">
      <c r="A1140" t="s">
        <v>1714</v>
      </c>
    </row>
    <row r="1141" spans="1:1" x14ac:dyDescent="0.55000000000000004">
      <c r="A1141" t="s">
        <v>1712</v>
      </c>
    </row>
    <row r="1142" spans="1:1" x14ac:dyDescent="0.55000000000000004">
      <c r="A1142" t="s">
        <v>1713</v>
      </c>
    </row>
    <row r="1143" spans="1:1" x14ac:dyDescent="0.55000000000000004">
      <c r="A1143" t="s">
        <v>1714</v>
      </c>
    </row>
    <row r="1144" spans="1:1" x14ac:dyDescent="0.55000000000000004">
      <c r="A1144" t="s">
        <v>1712</v>
      </c>
    </row>
    <row r="1145" spans="1:1" x14ac:dyDescent="0.55000000000000004">
      <c r="A1145" t="s">
        <v>1713</v>
      </c>
    </row>
    <row r="1146" spans="1:1" x14ac:dyDescent="0.55000000000000004">
      <c r="A1146" t="s">
        <v>1714</v>
      </c>
    </row>
    <row r="1147" spans="1:1" x14ac:dyDescent="0.55000000000000004">
      <c r="A1147" t="s">
        <v>1712</v>
      </c>
    </row>
    <row r="1148" spans="1:1" x14ac:dyDescent="0.55000000000000004">
      <c r="A1148" t="s">
        <v>1713</v>
      </c>
    </row>
    <row r="1149" spans="1:1" x14ac:dyDescent="0.55000000000000004">
      <c r="A1149" t="s">
        <v>1714</v>
      </c>
    </row>
    <row r="1150" spans="1:1" x14ac:dyDescent="0.55000000000000004">
      <c r="A1150" t="s">
        <v>1712</v>
      </c>
    </row>
    <row r="1151" spans="1:1" x14ac:dyDescent="0.55000000000000004">
      <c r="A1151" t="s">
        <v>1713</v>
      </c>
    </row>
    <row r="1152" spans="1:1" x14ac:dyDescent="0.55000000000000004">
      <c r="A1152" t="s">
        <v>1714</v>
      </c>
    </row>
    <row r="1153" spans="1:1" x14ac:dyDescent="0.55000000000000004">
      <c r="A1153" t="s">
        <v>1712</v>
      </c>
    </row>
    <row r="1154" spans="1:1" x14ac:dyDescent="0.55000000000000004">
      <c r="A1154" t="s">
        <v>1713</v>
      </c>
    </row>
    <row r="1155" spans="1:1" x14ac:dyDescent="0.55000000000000004">
      <c r="A1155" t="s">
        <v>1714</v>
      </c>
    </row>
    <row r="1156" spans="1:1" x14ac:dyDescent="0.55000000000000004">
      <c r="A1156" t="s">
        <v>1712</v>
      </c>
    </row>
    <row r="1157" spans="1:1" x14ac:dyDescent="0.55000000000000004">
      <c r="A1157" t="s">
        <v>1713</v>
      </c>
    </row>
    <row r="1158" spans="1:1" x14ac:dyDescent="0.55000000000000004">
      <c r="A1158" t="s">
        <v>1714</v>
      </c>
    </row>
    <row r="1159" spans="1:1" x14ac:dyDescent="0.55000000000000004">
      <c r="A1159" t="s">
        <v>1712</v>
      </c>
    </row>
    <row r="1160" spans="1:1" x14ac:dyDescent="0.55000000000000004">
      <c r="A1160" t="s">
        <v>1713</v>
      </c>
    </row>
    <row r="1161" spans="1:1" x14ac:dyDescent="0.55000000000000004">
      <c r="A1161" t="s">
        <v>1714</v>
      </c>
    </row>
    <row r="1162" spans="1:1" x14ac:dyDescent="0.55000000000000004">
      <c r="A1162" t="s">
        <v>1712</v>
      </c>
    </row>
    <row r="1163" spans="1:1" x14ac:dyDescent="0.55000000000000004">
      <c r="A1163" t="s">
        <v>1713</v>
      </c>
    </row>
    <row r="1164" spans="1:1" x14ac:dyDescent="0.55000000000000004">
      <c r="A1164" t="s">
        <v>1714</v>
      </c>
    </row>
    <row r="1165" spans="1:1" x14ac:dyDescent="0.55000000000000004">
      <c r="A1165" t="s">
        <v>1712</v>
      </c>
    </row>
    <row r="1166" spans="1:1" x14ac:dyDescent="0.55000000000000004">
      <c r="A1166" t="s">
        <v>1713</v>
      </c>
    </row>
    <row r="1167" spans="1:1" x14ac:dyDescent="0.55000000000000004">
      <c r="A1167" t="s">
        <v>1714</v>
      </c>
    </row>
    <row r="1168" spans="1:1" x14ac:dyDescent="0.55000000000000004">
      <c r="A1168" t="s">
        <v>1712</v>
      </c>
    </row>
    <row r="1169" spans="1:1" x14ac:dyDescent="0.55000000000000004">
      <c r="A1169" t="s">
        <v>1713</v>
      </c>
    </row>
    <row r="1170" spans="1:1" x14ac:dyDescent="0.55000000000000004">
      <c r="A1170" t="s">
        <v>1715</v>
      </c>
    </row>
    <row r="1171" spans="1:1" x14ac:dyDescent="0.55000000000000004">
      <c r="A1171" t="s">
        <v>1716</v>
      </c>
    </row>
    <row r="1172" spans="1:1" x14ac:dyDescent="0.55000000000000004">
      <c r="A1172" t="s">
        <v>1717</v>
      </c>
    </row>
    <row r="1173" spans="1:1" x14ac:dyDescent="0.55000000000000004">
      <c r="A1173" t="s">
        <v>1715</v>
      </c>
    </row>
    <row r="1174" spans="1:1" x14ac:dyDescent="0.55000000000000004">
      <c r="A1174" t="s">
        <v>1716</v>
      </c>
    </row>
    <row r="1175" spans="1:1" x14ac:dyDescent="0.55000000000000004">
      <c r="A1175" t="s">
        <v>1717</v>
      </c>
    </row>
    <row r="1176" spans="1:1" x14ac:dyDescent="0.55000000000000004">
      <c r="A1176" t="s">
        <v>1715</v>
      </c>
    </row>
    <row r="1177" spans="1:1" x14ac:dyDescent="0.55000000000000004">
      <c r="A1177" t="s">
        <v>1716</v>
      </c>
    </row>
    <row r="1178" spans="1:1" x14ac:dyDescent="0.55000000000000004">
      <c r="A1178" t="s">
        <v>1717</v>
      </c>
    </row>
    <row r="1179" spans="1:1" x14ac:dyDescent="0.55000000000000004">
      <c r="A1179" t="s">
        <v>1715</v>
      </c>
    </row>
    <row r="1180" spans="1:1" x14ac:dyDescent="0.55000000000000004">
      <c r="A1180" t="s">
        <v>1716</v>
      </c>
    </row>
    <row r="1181" spans="1:1" x14ac:dyDescent="0.55000000000000004">
      <c r="A1181" t="s">
        <v>1717</v>
      </c>
    </row>
    <row r="1182" spans="1:1" x14ac:dyDescent="0.55000000000000004">
      <c r="A1182" t="s">
        <v>1715</v>
      </c>
    </row>
    <row r="1183" spans="1:1" x14ac:dyDescent="0.55000000000000004">
      <c r="A1183" t="s">
        <v>1716</v>
      </c>
    </row>
    <row r="1184" spans="1:1" x14ac:dyDescent="0.55000000000000004">
      <c r="A1184" t="s">
        <v>1717</v>
      </c>
    </row>
    <row r="1185" spans="1:1" x14ac:dyDescent="0.55000000000000004">
      <c r="A1185" t="s">
        <v>1715</v>
      </c>
    </row>
    <row r="1186" spans="1:1" x14ac:dyDescent="0.55000000000000004">
      <c r="A1186" t="s">
        <v>1716</v>
      </c>
    </row>
    <row r="1187" spans="1:1" x14ac:dyDescent="0.55000000000000004">
      <c r="A1187" t="s">
        <v>1717</v>
      </c>
    </row>
    <row r="1188" spans="1:1" x14ac:dyDescent="0.55000000000000004">
      <c r="A1188" t="s">
        <v>1715</v>
      </c>
    </row>
    <row r="1189" spans="1:1" x14ac:dyDescent="0.55000000000000004">
      <c r="A1189" t="s">
        <v>1716</v>
      </c>
    </row>
    <row r="1190" spans="1:1" x14ac:dyDescent="0.55000000000000004">
      <c r="A1190" t="s">
        <v>1717</v>
      </c>
    </row>
    <row r="1191" spans="1:1" x14ac:dyDescent="0.55000000000000004">
      <c r="A1191" t="s">
        <v>1715</v>
      </c>
    </row>
    <row r="1192" spans="1:1" x14ac:dyDescent="0.55000000000000004">
      <c r="A1192" t="s">
        <v>1716</v>
      </c>
    </row>
    <row r="1193" spans="1:1" x14ac:dyDescent="0.55000000000000004">
      <c r="A1193" t="s">
        <v>1717</v>
      </c>
    </row>
    <row r="1194" spans="1:1" x14ac:dyDescent="0.55000000000000004">
      <c r="A1194" t="s">
        <v>1715</v>
      </c>
    </row>
    <row r="1195" spans="1:1" x14ac:dyDescent="0.55000000000000004">
      <c r="A1195" t="s">
        <v>1716</v>
      </c>
    </row>
    <row r="1196" spans="1:1" x14ac:dyDescent="0.55000000000000004">
      <c r="A1196" t="s">
        <v>1717</v>
      </c>
    </row>
    <row r="1197" spans="1:1" x14ac:dyDescent="0.55000000000000004">
      <c r="A1197" t="s">
        <v>1715</v>
      </c>
    </row>
    <row r="1198" spans="1:1" x14ac:dyDescent="0.55000000000000004">
      <c r="A1198" t="s">
        <v>1716</v>
      </c>
    </row>
    <row r="1199" spans="1:1" x14ac:dyDescent="0.55000000000000004">
      <c r="A1199" t="s">
        <v>1717</v>
      </c>
    </row>
    <row r="1200" spans="1:1" x14ac:dyDescent="0.55000000000000004">
      <c r="A1200" t="s">
        <v>1715</v>
      </c>
    </row>
    <row r="1201" spans="1:1" x14ac:dyDescent="0.55000000000000004">
      <c r="A1201" t="s">
        <v>1716</v>
      </c>
    </row>
    <row r="1202" spans="1:1" x14ac:dyDescent="0.55000000000000004">
      <c r="A1202" t="s">
        <v>1717</v>
      </c>
    </row>
    <row r="1203" spans="1:1" x14ac:dyDescent="0.55000000000000004">
      <c r="A1203" t="s">
        <v>1715</v>
      </c>
    </row>
    <row r="1204" spans="1:1" x14ac:dyDescent="0.55000000000000004">
      <c r="A1204" t="s">
        <v>1716</v>
      </c>
    </row>
    <row r="1205" spans="1:1" x14ac:dyDescent="0.55000000000000004">
      <c r="A1205" t="s">
        <v>1717</v>
      </c>
    </row>
    <row r="1206" spans="1:1" x14ac:dyDescent="0.55000000000000004">
      <c r="A1206" t="s">
        <v>1715</v>
      </c>
    </row>
    <row r="1207" spans="1:1" x14ac:dyDescent="0.55000000000000004">
      <c r="A1207" t="s">
        <v>1716</v>
      </c>
    </row>
    <row r="1208" spans="1:1" x14ac:dyDescent="0.55000000000000004">
      <c r="A1208" t="s">
        <v>1717</v>
      </c>
    </row>
    <row r="1209" spans="1:1" x14ac:dyDescent="0.55000000000000004">
      <c r="A1209" t="s">
        <v>1715</v>
      </c>
    </row>
    <row r="1210" spans="1:1" x14ac:dyDescent="0.55000000000000004">
      <c r="A1210" t="s">
        <v>1716</v>
      </c>
    </row>
    <row r="1211" spans="1:1" x14ac:dyDescent="0.55000000000000004">
      <c r="A1211" t="s">
        <v>1717</v>
      </c>
    </row>
    <row r="1212" spans="1:1" x14ac:dyDescent="0.55000000000000004">
      <c r="A1212" t="s">
        <v>1715</v>
      </c>
    </row>
    <row r="1213" spans="1:1" x14ac:dyDescent="0.55000000000000004">
      <c r="A1213" t="s">
        <v>1716</v>
      </c>
    </row>
    <row r="1214" spans="1:1" x14ac:dyDescent="0.55000000000000004">
      <c r="A1214" t="s">
        <v>1717</v>
      </c>
    </row>
    <row r="1215" spans="1:1" x14ac:dyDescent="0.55000000000000004">
      <c r="A1215" t="s">
        <v>1715</v>
      </c>
    </row>
    <row r="1216" spans="1:1" x14ac:dyDescent="0.55000000000000004">
      <c r="A1216" t="s">
        <v>1716</v>
      </c>
    </row>
    <row r="1217" spans="1:1" x14ac:dyDescent="0.55000000000000004">
      <c r="A1217" t="s">
        <v>1717</v>
      </c>
    </row>
    <row r="1218" spans="1:1" x14ac:dyDescent="0.55000000000000004">
      <c r="A1218" t="s">
        <v>1715</v>
      </c>
    </row>
    <row r="1219" spans="1:1" x14ac:dyDescent="0.55000000000000004">
      <c r="A1219" t="s">
        <v>1716</v>
      </c>
    </row>
    <row r="1220" spans="1:1" x14ac:dyDescent="0.55000000000000004">
      <c r="A1220" t="s">
        <v>1717</v>
      </c>
    </row>
    <row r="1221" spans="1:1" x14ac:dyDescent="0.55000000000000004">
      <c r="A1221" t="s">
        <v>1715</v>
      </c>
    </row>
    <row r="1222" spans="1:1" x14ac:dyDescent="0.55000000000000004">
      <c r="A1222" t="s">
        <v>1716</v>
      </c>
    </row>
    <row r="1223" spans="1:1" x14ac:dyDescent="0.55000000000000004">
      <c r="A1223" t="s">
        <v>1717</v>
      </c>
    </row>
    <row r="1224" spans="1:1" x14ac:dyDescent="0.55000000000000004">
      <c r="A1224" t="s">
        <v>1715</v>
      </c>
    </row>
    <row r="1225" spans="1:1" x14ac:dyDescent="0.55000000000000004">
      <c r="A1225" t="s">
        <v>1716</v>
      </c>
    </row>
    <row r="1226" spans="1:1" x14ac:dyDescent="0.55000000000000004">
      <c r="A1226" t="s">
        <v>1717</v>
      </c>
    </row>
    <row r="1227" spans="1:1" x14ac:dyDescent="0.55000000000000004">
      <c r="A1227" t="s">
        <v>1715</v>
      </c>
    </row>
    <row r="1228" spans="1:1" x14ac:dyDescent="0.55000000000000004">
      <c r="A1228" t="s">
        <v>1716</v>
      </c>
    </row>
    <row r="1229" spans="1:1" x14ac:dyDescent="0.55000000000000004">
      <c r="A1229" t="s">
        <v>1717</v>
      </c>
    </row>
    <row r="1230" spans="1:1" x14ac:dyDescent="0.55000000000000004">
      <c r="A1230" t="s">
        <v>1715</v>
      </c>
    </row>
    <row r="1231" spans="1:1" x14ac:dyDescent="0.55000000000000004">
      <c r="A1231" t="s">
        <v>1716</v>
      </c>
    </row>
    <row r="1232" spans="1:1" x14ac:dyDescent="0.55000000000000004">
      <c r="A1232" t="s">
        <v>1717</v>
      </c>
    </row>
    <row r="1233" spans="1:1" x14ac:dyDescent="0.55000000000000004">
      <c r="A1233" t="s">
        <v>1715</v>
      </c>
    </row>
    <row r="1234" spans="1:1" x14ac:dyDescent="0.55000000000000004">
      <c r="A1234" t="s">
        <v>1716</v>
      </c>
    </row>
    <row r="1235" spans="1:1" x14ac:dyDescent="0.55000000000000004">
      <c r="A1235" t="s">
        <v>1717</v>
      </c>
    </row>
    <row r="1236" spans="1:1" x14ac:dyDescent="0.55000000000000004">
      <c r="A1236" t="s">
        <v>1715</v>
      </c>
    </row>
    <row r="1237" spans="1:1" x14ac:dyDescent="0.55000000000000004">
      <c r="A1237" t="s">
        <v>1716</v>
      </c>
    </row>
    <row r="1238" spans="1:1" x14ac:dyDescent="0.55000000000000004">
      <c r="A1238" t="s">
        <v>1717</v>
      </c>
    </row>
    <row r="1239" spans="1:1" x14ac:dyDescent="0.55000000000000004">
      <c r="A1239" t="s">
        <v>1715</v>
      </c>
    </row>
    <row r="1240" spans="1:1" x14ac:dyDescent="0.55000000000000004">
      <c r="A1240" t="s">
        <v>1716</v>
      </c>
    </row>
    <row r="1241" spans="1:1" x14ac:dyDescent="0.55000000000000004">
      <c r="A1241" t="s">
        <v>1717</v>
      </c>
    </row>
    <row r="1242" spans="1:1" x14ac:dyDescent="0.55000000000000004">
      <c r="A1242" t="s">
        <v>1715</v>
      </c>
    </row>
    <row r="1243" spans="1:1" x14ac:dyDescent="0.55000000000000004">
      <c r="A1243" t="s">
        <v>1716</v>
      </c>
    </row>
    <row r="1244" spans="1:1" x14ac:dyDescent="0.55000000000000004">
      <c r="A1244" t="s">
        <v>1717</v>
      </c>
    </row>
    <row r="1245" spans="1:1" x14ac:dyDescent="0.55000000000000004">
      <c r="A1245" t="s">
        <v>1715</v>
      </c>
    </row>
    <row r="1246" spans="1:1" x14ac:dyDescent="0.55000000000000004">
      <c r="A1246" t="s">
        <v>1716</v>
      </c>
    </row>
    <row r="1247" spans="1:1" x14ac:dyDescent="0.55000000000000004">
      <c r="A1247" t="s">
        <v>1717</v>
      </c>
    </row>
    <row r="1248" spans="1:1" x14ac:dyDescent="0.55000000000000004">
      <c r="A1248" t="s">
        <v>1715</v>
      </c>
    </row>
    <row r="1249" spans="1:1" x14ac:dyDescent="0.55000000000000004">
      <c r="A1249" t="s">
        <v>1716</v>
      </c>
    </row>
    <row r="1250" spans="1:1" x14ac:dyDescent="0.55000000000000004">
      <c r="A1250" t="s">
        <v>1717</v>
      </c>
    </row>
    <row r="1251" spans="1:1" x14ac:dyDescent="0.55000000000000004">
      <c r="A1251" t="s">
        <v>1715</v>
      </c>
    </row>
    <row r="1252" spans="1:1" x14ac:dyDescent="0.55000000000000004">
      <c r="A1252" t="s">
        <v>1716</v>
      </c>
    </row>
    <row r="1253" spans="1:1" x14ac:dyDescent="0.55000000000000004">
      <c r="A1253" t="s">
        <v>1717</v>
      </c>
    </row>
    <row r="1254" spans="1:1" x14ac:dyDescent="0.55000000000000004">
      <c r="A1254" t="s">
        <v>1715</v>
      </c>
    </row>
    <row r="1255" spans="1:1" x14ac:dyDescent="0.55000000000000004">
      <c r="A1255" t="s">
        <v>1716</v>
      </c>
    </row>
    <row r="1256" spans="1:1" x14ac:dyDescent="0.55000000000000004">
      <c r="A1256" t="s">
        <v>1717</v>
      </c>
    </row>
    <row r="1257" spans="1:1" x14ac:dyDescent="0.55000000000000004">
      <c r="A1257" t="s">
        <v>1715</v>
      </c>
    </row>
    <row r="1258" spans="1:1" x14ac:dyDescent="0.55000000000000004">
      <c r="A1258" t="s">
        <v>1716</v>
      </c>
    </row>
    <row r="1259" spans="1:1" x14ac:dyDescent="0.55000000000000004">
      <c r="A1259" t="s">
        <v>1717</v>
      </c>
    </row>
    <row r="1260" spans="1:1" x14ac:dyDescent="0.55000000000000004">
      <c r="A1260" t="s">
        <v>1715</v>
      </c>
    </row>
    <row r="1261" spans="1:1" x14ac:dyDescent="0.55000000000000004">
      <c r="A1261" t="s">
        <v>1716</v>
      </c>
    </row>
    <row r="1262" spans="1:1" x14ac:dyDescent="0.55000000000000004">
      <c r="A1262" t="s">
        <v>1717</v>
      </c>
    </row>
    <row r="1263" spans="1:1" x14ac:dyDescent="0.55000000000000004">
      <c r="A1263" t="s">
        <v>1715</v>
      </c>
    </row>
    <row r="1264" spans="1:1" x14ac:dyDescent="0.55000000000000004">
      <c r="A1264" t="s">
        <v>1716</v>
      </c>
    </row>
    <row r="1265" spans="1:1" x14ac:dyDescent="0.55000000000000004">
      <c r="A1265" t="s">
        <v>1717</v>
      </c>
    </row>
    <row r="1266" spans="1:1" x14ac:dyDescent="0.55000000000000004">
      <c r="A1266" t="s">
        <v>1715</v>
      </c>
    </row>
    <row r="1267" spans="1:1" x14ac:dyDescent="0.55000000000000004">
      <c r="A1267" t="s">
        <v>1716</v>
      </c>
    </row>
    <row r="1268" spans="1:1" x14ac:dyDescent="0.55000000000000004">
      <c r="A1268" t="s">
        <v>1717</v>
      </c>
    </row>
    <row r="1269" spans="1:1" x14ac:dyDescent="0.55000000000000004">
      <c r="A1269" t="s">
        <v>1715</v>
      </c>
    </row>
    <row r="1270" spans="1:1" x14ac:dyDescent="0.55000000000000004">
      <c r="A1270" t="s">
        <v>1716</v>
      </c>
    </row>
    <row r="1271" spans="1:1" x14ac:dyDescent="0.55000000000000004">
      <c r="A1271" t="s">
        <v>1717</v>
      </c>
    </row>
    <row r="1272" spans="1:1" x14ac:dyDescent="0.55000000000000004">
      <c r="A1272" t="s">
        <v>1715</v>
      </c>
    </row>
    <row r="1273" spans="1:1" x14ac:dyDescent="0.55000000000000004">
      <c r="A1273" t="s">
        <v>1716</v>
      </c>
    </row>
    <row r="1274" spans="1:1" x14ac:dyDescent="0.55000000000000004">
      <c r="A1274" t="s">
        <v>1717</v>
      </c>
    </row>
    <row r="1275" spans="1:1" x14ac:dyDescent="0.55000000000000004">
      <c r="A1275" t="s">
        <v>1715</v>
      </c>
    </row>
    <row r="1276" spans="1:1" x14ac:dyDescent="0.55000000000000004">
      <c r="A1276" t="s">
        <v>1716</v>
      </c>
    </row>
    <row r="1277" spans="1:1" x14ac:dyDescent="0.55000000000000004">
      <c r="A1277" t="s">
        <v>1717</v>
      </c>
    </row>
    <row r="1278" spans="1:1" x14ac:dyDescent="0.55000000000000004">
      <c r="A1278" t="s">
        <v>1715</v>
      </c>
    </row>
    <row r="1279" spans="1:1" x14ac:dyDescent="0.55000000000000004">
      <c r="A1279" t="s">
        <v>1716</v>
      </c>
    </row>
    <row r="1280" spans="1:1" x14ac:dyDescent="0.55000000000000004">
      <c r="A1280" t="s">
        <v>1717</v>
      </c>
    </row>
    <row r="1281" spans="1:1" x14ac:dyDescent="0.55000000000000004">
      <c r="A1281" t="s">
        <v>1715</v>
      </c>
    </row>
    <row r="1282" spans="1:1" x14ac:dyDescent="0.55000000000000004">
      <c r="A1282" t="s">
        <v>1716</v>
      </c>
    </row>
    <row r="1283" spans="1:1" x14ac:dyDescent="0.55000000000000004">
      <c r="A1283" t="s">
        <v>1717</v>
      </c>
    </row>
    <row r="1284" spans="1:1" x14ac:dyDescent="0.55000000000000004">
      <c r="A1284" t="s">
        <v>1715</v>
      </c>
    </row>
    <row r="1285" spans="1:1" x14ac:dyDescent="0.55000000000000004">
      <c r="A1285" t="s">
        <v>1716</v>
      </c>
    </row>
    <row r="1286" spans="1:1" x14ac:dyDescent="0.55000000000000004">
      <c r="A1286" t="s">
        <v>1717</v>
      </c>
    </row>
    <row r="1287" spans="1:1" x14ac:dyDescent="0.55000000000000004">
      <c r="A1287" t="s">
        <v>1715</v>
      </c>
    </row>
    <row r="1288" spans="1:1" x14ac:dyDescent="0.55000000000000004">
      <c r="A1288" t="s">
        <v>1716</v>
      </c>
    </row>
    <row r="1289" spans="1:1" x14ac:dyDescent="0.55000000000000004">
      <c r="A1289" t="s">
        <v>1717</v>
      </c>
    </row>
    <row r="1290" spans="1:1" x14ac:dyDescent="0.55000000000000004">
      <c r="A1290" t="s">
        <v>1715</v>
      </c>
    </row>
    <row r="1291" spans="1:1" x14ac:dyDescent="0.55000000000000004">
      <c r="A1291" t="s">
        <v>1716</v>
      </c>
    </row>
    <row r="1292" spans="1:1" x14ac:dyDescent="0.55000000000000004">
      <c r="A1292" t="s">
        <v>1717</v>
      </c>
    </row>
    <row r="1293" spans="1:1" x14ac:dyDescent="0.55000000000000004">
      <c r="A1293" t="s">
        <v>1715</v>
      </c>
    </row>
    <row r="1294" spans="1:1" x14ac:dyDescent="0.55000000000000004">
      <c r="A1294" t="s">
        <v>1716</v>
      </c>
    </row>
    <row r="1295" spans="1:1" x14ac:dyDescent="0.55000000000000004">
      <c r="A1295" t="s">
        <v>1717</v>
      </c>
    </row>
    <row r="1296" spans="1:1" x14ac:dyDescent="0.55000000000000004">
      <c r="A1296" t="s">
        <v>1715</v>
      </c>
    </row>
    <row r="1297" spans="1:1" x14ac:dyDescent="0.55000000000000004">
      <c r="A1297" t="s">
        <v>1716</v>
      </c>
    </row>
    <row r="1298" spans="1:1" x14ac:dyDescent="0.55000000000000004">
      <c r="A1298" t="s">
        <v>1717</v>
      </c>
    </row>
    <row r="1299" spans="1:1" x14ac:dyDescent="0.55000000000000004">
      <c r="A1299" t="s">
        <v>1715</v>
      </c>
    </row>
    <row r="1300" spans="1:1" x14ac:dyDescent="0.55000000000000004">
      <c r="A1300" t="s">
        <v>1716</v>
      </c>
    </row>
    <row r="1301" spans="1:1" x14ac:dyDescent="0.55000000000000004">
      <c r="A1301" t="s">
        <v>1717</v>
      </c>
    </row>
    <row r="1302" spans="1:1" x14ac:dyDescent="0.55000000000000004">
      <c r="A1302" t="s">
        <v>1715</v>
      </c>
    </row>
    <row r="1303" spans="1:1" x14ac:dyDescent="0.55000000000000004">
      <c r="A1303" t="s">
        <v>1716</v>
      </c>
    </row>
    <row r="1304" spans="1:1" x14ac:dyDescent="0.55000000000000004">
      <c r="A1304" t="s">
        <v>1717</v>
      </c>
    </row>
    <row r="1305" spans="1:1" x14ac:dyDescent="0.55000000000000004">
      <c r="A1305" t="s">
        <v>1715</v>
      </c>
    </row>
    <row r="1306" spans="1:1" x14ac:dyDescent="0.55000000000000004">
      <c r="A1306" t="s">
        <v>1716</v>
      </c>
    </row>
    <row r="1307" spans="1:1" x14ac:dyDescent="0.55000000000000004">
      <c r="A1307" t="s">
        <v>1717</v>
      </c>
    </row>
    <row r="1308" spans="1:1" x14ac:dyDescent="0.55000000000000004">
      <c r="A1308" t="s">
        <v>1715</v>
      </c>
    </row>
    <row r="1309" spans="1:1" x14ac:dyDescent="0.55000000000000004">
      <c r="A1309" t="s">
        <v>1716</v>
      </c>
    </row>
    <row r="1310" spans="1:1" x14ac:dyDescent="0.55000000000000004">
      <c r="A1310" t="s">
        <v>1717</v>
      </c>
    </row>
    <row r="1311" spans="1:1" x14ac:dyDescent="0.55000000000000004">
      <c r="A1311" t="s">
        <v>1715</v>
      </c>
    </row>
    <row r="1312" spans="1:1" x14ac:dyDescent="0.55000000000000004">
      <c r="A1312" t="s">
        <v>1716</v>
      </c>
    </row>
    <row r="1313" spans="1:1" x14ac:dyDescent="0.55000000000000004">
      <c r="A1313" t="s">
        <v>1717</v>
      </c>
    </row>
    <row r="1314" spans="1:1" x14ac:dyDescent="0.55000000000000004">
      <c r="A1314" t="s">
        <v>1715</v>
      </c>
    </row>
    <row r="1315" spans="1:1" x14ac:dyDescent="0.55000000000000004">
      <c r="A1315" t="s">
        <v>1716</v>
      </c>
    </row>
    <row r="1316" spans="1:1" x14ac:dyDescent="0.55000000000000004">
      <c r="A1316" t="s">
        <v>1717</v>
      </c>
    </row>
    <row r="1317" spans="1:1" x14ac:dyDescent="0.55000000000000004">
      <c r="A1317" t="s">
        <v>1715</v>
      </c>
    </row>
    <row r="1318" spans="1:1" x14ac:dyDescent="0.55000000000000004">
      <c r="A1318" t="s">
        <v>1716</v>
      </c>
    </row>
    <row r="1319" spans="1:1" x14ac:dyDescent="0.55000000000000004">
      <c r="A1319" t="s">
        <v>1717</v>
      </c>
    </row>
    <row r="1320" spans="1:1" x14ac:dyDescent="0.55000000000000004">
      <c r="A1320" t="s">
        <v>1715</v>
      </c>
    </row>
    <row r="1321" spans="1:1" x14ac:dyDescent="0.55000000000000004">
      <c r="A1321" t="s">
        <v>1716</v>
      </c>
    </row>
    <row r="1322" spans="1:1" x14ac:dyDescent="0.55000000000000004">
      <c r="A1322" t="s">
        <v>1717</v>
      </c>
    </row>
    <row r="1323" spans="1:1" x14ac:dyDescent="0.55000000000000004">
      <c r="A1323" t="s">
        <v>1715</v>
      </c>
    </row>
    <row r="1324" spans="1:1" x14ac:dyDescent="0.55000000000000004">
      <c r="A1324" t="s">
        <v>1716</v>
      </c>
    </row>
    <row r="1325" spans="1:1" x14ac:dyDescent="0.55000000000000004">
      <c r="A1325" t="s">
        <v>1717</v>
      </c>
    </row>
    <row r="1326" spans="1:1" x14ac:dyDescent="0.55000000000000004">
      <c r="A1326" t="s">
        <v>1715</v>
      </c>
    </row>
    <row r="1327" spans="1:1" x14ac:dyDescent="0.55000000000000004">
      <c r="A1327" t="s">
        <v>1716</v>
      </c>
    </row>
    <row r="1328" spans="1:1" x14ac:dyDescent="0.55000000000000004">
      <c r="A1328" t="s">
        <v>1717</v>
      </c>
    </row>
    <row r="1329" spans="1:1" x14ac:dyDescent="0.55000000000000004">
      <c r="A1329" t="s">
        <v>1715</v>
      </c>
    </row>
    <row r="1330" spans="1:1" x14ac:dyDescent="0.55000000000000004">
      <c r="A1330" t="s">
        <v>1716</v>
      </c>
    </row>
    <row r="1331" spans="1:1" x14ac:dyDescent="0.55000000000000004">
      <c r="A1331" t="s">
        <v>1717</v>
      </c>
    </row>
    <row r="1332" spans="1:1" x14ac:dyDescent="0.55000000000000004">
      <c r="A1332" t="s">
        <v>1715</v>
      </c>
    </row>
    <row r="1333" spans="1:1" x14ac:dyDescent="0.55000000000000004">
      <c r="A1333" t="s">
        <v>1716</v>
      </c>
    </row>
    <row r="1334" spans="1:1" x14ac:dyDescent="0.55000000000000004">
      <c r="A1334" t="s">
        <v>1717</v>
      </c>
    </row>
    <row r="1335" spans="1:1" x14ac:dyDescent="0.55000000000000004">
      <c r="A1335" t="s">
        <v>1715</v>
      </c>
    </row>
    <row r="1336" spans="1:1" x14ac:dyDescent="0.55000000000000004">
      <c r="A1336" t="s">
        <v>1716</v>
      </c>
    </row>
    <row r="1337" spans="1:1" x14ac:dyDescent="0.55000000000000004">
      <c r="A1337" t="s">
        <v>1717</v>
      </c>
    </row>
    <row r="1338" spans="1:1" x14ac:dyDescent="0.55000000000000004">
      <c r="A1338" t="s">
        <v>1715</v>
      </c>
    </row>
    <row r="1339" spans="1:1" x14ac:dyDescent="0.55000000000000004">
      <c r="A1339" t="s">
        <v>1716</v>
      </c>
    </row>
    <row r="1340" spans="1:1" x14ac:dyDescent="0.55000000000000004">
      <c r="A1340" t="s">
        <v>1717</v>
      </c>
    </row>
    <row r="1341" spans="1:1" x14ac:dyDescent="0.55000000000000004">
      <c r="A1341" t="s">
        <v>1715</v>
      </c>
    </row>
    <row r="1342" spans="1:1" x14ac:dyDescent="0.55000000000000004">
      <c r="A1342" t="s">
        <v>1716</v>
      </c>
    </row>
    <row r="1343" spans="1:1" x14ac:dyDescent="0.55000000000000004">
      <c r="A1343" t="s">
        <v>1717</v>
      </c>
    </row>
    <row r="1344" spans="1:1" x14ac:dyDescent="0.55000000000000004">
      <c r="A1344" t="s">
        <v>1715</v>
      </c>
    </row>
    <row r="1345" spans="1:1" x14ac:dyDescent="0.55000000000000004">
      <c r="A1345" t="s">
        <v>1716</v>
      </c>
    </row>
    <row r="1346" spans="1:1" x14ac:dyDescent="0.55000000000000004">
      <c r="A1346" t="s">
        <v>1717</v>
      </c>
    </row>
    <row r="1347" spans="1:1" x14ac:dyDescent="0.55000000000000004">
      <c r="A1347" t="s">
        <v>1715</v>
      </c>
    </row>
    <row r="1348" spans="1:1" x14ac:dyDescent="0.55000000000000004">
      <c r="A1348" t="s">
        <v>1716</v>
      </c>
    </row>
    <row r="1349" spans="1:1" x14ac:dyDescent="0.55000000000000004">
      <c r="A1349" t="s">
        <v>1717</v>
      </c>
    </row>
    <row r="1350" spans="1:1" x14ac:dyDescent="0.55000000000000004">
      <c r="A1350" t="s">
        <v>1715</v>
      </c>
    </row>
    <row r="1351" spans="1:1" x14ac:dyDescent="0.55000000000000004">
      <c r="A1351" t="s">
        <v>1716</v>
      </c>
    </row>
    <row r="1352" spans="1:1" x14ac:dyDescent="0.55000000000000004">
      <c r="A1352" t="s">
        <v>1717</v>
      </c>
    </row>
    <row r="1353" spans="1:1" x14ac:dyDescent="0.55000000000000004">
      <c r="A1353" t="s">
        <v>1715</v>
      </c>
    </row>
    <row r="1354" spans="1:1" x14ac:dyDescent="0.55000000000000004">
      <c r="A1354" t="s">
        <v>1716</v>
      </c>
    </row>
    <row r="1355" spans="1:1" x14ac:dyDescent="0.55000000000000004">
      <c r="A1355" t="s">
        <v>1717</v>
      </c>
    </row>
    <row r="1356" spans="1:1" x14ac:dyDescent="0.55000000000000004">
      <c r="A1356" t="s">
        <v>1715</v>
      </c>
    </row>
    <row r="1357" spans="1:1" x14ac:dyDescent="0.55000000000000004">
      <c r="A1357" t="s">
        <v>1716</v>
      </c>
    </row>
    <row r="1358" spans="1:1" x14ac:dyDescent="0.55000000000000004">
      <c r="A1358" t="s">
        <v>1717</v>
      </c>
    </row>
    <row r="1359" spans="1:1" x14ac:dyDescent="0.55000000000000004">
      <c r="A1359" t="s">
        <v>1715</v>
      </c>
    </row>
    <row r="1360" spans="1:1" x14ac:dyDescent="0.55000000000000004">
      <c r="A1360" t="s">
        <v>1716</v>
      </c>
    </row>
    <row r="1361" spans="1:1" x14ac:dyDescent="0.55000000000000004">
      <c r="A1361" t="s">
        <v>1717</v>
      </c>
    </row>
    <row r="1362" spans="1:1" x14ac:dyDescent="0.55000000000000004">
      <c r="A1362" t="s">
        <v>1715</v>
      </c>
    </row>
    <row r="1363" spans="1:1" x14ac:dyDescent="0.55000000000000004">
      <c r="A1363" t="s">
        <v>1716</v>
      </c>
    </row>
    <row r="1364" spans="1:1" x14ac:dyDescent="0.55000000000000004">
      <c r="A1364" t="s">
        <v>1717</v>
      </c>
    </row>
    <row r="1365" spans="1:1" x14ac:dyDescent="0.55000000000000004">
      <c r="A1365" t="s">
        <v>1715</v>
      </c>
    </row>
    <row r="1366" spans="1:1" x14ac:dyDescent="0.55000000000000004">
      <c r="A1366" t="s">
        <v>1716</v>
      </c>
    </row>
    <row r="1367" spans="1:1" x14ac:dyDescent="0.55000000000000004">
      <c r="A1367" t="s">
        <v>1717</v>
      </c>
    </row>
    <row r="1368" spans="1:1" x14ac:dyDescent="0.55000000000000004">
      <c r="A1368" t="s">
        <v>1715</v>
      </c>
    </row>
    <row r="1369" spans="1:1" x14ac:dyDescent="0.55000000000000004">
      <c r="A1369" t="s">
        <v>1716</v>
      </c>
    </row>
    <row r="1370" spans="1:1" x14ac:dyDescent="0.55000000000000004">
      <c r="A1370" t="s">
        <v>1717</v>
      </c>
    </row>
    <row r="1371" spans="1:1" x14ac:dyDescent="0.55000000000000004">
      <c r="A1371" t="s">
        <v>1715</v>
      </c>
    </row>
    <row r="1372" spans="1:1" x14ac:dyDescent="0.55000000000000004">
      <c r="A1372" t="s">
        <v>1716</v>
      </c>
    </row>
    <row r="1373" spans="1:1" x14ac:dyDescent="0.55000000000000004">
      <c r="A1373" t="s">
        <v>1717</v>
      </c>
    </row>
    <row r="1374" spans="1:1" x14ac:dyDescent="0.55000000000000004">
      <c r="A1374" t="s">
        <v>1715</v>
      </c>
    </row>
    <row r="1375" spans="1:1" x14ac:dyDescent="0.55000000000000004">
      <c r="A1375" t="s">
        <v>1716</v>
      </c>
    </row>
    <row r="1376" spans="1:1" x14ac:dyDescent="0.55000000000000004">
      <c r="A1376" t="s">
        <v>1717</v>
      </c>
    </row>
    <row r="1377" spans="1:1" x14ac:dyDescent="0.55000000000000004">
      <c r="A1377" t="s">
        <v>1715</v>
      </c>
    </row>
    <row r="1378" spans="1:1" x14ac:dyDescent="0.55000000000000004">
      <c r="A1378" t="s">
        <v>1716</v>
      </c>
    </row>
    <row r="1379" spans="1:1" x14ac:dyDescent="0.55000000000000004">
      <c r="A1379" t="s">
        <v>1717</v>
      </c>
    </row>
    <row r="1380" spans="1:1" x14ac:dyDescent="0.55000000000000004">
      <c r="A1380" t="s">
        <v>1715</v>
      </c>
    </row>
    <row r="1381" spans="1:1" x14ac:dyDescent="0.55000000000000004">
      <c r="A1381" t="s">
        <v>1716</v>
      </c>
    </row>
    <row r="1382" spans="1:1" x14ac:dyDescent="0.55000000000000004">
      <c r="A1382" t="s">
        <v>1717</v>
      </c>
    </row>
    <row r="1383" spans="1:1" x14ac:dyDescent="0.55000000000000004">
      <c r="A1383" t="s">
        <v>1715</v>
      </c>
    </row>
    <row r="1384" spans="1:1" x14ac:dyDescent="0.55000000000000004">
      <c r="A1384" t="s">
        <v>1716</v>
      </c>
    </row>
    <row r="1385" spans="1:1" x14ac:dyDescent="0.55000000000000004">
      <c r="A1385" t="s">
        <v>1717</v>
      </c>
    </row>
    <row r="1386" spans="1:1" x14ac:dyDescent="0.55000000000000004">
      <c r="A1386" t="s">
        <v>1715</v>
      </c>
    </row>
    <row r="1387" spans="1:1" x14ac:dyDescent="0.55000000000000004">
      <c r="A1387" t="s">
        <v>1716</v>
      </c>
    </row>
    <row r="1388" spans="1:1" x14ac:dyDescent="0.55000000000000004">
      <c r="A1388" t="s">
        <v>1717</v>
      </c>
    </row>
    <row r="1389" spans="1:1" x14ac:dyDescent="0.55000000000000004">
      <c r="A1389" t="s">
        <v>1715</v>
      </c>
    </row>
    <row r="1390" spans="1:1" x14ac:dyDescent="0.55000000000000004">
      <c r="A1390" t="s">
        <v>1716</v>
      </c>
    </row>
    <row r="1391" spans="1:1" x14ac:dyDescent="0.55000000000000004">
      <c r="A1391" t="s">
        <v>1717</v>
      </c>
    </row>
    <row r="1392" spans="1:1" x14ac:dyDescent="0.55000000000000004">
      <c r="A1392" t="s">
        <v>1715</v>
      </c>
    </row>
    <row r="1393" spans="1:1" x14ac:dyDescent="0.55000000000000004">
      <c r="A1393" t="s">
        <v>1716</v>
      </c>
    </row>
    <row r="1394" spans="1:1" x14ac:dyDescent="0.55000000000000004">
      <c r="A1394" t="s">
        <v>1717</v>
      </c>
    </row>
    <row r="1395" spans="1:1" x14ac:dyDescent="0.55000000000000004">
      <c r="A1395" t="s">
        <v>1715</v>
      </c>
    </row>
    <row r="1396" spans="1:1" x14ac:dyDescent="0.55000000000000004">
      <c r="A1396" t="s">
        <v>1716</v>
      </c>
    </row>
    <row r="1397" spans="1:1" x14ac:dyDescent="0.55000000000000004">
      <c r="A1397" t="s">
        <v>1717</v>
      </c>
    </row>
    <row r="1398" spans="1:1" x14ac:dyDescent="0.55000000000000004">
      <c r="A1398" t="s">
        <v>1715</v>
      </c>
    </row>
    <row r="1399" spans="1:1" x14ac:dyDescent="0.55000000000000004">
      <c r="A1399" t="s">
        <v>1716</v>
      </c>
    </row>
    <row r="1400" spans="1:1" x14ac:dyDescent="0.55000000000000004">
      <c r="A1400" t="s">
        <v>1717</v>
      </c>
    </row>
    <row r="1401" spans="1:1" x14ac:dyDescent="0.55000000000000004">
      <c r="A1401" t="s">
        <v>1715</v>
      </c>
    </row>
    <row r="1402" spans="1:1" x14ac:dyDescent="0.55000000000000004">
      <c r="A1402" t="s">
        <v>1716</v>
      </c>
    </row>
    <row r="1403" spans="1:1" x14ac:dyDescent="0.55000000000000004">
      <c r="A1403" t="s">
        <v>1717</v>
      </c>
    </row>
    <row r="1404" spans="1:1" x14ac:dyDescent="0.55000000000000004">
      <c r="A1404" t="s">
        <v>1715</v>
      </c>
    </row>
    <row r="1405" spans="1:1" x14ac:dyDescent="0.55000000000000004">
      <c r="A1405" t="s">
        <v>1716</v>
      </c>
    </row>
    <row r="1406" spans="1:1" x14ac:dyDescent="0.55000000000000004">
      <c r="A1406" t="s">
        <v>1717</v>
      </c>
    </row>
    <row r="1407" spans="1:1" x14ac:dyDescent="0.55000000000000004">
      <c r="A1407" t="s">
        <v>1715</v>
      </c>
    </row>
    <row r="1408" spans="1:1" x14ac:dyDescent="0.55000000000000004">
      <c r="A1408" t="s">
        <v>1716</v>
      </c>
    </row>
    <row r="1409" spans="1:1" x14ac:dyDescent="0.55000000000000004">
      <c r="A1409" t="s">
        <v>1717</v>
      </c>
    </row>
    <row r="1410" spans="1:1" x14ac:dyDescent="0.55000000000000004">
      <c r="A1410" t="s">
        <v>1715</v>
      </c>
    </row>
    <row r="1411" spans="1:1" x14ac:dyDescent="0.55000000000000004">
      <c r="A1411" t="s">
        <v>1716</v>
      </c>
    </row>
    <row r="1412" spans="1:1" x14ac:dyDescent="0.55000000000000004">
      <c r="A1412" t="s">
        <v>1717</v>
      </c>
    </row>
    <row r="1413" spans="1:1" x14ac:dyDescent="0.55000000000000004">
      <c r="A1413" t="s">
        <v>1715</v>
      </c>
    </row>
    <row r="1414" spans="1:1" x14ac:dyDescent="0.55000000000000004">
      <c r="A1414" t="s">
        <v>1716</v>
      </c>
    </row>
    <row r="1415" spans="1:1" x14ac:dyDescent="0.55000000000000004">
      <c r="A1415" t="s">
        <v>1717</v>
      </c>
    </row>
    <row r="1416" spans="1:1" x14ac:dyDescent="0.55000000000000004">
      <c r="A1416" t="s">
        <v>1715</v>
      </c>
    </row>
    <row r="1417" spans="1:1" x14ac:dyDescent="0.55000000000000004">
      <c r="A1417" t="s">
        <v>1716</v>
      </c>
    </row>
    <row r="1418" spans="1:1" x14ac:dyDescent="0.55000000000000004">
      <c r="A1418" t="s">
        <v>1717</v>
      </c>
    </row>
    <row r="1419" spans="1:1" x14ac:dyDescent="0.55000000000000004">
      <c r="A1419" t="s">
        <v>1715</v>
      </c>
    </row>
    <row r="1420" spans="1:1" x14ac:dyDescent="0.55000000000000004">
      <c r="A1420" t="s">
        <v>1716</v>
      </c>
    </row>
    <row r="1421" spans="1:1" x14ac:dyDescent="0.55000000000000004">
      <c r="A1421" t="s">
        <v>1717</v>
      </c>
    </row>
    <row r="1422" spans="1:1" x14ac:dyDescent="0.55000000000000004">
      <c r="A1422" t="s">
        <v>1715</v>
      </c>
    </row>
    <row r="1423" spans="1:1" x14ac:dyDescent="0.55000000000000004">
      <c r="A1423" t="s">
        <v>1716</v>
      </c>
    </row>
    <row r="1424" spans="1:1" x14ac:dyDescent="0.55000000000000004">
      <c r="A1424" t="s">
        <v>1717</v>
      </c>
    </row>
    <row r="1425" spans="1:1" x14ac:dyDescent="0.55000000000000004">
      <c r="A1425" t="s">
        <v>1715</v>
      </c>
    </row>
    <row r="1426" spans="1:1" x14ac:dyDescent="0.55000000000000004">
      <c r="A1426" t="s">
        <v>1716</v>
      </c>
    </row>
    <row r="1427" spans="1:1" x14ac:dyDescent="0.55000000000000004">
      <c r="A1427" t="s">
        <v>1717</v>
      </c>
    </row>
    <row r="1428" spans="1:1" x14ac:dyDescent="0.55000000000000004">
      <c r="A1428" t="s">
        <v>1715</v>
      </c>
    </row>
    <row r="1429" spans="1:1" x14ac:dyDescent="0.55000000000000004">
      <c r="A1429" t="s">
        <v>1716</v>
      </c>
    </row>
    <row r="1430" spans="1:1" x14ac:dyDescent="0.55000000000000004">
      <c r="A1430" t="s">
        <v>1717</v>
      </c>
    </row>
    <row r="1431" spans="1:1" x14ac:dyDescent="0.55000000000000004">
      <c r="A1431" t="s">
        <v>1715</v>
      </c>
    </row>
    <row r="1432" spans="1:1" x14ac:dyDescent="0.55000000000000004">
      <c r="A1432" t="s">
        <v>1716</v>
      </c>
    </row>
    <row r="1433" spans="1:1" x14ac:dyDescent="0.55000000000000004">
      <c r="A1433" t="s">
        <v>1717</v>
      </c>
    </row>
    <row r="1434" spans="1:1" x14ac:dyDescent="0.55000000000000004">
      <c r="A1434" t="s">
        <v>1715</v>
      </c>
    </row>
    <row r="1435" spans="1:1" x14ac:dyDescent="0.55000000000000004">
      <c r="A1435" t="s">
        <v>1716</v>
      </c>
    </row>
    <row r="1436" spans="1:1" x14ac:dyDescent="0.55000000000000004">
      <c r="A1436" t="s">
        <v>1717</v>
      </c>
    </row>
    <row r="1437" spans="1:1" x14ac:dyDescent="0.55000000000000004">
      <c r="A1437" t="s">
        <v>1715</v>
      </c>
    </row>
    <row r="1438" spans="1:1" x14ac:dyDescent="0.55000000000000004">
      <c r="A1438" t="s">
        <v>1716</v>
      </c>
    </row>
    <row r="1439" spans="1:1" x14ac:dyDescent="0.55000000000000004">
      <c r="A1439" t="s">
        <v>1717</v>
      </c>
    </row>
    <row r="1440" spans="1:1" x14ac:dyDescent="0.55000000000000004">
      <c r="A1440" t="s">
        <v>1715</v>
      </c>
    </row>
    <row r="1441" spans="1:1" x14ac:dyDescent="0.55000000000000004">
      <c r="A1441" t="s">
        <v>1716</v>
      </c>
    </row>
    <row r="1442" spans="1:1" x14ac:dyDescent="0.55000000000000004">
      <c r="A1442" t="s">
        <v>1717</v>
      </c>
    </row>
    <row r="1443" spans="1:1" x14ac:dyDescent="0.55000000000000004">
      <c r="A1443" t="s">
        <v>1715</v>
      </c>
    </row>
    <row r="1444" spans="1:1" x14ac:dyDescent="0.55000000000000004">
      <c r="A1444" t="s">
        <v>1716</v>
      </c>
    </row>
    <row r="1445" spans="1:1" x14ac:dyDescent="0.55000000000000004">
      <c r="A1445" t="s">
        <v>1717</v>
      </c>
    </row>
    <row r="1446" spans="1:1" x14ac:dyDescent="0.55000000000000004">
      <c r="A1446" t="s">
        <v>1715</v>
      </c>
    </row>
    <row r="1447" spans="1:1" x14ac:dyDescent="0.55000000000000004">
      <c r="A1447" t="s">
        <v>1716</v>
      </c>
    </row>
    <row r="1448" spans="1:1" x14ac:dyDescent="0.55000000000000004">
      <c r="A1448" t="s">
        <v>1717</v>
      </c>
    </row>
    <row r="1449" spans="1:1" x14ac:dyDescent="0.55000000000000004">
      <c r="A1449" t="s">
        <v>1715</v>
      </c>
    </row>
    <row r="1450" spans="1:1" x14ac:dyDescent="0.55000000000000004">
      <c r="A1450" t="s">
        <v>1716</v>
      </c>
    </row>
    <row r="1451" spans="1:1" x14ac:dyDescent="0.55000000000000004">
      <c r="A1451" t="s">
        <v>1717</v>
      </c>
    </row>
    <row r="1452" spans="1:1" x14ac:dyDescent="0.55000000000000004">
      <c r="A1452" t="s">
        <v>1715</v>
      </c>
    </row>
    <row r="1453" spans="1:1" x14ac:dyDescent="0.55000000000000004">
      <c r="A1453" t="s">
        <v>1716</v>
      </c>
    </row>
    <row r="1454" spans="1:1" x14ac:dyDescent="0.55000000000000004">
      <c r="A1454" t="s">
        <v>1717</v>
      </c>
    </row>
    <row r="1455" spans="1:1" x14ac:dyDescent="0.55000000000000004">
      <c r="A1455" t="s">
        <v>1715</v>
      </c>
    </row>
    <row r="1456" spans="1:1" x14ac:dyDescent="0.55000000000000004">
      <c r="A1456" t="s">
        <v>1716</v>
      </c>
    </row>
    <row r="1457" spans="1:1" x14ac:dyDescent="0.55000000000000004">
      <c r="A1457" t="s">
        <v>1717</v>
      </c>
    </row>
    <row r="1458" spans="1:1" x14ac:dyDescent="0.55000000000000004">
      <c r="A1458" t="s">
        <v>1715</v>
      </c>
    </row>
    <row r="1459" spans="1:1" x14ac:dyDescent="0.55000000000000004">
      <c r="A1459" t="s">
        <v>1716</v>
      </c>
    </row>
    <row r="1460" spans="1:1" x14ac:dyDescent="0.55000000000000004">
      <c r="A1460" t="s">
        <v>1717</v>
      </c>
    </row>
    <row r="1461" spans="1:1" x14ac:dyDescent="0.55000000000000004">
      <c r="A1461" t="s">
        <v>1715</v>
      </c>
    </row>
    <row r="1462" spans="1:1" x14ac:dyDescent="0.55000000000000004">
      <c r="A1462" t="s">
        <v>1716</v>
      </c>
    </row>
    <row r="1463" spans="1:1" x14ac:dyDescent="0.55000000000000004">
      <c r="A1463" t="s">
        <v>1717</v>
      </c>
    </row>
    <row r="1464" spans="1:1" x14ac:dyDescent="0.55000000000000004">
      <c r="A1464" t="s">
        <v>1715</v>
      </c>
    </row>
    <row r="1465" spans="1:1" x14ac:dyDescent="0.55000000000000004">
      <c r="A1465" t="s">
        <v>1716</v>
      </c>
    </row>
    <row r="1466" spans="1:1" x14ac:dyDescent="0.55000000000000004">
      <c r="A1466" t="s">
        <v>1717</v>
      </c>
    </row>
    <row r="1467" spans="1:1" x14ac:dyDescent="0.55000000000000004">
      <c r="A1467" t="s">
        <v>1715</v>
      </c>
    </row>
    <row r="1468" spans="1:1" x14ac:dyDescent="0.55000000000000004">
      <c r="A1468" t="s">
        <v>1716</v>
      </c>
    </row>
    <row r="1469" spans="1:1" x14ac:dyDescent="0.55000000000000004">
      <c r="A1469" t="s">
        <v>1717</v>
      </c>
    </row>
    <row r="1470" spans="1:1" x14ac:dyDescent="0.55000000000000004">
      <c r="A1470" t="s">
        <v>1715</v>
      </c>
    </row>
    <row r="1471" spans="1:1" x14ac:dyDescent="0.55000000000000004">
      <c r="A1471" t="s">
        <v>1716</v>
      </c>
    </row>
    <row r="1472" spans="1:1" x14ac:dyDescent="0.55000000000000004">
      <c r="A1472" t="s">
        <v>1717</v>
      </c>
    </row>
    <row r="1473" spans="1:1" x14ac:dyDescent="0.55000000000000004">
      <c r="A1473" t="s">
        <v>1715</v>
      </c>
    </row>
    <row r="1474" spans="1:1" x14ac:dyDescent="0.55000000000000004">
      <c r="A1474" t="s">
        <v>1716</v>
      </c>
    </row>
    <row r="1475" spans="1:1" x14ac:dyDescent="0.55000000000000004">
      <c r="A1475" t="s">
        <v>1717</v>
      </c>
    </row>
    <row r="1476" spans="1:1" x14ac:dyDescent="0.55000000000000004">
      <c r="A1476" t="s">
        <v>1715</v>
      </c>
    </row>
    <row r="1477" spans="1:1" x14ac:dyDescent="0.55000000000000004">
      <c r="A1477" t="s">
        <v>1716</v>
      </c>
    </row>
    <row r="1478" spans="1:1" x14ac:dyDescent="0.55000000000000004">
      <c r="A1478" t="s">
        <v>1717</v>
      </c>
    </row>
    <row r="1479" spans="1:1" x14ac:dyDescent="0.55000000000000004">
      <c r="A1479" t="s">
        <v>1715</v>
      </c>
    </row>
    <row r="1480" spans="1:1" x14ac:dyDescent="0.55000000000000004">
      <c r="A1480" t="s">
        <v>1716</v>
      </c>
    </row>
    <row r="1481" spans="1:1" x14ac:dyDescent="0.55000000000000004">
      <c r="A1481" t="s">
        <v>1717</v>
      </c>
    </row>
    <row r="1482" spans="1:1" x14ac:dyDescent="0.55000000000000004">
      <c r="A1482" t="s">
        <v>1715</v>
      </c>
    </row>
    <row r="1483" spans="1:1" x14ac:dyDescent="0.55000000000000004">
      <c r="A1483" t="s">
        <v>1716</v>
      </c>
    </row>
    <row r="1484" spans="1:1" x14ac:dyDescent="0.55000000000000004">
      <c r="A1484" t="s">
        <v>1717</v>
      </c>
    </row>
    <row r="1485" spans="1:1" x14ac:dyDescent="0.55000000000000004">
      <c r="A1485" t="s">
        <v>1715</v>
      </c>
    </row>
    <row r="1486" spans="1:1" x14ac:dyDescent="0.55000000000000004">
      <c r="A1486" t="s">
        <v>1716</v>
      </c>
    </row>
    <row r="1487" spans="1:1" x14ac:dyDescent="0.55000000000000004">
      <c r="A1487" t="s">
        <v>1717</v>
      </c>
    </row>
    <row r="1488" spans="1:1" x14ac:dyDescent="0.55000000000000004">
      <c r="A1488" t="s">
        <v>1715</v>
      </c>
    </row>
    <row r="1489" spans="1:1" x14ac:dyDescent="0.55000000000000004">
      <c r="A1489" t="s">
        <v>1716</v>
      </c>
    </row>
    <row r="1490" spans="1:1" x14ac:dyDescent="0.55000000000000004">
      <c r="A1490" t="s">
        <v>1717</v>
      </c>
    </row>
    <row r="1491" spans="1:1" x14ac:dyDescent="0.55000000000000004">
      <c r="A1491" t="s">
        <v>1715</v>
      </c>
    </row>
    <row r="1492" spans="1:1" x14ac:dyDescent="0.55000000000000004">
      <c r="A1492" t="s">
        <v>1716</v>
      </c>
    </row>
    <row r="1493" spans="1:1" x14ac:dyDescent="0.55000000000000004">
      <c r="A1493" t="s">
        <v>1717</v>
      </c>
    </row>
    <row r="1494" spans="1:1" x14ac:dyDescent="0.55000000000000004">
      <c r="A1494" t="s">
        <v>1715</v>
      </c>
    </row>
    <row r="1495" spans="1:1" x14ac:dyDescent="0.55000000000000004">
      <c r="A1495" t="s">
        <v>1716</v>
      </c>
    </row>
    <row r="1496" spans="1:1" x14ac:dyDescent="0.55000000000000004">
      <c r="A1496" t="s">
        <v>1717</v>
      </c>
    </row>
    <row r="1497" spans="1:1" x14ac:dyDescent="0.55000000000000004">
      <c r="A1497" t="s">
        <v>1715</v>
      </c>
    </row>
    <row r="1498" spans="1:1" x14ac:dyDescent="0.55000000000000004">
      <c r="A1498" t="s">
        <v>1716</v>
      </c>
    </row>
    <row r="1499" spans="1:1" x14ac:dyDescent="0.55000000000000004">
      <c r="A1499" t="s">
        <v>1717</v>
      </c>
    </row>
    <row r="1500" spans="1:1" x14ac:dyDescent="0.55000000000000004">
      <c r="A1500" t="s">
        <v>1715</v>
      </c>
    </row>
    <row r="1501" spans="1:1" x14ac:dyDescent="0.55000000000000004">
      <c r="A1501" t="s">
        <v>1716</v>
      </c>
    </row>
    <row r="1502" spans="1:1" x14ac:dyDescent="0.55000000000000004">
      <c r="A1502" t="s">
        <v>1717</v>
      </c>
    </row>
    <row r="1503" spans="1:1" x14ac:dyDescent="0.55000000000000004">
      <c r="A1503" t="s">
        <v>1715</v>
      </c>
    </row>
    <row r="1504" spans="1:1" x14ac:dyDescent="0.55000000000000004">
      <c r="A1504" t="s">
        <v>1716</v>
      </c>
    </row>
    <row r="1505" spans="1:1" x14ac:dyDescent="0.55000000000000004">
      <c r="A1505" t="s">
        <v>1717</v>
      </c>
    </row>
    <row r="1506" spans="1:1" x14ac:dyDescent="0.55000000000000004">
      <c r="A1506" t="s">
        <v>1715</v>
      </c>
    </row>
    <row r="1507" spans="1:1" x14ac:dyDescent="0.55000000000000004">
      <c r="A1507" t="s">
        <v>1716</v>
      </c>
    </row>
    <row r="1508" spans="1:1" x14ac:dyDescent="0.55000000000000004">
      <c r="A1508" t="s">
        <v>1717</v>
      </c>
    </row>
    <row r="1509" spans="1:1" x14ac:dyDescent="0.55000000000000004">
      <c r="A1509" t="s">
        <v>1715</v>
      </c>
    </row>
    <row r="1510" spans="1:1" x14ac:dyDescent="0.55000000000000004">
      <c r="A1510" t="s">
        <v>1716</v>
      </c>
    </row>
    <row r="1511" spans="1:1" x14ac:dyDescent="0.55000000000000004">
      <c r="A1511" t="s">
        <v>1717</v>
      </c>
    </row>
    <row r="1512" spans="1:1" x14ac:dyDescent="0.55000000000000004">
      <c r="A1512" t="s">
        <v>1715</v>
      </c>
    </row>
    <row r="1513" spans="1:1" x14ac:dyDescent="0.55000000000000004">
      <c r="A1513" t="s">
        <v>1716</v>
      </c>
    </row>
    <row r="1514" spans="1:1" x14ac:dyDescent="0.55000000000000004">
      <c r="A1514" t="s">
        <v>1717</v>
      </c>
    </row>
    <row r="1515" spans="1:1" x14ac:dyDescent="0.55000000000000004">
      <c r="A1515" t="s">
        <v>1715</v>
      </c>
    </row>
    <row r="1516" spans="1:1" x14ac:dyDescent="0.55000000000000004">
      <c r="A1516" t="s">
        <v>1716</v>
      </c>
    </row>
    <row r="1517" spans="1:1" x14ac:dyDescent="0.55000000000000004">
      <c r="A1517" t="s">
        <v>1717</v>
      </c>
    </row>
    <row r="1518" spans="1:1" x14ac:dyDescent="0.55000000000000004">
      <c r="A1518" t="s">
        <v>1715</v>
      </c>
    </row>
    <row r="1519" spans="1:1" x14ac:dyDescent="0.55000000000000004">
      <c r="A1519" t="s">
        <v>1716</v>
      </c>
    </row>
    <row r="1520" spans="1:1" x14ac:dyDescent="0.55000000000000004">
      <c r="A1520" t="s">
        <v>1717</v>
      </c>
    </row>
    <row r="1521" spans="1:1" x14ac:dyDescent="0.55000000000000004">
      <c r="A1521" t="s">
        <v>1715</v>
      </c>
    </row>
    <row r="1522" spans="1:1" x14ac:dyDescent="0.55000000000000004">
      <c r="A1522" t="s">
        <v>1716</v>
      </c>
    </row>
    <row r="1523" spans="1:1" x14ac:dyDescent="0.55000000000000004">
      <c r="A1523" t="s">
        <v>1717</v>
      </c>
    </row>
    <row r="1524" spans="1:1" x14ac:dyDescent="0.55000000000000004">
      <c r="A1524" t="s">
        <v>1715</v>
      </c>
    </row>
    <row r="1525" spans="1:1" x14ac:dyDescent="0.55000000000000004">
      <c r="A1525" t="s">
        <v>1716</v>
      </c>
    </row>
    <row r="1526" spans="1:1" x14ac:dyDescent="0.55000000000000004">
      <c r="A1526" t="s">
        <v>1717</v>
      </c>
    </row>
    <row r="1527" spans="1:1" x14ac:dyDescent="0.55000000000000004">
      <c r="A1527" t="s">
        <v>1715</v>
      </c>
    </row>
    <row r="1528" spans="1:1" x14ac:dyDescent="0.55000000000000004">
      <c r="A1528" t="s">
        <v>1716</v>
      </c>
    </row>
    <row r="1529" spans="1:1" x14ac:dyDescent="0.55000000000000004">
      <c r="A1529" t="s">
        <v>1717</v>
      </c>
    </row>
    <row r="1530" spans="1:1" x14ac:dyDescent="0.55000000000000004">
      <c r="A1530" t="s">
        <v>1715</v>
      </c>
    </row>
    <row r="1531" spans="1:1" x14ac:dyDescent="0.55000000000000004">
      <c r="A1531" t="s">
        <v>1716</v>
      </c>
    </row>
    <row r="1532" spans="1:1" x14ac:dyDescent="0.55000000000000004">
      <c r="A1532" t="s">
        <v>1717</v>
      </c>
    </row>
    <row r="1533" spans="1:1" x14ac:dyDescent="0.55000000000000004">
      <c r="A1533" t="s">
        <v>1715</v>
      </c>
    </row>
    <row r="1534" spans="1:1" x14ac:dyDescent="0.55000000000000004">
      <c r="A1534" t="s">
        <v>1716</v>
      </c>
    </row>
    <row r="1535" spans="1:1" x14ac:dyDescent="0.55000000000000004">
      <c r="A1535" t="s">
        <v>1717</v>
      </c>
    </row>
    <row r="1536" spans="1:1" x14ac:dyDescent="0.55000000000000004">
      <c r="A1536" t="s">
        <v>1715</v>
      </c>
    </row>
    <row r="1537" spans="1:1" x14ac:dyDescent="0.55000000000000004">
      <c r="A1537" t="s">
        <v>1716</v>
      </c>
    </row>
    <row r="1538" spans="1:1" x14ac:dyDescent="0.55000000000000004">
      <c r="A1538" t="s">
        <v>1717</v>
      </c>
    </row>
    <row r="1539" spans="1:1" x14ac:dyDescent="0.55000000000000004">
      <c r="A1539" t="s">
        <v>1715</v>
      </c>
    </row>
    <row r="1540" spans="1:1" x14ac:dyDescent="0.55000000000000004">
      <c r="A1540" t="s">
        <v>1716</v>
      </c>
    </row>
    <row r="1541" spans="1:1" x14ac:dyDescent="0.55000000000000004">
      <c r="A1541" t="s">
        <v>1717</v>
      </c>
    </row>
    <row r="1542" spans="1:1" x14ac:dyDescent="0.55000000000000004">
      <c r="A1542" t="s">
        <v>1715</v>
      </c>
    </row>
    <row r="1543" spans="1:1" x14ac:dyDescent="0.55000000000000004">
      <c r="A1543" t="s">
        <v>1716</v>
      </c>
    </row>
    <row r="1544" spans="1:1" x14ac:dyDescent="0.55000000000000004">
      <c r="A1544" t="s">
        <v>1717</v>
      </c>
    </row>
    <row r="1545" spans="1:1" x14ac:dyDescent="0.55000000000000004">
      <c r="A1545" t="s">
        <v>1715</v>
      </c>
    </row>
    <row r="1546" spans="1:1" x14ac:dyDescent="0.55000000000000004">
      <c r="A1546" t="s">
        <v>1716</v>
      </c>
    </row>
    <row r="1547" spans="1:1" x14ac:dyDescent="0.55000000000000004">
      <c r="A1547" t="s">
        <v>1717</v>
      </c>
    </row>
    <row r="1548" spans="1:1" x14ac:dyDescent="0.55000000000000004">
      <c r="A1548" t="s">
        <v>1715</v>
      </c>
    </row>
    <row r="1549" spans="1:1" x14ac:dyDescent="0.55000000000000004">
      <c r="A1549" t="s">
        <v>1716</v>
      </c>
    </row>
    <row r="1550" spans="1:1" x14ac:dyDescent="0.55000000000000004">
      <c r="A1550" t="s">
        <v>1717</v>
      </c>
    </row>
    <row r="1551" spans="1:1" x14ac:dyDescent="0.55000000000000004">
      <c r="A1551" t="s">
        <v>1715</v>
      </c>
    </row>
    <row r="1552" spans="1:1" x14ac:dyDescent="0.55000000000000004">
      <c r="A1552" t="s">
        <v>1716</v>
      </c>
    </row>
    <row r="1553" spans="1:1" x14ac:dyDescent="0.55000000000000004">
      <c r="A1553" t="s">
        <v>1717</v>
      </c>
    </row>
    <row r="1554" spans="1:1" x14ac:dyDescent="0.55000000000000004">
      <c r="A1554" t="s">
        <v>1715</v>
      </c>
    </row>
    <row r="1555" spans="1:1" x14ac:dyDescent="0.55000000000000004">
      <c r="A1555" t="s">
        <v>1716</v>
      </c>
    </row>
    <row r="1556" spans="1:1" x14ac:dyDescent="0.55000000000000004">
      <c r="A1556" t="s">
        <v>1717</v>
      </c>
    </row>
    <row r="1557" spans="1:1" x14ac:dyDescent="0.55000000000000004">
      <c r="A1557" t="s">
        <v>1715</v>
      </c>
    </row>
    <row r="1558" spans="1:1" x14ac:dyDescent="0.55000000000000004">
      <c r="A1558" t="s">
        <v>1716</v>
      </c>
    </row>
    <row r="1559" spans="1:1" x14ac:dyDescent="0.55000000000000004">
      <c r="A1559" t="s">
        <v>1717</v>
      </c>
    </row>
    <row r="1560" spans="1:1" x14ac:dyDescent="0.55000000000000004">
      <c r="A1560" t="s">
        <v>1715</v>
      </c>
    </row>
    <row r="1561" spans="1:1" x14ac:dyDescent="0.55000000000000004">
      <c r="A1561" t="s">
        <v>1716</v>
      </c>
    </row>
    <row r="1562" spans="1:1" x14ac:dyDescent="0.55000000000000004">
      <c r="A1562" t="s">
        <v>1717</v>
      </c>
    </row>
    <row r="1563" spans="1:1" x14ac:dyDescent="0.55000000000000004">
      <c r="A1563" t="s">
        <v>1715</v>
      </c>
    </row>
    <row r="1564" spans="1:1" x14ac:dyDescent="0.55000000000000004">
      <c r="A1564" t="s">
        <v>1716</v>
      </c>
    </row>
    <row r="1565" spans="1:1" x14ac:dyDescent="0.55000000000000004">
      <c r="A1565" t="s">
        <v>1717</v>
      </c>
    </row>
    <row r="1566" spans="1:1" x14ac:dyDescent="0.55000000000000004">
      <c r="A1566" t="s">
        <v>1715</v>
      </c>
    </row>
    <row r="1567" spans="1:1" x14ac:dyDescent="0.55000000000000004">
      <c r="A1567" t="s">
        <v>1716</v>
      </c>
    </row>
    <row r="1568" spans="1:1" x14ac:dyDescent="0.55000000000000004">
      <c r="A1568" t="s">
        <v>1717</v>
      </c>
    </row>
    <row r="1569" spans="1:1" x14ac:dyDescent="0.55000000000000004">
      <c r="A1569" t="s">
        <v>1715</v>
      </c>
    </row>
    <row r="1570" spans="1:1" x14ac:dyDescent="0.55000000000000004">
      <c r="A1570" t="s">
        <v>1716</v>
      </c>
    </row>
    <row r="1571" spans="1:1" x14ac:dyDescent="0.55000000000000004">
      <c r="A1571" t="s">
        <v>1717</v>
      </c>
    </row>
    <row r="1572" spans="1:1" x14ac:dyDescent="0.55000000000000004">
      <c r="A1572" t="s">
        <v>1715</v>
      </c>
    </row>
    <row r="1573" spans="1:1" x14ac:dyDescent="0.55000000000000004">
      <c r="A1573" t="s">
        <v>1716</v>
      </c>
    </row>
    <row r="1574" spans="1:1" x14ac:dyDescent="0.55000000000000004">
      <c r="A1574" t="s">
        <v>1717</v>
      </c>
    </row>
    <row r="1575" spans="1:1" x14ac:dyDescent="0.55000000000000004">
      <c r="A1575" t="s">
        <v>1715</v>
      </c>
    </row>
    <row r="1576" spans="1:1" x14ac:dyDescent="0.55000000000000004">
      <c r="A1576" t="s">
        <v>1716</v>
      </c>
    </row>
    <row r="1577" spans="1:1" x14ac:dyDescent="0.55000000000000004">
      <c r="A1577" t="s">
        <v>1717</v>
      </c>
    </row>
    <row r="1578" spans="1:1" x14ac:dyDescent="0.55000000000000004">
      <c r="A1578" t="s">
        <v>1715</v>
      </c>
    </row>
    <row r="1579" spans="1:1" x14ac:dyDescent="0.55000000000000004">
      <c r="A1579" t="s">
        <v>1716</v>
      </c>
    </row>
    <row r="1580" spans="1:1" x14ac:dyDescent="0.55000000000000004">
      <c r="A1580" t="s">
        <v>1717</v>
      </c>
    </row>
    <row r="1581" spans="1:1" x14ac:dyDescent="0.55000000000000004">
      <c r="A1581" t="s">
        <v>1715</v>
      </c>
    </row>
    <row r="1582" spans="1:1" x14ac:dyDescent="0.55000000000000004">
      <c r="A1582" t="s">
        <v>1716</v>
      </c>
    </row>
    <row r="1583" spans="1:1" x14ac:dyDescent="0.55000000000000004">
      <c r="A1583" t="s">
        <v>1717</v>
      </c>
    </row>
    <row r="1584" spans="1:1" x14ac:dyDescent="0.55000000000000004">
      <c r="A1584" t="s">
        <v>1715</v>
      </c>
    </row>
    <row r="1585" spans="1:1" x14ac:dyDescent="0.55000000000000004">
      <c r="A1585" t="s">
        <v>1716</v>
      </c>
    </row>
    <row r="1586" spans="1:1" x14ac:dyDescent="0.55000000000000004">
      <c r="A1586" t="s">
        <v>1717</v>
      </c>
    </row>
    <row r="1587" spans="1:1" x14ac:dyDescent="0.55000000000000004">
      <c r="A1587" t="s">
        <v>1715</v>
      </c>
    </row>
    <row r="1588" spans="1:1" x14ac:dyDescent="0.55000000000000004">
      <c r="A1588" t="s">
        <v>1716</v>
      </c>
    </row>
    <row r="1589" spans="1:1" x14ac:dyDescent="0.55000000000000004">
      <c r="A1589" t="s">
        <v>1717</v>
      </c>
    </row>
    <row r="1590" spans="1:1" x14ac:dyDescent="0.55000000000000004">
      <c r="A1590" t="s">
        <v>1715</v>
      </c>
    </row>
    <row r="1591" spans="1:1" x14ac:dyDescent="0.55000000000000004">
      <c r="A1591" t="s">
        <v>1716</v>
      </c>
    </row>
    <row r="1592" spans="1:1" x14ac:dyDescent="0.55000000000000004">
      <c r="A1592" t="s">
        <v>1717</v>
      </c>
    </row>
    <row r="1593" spans="1:1" x14ac:dyDescent="0.55000000000000004">
      <c r="A1593" t="s">
        <v>1715</v>
      </c>
    </row>
    <row r="1594" spans="1:1" x14ac:dyDescent="0.55000000000000004">
      <c r="A1594" t="s">
        <v>1716</v>
      </c>
    </row>
    <row r="1595" spans="1:1" x14ac:dyDescent="0.55000000000000004">
      <c r="A1595" t="s">
        <v>1717</v>
      </c>
    </row>
    <row r="1596" spans="1:1" x14ac:dyDescent="0.55000000000000004">
      <c r="A1596" t="s">
        <v>1715</v>
      </c>
    </row>
    <row r="1597" spans="1:1" x14ac:dyDescent="0.55000000000000004">
      <c r="A1597" t="s">
        <v>1716</v>
      </c>
    </row>
    <row r="1598" spans="1:1" x14ac:dyDescent="0.55000000000000004">
      <c r="A1598" t="s">
        <v>1717</v>
      </c>
    </row>
    <row r="1599" spans="1:1" x14ac:dyDescent="0.55000000000000004">
      <c r="A1599" t="s">
        <v>1715</v>
      </c>
    </row>
    <row r="1600" spans="1:1" x14ac:dyDescent="0.55000000000000004">
      <c r="A1600" t="s">
        <v>1716</v>
      </c>
    </row>
    <row r="1601" spans="1:1" x14ac:dyDescent="0.55000000000000004">
      <c r="A1601" t="s">
        <v>1717</v>
      </c>
    </row>
    <row r="1602" spans="1:1" x14ac:dyDescent="0.55000000000000004">
      <c r="A1602" t="s">
        <v>1715</v>
      </c>
    </row>
    <row r="1603" spans="1:1" x14ac:dyDescent="0.55000000000000004">
      <c r="A1603" t="s">
        <v>1716</v>
      </c>
    </row>
    <row r="1604" spans="1:1" x14ac:dyDescent="0.55000000000000004">
      <c r="A1604" t="s">
        <v>1717</v>
      </c>
    </row>
    <row r="1605" spans="1:1" x14ac:dyDescent="0.55000000000000004">
      <c r="A1605" t="s">
        <v>1715</v>
      </c>
    </row>
    <row r="1606" spans="1:1" x14ac:dyDescent="0.55000000000000004">
      <c r="A1606" t="s">
        <v>1716</v>
      </c>
    </row>
    <row r="1607" spans="1:1" x14ac:dyDescent="0.55000000000000004">
      <c r="A1607" t="s">
        <v>1717</v>
      </c>
    </row>
    <row r="1608" spans="1:1" x14ac:dyDescent="0.55000000000000004">
      <c r="A1608" t="s">
        <v>1715</v>
      </c>
    </row>
    <row r="1609" spans="1:1" x14ac:dyDescent="0.55000000000000004">
      <c r="A1609" t="s">
        <v>1716</v>
      </c>
    </row>
    <row r="1610" spans="1:1" x14ac:dyDescent="0.55000000000000004">
      <c r="A1610" t="s">
        <v>1717</v>
      </c>
    </row>
    <row r="1611" spans="1:1" x14ac:dyDescent="0.55000000000000004">
      <c r="A1611" t="s">
        <v>1715</v>
      </c>
    </row>
    <row r="1612" spans="1:1" x14ac:dyDescent="0.55000000000000004">
      <c r="A1612" t="s">
        <v>1716</v>
      </c>
    </row>
    <row r="1613" spans="1:1" x14ac:dyDescent="0.55000000000000004">
      <c r="A1613" t="s">
        <v>1717</v>
      </c>
    </row>
    <row r="1614" spans="1:1" x14ac:dyDescent="0.55000000000000004">
      <c r="A1614" t="s">
        <v>1715</v>
      </c>
    </row>
    <row r="1615" spans="1:1" x14ac:dyDescent="0.55000000000000004">
      <c r="A1615" t="s">
        <v>1716</v>
      </c>
    </row>
    <row r="1616" spans="1:1" x14ac:dyDescent="0.55000000000000004">
      <c r="A1616" t="s">
        <v>1717</v>
      </c>
    </row>
    <row r="1617" spans="1:1" x14ac:dyDescent="0.55000000000000004">
      <c r="A1617" t="s">
        <v>1715</v>
      </c>
    </row>
    <row r="1618" spans="1:1" x14ac:dyDescent="0.55000000000000004">
      <c r="A1618" t="s">
        <v>1716</v>
      </c>
    </row>
    <row r="1619" spans="1:1" x14ac:dyDescent="0.55000000000000004">
      <c r="A1619" t="s">
        <v>1717</v>
      </c>
    </row>
    <row r="1620" spans="1:1" x14ac:dyDescent="0.55000000000000004">
      <c r="A1620" t="s">
        <v>1715</v>
      </c>
    </row>
    <row r="1621" spans="1:1" x14ac:dyDescent="0.55000000000000004">
      <c r="A1621" t="s">
        <v>1716</v>
      </c>
    </row>
    <row r="1622" spans="1:1" x14ac:dyDescent="0.55000000000000004">
      <c r="A1622" t="s">
        <v>1717</v>
      </c>
    </row>
    <row r="1623" spans="1:1" x14ac:dyDescent="0.55000000000000004">
      <c r="A1623" t="s">
        <v>1715</v>
      </c>
    </row>
    <row r="1624" spans="1:1" x14ac:dyDescent="0.55000000000000004">
      <c r="A1624" t="s">
        <v>1716</v>
      </c>
    </row>
    <row r="1625" spans="1:1" x14ac:dyDescent="0.55000000000000004">
      <c r="A1625" t="s">
        <v>1717</v>
      </c>
    </row>
    <row r="1626" spans="1:1" x14ac:dyDescent="0.55000000000000004">
      <c r="A1626" t="s">
        <v>1715</v>
      </c>
    </row>
    <row r="1627" spans="1:1" x14ac:dyDescent="0.55000000000000004">
      <c r="A1627" t="s">
        <v>1716</v>
      </c>
    </row>
    <row r="1628" spans="1:1" x14ac:dyDescent="0.55000000000000004">
      <c r="A1628" t="s">
        <v>1717</v>
      </c>
    </row>
    <row r="1629" spans="1:1" x14ac:dyDescent="0.55000000000000004">
      <c r="A1629" t="s">
        <v>1715</v>
      </c>
    </row>
    <row r="1630" spans="1:1" x14ac:dyDescent="0.55000000000000004">
      <c r="A1630" t="s">
        <v>1716</v>
      </c>
    </row>
    <row r="1631" spans="1:1" x14ac:dyDescent="0.55000000000000004">
      <c r="A1631" t="s">
        <v>1717</v>
      </c>
    </row>
    <row r="1632" spans="1:1" x14ac:dyDescent="0.55000000000000004">
      <c r="A1632" t="s">
        <v>1715</v>
      </c>
    </row>
    <row r="1633" spans="1:1" x14ac:dyDescent="0.55000000000000004">
      <c r="A1633" t="s">
        <v>1716</v>
      </c>
    </row>
    <row r="1634" spans="1:1" x14ac:dyDescent="0.55000000000000004">
      <c r="A1634" t="s">
        <v>1717</v>
      </c>
    </row>
    <row r="1635" spans="1:1" x14ac:dyDescent="0.55000000000000004">
      <c r="A1635" t="s">
        <v>1715</v>
      </c>
    </row>
    <row r="1636" spans="1:1" x14ac:dyDescent="0.55000000000000004">
      <c r="A1636" t="s">
        <v>1716</v>
      </c>
    </row>
    <row r="1637" spans="1:1" x14ac:dyDescent="0.55000000000000004">
      <c r="A1637" t="s">
        <v>1717</v>
      </c>
    </row>
    <row r="1638" spans="1:1" x14ac:dyDescent="0.55000000000000004">
      <c r="A1638" t="s">
        <v>1715</v>
      </c>
    </row>
    <row r="1639" spans="1:1" x14ac:dyDescent="0.55000000000000004">
      <c r="A1639" t="s">
        <v>1716</v>
      </c>
    </row>
    <row r="1640" spans="1:1" x14ac:dyDescent="0.55000000000000004">
      <c r="A1640" t="s">
        <v>1717</v>
      </c>
    </row>
    <row r="1641" spans="1:1" x14ac:dyDescent="0.55000000000000004">
      <c r="A1641" t="s">
        <v>1715</v>
      </c>
    </row>
    <row r="1642" spans="1:1" x14ac:dyDescent="0.55000000000000004">
      <c r="A1642" t="s">
        <v>1716</v>
      </c>
    </row>
    <row r="1643" spans="1:1" x14ac:dyDescent="0.55000000000000004">
      <c r="A1643" t="s">
        <v>1717</v>
      </c>
    </row>
    <row r="1644" spans="1:1" x14ac:dyDescent="0.55000000000000004">
      <c r="A1644" t="s">
        <v>1715</v>
      </c>
    </row>
    <row r="1645" spans="1:1" x14ac:dyDescent="0.55000000000000004">
      <c r="A1645" t="s">
        <v>1716</v>
      </c>
    </row>
    <row r="1646" spans="1:1" x14ac:dyDescent="0.55000000000000004">
      <c r="A1646" t="s">
        <v>1717</v>
      </c>
    </row>
    <row r="1647" spans="1:1" x14ac:dyDescent="0.55000000000000004">
      <c r="A1647" t="s">
        <v>1715</v>
      </c>
    </row>
    <row r="1648" spans="1:1" x14ac:dyDescent="0.55000000000000004">
      <c r="A1648" t="s">
        <v>1716</v>
      </c>
    </row>
    <row r="1649" spans="1:1" x14ac:dyDescent="0.55000000000000004">
      <c r="A1649" t="s">
        <v>1717</v>
      </c>
    </row>
    <row r="1650" spans="1:1" x14ac:dyDescent="0.55000000000000004">
      <c r="A1650" t="s">
        <v>1715</v>
      </c>
    </row>
    <row r="1651" spans="1:1" x14ac:dyDescent="0.55000000000000004">
      <c r="A1651" t="s">
        <v>1716</v>
      </c>
    </row>
    <row r="1652" spans="1:1" x14ac:dyDescent="0.55000000000000004">
      <c r="A1652" t="s">
        <v>1717</v>
      </c>
    </row>
    <row r="1653" spans="1:1" x14ac:dyDescent="0.55000000000000004">
      <c r="A1653" t="s">
        <v>1715</v>
      </c>
    </row>
    <row r="1654" spans="1:1" x14ac:dyDescent="0.55000000000000004">
      <c r="A1654" t="s">
        <v>1716</v>
      </c>
    </row>
    <row r="1655" spans="1:1" x14ac:dyDescent="0.55000000000000004">
      <c r="A1655" t="s">
        <v>1717</v>
      </c>
    </row>
    <row r="1656" spans="1:1" x14ac:dyDescent="0.55000000000000004">
      <c r="A1656" t="s">
        <v>1715</v>
      </c>
    </row>
    <row r="1657" spans="1:1" x14ac:dyDescent="0.55000000000000004">
      <c r="A1657" t="s">
        <v>1716</v>
      </c>
    </row>
    <row r="1658" spans="1:1" x14ac:dyDescent="0.55000000000000004">
      <c r="A1658" t="s">
        <v>1717</v>
      </c>
    </row>
    <row r="1659" spans="1:1" x14ac:dyDescent="0.55000000000000004">
      <c r="A1659" t="s">
        <v>1715</v>
      </c>
    </row>
    <row r="1660" spans="1:1" x14ac:dyDescent="0.55000000000000004">
      <c r="A1660" t="s">
        <v>1716</v>
      </c>
    </row>
    <row r="1661" spans="1:1" x14ac:dyDescent="0.55000000000000004">
      <c r="A1661" t="s">
        <v>1717</v>
      </c>
    </row>
    <row r="1662" spans="1:1" x14ac:dyDescent="0.55000000000000004">
      <c r="A1662" t="s">
        <v>1715</v>
      </c>
    </row>
    <row r="1663" spans="1:1" x14ac:dyDescent="0.55000000000000004">
      <c r="A1663" t="s">
        <v>1716</v>
      </c>
    </row>
    <row r="1664" spans="1:1" x14ac:dyDescent="0.55000000000000004">
      <c r="A1664" t="s">
        <v>1717</v>
      </c>
    </row>
    <row r="1665" spans="1:1" x14ac:dyDescent="0.55000000000000004">
      <c r="A1665" t="s">
        <v>1715</v>
      </c>
    </row>
    <row r="1666" spans="1:1" x14ac:dyDescent="0.55000000000000004">
      <c r="A1666" t="s">
        <v>1716</v>
      </c>
    </row>
    <row r="1667" spans="1:1" x14ac:dyDescent="0.55000000000000004">
      <c r="A1667" t="s">
        <v>1717</v>
      </c>
    </row>
    <row r="1668" spans="1:1" x14ac:dyDescent="0.55000000000000004">
      <c r="A1668" t="s">
        <v>1715</v>
      </c>
    </row>
    <row r="1669" spans="1:1" x14ac:dyDescent="0.55000000000000004">
      <c r="A1669" t="s">
        <v>1716</v>
      </c>
    </row>
    <row r="1670" spans="1:1" x14ac:dyDescent="0.55000000000000004">
      <c r="A1670" t="s">
        <v>1717</v>
      </c>
    </row>
    <row r="1671" spans="1:1" x14ac:dyDescent="0.55000000000000004">
      <c r="A1671" t="s">
        <v>1715</v>
      </c>
    </row>
    <row r="1672" spans="1:1" x14ac:dyDescent="0.55000000000000004">
      <c r="A1672" t="s">
        <v>1716</v>
      </c>
    </row>
    <row r="1673" spans="1:1" x14ac:dyDescent="0.55000000000000004">
      <c r="A1673" t="s">
        <v>1717</v>
      </c>
    </row>
    <row r="1674" spans="1:1" x14ac:dyDescent="0.55000000000000004">
      <c r="A1674" t="s">
        <v>1715</v>
      </c>
    </row>
    <row r="1675" spans="1:1" x14ac:dyDescent="0.55000000000000004">
      <c r="A1675" t="s">
        <v>1716</v>
      </c>
    </row>
    <row r="1676" spans="1:1" x14ac:dyDescent="0.55000000000000004">
      <c r="A1676" t="s">
        <v>1717</v>
      </c>
    </row>
    <row r="1677" spans="1:1" x14ac:dyDescent="0.55000000000000004">
      <c r="A1677" t="s">
        <v>1715</v>
      </c>
    </row>
    <row r="1678" spans="1:1" x14ac:dyDescent="0.55000000000000004">
      <c r="A1678" t="s">
        <v>1716</v>
      </c>
    </row>
    <row r="1679" spans="1:1" x14ac:dyDescent="0.55000000000000004">
      <c r="A1679" t="s">
        <v>1717</v>
      </c>
    </row>
    <row r="1680" spans="1:1" x14ac:dyDescent="0.55000000000000004">
      <c r="A1680" t="s">
        <v>1715</v>
      </c>
    </row>
    <row r="1681" spans="1:1" x14ac:dyDescent="0.55000000000000004">
      <c r="A1681" t="s">
        <v>1716</v>
      </c>
    </row>
    <row r="1682" spans="1:1" x14ac:dyDescent="0.55000000000000004">
      <c r="A1682" t="s">
        <v>1717</v>
      </c>
    </row>
    <row r="1683" spans="1:1" x14ac:dyDescent="0.55000000000000004">
      <c r="A1683" t="s">
        <v>1715</v>
      </c>
    </row>
    <row r="1684" spans="1:1" x14ac:dyDescent="0.55000000000000004">
      <c r="A1684" t="s">
        <v>1716</v>
      </c>
    </row>
    <row r="1685" spans="1:1" x14ac:dyDescent="0.55000000000000004">
      <c r="A1685" t="s">
        <v>1717</v>
      </c>
    </row>
    <row r="1686" spans="1:1" x14ac:dyDescent="0.55000000000000004">
      <c r="A1686" t="s">
        <v>1715</v>
      </c>
    </row>
    <row r="1687" spans="1:1" x14ac:dyDescent="0.55000000000000004">
      <c r="A1687" t="s">
        <v>1716</v>
      </c>
    </row>
    <row r="1688" spans="1:1" x14ac:dyDescent="0.55000000000000004">
      <c r="A1688" t="s">
        <v>1717</v>
      </c>
    </row>
    <row r="1689" spans="1:1" x14ac:dyDescent="0.55000000000000004">
      <c r="A1689" t="s">
        <v>1715</v>
      </c>
    </row>
    <row r="1690" spans="1:1" x14ac:dyDescent="0.55000000000000004">
      <c r="A1690" t="s">
        <v>1716</v>
      </c>
    </row>
    <row r="1691" spans="1:1" x14ac:dyDescent="0.55000000000000004">
      <c r="A1691" t="s">
        <v>1717</v>
      </c>
    </row>
    <row r="1692" spans="1:1" x14ac:dyDescent="0.55000000000000004">
      <c r="A1692" t="s">
        <v>1715</v>
      </c>
    </row>
    <row r="1693" spans="1:1" x14ac:dyDescent="0.55000000000000004">
      <c r="A1693" t="s">
        <v>1716</v>
      </c>
    </row>
    <row r="1694" spans="1:1" x14ac:dyDescent="0.55000000000000004">
      <c r="A1694" t="s">
        <v>1717</v>
      </c>
    </row>
    <row r="1695" spans="1:1" x14ac:dyDescent="0.55000000000000004">
      <c r="A1695" t="s">
        <v>1715</v>
      </c>
    </row>
    <row r="1696" spans="1:1" x14ac:dyDescent="0.55000000000000004">
      <c r="A1696" t="s">
        <v>1716</v>
      </c>
    </row>
    <row r="1697" spans="1:1" x14ac:dyDescent="0.55000000000000004">
      <c r="A1697" t="s">
        <v>1717</v>
      </c>
    </row>
    <row r="1698" spans="1:1" x14ac:dyDescent="0.55000000000000004">
      <c r="A1698" t="s">
        <v>1715</v>
      </c>
    </row>
    <row r="1699" spans="1:1" x14ac:dyDescent="0.55000000000000004">
      <c r="A1699" t="s">
        <v>1716</v>
      </c>
    </row>
    <row r="1700" spans="1:1" x14ac:dyDescent="0.55000000000000004">
      <c r="A1700" t="s">
        <v>1717</v>
      </c>
    </row>
    <row r="1701" spans="1:1" x14ac:dyDescent="0.55000000000000004">
      <c r="A1701" t="s">
        <v>1715</v>
      </c>
    </row>
    <row r="1702" spans="1:1" x14ac:dyDescent="0.55000000000000004">
      <c r="A1702" t="s">
        <v>1716</v>
      </c>
    </row>
    <row r="1703" spans="1:1" x14ac:dyDescent="0.55000000000000004">
      <c r="A1703" t="s">
        <v>1717</v>
      </c>
    </row>
    <row r="1704" spans="1:1" x14ac:dyDescent="0.55000000000000004">
      <c r="A1704" t="s">
        <v>1715</v>
      </c>
    </row>
    <row r="1705" spans="1:1" x14ac:dyDescent="0.55000000000000004">
      <c r="A1705" t="s">
        <v>1716</v>
      </c>
    </row>
    <row r="1706" spans="1:1" x14ac:dyDescent="0.55000000000000004">
      <c r="A1706" t="s">
        <v>1717</v>
      </c>
    </row>
    <row r="1707" spans="1:1" x14ac:dyDescent="0.55000000000000004">
      <c r="A1707" t="s">
        <v>1715</v>
      </c>
    </row>
    <row r="1708" spans="1:1" x14ac:dyDescent="0.55000000000000004">
      <c r="A1708" t="s">
        <v>1716</v>
      </c>
    </row>
    <row r="1709" spans="1:1" x14ac:dyDescent="0.55000000000000004">
      <c r="A1709" t="s">
        <v>1717</v>
      </c>
    </row>
    <row r="1710" spans="1:1" x14ac:dyDescent="0.55000000000000004">
      <c r="A1710" t="s">
        <v>1715</v>
      </c>
    </row>
    <row r="1711" spans="1:1" x14ac:dyDescent="0.55000000000000004">
      <c r="A1711" t="s">
        <v>1716</v>
      </c>
    </row>
    <row r="1712" spans="1:1" x14ac:dyDescent="0.55000000000000004">
      <c r="A1712" t="s">
        <v>1717</v>
      </c>
    </row>
    <row r="1713" spans="1:1" x14ac:dyDescent="0.55000000000000004">
      <c r="A1713" t="s">
        <v>1715</v>
      </c>
    </row>
    <row r="1714" spans="1:1" x14ac:dyDescent="0.55000000000000004">
      <c r="A1714" t="s">
        <v>1716</v>
      </c>
    </row>
    <row r="1715" spans="1:1" x14ac:dyDescent="0.55000000000000004">
      <c r="A1715" t="s">
        <v>1717</v>
      </c>
    </row>
    <row r="1716" spans="1:1" x14ac:dyDescent="0.55000000000000004">
      <c r="A1716" t="s">
        <v>1715</v>
      </c>
    </row>
    <row r="1717" spans="1:1" x14ac:dyDescent="0.55000000000000004">
      <c r="A1717" t="s">
        <v>1716</v>
      </c>
    </row>
    <row r="1718" spans="1:1" x14ac:dyDescent="0.55000000000000004">
      <c r="A1718" t="s">
        <v>1717</v>
      </c>
    </row>
    <row r="1719" spans="1:1" x14ac:dyDescent="0.55000000000000004">
      <c r="A1719" t="s">
        <v>1715</v>
      </c>
    </row>
    <row r="1720" spans="1:1" x14ac:dyDescent="0.55000000000000004">
      <c r="A1720" t="s">
        <v>1716</v>
      </c>
    </row>
    <row r="1721" spans="1:1" x14ac:dyDescent="0.55000000000000004">
      <c r="A1721" t="s">
        <v>1717</v>
      </c>
    </row>
    <row r="1722" spans="1:1" x14ac:dyDescent="0.55000000000000004">
      <c r="A1722" t="s">
        <v>1715</v>
      </c>
    </row>
    <row r="1723" spans="1:1" x14ac:dyDescent="0.55000000000000004">
      <c r="A1723" t="s">
        <v>1716</v>
      </c>
    </row>
    <row r="1724" spans="1:1" x14ac:dyDescent="0.55000000000000004">
      <c r="A1724" t="s">
        <v>1717</v>
      </c>
    </row>
    <row r="1725" spans="1:1" x14ac:dyDescent="0.55000000000000004">
      <c r="A1725" t="s">
        <v>1715</v>
      </c>
    </row>
    <row r="1726" spans="1:1" x14ac:dyDescent="0.55000000000000004">
      <c r="A1726" t="s">
        <v>1716</v>
      </c>
    </row>
    <row r="1727" spans="1:1" x14ac:dyDescent="0.55000000000000004">
      <c r="A1727" t="s">
        <v>1717</v>
      </c>
    </row>
    <row r="1728" spans="1:1" x14ac:dyDescent="0.55000000000000004">
      <c r="A1728" t="s">
        <v>1715</v>
      </c>
    </row>
    <row r="1729" spans="1:1" x14ac:dyDescent="0.55000000000000004">
      <c r="A1729" t="s">
        <v>1716</v>
      </c>
    </row>
    <row r="1730" spans="1:1" x14ac:dyDescent="0.55000000000000004">
      <c r="A1730" t="s">
        <v>1717</v>
      </c>
    </row>
    <row r="1731" spans="1:1" x14ac:dyDescent="0.55000000000000004">
      <c r="A1731" t="s">
        <v>1715</v>
      </c>
    </row>
    <row r="1732" spans="1:1" x14ac:dyDescent="0.55000000000000004">
      <c r="A1732" t="s">
        <v>1716</v>
      </c>
    </row>
    <row r="1733" spans="1:1" x14ac:dyDescent="0.55000000000000004">
      <c r="A1733" t="s">
        <v>1717</v>
      </c>
    </row>
    <row r="1734" spans="1:1" x14ac:dyDescent="0.55000000000000004">
      <c r="A1734" t="s">
        <v>1715</v>
      </c>
    </row>
    <row r="1735" spans="1:1" x14ac:dyDescent="0.55000000000000004">
      <c r="A1735" t="s">
        <v>1716</v>
      </c>
    </row>
    <row r="1736" spans="1:1" x14ac:dyDescent="0.55000000000000004">
      <c r="A1736" t="s">
        <v>1717</v>
      </c>
    </row>
    <row r="1737" spans="1:1" x14ac:dyDescent="0.55000000000000004">
      <c r="A1737" t="s">
        <v>1715</v>
      </c>
    </row>
    <row r="1738" spans="1:1" x14ac:dyDescent="0.55000000000000004">
      <c r="A1738" t="s">
        <v>1716</v>
      </c>
    </row>
    <row r="1739" spans="1:1" x14ac:dyDescent="0.55000000000000004">
      <c r="A1739" t="s">
        <v>1717</v>
      </c>
    </row>
    <row r="1740" spans="1:1" x14ac:dyDescent="0.55000000000000004">
      <c r="A1740" t="s">
        <v>1715</v>
      </c>
    </row>
    <row r="1741" spans="1:1" x14ac:dyDescent="0.55000000000000004">
      <c r="A1741" t="s">
        <v>1716</v>
      </c>
    </row>
    <row r="1742" spans="1:1" x14ac:dyDescent="0.55000000000000004">
      <c r="A1742" t="s">
        <v>1717</v>
      </c>
    </row>
    <row r="1743" spans="1:1" x14ac:dyDescent="0.55000000000000004">
      <c r="A1743" t="s">
        <v>1715</v>
      </c>
    </row>
    <row r="1744" spans="1:1" x14ac:dyDescent="0.55000000000000004">
      <c r="A1744" t="s">
        <v>1716</v>
      </c>
    </row>
    <row r="1745" spans="1:1" x14ac:dyDescent="0.55000000000000004">
      <c r="A1745" t="s">
        <v>1717</v>
      </c>
    </row>
    <row r="1746" spans="1:1" x14ac:dyDescent="0.55000000000000004">
      <c r="A1746" t="s">
        <v>1715</v>
      </c>
    </row>
    <row r="1747" spans="1:1" x14ac:dyDescent="0.55000000000000004">
      <c r="A1747" t="s">
        <v>1716</v>
      </c>
    </row>
    <row r="1748" spans="1:1" x14ac:dyDescent="0.55000000000000004">
      <c r="A1748" t="s">
        <v>1717</v>
      </c>
    </row>
    <row r="1749" spans="1:1" x14ac:dyDescent="0.55000000000000004">
      <c r="A1749" t="s">
        <v>1718</v>
      </c>
    </row>
    <row r="1750" spans="1:1" x14ac:dyDescent="0.55000000000000004">
      <c r="A1750" t="s">
        <v>1719</v>
      </c>
    </row>
    <row r="1751" spans="1:1" x14ac:dyDescent="0.55000000000000004">
      <c r="A1751" t="s">
        <v>1720</v>
      </c>
    </row>
    <row r="1752" spans="1:1" x14ac:dyDescent="0.55000000000000004">
      <c r="A1752" t="s">
        <v>1718</v>
      </c>
    </row>
    <row r="1753" spans="1:1" x14ac:dyDescent="0.55000000000000004">
      <c r="A1753" t="s">
        <v>1719</v>
      </c>
    </row>
    <row r="1754" spans="1:1" x14ac:dyDescent="0.55000000000000004">
      <c r="A1754" t="s">
        <v>1720</v>
      </c>
    </row>
    <row r="1755" spans="1:1" x14ac:dyDescent="0.55000000000000004">
      <c r="A1755" t="s">
        <v>1718</v>
      </c>
    </row>
    <row r="1756" spans="1:1" x14ac:dyDescent="0.55000000000000004">
      <c r="A1756" t="s">
        <v>1719</v>
      </c>
    </row>
    <row r="1757" spans="1:1" x14ac:dyDescent="0.55000000000000004">
      <c r="A1757" t="s">
        <v>1720</v>
      </c>
    </row>
    <row r="1758" spans="1:1" x14ac:dyDescent="0.55000000000000004">
      <c r="A1758" t="s">
        <v>1718</v>
      </c>
    </row>
    <row r="1759" spans="1:1" x14ac:dyDescent="0.55000000000000004">
      <c r="A1759" t="s">
        <v>1719</v>
      </c>
    </row>
    <row r="1760" spans="1:1" x14ac:dyDescent="0.55000000000000004">
      <c r="A1760" t="s">
        <v>1720</v>
      </c>
    </row>
    <row r="1761" spans="1:1" x14ac:dyDescent="0.55000000000000004">
      <c r="A1761" t="s">
        <v>1718</v>
      </c>
    </row>
    <row r="1762" spans="1:1" x14ac:dyDescent="0.55000000000000004">
      <c r="A1762" t="s">
        <v>1719</v>
      </c>
    </row>
    <row r="1763" spans="1:1" x14ac:dyDescent="0.55000000000000004">
      <c r="A1763" t="s">
        <v>1720</v>
      </c>
    </row>
    <row r="1764" spans="1:1" x14ac:dyDescent="0.55000000000000004">
      <c r="A1764" t="s">
        <v>1718</v>
      </c>
    </row>
    <row r="1765" spans="1:1" x14ac:dyDescent="0.55000000000000004">
      <c r="A1765" t="s">
        <v>1719</v>
      </c>
    </row>
    <row r="1766" spans="1:1" x14ac:dyDescent="0.55000000000000004">
      <c r="A1766" t="s">
        <v>1720</v>
      </c>
    </row>
    <row r="1767" spans="1:1" x14ac:dyDescent="0.55000000000000004">
      <c r="A1767" t="s">
        <v>1718</v>
      </c>
    </row>
    <row r="1768" spans="1:1" x14ac:dyDescent="0.55000000000000004">
      <c r="A1768" t="s">
        <v>1719</v>
      </c>
    </row>
    <row r="1769" spans="1:1" x14ac:dyDescent="0.55000000000000004">
      <c r="A1769" t="s">
        <v>1720</v>
      </c>
    </row>
    <row r="1770" spans="1:1" x14ac:dyDescent="0.55000000000000004">
      <c r="A1770" t="s">
        <v>1718</v>
      </c>
    </row>
    <row r="1771" spans="1:1" x14ac:dyDescent="0.55000000000000004">
      <c r="A1771" t="s">
        <v>1719</v>
      </c>
    </row>
    <row r="1772" spans="1:1" x14ac:dyDescent="0.55000000000000004">
      <c r="A1772" t="s">
        <v>1720</v>
      </c>
    </row>
    <row r="1773" spans="1:1" x14ac:dyDescent="0.55000000000000004">
      <c r="A1773" t="s">
        <v>1718</v>
      </c>
    </row>
    <row r="1774" spans="1:1" x14ac:dyDescent="0.55000000000000004">
      <c r="A1774" t="s">
        <v>1719</v>
      </c>
    </row>
    <row r="1775" spans="1:1" x14ac:dyDescent="0.55000000000000004">
      <c r="A1775" t="s">
        <v>1720</v>
      </c>
    </row>
    <row r="1776" spans="1:1" x14ac:dyDescent="0.55000000000000004">
      <c r="A1776" t="s">
        <v>1718</v>
      </c>
    </row>
    <row r="1777" spans="1:1" x14ac:dyDescent="0.55000000000000004">
      <c r="A1777" t="s">
        <v>1719</v>
      </c>
    </row>
    <row r="1778" spans="1:1" x14ac:dyDescent="0.55000000000000004">
      <c r="A1778" t="s">
        <v>1720</v>
      </c>
    </row>
    <row r="1779" spans="1:1" x14ac:dyDescent="0.55000000000000004">
      <c r="A1779" t="s">
        <v>1718</v>
      </c>
    </row>
    <row r="1780" spans="1:1" x14ac:dyDescent="0.55000000000000004">
      <c r="A1780" t="s">
        <v>1719</v>
      </c>
    </row>
    <row r="1781" spans="1:1" x14ac:dyDescent="0.55000000000000004">
      <c r="A1781" t="s">
        <v>1720</v>
      </c>
    </row>
    <row r="1782" spans="1:1" x14ac:dyDescent="0.55000000000000004">
      <c r="A1782" t="s">
        <v>1718</v>
      </c>
    </row>
    <row r="1783" spans="1:1" x14ac:dyDescent="0.55000000000000004">
      <c r="A1783" t="s">
        <v>1719</v>
      </c>
    </row>
    <row r="1784" spans="1:1" x14ac:dyDescent="0.55000000000000004">
      <c r="A1784" t="s">
        <v>1720</v>
      </c>
    </row>
    <row r="1785" spans="1:1" x14ac:dyDescent="0.55000000000000004">
      <c r="A1785" t="s">
        <v>1718</v>
      </c>
    </row>
    <row r="1786" spans="1:1" x14ac:dyDescent="0.55000000000000004">
      <c r="A1786" t="s">
        <v>1719</v>
      </c>
    </row>
    <row r="1787" spans="1:1" x14ac:dyDescent="0.55000000000000004">
      <c r="A1787" t="s">
        <v>1720</v>
      </c>
    </row>
    <row r="1788" spans="1:1" x14ac:dyDescent="0.55000000000000004">
      <c r="A1788" t="s">
        <v>1718</v>
      </c>
    </row>
    <row r="1789" spans="1:1" x14ac:dyDescent="0.55000000000000004">
      <c r="A1789" t="s">
        <v>1719</v>
      </c>
    </row>
    <row r="1790" spans="1:1" x14ac:dyDescent="0.55000000000000004">
      <c r="A1790" t="s">
        <v>1720</v>
      </c>
    </row>
    <row r="1791" spans="1:1" x14ac:dyDescent="0.55000000000000004">
      <c r="A1791" t="s">
        <v>1718</v>
      </c>
    </row>
    <row r="1792" spans="1:1" x14ac:dyDescent="0.55000000000000004">
      <c r="A1792" t="s">
        <v>1719</v>
      </c>
    </row>
    <row r="1793" spans="1:1" x14ac:dyDescent="0.55000000000000004">
      <c r="A1793" t="s">
        <v>1720</v>
      </c>
    </row>
    <row r="1794" spans="1:1" x14ac:dyDescent="0.55000000000000004">
      <c r="A1794" t="s">
        <v>1718</v>
      </c>
    </row>
    <row r="1795" spans="1:1" x14ac:dyDescent="0.55000000000000004">
      <c r="A1795" t="s">
        <v>1719</v>
      </c>
    </row>
    <row r="1796" spans="1:1" x14ac:dyDescent="0.55000000000000004">
      <c r="A1796" t="s">
        <v>1720</v>
      </c>
    </row>
    <row r="1797" spans="1:1" x14ac:dyDescent="0.55000000000000004">
      <c r="A1797" t="s">
        <v>1718</v>
      </c>
    </row>
    <row r="1798" spans="1:1" x14ac:dyDescent="0.55000000000000004">
      <c r="A1798" t="s">
        <v>1719</v>
      </c>
    </row>
    <row r="1799" spans="1:1" x14ac:dyDescent="0.55000000000000004">
      <c r="A1799" t="s">
        <v>1720</v>
      </c>
    </row>
    <row r="1800" spans="1:1" x14ac:dyDescent="0.55000000000000004">
      <c r="A1800" t="s">
        <v>1718</v>
      </c>
    </row>
    <row r="1801" spans="1:1" x14ac:dyDescent="0.55000000000000004">
      <c r="A1801" t="s">
        <v>1719</v>
      </c>
    </row>
    <row r="1802" spans="1:1" x14ac:dyDescent="0.55000000000000004">
      <c r="A1802" t="s">
        <v>1720</v>
      </c>
    </row>
    <row r="1803" spans="1:1" x14ac:dyDescent="0.55000000000000004">
      <c r="A1803" t="s">
        <v>1718</v>
      </c>
    </row>
    <row r="1804" spans="1:1" x14ac:dyDescent="0.55000000000000004">
      <c r="A1804" t="s">
        <v>1719</v>
      </c>
    </row>
    <row r="1805" spans="1:1" x14ac:dyDescent="0.55000000000000004">
      <c r="A1805" t="s">
        <v>1720</v>
      </c>
    </row>
    <row r="1806" spans="1:1" x14ac:dyDescent="0.55000000000000004">
      <c r="A1806" t="s">
        <v>1718</v>
      </c>
    </row>
    <row r="1807" spans="1:1" x14ac:dyDescent="0.55000000000000004">
      <c r="A1807" t="s">
        <v>1719</v>
      </c>
    </row>
    <row r="1808" spans="1:1" x14ac:dyDescent="0.55000000000000004">
      <c r="A1808" t="s">
        <v>1720</v>
      </c>
    </row>
    <row r="1809" spans="1:1" x14ac:dyDescent="0.55000000000000004">
      <c r="A1809" t="s">
        <v>1718</v>
      </c>
    </row>
    <row r="1810" spans="1:1" x14ac:dyDescent="0.55000000000000004">
      <c r="A1810" t="s">
        <v>1719</v>
      </c>
    </row>
    <row r="1811" spans="1:1" x14ac:dyDescent="0.55000000000000004">
      <c r="A1811" t="s">
        <v>1720</v>
      </c>
    </row>
    <row r="1812" spans="1:1" x14ac:dyDescent="0.55000000000000004">
      <c r="A1812" t="s">
        <v>1718</v>
      </c>
    </row>
    <row r="1813" spans="1:1" x14ac:dyDescent="0.55000000000000004">
      <c r="A1813" t="s">
        <v>1719</v>
      </c>
    </row>
    <row r="1814" spans="1:1" x14ac:dyDescent="0.55000000000000004">
      <c r="A1814" t="s">
        <v>1720</v>
      </c>
    </row>
    <row r="1815" spans="1:1" x14ac:dyDescent="0.55000000000000004">
      <c r="A1815" t="s">
        <v>1718</v>
      </c>
    </row>
    <row r="1816" spans="1:1" x14ac:dyDescent="0.55000000000000004">
      <c r="A1816" t="s">
        <v>1719</v>
      </c>
    </row>
    <row r="1817" spans="1:1" x14ac:dyDescent="0.55000000000000004">
      <c r="A1817" t="s">
        <v>1720</v>
      </c>
    </row>
    <row r="1818" spans="1:1" x14ac:dyDescent="0.55000000000000004">
      <c r="A1818" t="s">
        <v>1718</v>
      </c>
    </row>
    <row r="1819" spans="1:1" x14ac:dyDescent="0.55000000000000004">
      <c r="A1819" t="s">
        <v>1719</v>
      </c>
    </row>
    <row r="1820" spans="1:1" x14ac:dyDescent="0.55000000000000004">
      <c r="A1820" t="s">
        <v>1720</v>
      </c>
    </row>
    <row r="1821" spans="1:1" x14ac:dyDescent="0.55000000000000004">
      <c r="A1821" t="s">
        <v>1718</v>
      </c>
    </row>
    <row r="1822" spans="1:1" x14ac:dyDescent="0.55000000000000004">
      <c r="A1822" t="s">
        <v>1719</v>
      </c>
    </row>
    <row r="1823" spans="1:1" x14ac:dyDescent="0.55000000000000004">
      <c r="A1823" t="s">
        <v>1720</v>
      </c>
    </row>
    <row r="1824" spans="1:1" x14ac:dyDescent="0.55000000000000004">
      <c r="A1824" t="s">
        <v>1718</v>
      </c>
    </row>
    <row r="1825" spans="1:1" x14ac:dyDescent="0.55000000000000004">
      <c r="A1825" t="s">
        <v>1719</v>
      </c>
    </row>
    <row r="1826" spans="1:1" x14ac:dyDescent="0.55000000000000004">
      <c r="A1826" t="s">
        <v>1720</v>
      </c>
    </row>
    <row r="1827" spans="1:1" x14ac:dyDescent="0.55000000000000004">
      <c r="A1827" t="s">
        <v>1718</v>
      </c>
    </row>
    <row r="1828" spans="1:1" x14ac:dyDescent="0.55000000000000004">
      <c r="A1828" t="s">
        <v>1719</v>
      </c>
    </row>
    <row r="1829" spans="1:1" x14ac:dyDescent="0.55000000000000004">
      <c r="A1829" t="s">
        <v>1720</v>
      </c>
    </row>
    <row r="1830" spans="1:1" x14ac:dyDescent="0.55000000000000004">
      <c r="A1830" t="s">
        <v>1718</v>
      </c>
    </row>
    <row r="1831" spans="1:1" x14ac:dyDescent="0.55000000000000004">
      <c r="A1831" t="s">
        <v>1719</v>
      </c>
    </row>
    <row r="1832" spans="1:1" x14ac:dyDescent="0.55000000000000004">
      <c r="A1832" t="s">
        <v>1720</v>
      </c>
    </row>
    <row r="1833" spans="1:1" x14ac:dyDescent="0.55000000000000004">
      <c r="A1833" t="s">
        <v>1718</v>
      </c>
    </row>
    <row r="1834" spans="1:1" x14ac:dyDescent="0.55000000000000004">
      <c r="A1834" t="s">
        <v>1719</v>
      </c>
    </row>
    <row r="1835" spans="1:1" x14ac:dyDescent="0.55000000000000004">
      <c r="A1835" t="s">
        <v>1720</v>
      </c>
    </row>
    <row r="1836" spans="1:1" x14ac:dyDescent="0.55000000000000004">
      <c r="A1836" t="s">
        <v>1718</v>
      </c>
    </row>
    <row r="1837" spans="1:1" x14ac:dyDescent="0.55000000000000004">
      <c r="A1837" t="s">
        <v>1719</v>
      </c>
    </row>
    <row r="1838" spans="1:1" x14ac:dyDescent="0.55000000000000004">
      <c r="A1838" t="s">
        <v>1720</v>
      </c>
    </row>
    <row r="1839" spans="1:1" x14ac:dyDescent="0.55000000000000004">
      <c r="A1839" t="s">
        <v>1718</v>
      </c>
    </row>
    <row r="1840" spans="1:1" x14ac:dyDescent="0.55000000000000004">
      <c r="A1840" t="s">
        <v>1719</v>
      </c>
    </row>
    <row r="1841" spans="1:1" x14ac:dyDescent="0.55000000000000004">
      <c r="A1841" t="s">
        <v>1720</v>
      </c>
    </row>
    <row r="1842" spans="1:1" x14ac:dyDescent="0.55000000000000004">
      <c r="A1842" t="s">
        <v>1718</v>
      </c>
    </row>
    <row r="1843" spans="1:1" x14ac:dyDescent="0.55000000000000004">
      <c r="A1843" t="s">
        <v>1719</v>
      </c>
    </row>
    <row r="1844" spans="1:1" x14ac:dyDescent="0.55000000000000004">
      <c r="A1844" t="s">
        <v>1720</v>
      </c>
    </row>
    <row r="1845" spans="1:1" x14ac:dyDescent="0.55000000000000004">
      <c r="A1845" t="s">
        <v>1718</v>
      </c>
    </row>
    <row r="1846" spans="1:1" x14ac:dyDescent="0.55000000000000004">
      <c r="A1846" t="s">
        <v>1719</v>
      </c>
    </row>
    <row r="1847" spans="1:1" x14ac:dyDescent="0.55000000000000004">
      <c r="A1847" t="s">
        <v>1720</v>
      </c>
    </row>
    <row r="1848" spans="1:1" x14ac:dyDescent="0.55000000000000004">
      <c r="A1848" t="s">
        <v>1718</v>
      </c>
    </row>
    <row r="1849" spans="1:1" x14ac:dyDescent="0.55000000000000004">
      <c r="A1849" t="s">
        <v>1719</v>
      </c>
    </row>
    <row r="1850" spans="1:1" x14ac:dyDescent="0.55000000000000004">
      <c r="A1850" t="s">
        <v>1720</v>
      </c>
    </row>
    <row r="1851" spans="1:1" x14ac:dyDescent="0.55000000000000004">
      <c r="A1851" t="s">
        <v>1718</v>
      </c>
    </row>
    <row r="1852" spans="1:1" x14ac:dyDescent="0.55000000000000004">
      <c r="A1852" t="s">
        <v>1719</v>
      </c>
    </row>
    <row r="1853" spans="1:1" x14ac:dyDescent="0.55000000000000004">
      <c r="A1853" t="s">
        <v>1720</v>
      </c>
    </row>
    <row r="1854" spans="1:1" x14ac:dyDescent="0.55000000000000004">
      <c r="A1854" t="s">
        <v>1718</v>
      </c>
    </row>
    <row r="1855" spans="1:1" x14ac:dyDescent="0.55000000000000004">
      <c r="A1855" t="s">
        <v>1719</v>
      </c>
    </row>
    <row r="1856" spans="1:1" x14ac:dyDescent="0.55000000000000004">
      <c r="A1856" t="s">
        <v>1720</v>
      </c>
    </row>
    <row r="1857" spans="1:1" x14ac:dyDescent="0.55000000000000004">
      <c r="A1857" t="s">
        <v>1718</v>
      </c>
    </row>
    <row r="1858" spans="1:1" x14ac:dyDescent="0.55000000000000004">
      <c r="A1858" t="s">
        <v>1719</v>
      </c>
    </row>
    <row r="1859" spans="1:1" x14ac:dyDescent="0.55000000000000004">
      <c r="A1859" t="s">
        <v>1720</v>
      </c>
    </row>
    <row r="1860" spans="1:1" x14ac:dyDescent="0.55000000000000004">
      <c r="A1860" t="s">
        <v>1718</v>
      </c>
    </row>
    <row r="1861" spans="1:1" x14ac:dyDescent="0.55000000000000004">
      <c r="A1861" t="s">
        <v>1719</v>
      </c>
    </row>
    <row r="1862" spans="1:1" x14ac:dyDescent="0.55000000000000004">
      <c r="A1862" t="s">
        <v>1720</v>
      </c>
    </row>
    <row r="1863" spans="1:1" x14ac:dyDescent="0.55000000000000004">
      <c r="A1863" t="s">
        <v>1718</v>
      </c>
    </row>
    <row r="1864" spans="1:1" x14ac:dyDescent="0.55000000000000004">
      <c r="A1864" t="s">
        <v>1719</v>
      </c>
    </row>
    <row r="1865" spans="1:1" x14ac:dyDescent="0.55000000000000004">
      <c r="A1865" t="s">
        <v>1720</v>
      </c>
    </row>
    <row r="1866" spans="1:1" x14ac:dyDescent="0.55000000000000004">
      <c r="A1866" t="s">
        <v>1718</v>
      </c>
    </row>
    <row r="1867" spans="1:1" x14ac:dyDescent="0.55000000000000004">
      <c r="A1867" t="s">
        <v>1719</v>
      </c>
    </row>
    <row r="1868" spans="1:1" x14ac:dyDescent="0.55000000000000004">
      <c r="A1868" t="s">
        <v>1720</v>
      </c>
    </row>
    <row r="1869" spans="1:1" x14ac:dyDescent="0.55000000000000004">
      <c r="A1869" t="s">
        <v>1718</v>
      </c>
    </row>
    <row r="1870" spans="1:1" x14ac:dyDescent="0.55000000000000004">
      <c r="A1870" t="s">
        <v>1719</v>
      </c>
    </row>
    <row r="1871" spans="1:1" x14ac:dyDescent="0.55000000000000004">
      <c r="A1871" t="s">
        <v>1720</v>
      </c>
    </row>
    <row r="1872" spans="1:1" x14ac:dyDescent="0.55000000000000004">
      <c r="A1872" t="s">
        <v>1718</v>
      </c>
    </row>
    <row r="1873" spans="1:1" x14ac:dyDescent="0.55000000000000004">
      <c r="A1873" t="s">
        <v>1719</v>
      </c>
    </row>
    <row r="1874" spans="1:1" x14ac:dyDescent="0.55000000000000004">
      <c r="A1874" t="s">
        <v>1720</v>
      </c>
    </row>
    <row r="1875" spans="1:1" x14ac:dyDescent="0.55000000000000004">
      <c r="A1875" t="s">
        <v>1718</v>
      </c>
    </row>
    <row r="1876" spans="1:1" x14ac:dyDescent="0.55000000000000004">
      <c r="A1876" t="s">
        <v>1719</v>
      </c>
    </row>
    <row r="1877" spans="1:1" x14ac:dyDescent="0.55000000000000004">
      <c r="A1877" t="s">
        <v>1720</v>
      </c>
    </row>
    <row r="1878" spans="1:1" x14ac:dyDescent="0.55000000000000004">
      <c r="A1878" t="s">
        <v>1718</v>
      </c>
    </row>
    <row r="1879" spans="1:1" x14ac:dyDescent="0.55000000000000004">
      <c r="A1879" t="s">
        <v>1719</v>
      </c>
    </row>
    <row r="1880" spans="1:1" x14ac:dyDescent="0.55000000000000004">
      <c r="A1880" t="s">
        <v>1720</v>
      </c>
    </row>
    <row r="1881" spans="1:1" x14ac:dyDescent="0.55000000000000004">
      <c r="A1881" t="s">
        <v>1718</v>
      </c>
    </row>
    <row r="1882" spans="1:1" x14ac:dyDescent="0.55000000000000004">
      <c r="A1882" t="s">
        <v>1719</v>
      </c>
    </row>
    <row r="1883" spans="1:1" x14ac:dyDescent="0.55000000000000004">
      <c r="A1883" t="s">
        <v>1720</v>
      </c>
    </row>
    <row r="1884" spans="1:1" x14ac:dyDescent="0.55000000000000004">
      <c r="A1884" t="s">
        <v>1718</v>
      </c>
    </row>
    <row r="1885" spans="1:1" x14ac:dyDescent="0.55000000000000004">
      <c r="A1885" t="s">
        <v>1719</v>
      </c>
    </row>
    <row r="1886" spans="1:1" x14ac:dyDescent="0.55000000000000004">
      <c r="A1886" t="s">
        <v>1720</v>
      </c>
    </row>
    <row r="1887" spans="1:1" x14ac:dyDescent="0.55000000000000004">
      <c r="A1887" t="s">
        <v>1718</v>
      </c>
    </row>
    <row r="1888" spans="1:1" x14ac:dyDescent="0.55000000000000004">
      <c r="A1888" t="s">
        <v>1719</v>
      </c>
    </row>
    <row r="1889" spans="1:1" x14ac:dyDescent="0.55000000000000004">
      <c r="A1889" t="s">
        <v>1720</v>
      </c>
    </row>
    <row r="1890" spans="1:1" x14ac:dyDescent="0.55000000000000004">
      <c r="A1890" t="s">
        <v>1718</v>
      </c>
    </row>
    <row r="1891" spans="1:1" x14ac:dyDescent="0.55000000000000004">
      <c r="A1891" t="s">
        <v>1719</v>
      </c>
    </row>
    <row r="1892" spans="1:1" x14ac:dyDescent="0.55000000000000004">
      <c r="A1892" t="s">
        <v>1720</v>
      </c>
    </row>
    <row r="1893" spans="1:1" x14ac:dyDescent="0.55000000000000004">
      <c r="A1893" t="s">
        <v>1718</v>
      </c>
    </row>
    <row r="1894" spans="1:1" x14ac:dyDescent="0.55000000000000004">
      <c r="A1894" t="s">
        <v>1719</v>
      </c>
    </row>
    <row r="1895" spans="1:1" x14ac:dyDescent="0.55000000000000004">
      <c r="A1895" t="s">
        <v>1720</v>
      </c>
    </row>
    <row r="1896" spans="1:1" x14ac:dyDescent="0.55000000000000004">
      <c r="A1896" t="s">
        <v>1718</v>
      </c>
    </row>
    <row r="1897" spans="1:1" x14ac:dyDescent="0.55000000000000004">
      <c r="A1897" t="s">
        <v>1719</v>
      </c>
    </row>
    <row r="1898" spans="1:1" x14ac:dyDescent="0.55000000000000004">
      <c r="A1898" t="s">
        <v>1720</v>
      </c>
    </row>
    <row r="1899" spans="1:1" x14ac:dyDescent="0.55000000000000004">
      <c r="A1899" t="s">
        <v>1718</v>
      </c>
    </row>
    <row r="1900" spans="1:1" x14ac:dyDescent="0.55000000000000004">
      <c r="A1900" t="s">
        <v>1719</v>
      </c>
    </row>
    <row r="1901" spans="1:1" x14ac:dyDescent="0.55000000000000004">
      <c r="A1901" t="s">
        <v>1720</v>
      </c>
    </row>
    <row r="1902" spans="1:1" x14ac:dyDescent="0.55000000000000004">
      <c r="A1902" t="s">
        <v>1718</v>
      </c>
    </row>
    <row r="1903" spans="1:1" x14ac:dyDescent="0.55000000000000004">
      <c r="A1903" t="s">
        <v>1719</v>
      </c>
    </row>
    <row r="1904" spans="1:1" x14ac:dyDescent="0.55000000000000004">
      <c r="A1904" t="s">
        <v>1720</v>
      </c>
    </row>
    <row r="1905" spans="1:1" x14ac:dyDescent="0.55000000000000004">
      <c r="A1905" t="s">
        <v>1718</v>
      </c>
    </row>
    <row r="1906" spans="1:1" x14ac:dyDescent="0.55000000000000004">
      <c r="A1906" t="s">
        <v>1719</v>
      </c>
    </row>
    <row r="1907" spans="1:1" x14ac:dyDescent="0.55000000000000004">
      <c r="A1907" t="s">
        <v>1720</v>
      </c>
    </row>
    <row r="1908" spans="1:1" x14ac:dyDescent="0.55000000000000004">
      <c r="A1908" t="s">
        <v>1718</v>
      </c>
    </row>
    <row r="1909" spans="1:1" x14ac:dyDescent="0.55000000000000004">
      <c r="A1909" t="s">
        <v>1719</v>
      </c>
    </row>
    <row r="1910" spans="1:1" x14ac:dyDescent="0.55000000000000004">
      <c r="A1910" t="s">
        <v>1720</v>
      </c>
    </row>
    <row r="1911" spans="1:1" x14ac:dyDescent="0.55000000000000004">
      <c r="A1911" t="s">
        <v>1718</v>
      </c>
    </row>
    <row r="1912" spans="1:1" x14ac:dyDescent="0.55000000000000004">
      <c r="A1912" t="s">
        <v>1719</v>
      </c>
    </row>
    <row r="1913" spans="1:1" x14ac:dyDescent="0.55000000000000004">
      <c r="A1913" t="s">
        <v>1720</v>
      </c>
    </row>
    <row r="1914" spans="1:1" x14ac:dyDescent="0.55000000000000004">
      <c r="A1914" t="s">
        <v>1718</v>
      </c>
    </row>
    <row r="1915" spans="1:1" x14ac:dyDescent="0.55000000000000004">
      <c r="A1915" t="s">
        <v>1719</v>
      </c>
    </row>
    <row r="1916" spans="1:1" x14ac:dyDescent="0.55000000000000004">
      <c r="A1916" t="s">
        <v>1720</v>
      </c>
    </row>
    <row r="1917" spans="1:1" x14ac:dyDescent="0.55000000000000004">
      <c r="A1917" t="s">
        <v>1718</v>
      </c>
    </row>
    <row r="1918" spans="1:1" x14ac:dyDescent="0.55000000000000004">
      <c r="A1918" t="s">
        <v>1719</v>
      </c>
    </row>
    <row r="1919" spans="1:1" x14ac:dyDescent="0.55000000000000004">
      <c r="A1919" t="s">
        <v>1720</v>
      </c>
    </row>
    <row r="1920" spans="1:1" x14ac:dyDescent="0.55000000000000004">
      <c r="A1920" t="s">
        <v>1718</v>
      </c>
    </row>
    <row r="1921" spans="1:1" x14ac:dyDescent="0.55000000000000004">
      <c r="A1921" t="s">
        <v>1719</v>
      </c>
    </row>
    <row r="1922" spans="1:1" x14ac:dyDescent="0.55000000000000004">
      <c r="A1922" t="s">
        <v>1720</v>
      </c>
    </row>
    <row r="1923" spans="1:1" x14ac:dyDescent="0.55000000000000004">
      <c r="A1923" t="s">
        <v>1718</v>
      </c>
    </row>
    <row r="1924" spans="1:1" x14ac:dyDescent="0.55000000000000004">
      <c r="A1924" t="s">
        <v>1719</v>
      </c>
    </row>
    <row r="1925" spans="1:1" x14ac:dyDescent="0.55000000000000004">
      <c r="A1925" t="s">
        <v>1720</v>
      </c>
    </row>
    <row r="1926" spans="1:1" x14ac:dyDescent="0.55000000000000004">
      <c r="A1926" t="s">
        <v>1718</v>
      </c>
    </row>
    <row r="1927" spans="1:1" x14ac:dyDescent="0.55000000000000004">
      <c r="A1927" t="s">
        <v>1719</v>
      </c>
    </row>
    <row r="1928" spans="1:1" x14ac:dyDescent="0.55000000000000004">
      <c r="A1928" t="s">
        <v>1720</v>
      </c>
    </row>
    <row r="1929" spans="1:1" x14ac:dyDescent="0.55000000000000004">
      <c r="A1929" t="s">
        <v>1718</v>
      </c>
    </row>
    <row r="1930" spans="1:1" x14ac:dyDescent="0.55000000000000004">
      <c r="A1930" t="s">
        <v>1719</v>
      </c>
    </row>
    <row r="1931" spans="1:1" x14ac:dyDescent="0.55000000000000004">
      <c r="A1931" t="s">
        <v>1720</v>
      </c>
    </row>
    <row r="1932" spans="1:1" x14ac:dyDescent="0.55000000000000004">
      <c r="A1932" t="s">
        <v>1718</v>
      </c>
    </row>
    <row r="1933" spans="1:1" x14ac:dyDescent="0.55000000000000004">
      <c r="A1933" t="s">
        <v>1719</v>
      </c>
    </row>
    <row r="1934" spans="1:1" x14ac:dyDescent="0.55000000000000004">
      <c r="A1934" t="s">
        <v>1720</v>
      </c>
    </row>
    <row r="1935" spans="1:1" x14ac:dyDescent="0.55000000000000004">
      <c r="A1935" t="s">
        <v>1718</v>
      </c>
    </row>
    <row r="1936" spans="1:1" x14ac:dyDescent="0.55000000000000004">
      <c r="A1936" t="s">
        <v>1719</v>
      </c>
    </row>
    <row r="1937" spans="1:1" x14ac:dyDescent="0.55000000000000004">
      <c r="A1937" t="s">
        <v>1720</v>
      </c>
    </row>
    <row r="1938" spans="1:1" x14ac:dyDescent="0.55000000000000004">
      <c r="A1938" t="s">
        <v>1718</v>
      </c>
    </row>
    <row r="1939" spans="1:1" x14ac:dyDescent="0.55000000000000004">
      <c r="A1939" t="s">
        <v>1719</v>
      </c>
    </row>
    <row r="1940" spans="1:1" x14ac:dyDescent="0.55000000000000004">
      <c r="A1940" t="s">
        <v>1720</v>
      </c>
    </row>
    <row r="1941" spans="1:1" x14ac:dyDescent="0.55000000000000004">
      <c r="A1941" t="s">
        <v>1718</v>
      </c>
    </row>
    <row r="1942" spans="1:1" x14ac:dyDescent="0.55000000000000004">
      <c r="A1942" t="s">
        <v>1719</v>
      </c>
    </row>
    <row r="1943" spans="1:1" x14ac:dyDescent="0.55000000000000004">
      <c r="A1943" t="s">
        <v>1720</v>
      </c>
    </row>
    <row r="1944" spans="1:1" x14ac:dyDescent="0.55000000000000004">
      <c r="A1944" t="s">
        <v>1718</v>
      </c>
    </row>
    <row r="1945" spans="1:1" x14ac:dyDescent="0.55000000000000004">
      <c r="A1945" t="s">
        <v>1719</v>
      </c>
    </row>
    <row r="1946" spans="1:1" x14ac:dyDescent="0.55000000000000004">
      <c r="A1946" t="s">
        <v>1720</v>
      </c>
    </row>
    <row r="1947" spans="1:1" x14ac:dyDescent="0.55000000000000004">
      <c r="A1947" t="s">
        <v>1718</v>
      </c>
    </row>
    <row r="1948" spans="1:1" x14ac:dyDescent="0.55000000000000004">
      <c r="A1948" t="s">
        <v>1719</v>
      </c>
    </row>
    <row r="1949" spans="1:1" x14ac:dyDescent="0.55000000000000004">
      <c r="A1949" t="s">
        <v>1720</v>
      </c>
    </row>
    <row r="1950" spans="1:1" x14ac:dyDescent="0.55000000000000004">
      <c r="A1950" t="s">
        <v>1718</v>
      </c>
    </row>
    <row r="1951" spans="1:1" x14ac:dyDescent="0.55000000000000004">
      <c r="A1951" t="s">
        <v>1719</v>
      </c>
    </row>
    <row r="1952" spans="1:1" x14ac:dyDescent="0.55000000000000004">
      <c r="A1952" t="s">
        <v>1720</v>
      </c>
    </row>
    <row r="1953" spans="1:1" x14ac:dyDescent="0.55000000000000004">
      <c r="A1953" t="s">
        <v>1718</v>
      </c>
    </row>
    <row r="1954" spans="1:1" x14ac:dyDescent="0.55000000000000004">
      <c r="A1954" t="s">
        <v>1719</v>
      </c>
    </row>
    <row r="1955" spans="1:1" x14ac:dyDescent="0.55000000000000004">
      <c r="A1955" t="s">
        <v>1720</v>
      </c>
    </row>
    <row r="1956" spans="1:1" x14ac:dyDescent="0.55000000000000004">
      <c r="A1956" t="s">
        <v>1718</v>
      </c>
    </row>
    <row r="1957" spans="1:1" x14ac:dyDescent="0.55000000000000004">
      <c r="A1957" t="s">
        <v>1719</v>
      </c>
    </row>
    <row r="1958" spans="1:1" x14ac:dyDescent="0.55000000000000004">
      <c r="A1958" t="s">
        <v>1720</v>
      </c>
    </row>
    <row r="1959" spans="1:1" x14ac:dyDescent="0.55000000000000004">
      <c r="A1959" t="s">
        <v>1718</v>
      </c>
    </row>
    <row r="1960" spans="1:1" x14ac:dyDescent="0.55000000000000004">
      <c r="A1960" t="s">
        <v>1719</v>
      </c>
    </row>
    <row r="1961" spans="1:1" x14ac:dyDescent="0.55000000000000004">
      <c r="A1961" t="s">
        <v>1720</v>
      </c>
    </row>
    <row r="1962" spans="1:1" x14ac:dyDescent="0.55000000000000004">
      <c r="A1962" t="s">
        <v>1718</v>
      </c>
    </row>
    <row r="1963" spans="1:1" x14ac:dyDescent="0.55000000000000004">
      <c r="A1963" t="s">
        <v>1719</v>
      </c>
    </row>
    <row r="1964" spans="1:1" x14ac:dyDescent="0.55000000000000004">
      <c r="A1964" t="s">
        <v>1720</v>
      </c>
    </row>
    <row r="1965" spans="1:1" x14ac:dyDescent="0.55000000000000004">
      <c r="A1965" t="s">
        <v>1718</v>
      </c>
    </row>
    <row r="1966" spans="1:1" x14ac:dyDescent="0.55000000000000004">
      <c r="A1966" t="s">
        <v>1719</v>
      </c>
    </row>
    <row r="1967" spans="1:1" x14ac:dyDescent="0.55000000000000004">
      <c r="A1967" t="s">
        <v>1720</v>
      </c>
    </row>
    <row r="1968" spans="1:1" x14ac:dyDescent="0.55000000000000004">
      <c r="A1968" t="s">
        <v>1718</v>
      </c>
    </row>
    <row r="1969" spans="1:1" x14ac:dyDescent="0.55000000000000004">
      <c r="A1969" t="s">
        <v>1719</v>
      </c>
    </row>
    <row r="1970" spans="1:1" x14ac:dyDescent="0.55000000000000004">
      <c r="A1970" t="s">
        <v>1720</v>
      </c>
    </row>
    <row r="1971" spans="1:1" x14ac:dyDescent="0.55000000000000004">
      <c r="A1971" t="s">
        <v>1718</v>
      </c>
    </row>
    <row r="1972" spans="1:1" x14ac:dyDescent="0.55000000000000004">
      <c r="A1972" t="s">
        <v>1719</v>
      </c>
    </row>
    <row r="1973" spans="1:1" x14ac:dyDescent="0.55000000000000004">
      <c r="A1973" t="s">
        <v>1720</v>
      </c>
    </row>
    <row r="1974" spans="1:1" x14ac:dyDescent="0.55000000000000004">
      <c r="A1974" t="s">
        <v>1718</v>
      </c>
    </row>
    <row r="1975" spans="1:1" x14ac:dyDescent="0.55000000000000004">
      <c r="A1975" t="s">
        <v>1719</v>
      </c>
    </row>
    <row r="1976" spans="1:1" x14ac:dyDescent="0.55000000000000004">
      <c r="A1976" t="s">
        <v>1720</v>
      </c>
    </row>
    <row r="1977" spans="1:1" x14ac:dyDescent="0.55000000000000004">
      <c r="A1977" t="s">
        <v>1718</v>
      </c>
    </row>
    <row r="1978" spans="1:1" x14ac:dyDescent="0.55000000000000004">
      <c r="A1978" t="s">
        <v>1719</v>
      </c>
    </row>
    <row r="1979" spans="1:1" x14ac:dyDescent="0.55000000000000004">
      <c r="A1979" t="s">
        <v>1720</v>
      </c>
    </row>
    <row r="1980" spans="1:1" x14ac:dyDescent="0.55000000000000004">
      <c r="A1980" t="s">
        <v>1718</v>
      </c>
    </row>
    <row r="1981" spans="1:1" x14ac:dyDescent="0.55000000000000004">
      <c r="A1981" t="s">
        <v>1719</v>
      </c>
    </row>
    <row r="1982" spans="1:1" x14ac:dyDescent="0.55000000000000004">
      <c r="A1982" t="s">
        <v>1720</v>
      </c>
    </row>
    <row r="1983" spans="1:1" x14ac:dyDescent="0.55000000000000004">
      <c r="A1983" t="s">
        <v>1718</v>
      </c>
    </row>
    <row r="1984" spans="1:1" x14ac:dyDescent="0.55000000000000004">
      <c r="A1984" t="s">
        <v>1719</v>
      </c>
    </row>
    <row r="1985" spans="1:1" x14ac:dyDescent="0.55000000000000004">
      <c r="A1985" t="s">
        <v>1720</v>
      </c>
    </row>
    <row r="1986" spans="1:1" x14ac:dyDescent="0.55000000000000004">
      <c r="A1986" t="s">
        <v>1718</v>
      </c>
    </row>
    <row r="1987" spans="1:1" x14ac:dyDescent="0.55000000000000004">
      <c r="A1987" t="s">
        <v>1719</v>
      </c>
    </row>
    <row r="1988" spans="1:1" x14ac:dyDescent="0.55000000000000004">
      <c r="A1988" t="s">
        <v>1720</v>
      </c>
    </row>
    <row r="1989" spans="1:1" x14ac:dyDescent="0.55000000000000004">
      <c r="A1989" t="s">
        <v>1718</v>
      </c>
    </row>
    <row r="1990" spans="1:1" x14ac:dyDescent="0.55000000000000004">
      <c r="A1990" t="s">
        <v>1719</v>
      </c>
    </row>
    <row r="1991" spans="1:1" x14ac:dyDescent="0.55000000000000004">
      <c r="A1991" t="s">
        <v>1720</v>
      </c>
    </row>
    <row r="1992" spans="1:1" x14ac:dyDescent="0.55000000000000004">
      <c r="A1992" t="s">
        <v>1718</v>
      </c>
    </row>
    <row r="1993" spans="1:1" x14ac:dyDescent="0.55000000000000004">
      <c r="A1993" t="s">
        <v>1719</v>
      </c>
    </row>
    <row r="1994" spans="1:1" x14ac:dyDescent="0.55000000000000004">
      <c r="A1994" t="s">
        <v>1720</v>
      </c>
    </row>
    <row r="1995" spans="1:1" x14ac:dyDescent="0.55000000000000004">
      <c r="A1995" t="s">
        <v>1718</v>
      </c>
    </row>
    <row r="1996" spans="1:1" x14ac:dyDescent="0.55000000000000004">
      <c r="A1996" t="s">
        <v>1719</v>
      </c>
    </row>
    <row r="1997" spans="1:1" x14ac:dyDescent="0.55000000000000004">
      <c r="A1997" t="s">
        <v>1720</v>
      </c>
    </row>
    <row r="1998" spans="1:1" x14ac:dyDescent="0.55000000000000004">
      <c r="A1998" t="s">
        <v>1718</v>
      </c>
    </row>
    <row r="1999" spans="1:1" x14ac:dyDescent="0.55000000000000004">
      <c r="A1999" t="s">
        <v>1719</v>
      </c>
    </row>
    <row r="2000" spans="1:1" x14ac:dyDescent="0.55000000000000004">
      <c r="A2000" t="s">
        <v>1720</v>
      </c>
    </row>
    <row r="2001" spans="1:1" x14ac:dyDescent="0.55000000000000004">
      <c r="A2001" t="s">
        <v>1718</v>
      </c>
    </row>
    <row r="2002" spans="1:1" x14ac:dyDescent="0.55000000000000004">
      <c r="A2002" t="s">
        <v>1719</v>
      </c>
    </row>
    <row r="2003" spans="1:1" x14ac:dyDescent="0.55000000000000004">
      <c r="A2003" t="s">
        <v>1720</v>
      </c>
    </row>
    <row r="2004" spans="1:1" x14ac:dyDescent="0.55000000000000004">
      <c r="A2004" t="s">
        <v>1718</v>
      </c>
    </row>
    <row r="2005" spans="1:1" x14ac:dyDescent="0.55000000000000004">
      <c r="A2005" t="s">
        <v>1719</v>
      </c>
    </row>
    <row r="2006" spans="1:1" x14ac:dyDescent="0.55000000000000004">
      <c r="A2006" t="s">
        <v>1720</v>
      </c>
    </row>
    <row r="2007" spans="1:1" x14ac:dyDescent="0.55000000000000004">
      <c r="A2007" t="s">
        <v>1718</v>
      </c>
    </row>
    <row r="2008" spans="1:1" x14ac:dyDescent="0.55000000000000004">
      <c r="A2008" t="s">
        <v>1719</v>
      </c>
    </row>
    <row r="2009" spans="1:1" x14ac:dyDescent="0.55000000000000004">
      <c r="A2009" t="s">
        <v>1720</v>
      </c>
    </row>
    <row r="2010" spans="1:1" x14ac:dyDescent="0.55000000000000004">
      <c r="A2010" t="s">
        <v>1718</v>
      </c>
    </row>
    <row r="2011" spans="1:1" x14ac:dyDescent="0.55000000000000004">
      <c r="A2011" t="s">
        <v>1719</v>
      </c>
    </row>
    <row r="2012" spans="1:1" x14ac:dyDescent="0.55000000000000004">
      <c r="A2012" t="s">
        <v>1720</v>
      </c>
    </row>
    <row r="2013" spans="1:1" x14ac:dyDescent="0.55000000000000004">
      <c r="A2013" t="s">
        <v>1718</v>
      </c>
    </row>
    <row r="2014" spans="1:1" x14ac:dyDescent="0.55000000000000004">
      <c r="A2014" t="s">
        <v>1719</v>
      </c>
    </row>
    <row r="2015" spans="1:1" x14ac:dyDescent="0.55000000000000004">
      <c r="A2015" t="s">
        <v>1720</v>
      </c>
    </row>
    <row r="2016" spans="1:1" x14ac:dyDescent="0.55000000000000004">
      <c r="A2016" t="s">
        <v>1718</v>
      </c>
    </row>
    <row r="2017" spans="1:1" x14ac:dyDescent="0.55000000000000004">
      <c r="A2017" t="s">
        <v>1719</v>
      </c>
    </row>
    <row r="2018" spans="1:1" x14ac:dyDescent="0.55000000000000004">
      <c r="A2018" t="s">
        <v>1720</v>
      </c>
    </row>
    <row r="2019" spans="1:1" x14ac:dyDescent="0.55000000000000004">
      <c r="A2019" t="s">
        <v>1718</v>
      </c>
    </row>
    <row r="2020" spans="1:1" x14ac:dyDescent="0.55000000000000004">
      <c r="A2020" t="s">
        <v>1719</v>
      </c>
    </row>
    <row r="2021" spans="1:1" x14ac:dyDescent="0.55000000000000004">
      <c r="A2021" t="s">
        <v>1720</v>
      </c>
    </row>
    <row r="2022" spans="1:1" x14ac:dyDescent="0.55000000000000004">
      <c r="A2022" t="s">
        <v>1718</v>
      </c>
    </row>
    <row r="2023" spans="1:1" x14ac:dyDescent="0.55000000000000004">
      <c r="A2023" t="s">
        <v>1719</v>
      </c>
    </row>
    <row r="2024" spans="1:1" x14ac:dyDescent="0.55000000000000004">
      <c r="A2024" t="s">
        <v>1720</v>
      </c>
    </row>
    <row r="2025" spans="1:1" x14ac:dyDescent="0.55000000000000004">
      <c r="A2025" t="s">
        <v>1718</v>
      </c>
    </row>
    <row r="2026" spans="1:1" x14ac:dyDescent="0.55000000000000004">
      <c r="A2026" t="s">
        <v>1719</v>
      </c>
    </row>
    <row r="2027" spans="1:1" x14ac:dyDescent="0.55000000000000004">
      <c r="A2027" t="s">
        <v>1720</v>
      </c>
    </row>
    <row r="2028" spans="1:1" x14ac:dyDescent="0.55000000000000004">
      <c r="A2028" t="s">
        <v>1718</v>
      </c>
    </row>
    <row r="2029" spans="1:1" x14ac:dyDescent="0.55000000000000004">
      <c r="A2029" t="s">
        <v>1719</v>
      </c>
    </row>
    <row r="2030" spans="1:1" x14ac:dyDescent="0.55000000000000004">
      <c r="A2030" t="s">
        <v>1720</v>
      </c>
    </row>
    <row r="2031" spans="1:1" x14ac:dyDescent="0.55000000000000004">
      <c r="A2031" t="s">
        <v>1718</v>
      </c>
    </row>
    <row r="2032" spans="1:1" x14ac:dyDescent="0.55000000000000004">
      <c r="A2032" t="s">
        <v>1719</v>
      </c>
    </row>
    <row r="2033" spans="1:1" x14ac:dyDescent="0.55000000000000004">
      <c r="A2033" t="s">
        <v>1720</v>
      </c>
    </row>
    <row r="2034" spans="1:1" x14ac:dyDescent="0.55000000000000004">
      <c r="A2034" t="s">
        <v>1718</v>
      </c>
    </row>
    <row r="2035" spans="1:1" x14ac:dyDescent="0.55000000000000004">
      <c r="A2035" t="s">
        <v>1719</v>
      </c>
    </row>
    <row r="2036" spans="1:1" x14ac:dyDescent="0.55000000000000004">
      <c r="A2036" t="s">
        <v>1720</v>
      </c>
    </row>
    <row r="2037" spans="1:1" x14ac:dyDescent="0.55000000000000004">
      <c r="A2037" t="s">
        <v>1718</v>
      </c>
    </row>
    <row r="2038" spans="1:1" x14ac:dyDescent="0.55000000000000004">
      <c r="A2038" t="s">
        <v>1719</v>
      </c>
    </row>
    <row r="2039" spans="1:1" x14ac:dyDescent="0.55000000000000004">
      <c r="A2039" t="s">
        <v>1720</v>
      </c>
    </row>
    <row r="2040" spans="1:1" x14ac:dyDescent="0.55000000000000004">
      <c r="A2040" t="s">
        <v>1718</v>
      </c>
    </row>
    <row r="2041" spans="1:1" x14ac:dyDescent="0.55000000000000004">
      <c r="A2041" t="s">
        <v>1719</v>
      </c>
    </row>
    <row r="2042" spans="1:1" x14ac:dyDescent="0.55000000000000004">
      <c r="A2042" t="s">
        <v>1720</v>
      </c>
    </row>
    <row r="2043" spans="1:1" x14ac:dyDescent="0.55000000000000004">
      <c r="A2043" t="s">
        <v>1718</v>
      </c>
    </row>
    <row r="2044" spans="1:1" x14ac:dyDescent="0.55000000000000004">
      <c r="A2044" t="s">
        <v>1719</v>
      </c>
    </row>
    <row r="2045" spans="1:1" x14ac:dyDescent="0.55000000000000004">
      <c r="A2045" t="s">
        <v>1720</v>
      </c>
    </row>
    <row r="2046" spans="1:1" x14ac:dyDescent="0.55000000000000004">
      <c r="A2046" t="s">
        <v>1718</v>
      </c>
    </row>
    <row r="2047" spans="1:1" x14ac:dyDescent="0.55000000000000004">
      <c r="A2047" t="s">
        <v>1719</v>
      </c>
    </row>
    <row r="2048" spans="1:1" x14ac:dyDescent="0.55000000000000004">
      <c r="A2048" t="s">
        <v>1720</v>
      </c>
    </row>
    <row r="2049" spans="1:1" x14ac:dyDescent="0.55000000000000004">
      <c r="A2049" t="s">
        <v>1718</v>
      </c>
    </row>
    <row r="2050" spans="1:1" x14ac:dyDescent="0.55000000000000004">
      <c r="A2050" t="s">
        <v>1719</v>
      </c>
    </row>
    <row r="2051" spans="1:1" x14ac:dyDescent="0.55000000000000004">
      <c r="A2051" t="s">
        <v>1720</v>
      </c>
    </row>
    <row r="2052" spans="1:1" x14ac:dyDescent="0.55000000000000004">
      <c r="A2052" t="s">
        <v>1718</v>
      </c>
    </row>
    <row r="2053" spans="1:1" x14ac:dyDescent="0.55000000000000004">
      <c r="A2053" t="s">
        <v>1719</v>
      </c>
    </row>
    <row r="2054" spans="1:1" x14ac:dyDescent="0.55000000000000004">
      <c r="A2054" t="s">
        <v>1720</v>
      </c>
    </row>
    <row r="2055" spans="1:1" x14ac:dyDescent="0.55000000000000004">
      <c r="A2055" t="s">
        <v>1718</v>
      </c>
    </row>
    <row r="2056" spans="1:1" x14ac:dyDescent="0.55000000000000004">
      <c r="A2056" t="s">
        <v>1719</v>
      </c>
    </row>
    <row r="2057" spans="1:1" x14ac:dyDescent="0.55000000000000004">
      <c r="A2057" t="s">
        <v>1720</v>
      </c>
    </row>
    <row r="2058" spans="1:1" x14ac:dyDescent="0.55000000000000004">
      <c r="A2058" t="s">
        <v>1718</v>
      </c>
    </row>
    <row r="2059" spans="1:1" x14ac:dyDescent="0.55000000000000004">
      <c r="A2059" t="s">
        <v>1719</v>
      </c>
    </row>
    <row r="2060" spans="1:1" x14ac:dyDescent="0.55000000000000004">
      <c r="A2060" t="s">
        <v>1720</v>
      </c>
    </row>
    <row r="2061" spans="1:1" x14ac:dyDescent="0.55000000000000004">
      <c r="A2061" t="s">
        <v>1718</v>
      </c>
    </row>
    <row r="2062" spans="1:1" x14ac:dyDescent="0.55000000000000004">
      <c r="A2062" t="s">
        <v>1719</v>
      </c>
    </row>
    <row r="2063" spans="1:1" x14ac:dyDescent="0.55000000000000004">
      <c r="A2063" t="s">
        <v>1720</v>
      </c>
    </row>
    <row r="2064" spans="1:1" x14ac:dyDescent="0.55000000000000004">
      <c r="A2064" t="s">
        <v>1718</v>
      </c>
    </row>
    <row r="2065" spans="1:1" x14ac:dyDescent="0.55000000000000004">
      <c r="A2065" t="s">
        <v>1719</v>
      </c>
    </row>
    <row r="2066" spans="1:1" x14ac:dyDescent="0.55000000000000004">
      <c r="A2066" t="s">
        <v>1720</v>
      </c>
    </row>
    <row r="2067" spans="1:1" x14ac:dyDescent="0.55000000000000004">
      <c r="A2067" t="s">
        <v>1718</v>
      </c>
    </row>
    <row r="2068" spans="1:1" x14ac:dyDescent="0.55000000000000004">
      <c r="A2068" t="s">
        <v>1719</v>
      </c>
    </row>
    <row r="2069" spans="1:1" x14ac:dyDescent="0.55000000000000004">
      <c r="A2069" t="s">
        <v>1720</v>
      </c>
    </row>
    <row r="2070" spans="1:1" x14ac:dyDescent="0.55000000000000004">
      <c r="A2070" t="s">
        <v>1718</v>
      </c>
    </row>
    <row r="2071" spans="1:1" x14ac:dyDescent="0.55000000000000004">
      <c r="A2071" t="s">
        <v>1719</v>
      </c>
    </row>
    <row r="2072" spans="1:1" x14ac:dyDescent="0.55000000000000004">
      <c r="A2072" t="s">
        <v>1720</v>
      </c>
    </row>
    <row r="2073" spans="1:1" x14ac:dyDescent="0.55000000000000004">
      <c r="A2073" t="s">
        <v>1718</v>
      </c>
    </row>
    <row r="2074" spans="1:1" x14ac:dyDescent="0.55000000000000004">
      <c r="A2074" t="s">
        <v>1719</v>
      </c>
    </row>
    <row r="2075" spans="1:1" x14ac:dyDescent="0.55000000000000004">
      <c r="A2075" t="s">
        <v>1720</v>
      </c>
    </row>
    <row r="2076" spans="1:1" x14ac:dyDescent="0.55000000000000004">
      <c r="A2076" t="s">
        <v>1718</v>
      </c>
    </row>
    <row r="2077" spans="1:1" x14ac:dyDescent="0.55000000000000004">
      <c r="A2077" t="s">
        <v>1719</v>
      </c>
    </row>
    <row r="2078" spans="1:1" x14ac:dyDescent="0.55000000000000004">
      <c r="A2078" t="s">
        <v>1720</v>
      </c>
    </row>
    <row r="2079" spans="1:1" x14ac:dyDescent="0.55000000000000004">
      <c r="A2079" t="s">
        <v>1718</v>
      </c>
    </row>
    <row r="2080" spans="1:1" x14ac:dyDescent="0.55000000000000004">
      <c r="A2080" t="s">
        <v>1719</v>
      </c>
    </row>
    <row r="2081" spans="1:1" x14ac:dyDescent="0.55000000000000004">
      <c r="A2081" t="s">
        <v>1720</v>
      </c>
    </row>
    <row r="2082" spans="1:1" x14ac:dyDescent="0.55000000000000004">
      <c r="A2082" t="s">
        <v>1718</v>
      </c>
    </row>
    <row r="2083" spans="1:1" x14ac:dyDescent="0.55000000000000004">
      <c r="A2083" t="s">
        <v>1719</v>
      </c>
    </row>
    <row r="2084" spans="1:1" x14ac:dyDescent="0.55000000000000004">
      <c r="A2084" t="s">
        <v>1720</v>
      </c>
    </row>
    <row r="2085" spans="1:1" x14ac:dyDescent="0.55000000000000004">
      <c r="A2085" t="s">
        <v>1718</v>
      </c>
    </row>
    <row r="2086" spans="1:1" x14ac:dyDescent="0.55000000000000004">
      <c r="A2086" t="s">
        <v>1719</v>
      </c>
    </row>
    <row r="2087" spans="1:1" x14ac:dyDescent="0.55000000000000004">
      <c r="A2087" t="s">
        <v>1720</v>
      </c>
    </row>
    <row r="2088" spans="1:1" x14ac:dyDescent="0.55000000000000004">
      <c r="A2088" t="s">
        <v>1718</v>
      </c>
    </row>
    <row r="2089" spans="1:1" x14ac:dyDescent="0.55000000000000004">
      <c r="A2089" t="s">
        <v>1719</v>
      </c>
    </row>
    <row r="2090" spans="1:1" x14ac:dyDescent="0.55000000000000004">
      <c r="A2090" t="s">
        <v>1720</v>
      </c>
    </row>
    <row r="2091" spans="1:1" x14ac:dyDescent="0.55000000000000004">
      <c r="A2091" t="s">
        <v>1718</v>
      </c>
    </row>
    <row r="2092" spans="1:1" x14ac:dyDescent="0.55000000000000004">
      <c r="A2092" t="s">
        <v>1719</v>
      </c>
    </row>
    <row r="2093" spans="1:1" x14ac:dyDescent="0.55000000000000004">
      <c r="A2093" t="s">
        <v>1720</v>
      </c>
    </row>
    <row r="2094" spans="1:1" x14ac:dyDescent="0.55000000000000004">
      <c r="A2094" t="s">
        <v>1718</v>
      </c>
    </row>
    <row r="2095" spans="1:1" x14ac:dyDescent="0.55000000000000004">
      <c r="A2095" t="s">
        <v>1719</v>
      </c>
    </row>
    <row r="2096" spans="1:1" x14ac:dyDescent="0.55000000000000004">
      <c r="A2096" t="s">
        <v>1720</v>
      </c>
    </row>
    <row r="2097" spans="1:1" x14ac:dyDescent="0.55000000000000004">
      <c r="A2097" t="s">
        <v>1718</v>
      </c>
    </row>
    <row r="2098" spans="1:1" x14ac:dyDescent="0.55000000000000004">
      <c r="A2098" t="s">
        <v>1719</v>
      </c>
    </row>
    <row r="2099" spans="1:1" x14ac:dyDescent="0.55000000000000004">
      <c r="A2099" t="s">
        <v>1720</v>
      </c>
    </row>
    <row r="2100" spans="1:1" x14ac:dyDescent="0.55000000000000004">
      <c r="A2100" t="s">
        <v>1718</v>
      </c>
    </row>
    <row r="2101" spans="1:1" x14ac:dyDescent="0.55000000000000004">
      <c r="A2101" t="s">
        <v>1719</v>
      </c>
    </row>
    <row r="2102" spans="1:1" x14ac:dyDescent="0.55000000000000004">
      <c r="A2102" t="s">
        <v>1720</v>
      </c>
    </row>
    <row r="2103" spans="1:1" x14ac:dyDescent="0.55000000000000004">
      <c r="A2103" t="s">
        <v>1718</v>
      </c>
    </row>
    <row r="2104" spans="1:1" x14ac:dyDescent="0.55000000000000004">
      <c r="A2104" t="s">
        <v>1719</v>
      </c>
    </row>
    <row r="2105" spans="1:1" x14ac:dyDescent="0.55000000000000004">
      <c r="A2105" t="s">
        <v>1720</v>
      </c>
    </row>
    <row r="2106" spans="1:1" x14ac:dyDescent="0.55000000000000004">
      <c r="A2106" t="s">
        <v>1718</v>
      </c>
    </row>
    <row r="2107" spans="1:1" x14ac:dyDescent="0.55000000000000004">
      <c r="A2107" t="s">
        <v>1719</v>
      </c>
    </row>
    <row r="2108" spans="1:1" x14ac:dyDescent="0.55000000000000004">
      <c r="A2108" t="s">
        <v>1720</v>
      </c>
    </row>
    <row r="2109" spans="1:1" x14ac:dyDescent="0.55000000000000004">
      <c r="A2109" t="s">
        <v>1718</v>
      </c>
    </row>
    <row r="2110" spans="1:1" x14ac:dyDescent="0.55000000000000004">
      <c r="A2110" t="s">
        <v>1719</v>
      </c>
    </row>
    <row r="2111" spans="1:1" x14ac:dyDescent="0.55000000000000004">
      <c r="A2111" t="s">
        <v>1720</v>
      </c>
    </row>
    <row r="2112" spans="1:1" x14ac:dyDescent="0.55000000000000004">
      <c r="A2112" t="s">
        <v>1718</v>
      </c>
    </row>
    <row r="2113" spans="1:1" x14ac:dyDescent="0.55000000000000004">
      <c r="A2113" t="s">
        <v>1719</v>
      </c>
    </row>
    <row r="2114" spans="1:1" x14ac:dyDescent="0.55000000000000004">
      <c r="A2114" t="s">
        <v>1720</v>
      </c>
    </row>
    <row r="2115" spans="1:1" x14ac:dyDescent="0.55000000000000004">
      <c r="A2115" t="s">
        <v>1718</v>
      </c>
    </row>
    <row r="2116" spans="1:1" x14ac:dyDescent="0.55000000000000004">
      <c r="A2116" t="s">
        <v>1719</v>
      </c>
    </row>
    <row r="2117" spans="1:1" x14ac:dyDescent="0.55000000000000004">
      <c r="A2117" t="s">
        <v>1720</v>
      </c>
    </row>
    <row r="2118" spans="1:1" x14ac:dyDescent="0.55000000000000004">
      <c r="A2118" t="s">
        <v>1718</v>
      </c>
    </row>
    <row r="2119" spans="1:1" x14ac:dyDescent="0.55000000000000004">
      <c r="A2119" t="s">
        <v>1719</v>
      </c>
    </row>
    <row r="2120" spans="1:1" x14ac:dyDescent="0.55000000000000004">
      <c r="A2120" t="s">
        <v>1720</v>
      </c>
    </row>
    <row r="2121" spans="1:1" x14ac:dyDescent="0.55000000000000004">
      <c r="A2121" t="s">
        <v>1718</v>
      </c>
    </row>
    <row r="2122" spans="1:1" x14ac:dyDescent="0.55000000000000004">
      <c r="A2122" t="s">
        <v>1719</v>
      </c>
    </row>
    <row r="2123" spans="1:1" x14ac:dyDescent="0.55000000000000004">
      <c r="A2123" t="s">
        <v>1720</v>
      </c>
    </row>
    <row r="2124" spans="1:1" x14ac:dyDescent="0.55000000000000004">
      <c r="A2124" t="s">
        <v>1718</v>
      </c>
    </row>
    <row r="2125" spans="1:1" x14ac:dyDescent="0.55000000000000004">
      <c r="A2125" t="s">
        <v>1719</v>
      </c>
    </row>
    <row r="2126" spans="1:1" x14ac:dyDescent="0.55000000000000004">
      <c r="A2126" t="s">
        <v>1720</v>
      </c>
    </row>
    <row r="2127" spans="1:1" x14ac:dyDescent="0.55000000000000004">
      <c r="A2127" t="s">
        <v>1718</v>
      </c>
    </row>
    <row r="2128" spans="1:1" x14ac:dyDescent="0.55000000000000004">
      <c r="A2128" t="s">
        <v>1719</v>
      </c>
    </row>
    <row r="2129" spans="1:1" x14ac:dyDescent="0.55000000000000004">
      <c r="A2129" t="s">
        <v>1720</v>
      </c>
    </row>
    <row r="2130" spans="1:1" x14ac:dyDescent="0.55000000000000004">
      <c r="A2130" t="s">
        <v>1718</v>
      </c>
    </row>
    <row r="2131" spans="1:1" x14ac:dyDescent="0.55000000000000004">
      <c r="A2131" t="s">
        <v>1719</v>
      </c>
    </row>
    <row r="2132" spans="1:1" x14ac:dyDescent="0.55000000000000004">
      <c r="A2132" t="s">
        <v>1720</v>
      </c>
    </row>
    <row r="2133" spans="1:1" x14ac:dyDescent="0.55000000000000004">
      <c r="A2133" t="s">
        <v>1718</v>
      </c>
    </row>
    <row r="2134" spans="1:1" x14ac:dyDescent="0.55000000000000004">
      <c r="A2134" t="s">
        <v>1719</v>
      </c>
    </row>
    <row r="2135" spans="1:1" x14ac:dyDescent="0.55000000000000004">
      <c r="A2135" t="s">
        <v>1720</v>
      </c>
    </row>
    <row r="2136" spans="1:1" x14ac:dyDescent="0.55000000000000004">
      <c r="A2136" t="s">
        <v>1718</v>
      </c>
    </row>
    <row r="2137" spans="1:1" x14ac:dyDescent="0.55000000000000004">
      <c r="A2137" t="s">
        <v>1719</v>
      </c>
    </row>
    <row r="2138" spans="1:1" x14ac:dyDescent="0.55000000000000004">
      <c r="A2138" t="s">
        <v>1720</v>
      </c>
    </row>
    <row r="2139" spans="1:1" x14ac:dyDescent="0.55000000000000004">
      <c r="A2139" t="s">
        <v>1718</v>
      </c>
    </row>
    <row r="2140" spans="1:1" x14ac:dyDescent="0.55000000000000004">
      <c r="A2140" t="s">
        <v>1719</v>
      </c>
    </row>
    <row r="2141" spans="1:1" x14ac:dyDescent="0.55000000000000004">
      <c r="A2141" t="s">
        <v>1720</v>
      </c>
    </row>
    <row r="2142" spans="1:1" x14ac:dyDescent="0.55000000000000004">
      <c r="A2142" t="s">
        <v>1718</v>
      </c>
    </row>
    <row r="2143" spans="1:1" x14ac:dyDescent="0.55000000000000004">
      <c r="A2143" t="s">
        <v>1719</v>
      </c>
    </row>
    <row r="2144" spans="1:1" x14ac:dyDescent="0.55000000000000004">
      <c r="A2144" t="s">
        <v>1720</v>
      </c>
    </row>
    <row r="2145" spans="1:1" x14ac:dyDescent="0.55000000000000004">
      <c r="A2145" t="s">
        <v>1718</v>
      </c>
    </row>
    <row r="2146" spans="1:1" x14ac:dyDescent="0.55000000000000004">
      <c r="A2146" t="s">
        <v>1719</v>
      </c>
    </row>
    <row r="2147" spans="1:1" x14ac:dyDescent="0.55000000000000004">
      <c r="A2147" t="s">
        <v>1720</v>
      </c>
    </row>
    <row r="2148" spans="1:1" x14ac:dyDescent="0.55000000000000004">
      <c r="A2148" t="s">
        <v>1718</v>
      </c>
    </row>
    <row r="2149" spans="1:1" x14ac:dyDescent="0.55000000000000004">
      <c r="A2149" t="s">
        <v>1719</v>
      </c>
    </row>
    <row r="2150" spans="1:1" x14ac:dyDescent="0.55000000000000004">
      <c r="A2150" t="s">
        <v>1720</v>
      </c>
    </row>
    <row r="2151" spans="1:1" x14ac:dyDescent="0.55000000000000004">
      <c r="A2151" t="s">
        <v>1718</v>
      </c>
    </row>
    <row r="2152" spans="1:1" x14ac:dyDescent="0.55000000000000004">
      <c r="A2152" t="s">
        <v>1719</v>
      </c>
    </row>
    <row r="2153" spans="1:1" x14ac:dyDescent="0.55000000000000004">
      <c r="A2153" t="s">
        <v>1720</v>
      </c>
    </row>
    <row r="2154" spans="1:1" x14ac:dyDescent="0.55000000000000004">
      <c r="A2154" t="s">
        <v>1718</v>
      </c>
    </row>
    <row r="2155" spans="1:1" x14ac:dyDescent="0.55000000000000004">
      <c r="A2155" t="s">
        <v>1719</v>
      </c>
    </row>
    <row r="2156" spans="1:1" x14ac:dyDescent="0.55000000000000004">
      <c r="A2156" t="s">
        <v>1720</v>
      </c>
    </row>
    <row r="2157" spans="1:1" x14ac:dyDescent="0.55000000000000004">
      <c r="A2157" t="s">
        <v>1718</v>
      </c>
    </row>
    <row r="2158" spans="1:1" x14ac:dyDescent="0.55000000000000004">
      <c r="A2158" t="s">
        <v>1719</v>
      </c>
    </row>
    <row r="2159" spans="1:1" x14ac:dyDescent="0.55000000000000004">
      <c r="A2159" t="s">
        <v>1720</v>
      </c>
    </row>
    <row r="2160" spans="1:1" x14ac:dyDescent="0.55000000000000004">
      <c r="A2160" t="s">
        <v>1718</v>
      </c>
    </row>
    <row r="2161" spans="1:1" x14ac:dyDescent="0.55000000000000004">
      <c r="A2161" t="s">
        <v>1719</v>
      </c>
    </row>
    <row r="2162" spans="1:1" x14ac:dyDescent="0.55000000000000004">
      <c r="A2162" t="s">
        <v>1720</v>
      </c>
    </row>
    <row r="2163" spans="1:1" x14ac:dyDescent="0.55000000000000004">
      <c r="A2163" t="s">
        <v>1718</v>
      </c>
    </row>
    <row r="2164" spans="1:1" x14ac:dyDescent="0.55000000000000004">
      <c r="A2164" t="s">
        <v>1719</v>
      </c>
    </row>
    <row r="2165" spans="1:1" x14ac:dyDescent="0.55000000000000004">
      <c r="A2165" t="s">
        <v>1720</v>
      </c>
    </row>
    <row r="2166" spans="1:1" x14ac:dyDescent="0.55000000000000004">
      <c r="A2166" t="s">
        <v>1718</v>
      </c>
    </row>
    <row r="2167" spans="1:1" x14ac:dyDescent="0.55000000000000004">
      <c r="A2167" t="s">
        <v>1719</v>
      </c>
    </row>
    <row r="2168" spans="1:1" x14ac:dyDescent="0.55000000000000004">
      <c r="A2168" t="s">
        <v>1720</v>
      </c>
    </row>
    <row r="2169" spans="1:1" x14ac:dyDescent="0.55000000000000004">
      <c r="A2169" t="s">
        <v>1718</v>
      </c>
    </row>
    <row r="2170" spans="1:1" x14ac:dyDescent="0.55000000000000004">
      <c r="A2170" t="s">
        <v>1719</v>
      </c>
    </row>
    <row r="2171" spans="1:1" x14ac:dyDescent="0.55000000000000004">
      <c r="A2171" t="s">
        <v>1720</v>
      </c>
    </row>
    <row r="2172" spans="1:1" x14ac:dyDescent="0.55000000000000004">
      <c r="A2172" t="s">
        <v>1718</v>
      </c>
    </row>
    <row r="2173" spans="1:1" x14ac:dyDescent="0.55000000000000004">
      <c r="A2173" t="s">
        <v>1719</v>
      </c>
    </row>
    <row r="2174" spans="1:1" x14ac:dyDescent="0.55000000000000004">
      <c r="A2174" t="s">
        <v>1720</v>
      </c>
    </row>
    <row r="2175" spans="1:1" x14ac:dyDescent="0.55000000000000004">
      <c r="A2175" t="s">
        <v>1718</v>
      </c>
    </row>
    <row r="2176" spans="1:1" x14ac:dyDescent="0.55000000000000004">
      <c r="A2176" t="s">
        <v>1719</v>
      </c>
    </row>
    <row r="2177" spans="1:1" x14ac:dyDescent="0.55000000000000004">
      <c r="A2177" t="s">
        <v>1720</v>
      </c>
    </row>
    <row r="2178" spans="1:1" x14ac:dyDescent="0.55000000000000004">
      <c r="A2178" t="s">
        <v>1718</v>
      </c>
    </row>
    <row r="2179" spans="1:1" x14ac:dyDescent="0.55000000000000004">
      <c r="A2179" t="s">
        <v>1719</v>
      </c>
    </row>
    <row r="2180" spans="1:1" x14ac:dyDescent="0.55000000000000004">
      <c r="A2180" t="s">
        <v>1720</v>
      </c>
    </row>
    <row r="2181" spans="1:1" x14ac:dyDescent="0.55000000000000004">
      <c r="A2181" t="s">
        <v>1718</v>
      </c>
    </row>
    <row r="2182" spans="1:1" x14ac:dyDescent="0.55000000000000004">
      <c r="A2182" t="s">
        <v>1719</v>
      </c>
    </row>
    <row r="2183" spans="1:1" x14ac:dyDescent="0.55000000000000004">
      <c r="A2183" t="s">
        <v>1720</v>
      </c>
    </row>
    <row r="2184" spans="1:1" x14ac:dyDescent="0.55000000000000004">
      <c r="A2184" t="s">
        <v>1718</v>
      </c>
    </row>
    <row r="2185" spans="1:1" x14ac:dyDescent="0.55000000000000004">
      <c r="A2185" t="s">
        <v>1719</v>
      </c>
    </row>
    <row r="2186" spans="1:1" x14ac:dyDescent="0.55000000000000004">
      <c r="A2186" t="s">
        <v>1720</v>
      </c>
    </row>
    <row r="2187" spans="1:1" x14ac:dyDescent="0.55000000000000004">
      <c r="A2187" t="s">
        <v>1718</v>
      </c>
    </row>
    <row r="2188" spans="1:1" x14ac:dyDescent="0.55000000000000004">
      <c r="A2188" t="s">
        <v>1719</v>
      </c>
    </row>
    <row r="2189" spans="1:1" x14ac:dyDescent="0.55000000000000004">
      <c r="A2189" t="s">
        <v>1720</v>
      </c>
    </row>
    <row r="2190" spans="1:1" x14ac:dyDescent="0.55000000000000004">
      <c r="A2190" t="s">
        <v>1718</v>
      </c>
    </row>
    <row r="2191" spans="1:1" x14ac:dyDescent="0.55000000000000004">
      <c r="A2191" t="s">
        <v>1719</v>
      </c>
    </row>
    <row r="2192" spans="1:1" x14ac:dyDescent="0.55000000000000004">
      <c r="A2192" t="s">
        <v>1720</v>
      </c>
    </row>
    <row r="2193" spans="1:1" x14ac:dyDescent="0.55000000000000004">
      <c r="A2193" t="s">
        <v>1718</v>
      </c>
    </row>
    <row r="2194" spans="1:1" x14ac:dyDescent="0.55000000000000004">
      <c r="A2194" t="s">
        <v>1719</v>
      </c>
    </row>
    <row r="2195" spans="1:1" x14ac:dyDescent="0.55000000000000004">
      <c r="A2195" t="s">
        <v>1720</v>
      </c>
    </row>
    <row r="2196" spans="1:1" x14ac:dyDescent="0.55000000000000004">
      <c r="A2196" t="s">
        <v>1718</v>
      </c>
    </row>
    <row r="2197" spans="1:1" x14ac:dyDescent="0.55000000000000004">
      <c r="A2197" t="s">
        <v>1719</v>
      </c>
    </row>
    <row r="2198" spans="1:1" x14ac:dyDescent="0.55000000000000004">
      <c r="A2198" t="s">
        <v>1720</v>
      </c>
    </row>
    <row r="2199" spans="1:1" x14ac:dyDescent="0.55000000000000004">
      <c r="A2199" t="s">
        <v>1718</v>
      </c>
    </row>
    <row r="2200" spans="1:1" x14ac:dyDescent="0.55000000000000004">
      <c r="A2200" t="s">
        <v>1719</v>
      </c>
    </row>
    <row r="2201" spans="1:1" x14ac:dyDescent="0.55000000000000004">
      <c r="A2201" t="s">
        <v>1720</v>
      </c>
    </row>
    <row r="2202" spans="1:1" x14ac:dyDescent="0.55000000000000004">
      <c r="A2202" t="s">
        <v>1718</v>
      </c>
    </row>
    <row r="2203" spans="1:1" x14ac:dyDescent="0.55000000000000004">
      <c r="A2203" t="s">
        <v>1719</v>
      </c>
    </row>
    <row r="2204" spans="1:1" x14ac:dyDescent="0.55000000000000004">
      <c r="A2204" t="s">
        <v>1720</v>
      </c>
    </row>
    <row r="2205" spans="1:1" x14ac:dyDescent="0.55000000000000004">
      <c r="A2205" t="s">
        <v>1718</v>
      </c>
    </row>
    <row r="2206" spans="1:1" x14ac:dyDescent="0.55000000000000004">
      <c r="A2206" t="s">
        <v>1719</v>
      </c>
    </row>
    <row r="2207" spans="1:1" x14ac:dyDescent="0.55000000000000004">
      <c r="A2207" t="s">
        <v>1720</v>
      </c>
    </row>
    <row r="2208" spans="1:1" x14ac:dyDescent="0.55000000000000004">
      <c r="A2208" t="s">
        <v>1718</v>
      </c>
    </row>
    <row r="2209" spans="1:1" x14ac:dyDescent="0.55000000000000004">
      <c r="A2209" t="s">
        <v>1719</v>
      </c>
    </row>
    <row r="2210" spans="1:1" x14ac:dyDescent="0.55000000000000004">
      <c r="A2210" t="s">
        <v>1720</v>
      </c>
    </row>
    <row r="2211" spans="1:1" x14ac:dyDescent="0.55000000000000004">
      <c r="A2211" t="s">
        <v>1718</v>
      </c>
    </row>
    <row r="2212" spans="1:1" x14ac:dyDescent="0.55000000000000004">
      <c r="A2212" t="s">
        <v>1719</v>
      </c>
    </row>
    <row r="2213" spans="1:1" x14ac:dyDescent="0.55000000000000004">
      <c r="A2213" t="s">
        <v>1720</v>
      </c>
    </row>
    <row r="2214" spans="1:1" x14ac:dyDescent="0.55000000000000004">
      <c r="A2214" t="s">
        <v>1718</v>
      </c>
    </row>
    <row r="2215" spans="1:1" x14ac:dyDescent="0.55000000000000004">
      <c r="A2215" t="s">
        <v>1719</v>
      </c>
    </row>
    <row r="2216" spans="1:1" x14ac:dyDescent="0.55000000000000004">
      <c r="A2216" t="s">
        <v>1720</v>
      </c>
    </row>
    <row r="2217" spans="1:1" x14ac:dyDescent="0.55000000000000004">
      <c r="A2217" t="s">
        <v>1718</v>
      </c>
    </row>
    <row r="2218" spans="1:1" x14ac:dyDescent="0.55000000000000004">
      <c r="A2218" t="s">
        <v>1719</v>
      </c>
    </row>
    <row r="2219" spans="1:1" x14ac:dyDescent="0.55000000000000004">
      <c r="A2219" t="s">
        <v>1720</v>
      </c>
    </row>
    <row r="2220" spans="1:1" x14ac:dyDescent="0.55000000000000004">
      <c r="A2220" t="s">
        <v>1718</v>
      </c>
    </row>
    <row r="2221" spans="1:1" x14ac:dyDescent="0.55000000000000004">
      <c r="A2221" t="s">
        <v>1719</v>
      </c>
    </row>
    <row r="2222" spans="1:1" x14ac:dyDescent="0.55000000000000004">
      <c r="A2222" t="s">
        <v>1720</v>
      </c>
    </row>
    <row r="2223" spans="1:1" x14ac:dyDescent="0.55000000000000004">
      <c r="A2223" t="s">
        <v>1718</v>
      </c>
    </row>
    <row r="2224" spans="1:1" x14ac:dyDescent="0.55000000000000004">
      <c r="A2224" t="s">
        <v>1719</v>
      </c>
    </row>
    <row r="2225" spans="1:1" x14ac:dyDescent="0.55000000000000004">
      <c r="A2225" t="s">
        <v>1720</v>
      </c>
    </row>
    <row r="2226" spans="1:1" x14ac:dyDescent="0.55000000000000004">
      <c r="A2226" t="s">
        <v>1718</v>
      </c>
    </row>
    <row r="2227" spans="1:1" x14ac:dyDescent="0.55000000000000004">
      <c r="A2227" t="s">
        <v>1719</v>
      </c>
    </row>
    <row r="2228" spans="1:1" x14ac:dyDescent="0.55000000000000004">
      <c r="A2228" t="s">
        <v>1720</v>
      </c>
    </row>
    <row r="2229" spans="1:1" x14ac:dyDescent="0.55000000000000004">
      <c r="A2229" t="s">
        <v>1718</v>
      </c>
    </row>
    <row r="2230" spans="1:1" x14ac:dyDescent="0.55000000000000004">
      <c r="A2230" t="s">
        <v>1719</v>
      </c>
    </row>
    <row r="2231" spans="1:1" x14ac:dyDescent="0.55000000000000004">
      <c r="A2231" t="s">
        <v>1720</v>
      </c>
    </row>
    <row r="2232" spans="1:1" x14ac:dyDescent="0.55000000000000004">
      <c r="A2232" t="s">
        <v>1718</v>
      </c>
    </row>
    <row r="2233" spans="1:1" x14ac:dyDescent="0.55000000000000004">
      <c r="A2233" t="s">
        <v>1719</v>
      </c>
    </row>
    <row r="2234" spans="1:1" x14ac:dyDescent="0.55000000000000004">
      <c r="A2234" t="s">
        <v>1720</v>
      </c>
    </row>
    <row r="2235" spans="1:1" x14ac:dyDescent="0.55000000000000004">
      <c r="A2235" t="s">
        <v>1718</v>
      </c>
    </row>
    <row r="2236" spans="1:1" x14ac:dyDescent="0.55000000000000004">
      <c r="A2236" t="s">
        <v>1719</v>
      </c>
    </row>
    <row r="2237" spans="1:1" x14ac:dyDescent="0.55000000000000004">
      <c r="A2237" t="s">
        <v>1720</v>
      </c>
    </row>
    <row r="2238" spans="1:1" x14ac:dyDescent="0.55000000000000004">
      <c r="A2238" t="s">
        <v>1718</v>
      </c>
    </row>
    <row r="2239" spans="1:1" x14ac:dyDescent="0.55000000000000004">
      <c r="A2239" t="s">
        <v>1719</v>
      </c>
    </row>
    <row r="2240" spans="1:1" x14ac:dyDescent="0.55000000000000004">
      <c r="A2240" t="s">
        <v>1720</v>
      </c>
    </row>
    <row r="2241" spans="1:1" x14ac:dyDescent="0.55000000000000004">
      <c r="A2241" t="s">
        <v>1718</v>
      </c>
    </row>
    <row r="2242" spans="1:1" x14ac:dyDescent="0.55000000000000004">
      <c r="A2242" t="s">
        <v>1719</v>
      </c>
    </row>
    <row r="2243" spans="1:1" x14ac:dyDescent="0.55000000000000004">
      <c r="A2243" t="s">
        <v>1720</v>
      </c>
    </row>
    <row r="2244" spans="1:1" x14ac:dyDescent="0.55000000000000004">
      <c r="A2244" t="s">
        <v>1718</v>
      </c>
    </row>
    <row r="2245" spans="1:1" x14ac:dyDescent="0.55000000000000004">
      <c r="A2245" t="s">
        <v>1719</v>
      </c>
    </row>
    <row r="2246" spans="1:1" x14ac:dyDescent="0.55000000000000004">
      <c r="A2246" t="s">
        <v>1720</v>
      </c>
    </row>
    <row r="2247" spans="1:1" x14ac:dyDescent="0.55000000000000004">
      <c r="A2247" t="s">
        <v>1718</v>
      </c>
    </row>
    <row r="2248" spans="1:1" x14ac:dyDescent="0.55000000000000004">
      <c r="A2248" t="s">
        <v>1719</v>
      </c>
    </row>
    <row r="2249" spans="1:1" x14ac:dyDescent="0.55000000000000004">
      <c r="A2249" t="s">
        <v>1720</v>
      </c>
    </row>
    <row r="2250" spans="1:1" x14ac:dyDescent="0.55000000000000004">
      <c r="A2250" t="s">
        <v>1718</v>
      </c>
    </row>
    <row r="2251" spans="1:1" x14ac:dyDescent="0.55000000000000004">
      <c r="A2251" t="s">
        <v>1719</v>
      </c>
    </row>
    <row r="2252" spans="1:1" x14ac:dyDescent="0.55000000000000004">
      <c r="A2252" t="s">
        <v>1720</v>
      </c>
    </row>
    <row r="2253" spans="1:1" x14ac:dyDescent="0.55000000000000004">
      <c r="A2253" t="s">
        <v>1718</v>
      </c>
    </row>
    <row r="2254" spans="1:1" x14ac:dyDescent="0.55000000000000004">
      <c r="A2254" t="s">
        <v>1719</v>
      </c>
    </row>
    <row r="2255" spans="1:1" x14ac:dyDescent="0.55000000000000004">
      <c r="A2255" t="s">
        <v>1720</v>
      </c>
    </row>
    <row r="2256" spans="1:1" x14ac:dyDescent="0.55000000000000004">
      <c r="A2256" t="s">
        <v>1718</v>
      </c>
    </row>
    <row r="2257" spans="1:1" x14ac:dyDescent="0.55000000000000004">
      <c r="A2257" t="s">
        <v>1719</v>
      </c>
    </row>
    <row r="2258" spans="1:1" x14ac:dyDescent="0.55000000000000004">
      <c r="A2258" t="s">
        <v>1720</v>
      </c>
    </row>
    <row r="2259" spans="1:1" x14ac:dyDescent="0.55000000000000004">
      <c r="A2259" t="s">
        <v>1718</v>
      </c>
    </row>
    <row r="2260" spans="1:1" x14ac:dyDescent="0.55000000000000004">
      <c r="A2260" t="s">
        <v>1719</v>
      </c>
    </row>
    <row r="2261" spans="1:1" x14ac:dyDescent="0.55000000000000004">
      <c r="A2261" t="s">
        <v>1720</v>
      </c>
    </row>
    <row r="2262" spans="1:1" x14ac:dyDescent="0.55000000000000004">
      <c r="A2262" t="s">
        <v>1718</v>
      </c>
    </row>
    <row r="2263" spans="1:1" x14ac:dyDescent="0.55000000000000004">
      <c r="A2263" t="s">
        <v>1719</v>
      </c>
    </row>
    <row r="2264" spans="1:1" x14ac:dyDescent="0.55000000000000004">
      <c r="A2264" t="s">
        <v>1720</v>
      </c>
    </row>
    <row r="2265" spans="1:1" x14ac:dyDescent="0.55000000000000004">
      <c r="A2265" t="s">
        <v>1718</v>
      </c>
    </row>
    <row r="2266" spans="1:1" x14ac:dyDescent="0.55000000000000004">
      <c r="A2266" t="s">
        <v>1719</v>
      </c>
    </row>
    <row r="2267" spans="1:1" x14ac:dyDescent="0.55000000000000004">
      <c r="A2267" t="s">
        <v>1720</v>
      </c>
    </row>
    <row r="2268" spans="1:1" x14ac:dyDescent="0.55000000000000004">
      <c r="A2268" t="s">
        <v>1718</v>
      </c>
    </row>
    <row r="2269" spans="1:1" x14ac:dyDescent="0.55000000000000004">
      <c r="A2269" t="s">
        <v>1719</v>
      </c>
    </row>
    <row r="2270" spans="1:1" x14ac:dyDescent="0.55000000000000004">
      <c r="A2270" t="s">
        <v>1720</v>
      </c>
    </row>
    <row r="2271" spans="1:1" x14ac:dyDescent="0.55000000000000004">
      <c r="A2271" t="s">
        <v>1718</v>
      </c>
    </row>
    <row r="2272" spans="1:1" x14ac:dyDescent="0.55000000000000004">
      <c r="A2272" t="s">
        <v>1719</v>
      </c>
    </row>
    <row r="2273" spans="1:1" x14ac:dyDescent="0.55000000000000004">
      <c r="A2273" t="s">
        <v>1720</v>
      </c>
    </row>
    <row r="2274" spans="1:1" x14ac:dyDescent="0.55000000000000004">
      <c r="A2274" t="s">
        <v>1718</v>
      </c>
    </row>
    <row r="2275" spans="1:1" x14ac:dyDescent="0.55000000000000004">
      <c r="A2275" t="s">
        <v>1719</v>
      </c>
    </row>
    <row r="2276" spans="1:1" x14ac:dyDescent="0.55000000000000004">
      <c r="A2276" t="s">
        <v>1720</v>
      </c>
    </row>
    <row r="2277" spans="1:1" x14ac:dyDescent="0.55000000000000004">
      <c r="A2277" t="s">
        <v>1718</v>
      </c>
    </row>
    <row r="2278" spans="1:1" x14ac:dyDescent="0.55000000000000004">
      <c r="A2278" t="s">
        <v>1719</v>
      </c>
    </row>
    <row r="2279" spans="1:1" x14ac:dyDescent="0.55000000000000004">
      <c r="A2279" t="s">
        <v>1720</v>
      </c>
    </row>
    <row r="2280" spans="1:1" x14ac:dyDescent="0.55000000000000004">
      <c r="A2280" t="s">
        <v>1718</v>
      </c>
    </row>
    <row r="2281" spans="1:1" x14ac:dyDescent="0.55000000000000004">
      <c r="A2281" t="s">
        <v>1719</v>
      </c>
    </row>
    <row r="2282" spans="1:1" x14ac:dyDescent="0.55000000000000004">
      <c r="A2282" t="s">
        <v>1720</v>
      </c>
    </row>
    <row r="2283" spans="1:1" x14ac:dyDescent="0.55000000000000004">
      <c r="A2283" t="s">
        <v>1718</v>
      </c>
    </row>
    <row r="2284" spans="1:1" x14ac:dyDescent="0.55000000000000004">
      <c r="A2284" t="s">
        <v>1719</v>
      </c>
    </row>
    <row r="2285" spans="1:1" x14ac:dyDescent="0.55000000000000004">
      <c r="A2285" t="s">
        <v>1720</v>
      </c>
    </row>
    <row r="2286" spans="1:1" x14ac:dyDescent="0.55000000000000004">
      <c r="A2286" t="s">
        <v>1718</v>
      </c>
    </row>
    <row r="2287" spans="1:1" x14ac:dyDescent="0.55000000000000004">
      <c r="A2287" t="s">
        <v>1719</v>
      </c>
    </row>
    <row r="2288" spans="1:1" x14ac:dyDescent="0.55000000000000004">
      <c r="A2288" t="s">
        <v>1720</v>
      </c>
    </row>
    <row r="2289" spans="1:1" x14ac:dyDescent="0.55000000000000004">
      <c r="A2289" t="s">
        <v>1718</v>
      </c>
    </row>
    <row r="2290" spans="1:1" x14ac:dyDescent="0.55000000000000004">
      <c r="A2290" t="s">
        <v>1719</v>
      </c>
    </row>
    <row r="2291" spans="1:1" x14ac:dyDescent="0.55000000000000004">
      <c r="A2291" t="s">
        <v>1720</v>
      </c>
    </row>
    <row r="2292" spans="1:1" x14ac:dyDescent="0.55000000000000004">
      <c r="A2292" t="s">
        <v>1718</v>
      </c>
    </row>
    <row r="2293" spans="1:1" x14ac:dyDescent="0.55000000000000004">
      <c r="A2293" t="s">
        <v>1719</v>
      </c>
    </row>
    <row r="2294" spans="1:1" x14ac:dyDescent="0.55000000000000004">
      <c r="A2294" t="s">
        <v>1720</v>
      </c>
    </row>
    <row r="2295" spans="1:1" x14ac:dyDescent="0.55000000000000004">
      <c r="A2295" t="s">
        <v>1718</v>
      </c>
    </row>
    <row r="2296" spans="1:1" x14ac:dyDescent="0.55000000000000004">
      <c r="A2296" t="s">
        <v>1719</v>
      </c>
    </row>
    <row r="2297" spans="1:1" x14ac:dyDescent="0.55000000000000004">
      <c r="A2297" t="s">
        <v>1720</v>
      </c>
    </row>
    <row r="2298" spans="1:1" x14ac:dyDescent="0.55000000000000004">
      <c r="A2298" t="s">
        <v>1718</v>
      </c>
    </row>
    <row r="2299" spans="1:1" x14ac:dyDescent="0.55000000000000004">
      <c r="A2299" t="s">
        <v>1719</v>
      </c>
    </row>
    <row r="2300" spans="1:1" x14ac:dyDescent="0.55000000000000004">
      <c r="A2300" t="s">
        <v>1720</v>
      </c>
    </row>
    <row r="2301" spans="1:1" x14ac:dyDescent="0.55000000000000004">
      <c r="A2301" t="s">
        <v>1718</v>
      </c>
    </row>
    <row r="2302" spans="1:1" x14ac:dyDescent="0.55000000000000004">
      <c r="A2302" t="s">
        <v>1719</v>
      </c>
    </row>
    <row r="2303" spans="1:1" x14ac:dyDescent="0.55000000000000004">
      <c r="A2303" t="s">
        <v>1720</v>
      </c>
    </row>
    <row r="2304" spans="1:1" x14ac:dyDescent="0.55000000000000004">
      <c r="A2304" t="s">
        <v>1718</v>
      </c>
    </row>
    <row r="2305" spans="1:1" x14ac:dyDescent="0.55000000000000004">
      <c r="A2305" t="s">
        <v>1719</v>
      </c>
    </row>
    <row r="2306" spans="1:1" x14ac:dyDescent="0.55000000000000004">
      <c r="A2306" t="s">
        <v>1720</v>
      </c>
    </row>
    <row r="2307" spans="1:1" x14ac:dyDescent="0.55000000000000004">
      <c r="A2307" t="s">
        <v>1718</v>
      </c>
    </row>
    <row r="2308" spans="1:1" x14ac:dyDescent="0.55000000000000004">
      <c r="A2308" t="s">
        <v>1719</v>
      </c>
    </row>
    <row r="2309" spans="1:1" x14ac:dyDescent="0.55000000000000004">
      <c r="A2309" t="s">
        <v>1720</v>
      </c>
    </row>
    <row r="2310" spans="1:1" x14ac:dyDescent="0.55000000000000004">
      <c r="A2310" t="s">
        <v>1718</v>
      </c>
    </row>
    <row r="2311" spans="1:1" x14ac:dyDescent="0.55000000000000004">
      <c r="A2311" t="s">
        <v>1719</v>
      </c>
    </row>
    <row r="2312" spans="1:1" x14ac:dyDescent="0.55000000000000004">
      <c r="A2312" t="s">
        <v>1720</v>
      </c>
    </row>
    <row r="2313" spans="1:1" x14ac:dyDescent="0.55000000000000004">
      <c r="A2313" t="s">
        <v>1718</v>
      </c>
    </row>
    <row r="2314" spans="1:1" x14ac:dyDescent="0.55000000000000004">
      <c r="A2314" t="s">
        <v>1719</v>
      </c>
    </row>
    <row r="2315" spans="1:1" x14ac:dyDescent="0.55000000000000004">
      <c r="A2315" t="s">
        <v>1720</v>
      </c>
    </row>
    <row r="2316" spans="1:1" x14ac:dyDescent="0.55000000000000004">
      <c r="A2316" t="s">
        <v>1718</v>
      </c>
    </row>
    <row r="2317" spans="1:1" x14ac:dyDescent="0.55000000000000004">
      <c r="A2317" t="s">
        <v>1719</v>
      </c>
    </row>
    <row r="2318" spans="1:1" x14ac:dyDescent="0.55000000000000004">
      <c r="A2318" t="s">
        <v>1720</v>
      </c>
    </row>
    <row r="2319" spans="1:1" x14ac:dyDescent="0.55000000000000004">
      <c r="A2319" t="s">
        <v>1718</v>
      </c>
    </row>
    <row r="2320" spans="1:1" x14ac:dyDescent="0.55000000000000004">
      <c r="A2320" t="s">
        <v>1719</v>
      </c>
    </row>
    <row r="2321" spans="1:1" x14ac:dyDescent="0.55000000000000004">
      <c r="A2321" t="s">
        <v>1720</v>
      </c>
    </row>
    <row r="2322" spans="1:1" x14ac:dyDescent="0.55000000000000004">
      <c r="A2322" t="s">
        <v>1718</v>
      </c>
    </row>
    <row r="2323" spans="1:1" x14ac:dyDescent="0.55000000000000004">
      <c r="A2323" t="s">
        <v>1719</v>
      </c>
    </row>
    <row r="2324" spans="1:1" x14ac:dyDescent="0.55000000000000004">
      <c r="A2324" t="s">
        <v>1720</v>
      </c>
    </row>
    <row r="2325" spans="1:1" x14ac:dyDescent="0.55000000000000004">
      <c r="A2325" t="s">
        <v>1718</v>
      </c>
    </row>
    <row r="2326" spans="1:1" x14ac:dyDescent="0.55000000000000004">
      <c r="A2326" t="s">
        <v>1719</v>
      </c>
    </row>
    <row r="2327" spans="1:1" x14ac:dyDescent="0.55000000000000004">
      <c r="A2327" t="s">
        <v>1720</v>
      </c>
    </row>
    <row r="2328" spans="1:1" x14ac:dyDescent="0.55000000000000004">
      <c r="A2328" t="s">
        <v>1718</v>
      </c>
    </row>
    <row r="2329" spans="1:1" x14ac:dyDescent="0.55000000000000004">
      <c r="A2329" t="s">
        <v>1719</v>
      </c>
    </row>
    <row r="2330" spans="1:1" x14ac:dyDescent="0.55000000000000004">
      <c r="A2330" t="s">
        <v>1720</v>
      </c>
    </row>
    <row r="2331" spans="1:1" x14ac:dyDescent="0.55000000000000004">
      <c r="A2331" t="s">
        <v>1718</v>
      </c>
    </row>
    <row r="2332" spans="1:1" x14ac:dyDescent="0.55000000000000004">
      <c r="A2332" t="s">
        <v>1719</v>
      </c>
    </row>
    <row r="2333" spans="1:1" x14ac:dyDescent="0.55000000000000004">
      <c r="A2333" t="s">
        <v>1720</v>
      </c>
    </row>
    <row r="2334" spans="1:1" x14ac:dyDescent="0.55000000000000004">
      <c r="A2334" t="s">
        <v>1721</v>
      </c>
    </row>
    <row r="2335" spans="1:1" x14ac:dyDescent="0.55000000000000004">
      <c r="A2335" t="s">
        <v>1722</v>
      </c>
    </row>
    <row r="2336" spans="1:1" x14ac:dyDescent="0.55000000000000004">
      <c r="A2336" t="s">
        <v>1723</v>
      </c>
    </row>
    <row r="2337" spans="1:1" x14ac:dyDescent="0.55000000000000004">
      <c r="A2337" t="s">
        <v>1721</v>
      </c>
    </row>
    <row r="2338" spans="1:1" x14ac:dyDescent="0.55000000000000004">
      <c r="A2338" t="s">
        <v>1722</v>
      </c>
    </row>
    <row r="2339" spans="1:1" x14ac:dyDescent="0.55000000000000004">
      <c r="A2339" t="s">
        <v>1723</v>
      </c>
    </row>
    <row r="2340" spans="1:1" x14ac:dyDescent="0.55000000000000004">
      <c r="A2340" t="s">
        <v>1721</v>
      </c>
    </row>
    <row r="2341" spans="1:1" x14ac:dyDescent="0.55000000000000004">
      <c r="A2341" t="s">
        <v>1722</v>
      </c>
    </row>
    <row r="2342" spans="1:1" x14ac:dyDescent="0.55000000000000004">
      <c r="A2342" t="s">
        <v>1723</v>
      </c>
    </row>
    <row r="2343" spans="1:1" x14ac:dyDescent="0.55000000000000004">
      <c r="A2343" t="s">
        <v>1721</v>
      </c>
    </row>
    <row r="2344" spans="1:1" x14ac:dyDescent="0.55000000000000004">
      <c r="A2344" t="s">
        <v>1722</v>
      </c>
    </row>
    <row r="2345" spans="1:1" x14ac:dyDescent="0.55000000000000004">
      <c r="A2345" t="s">
        <v>1723</v>
      </c>
    </row>
    <row r="2346" spans="1:1" x14ac:dyDescent="0.55000000000000004">
      <c r="A2346" t="s">
        <v>1721</v>
      </c>
    </row>
    <row r="2347" spans="1:1" x14ac:dyDescent="0.55000000000000004">
      <c r="A2347" t="s">
        <v>1722</v>
      </c>
    </row>
    <row r="2348" spans="1:1" x14ac:dyDescent="0.55000000000000004">
      <c r="A2348" t="s">
        <v>1723</v>
      </c>
    </row>
    <row r="2349" spans="1:1" x14ac:dyDescent="0.55000000000000004">
      <c r="A2349" t="s">
        <v>1721</v>
      </c>
    </row>
    <row r="2350" spans="1:1" x14ac:dyDescent="0.55000000000000004">
      <c r="A2350" t="s">
        <v>1722</v>
      </c>
    </row>
    <row r="2351" spans="1:1" x14ac:dyDescent="0.55000000000000004">
      <c r="A2351" t="s">
        <v>1723</v>
      </c>
    </row>
    <row r="2352" spans="1:1" x14ac:dyDescent="0.55000000000000004">
      <c r="A2352" t="s">
        <v>1721</v>
      </c>
    </row>
    <row r="2353" spans="1:1" x14ac:dyDescent="0.55000000000000004">
      <c r="A2353" t="s">
        <v>1722</v>
      </c>
    </row>
    <row r="2354" spans="1:1" x14ac:dyDescent="0.55000000000000004">
      <c r="A2354" t="s">
        <v>1723</v>
      </c>
    </row>
    <row r="2355" spans="1:1" x14ac:dyDescent="0.55000000000000004">
      <c r="A2355" t="s">
        <v>1721</v>
      </c>
    </row>
    <row r="2356" spans="1:1" x14ac:dyDescent="0.55000000000000004">
      <c r="A2356" t="s">
        <v>1722</v>
      </c>
    </row>
    <row r="2357" spans="1:1" x14ac:dyDescent="0.55000000000000004">
      <c r="A2357" t="s">
        <v>1723</v>
      </c>
    </row>
    <row r="2358" spans="1:1" x14ac:dyDescent="0.55000000000000004">
      <c r="A2358" t="s">
        <v>1721</v>
      </c>
    </row>
    <row r="2359" spans="1:1" x14ac:dyDescent="0.55000000000000004">
      <c r="A2359" t="s">
        <v>1722</v>
      </c>
    </row>
    <row r="2360" spans="1:1" x14ac:dyDescent="0.55000000000000004">
      <c r="A2360" t="s">
        <v>1723</v>
      </c>
    </row>
    <row r="2361" spans="1:1" x14ac:dyDescent="0.55000000000000004">
      <c r="A2361" t="s">
        <v>1721</v>
      </c>
    </row>
    <row r="2362" spans="1:1" x14ac:dyDescent="0.55000000000000004">
      <c r="A2362" t="s">
        <v>1722</v>
      </c>
    </row>
    <row r="2363" spans="1:1" x14ac:dyDescent="0.55000000000000004">
      <c r="A2363" t="s">
        <v>1723</v>
      </c>
    </row>
    <row r="2364" spans="1:1" x14ac:dyDescent="0.55000000000000004">
      <c r="A2364" t="s">
        <v>1721</v>
      </c>
    </row>
    <row r="2365" spans="1:1" x14ac:dyDescent="0.55000000000000004">
      <c r="A2365" t="s">
        <v>1722</v>
      </c>
    </row>
    <row r="2366" spans="1:1" x14ac:dyDescent="0.55000000000000004">
      <c r="A2366" t="s">
        <v>1723</v>
      </c>
    </row>
    <row r="2367" spans="1:1" x14ac:dyDescent="0.55000000000000004">
      <c r="A2367" t="s">
        <v>1721</v>
      </c>
    </row>
    <row r="2368" spans="1:1" x14ac:dyDescent="0.55000000000000004">
      <c r="A2368" t="s">
        <v>1722</v>
      </c>
    </row>
    <row r="2369" spans="1:1" x14ac:dyDescent="0.55000000000000004">
      <c r="A2369" t="s">
        <v>1723</v>
      </c>
    </row>
    <row r="2370" spans="1:1" x14ac:dyDescent="0.55000000000000004">
      <c r="A2370" t="s">
        <v>1721</v>
      </c>
    </row>
    <row r="2371" spans="1:1" x14ac:dyDescent="0.55000000000000004">
      <c r="A2371" t="s">
        <v>1722</v>
      </c>
    </row>
    <row r="2372" spans="1:1" x14ac:dyDescent="0.55000000000000004">
      <c r="A2372" t="s">
        <v>1723</v>
      </c>
    </row>
    <row r="2373" spans="1:1" x14ac:dyDescent="0.55000000000000004">
      <c r="A2373" t="s">
        <v>1721</v>
      </c>
    </row>
    <row r="2374" spans="1:1" x14ac:dyDescent="0.55000000000000004">
      <c r="A2374" t="s">
        <v>1722</v>
      </c>
    </row>
    <row r="2375" spans="1:1" x14ac:dyDescent="0.55000000000000004">
      <c r="A2375" t="s">
        <v>1723</v>
      </c>
    </row>
    <row r="2376" spans="1:1" x14ac:dyDescent="0.55000000000000004">
      <c r="A2376" t="s">
        <v>1721</v>
      </c>
    </row>
    <row r="2377" spans="1:1" x14ac:dyDescent="0.55000000000000004">
      <c r="A2377" t="s">
        <v>1722</v>
      </c>
    </row>
    <row r="2378" spans="1:1" x14ac:dyDescent="0.55000000000000004">
      <c r="A2378" t="s">
        <v>1723</v>
      </c>
    </row>
    <row r="2379" spans="1:1" x14ac:dyDescent="0.55000000000000004">
      <c r="A2379" t="s">
        <v>1721</v>
      </c>
    </row>
    <row r="2380" spans="1:1" x14ac:dyDescent="0.55000000000000004">
      <c r="A2380" t="s">
        <v>1722</v>
      </c>
    </row>
    <row r="2381" spans="1:1" x14ac:dyDescent="0.55000000000000004">
      <c r="A2381" t="s">
        <v>1723</v>
      </c>
    </row>
    <row r="2382" spans="1:1" x14ac:dyDescent="0.55000000000000004">
      <c r="A2382" t="s">
        <v>1721</v>
      </c>
    </row>
    <row r="2383" spans="1:1" x14ac:dyDescent="0.55000000000000004">
      <c r="A2383" t="s">
        <v>1722</v>
      </c>
    </row>
    <row r="2384" spans="1:1" x14ac:dyDescent="0.55000000000000004">
      <c r="A2384" t="s">
        <v>1723</v>
      </c>
    </row>
    <row r="2385" spans="1:1" x14ac:dyDescent="0.55000000000000004">
      <c r="A2385" t="s">
        <v>1721</v>
      </c>
    </row>
    <row r="2386" spans="1:1" x14ac:dyDescent="0.55000000000000004">
      <c r="A2386" t="s">
        <v>1722</v>
      </c>
    </row>
    <row r="2387" spans="1:1" x14ac:dyDescent="0.55000000000000004">
      <c r="A2387" t="s">
        <v>1723</v>
      </c>
    </row>
    <row r="2388" spans="1:1" x14ac:dyDescent="0.55000000000000004">
      <c r="A2388" t="s">
        <v>1721</v>
      </c>
    </row>
    <row r="2389" spans="1:1" x14ac:dyDescent="0.55000000000000004">
      <c r="A2389" t="s">
        <v>1722</v>
      </c>
    </row>
    <row r="2390" spans="1:1" x14ac:dyDescent="0.55000000000000004">
      <c r="A2390" t="s">
        <v>1723</v>
      </c>
    </row>
    <row r="2391" spans="1:1" x14ac:dyDescent="0.55000000000000004">
      <c r="A2391" t="s">
        <v>1721</v>
      </c>
    </row>
    <row r="2392" spans="1:1" x14ac:dyDescent="0.55000000000000004">
      <c r="A2392" t="s">
        <v>1722</v>
      </c>
    </row>
    <row r="2393" spans="1:1" x14ac:dyDescent="0.55000000000000004">
      <c r="A2393" t="s">
        <v>1723</v>
      </c>
    </row>
    <row r="2394" spans="1:1" x14ac:dyDescent="0.55000000000000004">
      <c r="A2394" t="s">
        <v>1721</v>
      </c>
    </row>
    <row r="2395" spans="1:1" x14ac:dyDescent="0.55000000000000004">
      <c r="A2395" t="s">
        <v>1722</v>
      </c>
    </row>
    <row r="2396" spans="1:1" x14ac:dyDescent="0.55000000000000004">
      <c r="A2396" t="s">
        <v>1723</v>
      </c>
    </row>
    <row r="2397" spans="1:1" x14ac:dyDescent="0.55000000000000004">
      <c r="A2397" t="s">
        <v>1721</v>
      </c>
    </row>
    <row r="2398" spans="1:1" x14ac:dyDescent="0.55000000000000004">
      <c r="A2398" t="s">
        <v>1722</v>
      </c>
    </row>
    <row r="2399" spans="1:1" x14ac:dyDescent="0.55000000000000004">
      <c r="A2399" t="s">
        <v>1723</v>
      </c>
    </row>
    <row r="2400" spans="1:1" x14ac:dyDescent="0.55000000000000004">
      <c r="A2400" t="s">
        <v>1721</v>
      </c>
    </row>
    <row r="2401" spans="1:1" x14ac:dyDescent="0.55000000000000004">
      <c r="A2401" t="s">
        <v>1722</v>
      </c>
    </row>
    <row r="2402" spans="1:1" x14ac:dyDescent="0.55000000000000004">
      <c r="A2402" t="s">
        <v>1723</v>
      </c>
    </row>
    <row r="2403" spans="1:1" x14ac:dyDescent="0.55000000000000004">
      <c r="A2403" t="s">
        <v>1721</v>
      </c>
    </row>
    <row r="2404" spans="1:1" x14ac:dyDescent="0.55000000000000004">
      <c r="A2404" t="s">
        <v>1722</v>
      </c>
    </row>
    <row r="2405" spans="1:1" x14ac:dyDescent="0.55000000000000004">
      <c r="A2405" t="s">
        <v>1723</v>
      </c>
    </row>
    <row r="2406" spans="1:1" x14ac:dyDescent="0.55000000000000004">
      <c r="A2406" t="s">
        <v>1721</v>
      </c>
    </row>
    <row r="2407" spans="1:1" x14ac:dyDescent="0.55000000000000004">
      <c r="A2407" t="s">
        <v>1722</v>
      </c>
    </row>
    <row r="2408" spans="1:1" x14ac:dyDescent="0.55000000000000004">
      <c r="A2408" t="s">
        <v>1723</v>
      </c>
    </row>
    <row r="2409" spans="1:1" x14ac:dyDescent="0.55000000000000004">
      <c r="A2409" t="s">
        <v>1721</v>
      </c>
    </row>
    <row r="2410" spans="1:1" x14ac:dyDescent="0.55000000000000004">
      <c r="A2410" t="s">
        <v>1722</v>
      </c>
    </row>
    <row r="2411" spans="1:1" x14ac:dyDescent="0.55000000000000004">
      <c r="A2411" t="s">
        <v>1723</v>
      </c>
    </row>
    <row r="2412" spans="1:1" x14ac:dyDescent="0.55000000000000004">
      <c r="A2412" t="s">
        <v>1721</v>
      </c>
    </row>
    <row r="2413" spans="1:1" x14ac:dyDescent="0.55000000000000004">
      <c r="A2413" t="s">
        <v>1722</v>
      </c>
    </row>
    <row r="2414" spans="1:1" x14ac:dyDescent="0.55000000000000004">
      <c r="A2414" t="s">
        <v>1723</v>
      </c>
    </row>
    <row r="2415" spans="1:1" x14ac:dyDescent="0.55000000000000004">
      <c r="A2415" t="s">
        <v>1721</v>
      </c>
    </row>
    <row r="2416" spans="1:1" x14ac:dyDescent="0.55000000000000004">
      <c r="A2416" t="s">
        <v>1722</v>
      </c>
    </row>
    <row r="2417" spans="1:1" x14ac:dyDescent="0.55000000000000004">
      <c r="A2417" t="s">
        <v>1723</v>
      </c>
    </row>
    <row r="2418" spans="1:1" x14ac:dyDescent="0.55000000000000004">
      <c r="A2418" t="s">
        <v>1721</v>
      </c>
    </row>
    <row r="2419" spans="1:1" x14ac:dyDescent="0.55000000000000004">
      <c r="A2419" t="s">
        <v>1722</v>
      </c>
    </row>
    <row r="2420" spans="1:1" x14ac:dyDescent="0.55000000000000004">
      <c r="A2420" t="s">
        <v>1723</v>
      </c>
    </row>
    <row r="2421" spans="1:1" x14ac:dyDescent="0.55000000000000004">
      <c r="A2421" t="s">
        <v>1721</v>
      </c>
    </row>
    <row r="2422" spans="1:1" x14ac:dyDescent="0.55000000000000004">
      <c r="A2422" t="s">
        <v>1722</v>
      </c>
    </row>
    <row r="2423" spans="1:1" x14ac:dyDescent="0.55000000000000004">
      <c r="A2423" t="s">
        <v>1723</v>
      </c>
    </row>
    <row r="2424" spans="1:1" x14ac:dyDescent="0.55000000000000004">
      <c r="A2424" t="s">
        <v>1721</v>
      </c>
    </row>
    <row r="2425" spans="1:1" x14ac:dyDescent="0.55000000000000004">
      <c r="A2425" t="s">
        <v>1722</v>
      </c>
    </row>
    <row r="2426" spans="1:1" x14ac:dyDescent="0.55000000000000004">
      <c r="A2426" t="s">
        <v>1723</v>
      </c>
    </row>
    <row r="2427" spans="1:1" x14ac:dyDescent="0.55000000000000004">
      <c r="A2427" t="s">
        <v>1721</v>
      </c>
    </row>
    <row r="2428" spans="1:1" x14ac:dyDescent="0.55000000000000004">
      <c r="A2428" t="s">
        <v>1722</v>
      </c>
    </row>
    <row r="2429" spans="1:1" x14ac:dyDescent="0.55000000000000004">
      <c r="A2429" t="s">
        <v>1723</v>
      </c>
    </row>
    <row r="2430" spans="1:1" x14ac:dyDescent="0.55000000000000004">
      <c r="A2430" t="s">
        <v>1721</v>
      </c>
    </row>
    <row r="2431" spans="1:1" x14ac:dyDescent="0.55000000000000004">
      <c r="A2431" t="s">
        <v>1722</v>
      </c>
    </row>
    <row r="2432" spans="1:1" x14ac:dyDescent="0.55000000000000004">
      <c r="A2432" t="s">
        <v>1723</v>
      </c>
    </row>
    <row r="2433" spans="1:1" x14ac:dyDescent="0.55000000000000004">
      <c r="A2433" t="s">
        <v>1721</v>
      </c>
    </row>
    <row r="2434" spans="1:1" x14ac:dyDescent="0.55000000000000004">
      <c r="A2434" t="s">
        <v>1722</v>
      </c>
    </row>
    <row r="2435" spans="1:1" x14ac:dyDescent="0.55000000000000004">
      <c r="A2435" t="s">
        <v>1723</v>
      </c>
    </row>
    <row r="2436" spans="1:1" x14ac:dyDescent="0.55000000000000004">
      <c r="A2436" t="s">
        <v>1721</v>
      </c>
    </row>
    <row r="2437" spans="1:1" x14ac:dyDescent="0.55000000000000004">
      <c r="A2437" t="s">
        <v>1722</v>
      </c>
    </row>
    <row r="2438" spans="1:1" x14ac:dyDescent="0.55000000000000004">
      <c r="A2438" t="s">
        <v>1723</v>
      </c>
    </row>
    <row r="2439" spans="1:1" x14ac:dyDescent="0.55000000000000004">
      <c r="A2439" t="s">
        <v>1721</v>
      </c>
    </row>
    <row r="2440" spans="1:1" x14ac:dyDescent="0.55000000000000004">
      <c r="A2440" t="s">
        <v>1722</v>
      </c>
    </row>
    <row r="2441" spans="1:1" x14ac:dyDescent="0.55000000000000004">
      <c r="A2441" t="s">
        <v>1723</v>
      </c>
    </row>
    <row r="2442" spans="1:1" x14ac:dyDescent="0.55000000000000004">
      <c r="A2442" t="s">
        <v>1721</v>
      </c>
    </row>
    <row r="2443" spans="1:1" x14ac:dyDescent="0.55000000000000004">
      <c r="A2443" t="s">
        <v>1722</v>
      </c>
    </row>
    <row r="2444" spans="1:1" x14ac:dyDescent="0.55000000000000004">
      <c r="A2444" t="s">
        <v>1723</v>
      </c>
    </row>
    <row r="2445" spans="1:1" x14ac:dyDescent="0.55000000000000004">
      <c r="A2445" t="s">
        <v>1721</v>
      </c>
    </row>
    <row r="2446" spans="1:1" x14ac:dyDescent="0.55000000000000004">
      <c r="A2446" t="s">
        <v>1722</v>
      </c>
    </row>
    <row r="2447" spans="1:1" x14ac:dyDescent="0.55000000000000004">
      <c r="A2447" t="s">
        <v>1723</v>
      </c>
    </row>
    <row r="2448" spans="1:1" x14ac:dyDescent="0.55000000000000004">
      <c r="A2448" t="s">
        <v>1721</v>
      </c>
    </row>
    <row r="2449" spans="1:1" x14ac:dyDescent="0.55000000000000004">
      <c r="A2449" t="s">
        <v>1722</v>
      </c>
    </row>
    <row r="2450" spans="1:1" x14ac:dyDescent="0.55000000000000004">
      <c r="A2450" t="s">
        <v>1723</v>
      </c>
    </row>
    <row r="2451" spans="1:1" x14ac:dyDescent="0.55000000000000004">
      <c r="A2451" t="s">
        <v>1721</v>
      </c>
    </row>
    <row r="2452" spans="1:1" x14ac:dyDescent="0.55000000000000004">
      <c r="A2452" t="s">
        <v>1722</v>
      </c>
    </row>
    <row r="2453" spans="1:1" x14ac:dyDescent="0.55000000000000004">
      <c r="A2453" t="s">
        <v>1723</v>
      </c>
    </row>
    <row r="2454" spans="1:1" x14ac:dyDescent="0.55000000000000004">
      <c r="A2454" t="s">
        <v>1721</v>
      </c>
    </row>
    <row r="2455" spans="1:1" x14ac:dyDescent="0.55000000000000004">
      <c r="A2455" t="s">
        <v>1722</v>
      </c>
    </row>
    <row r="2456" spans="1:1" x14ac:dyDescent="0.55000000000000004">
      <c r="A2456" t="s">
        <v>1723</v>
      </c>
    </row>
    <row r="2457" spans="1:1" x14ac:dyDescent="0.55000000000000004">
      <c r="A2457" t="s">
        <v>1721</v>
      </c>
    </row>
    <row r="2458" spans="1:1" x14ac:dyDescent="0.55000000000000004">
      <c r="A2458" t="s">
        <v>1722</v>
      </c>
    </row>
    <row r="2459" spans="1:1" x14ac:dyDescent="0.55000000000000004">
      <c r="A2459" t="s">
        <v>1723</v>
      </c>
    </row>
    <row r="2460" spans="1:1" x14ac:dyDescent="0.55000000000000004">
      <c r="A2460" t="s">
        <v>1721</v>
      </c>
    </row>
    <row r="2461" spans="1:1" x14ac:dyDescent="0.55000000000000004">
      <c r="A2461" t="s">
        <v>1722</v>
      </c>
    </row>
    <row r="2462" spans="1:1" x14ac:dyDescent="0.55000000000000004">
      <c r="A2462" t="s">
        <v>1723</v>
      </c>
    </row>
    <row r="2463" spans="1:1" x14ac:dyDescent="0.55000000000000004">
      <c r="A2463" t="s">
        <v>1721</v>
      </c>
    </row>
    <row r="2464" spans="1:1" x14ac:dyDescent="0.55000000000000004">
      <c r="A2464" t="s">
        <v>1722</v>
      </c>
    </row>
    <row r="2465" spans="1:1" x14ac:dyDescent="0.55000000000000004">
      <c r="A2465" t="s">
        <v>1723</v>
      </c>
    </row>
    <row r="2466" spans="1:1" x14ac:dyDescent="0.55000000000000004">
      <c r="A2466" t="s">
        <v>1721</v>
      </c>
    </row>
    <row r="2467" spans="1:1" x14ac:dyDescent="0.55000000000000004">
      <c r="A2467" t="s">
        <v>1722</v>
      </c>
    </row>
    <row r="2468" spans="1:1" x14ac:dyDescent="0.55000000000000004">
      <c r="A2468" t="s">
        <v>1723</v>
      </c>
    </row>
    <row r="2469" spans="1:1" x14ac:dyDescent="0.55000000000000004">
      <c r="A2469" t="s">
        <v>1721</v>
      </c>
    </row>
    <row r="2470" spans="1:1" x14ac:dyDescent="0.55000000000000004">
      <c r="A2470" t="s">
        <v>1722</v>
      </c>
    </row>
    <row r="2471" spans="1:1" x14ac:dyDescent="0.55000000000000004">
      <c r="A2471" t="s">
        <v>1723</v>
      </c>
    </row>
    <row r="2472" spans="1:1" x14ac:dyDescent="0.55000000000000004">
      <c r="A2472" t="s">
        <v>1721</v>
      </c>
    </row>
    <row r="2473" spans="1:1" x14ac:dyDescent="0.55000000000000004">
      <c r="A2473" t="s">
        <v>1722</v>
      </c>
    </row>
    <row r="2474" spans="1:1" x14ac:dyDescent="0.55000000000000004">
      <c r="A2474" t="s">
        <v>1723</v>
      </c>
    </row>
    <row r="2475" spans="1:1" x14ac:dyDescent="0.55000000000000004">
      <c r="A2475" t="s">
        <v>1721</v>
      </c>
    </row>
    <row r="2476" spans="1:1" x14ac:dyDescent="0.55000000000000004">
      <c r="A2476" t="s">
        <v>1722</v>
      </c>
    </row>
    <row r="2477" spans="1:1" x14ac:dyDescent="0.55000000000000004">
      <c r="A2477" t="s">
        <v>1723</v>
      </c>
    </row>
    <row r="2478" spans="1:1" x14ac:dyDescent="0.55000000000000004">
      <c r="A2478" t="s">
        <v>1721</v>
      </c>
    </row>
    <row r="2479" spans="1:1" x14ac:dyDescent="0.55000000000000004">
      <c r="A2479" t="s">
        <v>1722</v>
      </c>
    </row>
    <row r="2480" spans="1:1" x14ac:dyDescent="0.55000000000000004">
      <c r="A2480" t="s">
        <v>1723</v>
      </c>
    </row>
    <row r="2481" spans="1:1" x14ac:dyDescent="0.55000000000000004">
      <c r="A2481" t="s">
        <v>1721</v>
      </c>
    </row>
    <row r="2482" spans="1:1" x14ac:dyDescent="0.55000000000000004">
      <c r="A2482" t="s">
        <v>1722</v>
      </c>
    </row>
    <row r="2483" spans="1:1" x14ac:dyDescent="0.55000000000000004">
      <c r="A2483" t="s">
        <v>1723</v>
      </c>
    </row>
    <row r="2484" spans="1:1" x14ac:dyDescent="0.55000000000000004">
      <c r="A2484" t="s">
        <v>1721</v>
      </c>
    </row>
    <row r="2485" spans="1:1" x14ac:dyDescent="0.55000000000000004">
      <c r="A2485" t="s">
        <v>1722</v>
      </c>
    </row>
    <row r="2486" spans="1:1" x14ac:dyDescent="0.55000000000000004">
      <c r="A2486" t="s">
        <v>1723</v>
      </c>
    </row>
    <row r="2487" spans="1:1" x14ac:dyDescent="0.55000000000000004">
      <c r="A2487" t="s">
        <v>1721</v>
      </c>
    </row>
    <row r="2488" spans="1:1" x14ac:dyDescent="0.55000000000000004">
      <c r="A2488" t="s">
        <v>1722</v>
      </c>
    </row>
    <row r="2489" spans="1:1" x14ac:dyDescent="0.55000000000000004">
      <c r="A2489" t="s">
        <v>1723</v>
      </c>
    </row>
    <row r="2490" spans="1:1" x14ac:dyDescent="0.55000000000000004">
      <c r="A2490" t="s">
        <v>1721</v>
      </c>
    </row>
    <row r="2491" spans="1:1" x14ac:dyDescent="0.55000000000000004">
      <c r="A2491" t="s">
        <v>1722</v>
      </c>
    </row>
    <row r="2492" spans="1:1" x14ac:dyDescent="0.55000000000000004">
      <c r="A2492" t="s">
        <v>1723</v>
      </c>
    </row>
    <row r="2493" spans="1:1" x14ac:dyDescent="0.55000000000000004">
      <c r="A2493" t="s">
        <v>1721</v>
      </c>
    </row>
    <row r="2494" spans="1:1" x14ac:dyDescent="0.55000000000000004">
      <c r="A2494" t="s">
        <v>1722</v>
      </c>
    </row>
    <row r="2495" spans="1:1" x14ac:dyDescent="0.55000000000000004">
      <c r="A2495" t="s">
        <v>1723</v>
      </c>
    </row>
    <row r="2496" spans="1:1" x14ac:dyDescent="0.55000000000000004">
      <c r="A2496" t="s">
        <v>1721</v>
      </c>
    </row>
    <row r="2497" spans="1:1" x14ac:dyDescent="0.55000000000000004">
      <c r="A2497" t="s">
        <v>1722</v>
      </c>
    </row>
    <row r="2498" spans="1:1" x14ac:dyDescent="0.55000000000000004">
      <c r="A2498" t="s">
        <v>1723</v>
      </c>
    </row>
    <row r="2499" spans="1:1" x14ac:dyDescent="0.55000000000000004">
      <c r="A2499" t="s">
        <v>1721</v>
      </c>
    </row>
    <row r="2500" spans="1:1" x14ac:dyDescent="0.55000000000000004">
      <c r="A2500" t="s">
        <v>1722</v>
      </c>
    </row>
    <row r="2501" spans="1:1" x14ac:dyDescent="0.55000000000000004">
      <c r="A2501" t="s">
        <v>1723</v>
      </c>
    </row>
    <row r="2502" spans="1:1" x14ac:dyDescent="0.55000000000000004">
      <c r="A2502" t="s">
        <v>1721</v>
      </c>
    </row>
    <row r="2503" spans="1:1" x14ac:dyDescent="0.55000000000000004">
      <c r="A2503" t="s">
        <v>1722</v>
      </c>
    </row>
    <row r="2504" spans="1:1" x14ac:dyDescent="0.55000000000000004">
      <c r="A2504" t="s">
        <v>1723</v>
      </c>
    </row>
    <row r="2505" spans="1:1" x14ac:dyDescent="0.55000000000000004">
      <c r="A2505" t="s">
        <v>1721</v>
      </c>
    </row>
    <row r="2506" spans="1:1" x14ac:dyDescent="0.55000000000000004">
      <c r="A2506" t="s">
        <v>1722</v>
      </c>
    </row>
    <row r="2507" spans="1:1" x14ac:dyDescent="0.55000000000000004">
      <c r="A2507" t="s">
        <v>1723</v>
      </c>
    </row>
    <row r="2508" spans="1:1" x14ac:dyDescent="0.55000000000000004">
      <c r="A2508" t="s">
        <v>1721</v>
      </c>
    </row>
    <row r="2509" spans="1:1" x14ac:dyDescent="0.55000000000000004">
      <c r="A2509" t="s">
        <v>1722</v>
      </c>
    </row>
    <row r="2510" spans="1:1" x14ac:dyDescent="0.55000000000000004">
      <c r="A2510" t="s">
        <v>1723</v>
      </c>
    </row>
    <row r="2511" spans="1:1" x14ac:dyDescent="0.55000000000000004">
      <c r="A2511" t="s">
        <v>1721</v>
      </c>
    </row>
    <row r="2512" spans="1:1" x14ac:dyDescent="0.55000000000000004">
      <c r="A2512" t="s">
        <v>1722</v>
      </c>
    </row>
    <row r="2513" spans="1:1" x14ac:dyDescent="0.55000000000000004">
      <c r="A2513" t="s">
        <v>1723</v>
      </c>
    </row>
    <row r="2514" spans="1:1" x14ac:dyDescent="0.55000000000000004">
      <c r="A2514" t="s">
        <v>1721</v>
      </c>
    </row>
    <row r="2515" spans="1:1" x14ac:dyDescent="0.55000000000000004">
      <c r="A2515" t="s">
        <v>1722</v>
      </c>
    </row>
    <row r="2516" spans="1:1" x14ac:dyDescent="0.55000000000000004">
      <c r="A2516" t="s">
        <v>1723</v>
      </c>
    </row>
    <row r="2517" spans="1:1" x14ac:dyDescent="0.55000000000000004">
      <c r="A2517" t="s">
        <v>1721</v>
      </c>
    </row>
    <row r="2518" spans="1:1" x14ac:dyDescent="0.55000000000000004">
      <c r="A2518" t="s">
        <v>1722</v>
      </c>
    </row>
    <row r="2519" spans="1:1" x14ac:dyDescent="0.55000000000000004">
      <c r="A2519" t="s">
        <v>1723</v>
      </c>
    </row>
    <row r="2520" spans="1:1" x14ac:dyDescent="0.55000000000000004">
      <c r="A2520" t="s">
        <v>1721</v>
      </c>
    </row>
    <row r="2521" spans="1:1" x14ac:dyDescent="0.55000000000000004">
      <c r="A2521" t="s">
        <v>1722</v>
      </c>
    </row>
    <row r="2522" spans="1:1" x14ac:dyDescent="0.55000000000000004">
      <c r="A2522" t="s">
        <v>1723</v>
      </c>
    </row>
    <row r="2523" spans="1:1" x14ac:dyDescent="0.55000000000000004">
      <c r="A2523" t="s">
        <v>1721</v>
      </c>
    </row>
    <row r="2524" spans="1:1" x14ac:dyDescent="0.55000000000000004">
      <c r="A2524" t="s">
        <v>1722</v>
      </c>
    </row>
    <row r="2525" spans="1:1" x14ac:dyDescent="0.55000000000000004">
      <c r="A2525" t="s">
        <v>1723</v>
      </c>
    </row>
    <row r="2526" spans="1:1" x14ac:dyDescent="0.55000000000000004">
      <c r="A2526" t="s">
        <v>1721</v>
      </c>
    </row>
    <row r="2527" spans="1:1" x14ac:dyDescent="0.55000000000000004">
      <c r="A2527" t="s">
        <v>1722</v>
      </c>
    </row>
    <row r="2528" spans="1:1" x14ac:dyDescent="0.55000000000000004">
      <c r="A2528" t="s">
        <v>1723</v>
      </c>
    </row>
    <row r="2529" spans="1:1" x14ac:dyDescent="0.55000000000000004">
      <c r="A2529" t="s">
        <v>1721</v>
      </c>
    </row>
    <row r="2530" spans="1:1" x14ac:dyDescent="0.55000000000000004">
      <c r="A2530" t="s">
        <v>1722</v>
      </c>
    </row>
    <row r="2531" spans="1:1" x14ac:dyDescent="0.55000000000000004">
      <c r="A2531" t="s">
        <v>1723</v>
      </c>
    </row>
    <row r="2532" spans="1:1" x14ac:dyDescent="0.55000000000000004">
      <c r="A2532" t="s">
        <v>1721</v>
      </c>
    </row>
    <row r="2533" spans="1:1" x14ac:dyDescent="0.55000000000000004">
      <c r="A2533" t="s">
        <v>1722</v>
      </c>
    </row>
    <row r="2534" spans="1:1" x14ac:dyDescent="0.55000000000000004">
      <c r="A2534" t="s">
        <v>1723</v>
      </c>
    </row>
    <row r="2535" spans="1:1" x14ac:dyDescent="0.55000000000000004">
      <c r="A2535" t="s">
        <v>1721</v>
      </c>
    </row>
    <row r="2536" spans="1:1" x14ac:dyDescent="0.55000000000000004">
      <c r="A2536" t="s">
        <v>1722</v>
      </c>
    </row>
    <row r="2537" spans="1:1" x14ac:dyDescent="0.55000000000000004">
      <c r="A2537" t="s">
        <v>1723</v>
      </c>
    </row>
    <row r="2538" spans="1:1" x14ac:dyDescent="0.55000000000000004">
      <c r="A2538" t="s">
        <v>1721</v>
      </c>
    </row>
    <row r="2539" spans="1:1" x14ac:dyDescent="0.55000000000000004">
      <c r="A2539" t="s">
        <v>1722</v>
      </c>
    </row>
    <row r="2540" spans="1:1" x14ac:dyDescent="0.55000000000000004">
      <c r="A2540" t="s">
        <v>1723</v>
      </c>
    </row>
    <row r="2541" spans="1:1" x14ac:dyDescent="0.55000000000000004">
      <c r="A2541" t="s">
        <v>1721</v>
      </c>
    </row>
    <row r="2542" spans="1:1" x14ac:dyDescent="0.55000000000000004">
      <c r="A2542" t="s">
        <v>1722</v>
      </c>
    </row>
    <row r="2543" spans="1:1" x14ac:dyDescent="0.55000000000000004">
      <c r="A2543" t="s">
        <v>1723</v>
      </c>
    </row>
    <row r="2544" spans="1:1" x14ac:dyDescent="0.55000000000000004">
      <c r="A2544" t="s">
        <v>1721</v>
      </c>
    </row>
    <row r="2545" spans="1:1" x14ac:dyDescent="0.55000000000000004">
      <c r="A2545" t="s">
        <v>1722</v>
      </c>
    </row>
    <row r="2546" spans="1:1" x14ac:dyDescent="0.55000000000000004">
      <c r="A2546" t="s">
        <v>1723</v>
      </c>
    </row>
    <row r="2547" spans="1:1" x14ac:dyDescent="0.55000000000000004">
      <c r="A2547" t="s">
        <v>1721</v>
      </c>
    </row>
    <row r="2548" spans="1:1" x14ac:dyDescent="0.55000000000000004">
      <c r="A2548" t="s">
        <v>1722</v>
      </c>
    </row>
    <row r="2549" spans="1:1" x14ac:dyDescent="0.55000000000000004">
      <c r="A2549" t="s">
        <v>1723</v>
      </c>
    </row>
    <row r="2550" spans="1:1" x14ac:dyDescent="0.55000000000000004">
      <c r="A2550" t="s">
        <v>1721</v>
      </c>
    </row>
    <row r="2551" spans="1:1" x14ac:dyDescent="0.55000000000000004">
      <c r="A2551" t="s">
        <v>1722</v>
      </c>
    </row>
    <row r="2552" spans="1:1" x14ac:dyDescent="0.55000000000000004">
      <c r="A2552" t="s">
        <v>1723</v>
      </c>
    </row>
    <row r="2553" spans="1:1" x14ac:dyDescent="0.55000000000000004">
      <c r="A2553" t="s">
        <v>1721</v>
      </c>
    </row>
    <row r="2554" spans="1:1" x14ac:dyDescent="0.55000000000000004">
      <c r="A2554" t="s">
        <v>1722</v>
      </c>
    </row>
    <row r="2555" spans="1:1" x14ac:dyDescent="0.55000000000000004">
      <c r="A2555" t="s">
        <v>1723</v>
      </c>
    </row>
    <row r="2556" spans="1:1" x14ac:dyDescent="0.55000000000000004">
      <c r="A2556" t="s">
        <v>1721</v>
      </c>
    </row>
    <row r="2557" spans="1:1" x14ac:dyDescent="0.55000000000000004">
      <c r="A2557" t="s">
        <v>1722</v>
      </c>
    </row>
    <row r="2558" spans="1:1" x14ac:dyDescent="0.55000000000000004">
      <c r="A2558" t="s">
        <v>1723</v>
      </c>
    </row>
    <row r="2559" spans="1:1" x14ac:dyDescent="0.55000000000000004">
      <c r="A2559" t="s">
        <v>1721</v>
      </c>
    </row>
    <row r="2560" spans="1:1" x14ac:dyDescent="0.55000000000000004">
      <c r="A2560" t="s">
        <v>1722</v>
      </c>
    </row>
    <row r="2561" spans="1:1" x14ac:dyDescent="0.55000000000000004">
      <c r="A2561" t="s">
        <v>1723</v>
      </c>
    </row>
    <row r="2562" spans="1:1" x14ac:dyDescent="0.55000000000000004">
      <c r="A2562" t="s">
        <v>1721</v>
      </c>
    </row>
    <row r="2563" spans="1:1" x14ac:dyDescent="0.55000000000000004">
      <c r="A2563" t="s">
        <v>1722</v>
      </c>
    </row>
    <row r="2564" spans="1:1" x14ac:dyDescent="0.55000000000000004">
      <c r="A2564" t="s">
        <v>1723</v>
      </c>
    </row>
    <row r="2565" spans="1:1" x14ac:dyDescent="0.55000000000000004">
      <c r="A2565" t="s">
        <v>1721</v>
      </c>
    </row>
    <row r="2566" spans="1:1" x14ac:dyDescent="0.55000000000000004">
      <c r="A2566" t="s">
        <v>1722</v>
      </c>
    </row>
    <row r="2567" spans="1:1" x14ac:dyDescent="0.55000000000000004">
      <c r="A2567" t="s">
        <v>1723</v>
      </c>
    </row>
    <row r="2568" spans="1:1" x14ac:dyDescent="0.55000000000000004">
      <c r="A2568" t="s">
        <v>1721</v>
      </c>
    </row>
    <row r="2569" spans="1:1" x14ac:dyDescent="0.55000000000000004">
      <c r="A2569" t="s">
        <v>1722</v>
      </c>
    </row>
    <row r="2570" spans="1:1" x14ac:dyDescent="0.55000000000000004">
      <c r="A2570" t="s">
        <v>1723</v>
      </c>
    </row>
    <row r="2571" spans="1:1" x14ac:dyDescent="0.55000000000000004">
      <c r="A2571" t="s">
        <v>1721</v>
      </c>
    </row>
    <row r="2572" spans="1:1" x14ac:dyDescent="0.55000000000000004">
      <c r="A2572" t="s">
        <v>1722</v>
      </c>
    </row>
    <row r="2573" spans="1:1" x14ac:dyDescent="0.55000000000000004">
      <c r="A2573" t="s">
        <v>1723</v>
      </c>
    </row>
    <row r="2574" spans="1:1" x14ac:dyDescent="0.55000000000000004">
      <c r="A2574" t="s">
        <v>1721</v>
      </c>
    </row>
    <row r="2575" spans="1:1" x14ac:dyDescent="0.55000000000000004">
      <c r="A2575" t="s">
        <v>1722</v>
      </c>
    </row>
    <row r="2576" spans="1:1" x14ac:dyDescent="0.55000000000000004">
      <c r="A2576" t="s">
        <v>1723</v>
      </c>
    </row>
    <row r="2577" spans="1:1" x14ac:dyDescent="0.55000000000000004">
      <c r="A2577" t="s">
        <v>1721</v>
      </c>
    </row>
    <row r="2578" spans="1:1" x14ac:dyDescent="0.55000000000000004">
      <c r="A2578" t="s">
        <v>1722</v>
      </c>
    </row>
    <row r="2579" spans="1:1" x14ac:dyDescent="0.55000000000000004">
      <c r="A2579" t="s">
        <v>1723</v>
      </c>
    </row>
    <row r="2580" spans="1:1" x14ac:dyDescent="0.55000000000000004">
      <c r="A2580" t="s">
        <v>1721</v>
      </c>
    </row>
    <row r="2581" spans="1:1" x14ac:dyDescent="0.55000000000000004">
      <c r="A2581" t="s">
        <v>1722</v>
      </c>
    </row>
    <row r="2582" spans="1:1" x14ac:dyDescent="0.55000000000000004">
      <c r="A2582" t="s">
        <v>1723</v>
      </c>
    </row>
    <row r="2583" spans="1:1" x14ac:dyDescent="0.55000000000000004">
      <c r="A2583" t="s">
        <v>1721</v>
      </c>
    </row>
    <row r="2584" spans="1:1" x14ac:dyDescent="0.55000000000000004">
      <c r="A2584" t="s">
        <v>1722</v>
      </c>
    </row>
    <row r="2585" spans="1:1" x14ac:dyDescent="0.55000000000000004">
      <c r="A2585" t="s">
        <v>1723</v>
      </c>
    </row>
    <row r="2586" spans="1:1" x14ac:dyDescent="0.55000000000000004">
      <c r="A2586" t="s">
        <v>1721</v>
      </c>
    </row>
    <row r="2587" spans="1:1" x14ac:dyDescent="0.55000000000000004">
      <c r="A2587" t="s">
        <v>1722</v>
      </c>
    </row>
    <row r="2588" spans="1:1" x14ac:dyDescent="0.55000000000000004">
      <c r="A2588" t="s">
        <v>1723</v>
      </c>
    </row>
    <row r="2589" spans="1:1" x14ac:dyDescent="0.55000000000000004">
      <c r="A2589" t="s">
        <v>1721</v>
      </c>
    </row>
    <row r="2590" spans="1:1" x14ac:dyDescent="0.55000000000000004">
      <c r="A2590" t="s">
        <v>1722</v>
      </c>
    </row>
    <row r="2591" spans="1:1" x14ac:dyDescent="0.55000000000000004">
      <c r="A2591" t="s">
        <v>1723</v>
      </c>
    </row>
    <row r="2592" spans="1:1" x14ac:dyDescent="0.55000000000000004">
      <c r="A2592" t="s">
        <v>1721</v>
      </c>
    </row>
    <row r="2593" spans="1:1" x14ac:dyDescent="0.55000000000000004">
      <c r="A2593" t="s">
        <v>1722</v>
      </c>
    </row>
    <row r="2594" spans="1:1" x14ac:dyDescent="0.55000000000000004">
      <c r="A2594" t="s">
        <v>1723</v>
      </c>
    </row>
    <row r="2595" spans="1:1" x14ac:dyDescent="0.55000000000000004">
      <c r="A2595" t="s">
        <v>1721</v>
      </c>
    </row>
    <row r="2596" spans="1:1" x14ac:dyDescent="0.55000000000000004">
      <c r="A2596" t="s">
        <v>1722</v>
      </c>
    </row>
    <row r="2597" spans="1:1" x14ac:dyDescent="0.55000000000000004">
      <c r="A2597" t="s">
        <v>1723</v>
      </c>
    </row>
    <row r="2598" spans="1:1" x14ac:dyDescent="0.55000000000000004">
      <c r="A2598" t="s">
        <v>1721</v>
      </c>
    </row>
    <row r="2599" spans="1:1" x14ac:dyDescent="0.55000000000000004">
      <c r="A2599" t="s">
        <v>1722</v>
      </c>
    </row>
    <row r="2600" spans="1:1" x14ac:dyDescent="0.55000000000000004">
      <c r="A2600" t="s">
        <v>1723</v>
      </c>
    </row>
    <row r="2601" spans="1:1" x14ac:dyDescent="0.55000000000000004">
      <c r="A2601" t="s">
        <v>1721</v>
      </c>
    </row>
    <row r="2602" spans="1:1" x14ac:dyDescent="0.55000000000000004">
      <c r="A2602" t="s">
        <v>1722</v>
      </c>
    </row>
    <row r="2603" spans="1:1" x14ac:dyDescent="0.55000000000000004">
      <c r="A2603" t="s">
        <v>1723</v>
      </c>
    </row>
    <row r="2604" spans="1:1" x14ac:dyDescent="0.55000000000000004">
      <c r="A2604" t="s">
        <v>1721</v>
      </c>
    </row>
    <row r="2605" spans="1:1" x14ac:dyDescent="0.55000000000000004">
      <c r="A2605" t="s">
        <v>1722</v>
      </c>
    </row>
    <row r="2606" spans="1:1" x14ac:dyDescent="0.55000000000000004">
      <c r="A2606" t="s">
        <v>1723</v>
      </c>
    </row>
    <row r="2607" spans="1:1" x14ac:dyDescent="0.55000000000000004">
      <c r="A2607" t="s">
        <v>1721</v>
      </c>
    </row>
    <row r="2608" spans="1:1" x14ac:dyDescent="0.55000000000000004">
      <c r="A2608" t="s">
        <v>1722</v>
      </c>
    </row>
    <row r="2609" spans="1:1" x14ac:dyDescent="0.55000000000000004">
      <c r="A2609" t="s">
        <v>1723</v>
      </c>
    </row>
    <row r="2610" spans="1:1" x14ac:dyDescent="0.55000000000000004">
      <c r="A2610" t="s">
        <v>1721</v>
      </c>
    </row>
    <row r="2611" spans="1:1" x14ac:dyDescent="0.55000000000000004">
      <c r="A2611" t="s">
        <v>1722</v>
      </c>
    </row>
    <row r="2612" spans="1:1" x14ac:dyDescent="0.55000000000000004">
      <c r="A2612" t="s">
        <v>1723</v>
      </c>
    </row>
    <row r="2613" spans="1:1" x14ac:dyDescent="0.55000000000000004">
      <c r="A2613" t="s">
        <v>1721</v>
      </c>
    </row>
    <row r="2614" spans="1:1" x14ac:dyDescent="0.55000000000000004">
      <c r="A2614" t="s">
        <v>1722</v>
      </c>
    </row>
    <row r="2615" spans="1:1" x14ac:dyDescent="0.55000000000000004">
      <c r="A2615" t="s">
        <v>1723</v>
      </c>
    </row>
    <row r="2616" spans="1:1" x14ac:dyDescent="0.55000000000000004">
      <c r="A2616" t="s">
        <v>1721</v>
      </c>
    </row>
    <row r="2617" spans="1:1" x14ac:dyDescent="0.55000000000000004">
      <c r="A2617" t="s">
        <v>1722</v>
      </c>
    </row>
    <row r="2618" spans="1:1" x14ac:dyDescent="0.55000000000000004">
      <c r="A2618" t="s">
        <v>1723</v>
      </c>
    </row>
    <row r="2619" spans="1:1" x14ac:dyDescent="0.55000000000000004">
      <c r="A2619" t="s">
        <v>1721</v>
      </c>
    </row>
    <row r="2620" spans="1:1" x14ac:dyDescent="0.55000000000000004">
      <c r="A2620" t="s">
        <v>1722</v>
      </c>
    </row>
    <row r="2621" spans="1:1" x14ac:dyDescent="0.55000000000000004">
      <c r="A2621" t="s">
        <v>1723</v>
      </c>
    </row>
    <row r="2622" spans="1:1" x14ac:dyDescent="0.55000000000000004">
      <c r="A2622" t="s">
        <v>1721</v>
      </c>
    </row>
    <row r="2623" spans="1:1" x14ac:dyDescent="0.55000000000000004">
      <c r="A2623" t="s">
        <v>1722</v>
      </c>
    </row>
    <row r="2624" spans="1:1" x14ac:dyDescent="0.55000000000000004">
      <c r="A2624" t="s">
        <v>1723</v>
      </c>
    </row>
    <row r="2625" spans="1:1" x14ac:dyDescent="0.55000000000000004">
      <c r="A2625" t="s">
        <v>1721</v>
      </c>
    </row>
    <row r="2626" spans="1:1" x14ac:dyDescent="0.55000000000000004">
      <c r="A2626" t="s">
        <v>1722</v>
      </c>
    </row>
    <row r="2627" spans="1:1" x14ac:dyDescent="0.55000000000000004">
      <c r="A2627" t="s">
        <v>1723</v>
      </c>
    </row>
    <row r="2628" spans="1:1" x14ac:dyDescent="0.55000000000000004">
      <c r="A2628" t="s">
        <v>1721</v>
      </c>
    </row>
    <row r="2629" spans="1:1" x14ac:dyDescent="0.55000000000000004">
      <c r="A2629" t="s">
        <v>1722</v>
      </c>
    </row>
    <row r="2630" spans="1:1" x14ac:dyDescent="0.55000000000000004">
      <c r="A2630" t="s">
        <v>1723</v>
      </c>
    </row>
    <row r="2631" spans="1:1" x14ac:dyDescent="0.55000000000000004">
      <c r="A2631" t="s">
        <v>1721</v>
      </c>
    </row>
    <row r="2632" spans="1:1" x14ac:dyDescent="0.55000000000000004">
      <c r="A2632" t="s">
        <v>1722</v>
      </c>
    </row>
    <row r="2633" spans="1:1" x14ac:dyDescent="0.55000000000000004">
      <c r="A2633" t="s">
        <v>1723</v>
      </c>
    </row>
    <row r="2634" spans="1:1" x14ac:dyDescent="0.55000000000000004">
      <c r="A2634" t="s">
        <v>1721</v>
      </c>
    </row>
    <row r="2635" spans="1:1" x14ac:dyDescent="0.55000000000000004">
      <c r="A2635" t="s">
        <v>1722</v>
      </c>
    </row>
    <row r="2636" spans="1:1" x14ac:dyDescent="0.55000000000000004">
      <c r="A2636" t="s">
        <v>1723</v>
      </c>
    </row>
    <row r="2637" spans="1:1" x14ac:dyDescent="0.55000000000000004">
      <c r="A2637" t="s">
        <v>1721</v>
      </c>
    </row>
    <row r="2638" spans="1:1" x14ac:dyDescent="0.55000000000000004">
      <c r="A2638" t="s">
        <v>1722</v>
      </c>
    </row>
    <row r="2639" spans="1:1" x14ac:dyDescent="0.55000000000000004">
      <c r="A2639" t="s">
        <v>1723</v>
      </c>
    </row>
    <row r="2640" spans="1:1" x14ac:dyDescent="0.55000000000000004">
      <c r="A2640" t="s">
        <v>1721</v>
      </c>
    </row>
    <row r="2641" spans="1:1" x14ac:dyDescent="0.55000000000000004">
      <c r="A2641" t="s">
        <v>1722</v>
      </c>
    </row>
    <row r="2642" spans="1:1" x14ac:dyDescent="0.55000000000000004">
      <c r="A2642" t="s">
        <v>1723</v>
      </c>
    </row>
    <row r="2643" spans="1:1" x14ac:dyDescent="0.55000000000000004">
      <c r="A2643" t="s">
        <v>1721</v>
      </c>
    </row>
    <row r="2644" spans="1:1" x14ac:dyDescent="0.55000000000000004">
      <c r="A2644" t="s">
        <v>1722</v>
      </c>
    </row>
    <row r="2645" spans="1:1" x14ac:dyDescent="0.55000000000000004">
      <c r="A2645" t="s">
        <v>1723</v>
      </c>
    </row>
    <row r="2646" spans="1:1" x14ac:dyDescent="0.55000000000000004">
      <c r="A2646" t="s">
        <v>1721</v>
      </c>
    </row>
    <row r="2647" spans="1:1" x14ac:dyDescent="0.55000000000000004">
      <c r="A2647" t="s">
        <v>1722</v>
      </c>
    </row>
    <row r="2648" spans="1:1" x14ac:dyDescent="0.55000000000000004">
      <c r="A2648" t="s">
        <v>1723</v>
      </c>
    </row>
    <row r="2649" spans="1:1" x14ac:dyDescent="0.55000000000000004">
      <c r="A2649" t="s">
        <v>1721</v>
      </c>
    </row>
    <row r="2650" spans="1:1" x14ac:dyDescent="0.55000000000000004">
      <c r="A2650" t="s">
        <v>1722</v>
      </c>
    </row>
    <row r="2651" spans="1:1" x14ac:dyDescent="0.55000000000000004">
      <c r="A2651" t="s">
        <v>1723</v>
      </c>
    </row>
    <row r="2652" spans="1:1" x14ac:dyDescent="0.55000000000000004">
      <c r="A2652" t="s">
        <v>1721</v>
      </c>
    </row>
    <row r="2653" spans="1:1" x14ac:dyDescent="0.55000000000000004">
      <c r="A2653" t="s">
        <v>1722</v>
      </c>
    </row>
    <row r="2654" spans="1:1" x14ac:dyDescent="0.55000000000000004">
      <c r="A2654" t="s">
        <v>1723</v>
      </c>
    </row>
    <row r="2655" spans="1:1" x14ac:dyDescent="0.55000000000000004">
      <c r="A2655" t="s">
        <v>1721</v>
      </c>
    </row>
    <row r="2656" spans="1:1" x14ac:dyDescent="0.55000000000000004">
      <c r="A2656" t="s">
        <v>1722</v>
      </c>
    </row>
    <row r="2657" spans="1:1" x14ac:dyDescent="0.55000000000000004">
      <c r="A2657" t="s">
        <v>1723</v>
      </c>
    </row>
    <row r="2658" spans="1:1" x14ac:dyDescent="0.55000000000000004">
      <c r="A2658" t="s">
        <v>1721</v>
      </c>
    </row>
    <row r="2659" spans="1:1" x14ac:dyDescent="0.55000000000000004">
      <c r="A2659" t="s">
        <v>1722</v>
      </c>
    </row>
    <row r="2660" spans="1:1" x14ac:dyDescent="0.55000000000000004">
      <c r="A2660" t="s">
        <v>1723</v>
      </c>
    </row>
    <row r="2661" spans="1:1" x14ac:dyDescent="0.55000000000000004">
      <c r="A2661" t="s">
        <v>1721</v>
      </c>
    </row>
    <row r="2662" spans="1:1" x14ac:dyDescent="0.55000000000000004">
      <c r="A2662" t="s">
        <v>1722</v>
      </c>
    </row>
    <row r="2663" spans="1:1" x14ac:dyDescent="0.55000000000000004">
      <c r="A2663" t="s">
        <v>1723</v>
      </c>
    </row>
    <row r="2664" spans="1:1" x14ac:dyDescent="0.55000000000000004">
      <c r="A2664" t="s">
        <v>1721</v>
      </c>
    </row>
    <row r="2665" spans="1:1" x14ac:dyDescent="0.55000000000000004">
      <c r="A2665" t="s">
        <v>1722</v>
      </c>
    </row>
    <row r="2666" spans="1:1" x14ac:dyDescent="0.55000000000000004">
      <c r="A2666" t="s">
        <v>1723</v>
      </c>
    </row>
    <row r="2667" spans="1:1" x14ac:dyDescent="0.55000000000000004">
      <c r="A2667" t="s">
        <v>1721</v>
      </c>
    </row>
    <row r="2668" spans="1:1" x14ac:dyDescent="0.55000000000000004">
      <c r="A2668" t="s">
        <v>1722</v>
      </c>
    </row>
    <row r="2669" spans="1:1" x14ac:dyDescent="0.55000000000000004">
      <c r="A2669" t="s">
        <v>1723</v>
      </c>
    </row>
    <row r="2670" spans="1:1" x14ac:dyDescent="0.55000000000000004">
      <c r="A2670" t="s">
        <v>1721</v>
      </c>
    </row>
    <row r="2671" spans="1:1" x14ac:dyDescent="0.55000000000000004">
      <c r="A2671" t="s">
        <v>1722</v>
      </c>
    </row>
    <row r="2672" spans="1:1" x14ac:dyDescent="0.55000000000000004">
      <c r="A2672" t="s">
        <v>1723</v>
      </c>
    </row>
    <row r="2673" spans="1:1" x14ac:dyDescent="0.55000000000000004">
      <c r="A2673" t="s">
        <v>1721</v>
      </c>
    </row>
    <row r="2674" spans="1:1" x14ac:dyDescent="0.55000000000000004">
      <c r="A2674" t="s">
        <v>1722</v>
      </c>
    </row>
    <row r="2675" spans="1:1" x14ac:dyDescent="0.55000000000000004">
      <c r="A2675" t="s">
        <v>1723</v>
      </c>
    </row>
    <row r="2676" spans="1:1" x14ac:dyDescent="0.55000000000000004">
      <c r="A2676" t="s">
        <v>1721</v>
      </c>
    </row>
    <row r="2677" spans="1:1" x14ac:dyDescent="0.55000000000000004">
      <c r="A2677" t="s">
        <v>1722</v>
      </c>
    </row>
    <row r="2678" spans="1:1" x14ac:dyDescent="0.55000000000000004">
      <c r="A2678" t="s">
        <v>1723</v>
      </c>
    </row>
    <row r="2679" spans="1:1" x14ac:dyDescent="0.55000000000000004">
      <c r="A2679" t="s">
        <v>1721</v>
      </c>
    </row>
    <row r="2680" spans="1:1" x14ac:dyDescent="0.55000000000000004">
      <c r="A2680" t="s">
        <v>1722</v>
      </c>
    </row>
    <row r="2681" spans="1:1" x14ac:dyDescent="0.55000000000000004">
      <c r="A2681" t="s">
        <v>1723</v>
      </c>
    </row>
    <row r="2682" spans="1:1" x14ac:dyDescent="0.55000000000000004">
      <c r="A2682" t="s">
        <v>1721</v>
      </c>
    </row>
    <row r="2683" spans="1:1" x14ac:dyDescent="0.55000000000000004">
      <c r="A2683" t="s">
        <v>1722</v>
      </c>
    </row>
    <row r="2684" spans="1:1" x14ac:dyDescent="0.55000000000000004">
      <c r="A2684" t="s">
        <v>1723</v>
      </c>
    </row>
    <row r="2685" spans="1:1" x14ac:dyDescent="0.55000000000000004">
      <c r="A2685" t="s">
        <v>1721</v>
      </c>
    </row>
    <row r="2686" spans="1:1" x14ac:dyDescent="0.55000000000000004">
      <c r="A2686" t="s">
        <v>1722</v>
      </c>
    </row>
    <row r="2687" spans="1:1" x14ac:dyDescent="0.55000000000000004">
      <c r="A2687" t="s">
        <v>1723</v>
      </c>
    </row>
    <row r="2688" spans="1:1" x14ac:dyDescent="0.55000000000000004">
      <c r="A2688" t="s">
        <v>1721</v>
      </c>
    </row>
    <row r="2689" spans="1:1" x14ac:dyDescent="0.55000000000000004">
      <c r="A2689" t="s">
        <v>1722</v>
      </c>
    </row>
    <row r="2690" spans="1:1" x14ac:dyDescent="0.55000000000000004">
      <c r="A2690" t="s">
        <v>1723</v>
      </c>
    </row>
    <row r="2691" spans="1:1" x14ac:dyDescent="0.55000000000000004">
      <c r="A2691" t="s">
        <v>1721</v>
      </c>
    </row>
    <row r="2692" spans="1:1" x14ac:dyDescent="0.55000000000000004">
      <c r="A2692" t="s">
        <v>1722</v>
      </c>
    </row>
    <row r="2693" spans="1:1" x14ac:dyDescent="0.55000000000000004">
      <c r="A2693" t="s">
        <v>1723</v>
      </c>
    </row>
    <row r="2694" spans="1:1" x14ac:dyDescent="0.55000000000000004">
      <c r="A2694" t="s">
        <v>1721</v>
      </c>
    </row>
    <row r="2695" spans="1:1" x14ac:dyDescent="0.55000000000000004">
      <c r="A2695" t="s">
        <v>1722</v>
      </c>
    </row>
    <row r="2696" spans="1:1" x14ac:dyDescent="0.55000000000000004">
      <c r="A2696" t="s">
        <v>1723</v>
      </c>
    </row>
    <row r="2697" spans="1:1" x14ac:dyDescent="0.55000000000000004">
      <c r="A2697" t="s">
        <v>1721</v>
      </c>
    </row>
    <row r="2698" spans="1:1" x14ac:dyDescent="0.55000000000000004">
      <c r="A2698" t="s">
        <v>1722</v>
      </c>
    </row>
    <row r="2699" spans="1:1" x14ac:dyDescent="0.55000000000000004">
      <c r="A2699" t="s">
        <v>1723</v>
      </c>
    </row>
    <row r="2700" spans="1:1" x14ac:dyDescent="0.55000000000000004">
      <c r="A2700" t="s">
        <v>1721</v>
      </c>
    </row>
    <row r="2701" spans="1:1" x14ac:dyDescent="0.55000000000000004">
      <c r="A2701" t="s">
        <v>1722</v>
      </c>
    </row>
    <row r="2702" spans="1:1" x14ac:dyDescent="0.55000000000000004">
      <c r="A2702" t="s">
        <v>1723</v>
      </c>
    </row>
    <row r="2703" spans="1:1" x14ac:dyDescent="0.55000000000000004">
      <c r="A2703" t="s">
        <v>1721</v>
      </c>
    </row>
    <row r="2704" spans="1:1" x14ac:dyDescent="0.55000000000000004">
      <c r="A2704" t="s">
        <v>1722</v>
      </c>
    </row>
    <row r="2705" spans="1:1" x14ac:dyDescent="0.55000000000000004">
      <c r="A2705" t="s">
        <v>1723</v>
      </c>
    </row>
    <row r="2706" spans="1:1" x14ac:dyDescent="0.55000000000000004">
      <c r="A2706" t="s">
        <v>1721</v>
      </c>
    </row>
    <row r="2707" spans="1:1" x14ac:dyDescent="0.55000000000000004">
      <c r="A2707" t="s">
        <v>1722</v>
      </c>
    </row>
    <row r="2708" spans="1:1" x14ac:dyDescent="0.55000000000000004">
      <c r="A2708" t="s">
        <v>1723</v>
      </c>
    </row>
    <row r="2709" spans="1:1" x14ac:dyDescent="0.55000000000000004">
      <c r="A2709" t="s">
        <v>1721</v>
      </c>
    </row>
    <row r="2710" spans="1:1" x14ac:dyDescent="0.55000000000000004">
      <c r="A2710" t="s">
        <v>1722</v>
      </c>
    </row>
    <row r="2711" spans="1:1" x14ac:dyDescent="0.55000000000000004">
      <c r="A2711" t="s">
        <v>1723</v>
      </c>
    </row>
    <row r="2712" spans="1:1" x14ac:dyDescent="0.55000000000000004">
      <c r="A2712" t="s">
        <v>1721</v>
      </c>
    </row>
    <row r="2713" spans="1:1" x14ac:dyDescent="0.55000000000000004">
      <c r="A2713" t="s">
        <v>1722</v>
      </c>
    </row>
    <row r="2714" spans="1:1" x14ac:dyDescent="0.55000000000000004">
      <c r="A2714" t="s">
        <v>1723</v>
      </c>
    </row>
    <row r="2715" spans="1:1" x14ac:dyDescent="0.55000000000000004">
      <c r="A2715" t="s">
        <v>1721</v>
      </c>
    </row>
    <row r="2716" spans="1:1" x14ac:dyDescent="0.55000000000000004">
      <c r="A2716" t="s">
        <v>1722</v>
      </c>
    </row>
    <row r="2717" spans="1:1" x14ac:dyDescent="0.55000000000000004">
      <c r="A2717" t="s">
        <v>1723</v>
      </c>
    </row>
    <row r="2718" spans="1:1" x14ac:dyDescent="0.55000000000000004">
      <c r="A2718" t="s">
        <v>1721</v>
      </c>
    </row>
    <row r="2719" spans="1:1" x14ac:dyDescent="0.55000000000000004">
      <c r="A2719" t="s">
        <v>1722</v>
      </c>
    </row>
    <row r="2720" spans="1:1" x14ac:dyDescent="0.55000000000000004">
      <c r="A2720" t="s">
        <v>1723</v>
      </c>
    </row>
    <row r="2721" spans="1:1" x14ac:dyDescent="0.55000000000000004">
      <c r="A2721" t="s">
        <v>1721</v>
      </c>
    </row>
    <row r="2722" spans="1:1" x14ac:dyDescent="0.55000000000000004">
      <c r="A2722" t="s">
        <v>1722</v>
      </c>
    </row>
    <row r="2723" spans="1:1" x14ac:dyDescent="0.55000000000000004">
      <c r="A2723" t="s">
        <v>1723</v>
      </c>
    </row>
    <row r="2724" spans="1:1" x14ac:dyDescent="0.55000000000000004">
      <c r="A2724" t="s">
        <v>1721</v>
      </c>
    </row>
    <row r="2725" spans="1:1" x14ac:dyDescent="0.55000000000000004">
      <c r="A2725" t="s">
        <v>1722</v>
      </c>
    </row>
    <row r="2726" spans="1:1" x14ac:dyDescent="0.55000000000000004">
      <c r="A2726" t="s">
        <v>1723</v>
      </c>
    </row>
    <row r="2727" spans="1:1" x14ac:dyDescent="0.55000000000000004">
      <c r="A2727" t="s">
        <v>1721</v>
      </c>
    </row>
    <row r="2728" spans="1:1" x14ac:dyDescent="0.55000000000000004">
      <c r="A2728" t="s">
        <v>1722</v>
      </c>
    </row>
    <row r="2729" spans="1:1" x14ac:dyDescent="0.55000000000000004">
      <c r="A2729" t="s">
        <v>1723</v>
      </c>
    </row>
    <row r="2730" spans="1:1" x14ac:dyDescent="0.55000000000000004">
      <c r="A2730" t="s">
        <v>1721</v>
      </c>
    </row>
    <row r="2731" spans="1:1" x14ac:dyDescent="0.55000000000000004">
      <c r="A2731" t="s">
        <v>1722</v>
      </c>
    </row>
    <row r="2732" spans="1:1" x14ac:dyDescent="0.55000000000000004">
      <c r="A2732" t="s">
        <v>1723</v>
      </c>
    </row>
    <row r="2733" spans="1:1" x14ac:dyDescent="0.55000000000000004">
      <c r="A2733" t="s">
        <v>1721</v>
      </c>
    </row>
    <row r="2734" spans="1:1" x14ac:dyDescent="0.55000000000000004">
      <c r="A2734" t="s">
        <v>1722</v>
      </c>
    </row>
    <row r="2735" spans="1:1" x14ac:dyDescent="0.55000000000000004">
      <c r="A2735" t="s">
        <v>1723</v>
      </c>
    </row>
    <row r="2736" spans="1:1" x14ac:dyDescent="0.55000000000000004">
      <c r="A2736" t="s">
        <v>1721</v>
      </c>
    </row>
    <row r="2737" spans="1:1" x14ac:dyDescent="0.55000000000000004">
      <c r="A2737" t="s">
        <v>1722</v>
      </c>
    </row>
    <row r="2738" spans="1:1" x14ac:dyDescent="0.55000000000000004">
      <c r="A2738" t="s">
        <v>1724</v>
      </c>
    </row>
    <row r="2739" spans="1:1" x14ac:dyDescent="0.55000000000000004">
      <c r="A2739" t="s">
        <v>1725</v>
      </c>
    </row>
    <row r="2740" spans="1:1" x14ac:dyDescent="0.55000000000000004">
      <c r="A2740" t="s">
        <v>1726</v>
      </c>
    </row>
    <row r="2741" spans="1:1" x14ac:dyDescent="0.55000000000000004">
      <c r="A2741" t="s">
        <v>1727</v>
      </c>
    </row>
    <row r="2742" spans="1:1" x14ac:dyDescent="0.55000000000000004">
      <c r="A2742" t="s">
        <v>1728</v>
      </c>
    </row>
    <row r="2743" spans="1:1" x14ac:dyDescent="0.55000000000000004">
      <c r="A2743" t="s">
        <v>1729</v>
      </c>
    </row>
    <row r="2744" spans="1:1" x14ac:dyDescent="0.55000000000000004">
      <c r="A2744" t="s">
        <v>1730</v>
      </c>
    </row>
    <row r="2745" spans="1:1" x14ac:dyDescent="0.55000000000000004">
      <c r="A2745" t="s">
        <v>1731</v>
      </c>
    </row>
    <row r="2746" spans="1:1" x14ac:dyDescent="0.55000000000000004">
      <c r="A2746" t="s">
        <v>1732</v>
      </c>
    </row>
    <row r="2747" spans="1:1" x14ac:dyDescent="0.55000000000000004">
      <c r="A2747" t="s">
        <v>1733</v>
      </c>
    </row>
    <row r="2748" spans="1:1" x14ac:dyDescent="0.55000000000000004">
      <c r="A2748" t="s">
        <v>1734</v>
      </c>
    </row>
    <row r="2749" spans="1:1" x14ac:dyDescent="0.55000000000000004">
      <c r="A2749" t="s">
        <v>1735</v>
      </c>
    </row>
    <row r="2750" spans="1:1" x14ac:dyDescent="0.55000000000000004">
      <c r="A2750" t="s">
        <v>1736</v>
      </c>
    </row>
    <row r="2751" spans="1:1" x14ac:dyDescent="0.55000000000000004">
      <c r="A2751" t="s">
        <v>1737</v>
      </c>
    </row>
    <row r="2752" spans="1:1" x14ac:dyDescent="0.55000000000000004">
      <c r="A2752" t="s">
        <v>1738</v>
      </c>
    </row>
    <row r="2753" spans="1:1" x14ac:dyDescent="0.55000000000000004">
      <c r="A2753" t="s">
        <v>1739</v>
      </c>
    </row>
    <row r="2754" spans="1:1" x14ac:dyDescent="0.55000000000000004">
      <c r="A2754" t="s">
        <v>1740</v>
      </c>
    </row>
    <row r="2755" spans="1:1" x14ac:dyDescent="0.55000000000000004">
      <c r="A2755" t="s">
        <v>1741</v>
      </c>
    </row>
    <row r="2756" spans="1:1" x14ac:dyDescent="0.55000000000000004">
      <c r="A2756" t="s">
        <v>1742</v>
      </c>
    </row>
    <row r="2757" spans="1:1" x14ac:dyDescent="0.55000000000000004">
      <c r="A2757" t="s">
        <v>1743</v>
      </c>
    </row>
    <row r="2758" spans="1:1" x14ac:dyDescent="0.55000000000000004">
      <c r="A2758" t="s">
        <v>1744</v>
      </c>
    </row>
    <row r="2759" spans="1:1" x14ac:dyDescent="0.55000000000000004">
      <c r="A2759" t="s">
        <v>1745</v>
      </c>
    </row>
    <row r="2760" spans="1:1" x14ac:dyDescent="0.55000000000000004">
      <c r="A2760" t="s">
        <v>1746</v>
      </c>
    </row>
    <row r="2761" spans="1:1" x14ac:dyDescent="0.55000000000000004">
      <c r="A2761" t="s">
        <v>1747</v>
      </c>
    </row>
    <row r="2763" spans="1:1" x14ac:dyDescent="0.55000000000000004">
      <c r="A2763" t="s">
        <v>1748</v>
      </c>
    </row>
    <row r="2764" spans="1:1" x14ac:dyDescent="0.55000000000000004">
      <c r="A2764" t="s">
        <v>1378</v>
      </c>
    </row>
    <row r="2765" spans="1:1" x14ac:dyDescent="0.55000000000000004">
      <c r="A2765" t="s">
        <v>1379</v>
      </c>
    </row>
  </sheetData>
  <phoneticPr fontId="1"/>
  <pageMargins left="0.7" right="0.7" top="0.75" bottom="0.75" header="0.3" footer="0.3"/>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ED5943-076A-4E11-A4BD-4FE35C0ABE25}">
  <dimension ref="A1:J903"/>
  <sheetViews>
    <sheetView workbookViewId="0">
      <selection activeCell="E3" sqref="E3"/>
    </sheetView>
  </sheetViews>
  <sheetFormatPr defaultRowHeight="18" x14ac:dyDescent="0.55000000000000004"/>
  <cols>
    <col min="1" max="1" width="19.1640625" bestFit="1" customWidth="1"/>
    <col min="2" max="2" width="10.58203125" bestFit="1" customWidth="1"/>
    <col min="3" max="3" width="17.33203125" bestFit="1" customWidth="1"/>
    <col min="4" max="4" width="11.08203125" bestFit="1" customWidth="1"/>
    <col min="5" max="5" width="10.9140625" bestFit="1" customWidth="1"/>
    <col min="6" max="6" width="11.83203125" bestFit="1" customWidth="1"/>
    <col min="7" max="7" width="14.6640625" bestFit="1" customWidth="1"/>
    <col min="8" max="8" width="13.25" bestFit="1" customWidth="1"/>
    <col min="9" max="9" width="10.33203125" bestFit="1" customWidth="1"/>
    <col min="10" max="10" width="9.58203125" bestFit="1" customWidth="1"/>
  </cols>
  <sheetData>
    <row r="1" spans="1:10" x14ac:dyDescent="0.55000000000000004">
      <c r="A1" s="65" t="s">
        <v>1672</v>
      </c>
      <c r="B1" s="65" t="s">
        <v>1386</v>
      </c>
      <c r="C1" s="65" t="s">
        <v>464</v>
      </c>
      <c r="D1" s="65" t="s">
        <v>1673</v>
      </c>
      <c r="E1" s="65" t="s">
        <v>1674</v>
      </c>
      <c r="F1" s="65" t="s">
        <v>584</v>
      </c>
      <c r="G1" s="65" t="s">
        <v>587</v>
      </c>
      <c r="H1" s="65" t="s">
        <v>463</v>
      </c>
      <c r="I1" s="65" t="s">
        <v>465</v>
      </c>
      <c r="J1" s="65" t="s">
        <v>1675</v>
      </c>
    </row>
    <row r="2" spans="1:10" x14ac:dyDescent="0.55000000000000004">
      <c r="A2" s="87">
        <v>45926.604907407411</v>
      </c>
      <c r="B2" s="66" t="s">
        <v>1388</v>
      </c>
      <c r="C2" s="66" t="s">
        <v>488</v>
      </c>
      <c r="D2" s="68">
        <v>45790</v>
      </c>
      <c r="E2" s="67">
        <v>0</v>
      </c>
      <c r="F2" s="67">
        <v>30</v>
      </c>
      <c r="G2" s="67">
        <v>94</v>
      </c>
      <c r="H2" s="66" t="s">
        <v>487</v>
      </c>
      <c r="I2" s="66" t="s">
        <v>473</v>
      </c>
      <c r="J2" s="67">
        <v>130</v>
      </c>
    </row>
    <row r="3" spans="1:10" x14ac:dyDescent="0.55000000000000004">
      <c r="A3" s="87">
        <v>45926.604907407411</v>
      </c>
      <c r="B3" s="66" t="s">
        <v>1388</v>
      </c>
      <c r="C3" s="66" t="s">
        <v>488</v>
      </c>
      <c r="D3" s="68">
        <v>45792</v>
      </c>
      <c r="E3" s="67">
        <v>29</v>
      </c>
      <c r="F3" s="67">
        <v>0</v>
      </c>
      <c r="G3" s="67">
        <v>93</v>
      </c>
      <c r="H3" s="66" t="s">
        <v>487</v>
      </c>
      <c r="I3" s="66" t="s">
        <v>473</v>
      </c>
      <c r="J3" s="67">
        <v>130</v>
      </c>
    </row>
    <row r="4" spans="1:10" x14ac:dyDescent="0.55000000000000004">
      <c r="A4" s="87">
        <v>45926.604907407411</v>
      </c>
      <c r="B4" s="66" t="s">
        <v>1388</v>
      </c>
      <c r="C4" s="66" t="s">
        <v>488</v>
      </c>
      <c r="D4" s="68">
        <v>45793</v>
      </c>
      <c r="E4" s="67">
        <v>1</v>
      </c>
      <c r="F4" s="67">
        <v>0</v>
      </c>
      <c r="G4" s="67">
        <v>91</v>
      </c>
      <c r="H4" s="66" t="s">
        <v>487</v>
      </c>
      <c r="I4" s="66" t="s">
        <v>473</v>
      </c>
      <c r="J4" s="67">
        <v>130</v>
      </c>
    </row>
    <row r="5" spans="1:10" x14ac:dyDescent="0.55000000000000004">
      <c r="A5" s="87">
        <v>45926.604907407411</v>
      </c>
      <c r="B5" s="66" t="s">
        <v>1388</v>
      </c>
      <c r="C5" s="66" t="s">
        <v>492</v>
      </c>
      <c r="D5" s="68">
        <v>45714</v>
      </c>
      <c r="E5" s="67">
        <v>0</v>
      </c>
      <c r="F5" s="67">
        <v>14</v>
      </c>
      <c r="G5" s="67">
        <v>116</v>
      </c>
      <c r="H5" s="66" t="s">
        <v>491</v>
      </c>
      <c r="I5" s="66" t="s">
        <v>473</v>
      </c>
      <c r="J5" s="67">
        <v>200</v>
      </c>
    </row>
    <row r="6" spans="1:10" x14ac:dyDescent="0.55000000000000004">
      <c r="A6" s="87">
        <v>45926.604907407411</v>
      </c>
      <c r="B6" s="66" t="s">
        <v>1388</v>
      </c>
      <c r="C6" s="66" t="s">
        <v>492</v>
      </c>
      <c r="D6" s="68">
        <v>45716</v>
      </c>
      <c r="E6" s="67">
        <v>0</v>
      </c>
      <c r="F6" s="67">
        <v>14</v>
      </c>
      <c r="G6" s="67">
        <v>135</v>
      </c>
      <c r="H6" s="66" t="s">
        <v>491</v>
      </c>
      <c r="I6" s="66" t="s">
        <v>473</v>
      </c>
      <c r="J6" s="67">
        <v>200</v>
      </c>
    </row>
    <row r="7" spans="1:10" x14ac:dyDescent="0.55000000000000004">
      <c r="A7" s="87">
        <v>45926.604907407411</v>
      </c>
      <c r="B7" s="66" t="s">
        <v>1388</v>
      </c>
      <c r="C7" s="66" t="s">
        <v>492</v>
      </c>
      <c r="D7" s="68">
        <v>45719</v>
      </c>
      <c r="E7" s="67">
        <v>14</v>
      </c>
      <c r="F7" s="67">
        <v>0</v>
      </c>
      <c r="G7" s="67">
        <v>107</v>
      </c>
      <c r="H7" s="66" t="s">
        <v>491</v>
      </c>
      <c r="I7" s="66" t="s">
        <v>473</v>
      </c>
      <c r="J7" s="67">
        <v>200</v>
      </c>
    </row>
    <row r="8" spans="1:10" x14ac:dyDescent="0.55000000000000004">
      <c r="A8" s="87">
        <v>45926.604907407411</v>
      </c>
      <c r="B8" s="66" t="s">
        <v>1388</v>
      </c>
      <c r="C8" s="66" t="s">
        <v>492</v>
      </c>
      <c r="D8" s="68">
        <v>45720</v>
      </c>
      <c r="E8" s="67">
        <v>0</v>
      </c>
      <c r="F8" s="67">
        <v>12</v>
      </c>
      <c r="G8" s="67">
        <v>103</v>
      </c>
      <c r="H8" s="66" t="s">
        <v>491</v>
      </c>
      <c r="I8" s="66" t="s">
        <v>473</v>
      </c>
      <c r="J8" s="67">
        <v>200</v>
      </c>
    </row>
    <row r="9" spans="1:10" x14ac:dyDescent="0.55000000000000004">
      <c r="A9" s="87">
        <v>45926.604907407411</v>
      </c>
      <c r="B9" s="66" t="s">
        <v>1388</v>
      </c>
      <c r="C9" s="66" t="s">
        <v>492</v>
      </c>
      <c r="D9" s="68">
        <v>45721</v>
      </c>
      <c r="E9" s="67">
        <v>14</v>
      </c>
      <c r="F9" s="67">
        <v>0</v>
      </c>
      <c r="G9" s="67">
        <v>117</v>
      </c>
      <c r="H9" s="66" t="s">
        <v>491</v>
      </c>
      <c r="I9" s="66" t="s">
        <v>473</v>
      </c>
      <c r="J9" s="67">
        <v>200</v>
      </c>
    </row>
    <row r="10" spans="1:10" x14ac:dyDescent="0.55000000000000004">
      <c r="A10" s="87">
        <v>45926.604907407411</v>
      </c>
      <c r="B10" s="66" t="s">
        <v>1388</v>
      </c>
      <c r="C10" s="66" t="s">
        <v>492</v>
      </c>
      <c r="D10" s="68">
        <v>45722</v>
      </c>
      <c r="E10" s="67">
        <v>0</v>
      </c>
      <c r="F10" s="67">
        <v>13</v>
      </c>
      <c r="G10" s="67">
        <v>100</v>
      </c>
      <c r="H10" s="66" t="s">
        <v>491</v>
      </c>
      <c r="I10" s="66" t="s">
        <v>473</v>
      </c>
      <c r="J10" s="67">
        <v>200</v>
      </c>
    </row>
    <row r="11" spans="1:10" x14ac:dyDescent="0.55000000000000004">
      <c r="A11" s="87">
        <v>45926.604907407411</v>
      </c>
      <c r="B11" s="66" t="s">
        <v>1388</v>
      </c>
      <c r="C11" s="66" t="s">
        <v>492</v>
      </c>
      <c r="D11" s="68">
        <v>45723</v>
      </c>
      <c r="E11" s="67">
        <v>12</v>
      </c>
      <c r="F11" s="67">
        <v>0</v>
      </c>
      <c r="G11" s="67">
        <v>109</v>
      </c>
      <c r="H11" s="66" t="s">
        <v>491</v>
      </c>
      <c r="I11" s="66" t="s">
        <v>473</v>
      </c>
      <c r="J11" s="67">
        <v>200</v>
      </c>
    </row>
    <row r="12" spans="1:10" x14ac:dyDescent="0.55000000000000004">
      <c r="A12" s="87">
        <v>45926.604907407411</v>
      </c>
      <c r="B12" s="66" t="s">
        <v>1388</v>
      </c>
      <c r="C12" s="66" t="s">
        <v>492</v>
      </c>
      <c r="D12" s="68">
        <v>45726</v>
      </c>
      <c r="E12" s="67">
        <v>0</v>
      </c>
      <c r="F12" s="67">
        <v>16</v>
      </c>
      <c r="G12" s="67">
        <v>106</v>
      </c>
      <c r="H12" s="66" t="s">
        <v>491</v>
      </c>
      <c r="I12" s="66" t="s">
        <v>473</v>
      </c>
      <c r="J12" s="67">
        <v>200</v>
      </c>
    </row>
    <row r="13" spans="1:10" x14ac:dyDescent="0.55000000000000004">
      <c r="A13" s="87">
        <v>45926.604907407411</v>
      </c>
      <c r="B13" s="66" t="s">
        <v>1388</v>
      </c>
      <c r="C13" s="66" t="s">
        <v>492</v>
      </c>
      <c r="D13" s="68">
        <v>45727</v>
      </c>
      <c r="E13" s="67">
        <v>13</v>
      </c>
      <c r="F13" s="67">
        <v>0</v>
      </c>
      <c r="G13" s="67">
        <v>102</v>
      </c>
      <c r="H13" s="66" t="s">
        <v>491</v>
      </c>
      <c r="I13" s="66" t="s">
        <v>473</v>
      </c>
      <c r="J13" s="67">
        <v>200</v>
      </c>
    </row>
    <row r="14" spans="1:10" x14ac:dyDescent="0.55000000000000004">
      <c r="A14" s="87">
        <v>45926.604907407411</v>
      </c>
      <c r="B14" s="66" t="s">
        <v>1388</v>
      </c>
      <c r="C14" s="66" t="s">
        <v>492</v>
      </c>
      <c r="D14" s="68">
        <v>45728</v>
      </c>
      <c r="E14" s="67">
        <v>0</v>
      </c>
      <c r="F14" s="67">
        <v>14</v>
      </c>
      <c r="G14" s="67">
        <v>111</v>
      </c>
      <c r="H14" s="66" t="s">
        <v>491</v>
      </c>
      <c r="I14" s="66" t="s">
        <v>473</v>
      </c>
      <c r="J14" s="67">
        <v>200</v>
      </c>
    </row>
    <row r="15" spans="1:10" x14ac:dyDescent="0.55000000000000004">
      <c r="A15" s="87">
        <v>45926.604907407411</v>
      </c>
      <c r="B15" s="66" t="s">
        <v>1388</v>
      </c>
      <c r="C15" s="66" t="s">
        <v>492</v>
      </c>
      <c r="D15" s="68">
        <v>45729</v>
      </c>
      <c r="E15" s="67">
        <v>16</v>
      </c>
      <c r="F15" s="67">
        <v>0</v>
      </c>
      <c r="G15" s="67">
        <v>101</v>
      </c>
      <c r="H15" s="66" t="s">
        <v>491</v>
      </c>
      <c r="I15" s="66" t="s">
        <v>473</v>
      </c>
      <c r="J15" s="67">
        <v>200</v>
      </c>
    </row>
    <row r="16" spans="1:10" x14ac:dyDescent="0.55000000000000004">
      <c r="A16" s="87">
        <v>45926.604907407411</v>
      </c>
      <c r="B16" s="66" t="s">
        <v>1388</v>
      </c>
      <c r="C16" s="66" t="s">
        <v>492</v>
      </c>
      <c r="D16" s="68">
        <v>45730</v>
      </c>
      <c r="E16" s="67">
        <v>0</v>
      </c>
      <c r="F16" s="67">
        <v>16</v>
      </c>
      <c r="G16" s="67">
        <v>111</v>
      </c>
      <c r="H16" s="66" t="s">
        <v>491</v>
      </c>
      <c r="I16" s="66" t="s">
        <v>473</v>
      </c>
      <c r="J16" s="67">
        <v>200</v>
      </c>
    </row>
    <row r="17" spans="1:10" x14ac:dyDescent="0.55000000000000004">
      <c r="A17" s="87">
        <v>45926.604907407411</v>
      </c>
      <c r="B17" s="66" t="s">
        <v>1388</v>
      </c>
      <c r="C17" s="66" t="s">
        <v>492</v>
      </c>
      <c r="D17" s="68">
        <v>45733</v>
      </c>
      <c r="E17" s="67">
        <v>14</v>
      </c>
      <c r="F17" s="67">
        <v>0</v>
      </c>
      <c r="G17" s="67">
        <v>124</v>
      </c>
      <c r="H17" s="66" t="s">
        <v>491</v>
      </c>
      <c r="I17" s="66" t="s">
        <v>473</v>
      </c>
      <c r="J17" s="67">
        <v>200</v>
      </c>
    </row>
    <row r="18" spans="1:10" x14ac:dyDescent="0.55000000000000004">
      <c r="A18" s="87">
        <v>45926.604907407411</v>
      </c>
      <c r="B18" s="66" t="s">
        <v>1388</v>
      </c>
      <c r="C18" s="66" t="s">
        <v>492</v>
      </c>
      <c r="D18" s="68">
        <v>45734</v>
      </c>
      <c r="E18" s="67">
        <v>0</v>
      </c>
      <c r="F18" s="67">
        <v>16</v>
      </c>
      <c r="G18" s="67">
        <v>121</v>
      </c>
      <c r="H18" s="66" t="s">
        <v>491</v>
      </c>
      <c r="I18" s="66" t="s">
        <v>473</v>
      </c>
      <c r="J18" s="67">
        <v>200</v>
      </c>
    </row>
    <row r="19" spans="1:10" x14ac:dyDescent="0.55000000000000004">
      <c r="A19" s="87">
        <v>45926.604907407411</v>
      </c>
      <c r="B19" s="66" t="s">
        <v>1388</v>
      </c>
      <c r="C19" s="66" t="s">
        <v>492</v>
      </c>
      <c r="D19" s="68">
        <v>45735</v>
      </c>
      <c r="E19" s="67">
        <v>16</v>
      </c>
      <c r="F19" s="67">
        <v>0</v>
      </c>
      <c r="G19" s="67">
        <v>133</v>
      </c>
      <c r="H19" s="66" t="s">
        <v>491</v>
      </c>
      <c r="I19" s="66" t="s">
        <v>473</v>
      </c>
      <c r="J19" s="67">
        <v>200</v>
      </c>
    </row>
    <row r="20" spans="1:10" x14ac:dyDescent="0.55000000000000004">
      <c r="A20" s="87">
        <v>45926.604907407411</v>
      </c>
      <c r="B20" s="66" t="s">
        <v>1388</v>
      </c>
      <c r="C20" s="66" t="s">
        <v>492</v>
      </c>
      <c r="D20" s="68">
        <v>45736</v>
      </c>
      <c r="E20" s="67">
        <v>0</v>
      </c>
      <c r="F20" s="67">
        <v>16</v>
      </c>
      <c r="G20" s="67">
        <v>128</v>
      </c>
      <c r="H20" s="66" t="s">
        <v>491</v>
      </c>
      <c r="I20" s="66" t="s">
        <v>473</v>
      </c>
      <c r="J20" s="67">
        <v>200</v>
      </c>
    </row>
    <row r="21" spans="1:10" x14ac:dyDescent="0.55000000000000004">
      <c r="A21" s="87">
        <v>45926.604907407411</v>
      </c>
      <c r="B21" s="66" t="s">
        <v>1388</v>
      </c>
      <c r="C21" s="66" t="s">
        <v>492</v>
      </c>
      <c r="D21" s="68">
        <v>45737</v>
      </c>
      <c r="E21" s="67">
        <v>16</v>
      </c>
      <c r="F21" s="67">
        <v>0</v>
      </c>
      <c r="G21" s="67">
        <v>134</v>
      </c>
      <c r="H21" s="66" t="s">
        <v>491</v>
      </c>
      <c r="I21" s="66" t="s">
        <v>473</v>
      </c>
      <c r="J21" s="67">
        <v>200</v>
      </c>
    </row>
    <row r="22" spans="1:10" x14ac:dyDescent="0.55000000000000004">
      <c r="A22" s="87">
        <v>45926.604907407411</v>
      </c>
      <c r="B22" s="66" t="s">
        <v>1388</v>
      </c>
      <c r="C22" s="66" t="s">
        <v>492</v>
      </c>
      <c r="D22" s="68">
        <v>45740</v>
      </c>
      <c r="E22" s="67">
        <v>0</v>
      </c>
      <c r="F22" s="67">
        <v>16</v>
      </c>
      <c r="G22" s="67">
        <v>132</v>
      </c>
      <c r="H22" s="66" t="s">
        <v>491</v>
      </c>
      <c r="I22" s="66" t="s">
        <v>473</v>
      </c>
      <c r="J22" s="67">
        <v>200</v>
      </c>
    </row>
    <row r="23" spans="1:10" x14ac:dyDescent="0.55000000000000004">
      <c r="A23" s="87">
        <v>45926.604907407411</v>
      </c>
      <c r="B23" s="66" t="s">
        <v>1388</v>
      </c>
      <c r="C23" s="66" t="s">
        <v>492</v>
      </c>
      <c r="D23" s="68">
        <v>45741</v>
      </c>
      <c r="E23" s="67">
        <v>16</v>
      </c>
      <c r="F23" s="67">
        <v>0</v>
      </c>
      <c r="G23" s="67">
        <v>112</v>
      </c>
      <c r="H23" s="66" t="s">
        <v>491</v>
      </c>
      <c r="I23" s="66" t="s">
        <v>473</v>
      </c>
      <c r="J23" s="67">
        <v>200</v>
      </c>
    </row>
    <row r="24" spans="1:10" x14ac:dyDescent="0.55000000000000004">
      <c r="A24" s="87">
        <v>45926.604907407411</v>
      </c>
      <c r="B24" s="66" t="s">
        <v>1388</v>
      </c>
      <c r="C24" s="66" t="s">
        <v>492</v>
      </c>
      <c r="D24" s="68">
        <v>45742</v>
      </c>
      <c r="E24" s="67">
        <v>0</v>
      </c>
      <c r="F24" s="67">
        <v>12</v>
      </c>
      <c r="G24" s="67">
        <v>124</v>
      </c>
      <c r="H24" s="66" t="s">
        <v>491</v>
      </c>
      <c r="I24" s="66" t="s">
        <v>473</v>
      </c>
      <c r="J24" s="67">
        <v>200</v>
      </c>
    </row>
    <row r="25" spans="1:10" x14ac:dyDescent="0.55000000000000004">
      <c r="A25" s="87">
        <v>45926.604907407411</v>
      </c>
      <c r="B25" s="66" t="s">
        <v>1388</v>
      </c>
      <c r="C25" s="66" t="s">
        <v>492</v>
      </c>
      <c r="D25" s="68">
        <v>45743</v>
      </c>
      <c r="E25" s="67">
        <v>16</v>
      </c>
      <c r="F25" s="67">
        <v>15</v>
      </c>
      <c r="G25" s="67">
        <v>102</v>
      </c>
      <c r="H25" s="66" t="s">
        <v>491</v>
      </c>
      <c r="I25" s="66" t="s">
        <v>473</v>
      </c>
      <c r="J25" s="67">
        <v>200</v>
      </c>
    </row>
    <row r="26" spans="1:10" x14ac:dyDescent="0.55000000000000004">
      <c r="A26" s="87">
        <v>45926.604907407411</v>
      </c>
      <c r="B26" s="66" t="s">
        <v>1388</v>
      </c>
      <c r="C26" s="66" t="s">
        <v>492</v>
      </c>
      <c r="D26" s="68">
        <v>45744</v>
      </c>
      <c r="E26" s="67">
        <v>0</v>
      </c>
      <c r="F26" s="67">
        <v>14</v>
      </c>
      <c r="G26" s="67">
        <v>132</v>
      </c>
      <c r="H26" s="66" t="s">
        <v>491</v>
      </c>
      <c r="I26" s="66" t="s">
        <v>473</v>
      </c>
      <c r="J26" s="67">
        <v>200</v>
      </c>
    </row>
    <row r="27" spans="1:10" x14ac:dyDescent="0.55000000000000004">
      <c r="A27" s="87">
        <v>45926.604907407411</v>
      </c>
      <c r="B27" s="66" t="s">
        <v>1388</v>
      </c>
      <c r="C27" s="66" t="s">
        <v>492</v>
      </c>
      <c r="D27" s="68">
        <v>45748</v>
      </c>
      <c r="E27" s="67">
        <v>12</v>
      </c>
      <c r="F27" s="67">
        <v>0</v>
      </c>
      <c r="G27" s="67">
        <v>128</v>
      </c>
      <c r="H27" s="66" t="s">
        <v>491</v>
      </c>
      <c r="I27" s="66" t="s">
        <v>473</v>
      </c>
      <c r="J27" s="67">
        <v>200</v>
      </c>
    </row>
    <row r="28" spans="1:10" x14ac:dyDescent="0.55000000000000004">
      <c r="A28" s="87">
        <v>45926.604907407411</v>
      </c>
      <c r="B28" s="66" t="s">
        <v>1388</v>
      </c>
      <c r="C28" s="66" t="s">
        <v>492</v>
      </c>
      <c r="D28" s="68">
        <v>45749</v>
      </c>
      <c r="E28" s="67">
        <v>15</v>
      </c>
      <c r="F28" s="67">
        <v>14</v>
      </c>
      <c r="G28" s="67">
        <v>102</v>
      </c>
      <c r="H28" s="66" t="s">
        <v>491</v>
      </c>
      <c r="I28" s="66" t="s">
        <v>473</v>
      </c>
      <c r="J28" s="67">
        <v>200</v>
      </c>
    </row>
    <row r="29" spans="1:10" x14ac:dyDescent="0.55000000000000004">
      <c r="A29" s="87">
        <v>45926.604907407411</v>
      </c>
      <c r="B29" s="66" t="s">
        <v>1388</v>
      </c>
      <c r="C29" s="66" t="s">
        <v>492</v>
      </c>
      <c r="D29" s="68">
        <v>45750</v>
      </c>
      <c r="E29" s="67">
        <v>14</v>
      </c>
      <c r="F29" s="67">
        <v>0</v>
      </c>
      <c r="G29" s="67">
        <v>108</v>
      </c>
      <c r="H29" s="66" t="s">
        <v>491</v>
      </c>
      <c r="I29" s="66" t="s">
        <v>473</v>
      </c>
      <c r="J29" s="67">
        <v>200</v>
      </c>
    </row>
    <row r="30" spans="1:10" x14ac:dyDescent="0.55000000000000004">
      <c r="A30" s="87">
        <v>45926.604907407411</v>
      </c>
      <c r="B30" s="66" t="s">
        <v>1388</v>
      </c>
      <c r="C30" s="66" t="s">
        <v>492</v>
      </c>
      <c r="D30" s="68">
        <v>45751</v>
      </c>
      <c r="E30" s="67">
        <v>0</v>
      </c>
      <c r="F30" s="67">
        <v>14</v>
      </c>
      <c r="G30" s="67">
        <v>105</v>
      </c>
      <c r="H30" s="66" t="s">
        <v>491</v>
      </c>
      <c r="I30" s="66" t="s">
        <v>473</v>
      </c>
      <c r="J30" s="67">
        <v>200</v>
      </c>
    </row>
    <row r="31" spans="1:10" x14ac:dyDescent="0.55000000000000004">
      <c r="A31" s="87">
        <v>45926.604907407411</v>
      </c>
      <c r="B31" s="66" t="s">
        <v>1388</v>
      </c>
      <c r="C31" s="66" t="s">
        <v>492</v>
      </c>
      <c r="D31" s="68">
        <v>45754</v>
      </c>
      <c r="E31" s="67">
        <v>14</v>
      </c>
      <c r="F31" s="67">
        <v>0</v>
      </c>
      <c r="G31" s="67">
        <v>111</v>
      </c>
      <c r="H31" s="66" t="s">
        <v>491</v>
      </c>
      <c r="I31" s="66" t="s">
        <v>473</v>
      </c>
      <c r="J31" s="67">
        <v>200</v>
      </c>
    </row>
    <row r="32" spans="1:10" x14ac:dyDescent="0.55000000000000004">
      <c r="A32" s="87">
        <v>45926.604907407411</v>
      </c>
      <c r="B32" s="66" t="s">
        <v>1388</v>
      </c>
      <c r="C32" s="66" t="s">
        <v>492</v>
      </c>
      <c r="D32" s="68">
        <v>45755</v>
      </c>
      <c r="E32" s="67">
        <v>0</v>
      </c>
      <c r="F32" s="67">
        <v>14</v>
      </c>
      <c r="G32" s="67">
        <v>94</v>
      </c>
      <c r="H32" s="66" t="s">
        <v>491</v>
      </c>
      <c r="I32" s="66" t="s">
        <v>473</v>
      </c>
      <c r="J32" s="67">
        <v>200</v>
      </c>
    </row>
    <row r="33" spans="1:10" x14ac:dyDescent="0.55000000000000004">
      <c r="A33" s="87">
        <v>45926.604907407411</v>
      </c>
      <c r="B33" s="66" t="s">
        <v>1388</v>
      </c>
      <c r="C33" s="66" t="s">
        <v>492</v>
      </c>
      <c r="D33" s="68">
        <v>45756</v>
      </c>
      <c r="E33" s="67">
        <v>14</v>
      </c>
      <c r="F33" s="67">
        <v>0</v>
      </c>
      <c r="G33" s="67">
        <v>72</v>
      </c>
      <c r="H33" s="66" t="s">
        <v>491</v>
      </c>
      <c r="I33" s="66" t="s">
        <v>473</v>
      </c>
      <c r="J33" s="67">
        <v>200</v>
      </c>
    </row>
    <row r="34" spans="1:10" x14ac:dyDescent="0.55000000000000004">
      <c r="A34" s="87">
        <v>45926.604907407411</v>
      </c>
      <c r="B34" s="66" t="s">
        <v>1388</v>
      </c>
      <c r="C34" s="66" t="s">
        <v>492</v>
      </c>
      <c r="D34" s="68">
        <v>45757</v>
      </c>
      <c r="E34" s="67">
        <v>0</v>
      </c>
      <c r="F34" s="67">
        <v>14</v>
      </c>
      <c r="G34" s="67">
        <v>74</v>
      </c>
      <c r="H34" s="66" t="s">
        <v>491</v>
      </c>
      <c r="I34" s="66" t="s">
        <v>473</v>
      </c>
      <c r="J34" s="67">
        <v>200</v>
      </c>
    </row>
    <row r="35" spans="1:10" x14ac:dyDescent="0.55000000000000004">
      <c r="A35" s="87">
        <v>45926.604907407411</v>
      </c>
      <c r="B35" s="66" t="s">
        <v>1388</v>
      </c>
      <c r="C35" s="66" t="s">
        <v>492</v>
      </c>
      <c r="D35" s="68">
        <v>45758</v>
      </c>
      <c r="E35" s="67">
        <v>14</v>
      </c>
      <c r="F35" s="67">
        <v>0</v>
      </c>
      <c r="G35" s="67">
        <v>98</v>
      </c>
      <c r="H35" s="66" t="s">
        <v>491</v>
      </c>
      <c r="I35" s="66" t="s">
        <v>473</v>
      </c>
      <c r="J35" s="67">
        <v>200</v>
      </c>
    </row>
    <row r="36" spans="1:10" x14ac:dyDescent="0.55000000000000004">
      <c r="A36" s="87">
        <v>45926.604907407411</v>
      </c>
      <c r="B36" s="66" t="s">
        <v>1388</v>
      </c>
      <c r="C36" s="66" t="s">
        <v>492</v>
      </c>
      <c r="D36" s="68">
        <v>45761</v>
      </c>
      <c r="E36" s="67">
        <v>0</v>
      </c>
      <c r="F36" s="67">
        <v>14</v>
      </c>
      <c r="G36" s="67">
        <v>83</v>
      </c>
      <c r="H36" s="66" t="s">
        <v>491</v>
      </c>
      <c r="I36" s="66" t="s">
        <v>473</v>
      </c>
      <c r="J36" s="67">
        <v>200</v>
      </c>
    </row>
    <row r="37" spans="1:10" x14ac:dyDescent="0.55000000000000004">
      <c r="A37" s="87">
        <v>45926.604907407411</v>
      </c>
      <c r="B37" s="66" t="s">
        <v>1388</v>
      </c>
      <c r="C37" s="66" t="s">
        <v>492</v>
      </c>
      <c r="D37" s="68">
        <v>45762</v>
      </c>
      <c r="E37" s="67">
        <v>14</v>
      </c>
      <c r="F37" s="67">
        <v>0</v>
      </c>
      <c r="G37" s="67">
        <v>98</v>
      </c>
      <c r="H37" s="66" t="s">
        <v>491</v>
      </c>
      <c r="I37" s="66" t="s">
        <v>473</v>
      </c>
      <c r="J37" s="67">
        <v>200</v>
      </c>
    </row>
    <row r="38" spans="1:10" x14ac:dyDescent="0.55000000000000004">
      <c r="A38" s="87">
        <v>45926.604907407411</v>
      </c>
      <c r="B38" s="66" t="s">
        <v>1388</v>
      </c>
      <c r="C38" s="66" t="s">
        <v>492</v>
      </c>
      <c r="D38" s="68">
        <v>45763</v>
      </c>
      <c r="E38" s="67">
        <v>0</v>
      </c>
      <c r="F38" s="67">
        <v>14</v>
      </c>
      <c r="G38" s="67">
        <v>84</v>
      </c>
      <c r="H38" s="66" t="s">
        <v>491</v>
      </c>
      <c r="I38" s="66" t="s">
        <v>473</v>
      </c>
      <c r="J38" s="67">
        <v>200</v>
      </c>
    </row>
    <row r="39" spans="1:10" x14ac:dyDescent="0.55000000000000004">
      <c r="A39" s="87">
        <v>45926.604907407411</v>
      </c>
      <c r="B39" s="66" t="s">
        <v>1388</v>
      </c>
      <c r="C39" s="66" t="s">
        <v>492</v>
      </c>
      <c r="D39" s="68">
        <v>45764</v>
      </c>
      <c r="E39" s="67">
        <v>14</v>
      </c>
      <c r="F39" s="67">
        <v>0</v>
      </c>
      <c r="G39" s="67">
        <v>94</v>
      </c>
      <c r="H39" s="66" t="s">
        <v>491</v>
      </c>
      <c r="I39" s="66" t="s">
        <v>473</v>
      </c>
      <c r="J39" s="67">
        <v>200</v>
      </c>
    </row>
    <row r="40" spans="1:10" x14ac:dyDescent="0.55000000000000004">
      <c r="A40" s="87">
        <v>45926.604907407411</v>
      </c>
      <c r="B40" s="66" t="s">
        <v>1388</v>
      </c>
      <c r="C40" s="66" t="s">
        <v>492</v>
      </c>
      <c r="D40" s="68">
        <v>45765</v>
      </c>
      <c r="E40" s="67">
        <v>0</v>
      </c>
      <c r="F40" s="67">
        <v>15</v>
      </c>
      <c r="G40" s="67">
        <v>91</v>
      </c>
      <c r="H40" s="66" t="s">
        <v>491</v>
      </c>
      <c r="I40" s="66" t="s">
        <v>473</v>
      </c>
      <c r="J40" s="67">
        <v>200</v>
      </c>
    </row>
    <row r="41" spans="1:10" x14ac:dyDescent="0.55000000000000004">
      <c r="A41" s="87">
        <v>45926.604907407411</v>
      </c>
      <c r="B41" s="66" t="s">
        <v>1388</v>
      </c>
      <c r="C41" s="66" t="s">
        <v>492</v>
      </c>
      <c r="D41" s="68">
        <v>45768</v>
      </c>
      <c r="E41" s="67">
        <v>14</v>
      </c>
      <c r="F41" s="67">
        <v>0</v>
      </c>
      <c r="G41" s="67">
        <v>96</v>
      </c>
      <c r="H41" s="66" t="s">
        <v>491</v>
      </c>
      <c r="I41" s="66" t="s">
        <v>473</v>
      </c>
      <c r="J41" s="67">
        <v>200</v>
      </c>
    </row>
    <row r="42" spans="1:10" x14ac:dyDescent="0.55000000000000004">
      <c r="A42" s="87">
        <v>45926.604907407411</v>
      </c>
      <c r="B42" s="66" t="s">
        <v>1388</v>
      </c>
      <c r="C42" s="66" t="s">
        <v>492</v>
      </c>
      <c r="D42" s="68">
        <v>45770</v>
      </c>
      <c r="E42" s="67">
        <v>15</v>
      </c>
      <c r="F42" s="67">
        <v>10</v>
      </c>
      <c r="G42" s="67">
        <v>90</v>
      </c>
      <c r="H42" s="66" t="s">
        <v>491</v>
      </c>
      <c r="I42" s="66" t="s">
        <v>473</v>
      </c>
      <c r="J42" s="67">
        <v>200</v>
      </c>
    </row>
    <row r="43" spans="1:10" x14ac:dyDescent="0.55000000000000004">
      <c r="A43" s="87">
        <v>45926.604907407411</v>
      </c>
      <c r="B43" s="66" t="s">
        <v>1388</v>
      </c>
      <c r="C43" s="66" t="s">
        <v>492</v>
      </c>
      <c r="D43" s="68">
        <v>45771</v>
      </c>
      <c r="E43" s="67">
        <v>0</v>
      </c>
      <c r="F43" s="67">
        <v>15</v>
      </c>
      <c r="G43" s="67">
        <v>67</v>
      </c>
      <c r="H43" s="66" t="s">
        <v>491</v>
      </c>
      <c r="I43" s="66" t="s">
        <v>473</v>
      </c>
      <c r="J43" s="67">
        <v>200</v>
      </c>
    </row>
    <row r="44" spans="1:10" x14ac:dyDescent="0.55000000000000004">
      <c r="A44" s="87">
        <v>45926.604907407411</v>
      </c>
      <c r="B44" s="66" t="s">
        <v>1388</v>
      </c>
      <c r="C44" s="66" t="s">
        <v>492</v>
      </c>
      <c r="D44" s="68">
        <v>45783</v>
      </c>
      <c r="E44" s="67">
        <v>10</v>
      </c>
      <c r="F44" s="67">
        <v>16</v>
      </c>
      <c r="G44" s="67">
        <v>84</v>
      </c>
      <c r="H44" s="66" t="s">
        <v>491</v>
      </c>
      <c r="I44" s="66" t="s">
        <v>473</v>
      </c>
      <c r="J44" s="67">
        <v>200</v>
      </c>
    </row>
    <row r="45" spans="1:10" x14ac:dyDescent="0.55000000000000004">
      <c r="A45" s="87">
        <v>45926.604907407411</v>
      </c>
      <c r="B45" s="66" t="s">
        <v>1388</v>
      </c>
      <c r="C45" s="66" t="s">
        <v>492</v>
      </c>
      <c r="D45" s="68">
        <v>45784</v>
      </c>
      <c r="E45" s="67">
        <v>15</v>
      </c>
      <c r="F45" s="67">
        <v>0</v>
      </c>
      <c r="G45" s="67">
        <v>87</v>
      </c>
      <c r="H45" s="66" t="s">
        <v>491</v>
      </c>
      <c r="I45" s="66" t="s">
        <v>473</v>
      </c>
      <c r="J45" s="67">
        <v>200</v>
      </c>
    </row>
    <row r="46" spans="1:10" x14ac:dyDescent="0.55000000000000004">
      <c r="A46" s="87">
        <v>45926.604907407411</v>
      </c>
      <c r="B46" s="66" t="s">
        <v>1388</v>
      </c>
      <c r="C46" s="66" t="s">
        <v>492</v>
      </c>
      <c r="D46" s="68">
        <v>45785</v>
      </c>
      <c r="E46" s="67">
        <v>0</v>
      </c>
      <c r="F46" s="67">
        <v>16</v>
      </c>
      <c r="G46" s="67">
        <v>87</v>
      </c>
      <c r="H46" s="66" t="s">
        <v>491</v>
      </c>
      <c r="I46" s="66" t="s">
        <v>473</v>
      </c>
      <c r="J46" s="67">
        <v>200</v>
      </c>
    </row>
    <row r="47" spans="1:10" x14ac:dyDescent="0.55000000000000004">
      <c r="A47" s="87">
        <v>45926.604907407411</v>
      </c>
      <c r="B47" s="66" t="s">
        <v>1388</v>
      </c>
      <c r="C47" s="66" t="s">
        <v>492</v>
      </c>
      <c r="D47" s="68">
        <v>45786</v>
      </c>
      <c r="E47" s="67">
        <v>16</v>
      </c>
      <c r="F47" s="67">
        <v>16</v>
      </c>
      <c r="G47" s="67">
        <v>86</v>
      </c>
      <c r="H47" s="66" t="s">
        <v>491</v>
      </c>
      <c r="I47" s="66" t="s">
        <v>473</v>
      </c>
      <c r="J47" s="67">
        <v>200</v>
      </c>
    </row>
    <row r="48" spans="1:10" x14ac:dyDescent="0.55000000000000004">
      <c r="A48" s="87">
        <v>45926.604907407411</v>
      </c>
      <c r="B48" s="66" t="s">
        <v>1388</v>
      </c>
      <c r="C48" s="66" t="s">
        <v>492</v>
      </c>
      <c r="D48" s="68">
        <v>45790</v>
      </c>
      <c r="E48" s="67">
        <v>16</v>
      </c>
      <c r="F48" s="67">
        <v>16</v>
      </c>
      <c r="G48" s="67">
        <v>94</v>
      </c>
      <c r="H48" s="66" t="s">
        <v>491</v>
      </c>
      <c r="I48" s="66" t="s">
        <v>473</v>
      </c>
      <c r="J48" s="67">
        <v>200</v>
      </c>
    </row>
    <row r="49" spans="1:10" x14ac:dyDescent="0.55000000000000004">
      <c r="A49" s="87">
        <v>45926.604907407411</v>
      </c>
      <c r="B49" s="66" t="s">
        <v>1388</v>
      </c>
      <c r="C49" s="66" t="s">
        <v>492</v>
      </c>
      <c r="D49" s="68">
        <v>45791</v>
      </c>
      <c r="E49" s="67">
        <v>16</v>
      </c>
      <c r="F49" s="67">
        <v>0</v>
      </c>
      <c r="G49" s="67">
        <v>82</v>
      </c>
      <c r="H49" s="66" t="s">
        <v>491</v>
      </c>
      <c r="I49" s="66" t="s">
        <v>473</v>
      </c>
      <c r="J49" s="67">
        <v>200</v>
      </c>
    </row>
    <row r="50" spans="1:10" x14ac:dyDescent="0.55000000000000004">
      <c r="A50" s="87">
        <v>45926.604907407411</v>
      </c>
      <c r="B50" s="66" t="s">
        <v>1388</v>
      </c>
      <c r="C50" s="66" t="s">
        <v>492</v>
      </c>
      <c r="D50" s="68">
        <v>45792</v>
      </c>
      <c r="E50" s="67">
        <v>0</v>
      </c>
      <c r="F50" s="67">
        <v>12</v>
      </c>
      <c r="G50" s="67">
        <v>93</v>
      </c>
      <c r="H50" s="66" t="s">
        <v>491</v>
      </c>
      <c r="I50" s="66" t="s">
        <v>473</v>
      </c>
      <c r="J50" s="67">
        <v>200</v>
      </c>
    </row>
    <row r="51" spans="1:10" x14ac:dyDescent="0.55000000000000004">
      <c r="A51" s="87">
        <v>45926.604907407411</v>
      </c>
      <c r="B51" s="66" t="s">
        <v>1388</v>
      </c>
      <c r="C51" s="66" t="s">
        <v>492</v>
      </c>
      <c r="D51" s="68">
        <v>45793</v>
      </c>
      <c r="E51" s="67">
        <v>16</v>
      </c>
      <c r="F51" s="67">
        <v>0</v>
      </c>
      <c r="G51" s="67">
        <v>91</v>
      </c>
      <c r="H51" s="66" t="s">
        <v>491</v>
      </c>
      <c r="I51" s="66" t="s">
        <v>473</v>
      </c>
      <c r="J51" s="67">
        <v>200</v>
      </c>
    </row>
    <row r="52" spans="1:10" x14ac:dyDescent="0.55000000000000004">
      <c r="A52" s="87">
        <v>45926.604907407411</v>
      </c>
      <c r="B52" s="66" t="s">
        <v>1388</v>
      </c>
      <c r="C52" s="66" t="s">
        <v>492</v>
      </c>
      <c r="D52" s="68">
        <v>45796</v>
      </c>
      <c r="E52" s="67">
        <v>0</v>
      </c>
      <c r="F52" s="67">
        <v>16</v>
      </c>
      <c r="G52" s="67">
        <v>97</v>
      </c>
      <c r="H52" s="66" t="s">
        <v>491</v>
      </c>
      <c r="I52" s="66" t="s">
        <v>473</v>
      </c>
      <c r="J52" s="67">
        <v>200</v>
      </c>
    </row>
    <row r="53" spans="1:10" x14ac:dyDescent="0.55000000000000004">
      <c r="A53" s="87">
        <v>45926.604907407411</v>
      </c>
      <c r="B53" s="66" t="s">
        <v>1388</v>
      </c>
      <c r="C53" s="66" t="s">
        <v>492</v>
      </c>
      <c r="D53" s="68">
        <v>45797</v>
      </c>
      <c r="E53" s="67">
        <v>12</v>
      </c>
      <c r="F53" s="67">
        <v>0</v>
      </c>
      <c r="G53" s="67">
        <v>80</v>
      </c>
      <c r="H53" s="66" t="s">
        <v>491</v>
      </c>
      <c r="I53" s="66" t="s">
        <v>473</v>
      </c>
      <c r="J53" s="67">
        <v>200</v>
      </c>
    </row>
    <row r="54" spans="1:10" x14ac:dyDescent="0.55000000000000004">
      <c r="A54" s="87">
        <v>45926.604907407411</v>
      </c>
      <c r="B54" s="66" t="s">
        <v>1388</v>
      </c>
      <c r="C54" s="66" t="s">
        <v>492</v>
      </c>
      <c r="D54" s="68">
        <v>45798</v>
      </c>
      <c r="E54" s="67">
        <v>0</v>
      </c>
      <c r="F54" s="67">
        <v>17</v>
      </c>
      <c r="G54" s="67">
        <v>72</v>
      </c>
      <c r="H54" s="66" t="s">
        <v>491</v>
      </c>
      <c r="I54" s="66" t="s">
        <v>473</v>
      </c>
      <c r="J54" s="67">
        <v>200</v>
      </c>
    </row>
    <row r="55" spans="1:10" x14ac:dyDescent="0.55000000000000004">
      <c r="A55" s="87">
        <v>45926.604907407411</v>
      </c>
      <c r="B55" s="66" t="s">
        <v>1388</v>
      </c>
      <c r="C55" s="66" t="s">
        <v>492</v>
      </c>
      <c r="D55" s="68">
        <v>45799</v>
      </c>
      <c r="E55" s="67">
        <v>16</v>
      </c>
      <c r="F55" s="67">
        <v>0</v>
      </c>
      <c r="G55" s="67">
        <v>72</v>
      </c>
      <c r="H55" s="66" t="s">
        <v>491</v>
      </c>
      <c r="I55" s="66" t="s">
        <v>473</v>
      </c>
      <c r="J55" s="67">
        <v>200</v>
      </c>
    </row>
    <row r="56" spans="1:10" x14ac:dyDescent="0.55000000000000004">
      <c r="A56" s="87">
        <v>45926.604907407411</v>
      </c>
      <c r="B56" s="66" t="s">
        <v>1388</v>
      </c>
      <c r="C56" s="66" t="s">
        <v>492</v>
      </c>
      <c r="D56" s="68">
        <v>45800</v>
      </c>
      <c r="E56" s="67">
        <v>0</v>
      </c>
      <c r="F56" s="67">
        <v>16</v>
      </c>
      <c r="G56" s="67">
        <v>79</v>
      </c>
      <c r="H56" s="66" t="s">
        <v>491</v>
      </c>
      <c r="I56" s="66" t="s">
        <v>473</v>
      </c>
      <c r="J56" s="67">
        <v>200</v>
      </c>
    </row>
    <row r="57" spans="1:10" x14ac:dyDescent="0.55000000000000004">
      <c r="A57" s="87">
        <v>45926.604907407411</v>
      </c>
      <c r="B57" s="66" t="s">
        <v>1388</v>
      </c>
      <c r="C57" s="66" t="s">
        <v>492</v>
      </c>
      <c r="D57" s="68">
        <v>45803</v>
      </c>
      <c r="E57" s="67">
        <v>17</v>
      </c>
      <c r="F57" s="67">
        <v>0</v>
      </c>
      <c r="G57" s="67">
        <v>73</v>
      </c>
      <c r="H57" s="66" t="s">
        <v>491</v>
      </c>
      <c r="I57" s="66" t="s">
        <v>473</v>
      </c>
      <c r="J57" s="67">
        <v>200</v>
      </c>
    </row>
    <row r="58" spans="1:10" x14ac:dyDescent="0.55000000000000004">
      <c r="A58" s="87">
        <v>45926.604907407411</v>
      </c>
      <c r="B58" s="66" t="s">
        <v>1388</v>
      </c>
      <c r="C58" s="66" t="s">
        <v>492</v>
      </c>
      <c r="D58" s="68">
        <v>45805</v>
      </c>
      <c r="E58" s="67">
        <v>16</v>
      </c>
      <c r="F58" s="67">
        <v>0</v>
      </c>
      <c r="G58" s="67">
        <v>73</v>
      </c>
      <c r="H58" s="66" t="s">
        <v>491</v>
      </c>
      <c r="I58" s="66" t="s">
        <v>473</v>
      </c>
      <c r="J58" s="67">
        <v>200</v>
      </c>
    </row>
    <row r="59" spans="1:10" x14ac:dyDescent="0.55000000000000004">
      <c r="A59" s="87">
        <v>45926.604907407411</v>
      </c>
      <c r="B59" s="66" t="s">
        <v>1388</v>
      </c>
      <c r="C59" s="66" t="s">
        <v>493</v>
      </c>
      <c r="D59" s="68">
        <v>45715</v>
      </c>
      <c r="E59" s="67">
        <v>0</v>
      </c>
      <c r="F59" s="67">
        <v>16</v>
      </c>
      <c r="G59" s="67">
        <v>118</v>
      </c>
      <c r="H59" s="66" t="s">
        <v>491</v>
      </c>
      <c r="I59" s="66" t="s">
        <v>473</v>
      </c>
      <c r="J59" s="67">
        <v>200</v>
      </c>
    </row>
    <row r="60" spans="1:10" x14ac:dyDescent="0.55000000000000004">
      <c r="A60" s="87">
        <v>45926.604907407411</v>
      </c>
      <c r="B60" s="66" t="s">
        <v>1388</v>
      </c>
      <c r="C60" s="66" t="s">
        <v>493</v>
      </c>
      <c r="D60" s="68">
        <v>45719</v>
      </c>
      <c r="E60" s="67">
        <v>0</v>
      </c>
      <c r="F60" s="67">
        <v>16</v>
      </c>
      <c r="G60" s="67">
        <v>107</v>
      </c>
      <c r="H60" s="66" t="s">
        <v>491</v>
      </c>
      <c r="I60" s="66" t="s">
        <v>473</v>
      </c>
      <c r="J60" s="67">
        <v>200</v>
      </c>
    </row>
    <row r="61" spans="1:10" x14ac:dyDescent="0.55000000000000004">
      <c r="A61" s="87">
        <v>45926.604907407411</v>
      </c>
      <c r="B61" s="66" t="s">
        <v>1388</v>
      </c>
      <c r="C61" s="66" t="s">
        <v>493</v>
      </c>
      <c r="D61" s="68">
        <v>45720</v>
      </c>
      <c r="E61" s="67">
        <v>16</v>
      </c>
      <c r="F61" s="67">
        <v>0</v>
      </c>
      <c r="G61" s="67">
        <v>103</v>
      </c>
      <c r="H61" s="66" t="s">
        <v>491</v>
      </c>
      <c r="I61" s="66" t="s">
        <v>473</v>
      </c>
      <c r="J61" s="67">
        <v>200</v>
      </c>
    </row>
    <row r="62" spans="1:10" x14ac:dyDescent="0.55000000000000004">
      <c r="A62" s="87">
        <v>45926.604907407411</v>
      </c>
      <c r="B62" s="66" t="s">
        <v>1388</v>
      </c>
      <c r="C62" s="66" t="s">
        <v>493</v>
      </c>
      <c r="D62" s="68">
        <v>45721</v>
      </c>
      <c r="E62" s="67">
        <v>0</v>
      </c>
      <c r="F62" s="67">
        <v>18</v>
      </c>
      <c r="G62" s="67">
        <v>117</v>
      </c>
      <c r="H62" s="66" t="s">
        <v>491</v>
      </c>
      <c r="I62" s="66" t="s">
        <v>473</v>
      </c>
      <c r="J62" s="67">
        <v>200</v>
      </c>
    </row>
    <row r="63" spans="1:10" x14ac:dyDescent="0.55000000000000004">
      <c r="A63" s="87">
        <v>45926.604907407411</v>
      </c>
      <c r="B63" s="66" t="s">
        <v>1388</v>
      </c>
      <c r="C63" s="66" t="s">
        <v>493</v>
      </c>
      <c r="D63" s="68">
        <v>45722</v>
      </c>
      <c r="E63" s="67">
        <v>16</v>
      </c>
      <c r="F63" s="67">
        <v>0</v>
      </c>
      <c r="G63" s="67">
        <v>100</v>
      </c>
      <c r="H63" s="66" t="s">
        <v>491</v>
      </c>
      <c r="I63" s="66" t="s">
        <v>473</v>
      </c>
      <c r="J63" s="67">
        <v>200</v>
      </c>
    </row>
    <row r="64" spans="1:10" x14ac:dyDescent="0.55000000000000004">
      <c r="A64" s="87">
        <v>45926.604907407411</v>
      </c>
      <c r="B64" s="66" t="s">
        <v>1388</v>
      </c>
      <c r="C64" s="66" t="s">
        <v>493</v>
      </c>
      <c r="D64" s="68">
        <v>45723</v>
      </c>
      <c r="E64" s="67">
        <v>0</v>
      </c>
      <c r="F64" s="67">
        <v>14</v>
      </c>
      <c r="G64" s="67">
        <v>109</v>
      </c>
      <c r="H64" s="66" t="s">
        <v>491</v>
      </c>
      <c r="I64" s="66" t="s">
        <v>473</v>
      </c>
      <c r="J64" s="67">
        <v>200</v>
      </c>
    </row>
    <row r="65" spans="1:10" x14ac:dyDescent="0.55000000000000004">
      <c r="A65" s="87">
        <v>45926.604907407411</v>
      </c>
      <c r="B65" s="66" t="s">
        <v>1388</v>
      </c>
      <c r="C65" s="66" t="s">
        <v>493</v>
      </c>
      <c r="D65" s="68">
        <v>45726</v>
      </c>
      <c r="E65" s="67">
        <v>18</v>
      </c>
      <c r="F65" s="67">
        <v>0</v>
      </c>
      <c r="G65" s="67">
        <v>106</v>
      </c>
      <c r="H65" s="66" t="s">
        <v>491</v>
      </c>
      <c r="I65" s="66" t="s">
        <v>473</v>
      </c>
      <c r="J65" s="67">
        <v>200</v>
      </c>
    </row>
    <row r="66" spans="1:10" x14ac:dyDescent="0.55000000000000004">
      <c r="A66" s="87">
        <v>45926.604907407411</v>
      </c>
      <c r="B66" s="66" t="s">
        <v>1388</v>
      </c>
      <c r="C66" s="66" t="s">
        <v>493</v>
      </c>
      <c r="D66" s="68">
        <v>45727</v>
      </c>
      <c r="E66" s="67">
        <v>0</v>
      </c>
      <c r="F66" s="67">
        <v>16</v>
      </c>
      <c r="G66" s="67">
        <v>102</v>
      </c>
      <c r="H66" s="66" t="s">
        <v>491</v>
      </c>
      <c r="I66" s="66" t="s">
        <v>473</v>
      </c>
      <c r="J66" s="67">
        <v>200</v>
      </c>
    </row>
    <row r="67" spans="1:10" x14ac:dyDescent="0.55000000000000004">
      <c r="A67" s="87">
        <v>45926.604907407411</v>
      </c>
      <c r="B67" s="66" t="s">
        <v>1388</v>
      </c>
      <c r="C67" s="66" t="s">
        <v>493</v>
      </c>
      <c r="D67" s="68">
        <v>45728</v>
      </c>
      <c r="E67" s="67">
        <v>14</v>
      </c>
      <c r="F67" s="67">
        <v>0</v>
      </c>
      <c r="G67" s="67">
        <v>111</v>
      </c>
      <c r="H67" s="66" t="s">
        <v>491</v>
      </c>
      <c r="I67" s="66" t="s">
        <v>473</v>
      </c>
      <c r="J67" s="67">
        <v>200</v>
      </c>
    </row>
    <row r="68" spans="1:10" x14ac:dyDescent="0.55000000000000004">
      <c r="A68" s="87">
        <v>45926.604907407411</v>
      </c>
      <c r="B68" s="66" t="s">
        <v>1388</v>
      </c>
      <c r="C68" s="66" t="s">
        <v>493</v>
      </c>
      <c r="D68" s="68">
        <v>45729</v>
      </c>
      <c r="E68" s="67">
        <v>0</v>
      </c>
      <c r="F68" s="67">
        <v>14</v>
      </c>
      <c r="G68" s="67">
        <v>101</v>
      </c>
      <c r="H68" s="66" t="s">
        <v>491</v>
      </c>
      <c r="I68" s="66" t="s">
        <v>473</v>
      </c>
      <c r="J68" s="67">
        <v>200</v>
      </c>
    </row>
    <row r="69" spans="1:10" x14ac:dyDescent="0.55000000000000004">
      <c r="A69" s="87">
        <v>45926.604907407411</v>
      </c>
      <c r="B69" s="66" t="s">
        <v>1388</v>
      </c>
      <c r="C69" s="66" t="s">
        <v>493</v>
      </c>
      <c r="D69" s="68">
        <v>45730</v>
      </c>
      <c r="E69" s="67">
        <v>16</v>
      </c>
      <c r="F69" s="67">
        <v>0</v>
      </c>
      <c r="G69" s="67">
        <v>111</v>
      </c>
      <c r="H69" s="66" t="s">
        <v>491</v>
      </c>
      <c r="I69" s="66" t="s">
        <v>473</v>
      </c>
      <c r="J69" s="67">
        <v>200</v>
      </c>
    </row>
    <row r="70" spans="1:10" x14ac:dyDescent="0.55000000000000004">
      <c r="A70" s="87">
        <v>45926.604907407411</v>
      </c>
      <c r="B70" s="66" t="s">
        <v>1388</v>
      </c>
      <c r="C70" s="66" t="s">
        <v>493</v>
      </c>
      <c r="D70" s="68">
        <v>45733</v>
      </c>
      <c r="E70" s="67">
        <v>0</v>
      </c>
      <c r="F70" s="67">
        <v>14</v>
      </c>
      <c r="G70" s="67">
        <v>124</v>
      </c>
      <c r="H70" s="66" t="s">
        <v>491</v>
      </c>
      <c r="I70" s="66" t="s">
        <v>473</v>
      </c>
      <c r="J70" s="67">
        <v>200</v>
      </c>
    </row>
    <row r="71" spans="1:10" x14ac:dyDescent="0.55000000000000004">
      <c r="A71" s="87">
        <v>45926.604907407411</v>
      </c>
      <c r="B71" s="66" t="s">
        <v>1388</v>
      </c>
      <c r="C71" s="66" t="s">
        <v>493</v>
      </c>
      <c r="D71" s="68">
        <v>45734</v>
      </c>
      <c r="E71" s="67">
        <v>14</v>
      </c>
      <c r="F71" s="67">
        <v>0</v>
      </c>
      <c r="G71" s="67">
        <v>121</v>
      </c>
      <c r="H71" s="66" t="s">
        <v>491</v>
      </c>
      <c r="I71" s="66" t="s">
        <v>473</v>
      </c>
      <c r="J71" s="67">
        <v>200</v>
      </c>
    </row>
    <row r="72" spans="1:10" x14ac:dyDescent="0.55000000000000004">
      <c r="A72" s="87">
        <v>45926.604907407411</v>
      </c>
      <c r="B72" s="66" t="s">
        <v>1388</v>
      </c>
      <c r="C72" s="66" t="s">
        <v>493</v>
      </c>
      <c r="D72" s="68">
        <v>45735</v>
      </c>
      <c r="E72" s="67">
        <v>0</v>
      </c>
      <c r="F72" s="67">
        <v>16</v>
      </c>
      <c r="G72" s="67">
        <v>133</v>
      </c>
      <c r="H72" s="66" t="s">
        <v>491</v>
      </c>
      <c r="I72" s="66" t="s">
        <v>473</v>
      </c>
      <c r="J72" s="67">
        <v>200</v>
      </c>
    </row>
    <row r="73" spans="1:10" x14ac:dyDescent="0.55000000000000004">
      <c r="A73" s="87">
        <v>45926.604907407411</v>
      </c>
      <c r="B73" s="66" t="s">
        <v>1388</v>
      </c>
      <c r="C73" s="66" t="s">
        <v>493</v>
      </c>
      <c r="D73" s="68">
        <v>45736</v>
      </c>
      <c r="E73" s="67">
        <v>14</v>
      </c>
      <c r="F73" s="67">
        <v>0</v>
      </c>
      <c r="G73" s="67">
        <v>128</v>
      </c>
      <c r="H73" s="66" t="s">
        <v>491</v>
      </c>
      <c r="I73" s="66" t="s">
        <v>473</v>
      </c>
      <c r="J73" s="67">
        <v>200</v>
      </c>
    </row>
    <row r="74" spans="1:10" x14ac:dyDescent="0.55000000000000004">
      <c r="A74" s="87">
        <v>45926.604907407411</v>
      </c>
      <c r="B74" s="66" t="s">
        <v>1388</v>
      </c>
      <c r="C74" s="66" t="s">
        <v>493</v>
      </c>
      <c r="D74" s="68">
        <v>45737</v>
      </c>
      <c r="E74" s="67">
        <v>0</v>
      </c>
      <c r="F74" s="67">
        <v>14</v>
      </c>
      <c r="G74" s="67">
        <v>134</v>
      </c>
      <c r="H74" s="66" t="s">
        <v>491</v>
      </c>
      <c r="I74" s="66" t="s">
        <v>473</v>
      </c>
      <c r="J74" s="67">
        <v>200</v>
      </c>
    </row>
    <row r="75" spans="1:10" x14ac:dyDescent="0.55000000000000004">
      <c r="A75" s="87">
        <v>45926.604907407411</v>
      </c>
      <c r="B75" s="66" t="s">
        <v>1388</v>
      </c>
      <c r="C75" s="66" t="s">
        <v>493</v>
      </c>
      <c r="D75" s="68">
        <v>45740</v>
      </c>
      <c r="E75" s="67">
        <v>16</v>
      </c>
      <c r="F75" s="67">
        <v>0</v>
      </c>
      <c r="G75" s="67">
        <v>132</v>
      </c>
      <c r="H75" s="66" t="s">
        <v>491</v>
      </c>
      <c r="I75" s="66" t="s">
        <v>473</v>
      </c>
      <c r="J75" s="67">
        <v>200</v>
      </c>
    </row>
    <row r="76" spans="1:10" x14ac:dyDescent="0.55000000000000004">
      <c r="A76" s="87">
        <v>45926.604907407411</v>
      </c>
      <c r="B76" s="66" t="s">
        <v>1388</v>
      </c>
      <c r="C76" s="66" t="s">
        <v>493</v>
      </c>
      <c r="D76" s="68">
        <v>45741</v>
      </c>
      <c r="E76" s="67">
        <v>0</v>
      </c>
      <c r="F76" s="67">
        <v>12</v>
      </c>
      <c r="G76" s="67">
        <v>112</v>
      </c>
      <c r="H76" s="66" t="s">
        <v>491</v>
      </c>
      <c r="I76" s="66" t="s">
        <v>473</v>
      </c>
      <c r="J76" s="67">
        <v>200</v>
      </c>
    </row>
    <row r="77" spans="1:10" x14ac:dyDescent="0.55000000000000004">
      <c r="A77" s="87">
        <v>45926.604907407411</v>
      </c>
      <c r="B77" s="66" t="s">
        <v>1388</v>
      </c>
      <c r="C77" s="66" t="s">
        <v>493</v>
      </c>
      <c r="D77" s="68">
        <v>45742</v>
      </c>
      <c r="E77" s="67">
        <v>14</v>
      </c>
      <c r="F77" s="67">
        <v>0</v>
      </c>
      <c r="G77" s="67">
        <v>115</v>
      </c>
      <c r="H77" s="66" t="s">
        <v>491</v>
      </c>
      <c r="I77" s="66" t="s">
        <v>473</v>
      </c>
      <c r="J77" s="67">
        <v>200</v>
      </c>
    </row>
    <row r="78" spans="1:10" x14ac:dyDescent="0.55000000000000004">
      <c r="A78" s="87">
        <v>45926.604907407411</v>
      </c>
      <c r="B78" s="66" t="s">
        <v>1388</v>
      </c>
      <c r="C78" s="66" t="s">
        <v>493</v>
      </c>
      <c r="D78" s="68">
        <v>45748</v>
      </c>
      <c r="E78" s="67">
        <v>0</v>
      </c>
      <c r="F78" s="67">
        <v>12</v>
      </c>
      <c r="G78" s="67">
        <v>128</v>
      </c>
      <c r="H78" s="66" t="s">
        <v>491</v>
      </c>
      <c r="I78" s="66" t="s">
        <v>473</v>
      </c>
      <c r="J78" s="67">
        <v>200</v>
      </c>
    </row>
    <row r="79" spans="1:10" x14ac:dyDescent="0.55000000000000004">
      <c r="A79" s="87">
        <v>45926.604907407411</v>
      </c>
      <c r="B79" s="66" t="s">
        <v>1388</v>
      </c>
      <c r="C79" s="66" t="s">
        <v>493</v>
      </c>
      <c r="D79" s="68">
        <v>45750</v>
      </c>
      <c r="E79" s="67">
        <v>0</v>
      </c>
      <c r="F79" s="67">
        <v>13</v>
      </c>
      <c r="G79" s="67">
        <v>108</v>
      </c>
      <c r="H79" s="66" t="s">
        <v>491</v>
      </c>
      <c r="I79" s="66" t="s">
        <v>473</v>
      </c>
      <c r="J79" s="67">
        <v>200</v>
      </c>
    </row>
    <row r="80" spans="1:10" x14ac:dyDescent="0.55000000000000004">
      <c r="A80" s="87">
        <v>45926.604907407411</v>
      </c>
      <c r="B80" s="66" t="s">
        <v>1388</v>
      </c>
      <c r="C80" s="66" t="s">
        <v>493</v>
      </c>
      <c r="D80" s="68">
        <v>45751</v>
      </c>
      <c r="E80" s="67">
        <v>12</v>
      </c>
      <c r="F80" s="67">
        <v>0</v>
      </c>
      <c r="G80" s="67">
        <v>105</v>
      </c>
      <c r="H80" s="66" t="s">
        <v>491</v>
      </c>
      <c r="I80" s="66" t="s">
        <v>473</v>
      </c>
      <c r="J80" s="67">
        <v>200</v>
      </c>
    </row>
    <row r="81" spans="1:10" x14ac:dyDescent="0.55000000000000004">
      <c r="A81" s="87">
        <v>45926.604907407411</v>
      </c>
      <c r="B81" s="66" t="s">
        <v>1388</v>
      </c>
      <c r="C81" s="66" t="s">
        <v>493</v>
      </c>
      <c r="D81" s="68">
        <v>45754</v>
      </c>
      <c r="E81" s="67">
        <v>0</v>
      </c>
      <c r="F81" s="67">
        <v>14</v>
      </c>
      <c r="G81" s="67">
        <v>111</v>
      </c>
      <c r="H81" s="66" t="s">
        <v>491</v>
      </c>
      <c r="I81" s="66" t="s">
        <v>473</v>
      </c>
      <c r="J81" s="67">
        <v>200</v>
      </c>
    </row>
    <row r="82" spans="1:10" x14ac:dyDescent="0.55000000000000004">
      <c r="A82" s="87">
        <v>45926.604907407411</v>
      </c>
      <c r="B82" s="66" t="s">
        <v>1388</v>
      </c>
      <c r="C82" s="66" t="s">
        <v>493</v>
      </c>
      <c r="D82" s="68">
        <v>45755</v>
      </c>
      <c r="E82" s="67">
        <v>13</v>
      </c>
      <c r="F82" s="67">
        <v>0</v>
      </c>
      <c r="G82" s="67">
        <v>94</v>
      </c>
      <c r="H82" s="66" t="s">
        <v>491</v>
      </c>
      <c r="I82" s="66" t="s">
        <v>473</v>
      </c>
      <c r="J82" s="67">
        <v>200</v>
      </c>
    </row>
    <row r="83" spans="1:10" x14ac:dyDescent="0.55000000000000004">
      <c r="A83" s="87">
        <v>45926.604907407411</v>
      </c>
      <c r="B83" s="66" t="s">
        <v>1388</v>
      </c>
      <c r="C83" s="66" t="s">
        <v>493</v>
      </c>
      <c r="D83" s="68">
        <v>45756</v>
      </c>
      <c r="E83" s="67">
        <v>0</v>
      </c>
      <c r="F83" s="67">
        <v>16</v>
      </c>
      <c r="G83" s="67">
        <v>72</v>
      </c>
      <c r="H83" s="66" t="s">
        <v>491</v>
      </c>
      <c r="I83" s="66" t="s">
        <v>473</v>
      </c>
      <c r="J83" s="67">
        <v>200</v>
      </c>
    </row>
    <row r="84" spans="1:10" x14ac:dyDescent="0.55000000000000004">
      <c r="A84" s="87">
        <v>45926.604907407411</v>
      </c>
      <c r="B84" s="66" t="s">
        <v>1388</v>
      </c>
      <c r="C84" s="66" t="s">
        <v>493</v>
      </c>
      <c r="D84" s="68">
        <v>45757</v>
      </c>
      <c r="E84" s="67">
        <v>14</v>
      </c>
      <c r="F84" s="67">
        <v>0</v>
      </c>
      <c r="G84" s="67">
        <v>74</v>
      </c>
      <c r="H84" s="66" t="s">
        <v>491</v>
      </c>
      <c r="I84" s="66" t="s">
        <v>473</v>
      </c>
      <c r="J84" s="67">
        <v>200</v>
      </c>
    </row>
    <row r="85" spans="1:10" x14ac:dyDescent="0.55000000000000004">
      <c r="A85" s="87">
        <v>45926.604907407411</v>
      </c>
      <c r="B85" s="66" t="s">
        <v>1388</v>
      </c>
      <c r="C85" s="66" t="s">
        <v>493</v>
      </c>
      <c r="D85" s="68">
        <v>45758</v>
      </c>
      <c r="E85" s="67">
        <v>0</v>
      </c>
      <c r="F85" s="67">
        <v>12</v>
      </c>
      <c r="G85" s="67">
        <v>98</v>
      </c>
      <c r="H85" s="66" t="s">
        <v>491</v>
      </c>
      <c r="I85" s="66" t="s">
        <v>473</v>
      </c>
      <c r="J85" s="67">
        <v>200</v>
      </c>
    </row>
    <row r="86" spans="1:10" x14ac:dyDescent="0.55000000000000004">
      <c r="A86" s="87">
        <v>45926.604907407411</v>
      </c>
      <c r="B86" s="66" t="s">
        <v>1388</v>
      </c>
      <c r="C86" s="66" t="s">
        <v>493</v>
      </c>
      <c r="D86" s="68">
        <v>45761</v>
      </c>
      <c r="E86" s="67">
        <v>16</v>
      </c>
      <c r="F86" s="67">
        <v>0</v>
      </c>
      <c r="G86" s="67">
        <v>83</v>
      </c>
      <c r="H86" s="66" t="s">
        <v>491</v>
      </c>
      <c r="I86" s="66" t="s">
        <v>473</v>
      </c>
      <c r="J86" s="67">
        <v>200</v>
      </c>
    </row>
    <row r="87" spans="1:10" x14ac:dyDescent="0.55000000000000004">
      <c r="A87" s="87">
        <v>45926.604907407411</v>
      </c>
      <c r="B87" s="66" t="s">
        <v>1388</v>
      </c>
      <c r="C87" s="66" t="s">
        <v>493</v>
      </c>
      <c r="D87" s="68">
        <v>45762</v>
      </c>
      <c r="E87" s="67">
        <v>0</v>
      </c>
      <c r="F87" s="67">
        <v>16</v>
      </c>
      <c r="G87" s="67">
        <v>98</v>
      </c>
      <c r="H87" s="66" t="s">
        <v>491</v>
      </c>
      <c r="I87" s="66" t="s">
        <v>473</v>
      </c>
      <c r="J87" s="67">
        <v>200</v>
      </c>
    </row>
    <row r="88" spans="1:10" x14ac:dyDescent="0.55000000000000004">
      <c r="A88" s="87">
        <v>45926.604907407411</v>
      </c>
      <c r="B88" s="66" t="s">
        <v>1388</v>
      </c>
      <c r="C88" s="66" t="s">
        <v>493</v>
      </c>
      <c r="D88" s="68">
        <v>45763</v>
      </c>
      <c r="E88" s="67">
        <v>12</v>
      </c>
      <c r="F88" s="67">
        <v>0</v>
      </c>
      <c r="G88" s="67">
        <v>84</v>
      </c>
      <c r="H88" s="66" t="s">
        <v>491</v>
      </c>
      <c r="I88" s="66" t="s">
        <v>473</v>
      </c>
      <c r="J88" s="67">
        <v>200</v>
      </c>
    </row>
    <row r="89" spans="1:10" x14ac:dyDescent="0.55000000000000004">
      <c r="A89" s="87">
        <v>45926.604907407411</v>
      </c>
      <c r="B89" s="66" t="s">
        <v>1388</v>
      </c>
      <c r="C89" s="66" t="s">
        <v>493</v>
      </c>
      <c r="D89" s="68">
        <v>45764</v>
      </c>
      <c r="E89" s="67">
        <v>0</v>
      </c>
      <c r="F89" s="67">
        <v>12</v>
      </c>
      <c r="G89" s="67">
        <v>94</v>
      </c>
      <c r="H89" s="66" t="s">
        <v>491</v>
      </c>
      <c r="I89" s="66" t="s">
        <v>473</v>
      </c>
      <c r="J89" s="67">
        <v>200</v>
      </c>
    </row>
    <row r="90" spans="1:10" x14ac:dyDescent="0.55000000000000004">
      <c r="A90" s="87">
        <v>45926.604907407411</v>
      </c>
      <c r="B90" s="66" t="s">
        <v>1388</v>
      </c>
      <c r="C90" s="66" t="s">
        <v>493</v>
      </c>
      <c r="D90" s="68">
        <v>45765</v>
      </c>
      <c r="E90" s="67">
        <v>16</v>
      </c>
      <c r="F90" s="67">
        <v>0</v>
      </c>
      <c r="G90" s="67">
        <v>91</v>
      </c>
      <c r="H90" s="66" t="s">
        <v>491</v>
      </c>
      <c r="I90" s="66" t="s">
        <v>473</v>
      </c>
      <c r="J90" s="67">
        <v>200</v>
      </c>
    </row>
    <row r="91" spans="1:10" x14ac:dyDescent="0.55000000000000004">
      <c r="A91" s="87">
        <v>45926.604907407411</v>
      </c>
      <c r="B91" s="66" t="s">
        <v>1388</v>
      </c>
      <c r="C91" s="66" t="s">
        <v>493</v>
      </c>
      <c r="D91" s="68">
        <v>45768</v>
      </c>
      <c r="E91" s="67">
        <v>0</v>
      </c>
      <c r="F91" s="67">
        <v>13</v>
      </c>
      <c r="G91" s="67">
        <v>96</v>
      </c>
      <c r="H91" s="66" t="s">
        <v>491</v>
      </c>
      <c r="I91" s="66" t="s">
        <v>473</v>
      </c>
      <c r="J91" s="67">
        <v>200</v>
      </c>
    </row>
    <row r="92" spans="1:10" x14ac:dyDescent="0.55000000000000004">
      <c r="A92" s="87">
        <v>45926.604907407411</v>
      </c>
      <c r="B92" s="66" t="s">
        <v>1388</v>
      </c>
      <c r="C92" s="66" t="s">
        <v>493</v>
      </c>
      <c r="D92" s="68">
        <v>45769</v>
      </c>
      <c r="E92" s="67">
        <v>12</v>
      </c>
      <c r="F92" s="67">
        <v>10</v>
      </c>
      <c r="G92" s="67">
        <v>95</v>
      </c>
      <c r="H92" s="66" t="s">
        <v>491</v>
      </c>
      <c r="I92" s="66" t="s">
        <v>473</v>
      </c>
      <c r="J92" s="67">
        <v>200</v>
      </c>
    </row>
    <row r="93" spans="1:10" x14ac:dyDescent="0.55000000000000004">
      <c r="A93" s="87">
        <v>45926.604907407411</v>
      </c>
      <c r="B93" s="66" t="s">
        <v>1388</v>
      </c>
      <c r="C93" s="66" t="s">
        <v>493</v>
      </c>
      <c r="D93" s="68">
        <v>45771</v>
      </c>
      <c r="E93" s="67">
        <v>13</v>
      </c>
      <c r="F93" s="67">
        <v>0</v>
      </c>
      <c r="G93" s="67">
        <v>17</v>
      </c>
      <c r="H93" s="66" t="s">
        <v>491</v>
      </c>
      <c r="I93" s="66" t="s">
        <v>473</v>
      </c>
      <c r="J93" s="67">
        <v>200</v>
      </c>
    </row>
    <row r="94" spans="1:10" x14ac:dyDescent="0.55000000000000004">
      <c r="A94" s="87">
        <v>45926.604907407411</v>
      </c>
      <c r="B94" s="66" t="s">
        <v>1388</v>
      </c>
      <c r="C94" s="66" t="s">
        <v>493</v>
      </c>
      <c r="D94" s="68">
        <v>45772</v>
      </c>
      <c r="E94" s="67">
        <v>10</v>
      </c>
      <c r="F94" s="67">
        <v>14</v>
      </c>
      <c r="G94" s="67">
        <v>88</v>
      </c>
      <c r="H94" s="66" t="s">
        <v>491</v>
      </c>
      <c r="I94" s="66" t="s">
        <v>473</v>
      </c>
      <c r="J94" s="67">
        <v>200</v>
      </c>
    </row>
    <row r="95" spans="1:10" x14ac:dyDescent="0.55000000000000004">
      <c r="A95" s="87">
        <v>45926.604907407411</v>
      </c>
      <c r="B95" s="66" t="s">
        <v>1388</v>
      </c>
      <c r="C95" s="66" t="s">
        <v>493</v>
      </c>
      <c r="D95" s="68">
        <v>45784</v>
      </c>
      <c r="E95" s="67">
        <v>0</v>
      </c>
      <c r="F95" s="67">
        <v>14</v>
      </c>
      <c r="G95" s="67">
        <v>87</v>
      </c>
      <c r="H95" s="66" t="s">
        <v>491</v>
      </c>
      <c r="I95" s="66" t="s">
        <v>473</v>
      </c>
      <c r="J95" s="67">
        <v>200</v>
      </c>
    </row>
    <row r="96" spans="1:10" x14ac:dyDescent="0.55000000000000004">
      <c r="A96" s="87">
        <v>45926.604907407411</v>
      </c>
      <c r="B96" s="66" t="s">
        <v>1388</v>
      </c>
      <c r="C96" s="66" t="s">
        <v>493</v>
      </c>
      <c r="D96" s="68">
        <v>45785</v>
      </c>
      <c r="E96" s="67">
        <v>14</v>
      </c>
      <c r="F96" s="67">
        <v>0</v>
      </c>
      <c r="G96" s="67">
        <v>87</v>
      </c>
      <c r="H96" s="66" t="s">
        <v>491</v>
      </c>
      <c r="I96" s="66" t="s">
        <v>473</v>
      </c>
      <c r="J96" s="67">
        <v>200</v>
      </c>
    </row>
    <row r="97" spans="1:10" x14ac:dyDescent="0.55000000000000004">
      <c r="A97" s="87">
        <v>45926.604907407411</v>
      </c>
      <c r="B97" s="66" t="s">
        <v>1388</v>
      </c>
      <c r="C97" s="66" t="s">
        <v>493</v>
      </c>
      <c r="D97" s="68">
        <v>45789</v>
      </c>
      <c r="E97" s="67">
        <v>14</v>
      </c>
      <c r="F97" s="67">
        <v>14</v>
      </c>
      <c r="G97" s="67">
        <v>72</v>
      </c>
      <c r="H97" s="66" t="s">
        <v>491</v>
      </c>
      <c r="I97" s="66" t="s">
        <v>473</v>
      </c>
      <c r="J97" s="67">
        <v>200</v>
      </c>
    </row>
    <row r="98" spans="1:10" x14ac:dyDescent="0.55000000000000004">
      <c r="A98" s="87">
        <v>45926.604907407411</v>
      </c>
      <c r="B98" s="66" t="s">
        <v>1388</v>
      </c>
      <c r="C98" s="66" t="s">
        <v>493</v>
      </c>
      <c r="D98" s="68">
        <v>45791</v>
      </c>
      <c r="E98" s="67">
        <v>0</v>
      </c>
      <c r="F98" s="67">
        <v>14</v>
      </c>
      <c r="G98" s="67">
        <v>82</v>
      </c>
      <c r="H98" s="66" t="s">
        <v>491</v>
      </c>
      <c r="I98" s="66" t="s">
        <v>473</v>
      </c>
      <c r="J98" s="67">
        <v>200</v>
      </c>
    </row>
    <row r="99" spans="1:10" x14ac:dyDescent="0.55000000000000004">
      <c r="A99" s="87">
        <v>45926.604907407411</v>
      </c>
      <c r="B99" s="66" t="s">
        <v>1388</v>
      </c>
      <c r="C99" s="66" t="s">
        <v>493</v>
      </c>
      <c r="D99" s="68">
        <v>45792</v>
      </c>
      <c r="E99" s="67">
        <v>14</v>
      </c>
      <c r="F99" s="67">
        <v>0</v>
      </c>
      <c r="G99" s="67">
        <v>93</v>
      </c>
      <c r="H99" s="66" t="s">
        <v>491</v>
      </c>
      <c r="I99" s="66" t="s">
        <v>473</v>
      </c>
      <c r="J99" s="67">
        <v>200</v>
      </c>
    </row>
    <row r="100" spans="1:10" x14ac:dyDescent="0.55000000000000004">
      <c r="A100" s="87">
        <v>45926.604907407411</v>
      </c>
      <c r="B100" s="66" t="s">
        <v>1388</v>
      </c>
      <c r="C100" s="66" t="s">
        <v>493</v>
      </c>
      <c r="D100" s="68">
        <v>45793</v>
      </c>
      <c r="E100" s="67">
        <v>0</v>
      </c>
      <c r="F100" s="67">
        <v>12</v>
      </c>
      <c r="G100" s="67">
        <v>91</v>
      </c>
      <c r="H100" s="66" t="s">
        <v>491</v>
      </c>
      <c r="I100" s="66" t="s">
        <v>473</v>
      </c>
      <c r="J100" s="67">
        <v>200</v>
      </c>
    </row>
    <row r="101" spans="1:10" x14ac:dyDescent="0.55000000000000004">
      <c r="A101" s="87">
        <v>45926.604907407411</v>
      </c>
      <c r="B101" s="66" t="s">
        <v>1388</v>
      </c>
      <c r="C101" s="66" t="s">
        <v>493</v>
      </c>
      <c r="D101" s="68">
        <v>45796</v>
      </c>
      <c r="E101" s="67">
        <v>14</v>
      </c>
      <c r="F101" s="67">
        <v>0</v>
      </c>
      <c r="G101" s="67">
        <v>97</v>
      </c>
      <c r="H101" s="66" t="s">
        <v>491</v>
      </c>
      <c r="I101" s="66" t="s">
        <v>473</v>
      </c>
      <c r="J101" s="67">
        <v>200</v>
      </c>
    </row>
    <row r="102" spans="1:10" x14ac:dyDescent="0.55000000000000004">
      <c r="A102" s="87">
        <v>45926.604907407411</v>
      </c>
      <c r="B102" s="66" t="s">
        <v>1388</v>
      </c>
      <c r="C102" s="66" t="s">
        <v>493</v>
      </c>
      <c r="D102" s="68">
        <v>45797</v>
      </c>
      <c r="E102" s="67">
        <v>0</v>
      </c>
      <c r="F102" s="67">
        <v>14</v>
      </c>
      <c r="G102" s="67">
        <v>80</v>
      </c>
      <c r="H102" s="66" t="s">
        <v>491</v>
      </c>
      <c r="I102" s="66" t="s">
        <v>473</v>
      </c>
      <c r="J102" s="67">
        <v>200</v>
      </c>
    </row>
    <row r="103" spans="1:10" x14ac:dyDescent="0.55000000000000004">
      <c r="A103" s="87">
        <v>45926.604907407411</v>
      </c>
      <c r="B103" s="66" t="s">
        <v>1388</v>
      </c>
      <c r="C103" s="66" t="s">
        <v>493</v>
      </c>
      <c r="D103" s="68">
        <v>45798</v>
      </c>
      <c r="E103" s="67">
        <v>12</v>
      </c>
      <c r="F103" s="67">
        <v>0</v>
      </c>
      <c r="G103" s="67">
        <v>72</v>
      </c>
      <c r="H103" s="66" t="s">
        <v>491</v>
      </c>
      <c r="I103" s="66" t="s">
        <v>473</v>
      </c>
      <c r="J103" s="67">
        <v>200</v>
      </c>
    </row>
    <row r="104" spans="1:10" x14ac:dyDescent="0.55000000000000004">
      <c r="A104" s="87">
        <v>45926.604907407411</v>
      </c>
      <c r="B104" s="66" t="s">
        <v>1388</v>
      </c>
      <c r="C104" s="66" t="s">
        <v>493</v>
      </c>
      <c r="D104" s="68">
        <v>45799</v>
      </c>
      <c r="E104" s="67">
        <v>0</v>
      </c>
      <c r="F104" s="67">
        <v>14</v>
      </c>
      <c r="G104" s="67">
        <v>72</v>
      </c>
      <c r="H104" s="66" t="s">
        <v>491</v>
      </c>
      <c r="I104" s="66" t="s">
        <v>473</v>
      </c>
      <c r="J104" s="67">
        <v>200</v>
      </c>
    </row>
    <row r="105" spans="1:10" x14ac:dyDescent="0.55000000000000004">
      <c r="A105" s="87">
        <v>45926.604907407411</v>
      </c>
      <c r="B105" s="66" t="s">
        <v>1388</v>
      </c>
      <c r="C105" s="66" t="s">
        <v>493</v>
      </c>
      <c r="D105" s="68">
        <v>45800</v>
      </c>
      <c r="E105" s="67">
        <v>14</v>
      </c>
      <c r="F105" s="67">
        <v>0</v>
      </c>
      <c r="G105" s="67">
        <v>79</v>
      </c>
      <c r="H105" s="66" t="s">
        <v>491</v>
      </c>
      <c r="I105" s="66" t="s">
        <v>473</v>
      </c>
      <c r="J105" s="67">
        <v>200</v>
      </c>
    </row>
    <row r="106" spans="1:10" x14ac:dyDescent="0.55000000000000004">
      <c r="A106" s="87">
        <v>45926.604907407411</v>
      </c>
      <c r="B106" s="66" t="s">
        <v>1388</v>
      </c>
      <c r="C106" s="66" t="s">
        <v>493</v>
      </c>
      <c r="D106" s="68">
        <v>45804</v>
      </c>
      <c r="E106" s="67">
        <v>14</v>
      </c>
      <c r="F106" s="67">
        <v>0</v>
      </c>
      <c r="G106" s="67">
        <v>73</v>
      </c>
      <c r="H106" s="66" t="s">
        <v>491</v>
      </c>
      <c r="I106" s="66" t="s">
        <v>473</v>
      </c>
      <c r="J106" s="67">
        <v>200</v>
      </c>
    </row>
    <row r="107" spans="1:10" x14ac:dyDescent="0.55000000000000004">
      <c r="A107" s="87">
        <v>45926.604907407411</v>
      </c>
      <c r="B107" s="66" t="s">
        <v>1388</v>
      </c>
      <c r="C107" s="66" t="s">
        <v>501</v>
      </c>
      <c r="D107" s="68">
        <v>45796</v>
      </c>
      <c r="E107" s="67">
        <v>0</v>
      </c>
      <c r="F107" s="67">
        <v>2</v>
      </c>
      <c r="G107" s="67">
        <v>97</v>
      </c>
      <c r="H107" s="66" t="s">
        <v>500</v>
      </c>
      <c r="I107" s="66" t="s">
        <v>490</v>
      </c>
      <c r="J107" s="67">
        <v>120</v>
      </c>
    </row>
    <row r="108" spans="1:10" x14ac:dyDescent="0.55000000000000004">
      <c r="A108" s="87">
        <v>45926.604907407411</v>
      </c>
      <c r="B108" s="66" t="s">
        <v>1388</v>
      </c>
      <c r="C108" s="66" t="s">
        <v>501</v>
      </c>
      <c r="D108" s="68">
        <v>45798</v>
      </c>
      <c r="E108" s="67">
        <v>2</v>
      </c>
      <c r="F108" s="67">
        <v>0</v>
      </c>
      <c r="G108" s="67">
        <v>72</v>
      </c>
      <c r="H108" s="66" t="s">
        <v>500</v>
      </c>
      <c r="I108" s="66" t="s">
        <v>490</v>
      </c>
      <c r="J108" s="67">
        <v>120</v>
      </c>
    </row>
    <row r="109" spans="1:10" x14ac:dyDescent="0.55000000000000004">
      <c r="A109" s="87">
        <v>45926.604907407411</v>
      </c>
      <c r="B109" s="66" t="s">
        <v>1388</v>
      </c>
      <c r="C109" s="66" t="s">
        <v>503</v>
      </c>
      <c r="D109" s="68">
        <v>45714</v>
      </c>
      <c r="E109" s="67">
        <v>0</v>
      </c>
      <c r="F109" s="67">
        <v>80</v>
      </c>
      <c r="G109" s="67">
        <v>116</v>
      </c>
      <c r="H109" s="66" t="s">
        <v>502</v>
      </c>
      <c r="I109" s="66" t="s">
        <v>490</v>
      </c>
      <c r="J109" s="67">
        <v>160</v>
      </c>
    </row>
    <row r="110" spans="1:10" x14ac:dyDescent="0.55000000000000004">
      <c r="A110" s="87">
        <v>45926.604907407411</v>
      </c>
      <c r="B110" s="66" t="s">
        <v>1388</v>
      </c>
      <c r="C110" s="66" t="s">
        <v>503</v>
      </c>
      <c r="D110" s="68">
        <v>45715</v>
      </c>
      <c r="E110" s="67">
        <v>50</v>
      </c>
      <c r="F110" s="67">
        <v>52</v>
      </c>
      <c r="G110" s="67">
        <v>118</v>
      </c>
      <c r="H110" s="66" t="s">
        <v>502</v>
      </c>
      <c r="I110" s="66" t="s">
        <v>490</v>
      </c>
      <c r="J110" s="67">
        <v>160</v>
      </c>
    </row>
    <row r="111" spans="1:10" x14ac:dyDescent="0.55000000000000004">
      <c r="A111" s="87">
        <v>45926.604907407411</v>
      </c>
      <c r="B111" s="66" t="s">
        <v>1388</v>
      </c>
      <c r="C111" s="66" t="s">
        <v>503</v>
      </c>
      <c r="D111" s="68">
        <v>45716</v>
      </c>
      <c r="E111" s="67">
        <v>52</v>
      </c>
      <c r="F111" s="67">
        <v>73</v>
      </c>
      <c r="G111" s="67">
        <v>135</v>
      </c>
      <c r="H111" s="66" t="s">
        <v>502</v>
      </c>
      <c r="I111" s="66" t="s">
        <v>490</v>
      </c>
      <c r="J111" s="67">
        <v>160</v>
      </c>
    </row>
    <row r="112" spans="1:10" x14ac:dyDescent="0.55000000000000004">
      <c r="A112" s="87">
        <v>45926.604907407411</v>
      </c>
      <c r="B112" s="66" t="s">
        <v>1388</v>
      </c>
      <c r="C112" s="66" t="s">
        <v>503</v>
      </c>
      <c r="D112" s="68">
        <v>45719</v>
      </c>
      <c r="E112" s="67">
        <v>73</v>
      </c>
      <c r="F112" s="67">
        <v>99</v>
      </c>
      <c r="G112" s="67">
        <v>107</v>
      </c>
      <c r="H112" s="66" t="s">
        <v>502</v>
      </c>
      <c r="I112" s="66" t="s">
        <v>490</v>
      </c>
      <c r="J112" s="67">
        <v>160</v>
      </c>
    </row>
    <row r="113" spans="1:10" x14ac:dyDescent="0.55000000000000004">
      <c r="A113" s="87">
        <v>45926.604907407411</v>
      </c>
      <c r="B113" s="66" t="s">
        <v>1388</v>
      </c>
      <c r="C113" s="66" t="s">
        <v>503</v>
      </c>
      <c r="D113" s="68">
        <v>45720</v>
      </c>
      <c r="E113" s="67">
        <v>69</v>
      </c>
      <c r="F113" s="67">
        <v>73</v>
      </c>
      <c r="G113" s="67">
        <v>103</v>
      </c>
      <c r="H113" s="66" t="s">
        <v>502</v>
      </c>
      <c r="I113" s="66" t="s">
        <v>490</v>
      </c>
      <c r="J113" s="67">
        <v>160</v>
      </c>
    </row>
    <row r="114" spans="1:10" x14ac:dyDescent="0.55000000000000004">
      <c r="A114" s="87">
        <v>45926.604907407411</v>
      </c>
      <c r="B114" s="66" t="s">
        <v>1388</v>
      </c>
      <c r="C114" s="66" t="s">
        <v>503</v>
      </c>
      <c r="D114" s="68">
        <v>45721</v>
      </c>
      <c r="E114" s="67">
        <v>73</v>
      </c>
      <c r="F114" s="67">
        <v>103</v>
      </c>
      <c r="G114" s="67">
        <v>117</v>
      </c>
      <c r="H114" s="66" t="s">
        <v>502</v>
      </c>
      <c r="I114" s="66" t="s">
        <v>490</v>
      </c>
      <c r="J114" s="67">
        <v>160</v>
      </c>
    </row>
    <row r="115" spans="1:10" x14ac:dyDescent="0.55000000000000004">
      <c r="A115" s="87">
        <v>45926.604907407411</v>
      </c>
      <c r="B115" s="66" t="s">
        <v>1388</v>
      </c>
      <c r="C115" s="66" t="s">
        <v>503</v>
      </c>
      <c r="D115" s="68">
        <v>45722</v>
      </c>
      <c r="E115" s="67">
        <v>73</v>
      </c>
      <c r="F115" s="67">
        <v>73</v>
      </c>
      <c r="G115" s="67">
        <v>100</v>
      </c>
      <c r="H115" s="66" t="s">
        <v>502</v>
      </c>
      <c r="I115" s="66" t="s">
        <v>490</v>
      </c>
      <c r="J115" s="67">
        <v>160</v>
      </c>
    </row>
    <row r="116" spans="1:10" x14ac:dyDescent="0.55000000000000004">
      <c r="A116" s="87">
        <v>45926.604907407411</v>
      </c>
      <c r="B116" s="66" t="s">
        <v>1388</v>
      </c>
      <c r="C116" s="66" t="s">
        <v>503</v>
      </c>
      <c r="D116" s="68">
        <v>45723</v>
      </c>
      <c r="E116" s="67">
        <v>73</v>
      </c>
      <c r="F116" s="67">
        <v>103</v>
      </c>
      <c r="G116" s="67">
        <v>109</v>
      </c>
      <c r="H116" s="66" t="s">
        <v>502</v>
      </c>
      <c r="I116" s="66" t="s">
        <v>490</v>
      </c>
      <c r="J116" s="67">
        <v>160</v>
      </c>
    </row>
    <row r="117" spans="1:10" x14ac:dyDescent="0.55000000000000004">
      <c r="A117" s="87">
        <v>45926.604907407411</v>
      </c>
      <c r="B117" s="66" t="s">
        <v>1388</v>
      </c>
      <c r="C117" s="66" t="s">
        <v>503</v>
      </c>
      <c r="D117" s="68">
        <v>45726</v>
      </c>
      <c r="E117" s="67">
        <v>73</v>
      </c>
      <c r="F117" s="67">
        <v>74</v>
      </c>
      <c r="G117" s="67">
        <v>106</v>
      </c>
      <c r="H117" s="66" t="s">
        <v>502</v>
      </c>
      <c r="I117" s="66" t="s">
        <v>490</v>
      </c>
      <c r="J117" s="67">
        <v>160</v>
      </c>
    </row>
    <row r="118" spans="1:10" x14ac:dyDescent="0.55000000000000004">
      <c r="A118" s="87">
        <v>45926.604907407411</v>
      </c>
      <c r="B118" s="66" t="s">
        <v>1388</v>
      </c>
      <c r="C118" s="66" t="s">
        <v>503</v>
      </c>
      <c r="D118" s="68">
        <v>45727</v>
      </c>
      <c r="E118" s="67">
        <v>74</v>
      </c>
      <c r="F118" s="67">
        <v>73</v>
      </c>
      <c r="G118" s="67">
        <v>102</v>
      </c>
      <c r="H118" s="66" t="s">
        <v>502</v>
      </c>
      <c r="I118" s="66" t="s">
        <v>490</v>
      </c>
      <c r="J118" s="67">
        <v>160</v>
      </c>
    </row>
    <row r="119" spans="1:10" x14ac:dyDescent="0.55000000000000004">
      <c r="A119" s="87">
        <v>45926.604907407411</v>
      </c>
      <c r="B119" s="66" t="s">
        <v>1388</v>
      </c>
      <c r="C119" s="66" t="s">
        <v>503</v>
      </c>
      <c r="D119" s="68">
        <v>45728</v>
      </c>
      <c r="E119" s="67">
        <v>73</v>
      </c>
      <c r="F119" s="67">
        <v>103</v>
      </c>
      <c r="G119" s="67">
        <v>111</v>
      </c>
      <c r="H119" s="66" t="s">
        <v>502</v>
      </c>
      <c r="I119" s="66" t="s">
        <v>490</v>
      </c>
      <c r="J119" s="67">
        <v>160</v>
      </c>
    </row>
    <row r="120" spans="1:10" x14ac:dyDescent="0.55000000000000004">
      <c r="A120" s="87">
        <v>45926.604907407411</v>
      </c>
      <c r="B120" s="66" t="s">
        <v>1388</v>
      </c>
      <c r="C120" s="66" t="s">
        <v>503</v>
      </c>
      <c r="D120" s="68">
        <v>45729</v>
      </c>
      <c r="E120" s="67">
        <v>73</v>
      </c>
      <c r="F120" s="67">
        <v>73</v>
      </c>
      <c r="G120" s="67">
        <v>101</v>
      </c>
      <c r="H120" s="66" t="s">
        <v>502</v>
      </c>
      <c r="I120" s="66" t="s">
        <v>490</v>
      </c>
      <c r="J120" s="67">
        <v>160</v>
      </c>
    </row>
    <row r="121" spans="1:10" x14ac:dyDescent="0.55000000000000004">
      <c r="A121" s="87">
        <v>45926.604907407411</v>
      </c>
      <c r="B121" s="66" t="s">
        <v>1388</v>
      </c>
      <c r="C121" s="66" t="s">
        <v>503</v>
      </c>
      <c r="D121" s="68">
        <v>45730</v>
      </c>
      <c r="E121" s="67">
        <v>73</v>
      </c>
      <c r="F121" s="67">
        <v>104</v>
      </c>
      <c r="G121" s="67">
        <v>111</v>
      </c>
      <c r="H121" s="66" t="s">
        <v>502</v>
      </c>
      <c r="I121" s="66" t="s">
        <v>490</v>
      </c>
      <c r="J121" s="67">
        <v>160</v>
      </c>
    </row>
    <row r="122" spans="1:10" x14ac:dyDescent="0.55000000000000004">
      <c r="A122" s="87">
        <v>45926.604907407411</v>
      </c>
      <c r="B122" s="66" t="s">
        <v>1388</v>
      </c>
      <c r="C122" s="66" t="s">
        <v>503</v>
      </c>
      <c r="D122" s="68">
        <v>45733</v>
      </c>
      <c r="E122" s="67">
        <v>74</v>
      </c>
      <c r="F122" s="67">
        <v>73</v>
      </c>
      <c r="G122" s="67">
        <v>124</v>
      </c>
      <c r="H122" s="66" t="s">
        <v>502</v>
      </c>
      <c r="I122" s="66" t="s">
        <v>490</v>
      </c>
      <c r="J122" s="67">
        <v>160</v>
      </c>
    </row>
    <row r="123" spans="1:10" x14ac:dyDescent="0.55000000000000004">
      <c r="A123" s="87">
        <v>45926.604907407411</v>
      </c>
      <c r="B123" s="66" t="s">
        <v>1388</v>
      </c>
      <c r="C123" s="66" t="s">
        <v>503</v>
      </c>
      <c r="D123" s="68">
        <v>45734</v>
      </c>
      <c r="E123" s="67">
        <v>73</v>
      </c>
      <c r="F123" s="67">
        <v>153</v>
      </c>
      <c r="G123" s="67">
        <v>121</v>
      </c>
      <c r="H123" s="66" t="s">
        <v>502</v>
      </c>
      <c r="I123" s="66" t="s">
        <v>490</v>
      </c>
      <c r="J123" s="67">
        <v>160</v>
      </c>
    </row>
    <row r="124" spans="1:10" x14ac:dyDescent="0.55000000000000004">
      <c r="A124" s="87">
        <v>45926.604907407411</v>
      </c>
      <c r="B124" s="66" t="s">
        <v>1388</v>
      </c>
      <c r="C124" s="66" t="s">
        <v>503</v>
      </c>
      <c r="D124" s="68">
        <v>45735</v>
      </c>
      <c r="E124" s="67">
        <v>73</v>
      </c>
      <c r="F124" s="67">
        <v>83</v>
      </c>
      <c r="G124" s="67">
        <v>133</v>
      </c>
      <c r="H124" s="66" t="s">
        <v>502</v>
      </c>
      <c r="I124" s="66" t="s">
        <v>490</v>
      </c>
      <c r="J124" s="67">
        <v>160</v>
      </c>
    </row>
    <row r="125" spans="1:10" x14ac:dyDescent="0.55000000000000004">
      <c r="A125" s="87">
        <v>45926.604907407411</v>
      </c>
      <c r="B125" s="66" t="s">
        <v>1388</v>
      </c>
      <c r="C125" s="66" t="s">
        <v>503</v>
      </c>
      <c r="D125" s="68">
        <v>45736</v>
      </c>
      <c r="E125" s="67">
        <v>73</v>
      </c>
      <c r="F125" s="67">
        <v>53</v>
      </c>
      <c r="G125" s="67">
        <v>128</v>
      </c>
      <c r="H125" s="66" t="s">
        <v>502</v>
      </c>
      <c r="I125" s="66" t="s">
        <v>490</v>
      </c>
      <c r="J125" s="67">
        <v>160</v>
      </c>
    </row>
    <row r="126" spans="1:10" x14ac:dyDescent="0.55000000000000004">
      <c r="A126" s="87">
        <v>45926.604907407411</v>
      </c>
      <c r="B126" s="66" t="s">
        <v>1388</v>
      </c>
      <c r="C126" s="66" t="s">
        <v>503</v>
      </c>
      <c r="D126" s="68">
        <v>45737</v>
      </c>
      <c r="E126" s="67">
        <v>73</v>
      </c>
      <c r="F126" s="67">
        <v>73</v>
      </c>
      <c r="G126" s="67">
        <v>134</v>
      </c>
      <c r="H126" s="66" t="s">
        <v>502</v>
      </c>
      <c r="I126" s="66" t="s">
        <v>490</v>
      </c>
      <c r="J126" s="67">
        <v>160</v>
      </c>
    </row>
    <row r="127" spans="1:10" x14ac:dyDescent="0.55000000000000004">
      <c r="A127" s="87">
        <v>45926.604907407411</v>
      </c>
      <c r="B127" s="66" t="s">
        <v>1388</v>
      </c>
      <c r="C127" s="66" t="s">
        <v>503</v>
      </c>
      <c r="D127" s="68">
        <v>45740</v>
      </c>
      <c r="E127" s="67">
        <v>73</v>
      </c>
      <c r="F127" s="67">
        <v>103</v>
      </c>
      <c r="G127" s="67">
        <v>132</v>
      </c>
      <c r="H127" s="66" t="s">
        <v>502</v>
      </c>
      <c r="I127" s="66" t="s">
        <v>490</v>
      </c>
      <c r="J127" s="67">
        <v>160</v>
      </c>
    </row>
    <row r="128" spans="1:10" x14ac:dyDescent="0.55000000000000004">
      <c r="A128" s="87">
        <v>45926.604907407411</v>
      </c>
      <c r="B128" s="66" t="s">
        <v>1388</v>
      </c>
      <c r="C128" s="66" t="s">
        <v>503</v>
      </c>
      <c r="D128" s="68">
        <v>45741</v>
      </c>
      <c r="E128" s="67">
        <v>73</v>
      </c>
      <c r="F128" s="67">
        <v>72</v>
      </c>
      <c r="G128" s="67">
        <v>112</v>
      </c>
      <c r="H128" s="66" t="s">
        <v>502</v>
      </c>
      <c r="I128" s="66" t="s">
        <v>490</v>
      </c>
      <c r="J128" s="67">
        <v>160</v>
      </c>
    </row>
    <row r="129" spans="1:10" x14ac:dyDescent="0.55000000000000004">
      <c r="A129" s="87">
        <v>45926.604907407411</v>
      </c>
      <c r="B129" s="66" t="s">
        <v>1388</v>
      </c>
      <c r="C129" s="66" t="s">
        <v>503</v>
      </c>
      <c r="D129" s="68">
        <v>45742</v>
      </c>
      <c r="E129" s="67">
        <v>73</v>
      </c>
      <c r="F129" s="67">
        <v>143</v>
      </c>
      <c r="G129" s="67">
        <v>124</v>
      </c>
      <c r="H129" s="66" t="s">
        <v>502</v>
      </c>
      <c r="I129" s="66" t="s">
        <v>490</v>
      </c>
      <c r="J129" s="67">
        <v>160</v>
      </c>
    </row>
    <row r="130" spans="1:10" x14ac:dyDescent="0.55000000000000004">
      <c r="A130" s="87">
        <v>45926.604907407411</v>
      </c>
      <c r="B130" s="66" t="s">
        <v>1388</v>
      </c>
      <c r="C130" s="66" t="s">
        <v>503</v>
      </c>
      <c r="D130" s="68">
        <v>45743</v>
      </c>
      <c r="E130" s="67">
        <v>73</v>
      </c>
      <c r="F130" s="67">
        <v>70</v>
      </c>
      <c r="G130" s="67">
        <v>102</v>
      </c>
      <c r="H130" s="66" t="s">
        <v>502</v>
      </c>
      <c r="I130" s="66" t="s">
        <v>490</v>
      </c>
      <c r="J130" s="67">
        <v>160</v>
      </c>
    </row>
    <row r="131" spans="1:10" x14ac:dyDescent="0.55000000000000004">
      <c r="A131" s="87">
        <v>45926.604907407411</v>
      </c>
      <c r="B131" s="66" t="s">
        <v>1388</v>
      </c>
      <c r="C131" s="66" t="s">
        <v>503</v>
      </c>
      <c r="D131" s="68">
        <v>45744</v>
      </c>
      <c r="E131" s="67">
        <v>70</v>
      </c>
      <c r="F131" s="67">
        <v>90</v>
      </c>
      <c r="G131" s="67">
        <v>132</v>
      </c>
      <c r="H131" s="66" t="s">
        <v>502</v>
      </c>
      <c r="I131" s="66" t="s">
        <v>490</v>
      </c>
      <c r="J131" s="67">
        <v>160</v>
      </c>
    </row>
    <row r="132" spans="1:10" x14ac:dyDescent="0.55000000000000004">
      <c r="A132" s="87">
        <v>45926.604907407411</v>
      </c>
      <c r="B132" s="66" t="s">
        <v>1388</v>
      </c>
      <c r="C132" s="66" t="s">
        <v>503</v>
      </c>
      <c r="D132" s="68">
        <v>45748</v>
      </c>
      <c r="E132" s="67">
        <v>0</v>
      </c>
      <c r="F132" s="67">
        <v>76</v>
      </c>
      <c r="G132" s="67">
        <v>128</v>
      </c>
      <c r="H132" s="66" t="s">
        <v>502</v>
      </c>
      <c r="I132" s="66" t="s">
        <v>490</v>
      </c>
      <c r="J132" s="67">
        <v>160</v>
      </c>
    </row>
    <row r="133" spans="1:10" x14ac:dyDescent="0.55000000000000004">
      <c r="A133" s="87">
        <v>45926.604907407411</v>
      </c>
      <c r="B133" s="66" t="s">
        <v>1388</v>
      </c>
      <c r="C133" s="66" t="s">
        <v>503</v>
      </c>
      <c r="D133" s="68">
        <v>45749</v>
      </c>
      <c r="E133" s="67">
        <v>90</v>
      </c>
      <c r="F133" s="67">
        <v>68</v>
      </c>
      <c r="G133" s="67">
        <v>102</v>
      </c>
      <c r="H133" s="66" t="s">
        <v>502</v>
      </c>
      <c r="I133" s="66" t="s">
        <v>490</v>
      </c>
      <c r="J133" s="67">
        <v>160</v>
      </c>
    </row>
    <row r="134" spans="1:10" x14ac:dyDescent="0.55000000000000004">
      <c r="A134" s="87">
        <v>45926.604907407411</v>
      </c>
      <c r="B134" s="66" t="s">
        <v>1388</v>
      </c>
      <c r="C134" s="66" t="s">
        <v>503</v>
      </c>
      <c r="D134" s="68">
        <v>45750</v>
      </c>
      <c r="E134" s="67">
        <v>76</v>
      </c>
      <c r="F134" s="67">
        <v>30</v>
      </c>
      <c r="G134" s="67">
        <v>108</v>
      </c>
      <c r="H134" s="66" t="s">
        <v>502</v>
      </c>
      <c r="I134" s="66" t="s">
        <v>490</v>
      </c>
      <c r="J134" s="67">
        <v>160</v>
      </c>
    </row>
    <row r="135" spans="1:10" x14ac:dyDescent="0.55000000000000004">
      <c r="A135" s="87">
        <v>45926.604907407411</v>
      </c>
      <c r="B135" s="66" t="s">
        <v>1388</v>
      </c>
      <c r="C135" s="66" t="s">
        <v>503</v>
      </c>
      <c r="D135" s="68">
        <v>45751</v>
      </c>
      <c r="E135" s="67">
        <v>68</v>
      </c>
      <c r="F135" s="67">
        <v>30</v>
      </c>
      <c r="G135" s="67">
        <v>105</v>
      </c>
      <c r="H135" s="66" t="s">
        <v>502</v>
      </c>
      <c r="I135" s="66" t="s">
        <v>490</v>
      </c>
      <c r="J135" s="67">
        <v>160</v>
      </c>
    </row>
    <row r="136" spans="1:10" x14ac:dyDescent="0.55000000000000004">
      <c r="A136" s="87">
        <v>45926.604907407411</v>
      </c>
      <c r="B136" s="66" t="s">
        <v>1388</v>
      </c>
      <c r="C136" s="66" t="s">
        <v>503</v>
      </c>
      <c r="D136" s="68">
        <v>45754</v>
      </c>
      <c r="E136" s="67">
        <v>0</v>
      </c>
      <c r="F136" s="67">
        <v>60</v>
      </c>
      <c r="G136" s="67">
        <v>111</v>
      </c>
      <c r="H136" s="66" t="s">
        <v>502</v>
      </c>
      <c r="I136" s="66" t="s">
        <v>504</v>
      </c>
      <c r="J136" s="67">
        <v>160</v>
      </c>
    </row>
    <row r="137" spans="1:10" x14ac:dyDescent="0.55000000000000004">
      <c r="A137" s="87">
        <v>45926.604907407411</v>
      </c>
      <c r="B137" s="66" t="s">
        <v>1388</v>
      </c>
      <c r="C137" s="66" t="s">
        <v>503</v>
      </c>
      <c r="D137" s="68">
        <v>45756</v>
      </c>
      <c r="E137" s="67">
        <v>0</v>
      </c>
      <c r="F137" s="67">
        <v>30</v>
      </c>
      <c r="G137" s="67">
        <v>72</v>
      </c>
      <c r="H137" s="66" t="s">
        <v>502</v>
      </c>
      <c r="I137" s="66" t="s">
        <v>504</v>
      </c>
      <c r="J137" s="67">
        <v>160</v>
      </c>
    </row>
    <row r="138" spans="1:10" x14ac:dyDescent="0.55000000000000004">
      <c r="A138" s="87">
        <v>45926.604907407411</v>
      </c>
      <c r="B138" s="66" t="s">
        <v>1388</v>
      </c>
      <c r="C138" s="66" t="s">
        <v>503</v>
      </c>
      <c r="D138" s="68">
        <v>45757</v>
      </c>
      <c r="E138" s="67">
        <v>0</v>
      </c>
      <c r="F138" s="67">
        <v>63</v>
      </c>
      <c r="G138" s="67">
        <v>74</v>
      </c>
      <c r="H138" s="66" t="s">
        <v>502</v>
      </c>
      <c r="I138" s="66" t="s">
        <v>490</v>
      </c>
      <c r="J138" s="67">
        <v>160</v>
      </c>
    </row>
    <row r="139" spans="1:10" x14ac:dyDescent="0.55000000000000004">
      <c r="A139" s="87">
        <v>45926.604907407411</v>
      </c>
      <c r="B139" s="66" t="s">
        <v>1388</v>
      </c>
      <c r="C139" s="66" t="s">
        <v>503</v>
      </c>
      <c r="D139" s="68">
        <v>45761</v>
      </c>
      <c r="E139" s="67">
        <v>3</v>
      </c>
      <c r="F139" s="67">
        <v>0</v>
      </c>
      <c r="G139" s="67">
        <v>83</v>
      </c>
      <c r="H139" s="66" t="s">
        <v>502</v>
      </c>
      <c r="I139" s="66" t="s">
        <v>490</v>
      </c>
      <c r="J139" s="67">
        <v>160</v>
      </c>
    </row>
    <row r="140" spans="1:10" x14ac:dyDescent="0.55000000000000004">
      <c r="A140" s="87">
        <v>45926.604907407411</v>
      </c>
      <c r="B140" s="66" t="s">
        <v>1388</v>
      </c>
      <c r="C140" s="66" t="s">
        <v>503</v>
      </c>
      <c r="D140" s="68">
        <v>45762</v>
      </c>
      <c r="E140" s="67">
        <v>0</v>
      </c>
      <c r="F140" s="67">
        <v>60</v>
      </c>
      <c r="G140" s="67">
        <v>98</v>
      </c>
      <c r="H140" s="66" t="s">
        <v>502</v>
      </c>
      <c r="I140" s="66" t="s">
        <v>504</v>
      </c>
      <c r="J140" s="67">
        <v>160</v>
      </c>
    </row>
    <row r="141" spans="1:10" x14ac:dyDescent="0.55000000000000004">
      <c r="A141" s="87">
        <v>45926.604907407411</v>
      </c>
      <c r="B141" s="66" t="s">
        <v>1388</v>
      </c>
      <c r="C141" s="66" t="s">
        <v>503</v>
      </c>
      <c r="D141" s="68">
        <v>45764</v>
      </c>
      <c r="E141" s="67">
        <v>0</v>
      </c>
      <c r="F141" s="67">
        <v>60</v>
      </c>
      <c r="G141" s="67">
        <v>94</v>
      </c>
      <c r="H141" s="66" t="s">
        <v>502</v>
      </c>
      <c r="I141" s="66" t="s">
        <v>504</v>
      </c>
      <c r="J141" s="67">
        <v>160</v>
      </c>
    </row>
    <row r="142" spans="1:10" x14ac:dyDescent="0.55000000000000004">
      <c r="A142" s="87">
        <v>45926.604907407411</v>
      </c>
      <c r="B142" s="66" t="s">
        <v>1388</v>
      </c>
      <c r="C142" s="66" t="s">
        <v>503</v>
      </c>
      <c r="D142" s="68">
        <v>45768</v>
      </c>
      <c r="E142" s="67">
        <v>0</v>
      </c>
      <c r="F142" s="67">
        <v>30</v>
      </c>
      <c r="G142" s="67">
        <v>96</v>
      </c>
      <c r="H142" s="66" t="s">
        <v>502</v>
      </c>
      <c r="I142" s="66" t="s">
        <v>504</v>
      </c>
      <c r="J142" s="67">
        <v>160</v>
      </c>
    </row>
    <row r="143" spans="1:10" x14ac:dyDescent="0.55000000000000004">
      <c r="A143" s="87">
        <v>45926.604907407411</v>
      </c>
      <c r="B143" s="66" t="s">
        <v>1388</v>
      </c>
      <c r="C143" s="66" t="s">
        <v>503</v>
      </c>
      <c r="D143" s="68">
        <v>45769</v>
      </c>
      <c r="E143" s="67">
        <v>0</v>
      </c>
      <c r="F143" s="67">
        <v>3</v>
      </c>
      <c r="G143" s="67">
        <v>95</v>
      </c>
      <c r="H143" s="66" t="s">
        <v>502</v>
      </c>
      <c r="I143" s="66" t="s">
        <v>490</v>
      </c>
      <c r="J143" s="67">
        <v>160</v>
      </c>
    </row>
    <row r="144" spans="1:10" x14ac:dyDescent="0.55000000000000004">
      <c r="A144" s="87">
        <v>45926.604907407411</v>
      </c>
      <c r="B144" s="66" t="s">
        <v>1388</v>
      </c>
      <c r="C144" s="66" t="s">
        <v>514</v>
      </c>
      <c r="D144" s="68">
        <v>45733</v>
      </c>
      <c r="E144" s="67">
        <v>0</v>
      </c>
      <c r="F144" s="67">
        <v>49</v>
      </c>
      <c r="G144" s="67">
        <v>124</v>
      </c>
      <c r="H144" s="66" t="s">
        <v>513</v>
      </c>
      <c r="I144" s="66" t="s">
        <v>473</v>
      </c>
      <c r="J144" s="67">
        <v>200</v>
      </c>
    </row>
    <row r="145" spans="1:10" x14ac:dyDescent="0.55000000000000004">
      <c r="A145" s="87">
        <v>45926.604907407411</v>
      </c>
      <c r="B145" s="66" t="s">
        <v>1388</v>
      </c>
      <c r="C145" s="66" t="s">
        <v>514</v>
      </c>
      <c r="D145" s="68">
        <v>45734</v>
      </c>
      <c r="E145" s="67">
        <v>49</v>
      </c>
      <c r="F145" s="67">
        <v>49</v>
      </c>
      <c r="G145" s="67">
        <v>121</v>
      </c>
      <c r="H145" s="66" t="s">
        <v>513</v>
      </c>
      <c r="I145" s="66" t="s">
        <v>473</v>
      </c>
      <c r="J145" s="67">
        <v>200</v>
      </c>
    </row>
    <row r="146" spans="1:10" x14ac:dyDescent="0.55000000000000004">
      <c r="A146" s="87">
        <v>45926.604907407411</v>
      </c>
      <c r="B146" s="66" t="s">
        <v>1388</v>
      </c>
      <c r="C146" s="66" t="s">
        <v>514</v>
      </c>
      <c r="D146" s="68">
        <v>45735</v>
      </c>
      <c r="E146" s="67">
        <v>49</v>
      </c>
      <c r="F146" s="67">
        <v>50</v>
      </c>
      <c r="G146" s="67">
        <v>133</v>
      </c>
      <c r="H146" s="66" t="s">
        <v>513</v>
      </c>
      <c r="I146" s="66" t="s">
        <v>473</v>
      </c>
      <c r="J146" s="67">
        <v>200</v>
      </c>
    </row>
    <row r="147" spans="1:10" x14ac:dyDescent="0.55000000000000004">
      <c r="A147" s="87">
        <v>45926.604907407411</v>
      </c>
      <c r="B147" s="66" t="s">
        <v>1388</v>
      </c>
      <c r="C147" s="66" t="s">
        <v>514</v>
      </c>
      <c r="D147" s="68">
        <v>45736</v>
      </c>
      <c r="E147" s="67">
        <v>50</v>
      </c>
      <c r="F147" s="67">
        <v>49</v>
      </c>
      <c r="G147" s="67">
        <v>128</v>
      </c>
      <c r="H147" s="66" t="s">
        <v>513</v>
      </c>
      <c r="I147" s="66" t="s">
        <v>473</v>
      </c>
      <c r="J147" s="67">
        <v>200</v>
      </c>
    </row>
    <row r="148" spans="1:10" x14ac:dyDescent="0.55000000000000004">
      <c r="A148" s="87">
        <v>45926.604907407411</v>
      </c>
      <c r="B148" s="66" t="s">
        <v>1388</v>
      </c>
      <c r="C148" s="66" t="s">
        <v>514</v>
      </c>
      <c r="D148" s="68">
        <v>45737</v>
      </c>
      <c r="E148" s="67">
        <v>49</v>
      </c>
      <c r="F148" s="67">
        <v>49</v>
      </c>
      <c r="G148" s="67">
        <v>134</v>
      </c>
      <c r="H148" s="66" t="s">
        <v>513</v>
      </c>
      <c r="I148" s="66" t="s">
        <v>473</v>
      </c>
      <c r="J148" s="67">
        <v>200</v>
      </c>
    </row>
    <row r="149" spans="1:10" x14ac:dyDescent="0.55000000000000004">
      <c r="A149" s="87">
        <v>45926.604907407411</v>
      </c>
      <c r="B149" s="66" t="s">
        <v>1388</v>
      </c>
      <c r="C149" s="66" t="s">
        <v>514</v>
      </c>
      <c r="D149" s="68">
        <v>45740</v>
      </c>
      <c r="E149" s="67">
        <v>49</v>
      </c>
      <c r="F149" s="67">
        <v>49</v>
      </c>
      <c r="G149" s="67">
        <v>132</v>
      </c>
      <c r="H149" s="66" t="s">
        <v>513</v>
      </c>
      <c r="I149" s="66" t="s">
        <v>473</v>
      </c>
      <c r="J149" s="67">
        <v>200</v>
      </c>
    </row>
    <row r="150" spans="1:10" x14ac:dyDescent="0.55000000000000004">
      <c r="A150" s="87">
        <v>45926.604907407411</v>
      </c>
      <c r="B150" s="66" t="s">
        <v>1388</v>
      </c>
      <c r="C150" s="66" t="s">
        <v>514</v>
      </c>
      <c r="D150" s="68">
        <v>45741</v>
      </c>
      <c r="E150" s="67">
        <v>49</v>
      </c>
      <c r="F150" s="67">
        <v>0</v>
      </c>
      <c r="G150" s="67">
        <v>112</v>
      </c>
      <c r="H150" s="66" t="s">
        <v>513</v>
      </c>
      <c r="I150" s="66" t="s">
        <v>473</v>
      </c>
      <c r="J150" s="67">
        <v>200</v>
      </c>
    </row>
    <row r="151" spans="1:10" x14ac:dyDescent="0.55000000000000004">
      <c r="A151" s="87">
        <v>45926.604907407411</v>
      </c>
      <c r="B151" s="66" t="s">
        <v>1388</v>
      </c>
      <c r="C151" s="66" t="s">
        <v>514</v>
      </c>
      <c r="D151" s="68">
        <v>45749</v>
      </c>
      <c r="E151" s="67">
        <v>0</v>
      </c>
      <c r="F151" s="67">
        <v>40</v>
      </c>
      <c r="G151" s="67">
        <v>102</v>
      </c>
      <c r="H151" s="66" t="s">
        <v>513</v>
      </c>
      <c r="I151" s="66" t="s">
        <v>473</v>
      </c>
      <c r="J151" s="67">
        <v>200</v>
      </c>
    </row>
    <row r="152" spans="1:10" x14ac:dyDescent="0.55000000000000004">
      <c r="A152" s="87">
        <v>45926.604907407411</v>
      </c>
      <c r="B152" s="66" t="s">
        <v>1388</v>
      </c>
      <c r="C152" s="66" t="s">
        <v>514</v>
      </c>
      <c r="D152" s="68">
        <v>45750</v>
      </c>
      <c r="E152" s="67">
        <v>0</v>
      </c>
      <c r="F152" s="67">
        <v>55</v>
      </c>
      <c r="G152" s="67">
        <v>108</v>
      </c>
      <c r="H152" s="66" t="s">
        <v>513</v>
      </c>
      <c r="I152" s="66" t="s">
        <v>473</v>
      </c>
      <c r="J152" s="67">
        <v>200</v>
      </c>
    </row>
    <row r="153" spans="1:10" x14ac:dyDescent="0.55000000000000004">
      <c r="A153" s="87">
        <v>45926.604907407411</v>
      </c>
      <c r="B153" s="66" t="s">
        <v>1388</v>
      </c>
      <c r="C153" s="66" t="s">
        <v>514</v>
      </c>
      <c r="D153" s="68">
        <v>45751</v>
      </c>
      <c r="E153" s="67">
        <v>92</v>
      </c>
      <c r="F153" s="67">
        <v>0</v>
      </c>
      <c r="G153" s="67">
        <v>105</v>
      </c>
      <c r="H153" s="66" t="s">
        <v>513</v>
      </c>
      <c r="I153" s="66" t="s">
        <v>473</v>
      </c>
      <c r="J153" s="67">
        <v>200</v>
      </c>
    </row>
    <row r="154" spans="1:10" x14ac:dyDescent="0.55000000000000004">
      <c r="A154" s="87">
        <v>45926.604907407411</v>
      </c>
      <c r="B154" s="66" t="s">
        <v>1388</v>
      </c>
      <c r="C154" s="66" t="s">
        <v>514</v>
      </c>
      <c r="D154" s="68">
        <v>45754</v>
      </c>
      <c r="E154" s="67">
        <v>55</v>
      </c>
      <c r="F154" s="67">
        <v>0</v>
      </c>
      <c r="G154" s="67">
        <v>111</v>
      </c>
      <c r="H154" s="66" t="s">
        <v>513</v>
      </c>
      <c r="I154" s="66" t="s">
        <v>473</v>
      </c>
      <c r="J154" s="67">
        <v>200</v>
      </c>
    </row>
    <row r="155" spans="1:10" x14ac:dyDescent="0.55000000000000004">
      <c r="A155" s="87">
        <v>45926.604907407411</v>
      </c>
      <c r="B155" s="66" t="s">
        <v>1388</v>
      </c>
      <c r="C155" s="66" t="s">
        <v>514</v>
      </c>
      <c r="D155" s="68">
        <v>45764</v>
      </c>
      <c r="E155" s="67">
        <v>0</v>
      </c>
      <c r="F155" s="67">
        <v>49</v>
      </c>
      <c r="G155" s="67">
        <v>94</v>
      </c>
      <c r="H155" s="66" t="s">
        <v>513</v>
      </c>
      <c r="I155" s="66" t="s">
        <v>473</v>
      </c>
      <c r="J155" s="67">
        <v>200</v>
      </c>
    </row>
    <row r="156" spans="1:10" x14ac:dyDescent="0.55000000000000004">
      <c r="A156" s="87">
        <v>45926.604907407411</v>
      </c>
      <c r="B156" s="66" t="s">
        <v>1388</v>
      </c>
      <c r="C156" s="66" t="s">
        <v>514</v>
      </c>
      <c r="D156" s="68">
        <v>45765</v>
      </c>
      <c r="E156" s="67">
        <v>0</v>
      </c>
      <c r="F156" s="67">
        <v>43</v>
      </c>
      <c r="G156" s="67">
        <v>91</v>
      </c>
      <c r="H156" s="66" t="s">
        <v>513</v>
      </c>
      <c r="I156" s="66" t="s">
        <v>473</v>
      </c>
      <c r="J156" s="67">
        <v>200</v>
      </c>
    </row>
    <row r="157" spans="1:10" x14ac:dyDescent="0.55000000000000004">
      <c r="A157" s="87">
        <v>45926.604907407411</v>
      </c>
      <c r="B157" s="66" t="s">
        <v>1388</v>
      </c>
      <c r="C157" s="66" t="s">
        <v>514</v>
      </c>
      <c r="D157" s="68">
        <v>45768</v>
      </c>
      <c r="E157" s="67">
        <v>49</v>
      </c>
      <c r="F157" s="67">
        <v>0</v>
      </c>
      <c r="G157" s="67">
        <v>96</v>
      </c>
      <c r="H157" s="66" t="s">
        <v>513</v>
      </c>
      <c r="I157" s="66" t="s">
        <v>473</v>
      </c>
      <c r="J157" s="67">
        <v>200</v>
      </c>
    </row>
    <row r="158" spans="1:10" x14ac:dyDescent="0.55000000000000004">
      <c r="A158" s="87">
        <v>45926.604907407411</v>
      </c>
      <c r="B158" s="66" t="s">
        <v>1388</v>
      </c>
      <c r="C158" s="66" t="s">
        <v>514</v>
      </c>
      <c r="D158" s="68">
        <v>45769</v>
      </c>
      <c r="E158" s="67">
        <v>43</v>
      </c>
      <c r="F158" s="67">
        <v>0</v>
      </c>
      <c r="G158" s="67">
        <v>95</v>
      </c>
      <c r="H158" s="66" t="s">
        <v>513</v>
      </c>
      <c r="I158" s="66" t="s">
        <v>473</v>
      </c>
      <c r="J158" s="67">
        <v>200</v>
      </c>
    </row>
    <row r="159" spans="1:10" x14ac:dyDescent="0.55000000000000004">
      <c r="A159" s="87">
        <v>45926.604907407411</v>
      </c>
      <c r="B159" s="66" t="s">
        <v>1388</v>
      </c>
      <c r="C159" s="66" t="s">
        <v>514</v>
      </c>
      <c r="D159" s="68">
        <v>45772</v>
      </c>
      <c r="E159" s="67">
        <v>48</v>
      </c>
      <c r="F159" s="67">
        <v>45</v>
      </c>
      <c r="G159" s="67">
        <v>88</v>
      </c>
      <c r="H159" s="66" t="s">
        <v>513</v>
      </c>
      <c r="I159" s="66" t="s">
        <v>473</v>
      </c>
      <c r="J159" s="67">
        <v>200</v>
      </c>
    </row>
    <row r="160" spans="1:10" x14ac:dyDescent="0.55000000000000004">
      <c r="A160" s="87">
        <v>45926.604907407411</v>
      </c>
      <c r="B160" s="66" t="s">
        <v>1388</v>
      </c>
      <c r="C160" s="66" t="s">
        <v>514</v>
      </c>
      <c r="D160" s="68">
        <v>45783</v>
      </c>
      <c r="E160" s="67">
        <v>45</v>
      </c>
      <c r="F160" s="67">
        <v>45</v>
      </c>
      <c r="G160" s="67">
        <v>84</v>
      </c>
      <c r="H160" s="66" t="s">
        <v>513</v>
      </c>
      <c r="I160" s="66" t="s">
        <v>473</v>
      </c>
      <c r="J160" s="67">
        <v>200</v>
      </c>
    </row>
    <row r="161" spans="1:10" x14ac:dyDescent="0.55000000000000004">
      <c r="A161" s="87">
        <v>45926.604907407411</v>
      </c>
      <c r="B161" s="66" t="s">
        <v>1388</v>
      </c>
      <c r="C161" s="66" t="s">
        <v>514</v>
      </c>
      <c r="D161" s="68">
        <v>45784</v>
      </c>
      <c r="E161" s="67">
        <v>45</v>
      </c>
      <c r="F161" s="67">
        <v>50</v>
      </c>
      <c r="G161" s="67">
        <v>87</v>
      </c>
      <c r="H161" s="66" t="s">
        <v>513</v>
      </c>
      <c r="I161" s="66" t="s">
        <v>473</v>
      </c>
      <c r="J161" s="67">
        <v>200</v>
      </c>
    </row>
    <row r="162" spans="1:10" x14ac:dyDescent="0.55000000000000004">
      <c r="A162" s="87">
        <v>45926.604907407411</v>
      </c>
      <c r="B162" s="66" t="s">
        <v>1388</v>
      </c>
      <c r="C162" s="66" t="s">
        <v>514</v>
      </c>
      <c r="D162" s="68">
        <v>45785</v>
      </c>
      <c r="E162" s="67">
        <v>50</v>
      </c>
      <c r="F162" s="67">
        <v>0</v>
      </c>
      <c r="G162" s="67">
        <v>87</v>
      </c>
      <c r="H162" s="66" t="s">
        <v>513</v>
      </c>
      <c r="I162" s="66" t="s">
        <v>473</v>
      </c>
      <c r="J162" s="67">
        <v>200</v>
      </c>
    </row>
    <row r="163" spans="1:10" x14ac:dyDescent="0.55000000000000004">
      <c r="A163" s="87">
        <v>45926.604907407411</v>
      </c>
      <c r="B163" s="66" t="s">
        <v>1388</v>
      </c>
      <c r="C163" s="66" t="s">
        <v>514</v>
      </c>
      <c r="D163" s="68">
        <v>45786</v>
      </c>
      <c r="E163" s="67">
        <v>48</v>
      </c>
      <c r="F163" s="67">
        <v>0</v>
      </c>
      <c r="G163" s="67">
        <v>86</v>
      </c>
      <c r="H163" s="66" t="s">
        <v>513</v>
      </c>
      <c r="I163" s="66" t="s">
        <v>473</v>
      </c>
      <c r="J163" s="67">
        <v>200</v>
      </c>
    </row>
    <row r="164" spans="1:10" x14ac:dyDescent="0.55000000000000004">
      <c r="A164" s="87">
        <v>45926.604907407411</v>
      </c>
      <c r="B164" s="66" t="s">
        <v>1388</v>
      </c>
      <c r="C164" s="66" t="s">
        <v>514</v>
      </c>
      <c r="D164" s="68">
        <v>45789</v>
      </c>
      <c r="E164" s="67">
        <v>36</v>
      </c>
      <c r="F164" s="67">
        <v>0</v>
      </c>
      <c r="G164" s="67">
        <v>72</v>
      </c>
      <c r="H164" s="66" t="s">
        <v>513</v>
      </c>
      <c r="I164" s="66" t="s">
        <v>473</v>
      </c>
      <c r="J164" s="67">
        <v>200</v>
      </c>
    </row>
    <row r="165" spans="1:10" x14ac:dyDescent="0.55000000000000004">
      <c r="A165" s="87">
        <v>45926.604907407411</v>
      </c>
      <c r="B165" s="66" t="s">
        <v>1388</v>
      </c>
      <c r="C165" s="66" t="s">
        <v>514</v>
      </c>
      <c r="D165" s="68">
        <v>45790</v>
      </c>
      <c r="E165" s="67">
        <v>40</v>
      </c>
      <c r="F165" s="67">
        <v>0</v>
      </c>
      <c r="G165" s="67">
        <v>94</v>
      </c>
      <c r="H165" s="66" t="s">
        <v>513</v>
      </c>
      <c r="I165" s="66" t="s">
        <v>473</v>
      </c>
      <c r="J165" s="67">
        <v>200</v>
      </c>
    </row>
    <row r="166" spans="1:10" x14ac:dyDescent="0.55000000000000004">
      <c r="A166" s="87">
        <v>45926.604907407411</v>
      </c>
      <c r="B166" s="66" t="s">
        <v>1388</v>
      </c>
      <c r="C166" s="66" t="s">
        <v>514</v>
      </c>
      <c r="D166" s="68">
        <v>45791</v>
      </c>
      <c r="E166" s="67">
        <v>45</v>
      </c>
      <c r="F166" s="67">
        <v>0</v>
      </c>
      <c r="G166" s="67">
        <v>82</v>
      </c>
      <c r="H166" s="66" t="s">
        <v>513</v>
      </c>
      <c r="I166" s="66" t="s">
        <v>473</v>
      </c>
      <c r="J166" s="67">
        <v>200</v>
      </c>
    </row>
    <row r="167" spans="1:10" x14ac:dyDescent="0.55000000000000004">
      <c r="A167" s="87">
        <v>45926.604907407411</v>
      </c>
      <c r="B167" s="66" t="s">
        <v>1388</v>
      </c>
      <c r="C167" s="66" t="s">
        <v>514</v>
      </c>
      <c r="D167" s="68">
        <v>45792</v>
      </c>
      <c r="E167" s="67">
        <v>49</v>
      </c>
      <c r="F167" s="67">
        <v>0</v>
      </c>
      <c r="G167" s="67">
        <v>93</v>
      </c>
      <c r="H167" s="66" t="s">
        <v>513</v>
      </c>
      <c r="I167" s="66" t="s">
        <v>473</v>
      </c>
      <c r="J167" s="67">
        <v>200</v>
      </c>
    </row>
    <row r="168" spans="1:10" x14ac:dyDescent="0.55000000000000004">
      <c r="A168" s="87">
        <v>45926.604907407411</v>
      </c>
      <c r="B168" s="66" t="s">
        <v>1388</v>
      </c>
      <c r="C168" s="66" t="s">
        <v>514</v>
      </c>
      <c r="D168" s="68">
        <v>45793</v>
      </c>
      <c r="E168" s="67">
        <v>41</v>
      </c>
      <c r="F168" s="67">
        <v>0</v>
      </c>
      <c r="G168" s="67">
        <v>91</v>
      </c>
      <c r="H168" s="66" t="s">
        <v>513</v>
      </c>
      <c r="I168" s="66" t="s">
        <v>473</v>
      </c>
      <c r="J168" s="67">
        <v>200</v>
      </c>
    </row>
    <row r="169" spans="1:10" x14ac:dyDescent="0.55000000000000004">
      <c r="A169" s="87">
        <v>45926.604907407411</v>
      </c>
      <c r="B169" s="66" t="s">
        <v>1388</v>
      </c>
      <c r="C169" s="66" t="s">
        <v>514</v>
      </c>
      <c r="D169" s="68">
        <v>45796</v>
      </c>
      <c r="E169" s="67">
        <v>42</v>
      </c>
      <c r="F169" s="67">
        <v>52</v>
      </c>
      <c r="G169" s="67">
        <v>97</v>
      </c>
      <c r="H169" s="66" t="s">
        <v>513</v>
      </c>
      <c r="I169" s="66" t="s">
        <v>473</v>
      </c>
      <c r="J169" s="67">
        <v>200</v>
      </c>
    </row>
    <row r="170" spans="1:10" x14ac:dyDescent="0.55000000000000004">
      <c r="A170" s="87">
        <v>45926.604907407411</v>
      </c>
      <c r="B170" s="66" t="s">
        <v>1388</v>
      </c>
      <c r="C170" s="66" t="s">
        <v>514</v>
      </c>
      <c r="D170" s="68">
        <v>45797</v>
      </c>
      <c r="E170" s="67">
        <v>52</v>
      </c>
      <c r="F170" s="67">
        <v>0</v>
      </c>
      <c r="G170" s="67">
        <v>80</v>
      </c>
      <c r="H170" s="66" t="s">
        <v>513</v>
      </c>
      <c r="I170" s="66" t="s">
        <v>473</v>
      </c>
      <c r="J170" s="67">
        <v>200</v>
      </c>
    </row>
    <row r="171" spans="1:10" x14ac:dyDescent="0.55000000000000004">
      <c r="A171" s="87">
        <v>45926.604907407411</v>
      </c>
      <c r="B171" s="66" t="s">
        <v>1388</v>
      </c>
      <c r="C171" s="66" t="s">
        <v>514</v>
      </c>
      <c r="D171" s="68">
        <v>45798</v>
      </c>
      <c r="E171" s="67">
        <v>50</v>
      </c>
      <c r="F171" s="67">
        <v>0</v>
      </c>
      <c r="G171" s="67">
        <v>72</v>
      </c>
      <c r="H171" s="66" t="s">
        <v>513</v>
      </c>
      <c r="I171" s="66" t="s">
        <v>473</v>
      </c>
      <c r="J171" s="67">
        <v>200</v>
      </c>
    </row>
    <row r="172" spans="1:10" x14ac:dyDescent="0.55000000000000004">
      <c r="A172" s="87">
        <v>45926.604907407411</v>
      </c>
      <c r="B172" s="66" t="s">
        <v>1388</v>
      </c>
      <c r="C172" s="66" t="s">
        <v>514</v>
      </c>
      <c r="D172" s="68">
        <v>45799</v>
      </c>
      <c r="E172" s="67">
        <v>61</v>
      </c>
      <c r="F172" s="67">
        <v>0</v>
      </c>
      <c r="G172" s="67">
        <v>72</v>
      </c>
      <c r="H172" s="66" t="s">
        <v>513</v>
      </c>
      <c r="I172" s="66" t="s">
        <v>473</v>
      </c>
      <c r="J172" s="67">
        <v>200</v>
      </c>
    </row>
    <row r="173" spans="1:10" x14ac:dyDescent="0.55000000000000004">
      <c r="A173" s="87">
        <v>45926.604907407411</v>
      </c>
      <c r="B173" s="66" t="s">
        <v>1388</v>
      </c>
      <c r="C173" s="66" t="s">
        <v>514</v>
      </c>
      <c r="D173" s="68">
        <v>45800</v>
      </c>
      <c r="E173" s="67">
        <v>60</v>
      </c>
      <c r="F173" s="67">
        <v>0</v>
      </c>
      <c r="G173" s="67">
        <v>79</v>
      </c>
      <c r="H173" s="66" t="s">
        <v>513</v>
      </c>
      <c r="I173" s="66" t="s">
        <v>473</v>
      </c>
      <c r="J173" s="67">
        <v>200</v>
      </c>
    </row>
    <row r="174" spans="1:10" x14ac:dyDescent="0.55000000000000004">
      <c r="A174" s="87">
        <v>45926.604907407411</v>
      </c>
      <c r="B174" s="66" t="s">
        <v>1388</v>
      </c>
      <c r="C174" s="66" t="s">
        <v>514</v>
      </c>
      <c r="D174" s="68">
        <v>45803</v>
      </c>
      <c r="E174" s="67">
        <v>51</v>
      </c>
      <c r="F174" s="67">
        <v>0</v>
      </c>
      <c r="G174" s="67">
        <v>73</v>
      </c>
      <c r="H174" s="66" t="s">
        <v>513</v>
      </c>
      <c r="I174" s="66" t="s">
        <v>473</v>
      </c>
      <c r="J174" s="67">
        <v>200</v>
      </c>
    </row>
    <row r="175" spans="1:10" x14ac:dyDescent="0.55000000000000004">
      <c r="A175" s="87">
        <v>45926.604907407411</v>
      </c>
      <c r="B175" s="66" t="s">
        <v>1388</v>
      </c>
      <c r="C175" s="66" t="s">
        <v>514</v>
      </c>
      <c r="D175" s="68">
        <v>45804</v>
      </c>
      <c r="E175" s="67">
        <v>51</v>
      </c>
      <c r="F175" s="67">
        <v>0</v>
      </c>
      <c r="G175" s="67">
        <v>73</v>
      </c>
      <c r="H175" s="66" t="s">
        <v>513</v>
      </c>
      <c r="I175" s="66" t="s">
        <v>473</v>
      </c>
      <c r="J175" s="67">
        <v>200</v>
      </c>
    </row>
    <row r="176" spans="1:10" x14ac:dyDescent="0.55000000000000004">
      <c r="A176" s="87">
        <v>45926.604907407411</v>
      </c>
      <c r="B176" s="66" t="s">
        <v>1388</v>
      </c>
      <c r="C176" s="66" t="s">
        <v>514</v>
      </c>
      <c r="D176" s="68">
        <v>45805</v>
      </c>
      <c r="E176" s="67">
        <v>51</v>
      </c>
      <c r="F176" s="67">
        <v>0</v>
      </c>
      <c r="G176" s="67">
        <v>73</v>
      </c>
      <c r="H176" s="66" t="s">
        <v>513</v>
      </c>
      <c r="I176" s="66" t="s">
        <v>473</v>
      </c>
      <c r="J176" s="67">
        <v>200</v>
      </c>
    </row>
    <row r="177" spans="1:10" x14ac:dyDescent="0.55000000000000004">
      <c r="A177" s="87">
        <v>45926.604907407411</v>
      </c>
      <c r="B177" s="66" t="s">
        <v>1388</v>
      </c>
      <c r="C177" s="66" t="s">
        <v>514</v>
      </c>
      <c r="D177" s="68">
        <v>45806</v>
      </c>
      <c r="E177" s="67">
        <v>51</v>
      </c>
      <c r="F177" s="67">
        <v>0</v>
      </c>
      <c r="G177" s="67">
        <v>14</v>
      </c>
      <c r="H177" s="66" t="s">
        <v>513</v>
      </c>
      <c r="I177" s="66" t="s">
        <v>473</v>
      </c>
      <c r="J177" s="67">
        <v>200</v>
      </c>
    </row>
    <row r="178" spans="1:10" x14ac:dyDescent="0.55000000000000004">
      <c r="A178" s="87">
        <v>45926.604907407411</v>
      </c>
      <c r="B178" s="66" t="s">
        <v>1388</v>
      </c>
      <c r="C178" s="66" t="s">
        <v>514</v>
      </c>
      <c r="D178" s="68">
        <v>45807</v>
      </c>
      <c r="E178" s="67">
        <v>54</v>
      </c>
      <c r="F178" s="67">
        <v>0</v>
      </c>
      <c r="G178" s="67">
        <v>0</v>
      </c>
      <c r="H178" s="66" t="s">
        <v>513</v>
      </c>
      <c r="I178" s="66" t="s">
        <v>473</v>
      </c>
      <c r="J178" s="67">
        <v>200</v>
      </c>
    </row>
    <row r="179" spans="1:10" x14ac:dyDescent="0.55000000000000004">
      <c r="A179" s="87">
        <v>45926.604907407411</v>
      </c>
      <c r="B179" s="66" t="s">
        <v>1388</v>
      </c>
      <c r="C179" s="66" t="s">
        <v>515</v>
      </c>
      <c r="D179" s="68">
        <v>45714</v>
      </c>
      <c r="E179" s="67">
        <v>0</v>
      </c>
      <c r="F179" s="67">
        <v>138</v>
      </c>
      <c r="G179" s="67">
        <v>116</v>
      </c>
      <c r="H179" s="66" t="s">
        <v>513</v>
      </c>
      <c r="I179" s="66" t="s">
        <v>499</v>
      </c>
      <c r="J179" s="67">
        <v>160</v>
      </c>
    </row>
    <row r="180" spans="1:10" x14ac:dyDescent="0.55000000000000004">
      <c r="A180" s="87">
        <v>45926.604907407411</v>
      </c>
      <c r="B180" s="66" t="s">
        <v>1388</v>
      </c>
      <c r="C180" s="66" t="s">
        <v>515</v>
      </c>
      <c r="D180" s="68">
        <v>45716</v>
      </c>
      <c r="E180" s="67">
        <v>138</v>
      </c>
      <c r="F180" s="67">
        <v>0</v>
      </c>
      <c r="G180" s="67">
        <v>135</v>
      </c>
      <c r="H180" s="66" t="s">
        <v>513</v>
      </c>
      <c r="I180" s="66" t="s">
        <v>499</v>
      </c>
      <c r="J180" s="67">
        <v>160</v>
      </c>
    </row>
    <row r="181" spans="1:10" x14ac:dyDescent="0.55000000000000004">
      <c r="A181" s="87">
        <v>45926.604907407411</v>
      </c>
      <c r="B181" s="66" t="s">
        <v>1388</v>
      </c>
      <c r="C181" s="66" t="s">
        <v>515</v>
      </c>
      <c r="D181" s="68">
        <v>45719</v>
      </c>
      <c r="E181" s="67">
        <v>70</v>
      </c>
      <c r="F181" s="67">
        <v>0</v>
      </c>
      <c r="G181" s="67">
        <v>107</v>
      </c>
      <c r="H181" s="66" t="s">
        <v>513</v>
      </c>
      <c r="I181" s="66" t="s">
        <v>499</v>
      </c>
      <c r="J181" s="67">
        <v>160</v>
      </c>
    </row>
    <row r="182" spans="1:10" x14ac:dyDescent="0.55000000000000004">
      <c r="A182" s="87">
        <v>45926.604907407411</v>
      </c>
      <c r="B182" s="66" t="s">
        <v>1388</v>
      </c>
      <c r="C182" s="66" t="s">
        <v>515</v>
      </c>
      <c r="D182" s="68">
        <v>45720</v>
      </c>
      <c r="E182" s="67">
        <v>83</v>
      </c>
      <c r="F182" s="67">
        <v>0</v>
      </c>
      <c r="G182" s="67">
        <v>103</v>
      </c>
      <c r="H182" s="66" t="s">
        <v>513</v>
      </c>
      <c r="I182" s="66" t="s">
        <v>499</v>
      </c>
      <c r="J182" s="67">
        <v>160</v>
      </c>
    </row>
    <row r="183" spans="1:10" x14ac:dyDescent="0.55000000000000004">
      <c r="A183" s="87">
        <v>45926.604907407411</v>
      </c>
      <c r="B183" s="66" t="s">
        <v>1388</v>
      </c>
      <c r="C183" s="66" t="s">
        <v>515</v>
      </c>
      <c r="D183" s="68">
        <v>45721</v>
      </c>
      <c r="E183" s="67">
        <v>50</v>
      </c>
      <c r="F183" s="67">
        <v>0</v>
      </c>
      <c r="G183" s="67">
        <v>117</v>
      </c>
      <c r="H183" s="66" t="s">
        <v>513</v>
      </c>
      <c r="I183" s="66" t="s">
        <v>499</v>
      </c>
      <c r="J183" s="67">
        <v>160</v>
      </c>
    </row>
    <row r="184" spans="1:10" x14ac:dyDescent="0.55000000000000004">
      <c r="A184" s="87">
        <v>45926.604907407411</v>
      </c>
      <c r="B184" s="66" t="s">
        <v>1388</v>
      </c>
      <c r="C184" s="66" t="s">
        <v>515</v>
      </c>
      <c r="D184" s="68">
        <v>45722</v>
      </c>
      <c r="E184" s="67">
        <v>45</v>
      </c>
      <c r="F184" s="67">
        <v>0</v>
      </c>
      <c r="G184" s="67">
        <v>100</v>
      </c>
      <c r="H184" s="66" t="s">
        <v>513</v>
      </c>
      <c r="I184" s="66" t="s">
        <v>499</v>
      </c>
      <c r="J184" s="67">
        <v>160</v>
      </c>
    </row>
    <row r="185" spans="1:10" x14ac:dyDescent="0.55000000000000004">
      <c r="A185" s="87">
        <v>45926.604907407411</v>
      </c>
      <c r="B185" s="66" t="s">
        <v>1388</v>
      </c>
      <c r="C185" s="66" t="s">
        <v>515</v>
      </c>
      <c r="D185" s="68">
        <v>45723</v>
      </c>
      <c r="E185" s="67">
        <v>45</v>
      </c>
      <c r="F185" s="67">
        <v>0</v>
      </c>
      <c r="G185" s="67">
        <v>109</v>
      </c>
      <c r="H185" s="66" t="s">
        <v>513</v>
      </c>
      <c r="I185" s="66" t="s">
        <v>499</v>
      </c>
      <c r="J185" s="67">
        <v>160</v>
      </c>
    </row>
    <row r="186" spans="1:10" x14ac:dyDescent="0.55000000000000004">
      <c r="A186" s="87">
        <v>45926.604907407411</v>
      </c>
      <c r="B186" s="66" t="s">
        <v>1388</v>
      </c>
      <c r="C186" s="66" t="s">
        <v>515</v>
      </c>
      <c r="D186" s="68">
        <v>45726</v>
      </c>
      <c r="E186" s="67">
        <v>30</v>
      </c>
      <c r="F186" s="67">
        <v>48</v>
      </c>
      <c r="G186" s="67">
        <v>106</v>
      </c>
      <c r="H186" s="66" t="s">
        <v>513</v>
      </c>
      <c r="I186" s="66" t="s">
        <v>499</v>
      </c>
      <c r="J186" s="67">
        <v>160</v>
      </c>
    </row>
    <row r="187" spans="1:10" x14ac:dyDescent="0.55000000000000004">
      <c r="A187" s="87">
        <v>45926.604907407411</v>
      </c>
      <c r="B187" s="66" t="s">
        <v>1388</v>
      </c>
      <c r="C187" s="66" t="s">
        <v>515</v>
      </c>
      <c r="D187" s="68">
        <v>45727</v>
      </c>
      <c r="E187" s="67">
        <v>33</v>
      </c>
      <c r="F187" s="67">
        <v>39</v>
      </c>
      <c r="G187" s="67">
        <v>102</v>
      </c>
      <c r="H187" s="66" t="s">
        <v>513</v>
      </c>
      <c r="I187" s="66" t="s">
        <v>499</v>
      </c>
      <c r="J187" s="67">
        <v>160</v>
      </c>
    </row>
    <row r="188" spans="1:10" x14ac:dyDescent="0.55000000000000004">
      <c r="A188" s="87">
        <v>45926.604907407411</v>
      </c>
      <c r="B188" s="66" t="s">
        <v>1388</v>
      </c>
      <c r="C188" s="66" t="s">
        <v>515</v>
      </c>
      <c r="D188" s="68">
        <v>45728</v>
      </c>
      <c r="E188" s="67">
        <v>48</v>
      </c>
      <c r="F188" s="67">
        <v>47</v>
      </c>
      <c r="G188" s="67">
        <v>111</v>
      </c>
      <c r="H188" s="66" t="s">
        <v>513</v>
      </c>
      <c r="I188" s="66" t="s">
        <v>499</v>
      </c>
      <c r="J188" s="67">
        <v>160</v>
      </c>
    </row>
    <row r="189" spans="1:10" x14ac:dyDescent="0.55000000000000004">
      <c r="A189" s="87">
        <v>45926.604907407411</v>
      </c>
      <c r="B189" s="66" t="s">
        <v>1388</v>
      </c>
      <c r="C189" s="66" t="s">
        <v>515</v>
      </c>
      <c r="D189" s="68">
        <v>45729</v>
      </c>
      <c r="E189" s="67">
        <v>39</v>
      </c>
      <c r="F189" s="67">
        <v>0</v>
      </c>
      <c r="G189" s="67">
        <v>101</v>
      </c>
      <c r="H189" s="66" t="s">
        <v>513</v>
      </c>
      <c r="I189" s="66" t="s">
        <v>499</v>
      </c>
      <c r="J189" s="67">
        <v>160</v>
      </c>
    </row>
    <row r="190" spans="1:10" x14ac:dyDescent="0.55000000000000004">
      <c r="A190" s="87">
        <v>45926.604907407411</v>
      </c>
      <c r="B190" s="66" t="s">
        <v>1388</v>
      </c>
      <c r="C190" s="66" t="s">
        <v>515</v>
      </c>
      <c r="D190" s="68">
        <v>45730</v>
      </c>
      <c r="E190" s="67">
        <v>47</v>
      </c>
      <c r="F190" s="67">
        <v>0</v>
      </c>
      <c r="G190" s="67">
        <v>111</v>
      </c>
      <c r="H190" s="66" t="s">
        <v>513</v>
      </c>
      <c r="I190" s="66" t="s">
        <v>499</v>
      </c>
      <c r="J190" s="67">
        <v>160</v>
      </c>
    </row>
    <row r="191" spans="1:10" x14ac:dyDescent="0.55000000000000004">
      <c r="A191" s="87">
        <v>45926.604907407411</v>
      </c>
      <c r="B191" s="66" t="s">
        <v>1388</v>
      </c>
      <c r="C191" s="66" t="s">
        <v>515</v>
      </c>
      <c r="D191" s="68">
        <v>45733</v>
      </c>
      <c r="E191" s="67">
        <v>42</v>
      </c>
      <c r="F191" s="67">
        <v>20</v>
      </c>
      <c r="G191" s="67">
        <v>124</v>
      </c>
      <c r="H191" s="66" t="s">
        <v>513</v>
      </c>
      <c r="I191" s="66" t="s">
        <v>499</v>
      </c>
      <c r="J191" s="67">
        <v>160</v>
      </c>
    </row>
    <row r="192" spans="1:10" x14ac:dyDescent="0.55000000000000004">
      <c r="A192" s="87">
        <v>45926.604907407411</v>
      </c>
      <c r="B192" s="66" t="s">
        <v>1388</v>
      </c>
      <c r="C192" s="66" t="s">
        <v>515</v>
      </c>
      <c r="D192" s="68">
        <v>45734</v>
      </c>
      <c r="E192" s="67">
        <v>45</v>
      </c>
      <c r="F192" s="67">
        <v>20</v>
      </c>
      <c r="G192" s="67">
        <v>121</v>
      </c>
      <c r="H192" s="66" t="s">
        <v>513</v>
      </c>
      <c r="I192" s="66" t="s">
        <v>499</v>
      </c>
      <c r="J192" s="67">
        <v>160</v>
      </c>
    </row>
    <row r="193" spans="1:10" x14ac:dyDescent="0.55000000000000004">
      <c r="A193" s="87">
        <v>45926.604907407411</v>
      </c>
      <c r="B193" s="66" t="s">
        <v>1388</v>
      </c>
      <c r="C193" s="66" t="s">
        <v>515</v>
      </c>
      <c r="D193" s="68">
        <v>45735</v>
      </c>
      <c r="E193" s="67">
        <v>20</v>
      </c>
      <c r="F193" s="67">
        <v>28</v>
      </c>
      <c r="G193" s="67">
        <v>133</v>
      </c>
      <c r="H193" s="66" t="s">
        <v>513</v>
      </c>
      <c r="I193" s="66" t="s">
        <v>499</v>
      </c>
      <c r="J193" s="67">
        <v>160</v>
      </c>
    </row>
    <row r="194" spans="1:10" x14ac:dyDescent="0.55000000000000004">
      <c r="A194" s="87">
        <v>45926.604907407411</v>
      </c>
      <c r="B194" s="66" t="s">
        <v>1388</v>
      </c>
      <c r="C194" s="66" t="s">
        <v>515</v>
      </c>
      <c r="D194" s="68">
        <v>45736</v>
      </c>
      <c r="E194" s="67">
        <v>20</v>
      </c>
      <c r="F194" s="67">
        <v>32</v>
      </c>
      <c r="G194" s="67">
        <v>128</v>
      </c>
      <c r="H194" s="66" t="s">
        <v>513</v>
      </c>
      <c r="I194" s="66" t="s">
        <v>499</v>
      </c>
      <c r="J194" s="67">
        <v>160</v>
      </c>
    </row>
    <row r="195" spans="1:10" x14ac:dyDescent="0.55000000000000004">
      <c r="A195" s="87">
        <v>45926.604907407411</v>
      </c>
      <c r="B195" s="66" t="s">
        <v>1388</v>
      </c>
      <c r="C195" s="66" t="s">
        <v>515</v>
      </c>
      <c r="D195" s="68">
        <v>45737</v>
      </c>
      <c r="E195" s="67">
        <v>28</v>
      </c>
      <c r="F195" s="67">
        <v>25</v>
      </c>
      <c r="G195" s="67">
        <v>134</v>
      </c>
      <c r="H195" s="66" t="s">
        <v>513</v>
      </c>
      <c r="I195" s="66" t="s">
        <v>499</v>
      </c>
      <c r="J195" s="67">
        <v>160</v>
      </c>
    </row>
    <row r="196" spans="1:10" x14ac:dyDescent="0.55000000000000004">
      <c r="A196" s="87">
        <v>45926.604907407411</v>
      </c>
      <c r="B196" s="66" t="s">
        <v>1388</v>
      </c>
      <c r="C196" s="66" t="s">
        <v>515</v>
      </c>
      <c r="D196" s="68">
        <v>45740</v>
      </c>
      <c r="E196" s="67">
        <v>32</v>
      </c>
      <c r="F196" s="67">
        <v>0</v>
      </c>
      <c r="G196" s="67">
        <v>132</v>
      </c>
      <c r="H196" s="66" t="s">
        <v>513</v>
      </c>
      <c r="I196" s="66" t="s">
        <v>499</v>
      </c>
      <c r="J196" s="67">
        <v>160</v>
      </c>
    </row>
    <row r="197" spans="1:10" x14ac:dyDescent="0.55000000000000004">
      <c r="A197" s="87">
        <v>45926.604907407411</v>
      </c>
      <c r="B197" s="66" t="s">
        <v>1388</v>
      </c>
      <c r="C197" s="66" t="s">
        <v>515</v>
      </c>
      <c r="D197" s="68">
        <v>45741</v>
      </c>
      <c r="E197" s="67">
        <v>25</v>
      </c>
      <c r="F197" s="67">
        <v>0</v>
      </c>
      <c r="G197" s="67">
        <v>112</v>
      </c>
      <c r="H197" s="66" t="s">
        <v>513</v>
      </c>
      <c r="I197" s="66" t="s">
        <v>499</v>
      </c>
      <c r="J197" s="67">
        <v>160</v>
      </c>
    </row>
    <row r="198" spans="1:10" x14ac:dyDescent="0.55000000000000004">
      <c r="A198" s="87">
        <v>45926.604907407411</v>
      </c>
      <c r="B198" s="66" t="s">
        <v>1388</v>
      </c>
      <c r="C198" s="66" t="s">
        <v>515</v>
      </c>
      <c r="D198" s="68">
        <v>45743</v>
      </c>
      <c r="E198" s="67">
        <v>0</v>
      </c>
      <c r="F198" s="67">
        <v>150</v>
      </c>
      <c r="G198" s="67">
        <v>102</v>
      </c>
      <c r="H198" s="66" t="s">
        <v>513</v>
      </c>
      <c r="I198" s="66" t="s">
        <v>499</v>
      </c>
      <c r="J198" s="67">
        <v>160</v>
      </c>
    </row>
    <row r="199" spans="1:10" x14ac:dyDescent="0.55000000000000004">
      <c r="A199" s="87">
        <v>45926.604907407411</v>
      </c>
      <c r="B199" s="66" t="s">
        <v>1388</v>
      </c>
      <c r="C199" s="66" t="s">
        <v>515</v>
      </c>
      <c r="D199" s="68">
        <v>45744</v>
      </c>
      <c r="E199" s="67">
        <v>0</v>
      </c>
      <c r="F199" s="67">
        <v>150</v>
      </c>
      <c r="G199" s="67">
        <v>132</v>
      </c>
      <c r="H199" s="66" t="s">
        <v>513</v>
      </c>
      <c r="I199" s="66" t="s">
        <v>499</v>
      </c>
      <c r="J199" s="67">
        <v>160</v>
      </c>
    </row>
    <row r="200" spans="1:10" x14ac:dyDescent="0.55000000000000004">
      <c r="A200" s="87">
        <v>45926.604907407411</v>
      </c>
      <c r="B200" s="66" t="s">
        <v>1388</v>
      </c>
      <c r="C200" s="66" t="s">
        <v>515</v>
      </c>
      <c r="D200" s="68">
        <v>45748</v>
      </c>
      <c r="E200" s="67">
        <v>150</v>
      </c>
      <c r="F200" s="67">
        <v>150</v>
      </c>
      <c r="G200" s="67">
        <v>128</v>
      </c>
      <c r="H200" s="66" t="s">
        <v>513</v>
      </c>
      <c r="I200" s="66" t="s">
        <v>499</v>
      </c>
      <c r="J200" s="67">
        <v>160</v>
      </c>
    </row>
    <row r="201" spans="1:10" x14ac:dyDescent="0.55000000000000004">
      <c r="A201" s="87">
        <v>45926.604907407411</v>
      </c>
      <c r="B201" s="66" t="s">
        <v>1388</v>
      </c>
      <c r="C201" s="66" t="s">
        <v>515</v>
      </c>
      <c r="D201" s="68">
        <v>45749</v>
      </c>
      <c r="E201" s="67">
        <v>150</v>
      </c>
      <c r="F201" s="67">
        <v>40</v>
      </c>
      <c r="G201" s="67">
        <v>102</v>
      </c>
      <c r="H201" s="66" t="s">
        <v>513</v>
      </c>
      <c r="I201" s="66" t="s">
        <v>499</v>
      </c>
      <c r="J201" s="67">
        <v>160</v>
      </c>
    </row>
    <row r="202" spans="1:10" x14ac:dyDescent="0.55000000000000004">
      <c r="A202" s="87">
        <v>45926.604907407411</v>
      </c>
      <c r="B202" s="66" t="s">
        <v>1388</v>
      </c>
      <c r="C202" s="66" t="s">
        <v>515</v>
      </c>
      <c r="D202" s="68">
        <v>45750</v>
      </c>
      <c r="E202" s="67">
        <v>150</v>
      </c>
      <c r="F202" s="67">
        <v>40</v>
      </c>
      <c r="G202" s="67">
        <v>108</v>
      </c>
      <c r="H202" s="66" t="s">
        <v>513</v>
      </c>
      <c r="I202" s="66" t="s">
        <v>499</v>
      </c>
      <c r="J202" s="67">
        <v>160</v>
      </c>
    </row>
    <row r="203" spans="1:10" x14ac:dyDescent="0.55000000000000004">
      <c r="A203" s="87">
        <v>45926.604907407411</v>
      </c>
      <c r="B203" s="66" t="s">
        <v>1388</v>
      </c>
      <c r="C203" s="66" t="s">
        <v>515</v>
      </c>
      <c r="D203" s="68">
        <v>45751</v>
      </c>
      <c r="E203" s="67">
        <v>40</v>
      </c>
      <c r="F203" s="67">
        <v>100</v>
      </c>
      <c r="G203" s="67">
        <v>105</v>
      </c>
      <c r="H203" s="66" t="s">
        <v>513</v>
      </c>
      <c r="I203" s="66" t="s">
        <v>499</v>
      </c>
      <c r="J203" s="67">
        <v>160</v>
      </c>
    </row>
    <row r="204" spans="1:10" x14ac:dyDescent="0.55000000000000004">
      <c r="A204" s="87">
        <v>45926.604907407411</v>
      </c>
      <c r="B204" s="66" t="s">
        <v>1388</v>
      </c>
      <c r="C204" s="66" t="s">
        <v>515</v>
      </c>
      <c r="D204" s="68">
        <v>45752</v>
      </c>
      <c r="E204" s="67">
        <v>0</v>
      </c>
      <c r="F204" s="67">
        <v>85</v>
      </c>
      <c r="G204" s="67">
        <v>84</v>
      </c>
      <c r="H204" s="66" t="s">
        <v>513</v>
      </c>
      <c r="I204" s="66" t="s">
        <v>499</v>
      </c>
      <c r="J204" s="67">
        <v>160</v>
      </c>
    </row>
    <row r="205" spans="1:10" x14ac:dyDescent="0.55000000000000004">
      <c r="A205" s="87">
        <v>45926.604907407411</v>
      </c>
      <c r="B205" s="66" t="s">
        <v>1388</v>
      </c>
      <c r="C205" s="66" t="s">
        <v>515</v>
      </c>
      <c r="D205" s="68">
        <v>45754</v>
      </c>
      <c r="E205" s="67">
        <v>40</v>
      </c>
      <c r="F205" s="67">
        <v>100</v>
      </c>
      <c r="G205" s="67">
        <v>111</v>
      </c>
      <c r="H205" s="66" t="s">
        <v>513</v>
      </c>
      <c r="I205" s="66" t="s">
        <v>499</v>
      </c>
      <c r="J205" s="67">
        <v>160</v>
      </c>
    </row>
    <row r="206" spans="1:10" x14ac:dyDescent="0.55000000000000004">
      <c r="A206" s="87">
        <v>45926.604907407411</v>
      </c>
      <c r="B206" s="66" t="s">
        <v>1388</v>
      </c>
      <c r="C206" s="66" t="s">
        <v>515</v>
      </c>
      <c r="D206" s="68">
        <v>45755</v>
      </c>
      <c r="E206" s="67">
        <v>141</v>
      </c>
      <c r="F206" s="67">
        <v>124</v>
      </c>
      <c r="G206" s="67">
        <v>94</v>
      </c>
      <c r="H206" s="66" t="s">
        <v>513</v>
      </c>
      <c r="I206" s="66" t="s">
        <v>499</v>
      </c>
      <c r="J206" s="67">
        <v>160</v>
      </c>
    </row>
    <row r="207" spans="1:10" x14ac:dyDescent="0.55000000000000004">
      <c r="A207" s="87">
        <v>45926.604907407411</v>
      </c>
      <c r="B207" s="66" t="s">
        <v>1388</v>
      </c>
      <c r="C207" s="66" t="s">
        <v>515</v>
      </c>
      <c r="D207" s="68">
        <v>45756</v>
      </c>
      <c r="E207" s="67">
        <v>146</v>
      </c>
      <c r="F207" s="67">
        <v>104</v>
      </c>
      <c r="G207" s="67">
        <v>72</v>
      </c>
      <c r="H207" s="66" t="s">
        <v>513</v>
      </c>
      <c r="I207" s="66" t="s">
        <v>499</v>
      </c>
      <c r="J207" s="67">
        <v>160</v>
      </c>
    </row>
    <row r="208" spans="1:10" x14ac:dyDescent="0.55000000000000004">
      <c r="A208" s="87">
        <v>45926.604907407411</v>
      </c>
      <c r="B208" s="66" t="s">
        <v>1388</v>
      </c>
      <c r="C208" s="66" t="s">
        <v>515</v>
      </c>
      <c r="D208" s="68">
        <v>45757</v>
      </c>
      <c r="E208" s="67">
        <v>124</v>
      </c>
      <c r="F208" s="67">
        <v>0</v>
      </c>
      <c r="G208" s="67">
        <v>74</v>
      </c>
      <c r="H208" s="66" t="s">
        <v>513</v>
      </c>
      <c r="I208" s="66" t="s">
        <v>499</v>
      </c>
      <c r="J208" s="67">
        <v>160</v>
      </c>
    </row>
    <row r="209" spans="1:10" x14ac:dyDescent="0.55000000000000004">
      <c r="A209" s="87">
        <v>45926.604907407411</v>
      </c>
      <c r="B209" s="66" t="s">
        <v>1388</v>
      </c>
      <c r="C209" s="66" t="s">
        <v>515</v>
      </c>
      <c r="D209" s="68">
        <v>45758</v>
      </c>
      <c r="E209" s="67">
        <v>134</v>
      </c>
      <c r="F209" s="67">
        <v>92</v>
      </c>
      <c r="G209" s="67">
        <v>98</v>
      </c>
      <c r="H209" s="66" t="s">
        <v>513</v>
      </c>
      <c r="I209" s="66" t="s">
        <v>499</v>
      </c>
      <c r="J209" s="67">
        <v>160</v>
      </c>
    </row>
    <row r="210" spans="1:10" x14ac:dyDescent="0.55000000000000004">
      <c r="A210" s="87">
        <v>45926.604907407411</v>
      </c>
      <c r="B210" s="66" t="s">
        <v>1388</v>
      </c>
      <c r="C210" s="66" t="s">
        <v>515</v>
      </c>
      <c r="D210" s="68">
        <v>45761</v>
      </c>
      <c r="E210" s="67">
        <v>91</v>
      </c>
      <c r="F210" s="67">
        <v>0</v>
      </c>
      <c r="G210" s="67">
        <v>83</v>
      </c>
      <c r="H210" s="66" t="s">
        <v>513</v>
      </c>
      <c r="I210" s="66" t="s">
        <v>499</v>
      </c>
      <c r="J210" s="67">
        <v>160</v>
      </c>
    </row>
    <row r="211" spans="1:10" x14ac:dyDescent="0.55000000000000004">
      <c r="A211" s="87">
        <v>45926.604907407411</v>
      </c>
      <c r="B211" s="66" t="s">
        <v>1388</v>
      </c>
      <c r="C211" s="66" t="s">
        <v>515</v>
      </c>
      <c r="D211" s="68">
        <v>45762</v>
      </c>
      <c r="E211" s="67">
        <v>92</v>
      </c>
      <c r="F211" s="67">
        <v>56</v>
      </c>
      <c r="G211" s="67">
        <v>98</v>
      </c>
      <c r="H211" s="66" t="s">
        <v>513</v>
      </c>
      <c r="I211" s="66" t="s">
        <v>499</v>
      </c>
      <c r="J211" s="67">
        <v>160</v>
      </c>
    </row>
    <row r="212" spans="1:10" x14ac:dyDescent="0.55000000000000004">
      <c r="A212" s="87">
        <v>45926.604907407411</v>
      </c>
      <c r="B212" s="66" t="s">
        <v>1388</v>
      </c>
      <c r="C212" s="66" t="s">
        <v>515</v>
      </c>
      <c r="D212" s="68">
        <v>45763</v>
      </c>
      <c r="E212" s="67">
        <v>81</v>
      </c>
      <c r="F212" s="67">
        <v>71</v>
      </c>
      <c r="G212" s="67">
        <v>84</v>
      </c>
      <c r="H212" s="66" t="s">
        <v>513</v>
      </c>
      <c r="I212" s="66" t="s">
        <v>499</v>
      </c>
      <c r="J212" s="67">
        <v>160</v>
      </c>
    </row>
    <row r="213" spans="1:10" x14ac:dyDescent="0.55000000000000004">
      <c r="A213" s="87">
        <v>45926.604907407411</v>
      </c>
      <c r="B213" s="66" t="s">
        <v>1388</v>
      </c>
      <c r="C213" s="66" t="s">
        <v>515</v>
      </c>
      <c r="D213" s="68">
        <v>45764</v>
      </c>
      <c r="E213" s="67">
        <v>56</v>
      </c>
      <c r="F213" s="67">
        <v>0</v>
      </c>
      <c r="G213" s="67">
        <v>94</v>
      </c>
      <c r="H213" s="66" t="s">
        <v>513</v>
      </c>
      <c r="I213" s="66" t="s">
        <v>499</v>
      </c>
      <c r="J213" s="67">
        <v>160</v>
      </c>
    </row>
    <row r="214" spans="1:10" x14ac:dyDescent="0.55000000000000004">
      <c r="A214" s="87">
        <v>45926.604907407411</v>
      </c>
      <c r="B214" s="66" t="s">
        <v>1388</v>
      </c>
      <c r="C214" s="66" t="s">
        <v>515</v>
      </c>
      <c r="D214" s="68">
        <v>45765</v>
      </c>
      <c r="E214" s="67">
        <v>71</v>
      </c>
      <c r="F214" s="67">
        <v>0</v>
      </c>
      <c r="G214" s="67">
        <v>91</v>
      </c>
      <c r="H214" s="66" t="s">
        <v>513</v>
      </c>
      <c r="I214" s="66" t="s">
        <v>499</v>
      </c>
      <c r="J214" s="67">
        <v>160</v>
      </c>
    </row>
    <row r="215" spans="1:10" x14ac:dyDescent="0.55000000000000004">
      <c r="A215" s="87">
        <v>45926.604907407411</v>
      </c>
      <c r="B215" s="66" t="s">
        <v>1388</v>
      </c>
      <c r="C215" s="66" t="s">
        <v>515</v>
      </c>
      <c r="D215" s="68">
        <v>45768</v>
      </c>
      <c r="E215" s="67">
        <v>0</v>
      </c>
      <c r="F215" s="67">
        <v>51</v>
      </c>
      <c r="G215" s="67">
        <v>96</v>
      </c>
      <c r="H215" s="66" t="s">
        <v>513</v>
      </c>
      <c r="I215" s="66" t="s">
        <v>499</v>
      </c>
      <c r="J215" s="67">
        <v>160</v>
      </c>
    </row>
    <row r="216" spans="1:10" x14ac:dyDescent="0.55000000000000004">
      <c r="A216" s="87">
        <v>45926.604907407411</v>
      </c>
      <c r="B216" s="66" t="s">
        <v>1388</v>
      </c>
      <c r="C216" s="66" t="s">
        <v>515</v>
      </c>
      <c r="D216" s="68">
        <v>45769</v>
      </c>
      <c r="E216" s="67">
        <v>0</v>
      </c>
      <c r="F216" s="67">
        <v>78</v>
      </c>
      <c r="G216" s="67">
        <v>95</v>
      </c>
      <c r="H216" s="66" t="s">
        <v>513</v>
      </c>
      <c r="I216" s="66" t="s">
        <v>499</v>
      </c>
      <c r="J216" s="67">
        <v>160</v>
      </c>
    </row>
    <row r="217" spans="1:10" x14ac:dyDescent="0.55000000000000004">
      <c r="A217" s="87">
        <v>45926.604907407411</v>
      </c>
      <c r="B217" s="66" t="s">
        <v>1388</v>
      </c>
      <c r="C217" s="66" t="s">
        <v>515</v>
      </c>
      <c r="D217" s="68">
        <v>45770</v>
      </c>
      <c r="E217" s="67">
        <v>51</v>
      </c>
      <c r="F217" s="67">
        <v>85</v>
      </c>
      <c r="G217" s="67">
        <v>90</v>
      </c>
      <c r="H217" s="66" t="s">
        <v>513</v>
      </c>
      <c r="I217" s="66" t="s">
        <v>499</v>
      </c>
      <c r="J217" s="67">
        <v>160</v>
      </c>
    </row>
    <row r="218" spans="1:10" x14ac:dyDescent="0.55000000000000004">
      <c r="A218" s="87">
        <v>45926.604907407411</v>
      </c>
      <c r="B218" s="66" t="s">
        <v>1388</v>
      </c>
      <c r="C218" s="66" t="s">
        <v>515</v>
      </c>
      <c r="D218" s="68">
        <v>45771</v>
      </c>
      <c r="E218" s="67">
        <v>103</v>
      </c>
      <c r="F218" s="67">
        <v>75</v>
      </c>
      <c r="G218" s="67">
        <v>67</v>
      </c>
      <c r="H218" s="66" t="s">
        <v>513</v>
      </c>
      <c r="I218" s="66" t="s">
        <v>499</v>
      </c>
      <c r="J218" s="67">
        <v>160</v>
      </c>
    </row>
    <row r="219" spans="1:10" x14ac:dyDescent="0.55000000000000004">
      <c r="A219" s="87">
        <v>45926.604907407411</v>
      </c>
      <c r="B219" s="66" t="s">
        <v>1388</v>
      </c>
      <c r="C219" s="66" t="s">
        <v>515</v>
      </c>
      <c r="D219" s="68">
        <v>45772</v>
      </c>
      <c r="E219" s="67">
        <v>85</v>
      </c>
      <c r="F219" s="67">
        <v>77</v>
      </c>
      <c r="G219" s="67">
        <v>88</v>
      </c>
      <c r="H219" s="66" t="s">
        <v>513</v>
      </c>
      <c r="I219" s="66" t="s">
        <v>499</v>
      </c>
      <c r="J219" s="67">
        <v>160</v>
      </c>
    </row>
    <row r="220" spans="1:10" x14ac:dyDescent="0.55000000000000004">
      <c r="A220" s="87">
        <v>45926.604907407411</v>
      </c>
      <c r="B220" s="66" t="s">
        <v>1388</v>
      </c>
      <c r="C220" s="66" t="s">
        <v>515</v>
      </c>
      <c r="D220" s="68">
        <v>45783</v>
      </c>
      <c r="E220" s="67">
        <v>75</v>
      </c>
      <c r="F220" s="67">
        <v>74</v>
      </c>
      <c r="G220" s="67">
        <v>84</v>
      </c>
      <c r="H220" s="66" t="s">
        <v>513</v>
      </c>
      <c r="I220" s="66" t="s">
        <v>499</v>
      </c>
      <c r="J220" s="67">
        <v>160</v>
      </c>
    </row>
    <row r="221" spans="1:10" x14ac:dyDescent="0.55000000000000004">
      <c r="A221" s="87">
        <v>45926.604907407411</v>
      </c>
      <c r="B221" s="66" t="s">
        <v>1388</v>
      </c>
      <c r="C221" s="66" t="s">
        <v>515</v>
      </c>
      <c r="D221" s="68">
        <v>45784</v>
      </c>
      <c r="E221" s="67">
        <v>77</v>
      </c>
      <c r="F221" s="67">
        <v>81</v>
      </c>
      <c r="G221" s="67">
        <v>87</v>
      </c>
      <c r="H221" s="66" t="s">
        <v>513</v>
      </c>
      <c r="I221" s="66" t="s">
        <v>499</v>
      </c>
      <c r="J221" s="67">
        <v>160</v>
      </c>
    </row>
    <row r="222" spans="1:10" x14ac:dyDescent="0.55000000000000004">
      <c r="A222" s="87">
        <v>45926.604907407411</v>
      </c>
      <c r="B222" s="66" t="s">
        <v>1388</v>
      </c>
      <c r="C222" s="66" t="s">
        <v>515</v>
      </c>
      <c r="D222" s="68">
        <v>45785</v>
      </c>
      <c r="E222" s="67">
        <v>74</v>
      </c>
      <c r="F222" s="67">
        <v>81</v>
      </c>
      <c r="G222" s="67">
        <v>87</v>
      </c>
      <c r="H222" s="66" t="s">
        <v>513</v>
      </c>
      <c r="I222" s="66" t="s">
        <v>499</v>
      </c>
      <c r="J222" s="67">
        <v>160</v>
      </c>
    </row>
    <row r="223" spans="1:10" x14ac:dyDescent="0.55000000000000004">
      <c r="A223" s="87">
        <v>45926.604907407411</v>
      </c>
      <c r="B223" s="66" t="s">
        <v>1388</v>
      </c>
      <c r="C223" s="66" t="s">
        <v>515</v>
      </c>
      <c r="D223" s="68">
        <v>45786</v>
      </c>
      <c r="E223" s="67">
        <v>81</v>
      </c>
      <c r="F223" s="67">
        <v>66</v>
      </c>
      <c r="G223" s="67">
        <v>86</v>
      </c>
      <c r="H223" s="66" t="s">
        <v>513</v>
      </c>
      <c r="I223" s="66" t="s">
        <v>499</v>
      </c>
      <c r="J223" s="67">
        <v>160</v>
      </c>
    </row>
    <row r="224" spans="1:10" x14ac:dyDescent="0.55000000000000004">
      <c r="A224" s="87">
        <v>45926.604907407411</v>
      </c>
      <c r="B224" s="66" t="s">
        <v>1388</v>
      </c>
      <c r="C224" s="66" t="s">
        <v>515</v>
      </c>
      <c r="D224" s="68">
        <v>45789</v>
      </c>
      <c r="E224" s="67">
        <v>81</v>
      </c>
      <c r="F224" s="67">
        <v>81</v>
      </c>
      <c r="G224" s="67">
        <v>72</v>
      </c>
      <c r="H224" s="66" t="s">
        <v>513</v>
      </c>
      <c r="I224" s="66" t="s">
        <v>499</v>
      </c>
      <c r="J224" s="67">
        <v>160</v>
      </c>
    </row>
    <row r="225" spans="1:10" x14ac:dyDescent="0.55000000000000004">
      <c r="A225" s="87">
        <v>45926.604907407411</v>
      </c>
      <c r="B225" s="66" t="s">
        <v>1388</v>
      </c>
      <c r="C225" s="66" t="s">
        <v>515</v>
      </c>
      <c r="D225" s="68">
        <v>45790</v>
      </c>
      <c r="E225" s="67">
        <v>66</v>
      </c>
      <c r="F225" s="67">
        <v>83</v>
      </c>
      <c r="G225" s="67">
        <v>94</v>
      </c>
      <c r="H225" s="66" t="s">
        <v>513</v>
      </c>
      <c r="I225" s="66" t="s">
        <v>499</v>
      </c>
      <c r="J225" s="67">
        <v>160</v>
      </c>
    </row>
    <row r="226" spans="1:10" x14ac:dyDescent="0.55000000000000004">
      <c r="A226" s="87">
        <v>45926.604907407411</v>
      </c>
      <c r="B226" s="66" t="s">
        <v>1388</v>
      </c>
      <c r="C226" s="66" t="s">
        <v>515</v>
      </c>
      <c r="D226" s="68">
        <v>45791</v>
      </c>
      <c r="E226" s="67">
        <v>81</v>
      </c>
      <c r="F226" s="67">
        <v>83</v>
      </c>
      <c r="G226" s="67">
        <v>82</v>
      </c>
      <c r="H226" s="66" t="s">
        <v>513</v>
      </c>
      <c r="I226" s="66" t="s">
        <v>499</v>
      </c>
      <c r="J226" s="67">
        <v>160</v>
      </c>
    </row>
    <row r="227" spans="1:10" x14ac:dyDescent="0.55000000000000004">
      <c r="A227" s="87">
        <v>45926.604907407411</v>
      </c>
      <c r="B227" s="66" t="s">
        <v>1388</v>
      </c>
      <c r="C227" s="66" t="s">
        <v>515</v>
      </c>
      <c r="D227" s="68">
        <v>45792</v>
      </c>
      <c r="E227" s="67">
        <v>83</v>
      </c>
      <c r="F227" s="67">
        <v>110</v>
      </c>
      <c r="G227" s="67">
        <v>93</v>
      </c>
      <c r="H227" s="66" t="s">
        <v>513</v>
      </c>
      <c r="I227" s="66" t="s">
        <v>499</v>
      </c>
      <c r="J227" s="67">
        <v>160</v>
      </c>
    </row>
    <row r="228" spans="1:10" x14ac:dyDescent="0.55000000000000004">
      <c r="A228" s="87">
        <v>45926.604907407411</v>
      </c>
      <c r="B228" s="66" t="s">
        <v>1388</v>
      </c>
      <c r="C228" s="66" t="s">
        <v>515</v>
      </c>
      <c r="D228" s="68">
        <v>45793</v>
      </c>
      <c r="E228" s="67">
        <v>83</v>
      </c>
      <c r="F228" s="67">
        <v>104</v>
      </c>
      <c r="G228" s="67">
        <v>91</v>
      </c>
      <c r="H228" s="66" t="s">
        <v>513</v>
      </c>
      <c r="I228" s="66" t="s">
        <v>499</v>
      </c>
      <c r="J228" s="67">
        <v>160</v>
      </c>
    </row>
    <row r="229" spans="1:10" x14ac:dyDescent="0.55000000000000004">
      <c r="A229" s="87">
        <v>45926.604907407411</v>
      </c>
      <c r="B229" s="66" t="s">
        <v>1388</v>
      </c>
      <c r="C229" s="66" t="s">
        <v>515</v>
      </c>
      <c r="D229" s="68">
        <v>45796</v>
      </c>
      <c r="E229" s="67">
        <v>110</v>
      </c>
      <c r="F229" s="67">
        <v>0</v>
      </c>
      <c r="G229" s="67">
        <v>97</v>
      </c>
      <c r="H229" s="66" t="s">
        <v>513</v>
      </c>
      <c r="I229" s="66" t="s">
        <v>499</v>
      </c>
      <c r="J229" s="67">
        <v>160</v>
      </c>
    </row>
    <row r="230" spans="1:10" x14ac:dyDescent="0.55000000000000004">
      <c r="A230" s="87">
        <v>45926.604907407411</v>
      </c>
      <c r="B230" s="66" t="s">
        <v>1388</v>
      </c>
      <c r="C230" s="66" t="s">
        <v>515</v>
      </c>
      <c r="D230" s="68">
        <v>45797</v>
      </c>
      <c r="E230" s="67">
        <v>104</v>
      </c>
      <c r="F230" s="67">
        <v>0</v>
      </c>
      <c r="G230" s="67">
        <v>80</v>
      </c>
      <c r="H230" s="66" t="s">
        <v>513</v>
      </c>
      <c r="I230" s="66" t="s">
        <v>499</v>
      </c>
      <c r="J230" s="67">
        <v>160</v>
      </c>
    </row>
    <row r="231" spans="1:10" x14ac:dyDescent="0.55000000000000004">
      <c r="A231" s="87">
        <v>45926.604907407411</v>
      </c>
      <c r="B231" s="66" t="s">
        <v>1388</v>
      </c>
      <c r="C231" s="66" t="s">
        <v>517</v>
      </c>
      <c r="D231" s="68">
        <v>45768</v>
      </c>
      <c r="E231" s="67">
        <v>0</v>
      </c>
      <c r="F231" s="67">
        <v>35</v>
      </c>
      <c r="G231" s="67">
        <v>96</v>
      </c>
      <c r="H231" s="66" t="s">
        <v>513</v>
      </c>
      <c r="I231" s="66" t="s">
        <v>499</v>
      </c>
      <c r="J231" s="67">
        <v>160</v>
      </c>
    </row>
    <row r="232" spans="1:10" x14ac:dyDescent="0.55000000000000004">
      <c r="A232" s="87">
        <v>45926.604907407411</v>
      </c>
      <c r="B232" s="66" t="s">
        <v>1388</v>
      </c>
      <c r="C232" s="66" t="s">
        <v>517</v>
      </c>
      <c r="D232" s="68">
        <v>45770</v>
      </c>
      <c r="E232" s="67">
        <v>35</v>
      </c>
      <c r="F232" s="67">
        <v>0</v>
      </c>
      <c r="G232" s="67">
        <v>97</v>
      </c>
      <c r="H232" s="66" t="s">
        <v>513</v>
      </c>
      <c r="I232" s="66" t="s">
        <v>499</v>
      </c>
      <c r="J232" s="67">
        <v>160</v>
      </c>
    </row>
    <row r="233" spans="1:10" x14ac:dyDescent="0.55000000000000004">
      <c r="A233" s="87">
        <v>45926.604907407411</v>
      </c>
      <c r="B233" s="66" t="s">
        <v>1388</v>
      </c>
      <c r="C233" s="66" t="s">
        <v>519</v>
      </c>
      <c r="D233" s="68">
        <v>45762</v>
      </c>
      <c r="E233" s="67">
        <v>0</v>
      </c>
      <c r="F233" s="67">
        <v>2</v>
      </c>
      <c r="G233" s="67">
        <v>98</v>
      </c>
      <c r="H233" s="66" t="s">
        <v>518</v>
      </c>
      <c r="I233" s="66" t="s">
        <v>499</v>
      </c>
      <c r="J233" s="67">
        <v>160</v>
      </c>
    </row>
    <row r="234" spans="1:10" x14ac:dyDescent="0.55000000000000004">
      <c r="A234" s="87">
        <v>45926.604907407411</v>
      </c>
      <c r="B234" s="66" t="s">
        <v>1388</v>
      </c>
      <c r="C234" s="66" t="s">
        <v>521</v>
      </c>
      <c r="D234" s="68">
        <v>45715</v>
      </c>
      <c r="E234" s="67">
        <v>0</v>
      </c>
      <c r="F234" s="67">
        <v>164</v>
      </c>
      <c r="G234" s="67">
        <v>118</v>
      </c>
      <c r="H234" s="66" t="s">
        <v>518</v>
      </c>
      <c r="I234" s="66" t="s">
        <v>499</v>
      </c>
      <c r="J234" s="67">
        <v>160</v>
      </c>
    </row>
    <row r="235" spans="1:10" x14ac:dyDescent="0.55000000000000004">
      <c r="A235" s="87">
        <v>45926.604907407411</v>
      </c>
      <c r="B235" s="66" t="s">
        <v>1388</v>
      </c>
      <c r="C235" s="66" t="s">
        <v>521</v>
      </c>
      <c r="D235" s="68">
        <v>45716</v>
      </c>
      <c r="E235" s="67">
        <v>0</v>
      </c>
      <c r="F235" s="67">
        <v>120</v>
      </c>
      <c r="G235" s="67">
        <v>135</v>
      </c>
      <c r="H235" s="66" t="s">
        <v>518</v>
      </c>
      <c r="I235" s="66" t="s">
        <v>499</v>
      </c>
      <c r="J235" s="67">
        <v>160</v>
      </c>
    </row>
    <row r="236" spans="1:10" x14ac:dyDescent="0.55000000000000004">
      <c r="A236" s="87">
        <v>45926.604907407411</v>
      </c>
      <c r="B236" s="66" t="s">
        <v>1388</v>
      </c>
      <c r="C236" s="66" t="s">
        <v>521</v>
      </c>
      <c r="D236" s="68">
        <v>45719</v>
      </c>
      <c r="E236" s="67">
        <v>164</v>
      </c>
      <c r="F236" s="67">
        <v>125</v>
      </c>
      <c r="G236" s="67">
        <v>107</v>
      </c>
      <c r="H236" s="66" t="s">
        <v>518</v>
      </c>
      <c r="I236" s="66" t="s">
        <v>499</v>
      </c>
      <c r="J236" s="67">
        <v>160</v>
      </c>
    </row>
    <row r="237" spans="1:10" x14ac:dyDescent="0.55000000000000004">
      <c r="A237" s="87">
        <v>45926.604907407411</v>
      </c>
      <c r="B237" s="66" t="s">
        <v>1388</v>
      </c>
      <c r="C237" s="66" t="s">
        <v>521</v>
      </c>
      <c r="D237" s="68">
        <v>45720</v>
      </c>
      <c r="E237" s="67">
        <v>120</v>
      </c>
      <c r="F237" s="67">
        <v>103</v>
      </c>
      <c r="G237" s="67">
        <v>103</v>
      </c>
      <c r="H237" s="66" t="s">
        <v>518</v>
      </c>
      <c r="I237" s="66" t="s">
        <v>499</v>
      </c>
      <c r="J237" s="67">
        <v>160</v>
      </c>
    </row>
    <row r="238" spans="1:10" x14ac:dyDescent="0.55000000000000004">
      <c r="A238" s="87">
        <v>45926.604907407411</v>
      </c>
      <c r="B238" s="66" t="s">
        <v>1388</v>
      </c>
      <c r="C238" s="66" t="s">
        <v>521</v>
      </c>
      <c r="D238" s="68">
        <v>45721</v>
      </c>
      <c r="E238" s="67">
        <v>125</v>
      </c>
      <c r="F238" s="67">
        <v>103</v>
      </c>
      <c r="G238" s="67">
        <v>117</v>
      </c>
      <c r="H238" s="66" t="s">
        <v>518</v>
      </c>
      <c r="I238" s="66" t="s">
        <v>499</v>
      </c>
      <c r="J238" s="67">
        <v>160</v>
      </c>
    </row>
    <row r="239" spans="1:10" x14ac:dyDescent="0.55000000000000004">
      <c r="A239" s="87">
        <v>45926.604907407411</v>
      </c>
      <c r="B239" s="66" t="s">
        <v>1388</v>
      </c>
      <c r="C239" s="66" t="s">
        <v>521</v>
      </c>
      <c r="D239" s="68">
        <v>45722</v>
      </c>
      <c r="E239" s="67">
        <v>103</v>
      </c>
      <c r="F239" s="67">
        <v>134</v>
      </c>
      <c r="G239" s="67">
        <v>100</v>
      </c>
      <c r="H239" s="66" t="s">
        <v>518</v>
      </c>
      <c r="I239" s="66" t="s">
        <v>499</v>
      </c>
      <c r="J239" s="67">
        <v>160</v>
      </c>
    </row>
    <row r="240" spans="1:10" x14ac:dyDescent="0.55000000000000004">
      <c r="A240" s="87">
        <v>45926.604907407411</v>
      </c>
      <c r="B240" s="66" t="s">
        <v>1388</v>
      </c>
      <c r="C240" s="66" t="s">
        <v>521</v>
      </c>
      <c r="D240" s="68">
        <v>45723</v>
      </c>
      <c r="E240" s="67">
        <v>103</v>
      </c>
      <c r="F240" s="67">
        <v>139</v>
      </c>
      <c r="G240" s="67">
        <v>109</v>
      </c>
      <c r="H240" s="66" t="s">
        <v>518</v>
      </c>
      <c r="I240" s="66" t="s">
        <v>499</v>
      </c>
      <c r="J240" s="67">
        <v>160</v>
      </c>
    </row>
    <row r="241" spans="1:10" x14ac:dyDescent="0.55000000000000004">
      <c r="A241" s="87">
        <v>45926.604907407411</v>
      </c>
      <c r="B241" s="66" t="s">
        <v>1388</v>
      </c>
      <c r="C241" s="66" t="s">
        <v>521</v>
      </c>
      <c r="D241" s="68">
        <v>45726</v>
      </c>
      <c r="E241" s="67">
        <v>134</v>
      </c>
      <c r="F241" s="67">
        <v>134</v>
      </c>
      <c r="G241" s="67">
        <v>106</v>
      </c>
      <c r="H241" s="66" t="s">
        <v>518</v>
      </c>
      <c r="I241" s="66" t="s">
        <v>499</v>
      </c>
      <c r="J241" s="67">
        <v>160</v>
      </c>
    </row>
    <row r="242" spans="1:10" x14ac:dyDescent="0.55000000000000004">
      <c r="A242" s="87">
        <v>45926.604907407411</v>
      </c>
      <c r="B242" s="66" t="s">
        <v>1388</v>
      </c>
      <c r="C242" s="66" t="s">
        <v>521</v>
      </c>
      <c r="D242" s="68">
        <v>45727</v>
      </c>
      <c r="E242" s="67">
        <v>139</v>
      </c>
      <c r="F242" s="67">
        <v>101</v>
      </c>
      <c r="G242" s="67">
        <v>102</v>
      </c>
      <c r="H242" s="66" t="s">
        <v>518</v>
      </c>
      <c r="I242" s="66" t="s">
        <v>499</v>
      </c>
      <c r="J242" s="67">
        <v>160</v>
      </c>
    </row>
    <row r="243" spans="1:10" x14ac:dyDescent="0.55000000000000004">
      <c r="A243" s="87">
        <v>45926.604907407411</v>
      </c>
      <c r="B243" s="66" t="s">
        <v>1388</v>
      </c>
      <c r="C243" s="66" t="s">
        <v>521</v>
      </c>
      <c r="D243" s="68">
        <v>45728</v>
      </c>
      <c r="E243" s="67">
        <v>134</v>
      </c>
      <c r="F243" s="67">
        <v>100</v>
      </c>
      <c r="G243" s="67">
        <v>111</v>
      </c>
      <c r="H243" s="66" t="s">
        <v>518</v>
      </c>
      <c r="I243" s="66" t="s">
        <v>499</v>
      </c>
      <c r="J243" s="67">
        <v>160</v>
      </c>
    </row>
    <row r="244" spans="1:10" x14ac:dyDescent="0.55000000000000004">
      <c r="A244" s="87">
        <v>45926.604907407411</v>
      </c>
      <c r="B244" s="66" t="s">
        <v>1388</v>
      </c>
      <c r="C244" s="66" t="s">
        <v>521</v>
      </c>
      <c r="D244" s="68">
        <v>45729</v>
      </c>
      <c r="E244" s="67">
        <v>101</v>
      </c>
      <c r="F244" s="67">
        <v>153</v>
      </c>
      <c r="G244" s="67">
        <v>101</v>
      </c>
      <c r="H244" s="66" t="s">
        <v>518</v>
      </c>
      <c r="I244" s="66" t="s">
        <v>499</v>
      </c>
      <c r="J244" s="67">
        <v>160</v>
      </c>
    </row>
    <row r="245" spans="1:10" x14ac:dyDescent="0.55000000000000004">
      <c r="A245" s="87">
        <v>45926.604907407411</v>
      </c>
      <c r="B245" s="66" t="s">
        <v>1388</v>
      </c>
      <c r="C245" s="66" t="s">
        <v>521</v>
      </c>
      <c r="D245" s="68">
        <v>45730</v>
      </c>
      <c r="E245" s="67">
        <v>100</v>
      </c>
      <c r="F245" s="67">
        <v>150</v>
      </c>
      <c r="G245" s="67">
        <v>111</v>
      </c>
      <c r="H245" s="66" t="s">
        <v>518</v>
      </c>
      <c r="I245" s="66" t="s">
        <v>499</v>
      </c>
      <c r="J245" s="67">
        <v>160</v>
      </c>
    </row>
    <row r="246" spans="1:10" x14ac:dyDescent="0.55000000000000004">
      <c r="A246" s="87">
        <v>45926.604907407411</v>
      </c>
      <c r="B246" s="66" t="s">
        <v>1388</v>
      </c>
      <c r="C246" s="66" t="s">
        <v>521</v>
      </c>
      <c r="D246" s="68">
        <v>45733</v>
      </c>
      <c r="E246" s="67">
        <v>153</v>
      </c>
      <c r="F246" s="67">
        <v>147</v>
      </c>
      <c r="G246" s="67">
        <v>124</v>
      </c>
      <c r="H246" s="66" t="s">
        <v>518</v>
      </c>
      <c r="I246" s="66" t="s">
        <v>499</v>
      </c>
      <c r="J246" s="67">
        <v>160</v>
      </c>
    </row>
    <row r="247" spans="1:10" x14ac:dyDescent="0.55000000000000004">
      <c r="A247" s="87">
        <v>45926.604907407411</v>
      </c>
      <c r="B247" s="66" t="s">
        <v>1388</v>
      </c>
      <c r="C247" s="66" t="s">
        <v>521</v>
      </c>
      <c r="D247" s="68">
        <v>45734</v>
      </c>
      <c r="E247" s="67">
        <v>150</v>
      </c>
      <c r="F247" s="67">
        <v>57</v>
      </c>
      <c r="G247" s="67">
        <v>121</v>
      </c>
      <c r="H247" s="66" t="s">
        <v>518</v>
      </c>
      <c r="I247" s="66" t="s">
        <v>499</v>
      </c>
      <c r="J247" s="67">
        <v>160</v>
      </c>
    </row>
    <row r="248" spans="1:10" x14ac:dyDescent="0.55000000000000004">
      <c r="A248" s="87">
        <v>45926.604907407411</v>
      </c>
      <c r="B248" s="66" t="s">
        <v>1388</v>
      </c>
      <c r="C248" s="66" t="s">
        <v>521</v>
      </c>
      <c r="D248" s="68">
        <v>45735</v>
      </c>
      <c r="E248" s="67">
        <v>147</v>
      </c>
      <c r="F248" s="67">
        <v>160</v>
      </c>
      <c r="G248" s="67">
        <v>133</v>
      </c>
      <c r="H248" s="66" t="s">
        <v>518</v>
      </c>
      <c r="I248" s="66" t="s">
        <v>499</v>
      </c>
      <c r="J248" s="67">
        <v>160</v>
      </c>
    </row>
    <row r="249" spans="1:10" x14ac:dyDescent="0.55000000000000004">
      <c r="A249" s="87">
        <v>45926.604907407411</v>
      </c>
      <c r="B249" s="66" t="s">
        <v>1388</v>
      </c>
      <c r="C249" s="66" t="s">
        <v>521</v>
      </c>
      <c r="D249" s="68">
        <v>45736</v>
      </c>
      <c r="E249" s="67">
        <v>57</v>
      </c>
      <c r="F249" s="67">
        <v>159</v>
      </c>
      <c r="G249" s="67">
        <v>128</v>
      </c>
      <c r="H249" s="66" t="s">
        <v>518</v>
      </c>
      <c r="I249" s="66" t="s">
        <v>499</v>
      </c>
      <c r="J249" s="67">
        <v>160</v>
      </c>
    </row>
    <row r="250" spans="1:10" x14ac:dyDescent="0.55000000000000004">
      <c r="A250" s="87">
        <v>45926.604907407411</v>
      </c>
      <c r="B250" s="66" t="s">
        <v>1388</v>
      </c>
      <c r="C250" s="66" t="s">
        <v>521</v>
      </c>
      <c r="D250" s="68">
        <v>45737</v>
      </c>
      <c r="E250" s="67">
        <v>160</v>
      </c>
      <c r="F250" s="67">
        <v>185</v>
      </c>
      <c r="G250" s="67">
        <v>134</v>
      </c>
      <c r="H250" s="66" t="s">
        <v>518</v>
      </c>
      <c r="I250" s="66" t="s">
        <v>499</v>
      </c>
      <c r="J250" s="67">
        <v>160</v>
      </c>
    </row>
    <row r="251" spans="1:10" x14ac:dyDescent="0.55000000000000004">
      <c r="A251" s="87">
        <v>45926.604907407411</v>
      </c>
      <c r="B251" s="66" t="s">
        <v>1388</v>
      </c>
      <c r="C251" s="66" t="s">
        <v>521</v>
      </c>
      <c r="D251" s="68">
        <v>45740</v>
      </c>
      <c r="E251" s="67">
        <v>159</v>
      </c>
      <c r="F251" s="67">
        <v>181</v>
      </c>
      <c r="G251" s="67">
        <v>132</v>
      </c>
      <c r="H251" s="66" t="s">
        <v>518</v>
      </c>
      <c r="I251" s="66" t="s">
        <v>499</v>
      </c>
      <c r="J251" s="67">
        <v>160</v>
      </c>
    </row>
    <row r="252" spans="1:10" x14ac:dyDescent="0.55000000000000004">
      <c r="A252" s="87">
        <v>45926.604907407411</v>
      </c>
      <c r="B252" s="66" t="s">
        <v>1388</v>
      </c>
      <c r="C252" s="66" t="s">
        <v>521</v>
      </c>
      <c r="D252" s="68">
        <v>45741</v>
      </c>
      <c r="E252" s="67">
        <v>185</v>
      </c>
      <c r="F252" s="67">
        <v>154</v>
      </c>
      <c r="G252" s="67">
        <v>112</v>
      </c>
      <c r="H252" s="66" t="s">
        <v>518</v>
      </c>
      <c r="I252" s="66" t="s">
        <v>499</v>
      </c>
      <c r="J252" s="67">
        <v>160</v>
      </c>
    </row>
    <row r="253" spans="1:10" x14ac:dyDescent="0.55000000000000004">
      <c r="A253" s="87">
        <v>45926.604907407411</v>
      </c>
      <c r="B253" s="66" t="s">
        <v>1388</v>
      </c>
      <c r="C253" s="66" t="s">
        <v>521</v>
      </c>
      <c r="D253" s="68">
        <v>45742</v>
      </c>
      <c r="E253" s="67">
        <v>154</v>
      </c>
      <c r="F253" s="67">
        <v>100</v>
      </c>
      <c r="G253" s="67">
        <v>124</v>
      </c>
      <c r="H253" s="66" t="s">
        <v>518</v>
      </c>
      <c r="I253" s="66" t="s">
        <v>499</v>
      </c>
      <c r="J253" s="67">
        <v>160</v>
      </c>
    </row>
    <row r="254" spans="1:10" x14ac:dyDescent="0.55000000000000004">
      <c r="A254" s="87">
        <v>45926.604907407411</v>
      </c>
      <c r="B254" s="66" t="s">
        <v>1388</v>
      </c>
      <c r="C254" s="66" t="s">
        <v>521</v>
      </c>
      <c r="D254" s="68">
        <v>45743</v>
      </c>
      <c r="E254" s="67">
        <v>154</v>
      </c>
      <c r="F254" s="67">
        <v>60</v>
      </c>
      <c r="G254" s="67">
        <v>102</v>
      </c>
      <c r="H254" s="66" t="s">
        <v>518</v>
      </c>
      <c r="I254" s="66" t="s">
        <v>499</v>
      </c>
      <c r="J254" s="67">
        <v>160</v>
      </c>
    </row>
    <row r="255" spans="1:10" x14ac:dyDescent="0.55000000000000004">
      <c r="A255" s="87">
        <v>45926.604907407411</v>
      </c>
      <c r="B255" s="66" t="s">
        <v>1388</v>
      </c>
      <c r="C255" s="66" t="s">
        <v>521</v>
      </c>
      <c r="D255" s="68">
        <v>45744</v>
      </c>
      <c r="E255" s="67">
        <v>0</v>
      </c>
      <c r="F255" s="67">
        <v>50</v>
      </c>
      <c r="G255" s="67">
        <v>132</v>
      </c>
      <c r="H255" s="66" t="s">
        <v>518</v>
      </c>
      <c r="I255" s="66" t="s">
        <v>499</v>
      </c>
      <c r="J255" s="67">
        <v>160</v>
      </c>
    </row>
    <row r="256" spans="1:10" x14ac:dyDescent="0.55000000000000004">
      <c r="A256" s="87">
        <v>45926.604907407411</v>
      </c>
      <c r="B256" s="66" t="s">
        <v>1388</v>
      </c>
      <c r="C256" s="66" t="s">
        <v>521</v>
      </c>
      <c r="D256" s="68">
        <v>45748</v>
      </c>
      <c r="E256" s="67">
        <v>150</v>
      </c>
      <c r="F256" s="67">
        <v>110</v>
      </c>
      <c r="G256" s="67">
        <v>128</v>
      </c>
      <c r="H256" s="66" t="s">
        <v>518</v>
      </c>
      <c r="I256" s="66" t="s">
        <v>499</v>
      </c>
      <c r="J256" s="67">
        <v>160</v>
      </c>
    </row>
    <row r="257" spans="1:10" x14ac:dyDescent="0.55000000000000004">
      <c r="A257" s="87">
        <v>45926.604907407411</v>
      </c>
      <c r="B257" s="66" t="s">
        <v>1388</v>
      </c>
      <c r="C257" s="66" t="s">
        <v>521</v>
      </c>
      <c r="D257" s="68">
        <v>45749</v>
      </c>
      <c r="E257" s="67">
        <v>150</v>
      </c>
      <c r="F257" s="67">
        <v>125</v>
      </c>
      <c r="G257" s="67">
        <v>102</v>
      </c>
      <c r="H257" s="66" t="s">
        <v>518</v>
      </c>
      <c r="I257" s="66" t="s">
        <v>499</v>
      </c>
      <c r="J257" s="67">
        <v>160</v>
      </c>
    </row>
    <row r="258" spans="1:10" x14ac:dyDescent="0.55000000000000004">
      <c r="A258" s="87">
        <v>45926.604907407411</v>
      </c>
      <c r="B258" s="66" t="s">
        <v>1388</v>
      </c>
      <c r="C258" s="66" t="s">
        <v>521</v>
      </c>
      <c r="D258" s="68">
        <v>45750</v>
      </c>
      <c r="E258" s="67">
        <v>110</v>
      </c>
      <c r="F258" s="67">
        <v>166</v>
      </c>
      <c r="G258" s="67">
        <v>108</v>
      </c>
      <c r="H258" s="66" t="s">
        <v>518</v>
      </c>
      <c r="I258" s="66" t="s">
        <v>499</v>
      </c>
      <c r="J258" s="67">
        <v>160</v>
      </c>
    </row>
    <row r="259" spans="1:10" x14ac:dyDescent="0.55000000000000004">
      <c r="A259" s="87">
        <v>45926.604907407411</v>
      </c>
      <c r="B259" s="66" t="s">
        <v>1388</v>
      </c>
      <c r="C259" s="66" t="s">
        <v>521</v>
      </c>
      <c r="D259" s="68">
        <v>45751</v>
      </c>
      <c r="E259" s="67">
        <v>125</v>
      </c>
      <c r="F259" s="67">
        <v>100</v>
      </c>
      <c r="G259" s="67">
        <v>105</v>
      </c>
      <c r="H259" s="66" t="s">
        <v>518</v>
      </c>
      <c r="I259" s="66" t="s">
        <v>499</v>
      </c>
      <c r="J259" s="67">
        <v>160</v>
      </c>
    </row>
    <row r="260" spans="1:10" x14ac:dyDescent="0.55000000000000004">
      <c r="A260" s="87">
        <v>45926.604907407411</v>
      </c>
      <c r="B260" s="66" t="s">
        <v>1388</v>
      </c>
      <c r="C260" s="66" t="s">
        <v>521</v>
      </c>
      <c r="D260" s="68">
        <v>45752</v>
      </c>
      <c r="E260" s="67">
        <v>0</v>
      </c>
      <c r="F260" s="67">
        <v>118</v>
      </c>
      <c r="G260" s="67">
        <v>84</v>
      </c>
      <c r="H260" s="66" t="s">
        <v>518</v>
      </c>
      <c r="I260" s="66" t="s">
        <v>499</v>
      </c>
      <c r="J260" s="67">
        <v>160</v>
      </c>
    </row>
    <row r="261" spans="1:10" x14ac:dyDescent="0.55000000000000004">
      <c r="A261" s="87">
        <v>45926.604907407411</v>
      </c>
      <c r="B261" s="66" t="s">
        <v>1388</v>
      </c>
      <c r="C261" s="66" t="s">
        <v>521</v>
      </c>
      <c r="D261" s="68">
        <v>45754</v>
      </c>
      <c r="E261" s="67">
        <v>166</v>
      </c>
      <c r="F261" s="67">
        <v>80</v>
      </c>
      <c r="G261" s="67">
        <v>111</v>
      </c>
      <c r="H261" s="66" t="s">
        <v>518</v>
      </c>
      <c r="I261" s="66" t="s">
        <v>499</v>
      </c>
      <c r="J261" s="67">
        <v>160</v>
      </c>
    </row>
    <row r="262" spans="1:10" x14ac:dyDescent="0.55000000000000004">
      <c r="A262" s="87">
        <v>45926.604907407411</v>
      </c>
      <c r="B262" s="66" t="s">
        <v>1388</v>
      </c>
      <c r="C262" s="66" t="s">
        <v>521</v>
      </c>
      <c r="D262" s="68">
        <v>45755</v>
      </c>
      <c r="E262" s="67">
        <v>100</v>
      </c>
      <c r="F262" s="67">
        <v>71</v>
      </c>
      <c r="G262" s="67">
        <v>94</v>
      </c>
      <c r="H262" s="66" t="s">
        <v>518</v>
      </c>
      <c r="I262" s="66" t="s">
        <v>499</v>
      </c>
      <c r="J262" s="67">
        <v>160</v>
      </c>
    </row>
    <row r="263" spans="1:10" x14ac:dyDescent="0.55000000000000004">
      <c r="A263" s="87">
        <v>45926.604907407411</v>
      </c>
      <c r="B263" s="66" t="s">
        <v>1388</v>
      </c>
      <c r="C263" s="66" t="s">
        <v>521</v>
      </c>
      <c r="D263" s="68">
        <v>45756</v>
      </c>
      <c r="E263" s="67">
        <v>110</v>
      </c>
      <c r="F263" s="67">
        <v>43</v>
      </c>
      <c r="G263" s="67">
        <v>72</v>
      </c>
      <c r="H263" s="66" t="s">
        <v>518</v>
      </c>
      <c r="I263" s="66" t="s">
        <v>499</v>
      </c>
      <c r="J263" s="67">
        <v>160</v>
      </c>
    </row>
    <row r="264" spans="1:10" x14ac:dyDescent="0.55000000000000004">
      <c r="A264" s="87">
        <v>45926.604907407411</v>
      </c>
      <c r="B264" s="66" t="s">
        <v>1388</v>
      </c>
      <c r="C264" s="66" t="s">
        <v>521</v>
      </c>
      <c r="D264" s="68">
        <v>45757</v>
      </c>
      <c r="E264" s="67">
        <v>71</v>
      </c>
      <c r="F264" s="67">
        <v>75</v>
      </c>
      <c r="G264" s="67">
        <v>74</v>
      </c>
      <c r="H264" s="66" t="s">
        <v>518</v>
      </c>
      <c r="I264" s="66" t="s">
        <v>499</v>
      </c>
      <c r="J264" s="67">
        <v>160</v>
      </c>
    </row>
    <row r="265" spans="1:10" x14ac:dyDescent="0.55000000000000004">
      <c r="A265" s="87">
        <v>45926.604907407411</v>
      </c>
      <c r="B265" s="66" t="s">
        <v>1388</v>
      </c>
      <c r="C265" s="66" t="s">
        <v>521</v>
      </c>
      <c r="D265" s="68">
        <v>45758</v>
      </c>
      <c r="E265" s="67">
        <v>73</v>
      </c>
      <c r="F265" s="67">
        <v>65</v>
      </c>
      <c r="G265" s="67">
        <v>98</v>
      </c>
      <c r="H265" s="66" t="s">
        <v>518</v>
      </c>
      <c r="I265" s="66" t="s">
        <v>499</v>
      </c>
      <c r="J265" s="67">
        <v>160</v>
      </c>
    </row>
    <row r="266" spans="1:10" x14ac:dyDescent="0.55000000000000004">
      <c r="A266" s="87">
        <v>45926.604907407411</v>
      </c>
      <c r="B266" s="66" t="s">
        <v>1388</v>
      </c>
      <c r="C266" s="66" t="s">
        <v>521</v>
      </c>
      <c r="D266" s="68">
        <v>45761</v>
      </c>
      <c r="E266" s="67">
        <v>75</v>
      </c>
      <c r="F266" s="67">
        <v>90</v>
      </c>
      <c r="G266" s="67">
        <v>83</v>
      </c>
      <c r="H266" s="66" t="s">
        <v>518</v>
      </c>
      <c r="I266" s="66" t="s">
        <v>499</v>
      </c>
      <c r="J266" s="67">
        <v>160</v>
      </c>
    </row>
    <row r="267" spans="1:10" x14ac:dyDescent="0.55000000000000004">
      <c r="A267" s="87">
        <v>45926.604907407411</v>
      </c>
      <c r="B267" s="66" t="s">
        <v>1388</v>
      </c>
      <c r="C267" s="66" t="s">
        <v>521</v>
      </c>
      <c r="D267" s="68">
        <v>45762</v>
      </c>
      <c r="E267" s="67">
        <v>65</v>
      </c>
      <c r="F267" s="67">
        <v>77</v>
      </c>
      <c r="G267" s="67">
        <v>98</v>
      </c>
      <c r="H267" s="66" t="s">
        <v>518</v>
      </c>
      <c r="I267" s="66" t="s">
        <v>499</v>
      </c>
      <c r="J267" s="67">
        <v>160</v>
      </c>
    </row>
    <row r="268" spans="1:10" x14ac:dyDescent="0.55000000000000004">
      <c r="A268" s="87">
        <v>45926.604907407411</v>
      </c>
      <c r="B268" s="66" t="s">
        <v>1388</v>
      </c>
      <c r="C268" s="66" t="s">
        <v>521</v>
      </c>
      <c r="D268" s="68">
        <v>45763</v>
      </c>
      <c r="E268" s="67">
        <v>90</v>
      </c>
      <c r="F268" s="67">
        <v>50</v>
      </c>
      <c r="G268" s="67">
        <v>84</v>
      </c>
      <c r="H268" s="66" t="s">
        <v>518</v>
      </c>
      <c r="I268" s="66" t="s">
        <v>499</v>
      </c>
      <c r="J268" s="67">
        <v>160</v>
      </c>
    </row>
    <row r="269" spans="1:10" x14ac:dyDescent="0.55000000000000004">
      <c r="A269" s="87">
        <v>45926.604907407411</v>
      </c>
      <c r="B269" s="66" t="s">
        <v>1388</v>
      </c>
      <c r="C269" s="66" t="s">
        <v>521</v>
      </c>
      <c r="D269" s="68">
        <v>45764</v>
      </c>
      <c r="E269" s="67">
        <v>75</v>
      </c>
      <c r="F269" s="67">
        <v>100</v>
      </c>
      <c r="G269" s="67">
        <v>94</v>
      </c>
      <c r="H269" s="66" t="s">
        <v>518</v>
      </c>
      <c r="I269" s="66" t="s">
        <v>499</v>
      </c>
      <c r="J269" s="67">
        <v>160</v>
      </c>
    </row>
    <row r="270" spans="1:10" x14ac:dyDescent="0.55000000000000004">
      <c r="A270" s="87">
        <v>45926.604907407411</v>
      </c>
      <c r="B270" s="66" t="s">
        <v>1388</v>
      </c>
      <c r="C270" s="66" t="s">
        <v>521</v>
      </c>
      <c r="D270" s="68">
        <v>45765</v>
      </c>
      <c r="E270" s="67">
        <v>80</v>
      </c>
      <c r="F270" s="67">
        <v>115</v>
      </c>
      <c r="G270" s="67">
        <v>91</v>
      </c>
      <c r="H270" s="66" t="s">
        <v>518</v>
      </c>
      <c r="I270" s="66" t="s">
        <v>499</v>
      </c>
      <c r="J270" s="67">
        <v>160</v>
      </c>
    </row>
    <row r="271" spans="1:10" x14ac:dyDescent="0.55000000000000004">
      <c r="A271" s="87">
        <v>45926.604907407411</v>
      </c>
      <c r="B271" s="66" t="s">
        <v>1388</v>
      </c>
      <c r="C271" s="66" t="s">
        <v>521</v>
      </c>
      <c r="D271" s="68">
        <v>45768</v>
      </c>
      <c r="E271" s="67">
        <v>100</v>
      </c>
      <c r="F271" s="67">
        <v>67</v>
      </c>
      <c r="G271" s="67">
        <v>96</v>
      </c>
      <c r="H271" s="66" t="s">
        <v>518</v>
      </c>
      <c r="I271" s="66" t="s">
        <v>499</v>
      </c>
      <c r="J271" s="67">
        <v>160</v>
      </c>
    </row>
    <row r="272" spans="1:10" x14ac:dyDescent="0.55000000000000004">
      <c r="A272" s="87">
        <v>45926.604907407411</v>
      </c>
      <c r="B272" s="66" t="s">
        <v>1388</v>
      </c>
      <c r="C272" s="66" t="s">
        <v>521</v>
      </c>
      <c r="D272" s="68">
        <v>45769</v>
      </c>
      <c r="E272" s="67">
        <v>115</v>
      </c>
      <c r="F272" s="67">
        <v>103</v>
      </c>
      <c r="G272" s="67">
        <v>95</v>
      </c>
      <c r="H272" s="66" t="s">
        <v>518</v>
      </c>
      <c r="I272" s="66" t="s">
        <v>499</v>
      </c>
      <c r="J272" s="67">
        <v>160</v>
      </c>
    </row>
    <row r="273" spans="1:10" x14ac:dyDescent="0.55000000000000004">
      <c r="A273" s="87">
        <v>45926.604907407411</v>
      </c>
      <c r="B273" s="66" t="s">
        <v>1388</v>
      </c>
      <c r="C273" s="66" t="s">
        <v>521</v>
      </c>
      <c r="D273" s="68">
        <v>45770</v>
      </c>
      <c r="E273" s="67">
        <v>95</v>
      </c>
      <c r="F273" s="67">
        <v>118</v>
      </c>
      <c r="G273" s="67">
        <v>90</v>
      </c>
      <c r="H273" s="66" t="s">
        <v>520</v>
      </c>
      <c r="I273" s="66" t="s">
        <v>499</v>
      </c>
      <c r="J273" s="67">
        <v>160</v>
      </c>
    </row>
    <row r="274" spans="1:10" x14ac:dyDescent="0.55000000000000004">
      <c r="A274" s="87">
        <v>45926.604907407411</v>
      </c>
      <c r="B274" s="66" t="s">
        <v>1388</v>
      </c>
      <c r="C274" s="66" t="s">
        <v>521</v>
      </c>
      <c r="D274" s="68">
        <v>45771</v>
      </c>
      <c r="E274" s="67">
        <v>103</v>
      </c>
      <c r="F274" s="67">
        <v>58</v>
      </c>
      <c r="G274" s="67">
        <v>67</v>
      </c>
      <c r="H274" s="66" t="s">
        <v>520</v>
      </c>
      <c r="I274" s="66" t="s">
        <v>499</v>
      </c>
      <c r="J274" s="67">
        <v>160</v>
      </c>
    </row>
    <row r="275" spans="1:10" x14ac:dyDescent="0.55000000000000004">
      <c r="A275" s="87">
        <v>45926.604907407411</v>
      </c>
      <c r="B275" s="66" t="s">
        <v>1388</v>
      </c>
      <c r="C275" s="66" t="s">
        <v>521</v>
      </c>
      <c r="D275" s="68">
        <v>45772</v>
      </c>
      <c r="E275" s="67">
        <v>118</v>
      </c>
      <c r="F275" s="67">
        <v>64</v>
      </c>
      <c r="G275" s="67">
        <v>88</v>
      </c>
      <c r="H275" s="66" t="s">
        <v>520</v>
      </c>
      <c r="I275" s="66" t="s">
        <v>499</v>
      </c>
      <c r="J275" s="67">
        <v>160</v>
      </c>
    </row>
    <row r="276" spans="1:10" x14ac:dyDescent="0.55000000000000004">
      <c r="A276" s="87">
        <v>45926.604907407411</v>
      </c>
      <c r="B276" s="66" t="s">
        <v>1388</v>
      </c>
      <c r="C276" s="66" t="s">
        <v>521</v>
      </c>
      <c r="D276" s="68">
        <v>45783</v>
      </c>
      <c r="E276" s="67">
        <v>58</v>
      </c>
      <c r="F276" s="67">
        <v>53</v>
      </c>
      <c r="G276" s="67">
        <v>84</v>
      </c>
      <c r="H276" s="66" t="s">
        <v>520</v>
      </c>
      <c r="I276" s="66" t="s">
        <v>499</v>
      </c>
      <c r="J276" s="67">
        <v>160</v>
      </c>
    </row>
    <row r="277" spans="1:10" x14ac:dyDescent="0.55000000000000004">
      <c r="A277" s="87">
        <v>45926.604907407411</v>
      </c>
      <c r="B277" s="66" t="s">
        <v>1388</v>
      </c>
      <c r="C277" s="66" t="s">
        <v>521</v>
      </c>
      <c r="D277" s="68">
        <v>45784</v>
      </c>
      <c r="E277" s="67">
        <v>64</v>
      </c>
      <c r="F277" s="67">
        <v>60</v>
      </c>
      <c r="G277" s="67">
        <v>87</v>
      </c>
      <c r="H277" s="66" t="s">
        <v>520</v>
      </c>
      <c r="I277" s="66" t="s">
        <v>499</v>
      </c>
      <c r="J277" s="67">
        <v>160</v>
      </c>
    </row>
    <row r="278" spans="1:10" x14ac:dyDescent="0.55000000000000004">
      <c r="A278" s="87">
        <v>45926.604907407411</v>
      </c>
      <c r="B278" s="66" t="s">
        <v>1388</v>
      </c>
      <c r="C278" s="66" t="s">
        <v>521</v>
      </c>
      <c r="D278" s="68">
        <v>45785</v>
      </c>
      <c r="E278" s="67">
        <v>53</v>
      </c>
      <c r="F278" s="67">
        <v>63</v>
      </c>
      <c r="G278" s="67">
        <v>87</v>
      </c>
      <c r="H278" s="66" t="s">
        <v>520</v>
      </c>
      <c r="I278" s="66" t="s">
        <v>499</v>
      </c>
      <c r="J278" s="67">
        <v>160</v>
      </c>
    </row>
    <row r="279" spans="1:10" x14ac:dyDescent="0.55000000000000004">
      <c r="A279" s="87">
        <v>45926.604907407411</v>
      </c>
      <c r="B279" s="66" t="s">
        <v>1388</v>
      </c>
      <c r="C279" s="66" t="s">
        <v>521</v>
      </c>
      <c r="D279" s="68">
        <v>45786</v>
      </c>
      <c r="E279" s="67">
        <v>60</v>
      </c>
      <c r="F279" s="67">
        <v>65</v>
      </c>
      <c r="G279" s="67">
        <v>86</v>
      </c>
      <c r="H279" s="66" t="s">
        <v>520</v>
      </c>
      <c r="I279" s="66" t="s">
        <v>499</v>
      </c>
      <c r="J279" s="67">
        <v>160</v>
      </c>
    </row>
    <row r="280" spans="1:10" x14ac:dyDescent="0.55000000000000004">
      <c r="A280" s="87">
        <v>45926.604907407411</v>
      </c>
      <c r="B280" s="66" t="s">
        <v>1388</v>
      </c>
      <c r="C280" s="66" t="s">
        <v>521</v>
      </c>
      <c r="D280" s="68">
        <v>45789</v>
      </c>
      <c r="E280" s="67">
        <v>63</v>
      </c>
      <c r="F280" s="67">
        <v>64</v>
      </c>
      <c r="G280" s="67">
        <v>72</v>
      </c>
      <c r="H280" s="66" t="s">
        <v>520</v>
      </c>
      <c r="I280" s="66" t="s">
        <v>499</v>
      </c>
      <c r="J280" s="67">
        <v>160</v>
      </c>
    </row>
    <row r="281" spans="1:10" x14ac:dyDescent="0.55000000000000004">
      <c r="A281" s="87">
        <v>45926.604907407411</v>
      </c>
      <c r="B281" s="66" t="s">
        <v>1388</v>
      </c>
      <c r="C281" s="66" t="s">
        <v>521</v>
      </c>
      <c r="D281" s="68">
        <v>45790</v>
      </c>
      <c r="E281" s="67">
        <v>65</v>
      </c>
      <c r="F281" s="67">
        <v>55</v>
      </c>
      <c r="G281" s="67">
        <v>94</v>
      </c>
      <c r="H281" s="66" t="s">
        <v>520</v>
      </c>
      <c r="I281" s="66" t="s">
        <v>499</v>
      </c>
      <c r="J281" s="67">
        <v>160</v>
      </c>
    </row>
    <row r="282" spans="1:10" x14ac:dyDescent="0.55000000000000004">
      <c r="A282" s="87">
        <v>45926.604907407411</v>
      </c>
      <c r="B282" s="66" t="s">
        <v>1388</v>
      </c>
      <c r="C282" s="66" t="s">
        <v>521</v>
      </c>
      <c r="D282" s="68">
        <v>45791</v>
      </c>
      <c r="E282" s="67">
        <v>60</v>
      </c>
      <c r="F282" s="67">
        <v>60</v>
      </c>
      <c r="G282" s="67">
        <v>82</v>
      </c>
      <c r="H282" s="66" t="s">
        <v>520</v>
      </c>
      <c r="I282" s="66" t="s">
        <v>499</v>
      </c>
      <c r="J282" s="67">
        <v>160</v>
      </c>
    </row>
    <row r="283" spans="1:10" x14ac:dyDescent="0.55000000000000004">
      <c r="A283" s="87">
        <v>45926.604907407411</v>
      </c>
      <c r="B283" s="66" t="s">
        <v>1388</v>
      </c>
      <c r="C283" s="66" t="s">
        <v>521</v>
      </c>
      <c r="D283" s="68">
        <v>45792</v>
      </c>
      <c r="E283" s="67">
        <v>55</v>
      </c>
      <c r="F283" s="67">
        <v>55</v>
      </c>
      <c r="G283" s="67">
        <v>93</v>
      </c>
      <c r="H283" s="66" t="s">
        <v>520</v>
      </c>
      <c r="I283" s="66" t="s">
        <v>499</v>
      </c>
      <c r="J283" s="67">
        <v>160</v>
      </c>
    </row>
    <row r="284" spans="1:10" x14ac:dyDescent="0.55000000000000004">
      <c r="A284" s="87">
        <v>45926.604907407411</v>
      </c>
      <c r="B284" s="66" t="s">
        <v>1388</v>
      </c>
      <c r="C284" s="66" t="s">
        <v>521</v>
      </c>
      <c r="D284" s="68">
        <v>45793</v>
      </c>
      <c r="E284" s="67">
        <v>60</v>
      </c>
      <c r="F284" s="67">
        <v>55</v>
      </c>
      <c r="G284" s="67">
        <v>91</v>
      </c>
      <c r="H284" s="66" t="s">
        <v>520</v>
      </c>
      <c r="I284" s="66" t="s">
        <v>499</v>
      </c>
      <c r="J284" s="67">
        <v>160</v>
      </c>
    </row>
    <row r="285" spans="1:10" x14ac:dyDescent="0.55000000000000004">
      <c r="A285" s="87">
        <v>45926.604907407411</v>
      </c>
      <c r="B285" s="66" t="s">
        <v>1388</v>
      </c>
      <c r="C285" s="66" t="s">
        <v>521</v>
      </c>
      <c r="D285" s="68">
        <v>45796</v>
      </c>
      <c r="E285" s="67">
        <v>55</v>
      </c>
      <c r="F285" s="67">
        <v>130</v>
      </c>
      <c r="G285" s="67">
        <v>97</v>
      </c>
      <c r="H285" s="66" t="s">
        <v>520</v>
      </c>
      <c r="I285" s="66" t="s">
        <v>499</v>
      </c>
      <c r="J285" s="67">
        <v>160</v>
      </c>
    </row>
    <row r="286" spans="1:10" x14ac:dyDescent="0.55000000000000004">
      <c r="A286" s="87">
        <v>45926.604907407411</v>
      </c>
      <c r="B286" s="66" t="s">
        <v>1388</v>
      </c>
      <c r="C286" s="66" t="s">
        <v>521</v>
      </c>
      <c r="D286" s="68">
        <v>45797</v>
      </c>
      <c r="E286" s="67">
        <v>55</v>
      </c>
      <c r="F286" s="67">
        <v>104</v>
      </c>
      <c r="G286" s="67">
        <v>80</v>
      </c>
      <c r="H286" s="66" t="s">
        <v>520</v>
      </c>
      <c r="I286" s="66" t="s">
        <v>499</v>
      </c>
      <c r="J286" s="67">
        <v>160</v>
      </c>
    </row>
    <row r="287" spans="1:10" x14ac:dyDescent="0.55000000000000004">
      <c r="A287" s="87">
        <v>45926.604907407411</v>
      </c>
      <c r="B287" s="66" t="s">
        <v>1388</v>
      </c>
      <c r="C287" s="66" t="s">
        <v>521</v>
      </c>
      <c r="D287" s="68">
        <v>45798</v>
      </c>
      <c r="E287" s="67">
        <v>130</v>
      </c>
      <c r="F287" s="67">
        <v>137</v>
      </c>
      <c r="G287" s="67">
        <v>72</v>
      </c>
      <c r="H287" s="66" t="s">
        <v>520</v>
      </c>
      <c r="I287" s="66" t="s">
        <v>499</v>
      </c>
      <c r="J287" s="67">
        <v>160</v>
      </c>
    </row>
    <row r="288" spans="1:10" x14ac:dyDescent="0.55000000000000004">
      <c r="A288" s="87">
        <v>45926.604907407411</v>
      </c>
      <c r="B288" s="66" t="s">
        <v>1388</v>
      </c>
      <c r="C288" s="66" t="s">
        <v>521</v>
      </c>
      <c r="D288" s="68">
        <v>45799</v>
      </c>
      <c r="E288" s="67">
        <v>104</v>
      </c>
      <c r="F288" s="67">
        <v>134</v>
      </c>
      <c r="G288" s="67">
        <v>72</v>
      </c>
      <c r="H288" s="66" t="s">
        <v>520</v>
      </c>
      <c r="I288" s="66" t="s">
        <v>499</v>
      </c>
      <c r="J288" s="67">
        <v>160</v>
      </c>
    </row>
    <row r="289" spans="1:10" x14ac:dyDescent="0.55000000000000004">
      <c r="A289" s="87">
        <v>45926.604907407411</v>
      </c>
      <c r="B289" s="66" t="s">
        <v>1388</v>
      </c>
      <c r="C289" s="66" t="s">
        <v>521</v>
      </c>
      <c r="D289" s="68">
        <v>45800</v>
      </c>
      <c r="E289" s="67">
        <v>137</v>
      </c>
      <c r="F289" s="67">
        <v>134</v>
      </c>
      <c r="G289" s="67">
        <v>79</v>
      </c>
      <c r="H289" s="66" t="s">
        <v>520</v>
      </c>
      <c r="I289" s="66" t="s">
        <v>499</v>
      </c>
      <c r="J289" s="67">
        <v>160</v>
      </c>
    </row>
    <row r="290" spans="1:10" x14ac:dyDescent="0.55000000000000004">
      <c r="A290" s="87">
        <v>45926.604907407411</v>
      </c>
      <c r="B290" s="66" t="s">
        <v>1388</v>
      </c>
      <c r="C290" s="66" t="s">
        <v>521</v>
      </c>
      <c r="D290" s="68">
        <v>45803</v>
      </c>
      <c r="E290" s="67">
        <v>134</v>
      </c>
      <c r="F290" s="67">
        <v>134</v>
      </c>
      <c r="G290" s="67">
        <v>73</v>
      </c>
      <c r="H290" s="66" t="s">
        <v>520</v>
      </c>
      <c r="I290" s="66" t="s">
        <v>499</v>
      </c>
      <c r="J290" s="67">
        <v>160</v>
      </c>
    </row>
    <row r="291" spans="1:10" x14ac:dyDescent="0.55000000000000004">
      <c r="A291" s="87">
        <v>45926.604907407411</v>
      </c>
      <c r="B291" s="66" t="s">
        <v>1388</v>
      </c>
      <c r="C291" s="66" t="s">
        <v>521</v>
      </c>
      <c r="D291" s="68">
        <v>45804</v>
      </c>
      <c r="E291" s="67">
        <v>134</v>
      </c>
      <c r="F291" s="67">
        <v>134</v>
      </c>
      <c r="G291" s="67">
        <v>73</v>
      </c>
      <c r="H291" s="66" t="s">
        <v>520</v>
      </c>
      <c r="I291" s="66" t="s">
        <v>499</v>
      </c>
      <c r="J291" s="67">
        <v>160</v>
      </c>
    </row>
    <row r="292" spans="1:10" x14ac:dyDescent="0.55000000000000004">
      <c r="A292" s="87">
        <v>45926.604907407411</v>
      </c>
      <c r="B292" s="66" t="s">
        <v>1388</v>
      </c>
      <c r="C292" s="66" t="s">
        <v>521</v>
      </c>
      <c r="D292" s="68">
        <v>45805</v>
      </c>
      <c r="E292" s="67">
        <v>134</v>
      </c>
      <c r="F292" s="67">
        <v>134</v>
      </c>
      <c r="G292" s="67">
        <v>73</v>
      </c>
      <c r="H292" s="66" t="s">
        <v>520</v>
      </c>
      <c r="I292" s="66" t="s">
        <v>499</v>
      </c>
      <c r="J292" s="67">
        <v>160</v>
      </c>
    </row>
    <row r="293" spans="1:10" x14ac:dyDescent="0.55000000000000004">
      <c r="A293" s="87">
        <v>45926.604907407411</v>
      </c>
      <c r="B293" s="66" t="s">
        <v>1388</v>
      </c>
      <c r="C293" s="66" t="s">
        <v>521</v>
      </c>
      <c r="D293" s="68">
        <v>45806</v>
      </c>
      <c r="E293" s="67">
        <v>134</v>
      </c>
      <c r="F293" s="67">
        <v>0</v>
      </c>
      <c r="G293" s="67">
        <v>14</v>
      </c>
      <c r="H293" s="66" t="s">
        <v>520</v>
      </c>
      <c r="I293" s="66" t="s">
        <v>499</v>
      </c>
      <c r="J293" s="67">
        <v>160</v>
      </c>
    </row>
    <row r="294" spans="1:10" x14ac:dyDescent="0.55000000000000004">
      <c r="A294" s="87">
        <v>45926.604907407411</v>
      </c>
      <c r="B294" s="66" t="s">
        <v>1388</v>
      </c>
      <c r="C294" s="66" t="s">
        <v>521</v>
      </c>
      <c r="D294" s="68">
        <v>45807</v>
      </c>
      <c r="E294" s="67">
        <v>134</v>
      </c>
      <c r="F294" s="67">
        <v>0</v>
      </c>
      <c r="G294" s="67">
        <v>0</v>
      </c>
      <c r="H294" s="66" t="s">
        <v>520</v>
      </c>
      <c r="I294" s="66" t="s">
        <v>499</v>
      </c>
      <c r="J294" s="67">
        <v>160</v>
      </c>
    </row>
    <row r="295" spans="1:10" x14ac:dyDescent="0.55000000000000004">
      <c r="A295" s="87">
        <v>45926.604907407411</v>
      </c>
      <c r="B295" s="66" t="s">
        <v>1388</v>
      </c>
      <c r="C295" s="66" t="s">
        <v>522</v>
      </c>
      <c r="D295" s="68">
        <v>45797</v>
      </c>
      <c r="E295" s="67">
        <v>0</v>
      </c>
      <c r="F295" s="67">
        <v>34</v>
      </c>
      <c r="G295" s="67">
        <v>80</v>
      </c>
      <c r="H295" s="66" t="s">
        <v>518</v>
      </c>
      <c r="I295" s="66" t="s">
        <v>499</v>
      </c>
      <c r="J295" s="67">
        <v>160</v>
      </c>
    </row>
    <row r="296" spans="1:10" x14ac:dyDescent="0.55000000000000004">
      <c r="A296" s="87">
        <v>45926.604907407411</v>
      </c>
      <c r="B296" s="66" t="s">
        <v>1388</v>
      </c>
      <c r="C296" s="66" t="s">
        <v>522</v>
      </c>
      <c r="D296" s="68">
        <v>45799</v>
      </c>
      <c r="E296" s="67">
        <v>34</v>
      </c>
      <c r="F296" s="67">
        <v>0</v>
      </c>
      <c r="G296" s="67">
        <v>72</v>
      </c>
      <c r="H296" s="66" t="s">
        <v>518</v>
      </c>
      <c r="I296" s="66" t="s">
        <v>499</v>
      </c>
      <c r="J296" s="67">
        <v>160</v>
      </c>
    </row>
    <row r="297" spans="1:10" x14ac:dyDescent="0.55000000000000004">
      <c r="A297" s="87">
        <v>45926.604907407411</v>
      </c>
      <c r="B297" s="66" t="s">
        <v>1388</v>
      </c>
      <c r="C297" s="66" t="s">
        <v>524</v>
      </c>
      <c r="D297" s="68">
        <v>45714</v>
      </c>
      <c r="E297" s="67">
        <v>0</v>
      </c>
      <c r="F297" s="67">
        <v>54</v>
      </c>
      <c r="G297" s="67">
        <v>116</v>
      </c>
      <c r="H297" s="66" t="s">
        <v>523</v>
      </c>
      <c r="I297" s="66" t="s">
        <v>490</v>
      </c>
      <c r="J297" s="67">
        <v>160</v>
      </c>
    </row>
    <row r="298" spans="1:10" x14ac:dyDescent="0.55000000000000004">
      <c r="A298" s="87">
        <v>45926.604907407411</v>
      </c>
      <c r="B298" s="66" t="s">
        <v>1388</v>
      </c>
      <c r="C298" s="66" t="s">
        <v>524</v>
      </c>
      <c r="D298" s="68">
        <v>45715</v>
      </c>
      <c r="E298" s="67">
        <v>0</v>
      </c>
      <c r="F298" s="67">
        <v>54</v>
      </c>
      <c r="G298" s="67">
        <v>118</v>
      </c>
      <c r="H298" s="66" t="s">
        <v>523</v>
      </c>
      <c r="I298" s="66" t="s">
        <v>490</v>
      </c>
      <c r="J298" s="67">
        <v>160</v>
      </c>
    </row>
    <row r="299" spans="1:10" x14ac:dyDescent="0.55000000000000004">
      <c r="A299" s="87">
        <v>45926.604907407411</v>
      </c>
      <c r="B299" s="66" t="s">
        <v>1388</v>
      </c>
      <c r="C299" s="66" t="s">
        <v>524</v>
      </c>
      <c r="D299" s="68">
        <v>45716</v>
      </c>
      <c r="E299" s="67">
        <v>0</v>
      </c>
      <c r="F299" s="67">
        <v>60</v>
      </c>
      <c r="G299" s="67">
        <v>135</v>
      </c>
      <c r="H299" s="66" t="s">
        <v>523</v>
      </c>
      <c r="I299" s="66" t="s">
        <v>490</v>
      </c>
      <c r="J299" s="67">
        <v>160</v>
      </c>
    </row>
    <row r="300" spans="1:10" x14ac:dyDescent="0.55000000000000004">
      <c r="A300" s="87">
        <v>45926.604907407411</v>
      </c>
      <c r="B300" s="66" t="s">
        <v>1388</v>
      </c>
      <c r="C300" s="66" t="s">
        <v>524</v>
      </c>
      <c r="D300" s="68">
        <v>45719</v>
      </c>
      <c r="E300" s="67">
        <v>0</v>
      </c>
      <c r="F300" s="67">
        <v>53</v>
      </c>
      <c r="G300" s="67">
        <v>107</v>
      </c>
      <c r="H300" s="66" t="s">
        <v>523</v>
      </c>
      <c r="I300" s="66" t="s">
        <v>490</v>
      </c>
      <c r="J300" s="67">
        <v>160</v>
      </c>
    </row>
    <row r="301" spans="1:10" x14ac:dyDescent="0.55000000000000004">
      <c r="A301" s="87">
        <v>45926.604907407411</v>
      </c>
      <c r="B301" s="66" t="s">
        <v>1388</v>
      </c>
      <c r="C301" s="66" t="s">
        <v>524</v>
      </c>
      <c r="D301" s="68">
        <v>45720</v>
      </c>
      <c r="E301" s="67">
        <v>0</v>
      </c>
      <c r="F301" s="67">
        <v>51</v>
      </c>
      <c r="G301" s="67">
        <v>103</v>
      </c>
      <c r="H301" s="66" t="s">
        <v>523</v>
      </c>
      <c r="I301" s="66" t="s">
        <v>490</v>
      </c>
      <c r="J301" s="67">
        <v>160</v>
      </c>
    </row>
    <row r="302" spans="1:10" x14ac:dyDescent="0.55000000000000004">
      <c r="A302" s="87">
        <v>45926.604907407411</v>
      </c>
      <c r="B302" s="66" t="s">
        <v>1388</v>
      </c>
      <c r="C302" s="66" t="s">
        <v>524</v>
      </c>
      <c r="D302" s="68">
        <v>45721</v>
      </c>
      <c r="E302" s="67">
        <v>0</v>
      </c>
      <c r="F302" s="67">
        <v>50</v>
      </c>
      <c r="G302" s="67">
        <v>117</v>
      </c>
      <c r="H302" s="66" t="s">
        <v>523</v>
      </c>
      <c r="I302" s="66" t="s">
        <v>490</v>
      </c>
      <c r="J302" s="67">
        <v>160</v>
      </c>
    </row>
    <row r="303" spans="1:10" x14ac:dyDescent="0.55000000000000004">
      <c r="A303" s="87">
        <v>45926.604907407411</v>
      </c>
      <c r="B303" s="66" t="s">
        <v>1388</v>
      </c>
      <c r="C303" s="66" t="s">
        <v>524</v>
      </c>
      <c r="D303" s="68">
        <v>45722</v>
      </c>
      <c r="E303" s="67">
        <v>0</v>
      </c>
      <c r="F303" s="67">
        <v>60</v>
      </c>
      <c r="G303" s="67">
        <v>100</v>
      </c>
      <c r="H303" s="66" t="s">
        <v>523</v>
      </c>
      <c r="I303" s="66" t="s">
        <v>490</v>
      </c>
      <c r="J303" s="67">
        <v>160</v>
      </c>
    </row>
    <row r="304" spans="1:10" x14ac:dyDescent="0.55000000000000004">
      <c r="A304" s="87">
        <v>45926.604907407411</v>
      </c>
      <c r="B304" s="66" t="s">
        <v>1388</v>
      </c>
      <c r="C304" s="66" t="s">
        <v>524</v>
      </c>
      <c r="D304" s="68">
        <v>45723</v>
      </c>
      <c r="E304" s="67">
        <v>0</v>
      </c>
      <c r="F304" s="67">
        <v>52</v>
      </c>
      <c r="G304" s="67">
        <v>109</v>
      </c>
      <c r="H304" s="66" t="s">
        <v>523</v>
      </c>
      <c r="I304" s="66" t="s">
        <v>490</v>
      </c>
      <c r="J304" s="67">
        <v>160</v>
      </c>
    </row>
    <row r="305" spans="1:10" x14ac:dyDescent="0.55000000000000004">
      <c r="A305" s="87">
        <v>45926.604907407411</v>
      </c>
      <c r="B305" s="66" t="s">
        <v>1388</v>
      </c>
      <c r="C305" s="66" t="s">
        <v>524</v>
      </c>
      <c r="D305" s="68">
        <v>45726</v>
      </c>
      <c r="E305" s="67">
        <v>0</v>
      </c>
      <c r="F305" s="67">
        <v>43</v>
      </c>
      <c r="G305" s="67">
        <v>106</v>
      </c>
      <c r="H305" s="66" t="s">
        <v>523</v>
      </c>
      <c r="I305" s="66" t="s">
        <v>490</v>
      </c>
      <c r="J305" s="67">
        <v>160</v>
      </c>
    </row>
    <row r="306" spans="1:10" x14ac:dyDescent="0.55000000000000004">
      <c r="A306" s="87">
        <v>45926.604907407411</v>
      </c>
      <c r="B306" s="66" t="s">
        <v>1388</v>
      </c>
      <c r="C306" s="66" t="s">
        <v>524</v>
      </c>
      <c r="D306" s="68">
        <v>45727</v>
      </c>
      <c r="E306" s="67">
        <v>0</v>
      </c>
      <c r="F306" s="67">
        <v>45</v>
      </c>
      <c r="G306" s="67">
        <v>102</v>
      </c>
      <c r="H306" s="66" t="s">
        <v>523</v>
      </c>
      <c r="I306" s="66" t="s">
        <v>490</v>
      </c>
      <c r="J306" s="67">
        <v>160</v>
      </c>
    </row>
    <row r="307" spans="1:10" x14ac:dyDescent="0.55000000000000004">
      <c r="A307" s="87">
        <v>45926.604907407411</v>
      </c>
      <c r="B307" s="66" t="s">
        <v>1388</v>
      </c>
      <c r="C307" s="66" t="s">
        <v>524</v>
      </c>
      <c r="D307" s="68">
        <v>45728</v>
      </c>
      <c r="E307" s="67">
        <v>0</v>
      </c>
      <c r="F307" s="67">
        <v>45</v>
      </c>
      <c r="G307" s="67">
        <v>111</v>
      </c>
      <c r="H307" s="66" t="s">
        <v>523</v>
      </c>
      <c r="I307" s="66" t="s">
        <v>490</v>
      </c>
      <c r="J307" s="67">
        <v>160</v>
      </c>
    </row>
    <row r="308" spans="1:10" x14ac:dyDescent="0.55000000000000004">
      <c r="A308" s="87">
        <v>45926.604907407411</v>
      </c>
      <c r="B308" s="66" t="s">
        <v>1388</v>
      </c>
      <c r="C308" s="66" t="s">
        <v>524</v>
      </c>
      <c r="D308" s="68">
        <v>45729</v>
      </c>
      <c r="E308" s="67">
        <v>0</v>
      </c>
      <c r="F308" s="67">
        <v>60</v>
      </c>
      <c r="G308" s="67">
        <v>101</v>
      </c>
      <c r="H308" s="66" t="s">
        <v>523</v>
      </c>
      <c r="I308" s="66" t="s">
        <v>490</v>
      </c>
      <c r="J308" s="67">
        <v>160</v>
      </c>
    </row>
    <row r="309" spans="1:10" x14ac:dyDescent="0.55000000000000004">
      <c r="A309" s="87">
        <v>45926.604907407411</v>
      </c>
      <c r="B309" s="66" t="s">
        <v>1388</v>
      </c>
      <c r="C309" s="66" t="s">
        <v>524</v>
      </c>
      <c r="D309" s="68">
        <v>45730</v>
      </c>
      <c r="E309" s="67">
        <v>0</v>
      </c>
      <c r="F309" s="67">
        <v>60</v>
      </c>
      <c r="G309" s="67">
        <v>111</v>
      </c>
      <c r="H309" s="66" t="s">
        <v>523</v>
      </c>
      <c r="I309" s="66" t="s">
        <v>490</v>
      </c>
      <c r="J309" s="67">
        <v>160</v>
      </c>
    </row>
    <row r="310" spans="1:10" x14ac:dyDescent="0.55000000000000004">
      <c r="A310" s="87">
        <v>45926.604907407411</v>
      </c>
      <c r="B310" s="66" t="s">
        <v>1388</v>
      </c>
      <c r="C310" s="66" t="s">
        <v>524</v>
      </c>
      <c r="D310" s="68">
        <v>45733</v>
      </c>
      <c r="E310" s="67">
        <v>0</v>
      </c>
      <c r="F310" s="67">
        <v>60</v>
      </c>
      <c r="G310" s="67">
        <v>124</v>
      </c>
      <c r="H310" s="66" t="s">
        <v>523</v>
      </c>
      <c r="I310" s="66" t="s">
        <v>490</v>
      </c>
      <c r="J310" s="67">
        <v>160</v>
      </c>
    </row>
    <row r="311" spans="1:10" x14ac:dyDescent="0.55000000000000004">
      <c r="A311" s="87">
        <v>45926.604907407411</v>
      </c>
      <c r="B311" s="66" t="s">
        <v>1388</v>
      </c>
      <c r="C311" s="66" t="s">
        <v>524</v>
      </c>
      <c r="D311" s="68">
        <v>45734</v>
      </c>
      <c r="E311" s="67">
        <v>0</v>
      </c>
      <c r="F311" s="67">
        <v>60</v>
      </c>
      <c r="G311" s="67">
        <v>121</v>
      </c>
      <c r="H311" s="66" t="s">
        <v>523</v>
      </c>
      <c r="I311" s="66" t="s">
        <v>490</v>
      </c>
      <c r="J311" s="67">
        <v>160</v>
      </c>
    </row>
    <row r="312" spans="1:10" x14ac:dyDescent="0.55000000000000004">
      <c r="A312" s="87">
        <v>45926.604907407411</v>
      </c>
      <c r="B312" s="66" t="s">
        <v>1388</v>
      </c>
      <c r="C312" s="66" t="s">
        <v>524</v>
      </c>
      <c r="D312" s="68">
        <v>45735</v>
      </c>
      <c r="E312" s="67">
        <v>0</v>
      </c>
      <c r="F312" s="67">
        <v>55</v>
      </c>
      <c r="G312" s="67">
        <v>133</v>
      </c>
      <c r="H312" s="66" t="s">
        <v>523</v>
      </c>
      <c r="I312" s="66" t="s">
        <v>490</v>
      </c>
      <c r="J312" s="67">
        <v>160</v>
      </c>
    </row>
    <row r="313" spans="1:10" x14ac:dyDescent="0.55000000000000004">
      <c r="A313" s="87">
        <v>45926.604907407411</v>
      </c>
      <c r="B313" s="66" t="s">
        <v>1388</v>
      </c>
      <c r="C313" s="66" t="s">
        <v>524</v>
      </c>
      <c r="D313" s="68">
        <v>45736</v>
      </c>
      <c r="E313" s="67">
        <v>0</v>
      </c>
      <c r="F313" s="67">
        <v>60</v>
      </c>
      <c r="G313" s="67">
        <v>128</v>
      </c>
      <c r="H313" s="66" t="s">
        <v>523</v>
      </c>
      <c r="I313" s="66" t="s">
        <v>490</v>
      </c>
      <c r="J313" s="67">
        <v>160</v>
      </c>
    </row>
    <row r="314" spans="1:10" x14ac:dyDescent="0.55000000000000004">
      <c r="A314" s="87">
        <v>45926.604907407411</v>
      </c>
      <c r="B314" s="66" t="s">
        <v>1388</v>
      </c>
      <c r="C314" s="66" t="s">
        <v>524</v>
      </c>
      <c r="D314" s="68">
        <v>45737</v>
      </c>
      <c r="E314" s="67">
        <v>0</v>
      </c>
      <c r="F314" s="67">
        <v>48</v>
      </c>
      <c r="G314" s="67">
        <v>134</v>
      </c>
      <c r="H314" s="66" t="s">
        <v>523</v>
      </c>
      <c r="I314" s="66" t="s">
        <v>490</v>
      </c>
      <c r="J314" s="67">
        <v>160</v>
      </c>
    </row>
    <row r="315" spans="1:10" x14ac:dyDescent="0.55000000000000004">
      <c r="A315" s="87">
        <v>45926.604907407411</v>
      </c>
      <c r="B315" s="66" t="s">
        <v>1388</v>
      </c>
      <c r="C315" s="66" t="s">
        <v>524</v>
      </c>
      <c r="D315" s="68">
        <v>45740</v>
      </c>
      <c r="E315" s="67">
        <v>0</v>
      </c>
      <c r="F315" s="67">
        <v>38</v>
      </c>
      <c r="G315" s="67">
        <v>132</v>
      </c>
      <c r="H315" s="66" t="s">
        <v>523</v>
      </c>
      <c r="I315" s="66" t="s">
        <v>490</v>
      </c>
      <c r="J315" s="67">
        <v>160</v>
      </c>
    </row>
    <row r="316" spans="1:10" x14ac:dyDescent="0.55000000000000004">
      <c r="A316" s="87">
        <v>45926.604907407411</v>
      </c>
      <c r="B316" s="66" t="s">
        <v>1388</v>
      </c>
      <c r="C316" s="66" t="s">
        <v>524</v>
      </c>
      <c r="D316" s="68">
        <v>45741</v>
      </c>
      <c r="E316" s="67">
        <v>0</v>
      </c>
      <c r="F316" s="67">
        <v>45</v>
      </c>
      <c r="G316" s="67">
        <v>112</v>
      </c>
      <c r="H316" s="66" t="s">
        <v>523</v>
      </c>
      <c r="I316" s="66" t="s">
        <v>490</v>
      </c>
      <c r="J316" s="67">
        <v>160</v>
      </c>
    </row>
    <row r="317" spans="1:10" x14ac:dyDescent="0.55000000000000004">
      <c r="A317" s="87">
        <v>45926.604907407411</v>
      </c>
      <c r="B317" s="66" t="s">
        <v>1388</v>
      </c>
      <c r="C317" s="66" t="s">
        <v>524</v>
      </c>
      <c r="D317" s="68">
        <v>45742</v>
      </c>
      <c r="E317" s="67">
        <v>0</v>
      </c>
      <c r="F317" s="67">
        <v>89</v>
      </c>
      <c r="G317" s="67">
        <v>124</v>
      </c>
      <c r="H317" s="66" t="s">
        <v>523</v>
      </c>
      <c r="I317" s="66" t="s">
        <v>490</v>
      </c>
      <c r="J317" s="67">
        <v>160</v>
      </c>
    </row>
    <row r="318" spans="1:10" x14ac:dyDescent="0.55000000000000004">
      <c r="A318" s="87">
        <v>45926.604907407411</v>
      </c>
      <c r="B318" s="66" t="s">
        <v>1388</v>
      </c>
      <c r="C318" s="66" t="s">
        <v>524</v>
      </c>
      <c r="D318" s="68">
        <v>45743</v>
      </c>
      <c r="E318" s="67">
        <v>0</v>
      </c>
      <c r="F318" s="67">
        <v>50</v>
      </c>
      <c r="G318" s="67">
        <v>102</v>
      </c>
      <c r="H318" s="66" t="s">
        <v>523</v>
      </c>
      <c r="I318" s="66" t="s">
        <v>490</v>
      </c>
      <c r="J318" s="67">
        <v>160</v>
      </c>
    </row>
    <row r="319" spans="1:10" x14ac:dyDescent="0.55000000000000004">
      <c r="A319" s="87">
        <v>45926.604907407411</v>
      </c>
      <c r="B319" s="66" t="s">
        <v>1388</v>
      </c>
      <c r="C319" s="66" t="s">
        <v>524</v>
      </c>
      <c r="D319" s="68">
        <v>45744</v>
      </c>
      <c r="E319" s="67">
        <v>0</v>
      </c>
      <c r="F319" s="67">
        <v>60</v>
      </c>
      <c r="G319" s="67">
        <v>132</v>
      </c>
      <c r="H319" s="66" t="s">
        <v>523</v>
      </c>
      <c r="I319" s="66" t="s">
        <v>490</v>
      </c>
      <c r="J319" s="67">
        <v>160</v>
      </c>
    </row>
    <row r="320" spans="1:10" x14ac:dyDescent="0.55000000000000004">
      <c r="A320" s="87">
        <v>45926.604907407411</v>
      </c>
      <c r="B320" s="66" t="s">
        <v>1388</v>
      </c>
      <c r="C320" s="66" t="s">
        <v>524</v>
      </c>
      <c r="D320" s="68">
        <v>45751</v>
      </c>
      <c r="E320" s="67">
        <v>0</v>
      </c>
      <c r="F320" s="67">
        <v>54</v>
      </c>
      <c r="G320" s="67">
        <v>105</v>
      </c>
      <c r="H320" s="66" t="s">
        <v>523</v>
      </c>
      <c r="I320" s="66" t="s">
        <v>490</v>
      </c>
      <c r="J320" s="67">
        <v>160</v>
      </c>
    </row>
    <row r="321" spans="1:10" x14ac:dyDescent="0.55000000000000004">
      <c r="A321" s="87">
        <v>45926.604907407411</v>
      </c>
      <c r="B321" s="66" t="s">
        <v>1388</v>
      </c>
      <c r="C321" s="66" t="s">
        <v>524</v>
      </c>
      <c r="D321" s="68">
        <v>45752</v>
      </c>
      <c r="E321" s="67">
        <v>0</v>
      </c>
      <c r="F321" s="67">
        <v>54</v>
      </c>
      <c r="G321" s="67">
        <v>84</v>
      </c>
      <c r="H321" s="66" t="s">
        <v>523</v>
      </c>
      <c r="I321" s="66" t="s">
        <v>490</v>
      </c>
      <c r="J321" s="67">
        <v>160</v>
      </c>
    </row>
    <row r="322" spans="1:10" x14ac:dyDescent="0.55000000000000004">
      <c r="A322" s="87">
        <v>45926.604907407411</v>
      </c>
      <c r="B322" s="66" t="s">
        <v>1388</v>
      </c>
      <c r="C322" s="66" t="s">
        <v>524</v>
      </c>
      <c r="D322" s="68">
        <v>45754</v>
      </c>
      <c r="E322" s="67">
        <v>0</v>
      </c>
      <c r="F322" s="67">
        <v>54</v>
      </c>
      <c r="G322" s="67">
        <v>111</v>
      </c>
      <c r="H322" s="66" t="s">
        <v>523</v>
      </c>
      <c r="I322" s="66" t="s">
        <v>490</v>
      </c>
      <c r="J322" s="67">
        <v>160</v>
      </c>
    </row>
    <row r="323" spans="1:10" x14ac:dyDescent="0.55000000000000004">
      <c r="A323" s="87">
        <v>45926.604907407411</v>
      </c>
      <c r="B323" s="66" t="s">
        <v>1388</v>
      </c>
      <c r="C323" s="66" t="s">
        <v>524</v>
      </c>
      <c r="D323" s="68">
        <v>45755</v>
      </c>
      <c r="E323" s="67">
        <v>0</v>
      </c>
      <c r="F323" s="67">
        <v>53</v>
      </c>
      <c r="G323" s="67">
        <v>94</v>
      </c>
      <c r="H323" s="66" t="s">
        <v>523</v>
      </c>
      <c r="I323" s="66" t="s">
        <v>490</v>
      </c>
      <c r="J323" s="67">
        <v>160</v>
      </c>
    </row>
    <row r="324" spans="1:10" x14ac:dyDescent="0.55000000000000004">
      <c r="A324" s="87">
        <v>45926.604907407411</v>
      </c>
      <c r="B324" s="66" t="s">
        <v>1388</v>
      </c>
      <c r="C324" s="66" t="s">
        <v>524</v>
      </c>
      <c r="D324" s="68">
        <v>45758</v>
      </c>
      <c r="E324" s="67">
        <v>0</v>
      </c>
      <c r="F324" s="67">
        <v>60</v>
      </c>
      <c r="G324" s="67">
        <v>98</v>
      </c>
      <c r="H324" s="66" t="s">
        <v>523</v>
      </c>
      <c r="I324" s="66" t="s">
        <v>490</v>
      </c>
      <c r="J324" s="67">
        <v>160</v>
      </c>
    </row>
    <row r="325" spans="1:10" x14ac:dyDescent="0.55000000000000004">
      <c r="A325" s="87">
        <v>45926.604907407411</v>
      </c>
      <c r="B325" s="66" t="s">
        <v>1388</v>
      </c>
      <c r="C325" s="66" t="s">
        <v>524</v>
      </c>
      <c r="D325" s="68">
        <v>45761</v>
      </c>
      <c r="E325" s="67">
        <v>0</v>
      </c>
      <c r="F325" s="67">
        <v>60</v>
      </c>
      <c r="G325" s="67">
        <v>83</v>
      </c>
      <c r="H325" s="66" t="s">
        <v>523</v>
      </c>
      <c r="I325" s="66" t="s">
        <v>490</v>
      </c>
      <c r="J325" s="67">
        <v>160</v>
      </c>
    </row>
    <row r="326" spans="1:10" x14ac:dyDescent="0.55000000000000004">
      <c r="A326" s="87">
        <v>45926.604907407411</v>
      </c>
      <c r="B326" s="66" t="s">
        <v>1388</v>
      </c>
      <c r="C326" s="66" t="s">
        <v>524</v>
      </c>
      <c r="D326" s="68">
        <v>45762</v>
      </c>
      <c r="E326" s="67">
        <v>0</v>
      </c>
      <c r="F326" s="67">
        <v>47</v>
      </c>
      <c r="G326" s="67">
        <v>98</v>
      </c>
      <c r="H326" s="66" t="s">
        <v>523</v>
      </c>
      <c r="I326" s="66" t="s">
        <v>490</v>
      </c>
      <c r="J326" s="67">
        <v>160</v>
      </c>
    </row>
    <row r="327" spans="1:10" x14ac:dyDescent="0.55000000000000004">
      <c r="A327" s="87">
        <v>45926.604907407411</v>
      </c>
      <c r="B327" s="66" t="s">
        <v>1388</v>
      </c>
      <c r="C327" s="66" t="s">
        <v>524</v>
      </c>
      <c r="D327" s="68">
        <v>45763</v>
      </c>
      <c r="E327" s="67">
        <v>0</v>
      </c>
      <c r="F327" s="67">
        <v>81</v>
      </c>
      <c r="G327" s="67">
        <v>84</v>
      </c>
      <c r="H327" s="66" t="s">
        <v>523</v>
      </c>
      <c r="I327" s="66" t="s">
        <v>490</v>
      </c>
      <c r="J327" s="67">
        <v>160</v>
      </c>
    </row>
    <row r="328" spans="1:10" x14ac:dyDescent="0.55000000000000004">
      <c r="A328" s="87">
        <v>45926.604907407411</v>
      </c>
      <c r="B328" s="66" t="s">
        <v>1388</v>
      </c>
      <c r="C328" s="66" t="s">
        <v>524</v>
      </c>
      <c r="D328" s="68">
        <v>45764</v>
      </c>
      <c r="E328" s="67">
        <v>0</v>
      </c>
      <c r="F328" s="67">
        <v>20</v>
      </c>
      <c r="G328" s="67">
        <v>94</v>
      </c>
      <c r="H328" s="66" t="s">
        <v>523</v>
      </c>
      <c r="I328" s="66" t="s">
        <v>490</v>
      </c>
      <c r="J328" s="67">
        <v>160</v>
      </c>
    </row>
    <row r="329" spans="1:10" x14ac:dyDescent="0.55000000000000004">
      <c r="A329" s="87">
        <v>45926.604907407411</v>
      </c>
      <c r="B329" s="66" t="s">
        <v>1388</v>
      </c>
      <c r="C329" s="66" t="s">
        <v>524</v>
      </c>
      <c r="D329" s="68">
        <v>45765</v>
      </c>
      <c r="E329" s="67">
        <v>0</v>
      </c>
      <c r="F329" s="67">
        <v>60</v>
      </c>
      <c r="G329" s="67">
        <v>91</v>
      </c>
      <c r="H329" s="66" t="s">
        <v>523</v>
      </c>
      <c r="I329" s="66" t="s">
        <v>490</v>
      </c>
      <c r="J329" s="67">
        <v>160</v>
      </c>
    </row>
    <row r="330" spans="1:10" x14ac:dyDescent="0.55000000000000004">
      <c r="A330" s="87">
        <v>45926.604907407411</v>
      </c>
      <c r="B330" s="66" t="s">
        <v>1388</v>
      </c>
      <c r="C330" s="66" t="s">
        <v>524</v>
      </c>
      <c r="D330" s="68">
        <v>45768</v>
      </c>
      <c r="E330" s="67">
        <v>0</v>
      </c>
      <c r="F330" s="67">
        <v>60</v>
      </c>
      <c r="G330" s="67">
        <v>96</v>
      </c>
      <c r="H330" s="66" t="s">
        <v>523</v>
      </c>
      <c r="I330" s="66" t="s">
        <v>490</v>
      </c>
      <c r="J330" s="67">
        <v>160</v>
      </c>
    </row>
    <row r="331" spans="1:10" x14ac:dyDescent="0.55000000000000004">
      <c r="A331" s="87">
        <v>45926.604907407411</v>
      </c>
      <c r="B331" s="66" t="s">
        <v>1388</v>
      </c>
      <c r="C331" s="66" t="s">
        <v>524</v>
      </c>
      <c r="D331" s="68">
        <v>45769</v>
      </c>
      <c r="E331" s="67">
        <v>0</v>
      </c>
      <c r="F331" s="67">
        <v>60</v>
      </c>
      <c r="G331" s="67">
        <v>95</v>
      </c>
      <c r="H331" s="66" t="s">
        <v>523</v>
      </c>
      <c r="I331" s="66" t="s">
        <v>490</v>
      </c>
      <c r="J331" s="67">
        <v>160</v>
      </c>
    </row>
    <row r="332" spans="1:10" x14ac:dyDescent="0.55000000000000004">
      <c r="A332" s="87">
        <v>45926.604907407411</v>
      </c>
      <c r="B332" s="66" t="s">
        <v>1388</v>
      </c>
      <c r="C332" s="66" t="s">
        <v>524</v>
      </c>
      <c r="D332" s="68">
        <v>45770</v>
      </c>
      <c r="E332" s="67">
        <v>0</v>
      </c>
      <c r="F332" s="67">
        <v>58</v>
      </c>
      <c r="G332" s="67">
        <v>90</v>
      </c>
      <c r="H332" s="66" t="s">
        <v>523</v>
      </c>
      <c r="I332" s="66" t="s">
        <v>490</v>
      </c>
      <c r="J332" s="67">
        <v>160</v>
      </c>
    </row>
    <row r="333" spans="1:10" x14ac:dyDescent="0.55000000000000004">
      <c r="A333" s="87">
        <v>45926.604907407411</v>
      </c>
      <c r="B333" s="66" t="s">
        <v>1388</v>
      </c>
      <c r="C333" s="66" t="s">
        <v>524</v>
      </c>
      <c r="D333" s="68">
        <v>45771</v>
      </c>
      <c r="E333" s="67">
        <v>0</v>
      </c>
      <c r="F333" s="67">
        <v>53</v>
      </c>
      <c r="G333" s="67">
        <v>67</v>
      </c>
      <c r="H333" s="66" t="s">
        <v>523</v>
      </c>
      <c r="I333" s="66" t="s">
        <v>490</v>
      </c>
      <c r="J333" s="67">
        <v>160</v>
      </c>
    </row>
    <row r="334" spans="1:10" x14ac:dyDescent="0.55000000000000004">
      <c r="A334" s="87">
        <v>45926.604907407411</v>
      </c>
      <c r="B334" s="66" t="s">
        <v>1388</v>
      </c>
      <c r="C334" s="66" t="s">
        <v>524</v>
      </c>
      <c r="D334" s="68">
        <v>45772</v>
      </c>
      <c r="E334" s="67">
        <v>0</v>
      </c>
      <c r="F334" s="67">
        <v>60</v>
      </c>
      <c r="G334" s="67">
        <v>88</v>
      </c>
      <c r="H334" s="66" t="s">
        <v>523</v>
      </c>
      <c r="I334" s="66" t="s">
        <v>490</v>
      </c>
      <c r="J334" s="67">
        <v>160</v>
      </c>
    </row>
    <row r="335" spans="1:10" x14ac:dyDescent="0.55000000000000004">
      <c r="A335" s="87">
        <v>45926.604907407411</v>
      </c>
      <c r="B335" s="66" t="s">
        <v>1388</v>
      </c>
      <c r="C335" s="66" t="s">
        <v>524</v>
      </c>
      <c r="D335" s="68">
        <v>45783</v>
      </c>
      <c r="E335" s="67">
        <v>0</v>
      </c>
      <c r="F335" s="67">
        <v>60</v>
      </c>
      <c r="G335" s="67">
        <v>84</v>
      </c>
      <c r="H335" s="66" t="s">
        <v>523</v>
      </c>
      <c r="I335" s="66" t="s">
        <v>490</v>
      </c>
      <c r="J335" s="67">
        <v>160</v>
      </c>
    </row>
    <row r="336" spans="1:10" x14ac:dyDescent="0.55000000000000004">
      <c r="A336" s="87">
        <v>45926.604907407411</v>
      </c>
      <c r="B336" s="66" t="s">
        <v>1388</v>
      </c>
      <c r="C336" s="66" t="s">
        <v>524</v>
      </c>
      <c r="D336" s="68">
        <v>45784</v>
      </c>
      <c r="E336" s="67">
        <v>0</v>
      </c>
      <c r="F336" s="67">
        <v>52</v>
      </c>
      <c r="G336" s="67">
        <v>87</v>
      </c>
      <c r="H336" s="66" t="s">
        <v>523</v>
      </c>
      <c r="I336" s="66" t="s">
        <v>490</v>
      </c>
      <c r="J336" s="67">
        <v>160</v>
      </c>
    </row>
    <row r="337" spans="1:10" x14ac:dyDescent="0.55000000000000004">
      <c r="A337" s="87">
        <v>45926.604907407411</v>
      </c>
      <c r="B337" s="66" t="s">
        <v>1388</v>
      </c>
      <c r="C337" s="66" t="s">
        <v>524</v>
      </c>
      <c r="D337" s="68">
        <v>45785</v>
      </c>
      <c r="E337" s="67">
        <v>0</v>
      </c>
      <c r="F337" s="67">
        <v>50</v>
      </c>
      <c r="G337" s="67">
        <v>87</v>
      </c>
      <c r="H337" s="66" t="s">
        <v>523</v>
      </c>
      <c r="I337" s="66" t="s">
        <v>490</v>
      </c>
      <c r="J337" s="67">
        <v>160</v>
      </c>
    </row>
    <row r="338" spans="1:10" x14ac:dyDescent="0.55000000000000004">
      <c r="A338" s="87">
        <v>45926.604907407411</v>
      </c>
      <c r="B338" s="66" t="s">
        <v>1388</v>
      </c>
      <c r="C338" s="66" t="s">
        <v>524</v>
      </c>
      <c r="D338" s="68">
        <v>45786</v>
      </c>
      <c r="E338" s="67">
        <v>0</v>
      </c>
      <c r="F338" s="67">
        <v>60</v>
      </c>
      <c r="G338" s="67">
        <v>86</v>
      </c>
      <c r="H338" s="66" t="s">
        <v>523</v>
      </c>
      <c r="I338" s="66" t="s">
        <v>490</v>
      </c>
      <c r="J338" s="67">
        <v>160</v>
      </c>
    </row>
    <row r="339" spans="1:10" x14ac:dyDescent="0.55000000000000004">
      <c r="A339" s="87">
        <v>45926.604907407411</v>
      </c>
      <c r="B339" s="66" t="s">
        <v>1388</v>
      </c>
      <c r="C339" s="66" t="s">
        <v>524</v>
      </c>
      <c r="D339" s="68">
        <v>45789</v>
      </c>
      <c r="E339" s="67">
        <v>0</v>
      </c>
      <c r="F339" s="67">
        <v>57</v>
      </c>
      <c r="G339" s="67">
        <v>72</v>
      </c>
      <c r="H339" s="66" t="s">
        <v>523</v>
      </c>
      <c r="I339" s="66" t="s">
        <v>490</v>
      </c>
      <c r="J339" s="67">
        <v>160</v>
      </c>
    </row>
    <row r="340" spans="1:10" x14ac:dyDescent="0.55000000000000004">
      <c r="A340" s="87">
        <v>45926.604907407411</v>
      </c>
      <c r="B340" s="66" t="s">
        <v>1388</v>
      </c>
      <c r="C340" s="66" t="s">
        <v>524</v>
      </c>
      <c r="D340" s="68">
        <v>45790</v>
      </c>
      <c r="E340" s="67">
        <v>0</v>
      </c>
      <c r="F340" s="67">
        <v>56</v>
      </c>
      <c r="G340" s="67">
        <v>94</v>
      </c>
      <c r="H340" s="66" t="s">
        <v>523</v>
      </c>
      <c r="I340" s="66" t="s">
        <v>490</v>
      </c>
      <c r="J340" s="67">
        <v>160</v>
      </c>
    </row>
    <row r="341" spans="1:10" x14ac:dyDescent="0.55000000000000004">
      <c r="A341" s="87">
        <v>45926.604907407411</v>
      </c>
      <c r="B341" s="66" t="s">
        <v>1388</v>
      </c>
      <c r="C341" s="66" t="s">
        <v>524</v>
      </c>
      <c r="D341" s="68">
        <v>45791</v>
      </c>
      <c r="E341" s="67">
        <v>0</v>
      </c>
      <c r="F341" s="67">
        <v>46</v>
      </c>
      <c r="G341" s="67">
        <v>82</v>
      </c>
      <c r="H341" s="66" t="s">
        <v>523</v>
      </c>
      <c r="I341" s="66" t="s">
        <v>490</v>
      </c>
      <c r="J341" s="67">
        <v>160</v>
      </c>
    </row>
    <row r="342" spans="1:10" x14ac:dyDescent="0.55000000000000004">
      <c r="A342" s="87">
        <v>45926.604907407411</v>
      </c>
      <c r="B342" s="66" t="s">
        <v>1388</v>
      </c>
      <c r="C342" s="66" t="s">
        <v>524</v>
      </c>
      <c r="D342" s="68">
        <v>45792</v>
      </c>
      <c r="E342" s="67">
        <v>0</v>
      </c>
      <c r="F342" s="67">
        <v>55</v>
      </c>
      <c r="G342" s="67">
        <v>93</v>
      </c>
      <c r="H342" s="66" t="s">
        <v>523</v>
      </c>
      <c r="I342" s="66" t="s">
        <v>490</v>
      </c>
      <c r="J342" s="67">
        <v>160</v>
      </c>
    </row>
    <row r="343" spans="1:10" x14ac:dyDescent="0.55000000000000004">
      <c r="A343" s="87">
        <v>45926.604907407411</v>
      </c>
      <c r="B343" s="66" t="s">
        <v>1388</v>
      </c>
      <c r="C343" s="66" t="s">
        <v>524</v>
      </c>
      <c r="D343" s="68">
        <v>45793</v>
      </c>
      <c r="E343" s="67">
        <v>0</v>
      </c>
      <c r="F343" s="67">
        <v>54</v>
      </c>
      <c r="G343" s="67">
        <v>91</v>
      </c>
      <c r="H343" s="66" t="s">
        <v>523</v>
      </c>
      <c r="I343" s="66" t="s">
        <v>490</v>
      </c>
      <c r="J343" s="67">
        <v>160</v>
      </c>
    </row>
    <row r="344" spans="1:10" x14ac:dyDescent="0.55000000000000004">
      <c r="A344" s="87">
        <v>45926.604907407411</v>
      </c>
      <c r="B344" s="66" t="s">
        <v>1388</v>
      </c>
      <c r="C344" s="66" t="s">
        <v>524</v>
      </c>
      <c r="D344" s="68">
        <v>45796</v>
      </c>
      <c r="E344" s="67">
        <v>0</v>
      </c>
      <c r="F344" s="67">
        <v>37</v>
      </c>
      <c r="G344" s="67">
        <v>97</v>
      </c>
      <c r="H344" s="66" t="s">
        <v>523</v>
      </c>
      <c r="I344" s="66" t="s">
        <v>490</v>
      </c>
      <c r="J344" s="67">
        <v>160</v>
      </c>
    </row>
    <row r="345" spans="1:10" x14ac:dyDescent="0.55000000000000004">
      <c r="A345" s="87">
        <v>45926.604907407411</v>
      </c>
      <c r="B345" s="66" t="s">
        <v>1388</v>
      </c>
      <c r="C345" s="66" t="s">
        <v>524</v>
      </c>
      <c r="D345" s="68">
        <v>45797</v>
      </c>
      <c r="E345" s="67">
        <v>0</v>
      </c>
      <c r="F345" s="67">
        <v>37</v>
      </c>
      <c r="G345" s="67">
        <v>80</v>
      </c>
      <c r="H345" s="66" t="s">
        <v>523</v>
      </c>
      <c r="I345" s="66" t="s">
        <v>490</v>
      </c>
      <c r="J345" s="67">
        <v>160</v>
      </c>
    </row>
    <row r="346" spans="1:10" x14ac:dyDescent="0.55000000000000004">
      <c r="A346" s="87">
        <v>45926.604907407411</v>
      </c>
      <c r="B346" s="66" t="s">
        <v>1388</v>
      </c>
      <c r="C346" s="66" t="s">
        <v>524</v>
      </c>
      <c r="D346" s="68">
        <v>45798</v>
      </c>
      <c r="E346" s="67">
        <v>0</v>
      </c>
      <c r="F346" s="67">
        <v>10</v>
      </c>
      <c r="G346" s="67">
        <v>72</v>
      </c>
      <c r="H346" s="66" t="s">
        <v>523</v>
      </c>
      <c r="I346" s="66" t="s">
        <v>490</v>
      </c>
      <c r="J346" s="67">
        <v>160</v>
      </c>
    </row>
    <row r="347" spans="1:10" x14ac:dyDescent="0.55000000000000004">
      <c r="A347" s="87">
        <v>45926.604907407411</v>
      </c>
      <c r="B347" s="66" t="s">
        <v>1388</v>
      </c>
      <c r="C347" s="66" t="s">
        <v>524</v>
      </c>
      <c r="D347" s="68">
        <v>45799</v>
      </c>
      <c r="E347" s="67">
        <v>0</v>
      </c>
      <c r="F347" s="67">
        <v>24</v>
      </c>
      <c r="G347" s="67">
        <v>72</v>
      </c>
      <c r="H347" s="66" t="s">
        <v>523</v>
      </c>
      <c r="I347" s="66" t="s">
        <v>490</v>
      </c>
      <c r="J347" s="67">
        <v>160</v>
      </c>
    </row>
    <row r="348" spans="1:10" x14ac:dyDescent="0.55000000000000004">
      <c r="A348" s="87">
        <v>45926.604907407411</v>
      </c>
      <c r="B348" s="66" t="s">
        <v>1388</v>
      </c>
      <c r="C348" s="66" t="s">
        <v>524</v>
      </c>
      <c r="D348" s="68">
        <v>45800</v>
      </c>
      <c r="E348" s="67">
        <v>0</v>
      </c>
      <c r="F348" s="67">
        <v>43</v>
      </c>
      <c r="G348" s="67">
        <v>79</v>
      </c>
      <c r="H348" s="66" t="s">
        <v>523</v>
      </c>
      <c r="I348" s="66" t="s">
        <v>490</v>
      </c>
      <c r="J348" s="67">
        <v>160</v>
      </c>
    </row>
    <row r="349" spans="1:10" x14ac:dyDescent="0.55000000000000004">
      <c r="A349" s="87">
        <v>45926.604907407411</v>
      </c>
      <c r="B349" s="66" t="s">
        <v>1388</v>
      </c>
      <c r="C349" s="66" t="s">
        <v>524</v>
      </c>
      <c r="D349" s="68">
        <v>45803</v>
      </c>
      <c r="E349" s="67">
        <v>0</v>
      </c>
      <c r="F349" s="67">
        <v>43</v>
      </c>
      <c r="G349" s="67">
        <v>73</v>
      </c>
      <c r="H349" s="66" t="s">
        <v>523</v>
      </c>
      <c r="I349" s="66" t="s">
        <v>490</v>
      </c>
      <c r="J349" s="67">
        <v>160</v>
      </c>
    </row>
    <row r="350" spans="1:10" x14ac:dyDescent="0.55000000000000004">
      <c r="A350" s="87">
        <v>45926.604907407411</v>
      </c>
      <c r="B350" s="66" t="s">
        <v>1388</v>
      </c>
      <c r="C350" s="66" t="s">
        <v>524</v>
      </c>
      <c r="D350" s="68">
        <v>45804</v>
      </c>
      <c r="E350" s="67">
        <v>0</v>
      </c>
      <c r="F350" s="67">
        <v>43</v>
      </c>
      <c r="G350" s="67">
        <v>73</v>
      </c>
      <c r="H350" s="66" t="s">
        <v>523</v>
      </c>
      <c r="I350" s="66" t="s">
        <v>490</v>
      </c>
      <c r="J350" s="67">
        <v>160</v>
      </c>
    </row>
    <row r="351" spans="1:10" x14ac:dyDescent="0.55000000000000004">
      <c r="A351" s="87">
        <v>45926.604907407411</v>
      </c>
      <c r="B351" s="66" t="s">
        <v>1388</v>
      </c>
      <c r="C351" s="66" t="s">
        <v>524</v>
      </c>
      <c r="D351" s="68">
        <v>45805</v>
      </c>
      <c r="E351" s="67">
        <v>0</v>
      </c>
      <c r="F351" s="67">
        <v>44</v>
      </c>
      <c r="G351" s="67">
        <v>73</v>
      </c>
      <c r="H351" s="66" t="s">
        <v>523</v>
      </c>
      <c r="I351" s="66" t="s">
        <v>490</v>
      </c>
      <c r="J351" s="67">
        <v>160</v>
      </c>
    </row>
    <row r="352" spans="1:10" x14ac:dyDescent="0.55000000000000004">
      <c r="A352" s="87">
        <v>45926.604907407411</v>
      </c>
      <c r="B352" s="66" t="s">
        <v>1388</v>
      </c>
      <c r="C352" s="66" t="s">
        <v>524</v>
      </c>
      <c r="D352" s="68">
        <v>45806</v>
      </c>
      <c r="E352" s="67">
        <v>0</v>
      </c>
      <c r="F352" s="67">
        <v>42</v>
      </c>
      <c r="G352" s="67">
        <v>14</v>
      </c>
      <c r="H352" s="66" t="s">
        <v>523</v>
      </c>
      <c r="I352" s="66" t="s">
        <v>490</v>
      </c>
      <c r="J352" s="67">
        <v>160</v>
      </c>
    </row>
    <row r="353" spans="1:10" x14ac:dyDescent="0.55000000000000004">
      <c r="A353" s="87">
        <v>45926.604907407411</v>
      </c>
      <c r="B353" s="66" t="s">
        <v>1388</v>
      </c>
      <c r="C353" s="66" t="s">
        <v>525</v>
      </c>
      <c r="D353" s="68">
        <v>45716</v>
      </c>
      <c r="E353" s="67">
        <v>0</v>
      </c>
      <c r="F353" s="67">
        <v>7</v>
      </c>
      <c r="G353" s="67">
        <v>135</v>
      </c>
      <c r="H353" s="66" t="s">
        <v>523</v>
      </c>
      <c r="I353" s="66" t="s">
        <v>490</v>
      </c>
      <c r="J353" s="67">
        <v>160</v>
      </c>
    </row>
    <row r="354" spans="1:10" x14ac:dyDescent="0.55000000000000004">
      <c r="A354" s="87">
        <v>45926.604907407411</v>
      </c>
      <c r="B354" s="66" t="s">
        <v>1388</v>
      </c>
      <c r="C354" s="66" t="s">
        <v>525</v>
      </c>
      <c r="D354" s="68">
        <v>45719</v>
      </c>
      <c r="E354" s="67">
        <v>0</v>
      </c>
      <c r="F354" s="67">
        <v>9</v>
      </c>
      <c r="G354" s="67">
        <v>107</v>
      </c>
      <c r="H354" s="66" t="s">
        <v>523</v>
      </c>
      <c r="I354" s="66" t="s">
        <v>490</v>
      </c>
      <c r="J354" s="67">
        <v>160</v>
      </c>
    </row>
    <row r="355" spans="1:10" x14ac:dyDescent="0.55000000000000004">
      <c r="A355" s="87">
        <v>45926.604907407411</v>
      </c>
      <c r="B355" s="66" t="s">
        <v>1388</v>
      </c>
      <c r="C355" s="66" t="s">
        <v>525</v>
      </c>
      <c r="D355" s="68">
        <v>45720</v>
      </c>
      <c r="E355" s="67">
        <v>7</v>
      </c>
      <c r="F355" s="67">
        <v>10</v>
      </c>
      <c r="G355" s="67">
        <v>103</v>
      </c>
      <c r="H355" s="66" t="s">
        <v>523</v>
      </c>
      <c r="I355" s="66" t="s">
        <v>490</v>
      </c>
      <c r="J355" s="67">
        <v>160</v>
      </c>
    </row>
    <row r="356" spans="1:10" x14ac:dyDescent="0.55000000000000004">
      <c r="A356" s="87">
        <v>45926.604907407411</v>
      </c>
      <c r="B356" s="66" t="s">
        <v>1388</v>
      </c>
      <c r="C356" s="66" t="s">
        <v>525</v>
      </c>
      <c r="D356" s="68">
        <v>45721</v>
      </c>
      <c r="E356" s="67">
        <v>9</v>
      </c>
      <c r="F356" s="67">
        <v>5</v>
      </c>
      <c r="G356" s="67">
        <v>117</v>
      </c>
      <c r="H356" s="66" t="s">
        <v>523</v>
      </c>
      <c r="I356" s="66" t="s">
        <v>490</v>
      </c>
      <c r="J356" s="67">
        <v>160</v>
      </c>
    </row>
    <row r="357" spans="1:10" x14ac:dyDescent="0.55000000000000004">
      <c r="A357" s="87">
        <v>45926.604907407411</v>
      </c>
      <c r="B357" s="66" t="s">
        <v>1388</v>
      </c>
      <c r="C357" s="66" t="s">
        <v>525</v>
      </c>
      <c r="D357" s="68">
        <v>45722</v>
      </c>
      <c r="E357" s="67">
        <v>10</v>
      </c>
      <c r="F357" s="67">
        <v>0</v>
      </c>
      <c r="G357" s="67">
        <v>100</v>
      </c>
      <c r="H357" s="66" t="s">
        <v>523</v>
      </c>
      <c r="I357" s="66" t="s">
        <v>490</v>
      </c>
      <c r="J357" s="67">
        <v>160</v>
      </c>
    </row>
    <row r="358" spans="1:10" x14ac:dyDescent="0.55000000000000004">
      <c r="A358" s="87">
        <v>45926.604907407411</v>
      </c>
      <c r="B358" s="66" t="s">
        <v>1388</v>
      </c>
      <c r="C358" s="66" t="s">
        <v>525</v>
      </c>
      <c r="D358" s="68">
        <v>45751</v>
      </c>
      <c r="E358" s="67">
        <v>0</v>
      </c>
      <c r="F358" s="67">
        <v>6</v>
      </c>
      <c r="G358" s="67">
        <v>105</v>
      </c>
      <c r="H358" s="66" t="s">
        <v>523</v>
      </c>
      <c r="I358" s="66" t="s">
        <v>490</v>
      </c>
      <c r="J358" s="67">
        <v>160</v>
      </c>
    </row>
    <row r="359" spans="1:10" x14ac:dyDescent="0.55000000000000004">
      <c r="A359" s="87">
        <v>45926.604907407411</v>
      </c>
      <c r="B359" s="66" t="s">
        <v>1388</v>
      </c>
      <c r="C359" s="66" t="s">
        <v>525</v>
      </c>
      <c r="D359" s="68">
        <v>45754</v>
      </c>
      <c r="E359" s="67">
        <v>0</v>
      </c>
      <c r="F359" s="67">
        <v>6</v>
      </c>
      <c r="G359" s="67">
        <v>111</v>
      </c>
      <c r="H359" s="66" t="s">
        <v>523</v>
      </c>
      <c r="I359" s="66" t="s">
        <v>490</v>
      </c>
      <c r="J359" s="67">
        <v>160</v>
      </c>
    </row>
    <row r="360" spans="1:10" x14ac:dyDescent="0.55000000000000004">
      <c r="A360" s="87">
        <v>45926.604907407411</v>
      </c>
      <c r="B360" s="66" t="s">
        <v>1388</v>
      </c>
      <c r="C360" s="66" t="s">
        <v>525</v>
      </c>
      <c r="D360" s="68">
        <v>45755</v>
      </c>
      <c r="E360" s="67">
        <v>6</v>
      </c>
      <c r="F360" s="67">
        <v>6</v>
      </c>
      <c r="G360" s="67">
        <v>94</v>
      </c>
      <c r="H360" s="66" t="s">
        <v>523</v>
      </c>
      <c r="I360" s="66" t="s">
        <v>490</v>
      </c>
      <c r="J360" s="67">
        <v>160</v>
      </c>
    </row>
    <row r="361" spans="1:10" x14ac:dyDescent="0.55000000000000004">
      <c r="A361" s="87">
        <v>45926.604907407411</v>
      </c>
      <c r="B361" s="66" t="s">
        <v>1388</v>
      </c>
      <c r="C361" s="66" t="s">
        <v>525</v>
      </c>
      <c r="D361" s="68">
        <v>45756</v>
      </c>
      <c r="E361" s="67">
        <v>6</v>
      </c>
      <c r="F361" s="67">
        <v>6</v>
      </c>
      <c r="G361" s="67">
        <v>72</v>
      </c>
      <c r="H361" s="66" t="s">
        <v>523</v>
      </c>
      <c r="I361" s="66" t="s">
        <v>490</v>
      </c>
      <c r="J361" s="67">
        <v>160</v>
      </c>
    </row>
    <row r="362" spans="1:10" x14ac:dyDescent="0.55000000000000004">
      <c r="A362" s="87">
        <v>45926.604907407411</v>
      </c>
      <c r="B362" s="66" t="s">
        <v>1388</v>
      </c>
      <c r="C362" s="66" t="s">
        <v>525</v>
      </c>
      <c r="D362" s="68">
        <v>45757</v>
      </c>
      <c r="E362" s="67">
        <v>6</v>
      </c>
      <c r="F362" s="67">
        <v>0</v>
      </c>
      <c r="G362" s="67">
        <v>74</v>
      </c>
      <c r="H362" s="66" t="s">
        <v>523</v>
      </c>
      <c r="I362" s="66" t="s">
        <v>490</v>
      </c>
      <c r="J362" s="67">
        <v>160</v>
      </c>
    </row>
    <row r="363" spans="1:10" x14ac:dyDescent="0.55000000000000004">
      <c r="A363" s="87">
        <v>45926.604907407411</v>
      </c>
      <c r="B363" s="66" t="s">
        <v>1388</v>
      </c>
      <c r="C363" s="66" t="s">
        <v>525</v>
      </c>
      <c r="D363" s="68">
        <v>45793</v>
      </c>
      <c r="E363" s="67">
        <v>0</v>
      </c>
      <c r="F363" s="67">
        <v>5</v>
      </c>
      <c r="G363" s="67">
        <v>91</v>
      </c>
      <c r="H363" s="66" t="s">
        <v>523</v>
      </c>
      <c r="I363" s="66" t="s">
        <v>490</v>
      </c>
      <c r="J363" s="67">
        <v>160</v>
      </c>
    </row>
    <row r="364" spans="1:10" x14ac:dyDescent="0.55000000000000004">
      <c r="A364" s="87">
        <v>45926.604907407411</v>
      </c>
      <c r="B364" s="66" t="s">
        <v>1388</v>
      </c>
      <c r="C364" s="66" t="s">
        <v>525</v>
      </c>
      <c r="D364" s="68">
        <v>45796</v>
      </c>
      <c r="E364" s="67">
        <v>0</v>
      </c>
      <c r="F364" s="67">
        <v>5</v>
      </c>
      <c r="G364" s="67">
        <v>97</v>
      </c>
      <c r="H364" s="66" t="s">
        <v>523</v>
      </c>
      <c r="I364" s="66" t="s">
        <v>490</v>
      </c>
      <c r="J364" s="67">
        <v>160</v>
      </c>
    </row>
    <row r="365" spans="1:10" x14ac:dyDescent="0.55000000000000004">
      <c r="A365" s="87">
        <v>45926.604907407411</v>
      </c>
      <c r="B365" s="66" t="s">
        <v>1388</v>
      </c>
      <c r="C365" s="66" t="s">
        <v>525</v>
      </c>
      <c r="D365" s="68">
        <v>45797</v>
      </c>
      <c r="E365" s="67">
        <v>5</v>
      </c>
      <c r="F365" s="67">
        <v>5</v>
      </c>
      <c r="G365" s="67">
        <v>80</v>
      </c>
      <c r="H365" s="66" t="s">
        <v>523</v>
      </c>
      <c r="I365" s="66" t="s">
        <v>490</v>
      </c>
      <c r="J365" s="67">
        <v>160</v>
      </c>
    </row>
    <row r="366" spans="1:10" x14ac:dyDescent="0.55000000000000004">
      <c r="A366" s="87">
        <v>45926.604907407411</v>
      </c>
      <c r="B366" s="66" t="s">
        <v>1388</v>
      </c>
      <c r="C366" s="66" t="s">
        <v>525</v>
      </c>
      <c r="D366" s="68">
        <v>45798</v>
      </c>
      <c r="E366" s="67">
        <v>5</v>
      </c>
      <c r="F366" s="67">
        <v>5</v>
      </c>
      <c r="G366" s="67">
        <v>72</v>
      </c>
      <c r="H366" s="66" t="s">
        <v>523</v>
      </c>
      <c r="I366" s="66" t="s">
        <v>490</v>
      </c>
      <c r="J366" s="67">
        <v>160</v>
      </c>
    </row>
    <row r="367" spans="1:10" x14ac:dyDescent="0.55000000000000004">
      <c r="A367" s="87">
        <v>45926.604907407411</v>
      </c>
      <c r="B367" s="66" t="s">
        <v>1388</v>
      </c>
      <c r="C367" s="66" t="s">
        <v>525</v>
      </c>
      <c r="D367" s="68">
        <v>45799</v>
      </c>
      <c r="E367" s="67">
        <v>5</v>
      </c>
      <c r="F367" s="67">
        <v>0</v>
      </c>
      <c r="G367" s="67">
        <v>72</v>
      </c>
      <c r="H367" s="66" t="s">
        <v>523</v>
      </c>
      <c r="I367" s="66" t="s">
        <v>490</v>
      </c>
      <c r="J367" s="67">
        <v>160</v>
      </c>
    </row>
    <row r="368" spans="1:10" x14ac:dyDescent="0.55000000000000004">
      <c r="A368" s="87">
        <v>45926.604907407411</v>
      </c>
      <c r="B368" s="66" t="s">
        <v>1388</v>
      </c>
      <c r="C368" s="66" t="s">
        <v>525</v>
      </c>
      <c r="D368" s="68">
        <v>45800</v>
      </c>
      <c r="E368" s="67">
        <v>5</v>
      </c>
      <c r="F368" s="67">
        <v>0</v>
      </c>
      <c r="G368" s="67">
        <v>79</v>
      </c>
      <c r="H368" s="66" t="s">
        <v>523</v>
      </c>
      <c r="I368" s="66" t="s">
        <v>490</v>
      </c>
      <c r="J368" s="67">
        <v>160</v>
      </c>
    </row>
    <row r="369" spans="1:10" x14ac:dyDescent="0.55000000000000004">
      <c r="A369" s="87">
        <v>45926.604907407411</v>
      </c>
      <c r="B369" s="66" t="s">
        <v>1388</v>
      </c>
      <c r="C369" s="66" t="s">
        <v>526</v>
      </c>
      <c r="D369" s="68">
        <v>45748</v>
      </c>
      <c r="E369" s="67">
        <v>0</v>
      </c>
      <c r="F369" s="67">
        <v>3</v>
      </c>
      <c r="G369" s="67">
        <v>128</v>
      </c>
      <c r="H369" s="66" t="s">
        <v>513</v>
      </c>
      <c r="I369" s="66" t="s">
        <v>499</v>
      </c>
      <c r="J369" s="67">
        <v>160</v>
      </c>
    </row>
    <row r="370" spans="1:10" x14ac:dyDescent="0.55000000000000004">
      <c r="A370" s="87">
        <v>45926.604907407411</v>
      </c>
      <c r="B370" s="66" t="s">
        <v>1388</v>
      </c>
      <c r="C370" s="66" t="s">
        <v>526</v>
      </c>
      <c r="D370" s="68">
        <v>45751</v>
      </c>
      <c r="E370" s="67">
        <v>3</v>
      </c>
      <c r="F370" s="67">
        <v>0</v>
      </c>
      <c r="G370" s="67">
        <v>105</v>
      </c>
      <c r="H370" s="66" t="s">
        <v>513</v>
      </c>
      <c r="I370" s="66" t="s">
        <v>499</v>
      </c>
      <c r="J370" s="67">
        <v>160</v>
      </c>
    </row>
    <row r="371" spans="1:10" x14ac:dyDescent="0.55000000000000004">
      <c r="A371" s="87">
        <v>45926.604907407411</v>
      </c>
      <c r="B371" s="66" t="s">
        <v>1388</v>
      </c>
      <c r="C371" s="66" t="s">
        <v>527</v>
      </c>
      <c r="D371" s="68">
        <v>45714</v>
      </c>
      <c r="E371" s="67">
        <v>0</v>
      </c>
      <c r="F371" s="67">
        <v>58</v>
      </c>
      <c r="G371" s="67">
        <v>116</v>
      </c>
      <c r="H371" s="66" t="s">
        <v>513</v>
      </c>
      <c r="I371" s="66" t="s">
        <v>473</v>
      </c>
      <c r="J371" s="67">
        <v>180</v>
      </c>
    </row>
    <row r="372" spans="1:10" x14ac:dyDescent="0.55000000000000004">
      <c r="A372" s="87">
        <v>45926.604907407411</v>
      </c>
      <c r="B372" s="66" t="s">
        <v>1388</v>
      </c>
      <c r="C372" s="66" t="s">
        <v>527</v>
      </c>
      <c r="D372" s="68">
        <v>45715</v>
      </c>
      <c r="E372" s="67">
        <v>0</v>
      </c>
      <c r="F372" s="67">
        <v>12</v>
      </c>
      <c r="G372" s="67">
        <v>118</v>
      </c>
      <c r="H372" s="66" t="s">
        <v>513</v>
      </c>
      <c r="I372" s="66" t="s">
        <v>473</v>
      </c>
      <c r="J372" s="67">
        <v>180</v>
      </c>
    </row>
    <row r="373" spans="1:10" x14ac:dyDescent="0.55000000000000004">
      <c r="A373" s="87">
        <v>45926.604907407411</v>
      </c>
      <c r="B373" s="66" t="s">
        <v>1388</v>
      </c>
      <c r="C373" s="66" t="s">
        <v>527</v>
      </c>
      <c r="D373" s="68">
        <v>45716</v>
      </c>
      <c r="E373" s="67">
        <v>58</v>
      </c>
      <c r="F373" s="67">
        <v>75</v>
      </c>
      <c r="G373" s="67">
        <v>135</v>
      </c>
      <c r="H373" s="66" t="s">
        <v>513</v>
      </c>
      <c r="I373" s="66" t="s">
        <v>473</v>
      </c>
      <c r="J373" s="67">
        <v>180</v>
      </c>
    </row>
    <row r="374" spans="1:10" x14ac:dyDescent="0.55000000000000004">
      <c r="A374" s="87">
        <v>45926.604907407411</v>
      </c>
      <c r="B374" s="66" t="s">
        <v>1388</v>
      </c>
      <c r="C374" s="66" t="s">
        <v>527</v>
      </c>
      <c r="D374" s="68">
        <v>45719</v>
      </c>
      <c r="E374" s="67">
        <v>12</v>
      </c>
      <c r="F374" s="67">
        <v>18</v>
      </c>
      <c r="G374" s="67">
        <v>107</v>
      </c>
      <c r="H374" s="66" t="s">
        <v>513</v>
      </c>
      <c r="I374" s="66" t="s">
        <v>473</v>
      </c>
      <c r="J374" s="67">
        <v>180</v>
      </c>
    </row>
    <row r="375" spans="1:10" x14ac:dyDescent="0.55000000000000004">
      <c r="A375" s="87">
        <v>45926.604907407411</v>
      </c>
      <c r="B375" s="66" t="s">
        <v>1388</v>
      </c>
      <c r="C375" s="66" t="s">
        <v>527</v>
      </c>
      <c r="D375" s="68">
        <v>45720</v>
      </c>
      <c r="E375" s="67">
        <v>75</v>
      </c>
      <c r="F375" s="67">
        <v>54</v>
      </c>
      <c r="G375" s="67">
        <v>103</v>
      </c>
      <c r="H375" s="66" t="s">
        <v>513</v>
      </c>
      <c r="I375" s="66" t="s">
        <v>473</v>
      </c>
      <c r="J375" s="67">
        <v>180</v>
      </c>
    </row>
    <row r="376" spans="1:10" x14ac:dyDescent="0.55000000000000004">
      <c r="A376" s="87">
        <v>45926.604907407411</v>
      </c>
      <c r="B376" s="66" t="s">
        <v>1388</v>
      </c>
      <c r="C376" s="66" t="s">
        <v>527</v>
      </c>
      <c r="D376" s="68">
        <v>45721</v>
      </c>
      <c r="E376" s="67">
        <v>18</v>
      </c>
      <c r="F376" s="67">
        <v>66</v>
      </c>
      <c r="G376" s="67">
        <v>117</v>
      </c>
      <c r="H376" s="66" t="s">
        <v>513</v>
      </c>
      <c r="I376" s="66" t="s">
        <v>473</v>
      </c>
      <c r="J376" s="67">
        <v>180</v>
      </c>
    </row>
    <row r="377" spans="1:10" x14ac:dyDescent="0.55000000000000004">
      <c r="A377" s="87">
        <v>45926.604907407411</v>
      </c>
      <c r="B377" s="66" t="s">
        <v>1388</v>
      </c>
      <c r="C377" s="66" t="s">
        <v>527</v>
      </c>
      <c r="D377" s="68">
        <v>45722</v>
      </c>
      <c r="E377" s="67">
        <v>54</v>
      </c>
      <c r="F377" s="67">
        <v>20</v>
      </c>
      <c r="G377" s="67">
        <v>100</v>
      </c>
      <c r="H377" s="66" t="s">
        <v>513</v>
      </c>
      <c r="I377" s="66" t="s">
        <v>473</v>
      </c>
      <c r="J377" s="67">
        <v>180</v>
      </c>
    </row>
    <row r="378" spans="1:10" x14ac:dyDescent="0.55000000000000004">
      <c r="A378" s="87">
        <v>45926.604907407411</v>
      </c>
      <c r="B378" s="66" t="s">
        <v>1388</v>
      </c>
      <c r="C378" s="66" t="s">
        <v>527</v>
      </c>
      <c r="D378" s="68">
        <v>45723</v>
      </c>
      <c r="E378" s="67">
        <v>66</v>
      </c>
      <c r="F378" s="67">
        <v>18</v>
      </c>
      <c r="G378" s="67">
        <v>109</v>
      </c>
      <c r="H378" s="66" t="s">
        <v>513</v>
      </c>
      <c r="I378" s="66" t="s">
        <v>473</v>
      </c>
      <c r="J378" s="67">
        <v>180</v>
      </c>
    </row>
    <row r="379" spans="1:10" x14ac:dyDescent="0.55000000000000004">
      <c r="A379" s="87">
        <v>45926.604907407411</v>
      </c>
      <c r="B379" s="66" t="s">
        <v>1388</v>
      </c>
      <c r="C379" s="66" t="s">
        <v>527</v>
      </c>
      <c r="D379" s="68">
        <v>45726</v>
      </c>
      <c r="E379" s="67">
        <v>20</v>
      </c>
      <c r="F379" s="67">
        <v>4</v>
      </c>
      <c r="G379" s="67">
        <v>106</v>
      </c>
      <c r="H379" s="66" t="s">
        <v>513</v>
      </c>
      <c r="I379" s="66" t="s">
        <v>473</v>
      </c>
      <c r="J379" s="67">
        <v>180</v>
      </c>
    </row>
    <row r="380" spans="1:10" x14ac:dyDescent="0.55000000000000004">
      <c r="A380" s="87">
        <v>45926.604907407411</v>
      </c>
      <c r="B380" s="66" t="s">
        <v>1388</v>
      </c>
      <c r="C380" s="66" t="s">
        <v>527</v>
      </c>
      <c r="D380" s="68">
        <v>45727</v>
      </c>
      <c r="E380" s="67">
        <v>18</v>
      </c>
      <c r="F380" s="67">
        <v>29</v>
      </c>
      <c r="G380" s="67">
        <v>102</v>
      </c>
      <c r="H380" s="66" t="s">
        <v>513</v>
      </c>
      <c r="I380" s="66" t="s">
        <v>473</v>
      </c>
      <c r="J380" s="67">
        <v>180</v>
      </c>
    </row>
    <row r="381" spans="1:10" x14ac:dyDescent="0.55000000000000004">
      <c r="A381" s="87">
        <v>45926.604907407411</v>
      </c>
      <c r="B381" s="66" t="s">
        <v>1388</v>
      </c>
      <c r="C381" s="66" t="s">
        <v>527</v>
      </c>
      <c r="D381" s="68">
        <v>45728</v>
      </c>
      <c r="E381" s="67">
        <v>4</v>
      </c>
      <c r="F381" s="67">
        <v>22</v>
      </c>
      <c r="G381" s="67">
        <v>111</v>
      </c>
      <c r="H381" s="66" t="s">
        <v>513</v>
      </c>
      <c r="I381" s="66" t="s">
        <v>473</v>
      </c>
      <c r="J381" s="67">
        <v>180</v>
      </c>
    </row>
    <row r="382" spans="1:10" x14ac:dyDescent="0.55000000000000004">
      <c r="A382" s="87">
        <v>45926.604907407411</v>
      </c>
      <c r="B382" s="66" t="s">
        <v>1388</v>
      </c>
      <c r="C382" s="66" t="s">
        <v>527</v>
      </c>
      <c r="D382" s="68">
        <v>45729</v>
      </c>
      <c r="E382" s="67">
        <v>29</v>
      </c>
      <c r="F382" s="67">
        <v>4</v>
      </c>
      <c r="G382" s="67">
        <v>101</v>
      </c>
      <c r="H382" s="66" t="s">
        <v>513</v>
      </c>
      <c r="I382" s="66" t="s">
        <v>473</v>
      </c>
      <c r="J382" s="67">
        <v>180</v>
      </c>
    </row>
    <row r="383" spans="1:10" x14ac:dyDescent="0.55000000000000004">
      <c r="A383" s="87">
        <v>45926.604907407411</v>
      </c>
      <c r="B383" s="66" t="s">
        <v>1388</v>
      </c>
      <c r="C383" s="66" t="s">
        <v>527</v>
      </c>
      <c r="D383" s="68">
        <v>45730</v>
      </c>
      <c r="E383" s="67">
        <v>22</v>
      </c>
      <c r="F383" s="67">
        <v>4</v>
      </c>
      <c r="G383" s="67">
        <v>111</v>
      </c>
      <c r="H383" s="66" t="s">
        <v>513</v>
      </c>
      <c r="I383" s="66" t="s">
        <v>473</v>
      </c>
      <c r="J383" s="67">
        <v>180</v>
      </c>
    </row>
    <row r="384" spans="1:10" x14ac:dyDescent="0.55000000000000004">
      <c r="A384" s="87">
        <v>45926.604907407411</v>
      </c>
      <c r="B384" s="66" t="s">
        <v>1388</v>
      </c>
      <c r="C384" s="66" t="s">
        <v>527</v>
      </c>
      <c r="D384" s="68">
        <v>45733</v>
      </c>
      <c r="E384" s="67">
        <v>4</v>
      </c>
      <c r="F384" s="67">
        <v>4</v>
      </c>
      <c r="G384" s="67">
        <v>124</v>
      </c>
      <c r="H384" s="66" t="s">
        <v>513</v>
      </c>
      <c r="I384" s="66" t="s">
        <v>473</v>
      </c>
      <c r="J384" s="67">
        <v>180</v>
      </c>
    </row>
    <row r="385" spans="1:10" x14ac:dyDescent="0.55000000000000004">
      <c r="A385" s="87">
        <v>45926.604907407411</v>
      </c>
      <c r="B385" s="66" t="s">
        <v>1388</v>
      </c>
      <c r="C385" s="66" t="s">
        <v>527</v>
      </c>
      <c r="D385" s="68">
        <v>45734</v>
      </c>
      <c r="E385" s="67">
        <v>4</v>
      </c>
      <c r="F385" s="67">
        <v>4</v>
      </c>
      <c r="G385" s="67">
        <v>121</v>
      </c>
      <c r="H385" s="66" t="s">
        <v>513</v>
      </c>
      <c r="I385" s="66" t="s">
        <v>473</v>
      </c>
      <c r="J385" s="67">
        <v>180</v>
      </c>
    </row>
    <row r="386" spans="1:10" x14ac:dyDescent="0.55000000000000004">
      <c r="A386" s="87">
        <v>45926.604907407411</v>
      </c>
      <c r="B386" s="66" t="s">
        <v>1388</v>
      </c>
      <c r="C386" s="66" t="s">
        <v>527</v>
      </c>
      <c r="D386" s="68">
        <v>45735</v>
      </c>
      <c r="E386" s="67">
        <v>4</v>
      </c>
      <c r="F386" s="67">
        <v>4</v>
      </c>
      <c r="G386" s="67">
        <v>133</v>
      </c>
      <c r="H386" s="66" t="s">
        <v>513</v>
      </c>
      <c r="I386" s="66" t="s">
        <v>473</v>
      </c>
      <c r="J386" s="67">
        <v>180</v>
      </c>
    </row>
    <row r="387" spans="1:10" x14ac:dyDescent="0.55000000000000004">
      <c r="A387" s="87">
        <v>45926.604907407411</v>
      </c>
      <c r="B387" s="66" t="s">
        <v>1388</v>
      </c>
      <c r="C387" s="66" t="s">
        <v>527</v>
      </c>
      <c r="D387" s="68">
        <v>45736</v>
      </c>
      <c r="E387" s="67">
        <v>4</v>
      </c>
      <c r="F387" s="67">
        <v>4</v>
      </c>
      <c r="G387" s="67">
        <v>128</v>
      </c>
      <c r="H387" s="66" t="s">
        <v>513</v>
      </c>
      <c r="I387" s="66" t="s">
        <v>473</v>
      </c>
      <c r="J387" s="67">
        <v>180</v>
      </c>
    </row>
    <row r="388" spans="1:10" x14ac:dyDescent="0.55000000000000004">
      <c r="A388" s="87">
        <v>45926.604907407411</v>
      </c>
      <c r="B388" s="66" t="s">
        <v>1388</v>
      </c>
      <c r="C388" s="66" t="s">
        <v>527</v>
      </c>
      <c r="D388" s="68">
        <v>45737</v>
      </c>
      <c r="E388" s="67">
        <v>4</v>
      </c>
      <c r="F388" s="67">
        <v>4</v>
      </c>
      <c r="G388" s="67">
        <v>134</v>
      </c>
      <c r="H388" s="66" t="s">
        <v>513</v>
      </c>
      <c r="I388" s="66" t="s">
        <v>473</v>
      </c>
      <c r="J388" s="67">
        <v>180</v>
      </c>
    </row>
    <row r="389" spans="1:10" x14ac:dyDescent="0.55000000000000004">
      <c r="A389" s="87">
        <v>45926.604907407411</v>
      </c>
      <c r="B389" s="66" t="s">
        <v>1388</v>
      </c>
      <c r="C389" s="66" t="s">
        <v>527</v>
      </c>
      <c r="D389" s="68">
        <v>45740</v>
      </c>
      <c r="E389" s="67">
        <v>4</v>
      </c>
      <c r="F389" s="67">
        <v>4</v>
      </c>
      <c r="G389" s="67">
        <v>132</v>
      </c>
      <c r="H389" s="66" t="s">
        <v>513</v>
      </c>
      <c r="I389" s="66" t="s">
        <v>473</v>
      </c>
      <c r="J389" s="67">
        <v>180</v>
      </c>
    </row>
    <row r="390" spans="1:10" x14ac:dyDescent="0.55000000000000004">
      <c r="A390" s="87">
        <v>45926.604907407411</v>
      </c>
      <c r="B390" s="66" t="s">
        <v>1388</v>
      </c>
      <c r="C390" s="66" t="s">
        <v>527</v>
      </c>
      <c r="D390" s="68">
        <v>45741</v>
      </c>
      <c r="E390" s="67">
        <v>4</v>
      </c>
      <c r="F390" s="67">
        <v>49</v>
      </c>
      <c r="G390" s="67">
        <v>112</v>
      </c>
      <c r="H390" s="66" t="s">
        <v>513</v>
      </c>
      <c r="I390" s="66" t="s">
        <v>473</v>
      </c>
      <c r="J390" s="67">
        <v>180</v>
      </c>
    </row>
    <row r="391" spans="1:10" x14ac:dyDescent="0.55000000000000004">
      <c r="A391" s="87">
        <v>45926.604907407411</v>
      </c>
      <c r="B391" s="66" t="s">
        <v>1388</v>
      </c>
      <c r="C391" s="66" t="s">
        <v>527</v>
      </c>
      <c r="D391" s="68">
        <v>45742</v>
      </c>
      <c r="E391" s="67">
        <v>4</v>
      </c>
      <c r="F391" s="67">
        <v>27</v>
      </c>
      <c r="G391" s="67">
        <v>124</v>
      </c>
      <c r="H391" s="66" t="s">
        <v>513</v>
      </c>
      <c r="I391" s="66" t="s">
        <v>473</v>
      </c>
      <c r="J391" s="67">
        <v>180</v>
      </c>
    </row>
    <row r="392" spans="1:10" x14ac:dyDescent="0.55000000000000004">
      <c r="A392" s="87">
        <v>45926.604907407411</v>
      </c>
      <c r="B392" s="66" t="s">
        <v>1388</v>
      </c>
      <c r="C392" s="66" t="s">
        <v>527</v>
      </c>
      <c r="D392" s="68">
        <v>45743</v>
      </c>
      <c r="E392" s="67">
        <v>49</v>
      </c>
      <c r="F392" s="67">
        <v>28</v>
      </c>
      <c r="G392" s="67">
        <v>102</v>
      </c>
      <c r="H392" s="66" t="s">
        <v>513</v>
      </c>
      <c r="I392" s="66" t="s">
        <v>473</v>
      </c>
      <c r="J392" s="67">
        <v>180</v>
      </c>
    </row>
    <row r="393" spans="1:10" x14ac:dyDescent="0.55000000000000004">
      <c r="A393" s="87">
        <v>45926.604907407411</v>
      </c>
      <c r="B393" s="66" t="s">
        <v>1388</v>
      </c>
      <c r="C393" s="66" t="s">
        <v>527</v>
      </c>
      <c r="D393" s="68">
        <v>45744</v>
      </c>
      <c r="E393" s="67">
        <v>3</v>
      </c>
      <c r="F393" s="67">
        <v>32</v>
      </c>
      <c r="G393" s="67">
        <v>132</v>
      </c>
      <c r="H393" s="66" t="s">
        <v>513</v>
      </c>
      <c r="I393" s="66" t="s">
        <v>473</v>
      </c>
      <c r="J393" s="67">
        <v>180</v>
      </c>
    </row>
    <row r="394" spans="1:10" x14ac:dyDescent="0.55000000000000004">
      <c r="A394" s="87">
        <v>45926.604907407411</v>
      </c>
      <c r="B394" s="66" t="s">
        <v>1388</v>
      </c>
      <c r="C394" s="66" t="s">
        <v>527</v>
      </c>
      <c r="D394" s="68">
        <v>45748</v>
      </c>
      <c r="E394" s="67">
        <v>24</v>
      </c>
      <c r="F394" s="67">
        <v>32</v>
      </c>
      <c r="G394" s="67">
        <v>128</v>
      </c>
      <c r="H394" s="66" t="s">
        <v>513</v>
      </c>
      <c r="I394" s="66" t="s">
        <v>473</v>
      </c>
      <c r="J394" s="67">
        <v>180</v>
      </c>
    </row>
    <row r="395" spans="1:10" x14ac:dyDescent="0.55000000000000004">
      <c r="A395" s="87">
        <v>45926.604907407411</v>
      </c>
      <c r="B395" s="66" t="s">
        <v>1388</v>
      </c>
      <c r="C395" s="66" t="s">
        <v>527</v>
      </c>
      <c r="D395" s="68">
        <v>45749</v>
      </c>
      <c r="E395" s="67">
        <v>28</v>
      </c>
      <c r="F395" s="67">
        <v>14</v>
      </c>
      <c r="G395" s="67">
        <v>102</v>
      </c>
      <c r="H395" s="66" t="s">
        <v>513</v>
      </c>
      <c r="I395" s="66" t="s">
        <v>473</v>
      </c>
      <c r="J395" s="67">
        <v>180</v>
      </c>
    </row>
    <row r="396" spans="1:10" x14ac:dyDescent="0.55000000000000004">
      <c r="A396" s="87">
        <v>45926.604907407411</v>
      </c>
      <c r="B396" s="66" t="s">
        <v>1388</v>
      </c>
      <c r="C396" s="66" t="s">
        <v>527</v>
      </c>
      <c r="D396" s="68">
        <v>45750</v>
      </c>
      <c r="E396" s="67">
        <v>32</v>
      </c>
      <c r="F396" s="67">
        <v>14</v>
      </c>
      <c r="G396" s="67">
        <v>108</v>
      </c>
      <c r="H396" s="66" t="s">
        <v>513</v>
      </c>
      <c r="I396" s="66" t="s">
        <v>473</v>
      </c>
      <c r="J396" s="67">
        <v>180</v>
      </c>
    </row>
    <row r="397" spans="1:10" x14ac:dyDescent="0.55000000000000004">
      <c r="A397" s="87">
        <v>45926.604907407411</v>
      </c>
      <c r="B397" s="66" t="s">
        <v>1388</v>
      </c>
      <c r="C397" s="66" t="s">
        <v>527</v>
      </c>
      <c r="D397" s="68">
        <v>45751</v>
      </c>
      <c r="E397" s="67">
        <v>32</v>
      </c>
      <c r="F397" s="67">
        <v>11</v>
      </c>
      <c r="G397" s="67">
        <v>105</v>
      </c>
      <c r="H397" s="66" t="s">
        <v>513</v>
      </c>
      <c r="I397" s="66" t="s">
        <v>473</v>
      </c>
      <c r="J397" s="67">
        <v>180</v>
      </c>
    </row>
    <row r="398" spans="1:10" x14ac:dyDescent="0.55000000000000004">
      <c r="A398" s="87">
        <v>45926.604907407411</v>
      </c>
      <c r="B398" s="66" t="s">
        <v>1388</v>
      </c>
      <c r="C398" s="66" t="s">
        <v>527</v>
      </c>
      <c r="D398" s="68">
        <v>45754</v>
      </c>
      <c r="E398" s="67">
        <v>14</v>
      </c>
      <c r="F398" s="67">
        <v>20</v>
      </c>
      <c r="G398" s="67">
        <v>111</v>
      </c>
      <c r="H398" s="66" t="s">
        <v>513</v>
      </c>
      <c r="I398" s="66" t="s">
        <v>473</v>
      </c>
      <c r="J398" s="67">
        <v>180</v>
      </c>
    </row>
    <row r="399" spans="1:10" x14ac:dyDescent="0.55000000000000004">
      <c r="A399" s="87">
        <v>45926.604907407411</v>
      </c>
      <c r="B399" s="66" t="s">
        <v>1388</v>
      </c>
      <c r="C399" s="66" t="s">
        <v>527</v>
      </c>
      <c r="D399" s="68">
        <v>45755</v>
      </c>
      <c r="E399" s="67">
        <v>14</v>
      </c>
      <c r="F399" s="67">
        <v>14</v>
      </c>
      <c r="G399" s="67">
        <v>94</v>
      </c>
      <c r="H399" s="66" t="s">
        <v>513</v>
      </c>
      <c r="I399" s="66" t="s">
        <v>473</v>
      </c>
      <c r="J399" s="67">
        <v>180</v>
      </c>
    </row>
    <row r="400" spans="1:10" x14ac:dyDescent="0.55000000000000004">
      <c r="A400" s="87">
        <v>45926.604907407411</v>
      </c>
      <c r="B400" s="66" t="s">
        <v>1388</v>
      </c>
      <c r="C400" s="66" t="s">
        <v>527</v>
      </c>
      <c r="D400" s="68">
        <v>45756</v>
      </c>
      <c r="E400" s="67">
        <v>11</v>
      </c>
      <c r="F400" s="67">
        <v>16</v>
      </c>
      <c r="G400" s="67">
        <v>72</v>
      </c>
      <c r="H400" s="66" t="s">
        <v>513</v>
      </c>
      <c r="I400" s="66" t="s">
        <v>473</v>
      </c>
      <c r="J400" s="67">
        <v>180</v>
      </c>
    </row>
    <row r="401" spans="1:10" x14ac:dyDescent="0.55000000000000004">
      <c r="A401" s="87">
        <v>45926.604907407411</v>
      </c>
      <c r="B401" s="66" t="s">
        <v>1388</v>
      </c>
      <c r="C401" s="66" t="s">
        <v>527</v>
      </c>
      <c r="D401" s="68">
        <v>45757</v>
      </c>
      <c r="E401" s="67">
        <v>20</v>
      </c>
      <c r="F401" s="67">
        <v>19</v>
      </c>
      <c r="G401" s="67">
        <v>74</v>
      </c>
      <c r="H401" s="66" t="s">
        <v>513</v>
      </c>
      <c r="I401" s="66" t="s">
        <v>473</v>
      </c>
      <c r="J401" s="67">
        <v>180</v>
      </c>
    </row>
    <row r="402" spans="1:10" x14ac:dyDescent="0.55000000000000004">
      <c r="A402" s="87">
        <v>45926.604907407411</v>
      </c>
      <c r="B402" s="66" t="s">
        <v>1388</v>
      </c>
      <c r="C402" s="66" t="s">
        <v>527</v>
      </c>
      <c r="D402" s="68">
        <v>45758</v>
      </c>
      <c r="E402" s="67">
        <v>14</v>
      </c>
      <c r="F402" s="67">
        <v>16</v>
      </c>
      <c r="G402" s="67">
        <v>98</v>
      </c>
      <c r="H402" s="66" t="s">
        <v>513</v>
      </c>
      <c r="I402" s="66" t="s">
        <v>473</v>
      </c>
      <c r="J402" s="67">
        <v>180</v>
      </c>
    </row>
    <row r="403" spans="1:10" x14ac:dyDescent="0.55000000000000004">
      <c r="A403" s="87">
        <v>45926.604907407411</v>
      </c>
      <c r="B403" s="66" t="s">
        <v>1388</v>
      </c>
      <c r="C403" s="66" t="s">
        <v>527</v>
      </c>
      <c r="D403" s="68">
        <v>45761</v>
      </c>
      <c r="E403" s="67">
        <v>16</v>
      </c>
      <c r="F403" s="67">
        <v>32</v>
      </c>
      <c r="G403" s="67">
        <v>83</v>
      </c>
      <c r="H403" s="66" t="s">
        <v>513</v>
      </c>
      <c r="I403" s="66" t="s">
        <v>473</v>
      </c>
      <c r="J403" s="67">
        <v>180</v>
      </c>
    </row>
    <row r="404" spans="1:10" x14ac:dyDescent="0.55000000000000004">
      <c r="A404" s="87">
        <v>45926.604907407411</v>
      </c>
      <c r="B404" s="66" t="s">
        <v>1388</v>
      </c>
      <c r="C404" s="66" t="s">
        <v>527</v>
      </c>
      <c r="D404" s="68">
        <v>45762</v>
      </c>
      <c r="E404" s="67">
        <v>19</v>
      </c>
      <c r="F404" s="67">
        <v>33</v>
      </c>
      <c r="G404" s="67">
        <v>98</v>
      </c>
      <c r="H404" s="66" t="s">
        <v>513</v>
      </c>
      <c r="I404" s="66" t="s">
        <v>473</v>
      </c>
      <c r="J404" s="67">
        <v>180</v>
      </c>
    </row>
    <row r="405" spans="1:10" x14ac:dyDescent="0.55000000000000004">
      <c r="A405" s="87">
        <v>45926.604907407411</v>
      </c>
      <c r="B405" s="66" t="s">
        <v>1388</v>
      </c>
      <c r="C405" s="66" t="s">
        <v>527</v>
      </c>
      <c r="D405" s="68">
        <v>45763</v>
      </c>
      <c r="E405" s="67">
        <v>16</v>
      </c>
      <c r="F405" s="67">
        <v>32</v>
      </c>
      <c r="G405" s="67">
        <v>84</v>
      </c>
      <c r="H405" s="66" t="s">
        <v>513</v>
      </c>
      <c r="I405" s="66" t="s">
        <v>473</v>
      </c>
      <c r="J405" s="67">
        <v>180</v>
      </c>
    </row>
    <row r="406" spans="1:10" x14ac:dyDescent="0.55000000000000004">
      <c r="A406" s="87">
        <v>45926.604907407411</v>
      </c>
      <c r="B406" s="66" t="s">
        <v>1388</v>
      </c>
      <c r="C406" s="66" t="s">
        <v>527</v>
      </c>
      <c r="D406" s="68">
        <v>45764</v>
      </c>
      <c r="E406" s="67">
        <v>32</v>
      </c>
      <c r="F406" s="67">
        <v>32</v>
      </c>
      <c r="G406" s="67">
        <v>94</v>
      </c>
      <c r="H406" s="66" t="s">
        <v>513</v>
      </c>
      <c r="I406" s="66" t="s">
        <v>473</v>
      </c>
      <c r="J406" s="67">
        <v>180</v>
      </c>
    </row>
    <row r="407" spans="1:10" x14ac:dyDescent="0.55000000000000004">
      <c r="A407" s="87">
        <v>45926.604907407411</v>
      </c>
      <c r="B407" s="66" t="s">
        <v>1388</v>
      </c>
      <c r="C407" s="66" t="s">
        <v>527</v>
      </c>
      <c r="D407" s="68">
        <v>45765</v>
      </c>
      <c r="E407" s="67">
        <v>33</v>
      </c>
      <c r="F407" s="67">
        <v>32</v>
      </c>
      <c r="G407" s="67">
        <v>91</v>
      </c>
      <c r="H407" s="66" t="s">
        <v>513</v>
      </c>
      <c r="I407" s="66" t="s">
        <v>473</v>
      </c>
      <c r="J407" s="67">
        <v>180</v>
      </c>
    </row>
    <row r="408" spans="1:10" x14ac:dyDescent="0.55000000000000004">
      <c r="A408" s="87">
        <v>45926.604907407411</v>
      </c>
      <c r="B408" s="66" t="s">
        <v>1388</v>
      </c>
      <c r="C408" s="66" t="s">
        <v>527</v>
      </c>
      <c r="D408" s="68">
        <v>45768</v>
      </c>
      <c r="E408" s="67">
        <v>32</v>
      </c>
      <c r="F408" s="67">
        <v>31</v>
      </c>
      <c r="G408" s="67">
        <v>96</v>
      </c>
      <c r="H408" s="66" t="s">
        <v>513</v>
      </c>
      <c r="I408" s="66" t="s">
        <v>473</v>
      </c>
      <c r="J408" s="67">
        <v>180</v>
      </c>
    </row>
    <row r="409" spans="1:10" x14ac:dyDescent="0.55000000000000004">
      <c r="A409" s="87">
        <v>45926.604907407411</v>
      </c>
      <c r="B409" s="66" t="s">
        <v>1388</v>
      </c>
      <c r="C409" s="66" t="s">
        <v>527</v>
      </c>
      <c r="D409" s="68">
        <v>45769</v>
      </c>
      <c r="E409" s="67">
        <v>32</v>
      </c>
      <c r="F409" s="67">
        <v>30</v>
      </c>
      <c r="G409" s="67">
        <v>95</v>
      </c>
      <c r="H409" s="66" t="s">
        <v>513</v>
      </c>
      <c r="I409" s="66" t="s">
        <v>473</v>
      </c>
      <c r="J409" s="67">
        <v>180</v>
      </c>
    </row>
    <row r="410" spans="1:10" x14ac:dyDescent="0.55000000000000004">
      <c r="A410" s="87">
        <v>45926.604907407411</v>
      </c>
      <c r="B410" s="66" t="s">
        <v>1388</v>
      </c>
      <c r="C410" s="66" t="s">
        <v>527</v>
      </c>
      <c r="D410" s="68">
        <v>45770</v>
      </c>
      <c r="E410" s="67">
        <v>32</v>
      </c>
      <c r="F410" s="67">
        <v>30</v>
      </c>
      <c r="G410" s="67">
        <v>97</v>
      </c>
      <c r="H410" s="66" t="s">
        <v>513</v>
      </c>
      <c r="I410" s="66" t="s">
        <v>473</v>
      </c>
      <c r="J410" s="67">
        <v>180</v>
      </c>
    </row>
    <row r="411" spans="1:10" x14ac:dyDescent="0.55000000000000004">
      <c r="A411" s="87">
        <v>45926.604907407411</v>
      </c>
      <c r="B411" s="66" t="s">
        <v>1388</v>
      </c>
      <c r="C411" s="66" t="s">
        <v>527</v>
      </c>
      <c r="D411" s="68">
        <v>45771</v>
      </c>
      <c r="E411" s="67">
        <v>31</v>
      </c>
      <c r="F411" s="67">
        <v>0</v>
      </c>
      <c r="G411" s="67">
        <v>17</v>
      </c>
      <c r="H411" s="66" t="s">
        <v>513</v>
      </c>
      <c r="I411" s="66" t="s">
        <v>473</v>
      </c>
      <c r="J411" s="67">
        <v>180</v>
      </c>
    </row>
    <row r="412" spans="1:10" x14ac:dyDescent="0.55000000000000004">
      <c r="A412" s="87">
        <v>45926.604907407411</v>
      </c>
      <c r="B412" s="66" t="s">
        <v>1388</v>
      </c>
      <c r="C412" s="66" t="s">
        <v>527</v>
      </c>
      <c r="D412" s="68">
        <v>45772</v>
      </c>
      <c r="E412" s="67">
        <v>30</v>
      </c>
      <c r="F412" s="67">
        <v>0</v>
      </c>
      <c r="G412" s="67">
        <v>0</v>
      </c>
      <c r="H412" s="66" t="s">
        <v>513</v>
      </c>
      <c r="I412" s="66" t="s">
        <v>473</v>
      </c>
      <c r="J412" s="67">
        <v>180</v>
      </c>
    </row>
    <row r="413" spans="1:10" x14ac:dyDescent="0.55000000000000004">
      <c r="A413" s="87">
        <v>45926.604907407411</v>
      </c>
      <c r="B413" s="66" t="s">
        <v>1388</v>
      </c>
      <c r="C413" s="66" t="s">
        <v>527</v>
      </c>
      <c r="D413" s="68">
        <v>45790</v>
      </c>
      <c r="E413" s="67">
        <v>0</v>
      </c>
      <c r="F413" s="67">
        <v>40</v>
      </c>
      <c r="G413" s="67">
        <v>94</v>
      </c>
      <c r="H413" s="66" t="s">
        <v>513</v>
      </c>
      <c r="I413" s="66" t="s">
        <v>473</v>
      </c>
      <c r="J413" s="67">
        <v>180</v>
      </c>
    </row>
    <row r="414" spans="1:10" x14ac:dyDescent="0.55000000000000004">
      <c r="A414" s="87">
        <v>45926.604907407411</v>
      </c>
      <c r="B414" s="66" t="s">
        <v>1388</v>
      </c>
      <c r="C414" s="66" t="s">
        <v>527</v>
      </c>
      <c r="D414" s="68">
        <v>45791</v>
      </c>
      <c r="E414" s="67">
        <v>0</v>
      </c>
      <c r="F414" s="67">
        <v>40</v>
      </c>
      <c r="G414" s="67">
        <v>82</v>
      </c>
      <c r="H414" s="66" t="s">
        <v>513</v>
      </c>
      <c r="I414" s="66" t="s">
        <v>473</v>
      </c>
      <c r="J414" s="67">
        <v>180</v>
      </c>
    </row>
    <row r="415" spans="1:10" x14ac:dyDescent="0.55000000000000004">
      <c r="A415" s="87">
        <v>45926.604907407411</v>
      </c>
      <c r="B415" s="66" t="s">
        <v>1388</v>
      </c>
      <c r="C415" s="66" t="s">
        <v>527</v>
      </c>
      <c r="D415" s="68">
        <v>45792</v>
      </c>
      <c r="E415" s="67">
        <v>40</v>
      </c>
      <c r="F415" s="67">
        <v>43</v>
      </c>
      <c r="G415" s="67">
        <v>93</v>
      </c>
      <c r="H415" s="66" t="s">
        <v>513</v>
      </c>
      <c r="I415" s="66" t="s">
        <v>473</v>
      </c>
      <c r="J415" s="67">
        <v>180</v>
      </c>
    </row>
    <row r="416" spans="1:10" x14ac:dyDescent="0.55000000000000004">
      <c r="A416" s="87">
        <v>45926.604907407411</v>
      </c>
      <c r="B416" s="66" t="s">
        <v>1388</v>
      </c>
      <c r="C416" s="66" t="s">
        <v>527</v>
      </c>
      <c r="D416" s="68">
        <v>45793</v>
      </c>
      <c r="E416" s="67">
        <v>40</v>
      </c>
      <c r="F416" s="67">
        <v>40</v>
      </c>
      <c r="G416" s="67">
        <v>91</v>
      </c>
      <c r="H416" s="66" t="s">
        <v>513</v>
      </c>
      <c r="I416" s="66" t="s">
        <v>473</v>
      </c>
      <c r="J416" s="67">
        <v>180</v>
      </c>
    </row>
    <row r="417" spans="1:10" x14ac:dyDescent="0.55000000000000004">
      <c r="A417" s="87">
        <v>45926.604907407411</v>
      </c>
      <c r="B417" s="66" t="s">
        <v>1388</v>
      </c>
      <c r="C417" s="66" t="s">
        <v>527</v>
      </c>
      <c r="D417" s="68">
        <v>45796</v>
      </c>
      <c r="E417" s="67">
        <v>43</v>
      </c>
      <c r="F417" s="67">
        <v>38</v>
      </c>
      <c r="G417" s="67">
        <v>97</v>
      </c>
      <c r="H417" s="66" t="s">
        <v>513</v>
      </c>
      <c r="I417" s="66" t="s">
        <v>473</v>
      </c>
      <c r="J417" s="67">
        <v>180</v>
      </c>
    </row>
    <row r="418" spans="1:10" x14ac:dyDescent="0.55000000000000004">
      <c r="A418" s="87">
        <v>45926.604907407411</v>
      </c>
      <c r="B418" s="66" t="s">
        <v>1388</v>
      </c>
      <c r="C418" s="66" t="s">
        <v>527</v>
      </c>
      <c r="D418" s="68">
        <v>45797</v>
      </c>
      <c r="E418" s="67">
        <v>40</v>
      </c>
      <c r="F418" s="67">
        <v>40</v>
      </c>
      <c r="G418" s="67">
        <v>80</v>
      </c>
      <c r="H418" s="66" t="s">
        <v>513</v>
      </c>
      <c r="I418" s="66" t="s">
        <v>473</v>
      </c>
      <c r="J418" s="67">
        <v>180</v>
      </c>
    </row>
    <row r="419" spans="1:10" x14ac:dyDescent="0.55000000000000004">
      <c r="A419" s="87">
        <v>45926.604907407411</v>
      </c>
      <c r="B419" s="66" t="s">
        <v>1388</v>
      </c>
      <c r="C419" s="66" t="s">
        <v>527</v>
      </c>
      <c r="D419" s="68">
        <v>45798</v>
      </c>
      <c r="E419" s="67">
        <v>38</v>
      </c>
      <c r="F419" s="67">
        <v>40</v>
      </c>
      <c r="G419" s="67">
        <v>72</v>
      </c>
      <c r="H419" s="66" t="s">
        <v>513</v>
      </c>
      <c r="I419" s="66" t="s">
        <v>473</v>
      </c>
      <c r="J419" s="67">
        <v>180</v>
      </c>
    </row>
    <row r="420" spans="1:10" x14ac:dyDescent="0.55000000000000004">
      <c r="A420" s="87">
        <v>45926.604907407411</v>
      </c>
      <c r="B420" s="66" t="s">
        <v>1388</v>
      </c>
      <c r="C420" s="66" t="s">
        <v>527</v>
      </c>
      <c r="D420" s="68">
        <v>45799</v>
      </c>
      <c r="E420" s="67">
        <v>40</v>
      </c>
      <c r="F420" s="67">
        <v>40</v>
      </c>
      <c r="G420" s="67">
        <v>72</v>
      </c>
      <c r="H420" s="66" t="s">
        <v>513</v>
      </c>
      <c r="I420" s="66" t="s">
        <v>473</v>
      </c>
      <c r="J420" s="67">
        <v>180</v>
      </c>
    </row>
    <row r="421" spans="1:10" x14ac:dyDescent="0.55000000000000004">
      <c r="A421" s="87">
        <v>45926.604907407411</v>
      </c>
      <c r="B421" s="66" t="s">
        <v>1388</v>
      </c>
      <c r="C421" s="66" t="s">
        <v>527</v>
      </c>
      <c r="D421" s="68">
        <v>45800</v>
      </c>
      <c r="E421" s="67">
        <v>40</v>
      </c>
      <c r="F421" s="67">
        <v>40</v>
      </c>
      <c r="G421" s="67">
        <v>79</v>
      </c>
      <c r="H421" s="66" t="s">
        <v>513</v>
      </c>
      <c r="I421" s="66" t="s">
        <v>473</v>
      </c>
      <c r="J421" s="67">
        <v>180</v>
      </c>
    </row>
    <row r="422" spans="1:10" x14ac:dyDescent="0.55000000000000004">
      <c r="A422" s="87">
        <v>45926.604907407411</v>
      </c>
      <c r="B422" s="66" t="s">
        <v>1388</v>
      </c>
      <c r="C422" s="66" t="s">
        <v>527</v>
      </c>
      <c r="D422" s="68">
        <v>45803</v>
      </c>
      <c r="E422" s="67">
        <v>40</v>
      </c>
      <c r="F422" s="67">
        <v>40</v>
      </c>
      <c r="G422" s="67">
        <v>73</v>
      </c>
      <c r="H422" s="66" t="s">
        <v>513</v>
      </c>
      <c r="I422" s="66" t="s">
        <v>473</v>
      </c>
      <c r="J422" s="67">
        <v>180</v>
      </c>
    </row>
    <row r="423" spans="1:10" x14ac:dyDescent="0.55000000000000004">
      <c r="A423" s="87">
        <v>45926.604907407411</v>
      </c>
      <c r="B423" s="66" t="s">
        <v>1388</v>
      </c>
      <c r="C423" s="66" t="s">
        <v>527</v>
      </c>
      <c r="D423" s="68">
        <v>45804</v>
      </c>
      <c r="E423" s="67">
        <v>40</v>
      </c>
      <c r="F423" s="67">
        <v>41</v>
      </c>
      <c r="G423" s="67">
        <v>73</v>
      </c>
      <c r="H423" s="66" t="s">
        <v>513</v>
      </c>
      <c r="I423" s="66" t="s">
        <v>473</v>
      </c>
      <c r="J423" s="67">
        <v>180</v>
      </c>
    </row>
    <row r="424" spans="1:10" x14ac:dyDescent="0.55000000000000004">
      <c r="A424" s="87">
        <v>45926.604907407411</v>
      </c>
      <c r="B424" s="66" t="s">
        <v>1388</v>
      </c>
      <c r="C424" s="66" t="s">
        <v>527</v>
      </c>
      <c r="D424" s="68">
        <v>45805</v>
      </c>
      <c r="E424" s="67">
        <v>40</v>
      </c>
      <c r="F424" s="67">
        <v>41</v>
      </c>
      <c r="G424" s="67">
        <v>73</v>
      </c>
      <c r="H424" s="66" t="s">
        <v>513</v>
      </c>
      <c r="I424" s="66" t="s">
        <v>473</v>
      </c>
      <c r="J424" s="67">
        <v>180</v>
      </c>
    </row>
    <row r="425" spans="1:10" x14ac:dyDescent="0.55000000000000004">
      <c r="A425" s="87">
        <v>45926.604907407411</v>
      </c>
      <c r="B425" s="66" t="s">
        <v>1388</v>
      </c>
      <c r="C425" s="66" t="s">
        <v>527</v>
      </c>
      <c r="D425" s="68">
        <v>45806</v>
      </c>
      <c r="E425" s="67">
        <v>41</v>
      </c>
      <c r="F425" s="67">
        <v>0</v>
      </c>
      <c r="G425" s="67">
        <v>14</v>
      </c>
      <c r="H425" s="66" t="s">
        <v>513</v>
      </c>
      <c r="I425" s="66" t="s">
        <v>473</v>
      </c>
      <c r="J425" s="67">
        <v>180</v>
      </c>
    </row>
    <row r="426" spans="1:10" x14ac:dyDescent="0.55000000000000004">
      <c r="A426" s="87">
        <v>45926.604907407411</v>
      </c>
      <c r="B426" s="66" t="s">
        <v>1388</v>
      </c>
      <c r="C426" s="66" t="s">
        <v>527</v>
      </c>
      <c r="D426" s="68">
        <v>45807</v>
      </c>
      <c r="E426" s="67">
        <v>41</v>
      </c>
      <c r="F426" s="67">
        <v>0</v>
      </c>
      <c r="G426" s="67">
        <v>0</v>
      </c>
      <c r="H426" s="66" t="s">
        <v>513</v>
      </c>
      <c r="I426" s="66" t="s">
        <v>473</v>
      </c>
      <c r="J426" s="67">
        <v>180</v>
      </c>
    </row>
    <row r="427" spans="1:10" x14ac:dyDescent="0.55000000000000004">
      <c r="A427" s="87">
        <v>45926.604907407411</v>
      </c>
      <c r="B427" s="66" t="s">
        <v>1388</v>
      </c>
      <c r="C427" s="66" t="s">
        <v>529</v>
      </c>
      <c r="D427" s="68">
        <v>45716</v>
      </c>
      <c r="E427" s="67">
        <v>0</v>
      </c>
      <c r="F427" s="67">
        <v>40</v>
      </c>
      <c r="G427" s="67">
        <v>135</v>
      </c>
      <c r="H427" s="66" t="s">
        <v>528</v>
      </c>
      <c r="I427" s="66" t="s">
        <v>473</v>
      </c>
      <c r="J427" s="67">
        <v>200</v>
      </c>
    </row>
    <row r="428" spans="1:10" x14ac:dyDescent="0.55000000000000004">
      <c r="A428" s="87">
        <v>45926.604907407411</v>
      </c>
      <c r="B428" s="66" t="s">
        <v>1388</v>
      </c>
      <c r="C428" s="66" t="s">
        <v>529</v>
      </c>
      <c r="D428" s="68">
        <v>45720</v>
      </c>
      <c r="E428" s="67">
        <v>40</v>
      </c>
      <c r="F428" s="67">
        <v>0</v>
      </c>
      <c r="G428" s="67">
        <v>103</v>
      </c>
      <c r="H428" s="66" t="s">
        <v>528</v>
      </c>
      <c r="I428" s="66" t="s">
        <v>473</v>
      </c>
      <c r="J428" s="67">
        <v>200</v>
      </c>
    </row>
    <row r="429" spans="1:10" x14ac:dyDescent="0.55000000000000004">
      <c r="A429" s="87">
        <v>45926.604907407411</v>
      </c>
      <c r="B429" s="66" t="s">
        <v>1388</v>
      </c>
      <c r="C429" s="66" t="s">
        <v>529</v>
      </c>
      <c r="D429" s="68">
        <v>45757</v>
      </c>
      <c r="E429" s="67">
        <v>0</v>
      </c>
      <c r="F429" s="67">
        <v>40</v>
      </c>
      <c r="G429" s="67">
        <v>74</v>
      </c>
      <c r="H429" s="66" t="s">
        <v>528</v>
      </c>
      <c r="I429" s="66" t="s">
        <v>473</v>
      </c>
      <c r="J429" s="67">
        <v>200</v>
      </c>
    </row>
    <row r="430" spans="1:10" x14ac:dyDescent="0.55000000000000004">
      <c r="A430" s="87">
        <v>45926.604907407411</v>
      </c>
      <c r="B430" s="66" t="s">
        <v>1388</v>
      </c>
      <c r="C430" s="66" t="s">
        <v>529</v>
      </c>
      <c r="D430" s="68">
        <v>45758</v>
      </c>
      <c r="E430" s="67">
        <v>0</v>
      </c>
      <c r="F430" s="67">
        <v>40</v>
      </c>
      <c r="G430" s="67">
        <v>98</v>
      </c>
      <c r="H430" s="66" t="s">
        <v>528</v>
      </c>
      <c r="I430" s="66" t="s">
        <v>473</v>
      </c>
      <c r="J430" s="67">
        <v>200</v>
      </c>
    </row>
    <row r="431" spans="1:10" x14ac:dyDescent="0.55000000000000004">
      <c r="A431" s="87">
        <v>45926.604907407411</v>
      </c>
      <c r="B431" s="66" t="s">
        <v>1388</v>
      </c>
      <c r="C431" s="66" t="s">
        <v>529</v>
      </c>
      <c r="D431" s="68">
        <v>45761</v>
      </c>
      <c r="E431" s="67">
        <v>40</v>
      </c>
      <c r="F431" s="67">
        <v>40</v>
      </c>
      <c r="G431" s="67">
        <v>83</v>
      </c>
      <c r="H431" s="66" t="s">
        <v>528</v>
      </c>
      <c r="I431" s="66" t="s">
        <v>473</v>
      </c>
      <c r="J431" s="67">
        <v>200</v>
      </c>
    </row>
    <row r="432" spans="1:10" x14ac:dyDescent="0.55000000000000004">
      <c r="A432" s="87">
        <v>45926.604907407411</v>
      </c>
      <c r="B432" s="66" t="s">
        <v>1388</v>
      </c>
      <c r="C432" s="66" t="s">
        <v>529</v>
      </c>
      <c r="D432" s="68">
        <v>45762</v>
      </c>
      <c r="E432" s="67">
        <v>40</v>
      </c>
      <c r="F432" s="67">
        <v>0</v>
      </c>
      <c r="G432" s="67">
        <v>98</v>
      </c>
      <c r="H432" s="66" t="s">
        <v>528</v>
      </c>
      <c r="I432" s="66" t="s">
        <v>473</v>
      </c>
      <c r="J432" s="67">
        <v>200</v>
      </c>
    </row>
    <row r="433" spans="1:10" x14ac:dyDescent="0.55000000000000004">
      <c r="A433" s="87">
        <v>45926.604907407411</v>
      </c>
      <c r="B433" s="66" t="s">
        <v>1388</v>
      </c>
      <c r="C433" s="66" t="s">
        <v>529</v>
      </c>
      <c r="D433" s="68">
        <v>45763</v>
      </c>
      <c r="E433" s="67">
        <v>40</v>
      </c>
      <c r="F433" s="67">
        <v>0</v>
      </c>
      <c r="G433" s="67">
        <v>84</v>
      </c>
      <c r="H433" s="66" t="s">
        <v>528</v>
      </c>
      <c r="I433" s="66" t="s">
        <v>473</v>
      </c>
      <c r="J433" s="67">
        <v>200</v>
      </c>
    </row>
    <row r="434" spans="1:10" x14ac:dyDescent="0.55000000000000004">
      <c r="A434" s="87">
        <v>45926.604907407411</v>
      </c>
      <c r="B434" s="66" t="s">
        <v>1388</v>
      </c>
      <c r="C434" s="66" t="s">
        <v>529</v>
      </c>
      <c r="D434" s="68">
        <v>45786</v>
      </c>
      <c r="E434" s="67">
        <v>0</v>
      </c>
      <c r="F434" s="67">
        <v>40</v>
      </c>
      <c r="G434" s="67">
        <v>86</v>
      </c>
      <c r="H434" s="66" t="s">
        <v>528</v>
      </c>
      <c r="I434" s="66" t="s">
        <v>473</v>
      </c>
      <c r="J434" s="67">
        <v>200</v>
      </c>
    </row>
    <row r="435" spans="1:10" x14ac:dyDescent="0.55000000000000004">
      <c r="A435" s="87">
        <v>45926.604907407411</v>
      </c>
      <c r="B435" s="66" t="s">
        <v>1388</v>
      </c>
      <c r="C435" s="66" t="s">
        <v>529</v>
      </c>
      <c r="D435" s="68">
        <v>45790</v>
      </c>
      <c r="E435" s="67">
        <v>40</v>
      </c>
      <c r="F435" s="67">
        <v>0</v>
      </c>
      <c r="G435" s="67">
        <v>94</v>
      </c>
      <c r="H435" s="66" t="s">
        <v>528</v>
      </c>
      <c r="I435" s="66" t="s">
        <v>473</v>
      </c>
      <c r="J435" s="67">
        <v>200</v>
      </c>
    </row>
    <row r="436" spans="1:10" x14ac:dyDescent="0.55000000000000004">
      <c r="A436" s="87">
        <v>45926.604907407411</v>
      </c>
      <c r="B436" s="66" t="s">
        <v>1388</v>
      </c>
      <c r="C436" s="66" t="s">
        <v>530</v>
      </c>
      <c r="D436" s="68">
        <v>45715</v>
      </c>
      <c r="E436" s="67">
        <v>0</v>
      </c>
      <c r="F436" s="67">
        <v>40</v>
      </c>
      <c r="G436" s="67">
        <v>118</v>
      </c>
      <c r="H436" s="66" t="s">
        <v>528</v>
      </c>
      <c r="I436" s="66" t="s">
        <v>473</v>
      </c>
      <c r="J436" s="67">
        <v>200</v>
      </c>
    </row>
    <row r="437" spans="1:10" x14ac:dyDescent="0.55000000000000004">
      <c r="A437" s="87">
        <v>45926.604907407411</v>
      </c>
      <c r="B437" s="66" t="s">
        <v>1388</v>
      </c>
      <c r="C437" s="66" t="s">
        <v>530</v>
      </c>
      <c r="D437" s="68">
        <v>45719</v>
      </c>
      <c r="E437" s="67">
        <v>40</v>
      </c>
      <c r="F437" s="67">
        <v>0</v>
      </c>
      <c r="G437" s="67">
        <v>107</v>
      </c>
      <c r="H437" s="66" t="s">
        <v>528</v>
      </c>
      <c r="I437" s="66" t="s">
        <v>473</v>
      </c>
      <c r="J437" s="67">
        <v>200</v>
      </c>
    </row>
    <row r="438" spans="1:10" x14ac:dyDescent="0.55000000000000004">
      <c r="A438" s="87">
        <v>45926.604907407411</v>
      </c>
      <c r="B438" s="66" t="s">
        <v>1388</v>
      </c>
      <c r="C438" s="66" t="s">
        <v>530</v>
      </c>
      <c r="D438" s="68">
        <v>45785</v>
      </c>
      <c r="E438" s="67">
        <v>0</v>
      </c>
      <c r="F438" s="67">
        <v>40</v>
      </c>
      <c r="G438" s="67">
        <v>87</v>
      </c>
      <c r="H438" s="66" t="s">
        <v>528</v>
      </c>
      <c r="I438" s="66" t="s">
        <v>473</v>
      </c>
      <c r="J438" s="67">
        <v>200</v>
      </c>
    </row>
    <row r="439" spans="1:10" x14ac:dyDescent="0.55000000000000004">
      <c r="A439" s="87">
        <v>45926.604907407411</v>
      </c>
      <c r="B439" s="66" t="s">
        <v>1388</v>
      </c>
      <c r="C439" s="66" t="s">
        <v>530</v>
      </c>
      <c r="D439" s="68">
        <v>45789</v>
      </c>
      <c r="E439" s="67">
        <v>40</v>
      </c>
      <c r="F439" s="67">
        <v>0</v>
      </c>
      <c r="G439" s="67">
        <v>72</v>
      </c>
      <c r="H439" s="66" t="s">
        <v>528</v>
      </c>
      <c r="I439" s="66" t="s">
        <v>473</v>
      </c>
      <c r="J439" s="67">
        <v>200</v>
      </c>
    </row>
    <row r="440" spans="1:10" x14ac:dyDescent="0.55000000000000004">
      <c r="A440" s="87">
        <v>45926.604907407411</v>
      </c>
      <c r="B440" s="66" t="s">
        <v>1388</v>
      </c>
      <c r="C440" s="66" t="s">
        <v>531</v>
      </c>
      <c r="D440" s="68">
        <v>45715</v>
      </c>
      <c r="E440" s="67">
        <v>0</v>
      </c>
      <c r="F440" s="67">
        <v>5</v>
      </c>
      <c r="G440" s="67">
        <v>118</v>
      </c>
      <c r="H440" s="66" t="s">
        <v>513</v>
      </c>
      <c r="I440" s="66" t="s">
        <v>499</v>
      </c>
      <c r="J440" s="67">
        <v>160</v>
      </c>
    </row>
    <row r="441" spans="1:10" x14ac:dyDescent="0.55000000000000004">
      <c r="A441" s="87">
        <v>45926.604907407411</v>
      </c>
      <c r="B441" s="66" t="s">
        <v>1388</v>
      </c>
      <c r="C441" s="66" t="s">
        <v>531</v>
      </c>
      <c r="D441" s="68">
        <v>45719</v>
      </c>
      <c r="E441" s="67">
        <v>5</v>
      </c>
      <c r="F441" s="67">
        <v>0</v>
      </c>
      <c r="G441" s="67">
        <v>107</v>
      </c>
      <c r="H441" s="66" t="s">
        <v>513</v>
      </c>
      <c r="I441" s="66" t="s">
        <v>499</v>
      </c>
      <c r="J441" s="67">
        <v>160</v>
      </c>
    </row>
    <row r="442" spans="1:10" x14ac:dyDescent="0.55000000000000004">
      <c r="A442" s="87">
        <v>45926.604907407411</v>
      </c>
      <c r="B442" s="66" t="s">
        <v>1388</v>
      </c>
      <c r="C442" s="66" t="s">
        <v>533</v>
      </c>
      <c r="D442" s="68">
        <v>45736</v>
      </c>
      <c r="E442" s="67">
        <v>0</v>
      </c>
      <c r="F442" s="67">
        <v>6</v>
      </c>
      <c r="G442" s="67">
        <v>128</v>
      </c>
      <c r="H442" s="66" t="s">
        <v>532</v>
      </c>
      <c r="I442" s="66" t="s">
        <v>473</v>
      </c>
      <c r="J442" s="67">
        <v>200</v>
      </c>
    </row>
    <row r="443" spans="1:10" x14ac:dyDescent="0.55000000000000004">
      <c r="A443" s="87">
        <v>45926.604907407411</v>
      </c>
      <c r="B443" s="66" t="s">
        <v>1388</v>
      </c>
      <c r="C443" s="66" t="s">
        <v>533</v>
      </c>
      <c r="D443" s="68">
        <v>45740</v>
      </c>
      <c r="E443" s="67">
        <v>6</v>
      </c>
      <c r="F443" s="67">
        <v>0</v>
      </c>
      <c r="G443" s="67">
        <v>132</v>
      </c>
      <c r="H443" s="66" t="s">
        <v>532</v>
      </c>
      <c r="I443" s="66" t="s">
        <v>473</v>
      </c>
      <c r="J443" s="67">
        <v>200</v>
      </c>
    </row>
    <row r="444" spans="1:10" x14ac:dyDescent="0.55000000000000004">
      <c r="A444" s="87">
        <v>45926.604907407411</v>
      </c>
      <c r="B444" s="66" t="s">
        <v>1387</v>
      </c>
      <c r="C444" s="66" t="s">
        <v>469</v>
      </c>
      <c r="D444" s="68">
        <v>45719</v>
      </c>
      <c r="E444" s="67">
        <v>0</v>
      </c>
      <c r="F444" s="67">
        <v>4</v>
      </c>
      <c r="G444" s="67">
        <v>126</v>
      </c>
      <c r="H444" s="66" t="s">
        <v>468</v>
      </c>
      <c r="I444" s="66" t="s">
        <v>470</v>
      </c>
      <c r="J444" s="67">
        <v>100</v>
      </c>
    </row>
    <row r="445" spans="1:10" x14ac:dyDescent="0.55000000000000004">
      <c r="A445" s="87">
        <v>45926.604907407411</v>
      </c>
      <c r="B445" s="66" t="s">
        <v>1387</v>
      </c>
      <c r="C445" s="66" t="s">
        <v>472</v>
      </c>
      <c r="D445" s="68">
        <v>45726</v>
      </c>
      <c r="E445" s="67">
        <v>0</v>
      </c>
      <c r="F445" s="67">
        <v>32</v>
      </c>
      <c r="G445" s="67">
        <v>125</v>
      </c>
      <c r="H445" s="66" t="s">
        <v>471</v>
      </c>
      <c r="I445" s="66" t="s">
        <v>473</v>
      </c>
      <c r="J445" s="67">
        <v>106</v>
      </c>
    </row>
    <row r="446" spans="1:10" x14ac:dyDescent="0.55000000000000004">
      <c r="A446" s="87">
        <v>45926.604907407411</v>
      </c>
      <c r="B446" s="66" t="s">
        <v>1387</v>
      </c>
      <c r="C446" s="66" t="s">
        <v>472</v>
      </c>
      <c r="D446" s="68">
        <v>45727</v>
      </c>
      <c r="E446" s="67">
        <v>0</v>
      </c>
      <c r="F446" s="67">
        <v>32</v>
      </c>
      <c r="G446" s="67">
        <v>128</v>
      </c>
      <c r="H446" s="66" t="s">
        <v>471</v>
      </c>
      <c r="I446" s="66" t="s">
        <v>473</v>
      </c>
      <c r="J446" s="67">
        <v>106</v>
      </c>
    </row>
    <row r="447" spans="1:10" x14ac:dyDescent="0.55000000000000004">
      <c r="A447" s="87">
        <v>45926.604907407411</v>
      </c>
      <c r="B447" s="66" t="s">
        <v>1387</v>
      </c>
      <c r="C447" s="66" t="s">
        <v>472</v>
      </c>
      <c r="D447" s="68">
        <v>45728</v>
      </c>
      <c r="E447" s="67">
        <v>0</v>
      </c>
      <c r="F447" s="67">
        <v>32</v>
      </c>
      <c r="G447" s="67">
        <v>129</v>
      </c>
      <c r="H447" s="66" t="s">
        <v>471</v>
      </c>
      <c r="I447" s="66" t="s">
        <v>473</v>
      </c>
      <c r="J447" s="67">
        <v>106</v>
      </c>
    </row>
    <row r="448" spans="1:10" x14ac:dyDescent="0.55000000000000004">
      <c r="A448" s="87">
        <v>45926.604907407411</v>
      </c>
      <c r="B448" s="66" t="s">
        <v>1387</v>
      </c>
      <c r="C448" s="66" t="s">
        <v>472</v>
      </c>
      <c r="D448" s="68">
        <v>45729</v>
      </c>
      <c r="E448" s="67">
        <v>32</v>
      </c>
      <c r="F448" s="67">
        <v>32</v>
      </c>
      <c r="G448" s="67">
        <v>132</v>
      </c>
      <c r="H448" s="66" t="s">
        <v>471</v>
      </c>
      <c r="I448" s="66" t="s">
        <v>473</v>
      </c>
      <c r="J448" s="67">
        <v>106</v>
      </c>
    </row>
    <row r="449" spans="1:10" x14ac:dyDescent="0.55000000000000004">
      <c r="A449" s="87">
        <v>45926.604907407411</v>
      </c>
      <c r="B449" s="66" t="s">
        <v>1387</v>
      </c>
      <c r="C449" s="66" t="s">
        <v>472</v>
      </c>
      <c r="D449" s="68">
        <v>45730</v>
      </c>
      <c r="E449" s="67">
        <v>32</v>
      </c>
      <c r="F449" s="67">
        <v>0</v>
      </c>
      <c r="G449" s="67">
        <v>132</v>
      </c>
      <c r="H449" s="66" t="s">
        <v>471</v>
      </c>
      <c r="I449" s="66" t="s">
        <v>473</v>
      </c>
      <c r="J449" s="67">
        <v>106</v>
      </c>
    </row>
    <row r="450" spans="1:10" x14ac:dyDescent="0.55000000000000004">
      <c r="A450" s="87">
        <v>45926.604907407411</v>
      </c>
      <c r="B450" s="66" t="s">
        <v>1387</v>
      </c>
      <c r="C450" s="66" t="s">
        <v>472</v>
      </c>
      <c r="D450" s="68">
        <v>45733</v>
      </c>
      <c r="E450" s="67">
        <v>32</v>
      </c>
      <c r="F450" s="67">
        <v>0</v>
      </c>
      <c r="G450" s="67">
        <v>100</v>
      </c>
      <c r="H450" s="66" t="s">
        <v>471</v>
      </c>
      <c r="I450" s="66" t="s">
        <v>473</v>
      </c>
      <c r="J450" s="67">
        <v>106</v>
      </c>
    </row>
    <row r="451" spans="1:10" x14ac:dyDescent="0.55000000000000004">
      <c r="A451" s="87">
        <v>45926.604907407411</v>
      </c>
      <c r="B451" s="66" t="s">
        <v>1387</v>
      </c>
      <c r="C451" s="66" t="s">
        <v>472</v>
      </c>
      <c r="D451" s="68">
        <v>45734</v>
      </c>
      <c r="E451" s="67">
        <v>32</v>
      </c>
      <c r="F451" s="67">
        <v>0</v>
      </c>
      <c r="G451" s="67">
        <v>124</v>
      </c>
      <c r="H451" s="66" t="s">
        <v>471</v>
      </c>
      <c r="I451" s="66" t="s">
        <v>473</v>
      </c>
      <c r="J451" s="67">
        <v>106</v>
      </c>
    </row>
    <row r="452" spans="1:10" x14ac:dyDescent="0.55000000000000004">
      <c r="A452" s="87">
        <v>45926.604907407411</v>
      </c>
      <c r="B452" s="66" t="s">
        <v>1387</v>
      </c>
      <c r="C452" s="66" t="s">
        <v>472</v>
      </c>
      <c r="D452" s="68">
        <v>45736</v>
      </c>
      <c r="E452" s="67">
        <v>0</v>
      </c>
      <c r="F452" s="67">
        <v>32</v>
      </c>
      <c r="G452" s="67">
        <v>118</v>
      </c>
      <c r="H452" s="66" t="s">
        <v>471</v>
      </c>
      <c r="I452" s="66" t="s">
        <v>473</v>
      </c>
      <c r="J452" s="67">
        <v>106</v>
      </c>
    </row>
    <row r="453" spans="1:10" x14ac:dyDescent="0.55000000000000004">
      <c r="A453" s="87">
        <v>45926.604907407411</v>
      </c>
      <c r="B453" s="66" t="s">
        <v>1387</v>
      </c>
      <c r="C453" s="66" t="s">
        <v>472</v>
      </c>
      <c r="D453" s="68">
        <v>45737</v>
      </c>
      <c r="E453" s="67">
        <v>0</v>
      </c>
      <c r="F453" s="67">
        <v>32</v>
      </c>
      <c r="G453" s="67">
        <v>118</v>
      </c>
      <c r="H453" s="66" t="s">
        <v>471</v>
      </c>
      <c r="I453" s="66" t="s">
        <v>473</v>
      </c>
      <c r="J453" s="67">
        <v>106</v>
      </c>
    </row>
    <row r="454" spans="1:10" x14ac:dyDescent="0.55000000000000004">
      <c r="A454" s="87">
        <v>45926.604907407411</v>
      </c>
      <c r="B454" s="66" t="s">
        <v>1387</v>
      </c>
      <c r="C454" s="66" t="s">
        <v>472</v>
      </c>
      <c r="D454" s="68">
        <v>45740</v>
      </c>
      <c r="E454" s="67">
        <v>0</v>
      </c>
      <c r="F454" s="67">
        <v>30</v>
      </c>
      <c r="G454" s="67">
        <v>115</v>
      </c>
      <c r="H454" s="66" t="s">
        <v>471</v>
      </c>
      <c r="I454" s="66" t="s">
        <v>473</v>
      </c>
      <c r="J454" s="67">
        <v>106</v>
      </c>
    </row>
    <row r="455" spans="1:10" x14ac:dyDescent="0.55000000000000004">
      <c r="A455" s="87">
        <v>45926.604907407411</v>
      </c>
      <c r="B455" s="66" t="s">
        <v>1387</v>
      </c>
      <c r="C455" s="66" t="s">
        <v>472</v>
      </c>
      <c r="D455" s="68">
        <v>45741</v>
      </c>
      <c r="E455" s="67">
        <v>32</v>
      </c>
      <c r="F455" s="67">
        <v>28</v>
      </c>
      <c r="G455" s="67">
        <v>122</v>
      </c>
      <c r="H455" s="66" t="s">
        <v>471</v>
      </c>
      <c r="I455" s="66" t="s">
        <v>473</v>
      </c>
      <c r="J455" s="67">
        <v>106</v>
      </c>
    </row>
    <row r="456" spans="1:10" x14ac:dyDescent="0.55000000000000004">
      <c r="A456" s="87">
        <v>45926.604907407411</v>
      </c>
      <c r="B456" s="66" t="s">
        <v>1387</v>
      </c>
      <c r="C456" s="66" t="s">
        <v>472</v>
      </c>
      <c r="D456" s="68">
        <v>45770</v>
      </c>
      <c r="E456" s="67">
        <v>0</v>
      </c>
      <c r="F456" s="67">
        <v>10</v>
      </c>
      <c r="G456" s="67">
        <v>99</v>
      </c>
      <c r="H456" s="66" t="s">
        <v>471</v>
      </c>
      <c r="I456" s="66" t="s">
        <v>473</v>
      </c>
      <c r="J456" s="67">
        <v>106</v>
      </c>
    </row>
    <row r="457" spans="1:10" x14ac:dyDescent="0.55000000000000004">
      <c r="A457" s="87">
        <v>45926.604907407411</v>
      </c>
      <c r="B457" s="66" t="s">
        <v>1387</v>
      </c>
      <c r="C457" s="66" t="s">
        <v>472</v>
      </c>
      <c r="D457" s="68">
        <v>45771</v>
      </c>
      <c r="E457" s="67">
        <v>0</v>
      </c>
      <c r="F457" s="67">
        <v>13</v>
      </c>
      <c r="G457" s="67">
        <v>104</v>
      </c>
      <c r="H457" s="66" t="s">
        <v>471</v>
      </c>
      <c r="I457" s="66" t="s">
        <v>473</v>
      </c>
      <c r="J457" s="67">
        <v>106</v>
      </c>
    </row>
    <row r="458" spans="1:10" x14ac:dyDescent="0.55000000000000004">
      <c r="A458" s="87">
        <v>45926.604907407411</v>
      </c>
      <c r="B458" s="66" t="s">
        <v>1387</v>
      </c>
      <c r="C458" s="66" t="s">
        <v>472</v>
      </c>
      <c r="D458" s="68">
        <v>45772</v>
      </c>
      <c r="E458" s="67">
        <v>0</v>
      </c>
      <c r="F458" s="67">
        <v>13</v>
      </c>
      <c r="G458" s="67">
        <v>113</v>
      </c>
      <c r="H458" s="66" t="s">
        <v>471</v>
      </c>
      <c r="I458" s="66" t="s">
        <v>473</v>
      </c>
      <c r="J458" s="67">
        <v>106</v>
      </c>
    </row>
    <row r="459" spans="1:10" x14ac:dyDescent="0.55000000000000004">
      <c r="A459" s="87">
        <v>45926.604907407411</v>
      </c>
      <c r="B459" s="66" t="s">
        <v>1387</v>
      </c>
      <c r="C459" s="66" t="s">
        <v>472</v>
      </c>
      <c r="D459" s="68">
        <v>45783</v>
      </c>
      <c r="E459" s="67">
        <v>10</v>
      </c>
      <c r="F459" s="67">
        <v>13</v>
      </c>
      <c r="G459" s="67">
        <v>124</v>
      </c>
      <c r="H459" s="66" t="s">
        <v>471</v>
      </c>
      <c r="I459" s="66" t="s">
        <v>473</v>
      </c>
      <c r="J459" s="67">
        <v>106</v>
      </c>
    </row>
    <row r="460" spans="1:10" x14ac:dyDescent="0.55000000000000004">
      <c r="A460" s="87">
        <v>45926.604907407411</v>
      </c>
      <c r="B460" s="66" t="s">
        <v>1387</v>
      </c>
      <c r="C460" s="66" t="s">
        <v>472</v>
      </c>
      <c r="D460" s="68">
        <v>45784</v>
      </c>
      <c r="E460" s="67">
        <v>13</v>
      </c>
      <c r="F460" s="67">
        <v>13</v>
      </c>
      <c r="G460" s="67">
        <v>123</v>
      </c>
      <c r="H460" s="66" t="s">
        <v>471</v>
      </c>
      <c r="I460" s="66" t="s">
        <v>473</v>
      </c>
      <c r="J460" s="67">
        <v>106</v>
      </c>
    </row>
    <row r="461" spans="1:10" x14ac:dyDescent="0.55000000000000004">
      <c r="A461" s="87">
        <v>45926.604907407411</v>
      </c>
      <c r="B461" s="66" t="s">
        <v>1387</v>
      </c>
      <c r="C461" s="66" t="s">
        <v>472</v>
      </c>
      <c r="D461" s="68">
        <v>45785</v>
      </c>
      <c r="E461" s="67">
        <v>13</v>
      </c>
      <c r="F461" s="67">
        <v>13</v>
      </c>
      <c r="G461" s="67">
        <v>129</v>
      </c>
      <c r="H461" s="66" t="s">
        <v>471</v>
      </c>
      <c r="I461" s="66" t="s">
        <v>473</v>
      </c>
      <c r="J461" s="67">
        <v>106</v>
      </c>
    </row>
    <row r="462" spans="1:10" x14ac:dyDescent="0.55000000000000004">
      <c r="A462" s="87">
        <v>45926.604907407411</v>
      </c>
      <c r="B462" s="66" t="s">
        <v>1387</v>
      </c>
      <c r="C462" s="66" t="s">
        <v>472</v>
      </c>
      <c r="D462" s="68">
        <v>45786</v>
      </c>
      <c r="E462" s="67">
        <v>13</v>
      </c>
      <c r="F462" s="67">
        <v>23</v>
      </c>
      <c r="G462" s="67">
        <v>125</v>
      </c>
      <c r="H462" s="66" t="s">
        <v>471</v>
      </c>
      <c r="I462" s="66" t="s">
        <v>473</v>
      </c>
      <c r="J462" s="67">
        <v>106</v>
      </c>
    </row>
    <row r="463" spans="1:10" x14ac:dyDescent="0.55000000000000004">
      <c r="A463" s="87">
        <v>45926.604907407411</v>
      </c>
      <c r="B463" s="66" t="s">
        <v>1387</v>
      </c>
      <c r="C463" s="66" t="s">
        <v>472</v>
      </c>
      <c r="D463" s="68">
        <v>45789</v>
      </c>
      <c r="E463" s="67">
        <v>13</v>
      </c>
      <c r="F463" s="67">
        <v>12</v>
      </c>
      <c r="G463" s="67">
        <v>129</v>
      </c>
      <c r="H463" s="66" t="s">
        <v>471</v>
      </c>
      <c r="I463" s="66" t="s">
        <v>473</v>
      </c>
      <c r="J463" s="67">
        <v>106</v>
      </c>
    </row>
    <row r="464" spans="1:10" x14ac:dyDescent="0.55000000000000004">
      <c r="A464" s="87">
        <v>45926.604907407411</v>
      </c>
      <c r="B464" s="66" t="s">
        <v>1387</v>
      </c>
      <c r="C464" s="66" t="s">
        <v>472</v>
      </c>
      <c r="D464" s="68">
        <v>45790</v>
      </c>
      <c r="E464" s="67">
        <v>13</v>
      </c>
      <c r="F464" s="67">
        <v>0</v>
      </c>
      <c r="G464" s="67">
        <v>133</v>
      </c>
      <c r="H464" s="66" t="s">
        <v>471</v>
      </c>
      <c r="I464" s="66" t="s">
        <v>473</v>
      </c>
      <c r="J464" s="67">
        <v>106</v>
      </c>
    </row>
    <row r="465" spans="1:10" x14ac:dyDescent="0.55000000000000004">
      <c r="A465" s="87">
        <v>45926.604907407411</v>
      </c>
      <c r="B465" s="66" t="s">
        <v>1387</v>
      </c>
      <c r="C465" s="66" t="s">
        <v>472</v>
      </c>
      <c r="D465" s="68">
        <v>45791</v>
      </c>
      <c r="E465" s="67">
        <v>13</v>
      </c>
      <c r="F465" s="67">
        <v>0</v>
      </c>
      <c r="G465" s="67">
        <v>123</v>
      </c>
      <c r="H465" s="66" t="s">
        <v>471</v>
      </c>
      <c r="I465" s="66" t="s">
        <v>473</v>
      </c>
      <c r="J465" s="67">
        <v>106</v>
      </c>
    </row>
    <row r="466" spans="1:10" x14ac:dyDescent="0.55000000000000004">
      <c r="A466" s="87">
        <v>45926.604907407411</v>
      </c>
      <c r="B466" s="66" t="s">
        <v>1387</v>
      </c>
      <c r="C466" s="66" t="s">
        <v>472</v>
      </c>
      <c r="D466" s="68">
        <v>45792</v>
      </c>
      <c r="E466" s="67">
        <v>12</v>
      </c>
      <c r="F466" s="67">
        <v>0</v>
      </c>
      <c r="G466" s="67">
        <v>108</v>
      </c>
      <c r="H466" s="66" t="s">
        <v>471</v>
      </c>
      <c r="I466" s="66" t="s">
        <v>473</v>
      </c>
      <c r="J466" s="67">
        <v>106</v>
      </c>
    </row>
    <row r="467" spans="1:10" x14ac:dyDescent="0.55000000000000004">
      <c r="A467" s="87">
        <v>45926.604907407411</v>
      </c>
      <c r="B467" s="66" t="s">
        <v>1387</v>
      </c>
      <c r="C467" s="66" t="s">
        <v>475</v>
      </c>
      <c r="D467" s="68">
        <v>45723</v>
      </c>
      <c r="E467" s="67">
        <v>0</v>
      </c>
      <c r="F467" s="67">
        <v>26</v>
      </c>
      <c r="G467" s="67">
        <v>134</v>
      </c>
      <c r="H467" s="66" t="s">
        <v>474</v>
      </c>
      <c r="I467" s="66" t="s">
        <v>476</v>
      </c>
      <c r="J467" s="67">
        <v>130</v>
      </c>
    </row>
    <row r="468" spans="1:10" x14ac:dyDescent="0.55000000000000004">
      <c r="A468" s="87">
        <v>45926.604907407411</v>
      </c>
      <c r="B468" s="66" t="s">
        <v>1387</v>
      </c>
      <c r="C468" s="66" t="s">
        <v>475</v>
      </c>
      <c r="D468" s="68">
        <v>45726</v>
      </c>
      <c r="E468" s="67">
        <v>0</v>
      </c>
      <c r="F468" s="67">
        <v>26</v>
      </c>
      <c r="G468" s="67">
        <v>125</v>
      </c>
      <c r="H468" s="66" t="s">
        <v>474</v>
      </c>
      <c r="I468" s="66" t="s">
        <v>476</v>
      </c>
      <c r="J468" s="67">
        <v>130</v>
      </c>
    </row>
    <row r="469" spans="1:10" x14ac:dyDescent="0.55000000000000004">
      <c r="A469" s="87">
        <v>45926.604907407411</v>
      </c>
      <c r="B469" s="66" t="s">
        <v>1387</v>
      </c>
      <c r="C469" s="66" t="s">
        <v>475</v>
      </c>
      <c r="D469" s="68">
        <v>45727</v>
      </c>
      <c r="E469" s="67">
        <v>0</v>
      </c>
      <c r="F469" s="67">
        <v>26</v>
      </c>
      <c r="G469" s="67">
        <v>128</v>
      </c>
      <c r="H469" s="66" t="s">
        <v>474</v>
      </c>
      <c r="I469" s="66" t="s">
        <v>476</v>
      </c>
      <c r="J469" s="67">
        <v>130</v>
      </c>
    </row>
    <row r="470" spans="1:10" x14ac:dyDescent="0.55000000000000004">
      <c r="A470" s="87">
        <v>45926.604907407411</v>
      </c>
      <c r="B470" s="66" t="s">
        <v>1387</v>
      </c>
      <c r="C470" s="66" t="s">
        <v>475</v>
      </c>
      <c r="D470" s="68">
        <v>45728</v>
      </c>
      <c r="E470" s="67">
        <v>26</v>
      </c>
      <c r="F470" s="67">
        <v>26</v>
      </c>
      <c r="G470" s="67">
        <v>129</v>
      </c>
      <c r="H470" s="66" t="s">
        <v>474</v>
      </c>
      <c r="I470" s="66" t="s">
        <v>476</v>
      </c>
      <c r="J470" s="67">
        <v>130</v>
      </c>
    </row>
    <row r="471" spans="1:10" x14ac:dyDescent="0.55000000000000004">
      <c r="A471" s="87">
        <v>45926.604907407411</v>
      </c>
      <c r="B471" s="66" t="s">
        <v>1387</v>
      </c>
      <c r="C471" s="66" t="s">
        <v>475</v>
      </c>
      <c r="D471" s="68">
        <v>45729</v>
      </c>
      <c r="E471" s="67">
        <v>26</v>
      </c>
      <c r="F471" s="67">
        <v>26</v>
      </c>
      <c r="G471" s="67">
        <v>132</v>
      </c>
      <c r="H471" s="66" t="s">
        <v>474</v>
      </c>
      <c r="I471" s="66" t="s">
        <v>476</v>
      </c>
      <c r="J471" s="67">
        <v>130</v>
      </c>
    </row>
    <row r="472" spans="1:10" x14ac:dyDescent="0.55000000000000004">
      <c r="A472" s="87">
        <v>45926.604907407411</v>
      </c>
      <c r="B472" s="66" t="s">
        <v>1387</v>
      </c>
      <c r="C472" s="66" t="s">
        <v>475</v>
      </c>
      <c r="D472" s="68">
        <v>45730</v>
      </c>
      <c r="E472" s="67">
        <v>26</v>
      </c>
      <c r="F472" s="67">
        <v>52</v>
      </c>
      <c r="G472" s="67">
        <v>132</v>
      </c>
      <c r="H472" s="66" t="s">
        <v>474</v>
      </c>
      <c r="I472" s="66" t="s">
        <v>476</v>
      </c>
      <c r="J472" s="67">
        <v>130</v>
      </c>
    </row>
    <row r="473" spans="1:10" x14ac:dyDescent="0.55000000000000004">
      <c r="A473" s="87">
        <v>45926.604907407411</v>
      </c>
      <c r="B473" s="66" t="s">
        <v>1387</v>
      </c>
      <c r="C473" s="66" t="s">
        <v>475</v>
      </c>
      <c r="D473" s="68">
        <v>45733</v>
      </c>
      <c r="E473" s="67">
        <v>26</v>
      </c>
      <c r="F473" s="67">
        <v>52</v>
      </c>
      <c r="G473" s="67">
        <v>100</v>
      </c>
      <c r="H473" s="66" t="s">
        <v>474</v>
      </c>
      <c r="I473" s="66" t="s">
        <v>476</v>
      </c>
      <c r="J473" s="67">
        <v>130</v>
      </c>
    </row>
    <row r="474" spans="1:10" x14ac:dyDescent="0.55000000000000004">
      <c r="A474" s="87">
        <v>45926.604907407411</v>
      </c>
      <c r="B474" s="66" t="s">
        <v>1387</v>
      </c>
      <c r="C474" s="66" t="s">
        <v>475</v>
      </c>
      <c r="D474" s="68">
        <v>45734</v>
      </c>
      <c r="E474" s="67">
        <v>26</v>
      </c>
      <c r="F474" s="67">
        <v>52</v>
      </c>
      <c r="G474" s="67">
        <v>124</v>
      </c>
      <c r="H474" s="66" t="s">
        <v>474</v>
      </c>
      <c r="I474" s="66" t="s">
        <v>476</v>
      </c>
      <c r="J474" s="67">
        <v>130</v>
      </c>
    </row>
    <row r="475" spans="1:10" x14ac:dyDescent="0.55000000000000004">
      <c r="A475" s="87">
        <v>45926.604907407411</v>
      </c>
      <c r="B475" s="66" t="s">
        <v>1387</v>
      </c>
      <c r="C475" s="66" t="s">
        <v>475</v>
      </c>
      <c r="D475" s="68">
        <v>45735</v>
      </c>
      <c r="E475" s="67">
        <v>52</v>
      </c>
      <c r="F475" s="67">
        <v>52</v>
      </c>
      <c r="G475" s="67">
        <v>115</v>
      </c>
      <c r="H475" s="66" t="s">
        <v>474</v>
      </c>
      <c r="I475" s="66" t="s">
        <v>476</v>
      </c>
      <c r="J475" s="67">
        <v>130</v>
      </c>
    </row>
    <row r="476" spans="1:10" x14ac:dyDescent="0.55000000000000004">
      <c r="A476" s="87">
        <v>45926.604907407411</v>
      </c>
      <c r="B476" s="66" t="s">
        <v>1387</v>
      </c>
      <c r="C476" s="66" t="s">
        <v>475</v>
      </c>
      <c r="D476" s="68">
        <v>45736</v>
      </c>
      <c r="E476" s="67">
        <v>52</v>
      </c>
      <c r="F476" s="67">
        <v>26</v>
      </c>
      <c r="G476" s="67">
        <v>118</v>
      </c>
      <c r="H476" s="66" t="s">
        <v>474</v>
      </c>
      <c r="I476" s="66" t="s">
        <v>476</v>
      </c>
      <c r="J476" s="67">
        <v>130</v>
      </c>
    </row>
    <row r="477" spans="1:10" x14ac:dyDescent="0.55000000000000004">
      <c r="A477" s="87">
        <v>45926.604907407411</v>
      </c>
      <c r="B477" s="66" t="s">
        <v>1387</v>
      </c>
      <c r="C477" s="66" t="s">
        <v>475</v>
      </c>
      <c r="D477" s="68">
        <v>45737</v>
      </c>
      <c r="E477" s="67">
        <v>52</v>
      </c>
      <c r="F477" s="67">
        <v>26</v>
      </c>
      <c r="G477" s="67">
        <v>118</v>
      </c>
      <c r="H477" s="66" t="s">
        <v>474</v>
      </c>
      <c r="I477" s="66" t="s">
        <v>476</v>
      </c>
      <c r="J477" s="67">
        <v>130</v>
      </c>
    </row>
    <row r="478" spans="1:10" x14ac:dyDescent="0.55000000000000004">
      <c r="A478" s="87">
        <v>45926.604907407411</v>
      </c>
      <c r="B478" s="66" t="s">
        <v>1387</v>
      </c>
      <c r="C478" s="66" t="s">
        <v>475</v>
      </c>
      <c r="D478" s="68">
        <v>45740</v>
      </c>
      <c r="E478" s="67">
        <v>52</v>
      </c>
      <c r="F478" s="67">
        <v>26</v>
      </c>
      <c r="G478" s="67">
        <v>115</v>
      </c>
      <c r="H478" s="66" t="s">
        <v>474</v>
      </c>
      <c r="I478" s="66" t="s">
        <v>476</v>
      </c>
      <c r="J478" s="67">
        <v>130</v>
      </c>
    </row>
    <row r="479" spans="1:10" x14ac:dyDescent="0.55000000000000004">
      <c r="A479" s="87">
        <v>45926.604907407411</v>
      </c>
      <c r="B479" s="66" t="s">
        <v>1387</v>
      </c>
      <c r="C479" s="66" t="s">
        <v>475</v>
      </c>
      <c r="D479" s="68">
        <v>45741</v>
      </c>
      <c r="E479" s="67">
        <v>26</v>
      </c>
      <c r="F479" s="67">
        <v>24</v>
      </c>
      <c r="G479" s="67">
        <v>122</v>
      </c>
      <c r="H479" s="66" t="s">
        <v>474</v>
      </c>
      <c r="I479" s="66" t="s">
        <v>476</v>
      </c>
      <c r="J479" s="67">
        <v>130</v>
      </c>
    </row>
    <row r="480" spans="1:10" x14ac:dyDescent="0.55000000000000004">
      <c r="A480" s="87">
        <v>45926.604907407411</v>
      </c>
      <c r="B480" s="66" t="s">
        <v>1387</v>
      </c>
      <c r="C480" s="66" t="s">
        <v>475</v>
      </c>
      <c r="D480" s="68">
        <v>45742</v>
      </c>
      <c r="E480" s="67">
        <v>26</v>
      </c>
      <c r="F480" s="67">
        <v>0</v>
      </c>
      <c r="G480" s="67">
        <v>132</v>
      </c>
      <c r="H480" s="66" t="s">
        <v>474</v>
      </c>
      <c r="I480" s="66" t="s">
        <v>476</v>
      </c>
      <c r="J480" s="67">
        <v>130</v>
      </c>
    </row>
    <row r="481" spans="1:10" x14ac:dyDescent="0.55000000000000004">
      <c r="A481" s="87">
        <v>45926.604907407411</v>
      </c>
      <c r="B481" s="66" t="s">
        <v>1387</v>
      </c>
      <c r="C481" s="66" t="s">
        <v>475</v>
      </c>
      <c r="D481" s="68">
        <v>45743</v>
      </c>
      <c r="E481" s="67">
        <v>26</v>
      </c>
      <c r="F481" s="67">
        <v>0</v>
      </c>
      <c r="G481" s="67">
        <v>132</v>
      </c>
      <c r="H481" s="66" t="s">
        <v>474</v>
      </c>
      <c r="I481" s="66" t="s">
        <v>476</v>
      </c>
      <c r="J481" s="67">
        <v>130</v>
      </c>
    </row>
    <row r="482" spans="1:10" x14ac:dyDescent="0.55000000000000004">
      <c r="A482" s="87">
        <v>45926.604907407411</v>
      </c>
      <c r="B482" s="66" t="s">
        <v>1387</v>
      </c>
      <c r="C482" s="66" t="s">
        <v>475</v>
      </c>
      <c r="D482" s="68">
        <v>45744</v>
      </c>
      <c r="E482" s="67">
        <v>24</v>
      </c>
      <c r="F482" s="67">
        <v>0</v>
      </c>
      <c r="G482" s="67">
        <v>131</v>
      </c>
      <c r="H482" s="66" t="s">
        <v>474</v>
      </c>
      <c r="I482" s="66" t="s">
        <v>476</v>
      </c>
      <c r="J482" s="67">
        <v>130</v>
      </c>
    </row>
    <row r="483" spans="1:10" x14ac:dyDescent="0.55000000000000004">
      <c r="A483" s="87">
        <v>45926.604907407411</v>
      </c>
      <c r="B483" s="66" t="s">
        <v>1387</v>
      </c>
      <c r="C483" s="66" t="s">
        <v>475</v>
      </c>
      <c r="D483" s="68">
        <v>45790</v>
      </c>
      <c r="E483" s="67">
        <v>0</v>
      </c>
      <c r="F483" s="67">
        <v>12</v>
      </c>
      <c r="G483" s="67">
        <v>133</v>
      </c>
      <c r="H483" s="66" t="s">
        <v>474</v>
      </c>
      <c r="I483" s="66" t="s">
        <v>476</v>
      </c>
      <c r="J483" s="67">
        <v>130</v>
      </c>
    </row>
    <row r="484" spans="1:10" x14ac:dyDescent="0.55000000000000004">
      <c r="A484" s="87">
        <v>45926.604907407411</v>
      </c>
      <c r="B484" s="66" t="s">
        <v>1387</v>
      </c>
      <c r="C484" s="66" t="s">
        <v>475</v>
      </c>
      <c r="D484" s="68">
        <v>45791</v>
      </c>
      <c r="E484" s="67">
        <v>0</v>
      </c>
      <c r="F484" s="67">
        <v>12</v>
      </c>
      <c r="G484" s="67">
        <v>123</v>
      </c>
      <c r="H484" s="66" t="s">
        <v>474</v>
      </c>
      <c r="I484" s="66" t="s">
        <v>476</v>
      </c>
      <c r="J484" s="67">
        <v>130</v>
      </c>
    </row>
    <row r="485" spans="1:10" x14ac:dyDescent="0.55000000000000004">
      <c r="A485" s="87">
        <v>45926.604907407411</v>
      </c>
      <c r="B485" s="66" t="s">
        <v>1387</v>
      </c>
      <c r="C485" s="66" t="s">
        <v>475</v>
      </c>
      <c r="D485" s="68">
        <v>45792</v>
      </c>
      <c r="E485" s="67">
        <v>0</v>
      </c>
      <c r="F485" s="67">
        <v>13</v>
      </c>
      <c r="G485" s="67">
        <v>108</v>
      </c>
      <c r="H485" s="66" t="s">
        <v>474</v>
      </c>
      <c r="I485" s="66" t="s">
        <v>476</v>
      </c>
      <c r="J485" s="67">
        <v>130</v>
      </c>
    </row>
    <row r="486" spans="1:10" x14ac:dyDescent="0.55000000000000004">
      <c r="A486" s="87">
        <v>45926.604907407411</v>
      </c>
      <c r="B486" s="66" t="s">
        <v>1387</v>
      </c>
      <c r="C486" s="66" t="s">
        <v>475</v>
      </c>
      <c r="D486" s="68">
        <v>45793</v>
      </c>
      <c r="E486" s="67">
        <v>12</v>
      </c>
      <c r="F486" s="67">
        <v>12</v>
      </c>
      <c r="G486" s="67">
        <v>120</v>
      </c>
      <c r="H486" s="66" t="s">
        <v>474</v>
      </c>
      <c r="I486" s="66" t="s">
        <v>476</v>
      </c>
      <c r="J486" s="67">
        <v>130</v>
      </c>
    </row>
    <row r="487" spans="1:10" x14ac:dyDescent="0.55000000000000004">
      <c r="A487" s="87">
        <v>45926.604907407411</v>
      </c>
      <c r="B487" s="66" t="s">
        <v>1387</v>
      </c>
      <c r="C487" s="66" t="s">
        <v>475</v>
      </c>
      <c r="D487" s="68">
        <v>45796</v>
      </c>
      <c r="E487" s="67">
        <v>12</v>
      </c>
      <c r="F487" s="67">
        <v>33</v>
      </c>
      <c r="G487" s="67">
        <v>114</v>
      </c>
      <c r="H487" s="66" t="s">
        <v>474</v>
      </c>
      <c r="I487" s="66" t="s">
        <v>476</v>
      </c>
      <c r="J487" s="67">
        <v>130</v>
      </c>
    </row>
    <row r="488" spans="1:10" x14ac:dyDescent="0.55000000000000004">
      <c r="A488" s="87">
        <v>45926.604907407411</v>
      </c>
      <c r="B488" s="66" t="s">
        <v>1387</v>
      </c>
      <c r="C488" s="66" t="s">
        <v>475</v>
      </c>
      <c r="D488" s="68">
        <v>45797</v>
      </c>
      <c r="E488" s="67">
        <v>13</v>
      </c>
      <c r="F488" s="67">
        <v>33</v>
      </c>
      <c r="G488" s="67">
        <v>118</v>
      </c>
      <c r="H488" s="66" t="s">
        <v>474</v>
      </c>
      <c r="I488" s="66" t="s">
        <v>476</v>
      </c>
      <c r="J488" s="67">
        <v>130</v>
      </c>
    </row>
    <row r="489" spans="1:10" x14ac:dyDescent="0.55000000000000004">
      <c r="A489" s="87">
        <v>45926.604907407411</v>
      </c>
      <c r="B489" s="66" t="s">
        <v>1387</v>
      </c>
      <c r="C489" s="66" t="s">
        <v>475</v>
      </c>
      <c r="D489" s="68">
        <v>45798</v>
      </c>
      <c r="E489" s="67">
        <v>12</v>
      </c>
      <c r="F489" s="67">
        <v>35</v>
      </c>
      <c r="G489" s="67">
        <v>108</v>
      </c>
      <c r="H489" s="66" t="s">
        <v>474</v>
      </c>
      <c r="I489" s="66" t="s">
        <v>476</v>
      </c>
      <c r="J489" s="67">
        <v>130</v>
      </c>
    </row>
    <row r="490" spans="1:10" x14ac:dyDescent="0.55000000000000004">
      <c r="A490" s="87">
        <v>45926.604907407411</v>
      </c>
      <c r="B490" s="66" t="s">
        <v>1387</v>
      </c>
      <c r="C490" s="66" t="s">
        <v>475</v>
      </c>
      <c r="D490" s="68">
        <v>45799</v>
      </c>
      <c r="E490" s="67">
        <v>33</v>
      </c>
      <c r="F490" s="67">
        <v>12</v>
      </c>
      <c r="G490" s="67">
        <v>109</v>
      </c>
      <c r="H490" s="66" t="s">
        <v>474</v>
      </c>
      <c r="I490" s="66" t="s">
        <v>476</v>
      </c>
      <c r="J490" s="67">
        <v>130</v>
      </c>
    </row>
    <row r="491" spans="1:10" x14ac:dyDescent="0.55000000000000004">
      <c r="A491" s="87">
        <v>45926.604907407411</v>
      </c>
      <c r="B491" s="66" t="s">
        <v>1387</v>
      </c>
      <c r="C491" s="66" t="s">
        <v>475</v>
      </c>
      <c r="D491" s="68">
        <v>45800</v>
      </c>
      <c r="E491" s="67">
        <v>33</v>
      </c>
      <c r="F491" s="67">
        <v>13</v>
      </c>
      <c r="G491" s="67">
        <v>110</v>
      </c>
      <c r="H491" s="66" t="s">
        <v>474</v>
      </c>
      <c r="I491" s="66" t="s">
        <v>476</v>
      </c>
      <c r="J491" s="67">
        <v>130</v>
      </c>
    </row>
    <row r="492" spans="1:10" x14ac:dyDescent="0.55000000000000004">
      <c r="A492" s="87">
        <v>45926.604907407411</v>
      </c>
      <c r="B492" s="66" t="s">
        <v>1387</v>
      </c>
      <c r="C492" s="66" t="s">
        <v>475</v>
      </c>
      <c r="D492" s="68">
        <v>45803</v>
      </c>
      <c r="E492" s="67">
        <v>35</v>
      </c>
      <c r="F492" s="67">
        <v>12</v>
      </c>
      <c r="G492" s="67">
        <v>111</v>
      </c>
      <c r="H492" s="66" t="s">
        <v>474</v>
      </c>
      <c r="I492" s="66" t="s">
        <v>476</v>
      </c>
      <c r="J492" s="67">
        <v>130</v>
      </c>
    </row>
    <row r="493" spans="1:10" x14ac:dyDescent="0.55000000000000004">
      <c r="A493" s="87">
        <v>45926.604907407411</v>
      </c>
      <c r="B493" s="66" t="s">
        <v>1387</v>
      </c>
      <c r="C493" s="66" t="s">
        <v>475</v>
      </c>
      <c r="D493" s="68">
        <v>45804</v>
      </c>
      <c r="E493" s="67">
        <v>12</v>
      </c>
      <c r="F493" s="67">
        <v>13</v>
      </c>
      <c r="G493" s="67">
        <v>94</v>
      </c>
      <c r="H493" s="66" t="s">
        <v>474</v>
      </c>
      <c r="I493" s="66" t="s">
        <v>476</v>
      </c>
      <c r="J493" s="67">
        <v>130</v>
      </c>
    </row>
    <row r="494" spans="1:10" x14ac:dyDescent="0.55000000000000004">
      <c r="A494" s="87">
        <v>45926.604907407411</v>
      </c>
      <c r="B494" s="66" t="s">
        <v>1387</v>
      </c>
      <c r="C494" s="66" t="s">
        <v>475</v>
      </c>
      <c r="D494" s="68">
        <v>45805</v>
      </c>
      <c r="E494" s="67">
        <v>13</v>
      </c>
      <c r="F494" s="67">
        <v>0</v>
      </c>
      <c r="G494" s="67">
        <v>93</v>
      </c>
      <c r="H494" s="66" t="s">
        <v>474</v>
      </c>
      <c r="I494" s="66" t="s">
        <v>476</v>
      </c>
      <c r="J494" s="67">
        <v>130</v>
      </c>
    </row>
    <row r="495" spans="1:10" x14ac:dyDescent="0.55000000000000004">
      <c r="A495" s="87">
        <v>45926.604907407411</v>
      </c>
      <c r="B495" s="66" t="s">
        <v>1387</v>
      </c>
      <c r="C495" s="66" t="s">
        <v>475</v>
      </c>
      <c r="D495" s="68">
        <v>45806</v>
      </c>
      <c r="E495" s="67">
        <v>12</v>
      </c>
      <c r="F495" s="67">
        <v>0</v>
      </c>
      <c r="G495" s="67">
        <v>60</v>
      </c>
      <c r="H495" s="66" t="s">
        <v>474</v>
      </c>
      <c r="I495" s="66" t="s">
        <v>476</v>
      </c>
      <c r="J495" s="67">
        <v>130</v>
      </c>
    </row>
    <row r="496" spans="1:10" x14ac:dyDescent="0.55000000000000004">
      <c r="A496" s="87">
        <v>45926.604907407411</v>
      </c>
      <c r="B496" s="66" t="s">
        <v>1387</v>
      </c>
      <c r="C496" s="66" t="s">
        <v>475</v>
      </c>
      <c r="D496" s="68">
        <v>45807</v>
      </c>
      <c r="E496" s="67">
        <v>13</v>
      </c>
      <c r="F496" s="67">
        <v>0</v>
      </c>
      <c r="G496" s="67">
        <v>0</v>
      </c>
      <c r="H496" s="66" t="s">
        <v>474</v>
      </c>
      <c r="I496" s="66" t="s">
        <v>476</v>
      </c>
      <c r="J496" s="67">
        <v>130</v>
      </c>
    </row>
    <row r="497" spans="1:10" x14ac:dyDescent="0.55000000000000004">
      <c r="A497" s="87">
        <v>45926.604907407411</v>
      </c>
      <c r="B497" s="66" t="s">
        <v>1387</v>
      </c>
      <c r="C497" s="66" t="s">
        <v>478</v>
      </c>
      <c r="D497" s="68">
        <v>45729</v>
      </c>
      <c r="E497" s="67">
        <v>0</v>
      </c>
      <c r="F497" s="67">
        <v>100</v>
      </c>
      <c r="G497" s="67">
        <v>132</v>
      </c>
      <c r="H497" s="66" t="s">
        <v>477</v>
      </c>
      <c r="I497" s="66" t="s">
        <v>473</v>
      </c>
      <c r="J497" s="67">
        <v>110</v>
      </c>
    </row>
    <row r="498" spans="1:10" x14ac:dyDescent="0.55000000000000004">
      <c r="A498" s="87">
        <v>45926.604907407411</v>
      </c>
      <c r="B498" s="66" t="s">
        <v>1387</v>
      </c>
      <c r="C498" s="66" t="s">
        <v>478</v>
      </c>
      <c r="D498" s="68">
        <v>45730</v>
      </c>
      <c r="E498" s="67">
        <v>0</v>
      </c>
      <c r="F498" s="67">
        <v>100</v>
      </c>
      <c r="G498" s="67">
        <v>132</v>
      </c>
      <c r="H498" s="66" t="s">
        <v>477</v>
      </c>
      <c r="I498" s="66" t="s">
        <v>473</v>
      </c>
      <c r="J498" s="67">
        <v>110</v>
      </c>
    </row>
    <row r="499" spans="1:10" x14ac:dyDescent="0.55000000000000004">
      <c r="A499" s="87">
        <v>45926.604907407411</v>
      </c>
      <c r="B499" s="66" t="s">
        <v>1387</v>
      </c>
      <c r="C499" s="66" t="s">
        <v>478</v>
      </c>
      <c r="D499" s="68">
        <v>45733</v>
      </c>
      <c r="E499" s="67">
        <v>100</v>
      </c>
      <c r="F499" s="67">
        <v>0</v>
      </c>
      <c r="G499" s="67">
        <v>100</v>
      </c>
      <c r="H499" s="66" t="s">
        <v>477</v>
      </c>
      <c r="I499" s="66" t="s">
        <v>473</v>
      </c>
      <c r="J499" s="67">
        <v>110</v>
      </c>
    </row>
    <row r="500" spans="1:10" x14ac:dyDescent="0.55000000000000004">
      <c r="A500" s="87">
        <v>45926.604907407411</v>
      </c>
      <c r="B500" s="66" t="s">
        <v>1387</v>
      </c>
      <c r="C500" s="66" t="s">
        <v>478</v>
      </c>
      <c r="D500" s="68">
        <v>45734</v>
      </c>
      <c r="E500" s="67">
        <v>100</v>
      </c>
      <c r="F500" s="67">
        <v>0</v>
      </c>
      <c r="G500" s="67">
        <v>124</v>
      </c>
      <c r="H500" s="66" t="s">
        <v>477</v>
      </c>
      <c r="I500" s="66" t="s">
        <v>473</v>
      </c>
      <c r="J500" s="67">
        <v>110</v>
      </c>
    </row>
    <row r="501" spans="1:10" x14ac:dyDescent="0.55000000000000004">
      <c r="A501" s="87">
        <v>45926.604907407411</v>
      </c>
      <c r="B501" s="66" t="s">
        <v>1387</v>
      </c>
      <c r="C501" s="66" t="s">
        <v>478</v>
      </c>
      <c r="D501" s="68">
        <v>45750</v>
      </c>
      <c r="E501" s="67">
        <v>0</v>
      </c>
      <c r="F501" s="67">
        <v>100</v>
      </c>
      <c r="G501" s="67">
        <v>110</v>
      </c>
      <c r="H501" s="66" t="s">
        <v>477</v>
      </c>
      <c r="I501" s="66" t="s">
        <v>473</v>
      </c>
      <c r="J501" s="67">
        <v>110</v>
      </c>
    </row>
    <row r="502" spans="1:10" x14ac:dyDescent="0.55000000000000004">
      <c r="A502" s="87">
        <v>45926.604907407411</v>
      </c>
      <c r="B502" s="66" t="s">
        <v>1387</v>
      </c>
      <c r="C502" s="66" t="s">
        <v>478</v>
      </c>
      <c r="D502" s="68">
        <v>45751</v>
      </c>
      <c r="E502" s="67">
        <v>100</v>
      </c>
      <c r="F502" s="67">
        <v>0</v>
      </c>
      <c r="G502" s="67">
        <v>129</v>
      </c>
      <c r="H502" s="66" t="s">
        <v>477</v>
      </c>
      <c r="I502" s="66" t="s">
        <v>473</v>
      </c>
      <c r="J502" s="67">
        <v>110</v>
      </c>
    </row>
    <row r="503" spans="1:10" x14ac:dyDescent="0.55000000000000004">
      <c r="A503" s="87">
        <v>45926.604907407411</v>
      </c>
      <c r="B503" s="66" t="s">
        <v>1387</v>
      </c>
      <c r="C503" s="66" t="s">
        <v>478</v>
      </c>
      <c r="D503" s="68">
        <v>45771</v>
      </c>
      <c r="E503" s="67">
        <v>0</v>
      </c>
      <c r="F503" s="67">
        <v>100</v>
      </c>
      <c r="G503" s="67">
        <v>104</v>
      </c>
      <c r="H503" s="66" t="s">
        <v>477</v>
      </c>
      <c r="I503" s="66" t="s">
        <v>473</v>
      </c>
      <c r="J503" s="67">
        <v>110</v>
      </c>
    </row>
    <row r="504" spans="1:10" x14ac:dyDescent="0.55000000000000004">
      <c r="A504" s="87">
        <v>45926.604907407411</v>
      </c>
      <c r="B504" s="66" t="s">
        <v>1387</v>
      </c>
      <c r="C504" s="66" t="s">
        <v>478</v>
      </c>
      <c r="D504" s="68">
        <v>45772</v>
      </c>
      <c r="E504" s="67">
        <v>100</v>
      </c>
      <c r="F504" s="67">
        <v>0</v>
      </c>
      <c r="G504" s="67">
        <v>113</v>
      </c>
      <c r="H504" s="66" t="s">
        <v>477</v>
      </c>
      <c r="I504" s="66" t="s">
        <v>473</v>
      </c>
      <c r="J504" s="67">
        <v>110</v>
      </c>
    </row>
    <row r="505" spans="1:10" x14ac:dyDescent="0.55000000000000004">
      <c r="A505" s="87">
        <v>45926.604907407411</v>
      </c>
      <c r="B505" s="66" t="s">
        <v>1387</v>
      </c>
      <c r="C505" s="66" t="s">
        <v>480</v>
      </c>
      <c r="D505" s="68">
        <v>45715</v>
      </c>
      <c r="E505" s="67">
        <v>0</v>
      </c>
      <c r="F505" s="67">
        <v>100</v>
      </c>
      <c r="G505" s="67">
        <v>129</v>
      </c>
      <c r="H505" s="66" t="s">
        <v>479</v>
      </c>
      <c r="I505" s="66" t="s">
        <v>473</v>
      </c>
      <c r="J505" s="67">
        <v>110</v>
      </c>
    </row>
    <row r="506" spans="1:10" x14ac:dyDescent="0.55000000000000004">
      <c r="A506" s="87">
        <v>45926.604907407411</v>
      </c>
      <c r="B506" s="66" t="s">
        <v>1387</v>
      </c>
      <c r="C506" s="66" t="s">
        <v>480</v>
      </c>
      <c r="D506" s="68">
        <v>45716</v>
      </c>
      <c r="E506" s="67">
        <v>0</v>
      </c>
      <c r="F506" s="67">
        <v>100</v>
      </c>
      <c r="G506" s="67">
        <v>125</v>
      </c>
      <c r="H506" s="66" t="s">
        <v>479</v>
      </c>
      <c r="I506" s="66" t="s">
        <v>473</v>
      </c>
      <c r="J506" s="67">
        <v>110</v>
      </c>
    </row>
    <row r="507" spans="1:10" x14ac:dyDescent="0.55000000000000004">
      <c r="A507" s="87">
        <v>45926.604907407411</v>
      </c>
      <c r="B507" s="66" t="s">
        <v>1387</v>
      </c>
      <c r="C507" s="66" t="s">
        <v>480</v>
      </c>
      <c r="D507" s="68">
        <v>45719</v>
      </c>
      <c r="E507" s="67">
        <v>100</v>
      </c>
      <c r="F507" s="67">
        <v>100</v>
      </c>
      <c r="G507" s="67">
        <v>126</v>
      </c>
      <c r="H507" s="66" t="s">
        <v>479</v>
      </c>
      <c r="I507" s="66" t="s">
        <v>473</v>
      </c>
      <c r="J507" s="67">
        <v>110</v>
      </c>
    </row>
    <row r="508" spans="1:10" x14ac:dyDescent="0.55000000000000004">
      <c r="A508" s="87">
        <v>45926.604907407411</v>
      </c>
      <c r="B508" s="66" t="s">
        <v>1387</v>
      </c>
      <c r="C508" s="66" t="s">
        <v>480</v>
      </c>
      <c r="D508" s="68">
        <v>45720</v>
      </c>
      <c r="E508" s="67">
        <v>100</v>
      </c>
      <c r="F508" s="67">
        <v>100</v>
      </c>
      <c r="G508" s="67">
        <v>131</v>
      </c>
      <c r="H508" s="66" t="s">
        <v>479</v>
      </c>
      <c r="I508" s="66" t="s">
        <v>473</v>
      </c>
      <c r="J508" s="67">
        <v>110</v>
      </c>
    </row>
    <row r="509" spans="1:10" x14ac:dyDescent="0.55000000000000004">
      <c r="A509" s="87">
        <v>45926.604907407411</v>
      </c>
      <c r="B509" s="66" t="s">
        <v>1387</v>
      </c>
      <c r="C509" s="66" t="s">
        <v>480</v>
      </c>
      <c r="D509" s="68">
        <v>45721</v>
      </c>
      <c r="E509" s="67">
        <v>100</v>
      </c>
      <c r="F509" s="67">
        <v>100</v>
      </c>
      <c r="G509" s="67">
        <v>129</v>
      </c>
      <c r="H509" s="66" t="s">
        <v>479</v>
      </c>
      <c r="I509" s="66" t="s">
        <v>473</v>
      </c>
      <c r="J509" s="67">
        <v>110</v>
      </c>
    </row>
    <row r="510" spans="1:10" x14ac:dyDescent="0.55000000000000004">
      <c r="A510" s="87">
        <v>45926.604907407411</v>
      </c>
      <c r="B510" s="66" t="s">
        <v>1387</v>
      </c>
      <c r="C510" s="66" t="s">
        <v>480</v>
      </c>
      <c r="D510" s="68">
        <v>45722</v>
      </c>
      <c r="E510" s="67">
        <v>100</v>
      </c>
      <c r="F510" s="67">
        <v>100</v>
      </c>
      <c r="G510" s="67">
        <v>126</v>
      </c>
      <c r="H510" s="66" t="s">
        <v>479</v>
      </c>
      <c r="I510" s="66" t="s">
        <v>473</v>
      </c>
      <c r="J510" s="67">
        <v>110</v>
      </c>
    </row>
    <row r="511" spans="1:10" x14ac:dyDescent="0.55000000000000004">
      <c r="A511" s="87">
        <v>45926.604907407411</v>
      </c>
      <c r="B511" s="66" t="s">
        <v>1387</v>
      </c>
      <c r="C511" s="66" t="s">
        <v>480</v>
      </c>
      <c r="D511" s="68">
        <v>45723</v>
      </c>
      <c r="E511" s="67">
        <v>100</v>
      </c>
      <c r="F511" s="67">
        <v>0</v>
      </c>
      <c r="G511" s="67">
        <v>134</v>
      </c>
      <c r="H511" s="66" t="s">
        <v>479</v>
      </c>
      <c r="I511" s="66" t="s">
        <v>473</v>
      </c>
      <c r="J511" s="67">
        <v>110</v>
      </c>
    </row>
    <row r="512" spans="1:10" x14ac:dyDescent="0.55000000000000004">
      <c r="A512" s="87">
        <v>45926.604907407411</v>
      </c>
      <c r="B512" s="66" t="s">
        <v>1387</v>
      </c>
      <c r="C512" s="66" t="s">
        <v>480</v>
      </c>
      <c r="D512" s="68">
        <v>45726</v>
      </c>
      <c r="E512" s="67">
        <v>100</v>
      </c>
      <c r="F512" s="67">
        <v>0</v>
      </c>
      <c r="G512" s="67">
        <v>125</v>
      </c>
      <c r="H512" s="66" t="s">
        <v>479</v>
      </c>
      <c r="I512" s="66" t="s">
        <v>473</v>
      </c>
      <c r="J512" s="67">
        <v>110</v>
      </c>
    </row>
    <row r="513" spans="1:10" x14ac:dyDescent="0.55000000000000004">
      <c r="A513" s="87">
        <v>45926.604907407411</v>
      </c>
      <c r="B513" s="66" t="s">
        <v>1387</v>
      </c>
      <c r="C513" s="66" t="s">
        <v>480</v>
      </c>
      <c r="D513" s="68">
        <v>45751</v>
      </c>
      <c r="E513" s="67">
        <v>0</v>
      </c>
      <c r="F513" s="67">
        <v>100</v>
      </c>
      <c r="G513" s="67">
        <v>129</v>
      </c>
      <c r="H513" s="66" t="s">
        <v>479</v>
      </c>
      <c r="I513" s="66" t="s">
        <v>473</v>
      </c>
      <c r="J513" s="67">
        <v>110</v>
      </c>
    </row>
    <row r="514" spans="1:10" x14ac:dyDescent="0.55000000000000004">
      <c r="A514" s="87">
        <v>45926.604907407411</v>
      </c>
      <c r="B514" s="66" t="s">
        <v>1387</v>
      </c>
      <c r="C514" s="66" t="s">
        <v>480</v>
      </c>
      <c r="D514" s="68">
        <v>45752</v>
      </c>
      <c r="E514" s="67">
        <v>0</v>
      </c>
      <c r="F514" s="67">
        <v>100</v>
      </c>
      <c r="G514" s="67">
        <v>97</v>
      </c>
      <c r="H514" s="66" t="s">
        <v>479</v>
      </c>
      <c r="I514" s="66" t="s">
        <v>473</v>
      </c>
      <c r="J514" s="67">
        <v>110</v>
      </c>
    </row>
    <row r="515" spans="1:10" x14ac:dyDescent="0.55000000000000004">
      <c r="A515" s="87">
        <v>45926.604907407411</v>
      </c>
      <c r="B515" s="66" t="s">
        <v>1387</v>
      </c>
      <c r="C515" s="66" t="s">
        <v>480</v>
      </c>
      <c r="D515" s="68">
        <v>45754</v>
      </c>
      <c r="E515" s="67">
        <v>100</v>
      </c>
      <c r="F515" s="67">
        <v>100</v>
      </c>
      <c r="G515" s="67">
        <v>120</v>
      </c>
      <c r="H515" s="66" t="s">
        <v>479</v>
      </c>
      <c r="I515" s="66" t="s">
        <v>473</v>
      </c>
      <c r="J515" s="67">
        <v>110</v>
      </c>
    </row>
    <row r="516" spans="1:10" x14ac:dyDescent="0.55000000000000004">
      <c r="A516" s="87">
        <v>45926.604907407411</v>
      </c>
      <c r="B516" s="66" t="s">
        <v>1387</v>
      </c>
      <c r="C516" s="66" t="s">
        <v>480</v>
      </c>
      <c r="D516" s="68">
        <v>45755</v>
      </c>
      <c r="E516" s="67">
        <v>100</v>
      </c>
      <c r="F516" s="67">
        <v>100</v>
      </c>
      <c r="G516" s="67">
        <v>103</v>
      </c>
      <c r="H516" s="66" t="s">
        <v>479</v>
      </c>
      <c r="I516" s="66" t="s">
        <v>473</v>
      </c>
      <c r="J516" s="67">
        <v>110</v>
      </c>
    </row>
    <row r="517" spans="1:10" x14ac:dyDescent="0.55000000000000004">
      <c r="A517" s="87">
        <v>45926.604907407411</v>
      </c>
      <c r="B517" s="66" t="s">
        <v>1387</v>
      </c>
      <c r="C517" s="66" t="s">
        <v>480</v>
      </c>
      <c r="D517" s="68">
        <v>45756</v>
      </c>
      <c r="E517" s="67">
        <v>100</v>
      </c>
      <c r="F517" s="67">
        <v>100</v>
      </c>
      <c r="G517" s="67">
        <v>91</v>
      </c>
      <c r="H517" s="66" t="s">
        <v>479</v>
      </c>
      <c r="I517" s="66" t="s">
        <v>473</v>
      </c>
      <c r="J517" s="67">
        <v>110</v>
      </c>
    </row>
    <row r="518" spans="1:10" x14ac:dyDescent="0.55000000000000004">
      <c r="A518" s="87">
        <v>45926.604907407411</v>
      </c>
      <c r="B518" s="66" t="s">
        <v>1387</v>
      </c>
      <c r="C518" s="66" t="s">
        <v>480</v>
      </c>
      <c r="D518" s="68">
        <v>45757</v>
      </c>
      <c r="E518" s="67">
        <v>100</v>
      </c>
      <c r="F518" s="67">
        <v>100</v>
      </c>
      <c r="G518" s="67">
        <v>120</v>
      </c>
      <c r="H518" s="66" t="s">
        <v>479</v>
      </c>
      <c r="I518" s="66" t="s">
        <v>473</v>
      </c>
      <c r="J518" s="67">
        <v>110</v>
      </c>
    </row>
    <row r="519" spans="1:10" x14ac:dyDescent="0.55000000000000004">
      <c r="A519" s="87">
        <v>45926.604907407411</v>
      </c>
      <c r="B519" s="66" t="s">
        <v>1387</v>
      </c>
      <c r="C519" s="66" t="s">
        <v>480</v>
      </c>
      <c r="D519" s="68">
        <v>45758</v>
      </c>
      <c r="E519" s="67">
        <v>200</v>
      </c>
      <c r="F519" s="67">
        <v>100</v>
      </c>
      <c r="G519" s="67">
        <v>104</v>
      </c>
      <c r="H519" s="66" t="s">
        <v>479</v>
      </c>
      <c r="I519" s="66" t="s">
        <v>473</v>
      </c>
      <c r="J519" s="67">
        <v>110</v>
      </c>
    </row>
    <row r="520" spans="1:10" x14ac:dyDescent="0.55000000000000004">
      <c r="A520" s="87">
        <v>45926.604907407411</v>
      </c>
      <c r="B520" s="66" t="s">
        <v>1387</v>
      </c>
      <c r="C520" s="66" t="s">
        <v>480</v>
      </c>
      <c r="D520" s="68">
        <v>45761</v>
      </c>
      <c r="E520" s="67">
        <v>100</v>
      </c>
      <c r="F520" s="67">
        <v>200</v>
      </c>
      <c r="G520" s="67">
        <v>130</v>
      </c>
      <c r="H520" s="66" t="s">
        <v>479</v>
      </c>
      <c r="I520" s="66" t="s">
        <v>473</v>
      </c>
      <c r="J520" s="67">
        <v>110</v>
      </c>
    </row>
    <row r="521" spans="1:10" x14ac:dyDescent="0.55000000000000004">
      <c r="A521" s="87">
        <v>45926.604907407411</v>
      </c>
      <c r="B521" s="66" t="s">
        <v>1387</v>
      </c>
      <c r="C521" s="66" t="s">
        <v>480</v>
      </c>
      <c r="D521" s="68">
        <v>45762</v>
      </c>
      <c r="E521" s="67">
        <v>200</v>
      </c>
      <c r="F521" s="67">
        <v>200</v>
      </c>
      <c r="G521" s="67">
        <v>113</v>
      </c>
      <c r="H521" s="66" t="s">
        <v>479</v>
      </c>
      <c r="I521" s="66" t="s">
        <v>473</v>
      </c>
      <c r="J521" s="67">
        <v>110</v>
      </c>
    </row>
    <row r="522" spans="1:10" x14ac:dyDescent="0.55000000000000004">
      <c r="A522" s="87">
        <v>45926.604907407411</v>
      </c>
      <c r="B522" s="66" t="s">
        <v>1387</v>
      </c>
      <c r="C522" s="66" t="s">
        <v>480</v>
      </c>
      <c r="D522" s="68">
        <v>45763</v>
      </c>
      <c r="E522" s="67">
        <v>200</v>
      </c>
      <c r="F522" s="67">
        <v>200</v>
      </c>
      <c r="G522" s="67">
        <v>126</v>
      </c>
      <c r="H522" s="66" t="s">
        <v>479</v>
      </c>
      <c r="I522" s="66" t="s">
        <v>473</v>
      </c>
      <c r="J522" s="67">
        <v>110</v>
      </c>
    </row>
    <row r="523" spans="1:10" x14ac:dyDescent="0.55000000000000004">
      <c r="A523" s="87">
        <v>45926.604907407411</v>
      </c>
      <c r="B523" s="66" t="s">
        <v>1387</v>
      </c>
      <c r="C523" s="66" t="s">
        <v>480</v>
      </c>
      <c r="D523" s="68">
        <v>45764</v>
      </c>
      <c r="E523" s="67">
        <v>200</v>
      </c>
      <c r="F523" s="67">
        <v>200</v>
      </c>
      <c r="G523" s="67">
        <v>129</v>
      </c>
      <c r="H523" s="66" t="s">
        <v>479</v>
      </c>
      <c r="I523" s="66" t="s">
        <v>473</v>
      </c>
      <c r="J523" s="67">
        <v>110</v>
      </c>
    </row>
    <row r="524" spans="1:10" x14ac:dyDescent="0.55000000000000004">
      <c r="A524" s="87">
        <v>45926.604907407411</v>
      </c>
      <c r="B524" s="66" t="s">
        <v>1387</v>
      </c>
      <c r="C524" s="66" t="s">
        <v>480</v>
      </c>
      <c r="D524" s="68">
        <v>45765</v>
      </c>
      <c r="E524" s="67">
        <v>200</v>
      </c>
      <c r="F524" s="67">
        <v>200</v>
      </c>
      <c r="G524" s="67">
        <v>119</v>
      </c>
      <c r="H524" s="66" t="s">
        <v>479</v>
      </c>
      <c r="I524" s="66" t="s">
        <v>473</v>
      </c>
      <c r="J524" s="67">
        <v>110</v>
      </c>
    </row>
    <row r="525" spans="1:10" x14ac:dyDescent="0.55000000000000004">
      <c r="A525" s="87">
        <v>45926.604907407411</v>
      </c>
      <c r="B525" s="66" t="s">
        <v>1387</v>
      </c>
      <c r="C525" s="66" t="s">
        <v>480</v>
      </c>
      <c r="D525" s="68">
        <v>45768</v>
      </c>
      <c r="E525" s="67">
        <v>200</v>
      </c>
      <c r="F525" s="67">
        <v>200</v>
      </c>
      <c r="G525" s="67">
        <v>124</v>
      </c>
      <c r="H525" s="66" t="s">
        <v>479</v>
      </c>
      <c r="I525" s="66" t="s">
        <v>473</v>
      </c>
      <c r="J525" s="67">
        <v>110</v>
      </c>
    </row>
    <row r="526" spans="1:10" x14ac:dyDescent="0.55000000000000004">
      <c r="A526" s="87">
        <v>45926.604907407411</v>
      </c>
      <c r="B526" s="66" t="s">
        <v>1387</v>
      </c>
      <c r="C526" s="66" t="s">
        <v>480</v>
      </c>
      <c r="D526" s="68">
        <v>45769</v>
      </c>
      <c r="E526" s="67">
        <v>200</v>
      </c>
      <c r="F526" s="67">
        <v>100</v>
      </c>
      <c r="G526" s="67">
        <v>112</v>
      </c>
      <c r="H526" s="66" t="s">
        <v>479</v>
      </c>
      <c r="I526" s="66" t="s">
        <v>473</v>
      </c>
      <c r="J526" s="67">
        <v>110</v>
      </c>
    </row>
    <row r="527" spans="1:10" x14ac:dyDescent="0.55000000000000004">
      <c r="A527" s="87">
        <v>45926.604907407411</v>
      </c>
      <c r="B527" s="66" t="s">
        <v>1387</v>
      </c>
      <c r="C527" s="66" t="s">
        <v>480</v>
      </c>
      <c r="D527" s="68">
        <v>45770</v>
      </c>
      <c r="E527" s="67">
        <v>100</v>
      </c>
      <c r="F527" s="67">
        <v>100</v>
      </c>
      <c r="G527" s="67">
        <v>99</v>
      </c>
      <c r="H527" s="66" t="s">
        <v>479</v>
      </c>
      <c r="I527" s="66" t="s">
        <v>473</v>
      </c>
      <c r="J527" s="67">
        <v>110</v>
      </c>
    </row>
    <row r="528" spans="1:10" x14ac:dyDescent="0.55000000000000004">
      <c r="A528" s="87">
        <v>45926.604907407411</v>
      </c>
      <c r="B528" s="66" t="s">
        <v>1387</v>
      </c>
      <c r="C528" s="66" t="s">
        <v>480</v>
      </c>
      <c r="D528" s="68">
        <v>45771</v>
      </c>
      <c r="E528" s="67">
        <v>100</v>
      </c>
      <c r="F528" s="67">
        <v>100</v>
      </c>
      <c r="G528" s="67">
        <v>104</v>
      </c>
      <c r="H528" s="66" t="s">
        <v>479</v>
      </c>
      <c r="I528" s="66" t="s">
        <v>473</v>
      </c>
      <c r="J528" s="67">
        <v>110</v>
      </c>
    </row>
    <row r="529" spans="1:10" x14ac:dyDescent="0.55000000000000004">
      <c r="A529" s="87">
        <v>45926.604907407411</v>
      </c>
      <c r="B529" s="66" t="s">
        <v>1387</v>
      </c>
      <c r="C529" s="66" t="s">
        <v>480</v>
      </c>
      <c r="D529" s="68">
        <v>45772</v>
      </c>
      <c r="E529" s="67">
        <v>100</v>
      </c>
      <c r="F529" s="67">
        <v>100</v>
      </c>
      <c r="G529" s="67">
        <v>113</v>
      </c>
      <c r="H529" s="66" t="s">
        <v>479</v>
      </c>
      <c r="I529" s="66" t="s">
        <v>473</v>
      </c>
      <c r="J529" s="67">
        <v>110</v>
      </c>
    </row>
    <row r="530" spans="1:10" x14ac:dyDescent="0.55000000000000004">
      <c r="A530" s="87">
        <v>45926.604907407411</v>
      </c>
      <c r="B530" s="66" t="s">
        <v>1387</v>
      </c>
      <c r="C530" s="66" t="s">
        <v>480</v>
      </c>
      <c r="D530" s="68">
        <v>45783</v>
      </c>
      <c r="E530" s="67">
        <v>100</v>
      </c>
      <c r="F530" s="67">
        <v>100</v>
      </c>
      <c r="G530" s="67">
        <v>124</v>
      </c>
      <c r="H530" s="66" t="s">
        <v>479</v>
      </c>
      <c r="I530" s="66" t="s">
        <v>473</v>
      </c>
      <c r="J530" s="67">
        <v>110</v>
      </c>
    </row>
    <row r="531" spans="1:10" x14ac:dyDescent="0.55000000000000004">
      <c r="A531" s="87">
        <v>45926.604907407411</v>
      </c>
      <c r="B531" s="66" t="s">
        <v>1387</v>
      </c>
      <c r="C531" s="66" t="s">
        <v>480</v>
      </c>
      <c r="D531" s="68">
        <v>45784</v>
      </c>
      <c r="E531" s="67">
        <v>100</v>
      </c>
      <c r="F531" s="67">
        <v>100</v>
      </c>
      <c r="G531" s="67">
        <v>123</v>
      </c>
      <c r="H531" s="66" t="s">
        <v>479</v>
      </c>
      <c r="I531" s="66" t="s">
        <v>473</v>
      </c>
      <c r="J531" s="67">
        <v>110</v>
      </c>
    </row>
    <row r="532" spans="1:10" x14ac:dyDescent="0.55000000000000004">
      <c r="A532" s="87">
        <v>45926.604907407411</v>
      </c>
      <c r="B532" s="66" t="s">
        <v>1387</v>
      </c>
      <c r="C532" s="66" t="s">
        <v>480</v>
      </c>
      <c r="D532" s="68">
        <v>45785</v>
      </c>
      <c r="E532" s="67">
        <v>100</v>
      </c>
      <c r="F532" s="67">
        <v>100</v>
      </c>
      <c r="G532" s="67">
        <v>129</v>
      </c>
      <c r="H532" s="66" t="s">
        <v>479</v>
      </c>
      <c r="I532" s="66" t="s">
        <v>473</v>
      </c>
      <c r="J532" s="67">
        <v>110</v>
      </c>
    </row>
    <row r="533" spans="1:10" x14ac:dyDescent="0.55000000000000004">
      <c r="A533" s="87">
        <v>45926.604907407411</v>
      </c>
      <c r="B533" s="66" t="s">
        <v>1387</v>
      </c>
      <c r="C533" s="66" t="s">
        <v>480</v>
      </c>
      <c r="D533" s="68">
        <v>45786</v>
      </c>
      <c r="E533" s="67">
        <v>100</v>
      </c>
      <c r="F533" s="67">
        <v>100</v>
      </c>
      <c r="G533" s="67">
        <v>125</v>
      </c>
      <c r="H533" s="66" t="s">
        <v>479</v>
      </c>
      <c r="I533" s="66" t="s">
        <v>473</v>
      </c>
      <c r="J533" s="67">
        <v>110</v>
      </c>
    </row>
    <row r="534" spans="1:10" x14ac:dyDescent="0.55000000000000004">
      <c r="A534" s="87">
        <v>45926.604907407411</v>
      </c>
      <c r="B534" s="66" t="s">
        <v>1387</v>
      </c>
      <c r="C534" s="66" t="s">
        <v>480</v>
      </c>
      <c r="D534" s="68">
        <v>45789</v>
      </c>
      <c r="E534" s="67">
        <v>100</v>
      </c>
      <c r="F534" s="67">
        <v>100</v>
      </c>
      <c r="G534" s="67">
        <v>129</v>
      </c>
      <c r="H534" s="66" t="s">
        <v>479</v>
      </c>
      <c r="I534" s="66" t="s">
        <v>473</v>
      </c>
      <c r="J534" s="67">
        <v>110</v>
      </c>
    </row>
    <row r="535" spans="1:10" x14ac:dyDescent="0.55000000000000004">
      <c r="A535" s="87">
        <v>45926.604907407411</v>
      </c>
      <c r="B535" s="66" t="s">
        <v>1387</v>
      </c>
      <c r="C535" s="66" t="s">
        <v>480</v>
      </c>
      <c r="D535" s="68">
        <v>45790</v>
      </c>
      <c r="E535" s="67">
        <v>100</v>
      </c>
      <c r="F535" s="67">
        <v>100</v>
      </c>
      <c r="G535" s="67">
        <v>133</v>
      </c>
      <c r="H535" s="66" t="s">
        <v>479</v>
      </c>
      <c r="I535" s="66" t="s">
        <v>473</v>
      </c>
      <c r="J535" s="67">
        <v>110</v>
      </c>
    </row>
    <row r="536" spans="1:10" x14ac:dyDescent="0.55000000000000004">
      <c r="A536" s="87">
        <v>45926.604907407411</v>
      </c>
      <c r="B536" s="66" t="s">
        <v>1387</v>
      </c>
      <c r="C536" s="66" t="s">
        <v>480</v>
      </c>
      <c r="D536" s="68">
        <v>45791</v>
      </c>
      <c r="E536" s="67">
        <v>100</v>
      </c>
      <c r="F536" s="67">
        <v>200</v>
      </c>
      <c r="G536" s="67">
        <v>123</v>
      </c>
      <c r="H536" s="66" t="s">
        <v>479</v>
      </c>
      <c r="I536" s="66" t="s">
        <v>473</v>
      </c>
      <c r="J536" s="67">
        <v>110</v>
      </c>
    </row>
    <row r="537" spans="1:10" x14ac:dyDescent="0.55000000000000004">
      <c r="A537" s="87">
        <v>45926.604907407411</v>
      </c>
      <c r="B537" s="66" t="s">
        <v>1387</v>
      </c>
      <c r="C537" s="66" t="s">
        <v>480</v>
      </c>
      <c r="D537" s="68">
        <v>45792</v>
      </c>
      <c r="E537" s="67">
        <v>200</v>
      </c>
      <c r="F537" s="67">
        <v>200</v>
      </c>
      <c r="G537" s="67">
        <v>108</v>
      </c>
      <c r="H537" s="66" t="s">
        <v>479</v>
      </c>
      <c r="I537" s="66" t="s">
        <v>473</v>
      </c>
      <c r="J537" s="67">
        <v>110</v>
      </c>
    </row>
    <row r="538" spans="1:10" x14ac:dyDescent="0.55000000000000004">
      <c r="A538" s="87">
        <v>45926.604907407411</v>
      </c>
      <c r="B538" s="66" t="s">
        <v>1387</v>
      </c>
      <c r="C538" s="66" t="s">
        <v>480</v>
      </c>
      <c r="D538" s="68">
        <v>45793</v>
      </c>
      <c r="E538" s="67">
        <v>200</v>
      </c>
      <c r="F538" s="67">
        <v>100</v>
      </c>
      <c r="G538" s="67">
        <v>120</v>
      </c>
      <c r="H538" s="66" t="s">
        <v>479</v>
      </c>
      <c r="I538" s="66" t="s">
        <v>473</v>
      </c>
      <c r="J538" s="67">
        <v>110</v>
      </c>
    </row>
    <row r="539" spans="1:10" x14ac:dyDescent="0.55000000000000004">
      <c r="A539" s="87">
        <v>45926.604907407411</v>
      </c>
      <c r="B539" s="66" t="s">
        <v>1387</v>
      </c>
      <c r="C539" s="66" t="s">
        <v>480</v>
      </c>
      <c r="D539" s="68">
        <v>45796</v>
      </c>
      <c r="E539" s="67">
        <v>100</v>
      </c>
      <c r="F539" s="67">
        <v>100</v>
      </c>
      <c r="G539" s="67">
        <v>114</v>
      </c>
      <c r="H539" s="66" t="s">
        <v>479</v>
      </c>
      <c r="I539" s="66" t="s">
        <v>473</v>
      </c>
      <c r="J539" s="67">
        <v>110</v>
      </c>
    </row>
    <row r="540" spans="1:10" x14ac:dyDescent="0.55000000000000004">
      <c r="A540" s="87">
        <v>45926.604907407411</v>
      </c>
      <c r="B540" s="66" t="s">
        <v>1387</v>
      </c>
      <c r="C540" s="66" t="s">
        <v>480</v>
      </c>
      <c r="D540" s="68">
        <v>45797</v>
      </c>
      <c r="E540" s="67">
        <v>100</v>
      </c>
      <c r="F540" s="67">
        <v>200</v>
      </c>
      <c r="G540" s="67">
        <v>118</v>
      </c>
      <c r="H540" s="66" t="s">
        <v>479</v>
      </c>
      <c r="I540" s="66" t="s">
        <v>473</v>
      </c>
      <c r="J540" s="67">
        <v>110</v>
      </c>
    </row>
    <row r="541" spans="1:10" x14ac:dyDescent="0.55000000000000004">
      <c r="A541" s="87">
        <v>45926.604907407411</v>
      </c>
      <c r="B541" s="66" t="s">
        <v>1387</v>
      </c>
      <c r="C541" s="66" t="s">
        <v>480</v>
      </c>
      <c r="D541" s="68">
        <v>45798</v>
      </c>
      <c r="E541" s="67">
        <v>200</v>
      </c>
      <c r="F541" s="67">
        <v>100</v>
      </c>
      <c r="G541" s="67">
        <v>108</v>
      </c>
      <c r="H541" s="66" t="s">
        <v>479</v>
      </c>
      <c r="I541" s="66" t="s">
        <v>473</v>
      </c>
      <c r="J541" s="67">
        <v>110</v>
      </c>
    </row>
    <row r="542" spans="1:10" x14ac:dyDescent="0.55000000000000004">
      <c r="A542" s="87">
        <v>45926.604907407411</v>
      </c>
      <c r="B542" s="66" t="s">
        <v>1387</v>
      </c>
      <c r="C542" s="66" t="s">
        <v>480</v>
      </c>
      <c r="D542" s="68">
        <v>45799</v>
      </c>
      <c r="E542" s="67">
        <v>100</v>
      </c>
      <c r="F542" s="67">
        <v>100</v>
      </c>
      <c r="G542" s="67">
        <v>109</v>
      </c>
      <c r="H542" s="66" t="s">
        <v>479</v>
      </c>
      <c r="I542" s="66" t="s">
        <v>473</v>
      </c>
      <c r="J542" s="67">
        <v>110</v>
      </c>
    </row>
    <row r="543" spans="1:10" x14ac:dyDescent="0.55000000000000004">
      <c r="A543" s="87">
        <v>45926.604907407411</v>
      </c>
      <c r="B543" s="66" t="s">
        <v>1387</v>
      </c>
      <c r="C543" s="66" t="s">
        <v>480</v>
      </c>
      <c r="D543" s="68">
        <v>45800</v>
      </c>
      <c r="E543" s="67">
        <v>100</v>
      </c>
      <c r="F543" s="67">
        <v>100</v>
      </c>
      <c r="G543" s="67">
        <v>110</v>
      </c>
      <c r="H543" s="66" t="s">
        <v>479</v>
      </c>
      <c r="I543" s="66" t="s">
        <v>473</v>
      </c>
      <c r="J543" s="67">
        <v>110</v>
      </c>
    </row>
    <row r="544" spans="1:10" x14ac:dyDescent="0.55000000000000004">
      <c r="A544" s="87">
        <v>45926.604907407411</v>
      </c>
      <c r="B544" s="66" t="s">
        <v>1387</v>
      </c>
      <c r="C544" s="66" t="s">
        <v>480</v>
      </c>
      <c r="D544" s="68">
        <v>45803</v>
      </c>
      <c r="E544" s="67">
        <v>100</v>
      </c>
      <c r="F544" s="67">
        <v>100</v>
      </c>
      <c r="G544" s="67">
        <v>111</v>
      </c>
      <c r="H544" s="66" t="s">
        <v>479</v>
      </c>
      <c r="I544" s="66" t="s">
        <v>473</v>
      </c>
      <c r="J544" s="67">
        <v>110</v>
      </c>
    </row>
    <row r="545" spans="1:10" x14ac:dyDescent="0.55000000000000004">
      <c r="A545" s="87">
        <v>45926.604907407411</v>
      </c>
      <c r="B545" s="66" t="s">
        <v>1387</v>
      </c>
      <c r="C545" s="66" t="s">
        <v>480</v>
      </c>
      <c r="D545" s="68">
        <v>45804</v>
      </c>
      <c r="E545" s="67">
        <v>100</v>
      </c>
      <c r="F545" s="67">
        <v>100</v>
      </c>
      <c r="G545" s="67">
        <v>94</v>
      </c>
      <c r="H545" s="66" t="s">
        <v>479</v>
      </c>
      <c r="I545" s="66" t="s">
        <v>473</v>
      </c>
      <c r="J545" s="67">
        <v>110</v>
      </c>
    </row>
    <row r="546" spans="1:10" x14ac:dyDescent="0.55000000000000004">
      <c r="A546" s="87">
        <v>45926.604907407411</v>
      </c>
      <c r="B546" s="66" t="s">
        <v>1387</v>
      </c>
      <c r="C546" s="66" t="s">
        <v>480</v>
      </c>
      <c r="D546" s="68">
        <v>45805</v>
      </c>
      <c r="E546" s="67">
        <v>100</v>
      </c>
      <c r="F546" s="67">
        <v>100</v>
      </c>
      <c r="G546" s="67">
        <v>93</v>
      </c>
      <c r="H546" s="66" t="s">
        <v>479</v>
      </c>
      <c r="I546" s="66" t="s">
        <v>473</v>
      </c>
      <c r="J546" s="67">
        <v>110</v>
      </c>
    </row>
    <row r="547" spans="1:10" x14ac:dyDescent="0.55000000000000004">
      <c r="A547" s="87">
        <v>45926.604907407411</v>
      </c>
      <c r="B547" s="66" t="s">
        <v>1387</v>
      </c>
      <c r="C547" s="66" t="s">
        <v>480</v>
      </c>
      <c r="D547" s="68">
        <v>45806</v>
      </c>
      <c r="E547" s="67">
        <v>100</v>
      </c>
      <c r="F547" s="67">
        <v>100</v>
      </c>
      <c r="G547" s="67">
        <v>60</v>
      </c>
      <c r="H547" s="66" t="s">
        <v>479</v>
      </c>
      <c r="I547" s="66" t="s">
        <v>473</v>
      </c>
      <c r="J547" s="67">
        <v>110</v>
      </c>
    </row>
    <row r="548" spans="1:10" x14ac:dyDescent="0.55000000000000004">
      <c r="A548" s="87">
        <v>45926.604907407411</v>
      </c>
      <c r="B548" s="66" t="s">
        <v>1387</v>
      </c>
      <c r="C548" s="66" t="s">
        <v>480</v>
      </c>
      <c r="D548" s="68">
        <v>45807</v>
      </c>
      <c r="E548" s="67">
        <v>100</v>
      </c>
      <c r="F548" s="67">
        <v>0</v>
      </c>
      <c r="G548" s="67">
        <v>0</v>
      </c>
      <c r="H548" s="66" t="s">
        <v>479</v>
      </c>
      <c r="I548" s="66" t="s">
        <v>473</v>
      </c>
      <c r="J548" s="67">
        <v>110</v>
      </c>
    </row>
    <row r="549" spans="1:10" x14ac:dyDescent="0.55000000000000004">
      <c r="A549" s="87">
        <v>45926.604907407411</v>
      </c>
      <c r="B549" s="66" t="s">
        <v>1387</v>
      </c>
      <c r="C549" s="66" t="s">
        <v>482</v>
      </c>
      <c r="D549" s="68">
        <v>45714</v>
      </c>
      <c r="E549" s="67">
        <v>0</v>
      </c>
      <c r="F549" s="67">
        <v>10</v>
      </c>
      <c r="G549" s="67">
        <v>111</v>
      </c>
      <c r="H549" s="66" t="s">
        <v>481</v>
      </c>
      <c r="I549" s="66" t="s">
        <v>473</v>
      </c>
      <c r="J549" s="67">
        <v>110</v>
      </c>
    </row>
    <row r="550" spans="1:10" x14ac:dyDescent="0.55000000000000004">
      <c r="A550" s="87">
        <v>45926.604907407411</v>
      </c>
      <c r="B550" s="66" t="s">
        <v>1387</v>
      </c>
      <c r="C550" s="66" t="s">
        <v>482</v>
      </c>
      <c r="D550" s="68">
        <v>45734</v>
      </c>
      <c r="E550" s="67">
        <v>0</v>
      </c>
      <c r="F550" s="67">
        <v>100</v>
      </c>
      <c r="G550" s="67">
        <v>124</v>
      </c>
      <c r="H550" s="66" t="s">
        <v>481</v>
      </c>
      <c r="I550" s="66" t="s">
        <v>473</v>
      </c>
      <c r="J550" s="67">
        <v>110</v>
      </c>
    </row>
    <row r="551" spans="1:10" x14ac:dyDescent="0.55000000000000004">
      <c r="A551" s="87">
        <v>45926.604907407411</v>
      </c>
      <c r="B551" s="66" t="s">
        <v>1387</v>
      </c>
      <c r="C551" s="66" t="s">
        <v>482</v>
      </c>
      <c r="D551" s="68">
        <v>45735</v>
      </c>
      <c r="E551" s="67">
        <v>0</v>
      </c>
      <c r="F551" s="67">
        <v>100</v>
      </c>
      <c r="G551" s="67">
        <v>115</v>
      </c>
      <c r="H551" s="66" t="s">
        <v>481</v>
      </c>
      <c r="I551" s="66" t="s">
        <v>473</v>
      </c>
      <c r="J551" s="67">
        <v>110</v>
      </c>
    </row>
    <row r="552" spans="1:10" x14ac:dyDescent="0.55000000000000004">
      <c r="A552" s="87">
        <v>45926.604907407411</v>
      </c>
      <c r="B552" s="66" t="s">
        <v>1387</v>
      </c>
      <c r="C552" s="66" t="s">
        <v>482</v>
      </c>
      <c r="D552" s="68">
        <v>45736</v>
      </c>
      <c r="E552" s="67">
        <v>100</v>
      </c>
      <c r="F552" s="67">
        <v>100</v>
      </c>
      <c r="G552" s="67">
        <v>118</v>
      </c>
      <c r="H552" s="66" t="s">
        <v>481</v>
      </c>
      <c r="I552" s="66" t="s">
        <v>473</v>
      </c>
      <c r="J552" s="67">
        <v>110</v>
      </c>
    </row>
    <row r="553" spans="1:10" x14ac:dyDescent="0.55000000000000004">
      <c r="A553" s="87">
        <v>45926.604907407411</v>
      </c>
      <c r="B553" s="66" t="s">
        <v>1387</v>
      </c>
      <c r="C553" s="66" t="s">
        <v>482</v>
      </c>
      <c r="D553" s="68">
        <v>45737</v>
      </c>
      <c r="E553" s="67">
        <v>100</v>
      </c>
      <c r="F553" s="67">
        <v>100</v>
      </c>
      <c r="G553" s="67">
        <v>118</v>
      </c>
      <c r="H553" s="66" t="s">
        <v>481</v>
      </c>
      <c r="I553" s="66" t="s">
        <v>473</v>
      </c>
      <c r="J553" s="67">
        <v>110</v>
      </c>
    </row>
    <row r="554" spans="1:10" x14ac:dyDescent="0.55000000000000004">
      <c r="A554" s="87">
        <v>45926.604907407411</v>
      </c>
      <c r="B554" s="66" t="s">
        <v>1387</v>
      </c>
      <c r="C554" s="66" t="s">
        <v>482</v>
      </c>
      <c r="D554" s="68">
        <v>45740</v>
      </c>
      <c r="E554" s="67">
        <v>100</v>
      </c>
      <c r="F554" s="67">
        <v>100</v>
      </c>
      <c r="G554" s="67">
        <v>115</v>
      </c>
      <c r="H554" s="66" t="s">
        <v>481</v>
      </c>
      <c r="I554" s="66" t="s">
        <v>473</v>
      </c>
      <c r="J554" s="67">
        <v>110</v>
      </c>
    </row>
    <row r="555" spans="1:10" x14ac:dyDescent="0.55000000000000004">
      <c r="A555" s="87">
        <v>45926.604907407411</v>
      </c>
      <c r="B555" s="66" t="s">
        <v>1387</v>
      </c>
      <c r="C555" s="66" t="s">
        <v>482</v>
      </c>
      <c r="D555" s="68">
        <v>45741</v>
      </c>
      <c r="E555" s="67">
        <v>100</v>
      </c>
      <c r="F555" s="67">
        <v>100</v>
      </c>
      <c r="G555" s="67">
        <v>122</v>
      </c>
      <c r="H555" s="66" t="s">
        <v>481</v>
      </c>
      <c r="I555" s="66" t="s">
        <v>473</v>
      </c>
      <c r="J555" s="67">
        <v>110</v>
      </c>
    </row>
    <row r="556" spans="1:10" x14ac:dyDescent="0.55000000000000004">
      <c r="A556" s="87">
        <v>45926.604907407411</v>
      </c>
      <c r="B556" s="66" t="s">
        <v>1387</v>
      </c>
      <c r="C556" s="66" t="s">
        <v>482</v>
      </c>
      <c r="D556" s="68">
        <v>45769</v>
      </c>
      <c r="E556" s="67">
        <v>0</v>
      </c>
      <c r="F556" s="67">
        <v>100</v>
      </c>
      <c r="G556" s="67">
        <v>112</v>
      </c>
      <c r="H556" s="66" t="s">
        <v>481</v>
      </c>
      <c r="I556" s="66" t="s">
        <v>473</v>
      </c>
      <c r="J556" s="67">
        <v>110</v>
      </c>
    </row>
    <row r="557" spans="1:10" x14ac:dyDescent="0.55000000000000004">
      <c r="A557" s="87">
        <v>45926.604907407411</v>
      </c>
      <c r="B557" s="66" t="s">
        <v>1387</v>
      </c>
      <c r="C557" s="66" t="s">
        <v>482</v>
      </c>
      <c r="D557" s="68">
        <v>45770</v>
      </c>
      <c r="E557" s="67">
        <v>100</v>
      </c>
      <c r="F557" s="67">
        <v>100</v>
      </c>
      <c r="G557" s="67">
        <v>99</v>
      </c>
      <c r="H557" s="66" t="s">
        <v>481</v>
      </c>
      <c r="I557" s="66" t="s">
        <v>473</v>
      </c>
      <c r="J557" s="67">
        <v>110</v>
      </c>
    </row>
    <row r="558" spans="1:10" x14ac:dyDescent="0.55000000000000004">
      <c r="A558" s="87">
        <v>45926.604907407411</v>
      </c>
      <c r="B558" s="66" t="s">
        <v>1387</v>
      </c>
      <c r="C558" s="66" t="s">
        <v>482</v>
      </c>
      <c r="D558" s="68">
        <v>45771</v>
      </c>
      <c r="E558" s="67">
        <v>100</v>
      </c>
      <c r="F558" s="67">
        <v>0</v>
      </c>
      <c r="G558" s="67">
        <v>104</v>
      </c>
      <c r="H558" s="66" t="s">
        <v>481</v>
      </c>
      <c r="I558" s="66" t="s">
        <v>473</v>
      </c>
      <c r="J558" s="67">
        <v>110</v>
      </c>
    </row>
    <row r="559" spans="1:10" x14ac:dyDescent="0.55000000000000004">
      <c r="A559" s="87">
        <v>45926.604907407411</v>
      </c>
      <c r="B559" s="66" t="s">
        <v>1387</v>
      </c>
      <c r="C559" s="66" t="s">
        <v>482</v>
      </c>
      <c r="D559" s="68">
        <v>45793</v>
      </c>
      <c r="E559" s="67">
        <v>0</v>
      </c>
      <c r="F559" s="67">
        <v>100</v>
      </c>
      <c r="G559" s="67">
        <v>120</v>
      </c>
      <c r="H559" s="66" t="s">
        <v>481</v>
      </c>
      <c r="I559" s="66" t="s">
        <v>473</v>
      </c>
      <c r="J559" s="67">
        <v>110</v>
      </c>
    </row>
    <row r="560" spans="1:10" x14ac:dyDescent="0.55000000000000004">
      <c r="A560" s="87">
        <v>45926.604907407411</v>
      </c>
      <c r="B560" s="66" t="s">
        <v>1387</v>
      </c>
      <c r="C560" s="66" t="s">
        <v>482</v>
      </c>
      <c r="D560" s="68">
        <v>45796</v>
      </c>
      <c r="E560" s="67">
        <v>100</v>
      </c>
      <c r="F560" s="67">
        <v>100</v>
      </c>
      <c r="G560" s="67">
        <v>114</v>
      </c>
      <c r="H560" s="66" t="s">
        <v>481</v>
      </c>
      <c r="I560" s="66" t="s">
        <v>473</v>
      </c>
      <c r="J560" s="67">
        <v>110</v>
      </c>
    </row>
    <row r="561" spans="1:10" x14ac:dyDescent="0.55000000000000004">
      <c r="A561" s="87">
        <v>45926.604907407411</v>
      </c>
      <c r="B561" s="66" t="s">
        <v>1387</v>
      </c>
      <c r="C561" s="66" t="s">
        <v>482</v>
      </c>
      <c r="D561" s="68">
        <v>45797</v>
      </c>
      <c r="E561" s="67">
        <v>100</v>
      </c>
      <c r="F561" s="67">
        <v>0</v>
      </c>
      <c r="G561" s="67">
        <v>118</v>
      </c>
      <c r="H561" s="66" t="s">
        <v>481</v>
      </c>
      <c r="I561" s="66" t="s">
        <v>473</v>
      </c>
      <c r="J561" s="67">
        <v>110</v>
      </c>
    </row>
    <row r="562" spans="1:10" x14ac:dyDescent="0.55000000000000004">
      <c r="A562" s="87">
        <v>45926.604907407411</v>
      </c>
      <c r="B562" s="66" t="s">
        <v>1387</v>
      </c>
      <c r="C562" s="66" t="s">
        <v>484</v>
      </c>
      <c r="D562" s="68">
        <v>45723</v>
      </c>
      <c r="E562" s="67">
        <v>0</v>
      </c>
      <c r="F562" s="67">
        <v>100</v>
      </c>
      <c r="G562" s="67">
        <v>134</v>
      </c>
      <c r="H562" s="66" t="s">
        <v>483</v>
      </c>
      <c r="I562" s="66" t="s">
        <v>473</v>
      </c>
      <c r="J562" s="67">
        <v>110</v>
      </c>
    </row>
    <row r="563" spans="1:10" x14ac:dyDescent="0.55000000000000004">
      <c r="A563" s="87">
        <v>45926.604907407411</v>
      </c>
      <c r="B563" s="66" t="s">
        <v>1387</v>
      </c>
      <c r="C563" s="66" t="s">
        <v>484</v>
      </c>
      <c r="D563" s="68">
        <v>45726</v>
      </c>
      <c r="E563" s="67">
        <v>0</v>
      </c>
      <c r="F563" s="67">
        <v>100</v>
      </c>
      <c r="G563" s="67">
        <v>125</v>
      </c>
      <c r="H563" s="66" t="s">
        <v>483</v>
      </c>
      <c r="I563" s="66" t="s">
        <v>473</v>
      </c>
      <c r="J563" s="67">
        <v>110</v>
      </c>
    </row>
    <row r="564" spans="1:10" x14ac:dyDescent="0.55000000000000004">
      <c r="A564" s="87">
        <v>45926.604907407411</v>
      </c>
      <c r="B564" s="66" t="s">
        <v>1387</v>
      </c>
      <c r="C564" s="66" t="s">
        <v>484</v>
      </c>
      <c r="D564" s="68">
        <v>45727</v>
      </c>
      <c r="E564" s="67">
        <v>100</v>
      </c>
      <c r="F564" s="67">
        <v>100</v>
      </c>
      <c r="G564" s="67">
        <v>128</v>
      </c>
      <c r="H564" s="66" t="s">
        <v>483</v>
      </c>
      <c r="I564" s="66" t="s">
        <v>473</v>
      </c>
      <c r="J564" s="67">
        <v>110</v>
      </c>
    </row>
    <row r="565" spans="1:10" x14ac:dyDescent="0.55000000000000004">
      <c r="A565" s="87">
        <v>45926.604907407411</v>
      </c>
      <c r="B565" s="66" t="s">
        <v>1387</v>
      </c>
      <c r="C565" s="66" t="s">
        <v>484</v>
      </c>
      <c r="D565" s="68">
        <v>45728</v>
      </c>
      <c r="E565" s="67">
        <v>100</v>
      </c>
      <c r="F565" s="67">
        <v>100</v>
      </c>
      <c r="G565" s="67">
        <v>129</v>
      </c>
      <c r="H565" s="66" t="s">
        <v>483</v>
      </c>
      <c r="I565" s="66" t="s">
        <v>473</v>
      </c>
      <c r="J565" s="67">
        <v>110</v>
      </c>
    </row>
    <row r="566" spans="1:10" x14ac:dyDescent="0.55000000000000004">
      <c r="A566" s="87">
        <v>45926.604907407411</v>
      </c>
      <c r="B566" s="66" t="s">
        <v>1387</v>
      </c>
      <c r="C566" s="66" t="s">
        <v>484</v>
      </c>
      <c r="D566" s="68">
        <v>45729</v>
      </c>
      <c r="E566" s="67">
        <v>100</v>
      </c>
      <c r="F566" s="67">
        <v>0</v>
      </c>
      <c r="G566" s="67">
        <v>132</v>
      </c>
      <c r="H566" s="66" t="s">
        <v>483</v>
      </c>
      <c r="I566" s="66" t="s">
        <v>473</v>
      </c>
      <c r="J566" s="67">
        <v>110</v>
      </c>
    </row>
    <row r="567" spans="1:10" x14ac:dyDescent="0.55000000000000004">
      <c r="A567" s="87">
        <v>45926.604907407411</v>
      </c>
      <c r="B567" s="66" t="s">
        <v>1387</v>
      </c>
      <c r="C567" s="66" t="s">
        <v>484</v>
      </c>
      <c r="D567" s="68">
        <v>45730</v>
      </c>
      <c r="E567" s="67">
        <v>100</v>
      </c>
      <c r="F567" s="67">
        <v>0</v>
      </c>
      <c r="G567" s="67">
        <v>132</v>
      </c>
      <c r="H567" s="66" t="s">
        <v>483</v>
      </c>
      <c r="I567" s="66" t="s">
        <v>473</v>
      </c>
      <c r="J567" s="67">
        <v>110</v>
      </c>
    </row>
    <row r="568" spans="1:10" x14ac:dyDescent="0.55000000000000004">
      <c r="A568" s="87">
        <v>45926.604907407411</v>
      </c>
      <c r="B568" s="66" t="s">
        <v>1387</v>
      </c>
      <c r="C568" s="66" t="s">
        <v>484</v>
      </c>
      <c r="D568" s="68">
        <v>45748</v>
      </c>
      <c r="E568" s="67">
        <v>0</v>
      </c>
      <c r="F568" s="67">
        <v>100</v>
      </c>
      <c r="G568" s="67">
        <v>119</v>
      </c>
      <c r="H568" s="66" t="s">
        <v>483</v>
      </c>
      <c r="I568" s="66" t="s">
        <v>473</v>
      </c>
      <c r="J568" s="67">
        <v>110</v>
      </c>
    </row>
    <row r="569" spans="1:10" x14ac:dyDescent="0.55000000000000004">
      <c r="A569" s="87">
        <v>45926.604907407411</v>
      </c>
      <c r="B569" s="66" t="s">
        <v>1387</v>
      </c>
      <c r="C569" s="66" t="s">
        <v>484</v>
      </c>
      <c r="D569" s="68">
        <v>45749</v>
      </c>
      <c r="E569" s="67">
        <v>100</v>
      </c>
      <c r="F569" s="67">
        <v>100</v>
      </c>
      <c r="G569" s="67">
        <v>130</v>
      </c>
      <c r="H569" s="66" t="s">
        <v>483</v>
      </c>
      <c r="I569" s="66" t="s">
        <v>473</v>
      </c>
      <c r="J569" s="67">
        <v>110</v>
      </c>
    </row>
    <row r="570" spans="1:10" x14ac:dyDescent="0.55000000000000004">
      <c r="A570" s="87">
        <v>45926.604907407411</v>
      </c>
      <c r="B570" s="66" t="s">
        <v>1387</v>
      </c>
      <c r="C570" s="66" t="s">
        <v>484</v>
      </c>
      <c r="D570" s="68">
        <v>45750</v>
      </c>
      <c r="E570" s="67">
        <v>100</v>
      </c>
      <c r="F570" s="67">
        <v>0</v>
      </c>
      <c r="G570" s="67">
        <v>110</v>
      </c>
      <c r="H570" s="66" t="s">
        <v>483</v>
      </c>
      <c r="I570" s="66" t="s">
        <v>473</v>
      </c>
      <c r="J570" s="67">
        <v>110</v>
      </c>
    </row>
    <row r="571" spans="1:10" x14ac:dyDescent="0.55000000000000004">
      <c r="A571" s="87">
        <v>45926.604907407411</v>
      </c>
      <c r="B571" s="66" t="s">
        <v>1387</v>
      </c>
      <c r="C571" s="66" t="s">
        <v>484</v>
      </c>
      <c r="D571" s="68">
        <v>45751</v>
      </c>
      <c r="E571" s="67">
        <v>0</v>
      </c>
      <c r="F571" s="67">
        <v>100</v>
      </c>
      <c r="G571" s="67">
        <v>129</v>
      </c>
      <c r="H571" s="66" t="s">
        <v>483</v>
      </c>
      <c r="I571" s="66" t="s">
        <v>473</v>
      </c>
      <c r="J571" s="67">
        <v>110</v>
      </c>
    </row>
    <row r="572" spans="1:10" x14ac:dyDescent="0.55000000000000004">
      <c r="A572" s="87">
        <v>45926.604907407411</v>
      </c>
      <c r="B572" s="66" t="s">
        <v>1387</v>
      </c>
      <c r="C572" s="66" t="s">
        <v>484</v>
      </c>
      <c r="D572" s="68">
        <v>45752</v>
      </c>
      <c r="E572" s="67">
        <v>0</v>
      </c>
      <c r="F572" s="67">
        <v>100</v>
      </c>
      <c r="G572" s="67">
        <v>97</v>
      </c>
      <c r="H572" s="66" t="s">
        <v>483</v>
      </c>
      <c r="I572" s="66" t="s">
        <v>473</v>
      </c>
      <c r="J572" s="67">
        <v>110</v>
      </c>
    </row>
    <row r="573" spans="1:10" x14ac:dyDescent="0.55000000000000004">
      <c r="A573" s="87">
        <v>45926.604907407411</v>
      </c>
      <c r="B573" s="66" t="s">
        <v>1387</v>
      </c>
      <c r="C573" s="66" t="s">
        <v>484</v>
      </c>
      <c r="D573" s="68">
        <v>45754</v>
      </c>
      <c r="E573" s="67">
        <v>100</v>
      </c>
      <c r="F573" s="67">
        <v>100</v>
      </c>
      <c r="G573" s="67">
        <v>120</v>
      </c>
      <c r="H573" s="66" t="s">
        <v>483</v>
      </c>
      <c r="I573" s="66" t="s">
        <v>473</v>
      </c>
      <c r="J573" s="67">
        <v>110</v>
      </c>
    </row>
    <row r="574" spans="1:10" x14ac:dyDescent="0.55000000000000004">
      <c r="A574" s="87">
        <v>45926.604907407411</v>
      </c>
      <c r="B574" s="66" t="s">
        <v>1387</v>
      </c>
      <c r="C574" s="66" t="s">
        <v>484</v>
      </c>
      <c r="D574" s="68">
        <v>45755</v>
      </c>
      <c r="E574" s="67">
        <v>100</v>
      </c>
      <c r="F574" s="67">
        <v>0</v>
      </c>
      <c r="G574" s="67">
        <v>103</v>
      </c>
      <c r="H574" s="66" t="s">
        <v>483</v>
      </c>
      <c r="I574" s="66" t="s">
        <v>473</v>
      </c>
      <c r="J574" s="67">
        <v>110</v>
      </c>
    </row>
    <row r="575" spans="1:10" x14ac:dyDescent="0.55000000000000004">
      <c r="A575" s="87">
        <v>45926.604907407411</v>
      </c>
      <c r="B575" s="66" t="s">
        <v>1387</v>
      </c>
      <c r="C575" s="66" t="s">
        <v>484</v>
      </c>
      <c r="D575" s="68">
        <v>45756</v>
      </c>
      <c r="E575" s="67">
        <v>100</v>
      </c>
      <c r="F575" s="67">
        <v>0</v>
      </c>
      <c r="G575" s="67">
        <v>91</v>
      </c>
      <c r="H575" s="66" t="s">
        <v>483</v>
      </c>
      <c r="I575" s="66" t="s">
        <v>473</v>
      </c>
      <c r="J575" s="67">
        <v>110</v>
      </c>
    </row>
    <row r="576" spans="1:10" x14ac:dyDescent="0.55000000000000004">
      <c r="A576" s="87">
        <v>45926.604907407411</v>
      </c>
      <c r="B576" s="66" t="s">
        <v>1387</v>
      </c>
      <c r="C576" s="66" t="s">
        <v>484</v>
      </c>
      <c r="D576" s="68">
        <v>45784</v>
      </c>
      <c r="E576" s="67">
        <v>0</v>
      </c>
      <c r="F576" s="67">
        <v>100</v>
      </c>
      <c r="G576" s="67">
        <v>123</v>
      </c>
      <c r="H576" s="66" t="s">
        <v>483</v>
      </c>
      <c r="I576" s="66" t="s">
        <v>473</v>
      </c>
      <c r="J576" s="67">
        <v>110</v>
      </c>
    </row>
    <row r="577" spans="1:10" x14ac:dyDescent="0.55000000000000004">
      <c r="A577" s="87">
        <v>45926.604907407411</v>
      </c>
      <c r="B577" s="66" t="s">
        <v>1387</v>
      </c>
      <c r="C577" s="66" t="s">
        <v>484</v>
      </c>
      <c r="D577" s="68">
        <v>45785</v>
      </c>
      <c r="E577" s="67">
        <v>100</v>
      </c>
      <c r="F577" s="67">
        <v>100</v>
      </c>
      <c r="G577" s="67">
        <v>129</v>
      </c>
      <c r="H577" s="66" t="s">
        <v>483</v>
      </c>
      <c r="I577" s="66" t="s">
        <v>473</v>
      </c>
      <c r="J577" s="67">
        <v>110</v>
      </c>
    </row>
    <row r="578" spans="1:10" x14ac:dyDescent="0.55000000000000004">
      <c r="A578" s="87">
        <v>45926.604907407411</v>
      </c>
      <c r="B578" s="66" t="s">
        <v>1387</v>
      </c>
      <c r="C578" s="66" t="s">
        <v>484</v>
      </c>
      <c r="D578" s="68">
        <v>45786</v>
      </c>
      <c r="E578" s="67">
        <v>100</v>
      </c>
      <c r="F578" s="67">
        <v>100</v>
      </c>
      <c r="G578" s="67">
        <v>125</v>
      </c>
      <c r="H578" s="66" t="s">
        <v>483</v>
      </c>
      <c r="I578" s="66" t="s">
        <v>473</v>
      </c>
      <c r="J578" s="67">
        <v>110</v>
      </c>
    </row>
    <row r="579" spans="1:10" x14ac:dyDescent="0.55000000000000004">
      <c r="A579" s="87">
        <v>45926.604907407411</v>
      </c>
      <c r="B579" s="66" t="s">
        <v>1387</v>
      </c>
      <c r="C579" s="66" t="s">
        <v>484</v>
      </c>
      <c r="D579" s="68">
        <v>45789</v>
      </c>
      <c r="E579" s="67">
        <v>100</v>
      </c>
      <c r="F579" s="67">
        <v>100</v>
      </c>
      <c r="G579" s="67">
        <v>129</v>
      </c>
      <c r="H579" s="66" t="s">
        <v>483</v>
      </c>
      <c r="I579" s="66" t="s">
        <v>473</v>
      </c>
      <c r="J579" s="67">
        <v>110</v>
      </c>
    </row>
    <row r="580" spans="1:10" x14ac:dyDescent="0.55000000000000004">
      <c r="A580" s="87">
        <v>45926.604907407411</v>
      </c>
      <c r="B580" s="66" t="s">
        <v>1387</v>
      </c>
      <c r="C580" s="66" t="s">
        <v>484</v>
      </c>
      <c r="D580" s="68">
        <v>45790</v>
      </c>
      <c r="E580" s="67">
        <v>100</v>
      </c>
      <c r="F580" s="67">
        <v>100</v>
      </c>
      <c r="G580" s="67">
        <v>133</v>
      </c>
      <c r="H580" s="66" t="s">
        <v>483</v>
      </c>
      <c r="I580" s="66" t="s">
        <v>473</v>
      </c>
      <c r="J580" s="67">
        <v>110</v>
      </c>
    </row>
    <row r="581" spans="1:10" x14ac:dyDescent="0.55000000000000004">
      <c r="A581" s="87">
        <v>45926.604907407411</v>
      </c>
      <c r="B581" s="66" t="s">
        <v>1387</v>
      </c>
      <c r="C581" s="66" t="s">
        <v>484</v>
      </c>
      <c r="D581" s="68">
        <v>45791</v>
      </c>
      <c r="E581" s="67">
        <v>100</v>
      </c>
      <c r="F581" s="67">
        <v>5</v>
      </c>
      <c r="G581" s="67">
        <v>123</v>
      </c>
      <c r="H581" s="66" t="s">
        <v>483</v>
      </c>
      <c r="I581" s="66" t="s">
        <v>473</v>
      </c>
      <c r="J581" s="67">
        <v>110</v>
      </c>
    </row>
    <row r="582" spans="1:10" x14ac:dyDescent="0.55000000000000004">
      <c r="A582" s="87">
        <v>45926.604907407411</v>
      </c>
      <c r="B582" s="66" t="s">
        <v>1387</v>
      </c>
      <c r="C582" s="66" t="s">
        <v>484</v>
      </c>
      <c r="D582" s="68">
        <v>45792</v>
      </c>
      <c r="E582" s="67">
        <v>5</v>
      </c>
      <c r="F582" s="67">
        <v>0</v>
      </c>
      <c r="G582" s="67">
        <v>108</v>
      </c>
      <c r="H582" s="66" t="s">
        <v>483</v>
      </c>
      <c r="I582" s="66" t="s">
        <v>473</v>
      </c>
      <c r="J582" s="67">
        <v>110</v>
      </c>
    </row>
    <row r="583" spans="1:10" x14ac:dyDescent="0.55000000000000004">
      <c r="A583" s="87">
        <v>45926.604907407411</v>
      </c>
      <c r="B583" s="66" t="s">
        <v>1387</v>
      </c>
      <c r="C583" s="66" t="s">
        <v>485</v>
      </c>
      <c r="D583" s="68">
        <v>45733</v>
      </c>
      <c r="E583" s="67">
        <v>0</v>
      </c>
      <c r="F583" s="67">
        <v>100</v>
      </c>
      <c r="G583" s="67">
        <v>100</v>
      </c>
      <c r="H583" s="66" t="s">
        <v>477</v>
      </c>
      <c r="I583" s="66" t="s">
        <v>473</v>
      </c>
      <c r="J583" s="67">
        <v>110</v>
      </c>
    </row>
    <row r="584" spans="1:10" x14ac:dyDescent="0.55000000000000004">
      <c r="A584" s="87">
        <v>45926.604907407411</v>
      </c>
      <c r="B584" s="66" t="s">
        <v>1387</v>
      </c>
      <c r="C584" s="66" t="s">
        <v>485</v>
      </c>
      <c r="D584" s="68">
        <v>45735</v>
      </c>
      <c r="E584" s="67">
        <v>100</v>
      </c>
      <c r="F584" s="67">
        <v>0</v>
      </c>
      <c r="G584" s="67">
        <v>115</v>
      </c>
      <c r="H584" s="66" t="s">
        <v>477</v>
      </c>
      <c r="I584" s="66" t="s">
        <v>473</v>
      </c>
      <c r="J584" s="67">
        <v>110</v>
      </c>
    </row>
    <row r="585" spans="1:10" x14ac:dyDescent="0.55000000000000004">
      <c r="A585" s="87">
        <v>45926.604907407411</v>
      </c>
      <c r="B585" s="66" t="s">
        <v>1387</v>
      </c>
      <c r="C585" s="66" t="s">
        <v>485</v>
      </c>
      <c r="D585" s="68">
        <v>45743</v>
      </c>
      <c r="E585" s="67">
        <v>0</v>
      </c>
      <c r="F585" s="67">
        <v>100</v>
      </c>
      <c r="G585" s="67">
        <v>131</v>
      </c>
      <c r="H585" s="66" t="s">
        <v>477</v>
      </c>
      <c r="I585" s="66" t="s">
        <v>473</v>
      </c>
      <c r="J585" s="67">
        <v>110</v>
      </c>
    </row>
    <row r="586" spans="1:10" x14ac:dyDescent="0.55000000000000004">
      <c r="A586" s="87">
        <v>45926.604907407411</v>
      </c>
      <c r="B586" s="66" t="s">
        <v>1387</v>
      </c>
      <c r="C586" s="66" t="s">
        <v>485</v>
      </c>
      <c r="D586" s="68">
        <v>45748</v>
      </c>
      <c r="E586" s="67">
        <v>100</v>
      </c>
      <c r="F586" s="67">
        <v>0</v>
      </c>
      <c r="G586" s="67">
        <v>119</v>
      </c>
      <c r="H586" s="66" t="s">
        <v>477</v>
      </c>
      <c r="I586" s="66" t="s">
        <v>473</v>
      </c>
      <c r="J586" s="67">
        <v>110</v>
      </c>
    </row>
    <row r="587" spans="1:10" x14ac:dyDescent="0.55000000000000004">
      <c r="A587" s="87">
        <v>45926.604907407411</v>
      </c>
      <c r="B587" s="66" t="s">
        <v>1387</v>
      </c>
      <c r="C587" s="66" t="s">
        <v>485</v>
      </c>
      <c r="D587" s="68">
        <v>45754</v>
      </c>
      <c r="E587" s="67">
        <v>0</v>
      </c>
      <c r="F587" s="67">
        <v>2</v>
      </c>
      <c r="G587" s="67">
        <v>120</v>
      </c>
      <c r="H587" s="66" t="s">
        <v>477</v>
      </c>
      <c r="I587" s="66" t="s">
        <v>473</v>
      </c>
      <c r="J587" s="67">
        <v>110</v>
      </c>
    </row>
    <row r="588" spans="1:10" x14ac:dyDescent="0.55000000000000004">
      <c r="A588" s="87">
        <v>45926.604907407411</v>
      </c>
      <c r="B588" s="66" t="s">
        <v>1387</v>
      </c>
      <c r="C588" s="66" t="s">
        <v>485</v>
      </c>
      <c r="D588" s="68">
        <v>45772</v>
      </c>
      <c r="E588" s="67">
        <v>0</v>
      </c>
      <c r="F588" s="67">
        <v>100</v>
      </c>
      <c r="G588" s="67">
        <v>113</v>
      </c>
      <c r="H588" s="66" t="s">
        <v>477</v>
      </c>
      <c r="I588" s="66" t="s">
        <v>473</v>
      </c>
      <c r="J588" s="67">
        <v>110</v>
      </c>
    </row>
    <row r="589" spans="1:10" x14ac:dyDescent="0.55000000000000004">
      <c r="A589" s="87">
        <v>45926.604907407411</v>
      </c>
      <c r="B589" s="66" t="s">
        <v>1387</v>
      </c>
      <c r="C589" s="66" t="s">
        <v>485</v>
      </c>
      <c r="D589" s="68">
        <v>45783</v>
      </c>
      <c r="E589" s="67">
        <v>100</v>
      </c>
      <c r="F589" s="67">
        <v>100</v>
      </c>
      <c r="G589" s="67">
        <v>124</v>
      </c>
      <c r="H589" s="66" t="s">
        <v>477</v>
      </c>
      <c r="I589" s="66" t="s">
        <v>473</v>
      </c>
      <c r="J589" s="67">
        <v>110</v>
      </c>
    </row>
    <row r="590" spans="1:10" x14ac:dyDescent="0.55000000000000004">
      <c r="A590" s="87">
        <v>45926.604907407411</v>
      </c>
      <c r="B590" s="66" t="s">
        <v>1387</v>
      </c>
      <c r="C590" s="66" t="s">
        <v>485</v>
      </c>
      <c r="D590" s="68">
        <v>45784</v>
      </c>
      <c r="E590" s="67">
        <v>100</v>
      </c>
      <c r="F590" s="67">
        <v>0</v>
      </c>
      <c r="G590" s="67">
        <v>123</v>
      </c>
      <c r="H590" s="66" t="s">
        <v>477</v>
      </c>
      <c r="I590" s="66" t="s">
        <v>473</v>
      </c>
      <c r="J590" s="67">
        <v>110</v>
      </c>
    </row>
    <row r="591" spans="1:10" x14ac:dyDescent="0.55000000000000004">
      <c r="A591" s="87">
        <v>45926.604907407411</v>
      </c>
      <c r="B591" s="66" t="s">
        <v>1387</v>
      </c>
      <c r="C591" s="66" t="s">
        <v>486</v>
      </c>
      <c r="D591" s="68">
        <v>45714</v>
      </c>
      <c r="E591" s="67">
        <v>0</v>
      </c>
      <c r="F591" s="67">
        <v>2</v>
      </c>
      <c r="G591" s="67">
        <v>111</v>
      </c>
      <c r="H591" s="66" t="s">
        <v>477</v>
      </c>
      <c r="I591" s="66" t="s">
        <v>473</v>
      </c>
      <c r="J591" s="67">
        <v>110</v>
      </c>
    </row>
    <row r="592" spans="1:10" x14ac:dyDescent="0.55000000000000004">
      <c r="A592" s="87">
        <v>45926.604907407411</v>
      </c>
      <c r="B592" s="66" t="s">
        <v>1387</v>
      </c>
      <c r="C592" s="66" t="s">
        <v>486</v>
      </c>
      <c r="D592" s="68">
        <v>45743</v>
      </c>
      <c r="E592" s="67">
        <v>0</v>
      </c>
      <c r="F592" s="67">
        <v>100</v>
      </c>
      <c r="G592" s="67">
        <v>132</v>
      </c>
      <c r="H592" s="66" t="s">
        <v>477</v>
      </c>
      <c r="I592" s="66" t="s">
        <v>473</v>
      </c>
      <c r="J592" s="67">
        <v>110</v>
      </c>
    </row>
    <row r="593" spans="1:10" x14ac:dyDescent="0.55000000000000004">
      <c r="A593" s="87">
        <v>45926.604907407411</v>
      </c>
      <c r="B593" s="66" t="s">
        <v>1387</v>
      </c>
      <c r="C593" s="66" t="s">
        <v>488</v>
      </c>
      <c r="D593" s="68">
        <v>45729</v>
      </c>
      <c r="E593" s="67">
        <v>0</v>
      </c>
      <c r="F593" s="67">
        <v>14</v>
      </c>
      <c r="G593" s="67">
        <v>132</v>
      </c>
      <c r="H593" s="66" t="s">
        <v>489</v>
      </c>
      <c r="I593" s="66" t="s">
        <v>490</v>
      </c>
      <c r="J593" s="67">
        <v>150</v>
      </c>
    </row>
    <row r="594" spans="1:10" x14ac:dyDescent="0.55000000000000004">
      <c r="A594" s="87">
        <v>45926.604907407411</v>
      </c>
      <c r="B594" s="66" t="s">
        <v>1387</v>
      </c>
      <c r="C594" s="66" t="s">
        <v>488</v>
      </c>
      <c r="D594" s="68">
        <v>45730</v>
      </c>
      <c r="E594" s="67">
        <v>0</v>
      </c>
      <c r="F594" s="67">
        <v>14</v>
      </c>
      <c r="G594" s="67">
        <v>132</v>
      </c>
      <c r="H594" s="66" t="s">
        <v>489</v>
      </c>
      <c r="I594" s="66" t="s">
        <v>490</v>
      </c>
      <c r="J594" s="67">
        <v>150</v>
      </c>
    </row>
    <row r="595" spans="1:10" x14ac:dyDescent="0.55000000000000004">
      <c r="A595" s="87">
        <v>45926.604907407411</v>
      </c>
      <c r="B595" s="66" t="s">
        <v>1387</v>
      </c>
      <c r="C595" s="66" t="s">
        <v>488</v>
      </c>
      <c r="D595" s="68">
        <v>45733</v>
      </c>
      <c r="E595" s="67">
        <v>0</v>
      </c>
      <c r="F595" s="67">
        <v>16</v>
      </c>
      <c r="G595" s="67">
        <v>100</v>
      </c>
      <c r="H595" s="66" t="s">
        <v>489</v>
      </c>
      <c r="I595" s="66" t="s">
        <v>490</v>
      </c>
      <c r="J595" s="67">
        <v>150</v>
      </c>
    </row>
    <row r="596" spans="1:10" x14ac:dyDescent="0.55000000000000004">
      <c r="A596" s="87">
        <v>45926.604907407411</v>
      </c>
      <c r="B596" s="66" t="s">
        <v>1387</v>
      </c>
      <c r="C596" s="66" t="s">
        <v>488</v>
      </c>
      <c r="D596" s="68">
        <v>45734</v>
      </c>
      <c r="E596" s="67">
        <v>14</v>
      </c>
      <c r="F596" s="67">
        <v>10</v>
      </c>
      <c r="G596" s="67">
        <v>124</v>
      </c>
      <c r="H596" s="66" t="s">
        <v>489</v>
      </c>
      <c r="I596" s="66" t="s">
        <v>490</v>
      </c>
      <c r="J596" s="67">
        <v>150</v>
      </c>
    </row>
    <row r="597" spans="1:10" x14ac:dyDescent="0.55000000000000004">
      <c r="A597" s="87">
        <v>45926.604907407411</v>
      </c>
      <c r="B597" s="66" t="s">
        <v>1387</v>
      </c>
      <c r="C597" s="66" t="s">
        <v>488</v>
      </c>
      <c r="D597" s="68">
        <v>45735</v>
      </c>
      <c r="E597" s="67">
        <v>14</v>
      </c>
      <c r="F597" s="67">
        <v>24</v>
      </c>
      <c r="G597" s="67">
        <v>115</v>
      </c>
      <c r="H597" s="66" t="s">
        <v>489</v>
      </c>
      <c r="I597" s="66" t="s">
        <v>490</v>
      </c>
      <c r="J597" s="67">
        <v>150</v>
      </c>
    </row>
    <row r="598" spans="1:10" x14ac:dyDescent="0.55000000000000004">
      <c r="A598" s="87">
        <v>45926.604907407411</v>
      </c>
      <c r="B598" s="66" t="s">
        <v>1387</v>
      </c>
      <c r="C598" s="66" t="s">
        <v>488</v>
      </c>
      <c r="D598" s="68">
        <v>45736</v>
      </c>
      <c r="E598" s="67">
        <v>16</v>
      </c>
      <c r="F598" s="67">
        <v>0</v>
      </c>
      <c r="G598" s="67">
        <v>118</v>
      </c>
      <c r="H598" s="66" t="s">
        <v>489</v>
      </c>
      <c r="I598" s="66" t="s">
        <v>490</v>
      </c>
      <c r="J598" s="67">
        <v>150</v>
      </c>
    </row>
    <row r="599" spans="1:10" x14ac:dyDescent="0.55000000000000004">
      <c r="A599" s="87">
        <v>45926.604907407411</v>
      </c>
      <c r="B599" s="66" t="s">
        <v>1387</v>
      </c>
      <c r="C599" s="66" t="s">
        <v>488</v>
      </c>
      <c r="D599" s="68">
        <v>45737</v>
      </c>
      <c r="E599" s="67">
        <v>10</v>
      </c>
      <c r="F599" s="67">
        <v>0</v>
      </c>
      <c r="G599" s="67">
        <v>118</v>
      </c>
      <c r="H599" s="66" t="s">
        <v>489</v>
      </c>
      <c r="I599" s="66" t="s">
        <v>490</v>
      </c>
      <c r="J599" s="67">
        <v>150</v>
      </c>
    </row>
    <row r="600" spans="1:10" x14ac:dyDescent="0.55000000000000004">
      <c r="A600" s="87">
        <v>45926.604907407411</v>
      </c>
      <c r="B600" s="66" t="s">
        <v>1387</v>
      </c>
      <c r="C600" s="66" t="s">
        <v>488</v>
      </c>
      <c r="D600" s="68">
        <v>45740</v>
      </c>
      <c r="E600" s="67">
        <v>24</v>
      </c>
      <c r="F600" s="67">
        <v>0</v>
      </c>
      <c r="G600" s="67">
        <v>115</v>
      </c>
      <c r="H600" s="66" t="s">
        <v>489</v>
      </c>
      <c r="I600" s="66" t="s">
        <v>490</v>
      </c>
      <c r="J600" s="67">
        <v>150</v>
      </c>
    </row>
    <row r="601" spans="1:10" x14ac:dyDescent="0.55000000000000004">
      <c r="A601" s="87">
        <v>45926.604907407411</v>
      </c>
      <c r="B601" s="66" t="s">
        <v>1387</v>
      </c>
      <c r="C601" s="66" t="s">
        <v>488</v>
      </c>
      <c r="D601" s="68">
        <v>45754</v>
      </c>
      <c r="E601" s="67">
        <v>0</v>
      </c>
      <c r="F601" s="67">
        <v>28</v>
      </c>
      <c r="G601" s="67">
        <v>120</v>
      </c>
      <c r="H601" s="66" t="s">
        <v>489</v>
      </c>
      <c r="I601" s="66" t="s">
        <v>490</v>
      </c>
      <c r="J601" s="67">
        <v>150</v>
      </c>
    </row>
    <row r="602" spans="1:10" x14ac:dyDescent="0.55000000000000004">
      <c r="A602" s="87">
        <v>45926.604907407411</v>
      </c>
      <c r="B602" s="66" t="s">
        <v>1387</v>
      </c>
      <c r="C602" s="66" t="s">
        <v>488</v>
      </c>
      <c r="D602" s="68">
        <v>45755</v>
      </c>
      <c r="E602" s="67">
        <v>0</v>
      </c>
      <c r="F602" s="67">
        <v>30</v>
      </c>
      <c r="G602" s="67">
        <v>103</v>
      </c>
      <c r="H602" s="66" t="s">
        <v>489</v>
      </c>
      <c r="I602" s="66" t="s">
        <v>490</v>
      </c>
      <c r="J602" s="67">
        <v>150</v>
      </c>
    </row>
    <row r="603" spans="1:10" x14ac:dyDescent="0.55000000000000004">
      <c r="A603" s="87">
        <v>45926.604907407411</v>
      </c>
      <c r="B603" s="66" t="s">
        <v>1387</v>
      </c>
      <c r="C603" s="66" t="s">
        <v>488</v>
      </c>
      <c r="D603" s="68">
        <v>45756</v>
      </c>
      <c r="E603" s="67">
        <v>28</v>
      </c>
      <c r="F603" s="67">
        <v>15</v>
      </c>
      <c r="G603" s="67">
        <v>91</v>
      </c>
      <c r="H603" s="66" t="s">
        <v>489</v>
      </c>
      <c r="I603" s="66" t="s">
        <v>490</v>
      </c>
      <c r="J603" s="67">
        <v>150</v>
      </c>
    </row>
    <row r="604" spans="1:10" x14ac:dyDescent="0.55000000000000004">
      <c r="A604" s="87">
        <v>45926.604907407411</v>
      </c>
      <c r="B604" s="66" t="s">
        <v>1387</v>
      </c>
      <c r="C604" s="66" t="s">
        <v>488</v>
      </c>
      <c r="D604" s="68">
        <v>45757</v>
      </c>
      <c r="E604" s="67">
        <v>25</v>
      </c>
      <c r="F604" s="67">
        <v>0</v>
      </c>
      <c r="G604" s="67">
        <v>120</v>
      </c>
      <c r="H604" s="66" t="s">
        <v>489</v>
      </c>
      <c r="I604" s="66" t="s">
        <v>490</v>
      </c>
      <c r="J604" s="67">
        <v>150</v>
      </c>
    </row>
    <row r="605" spans="1:10" x14ac:dyDescent="0.55000000000000004">
      <c r="A605" s="87">
        <v>45926.604907407411</v>
      </c>
      <c r="B605" s="66" t="s">
        <v>1387</v>
      </c>
      <c r="C605" s="66" t="s">
        <v>488</v>
      </c>
      <c r="D605" s="68">
        <v>45758</v>
      </c>
      <c r="E605" s="67">
        <v>15</v>
      </c>
      <c r="F605" s="67">
        <v>0</v>
      </c>
      <c r="G605" s="67">
        <v>104</v>
      </c>
      <c r="H605" s="66" t="s">
        <v>489</v>
      </c>
      <c r="I605" s="66" t="s">
        <v>490</v>
      </c>
      <c r="J605" s="67">
        <v>150</v>
      </c>
    </row>
    <row r="606" spans="1:10" x14ac:dyDescent="0.55000000000000004">
      <c r="A606" s="87">
        <v>45926.604907407411</v>
      </c>
      <c r="B606" s="66" t="s">
        <v>1387</v>
      </c>
      <c r="C606" s="66" t="s">
        <v>488</v>
      </c>
      <c r="D606" s="68">
        <v>45792</v>
      </c>
      <c r="E606" s="67">
        <v>29</v>
      </c>
      <c r="F606" s="67">
        <v>0</v>
      </c>
      <c r="G606" s="67">
        <v>108</v>
      </c>
      <c r="H606" s="66" t="s">
        <v>489</v>
      </c>
      <c r="I606" s="66" t="s">
        <v>490</v>
      </c>
      <c r="J606" s="67">
        <v>150</v>
      </c>
    </row>
    <row r="607" spans="1:10" x14ac:dyDescent="0.55000000000000004">
      <c r="A607" s="87">
        <v>45926.604907407411</v>
      </c>
      <c r="B607" s="66" t="s">
        <v>1387</v>
      </c>
      <c r="C607" s="66" t="s">
        <v>488</v>
      </c>
      <c r="D607" s="68">
        <v>45793</v>
      </c>
      <c r="E607" s="67">
        <v>1</v>
      </c>
      <c r="F607" s="67">
        <v>0</v>
      </c>
      <c r="G607" s="67">
        <v>120</v>
      </c>
      <c r="H607" s="66" t="s">
        <v>489</v>
      </c>
      <c r="I607" s="66" t="s">
        <v>490</v>
      </c>
      <c r="J607" s="67">
        <v>150</v>
      </c>
    </row>
    <row r="608" spans="1:10" x14ac:dyDescent="0.55000000000000004">
      <c r="A608" s="87">
        <v>45926.604907407411</v>
      </c>
      <c r="B608" s="66" t="s">
        <v>1387</v>
      </c>
      <c r="C608" s="66" t="s">
        <v>495</v>
      </c>
      <c r="D608" s="68">
        <v>45722</v>
      </c>
      <c r="E608" s="67">
        <v>0</v>
      </c>
      <c r="F608" s="67">
        <v>12</v>
      </c>
      <c r="G608" s="67">
        <v>126</v>
      </c>
      <c r="H608" s="66" t="s">
        <v>494</v>
      </c>
      <c r="I608" s="66" t="s">
        <v>496</v>
      </c>
      <c r="J608" s="67">
        <v>180</v>
      </c>
    </row>
    <row r="609" spans="1:10" x14ac:dyDescent="0.55000000000000004">
      <c r="A609" s="87">
        <v>45926.604907407411</v>
      </c>
      <c r="B609" s="66" t="s">
        <v>1387</v>
      </c>
      <c r="C609" s="66" t="s">
        <v>495</v>
      </c>
      <c r="D609" s="68">
        <v>45723</v>
      </c>
      <c r="E609" s="67">
        <v>0</v>
      </c>
      <c r="F609" s="67">
        <v>13</v>
      </c>
      <c r="G609" s="67">
        <v>134</v>
      </c>
      <c r="H609" s="66" t="s">
        <v>494</v>
      </c>
      <c r="I609" s="66" t="s">
        <v>496</v>
      </c>
      <c r="J609" s="67">
        <v>180</v>
      </c>
    </row>
    <row r="610" spans="1:10" x14ac:dyDescent="0.55000000000000004">
      <c r="A610" s="87">
        <v>45926.604907407411</v>
      </c>
      <c r="B610" s="66" t="s">
        <v>1387</v>
      </c>
      <c r="C610" s="66" t="s">
        <v>495</v>
      </c>
      <c r="D610" s="68">
        <v>45727</v>
      </c>
      <c r="E610" s="67">
        <v>12</v>
      </c>
      <c r="F610" s="67">
        <v>0</v>
      </c>
      <c r="G610" s="67">
        <v>128</v>
      </c>
      <c r="H610" s="66" t="s">
        <v>494</v>
      </c>
      <c r="I610" s="66" t="s">
        <v>496</v>
      </c>
      <c r="J610" s="67">
        <v>180</v>
      </c>
    </row>
    <row r="611" spans="1:10" x14ac:dyDescent="0.55000000000000004">
      <c r="A611" s="87">
        <v>45926.604907407411</v>
      </c>
      <c r="B611" s="66" t="s">
        <v>1387</v>
      </c>
      <c r="C611" s="66" t="s">
        <v>495</v>
      </c>
      <c r="D611" s="68">
        <v>45728</v>
      </c>
      <c r="E611" s="67">
        <v>13</v>
      </c>
      <c r="F611" s="67">
        <v>0</v>
      </c>
      <c r="G611" s="67">
        <v>129</v>
      </c>
      <c r="H611" s="66" t="s">
        <v>494</v>
      </c>
      <c r="I611" s="66" t="s">
        <v>496</v>
      </c>
      <c r="J611" s="67">
        <v>180</v>
      </c>
    </row>
    <row r="612" spans="1:10" x14ac:dyDescent="0.55000000000000004">
      <c r="A612" s="87">
        <v>45926.604907407411</v>
      </c>
      <c r="B612" s="66" t="s">
        <v>1387</v>
      </c>
      <c r="C612" s="66" t="s">
        <v>498</v>
      </c>
      <c r="D612" s="68">
        <v>45727</v>
      </c>
      <c r="E612" s="67">
        <v>0</v>
      </c>
      <c r="F612" s="67">
        <v>20</v>
      </c>
      <c r="G612" s="67">
        <v>128</v>
      </c>
      <c r="H612" s="66" t="s">
        <v>497</v>
      </c>
      <c r="I612" s="66" t="s">
        <v>499</v>
      </c>
      <c r="J612" s="67">
        <v>120</v>
      </c>
    </row>
    <row r="613" spans="1:10" x14ac:dyDescent="0.55000000000000004">
      <c r="A613" s="87">
        <v>45926.604907407411</v>
      </c>
      <c r="B613" s="66" t="s">
        <v>1387</v>
      </c>
      <c r="C613" s="66" t="s">
        <v>498</v>
      </c>
      <c r="D613" s="68">
        <v>45729</v>
      </c>
      <c r="E613" s="67">
        <v>20</v>
      </c>
      <c r="F613" s="67">
        <v>0</v>
      </c>
      <c r="G613" s="67">
        <v>132</v>
      </c>
      <c r="H613" s="66" t="s">
        <v>497</v>
      </c>
      <c r="I613" s="66" t="s">
        <v>499</v>
      </c>
      <c r="J613" s="67">
        <v>120</v>
      </c>
    </row>
    <row r="614" spans="1:10" x14ac:dyDescent="0.55000000000000004">
      <c r="A614" s="87">
        <v>45926.604907407411</v>
      </c>
      <c r="B614" s="66" t="s">
        <v>1387</v>
      </c>
      <c r="C614" s="66" t="s">
        <v>506</v>
      </c>
      <c r="D614" s="68">
        <v>45799</v>
      </c>
      <c r="E614" s="67">
        <v>0</v>
      </c>
      <c r="F614" s="67">
        <v>4</v>
      </c>
      <c r="G614" s="67">
        <v>109</v>
      </c>
      <c r="H614" s="66" t="s">
        <v>505</v>
      </c>
      <c r="I614" s="66" t="s">
        <v>490</v>
      </c>
      <c r="J614" s="67">
        <v>160</v>
      </c>
    </row>
    <row r="615" spans="1:10" x14ac:dyDescent="0.55000000000000004">
      <c r="A615" s="87">
        <v>45926.604907407411</v>
      </c>
      <c r="B615" s="66" t="s">
        <v>1387</v>
      </c>
      <c r="C615" s="66" t="s">
        <v>506</v>
      </c>
      <c r="D615" s="68">
        <v>45803</v>
      </c>
      <c r="E615" s="67">
        <v>4</v>
      </c>
      <c r="F615" s="67">
        <v>0</v>
      </c>
      <c r="G615" s="67">
        <v>111</v>
      </c>
      <c r="H615" s="66" t="s">
        <v>505</v>
      </c>
      <c r="I615" s="66" t="s">
        <v>490</v>
      </c>
      <c r="J615" s="67">
        <v>160</v>
      </c>
    </row>
    <row r="616" spans="1:10" x14ac:dyDescent="0.55000000000000004">
      <c r="A616" s="87">
        <v>45926.604907407411</v>
      </c>
      <c r="B616" s="66" t="s">
        <v>1387</v>
      </c>
      <c r="C616" s="66" t="s">
        <v>508</v>
      </c>
      <c r="D616" s="68">
        <v>45714</v>
      </c>
      <c r="E616" s="67">
        <v>0</v>
      </c>
      <c r="F616" s="67">
        <v>170</v>
      </c>
      <c r="G616" s="67">
        <v>111</v>
      </c>
      <c r="H616" s="66" t="s">
        <v>507</v>
      </c>
      <c r="I616" s="66" t="s">
        <v>490</v>
      </c>
      <c r="J616" s="67">
        <v>150</v>
      </c>
    </row>
    <row r="617" spans="1:10" x14ac:dyDescent="0.55000000000000004">
      <c r="A617" s="87">
        <v>45926.604907407411</v>
      </c>
      <c r="B617" s="66" t="s">
        <v>1387</v>
      </c>
      <c r="C617" s="66" t="s">
        <v>508</v>
      </c>
      <c r="D617" s="68">
        <v>45715</v>
      </c>
      <c r="E617" s="67">
        <v>0</v>
      </c>
      <c r="F617" s="67">
        <v>157</v>
      </c>
      <c r="G617" s="67">
        <v>129</v>
      </c>
      <c r="H617" s="66" t="s">
        <v>507</v>
      </c>
      <c r="I617" s="66" t="s">
        <v>490</v>
      </c>
      <c r="J617" s="67">
        <v>150</v>
      </c>
    </row>
    <row r="618" spans="1:10" x14ac:dyDescent="0.55000000000000004">
      <c r="A618" s="87">
        <v>45926.604907407411</v>
      </c>
      <c r="B618" s="66" t="s">
        <v>1387</v>
      </c>
      <c r="C618" s="66" t="s">
        <v>508</v>
      </c>
      <c r="D618" s="68">
        <v>45716</v>
      </c>
      <c r="E618" s="67">
        <v>170</v>
      </c>
      <c r="F618" s="67">
        <v>160</v>
      </c>
      <c r="G618" s="67">
        <v>125</v>
      </c>
      <c r="H618" s="66" t="s">
        <v>507</v>
      </c>
      <c r="I618" s="66" t="s">
        <v>490</v>
      </c>
      <c r="J618" s="67">
        <v>150</v>
      </c>
    </row>
    <row r="619" spans="1:10" x14ac:dyDescent="0.55000000000000004">
      <c r="A619" s="87">
        <v>45926.604907407411</v>
      </c>
      <c r="B619" s="66" t="s">
        <v>1387</v>
      </c>
      <c r="C619" s="66" t="s">
        <v>508</v>
      </c>
      <c r="D619" s="68">
        <v>45719</v>
      </c>
      <c r="E619" s="67">
        <v>157</v>
      </c>
      <c r="F619" s="67">
        <v>180</v>
      </c>
      <c r="G619" s="67">
        <v>126</v>
      </c>
      <c r="H619" s="66" t="s">
        <v>507</v>
      </c>
      <c r="I619" s="66" t="s">
        <v>490</v>
      </c>
      <c r="J619" s="67">
        <v>150</v>
      </c>
    </row>
    <row r="620" spans="1:10" x14ac:dyDescent="0.55000000000000004">
      <c r="A620" s="87">
        <v>45926.604907407411</v>
      </c>
      <c r="B620" s="66" t="s">
        <v>1387</v>
      </c>
      <c r="C620" s="66" t="s">
        <v>508</v>
      </c>
      <c r="D620" s="68">
        <v>45720</v>
      </c>
      <c r="E620" s="67">
        <v>160</v>
      </c>
      <c r="F620" s="67">
        <v>167</v>
      </c>
      <c r="G620" s="67">
        <v>131</v>
      </c>
      <c r="H620" s="66" t="s">
        <v>507</v>
      </c>
      <c r="I620" s="66" t="s">
        <v>490</v>
      </c>
      <c r="J620" s="67">
        <v>150</v>
      </c>
    </row>
    <row r="621" spans="1:10" x14ac:dyDescent="0.55000000000000004">
      <c r="A621" s="87">
        <v>45926.604907407411</v>
      </c>
      <c r="B621" s="66" t="s">
        <v>1387</v>
      </c>
      <c r="C621" s="66" t="s">
        <v>508</v>
      </c>
      <c r="D621" s="68">
        <v>45721</v>
      </c>
      <c r="E621" s="67">
        <v>180</v>
      </c>
      <c r="F621" s="67">
        <v>167</v>
      </c>
      <c r="G621" s="67">
        <v>129</v>
      </c>
      <c r="H621" s="66" t="s">
        <v>507</v>
      </c>
      <c r="I621" s="66" t="s">
        <v>490</v>
      </c>
      <c r="J621" s="67">
        <v>150</v>
      </c>
    </row>
    <row r="622" spans="1:10" x14ac:dyDescent="0.55000000000000004">
      <c r="A622" s="87">
        <v>45926.604907407411</v>
      </c>
      <c r="B622" s="66" t="s">
        <v>1387</v>
      </c>
      <c r="C622" s="66" t="s">
        <v>508</v>
      </c>
      <c r="D622" s="68">
        <v>45722</v>
      </c>
      <c r="E622" s="67">
        <v>167</v>
      </c>
      <c r="F622" s="67">
        <v>167</v>
      </c>
      <c r="G622" s="67">
        <v>126</v>
      </c>
      <c r="H622" s="66" t="s">
        <v>507</v>
      </c>
      <c r="I622" s="66" t="s">
        <v>490</v>
      </c>
      <c r="J622" s="67">
        <v>150</v>
      </c>
    </row>
    <row r="623" spans="1:10" x14ac:dyDescent="0.55000000000000004">
      <c r="A623" s="87">
        <v>45926.604907407411</v>
      </c>
      <c r="B623" s="66" t="s">
        <v>1387</v>
      </c>
      <c r="C623" s="66" t="s">
        <v>508</v>
      </c>
      <c r="D623" s="68">
        <v>45723</v>
      </c>
      <c r="E623" s="67">
        <v>167</v>
      </c>
      <c r="F623" s="67">
        <v>167</v>
      </c>
      <c r="G623" s="67">
        <v>134</v>
      </c>
      <c r="H623" s="66" t="s">
        <v>507</v>
      </c>
      <c r="I623" s="66" t="s">
        <v>490</v>
      </c>
      <c r="J623" s="67">
        <v>150</v>
      </c>
    </row>
    <row r="624" spans="1:10" x14ac:dyDescent="0.55000000000000004">
      <c r="A624" s="87">
        <v>45926.604907407411</v>
      </c>
      <c r="B624" s="66" t="s">
        <v>1387</v>
      </c>
      <c r="C624" s="66" t="s">
        <v>508</v>
      </c>
      <c r="D624" s="68">
        <v>45726</v>
      </c>
      <c r="E624" s="67">
        <v>167</v>
      </c>
      <c r="F624" s="67">
        <v>167</v>
      </c>
      <c r="G624" s="67">
        <v>125</v>
      </c>
      <c r="H624" s="66" t="s">
        <v>507</v>
      </c>
      <c r="I624" s="66" t="s">
        <v>490</v>
      </c>
      <c r="J624" s="67">
        <v>150</v>
      </c>
    </row>
    <row r="625" spans="1:10" x14ac:dyDescent="0.55000000000000004">
      <c r="A625" s="87">
        <v>45926.604907407411</v>
      </c>
      <c r="B625" s="66" t="s">
        <v>1387</v>
      </c>
      <c r="C625" s="66" t="s">
        <v>508</v>
      </c>
      <c r="D625" s="68">
        <v>45727</v>
      </c>
      <c r="E625" s="67">
        <v>167</v>
      </c>
      <c r="F625" s="67">
        <v>167</v>
      </c>
      <c r="G625" s="67">
        <v>128</v>
      </c>
      <c r="H625" s="66" t="s">
        <v>507</v>
      </c>
      <c r="I625" s="66" t="s">
        <v>490</v>
      </c>
      <c r="J625" s="67">
        <v>150</v>
      </c>
    </row>
    <row r="626" spans="1:10" x14ac:dyDescent="0.55000000000000004">
      <c r="A626" s="87">
        <v>45926.604907407411</v>
      </c>
      <c r="B626" s="66" t="s">
        <v>1387</v>
      </c>
      <c r="C626" s="66" t="s">
        <v>508</v>
      </c>
      <c r="D626" s="68">
        <v>45728</v>
      </c>
      <c r="E626" s="67">
        <v>167</v>
      </c>
      <c r="F626" s="67">
        <v>167</v>
      </c>
      <c r="G626" s="67">
        <v>129</v>
      </c>
      <c r="H626" s="66" t="s">
        <v>507</v>
      </c>
      <c r="I626" s="66" t="s">
        <v>490</v>
      </c>
      <c r="J626" s="67">
        <v>150</v>
      </c>
    </row>
    <row r="627" spans="1:10" x14ac:dyDescent="0.55000000000000004">
      <c r="A627" s="87">
        <v>45926.604907407411</v>
      </c>
      <c r="B627" s="66" t="s">
        <v>1387</v>
      </c>
      <c r="C627" s="66" t="s">
        <v>508</v>
      </c>
      <c r="D627" s="68">
        <v>45729</v>
      </c>
      <c r="E627" s="67">
        <v>167</v>
      </c>
      <c r="F627" s="67">
        <v>166</v>
      </c>
      <c r="G627" s="67">
        <v>132</v>
      </c>
      <c r="H627" s="66" t="s">
        <v>507</v>
      </c>
      <c r="I627" s="66" t="s">
        <v>490</v>
      </c>
      <c r="J627" s="67">
        <v>150</v>
      </c>
    </row>
    <row r="628" spans="1:10" x14ac:dyDescent="0.55000000000000004">
      <c r="A628" s="87">
        <v>45926.604907407411</v>
      </c>
      <c r="B628" s="66" t="s">
        <v>1387</v>
      </c>
      <c r="C628" s="66" t="s">
        <v>508</v>
      </c>
      <c r="D628" s="68">
        <v>45730</v>
      </c>
      <c r="E628" s="67">
        <v>167</v>
      </c>
      <c r="F628" s="67">
        <v>166</v>
      </c>
      <c r="G628" s="67">
        <v>132</v>
      </c>
      <c r="H628" s="66" t="s">
        <v>507</v>
      </c>
      <c r="I628" s="66" t="s">
        <v>490</v>
      </c>
      <c r="J628" s="67">
        <v>150</v>
      </c>
    </row>
    <row r="629" spans="1:10" x14ac:dyDescent="0.55000000000000004">
      <c r="A629" s="87">
        <v>45926.604907407411</v>
      </c>
      <c r="B629" s="66" t="s">
        <v>1387</v>
      </c>
      <c r="C629" s="66" t="s">
        <v>508</v>
      </c>
      <c r="D629" s="68">
        <v>45733</v>
      </c>
      <c r="E629" s="67">
        <v>166</v>
      </c>
      <c r="F629" s="67">
        <v>166</v>
      </c>
      <c r="G629" s="67">
        <v>100</v>
      </c>
      <c r="H629" s="66" t="s">
        <v>507</v>
      </c>
      <c r="I629" s="66" t="s">
        <v>490</v>
      </c>
      <c r="J629" s="67">
        <v>150</v>
      </c>
    </row>
    <row r="630" spans="1:10" x14ac:dyDescent="0.55000000000000004">
      <c r="A630" s="87">
        <v>45926.604907407411</v>
      </c>
      <c r="B630" s="66" t="s">
        <v>1387</v>
      </c>
      <c r="C630" s="66" t="s">
        <v>508</v>
      </c>
      <c r="D630" s="68">
        <v>45734</v>
      </c>
      <c r="E630" s="67">
        <v>166</v>
      </c>
      <c r="F630" s="67">
        <v>167</v>
      </c>
      <c r="G630" s="67">
        <v>124</v>
      </c>
      <c r="H630" s="66" t="s">
        <v>507</v>
      </c>
      <c r="I630" s="66" t="s">
        <v>490</v>
      </c>
      <c r="J630" s="67">
        <v>150</v>
      </c>
    </row>
    <row r="631" spans="1:10" x14ac:dyDescent="0.55000000000000004">
      <c r="A631" s="87">
        <v>45926.604907407411</v>
      </c>
      <c r="B631" s="66" t="s">
        <v>1387</v>
      </c>
      <c r="C631" s="66" t="s">
        <v>508</v>
      </c>
      <c r="D631" s="68">
        <v>45735</v>
      </c>
      <c r="E631" s="67">
        <v>166</v>
      </c>
      <c r="F631" s="67">
        <v>167</v>
      </c>
      <c r="G631" s="67">
        <v>115</v>
      </c>
      <c r="H631" s="66" t="s">
        <v>507</v>
      </c>
      <c r="I631" s="66" t="s">
        <v>490</v>
      </c>
      <c r="J631" s="67">
        <v>150</v>
      </c>
    </row>
    <row r="632" spans="1:10" x14ac:dyDescent="0.55000000000000004">
      <c r="A632" s="87">
        <v>45926.604907407411</v>
      </c>
      <c r="B632" s="66" t="s">
        <v>1387</v>
      </c>
      <c r="C632" s="66" t="s">
        <v>508</v>
      </c>
      <c r="D632" s="68">
        <v>45736</v>
      </c>
      <c r="E632" s="67">
        <v>167</v>
      </c>
      <c r="F632" s="67">
        <v>166</v>
      </c>
      <c r="G632" s="67">
        <v>118</v>
      </c>
      <c r="H632" s="66" t="s">
        <v>507</v>
      </c>
      <c r="I632" s="66" t="s">
        <v>490</v>
      </c>
      <c r="J632" s="67">
        <v>150</v>
      </c>
    </row>
    <row r="633" spans="1:10" x14ac:dyDescent="0.55000000000000004">
      <c r="A633" s="87">
        <v>45926.604907407411</v>
      </c>
      <c r="B633" s="66" t="s">
        <v>1387</v>
      </c>
      <c r="C633" s="66" t="s">
        <v>508</v>
      </c>
      <c r="D633" s="68">
        <v>45737</v>
      </c>
      <c r="E633" s="67">
        <v>167</v>
      </c>
      <c r="F633" s="67">
        <v>166</v>
      </c>
      <c r="G633" s="67">
        <v>118</v>
      </c>
      <c r="H633" s="66" t="s">
        <v>507</v>
      </c>
      <c r="I633" s="66" t="s">
        <v>490</v>
      </c>
      <c r="J633" s="67">
        <v>150</v>
      </c>
    </row>
    <row r="634" spans="1:10" x14ac:dyDescent="0.55000000000000004">
      <c r="A634" s="87">
        <v>45926.604907407411</v>
      </c>
      <c r="B634" s="66" t="s">
        <v>1387</v>
      </c>
      <c r="C634" s="66" t="s">
        <v>508</v>
      </c>
      <c r="D634" s="68">
        <v>45740</v>
      </c>
      <c r="E634" s="67">
        <v>0</v>
      </c>
      <c r="F634" s="67">
        <v>165</v>
      </c>
      <c r="G634" s="67">
        <v>115</v>
      </c>
      <c r="H634" s="66" t="s">
        <v>507</v>
      </c>
      <c r="I634" s="66" t="s">
        <v>490</v>
      </c>
      <c r="J634" s="67">
        <v>150</v>
      </c>
    </row>
    <row r="635" spans="1:10" x14ac:dyDescent="0.55000000000000004">
      <c r="A635" s="87">
        <v>45926.604907407411</v>
      </c>
      <c r="B635" s="66" t="s">
        <v>1387</v>
      </c>
      <c r="C635" s="66" t="s">
        <v>508</v>
      </c>
      <c r="D635" s="68">
        <v>45741</v>
      </c>
      <c r="E635" s="67">
        <v>166</v>
      </c>
      <c r="F635" s="67">
        <v>120</v>
      </c>
      <c r="G635" s="67">
        <v>122</v>
      </c>
      <c r="H635" s="66" t="s">
        <v>507</v>
      </c>
      <c r="I635" s="66" t="s">
        <v>490</v>
      </c>
      <c r="J635" s="67">
        <v>150</v>
      </c>
    </row>
    <row r="636" spans="1:10" x14ac:dyDescent="0.55000000000000004">
      <c r="A636" s="87">
        <v>45926.604907407411</v>
      </c>
      <c r="B636" s="66" t="s">
        <v>1387</v>
      </c>
      <c r="C636" s="66" t="s">
        <v>508</v>
      </c>
      <c r="D636" s="68">
        <v>45742</v>
      </c>
      <c r="E636" s="67">
        <v>0</v>
      </c>
      <c r="F636" s="67">
        <v>120</v>
      </c>
      <c r="G636" s="67">
        <v>130</v>
      </c>
      <c r="H636" s="66" t="s">
        <v>507</v>
      </c>
      <c r="I636" s="66" t="s">
        <v>490</v>
      </c>
      <c r="J636" s="67">
        <v>120</v>
      </c>
    </row>
    <row r="637" spans="1:10" x14ac:dyDescent="0.55000000000000004">
      <c r="A637" s="87">
        <v>45926.604907407411</v>
      </c>
      <c r="B637" s="66" t="s">
        <v>1387</v>
      </c>
      <c r="C637" s="66" t="s">
        <v>508</v>
      </c>
      <c r="D637" s="68">
        <v>45744</v>
      </c>
      <c r="E637" s="67">
        <v>120</v>
      </c>
      <c r="F637" s="67">
        <v>0</v>
      </c>
      <c r="G637" s="67">
        <v>129</v>
      </c>
      <c r="H637" s="66" t="s">
        <v>507</v>
      </c>
      <c r="I637" s="66" t="s">
        <v>490</v>
      </c>
      <c r="J637" s="67">
        <v>120</v>
      </c>
    </row>
    <row r="638" spans="1:10" x14ac:dyDescent="0.55000000000000004">
      <c r="A638" s="87">
        <v>45926.604907407411</v>
      </c>
      <c r="B638" s="66" t="s">
        <v>1387</v>
      </c>
      <c r="C638" s="66" t="s">
        <v>508</v>
      </c>
      <c r="D638" s="68">
        <v>45749</v>
      </c>
      <c r="E638" s="67">
        <v>0</v>
      </c>
      <c r="F638" s="67">
        <v>99</v>
      </c>
      <c r="G638" s="67">
        <v>130</v>
      </c>
      <c r="H638" s="66" t="s">
        <v>507</v>
      </c>
      <c r="I638" s="66" t="s">
        <v>490</v>
      </c>
      <c r="J638" s="67">
        <v>120</v>
      </c>
    </row>
    <row r="639" spans="1:10" x14ac:dyDescent="0.55000000000000004">
      <c r="A639" s="87">
        <v>45926.604907407411</v>
      </c>
      <c r="B639" s="66" t="s">
        <v>1387</v>
      </c>
      <c r="C639" s="66" t="s">
        <v>508</v>
      </c>
      <c r="D639" s="68">
        <v>45750</v>
      </c>
      <c r="E639" s="67">
        <v>0</v>
      </c>
      <c r="F639" s="67">
        <v>158</v>
      </c>
      <c r="G639" s="67">
        <v>110</v>
      </c>
      <c r="H639" s="66" t="s">
        <v>507</v>
      </c>
      <c r="I639" s="66" t="s">
        <v>490</v>
      </c>
      <c r="J639" s="67">
        <v>120</v>
      </c>
    </row>
    <row r="640" spans="1:10" x14ac:dyDescent="0.55000000000000004">
      <c r="A640" s="87">
        <v>45926.604907407411</v>
      </c>
      <c r="B640" s="66" t="s">
        <v>1387</v>
      </c>
      <c r="C640" s="66" t="s">
        <v>508</v>
      </c>
      <c r="D640" s="68">
        <v>45751</v>
      </c>
      <c r="E640" s="67">
        <v>99</v>
      </c>
      <c r="F640" s="67">
        <v>118</v>
      </c>
      <c r="G640" s="67">
        <v>129</v>
      </c>
      <c r="H640" s="66" t="s">
        <v>507</v>
      </c>
      <c r="I640" s="66" t="s">
        <v>490</v>
      </c>
      <c r="J640" s="67">
        <v>120</v>
      </c>
    </row>
    <row r="641" spans="1:10" x14ac:dyDescent="0.55000000000000004">
      <c r="A641" s="87">
        <v>45926.604907407411</v>
      </c>
      <c r="B641" s="66" t="s">
        <v>1387</v>
      </c>
      <c r="C641" s="66" t="s">
        <v>508</v>
      </c>
      <c r="D641" s="68">
        <v>45752</v>
      </c>
      <c r="E641" s="67">
        <v>0</v>
      </c>
      <c r="F641" s="67">
        <v>179</v>
      </c>
      <c r="G641" s="67">
        <v>97</v>
      </c>
      <c r="H641" s="66" t="s">
        <v>507</v>
      </c>
      <c r="I641" s="66" t="s">
        <v>490</v>
      </c>
      <c r="J641" s="67">
        <v>120</v>
      </c>
    </row>
    <row r="642" spans="1:10" x14ac:dyDescent="0.55000000000000004">
      <c r="A642" s="87">
        <v>45926.604907407411</v>
      </c>
      <c r="B642" s="66" t="s">
        <v>1387</v>
      </c>
      <c r="C642" s="66" t="s">
        <v>508</v>
      </c>
      <c r="D642" s="68">
        <v>45754</v>
      </c>
      <c r="E642" s="67">
        <v>158</v>
      </c>
      <c r="F642" s="67">
        <v>100</v>
      </c>
      <c r="G642" s="67">
        <v>120</v>
      </c>
      <c r="H642" s="66" t="s">
        <v>507</v>
      </c>
      <c r="I642" s="66" t="s">
        <v>490</v>
      </c>
      <c r="J642" s="67">
        <v>120</v>
      </c>
    </row>
    <row r="643" spans="1:10" x14ac:dyDescent="0.55000000000000004">
      <c r="A643" s="87">
        <v>45926.604907407411</v>
      </c>
      <c r="B643" s="66" t="s">
        <v>1387</v>
      </c>
      <c r="C643" s="66" t="s">
        <v>508</v>
      </c>
      <c r="D643" s="68">
        <v>45755</v>
      </c>
      <c r="E643" s="67">
        <v>118</v>
      </c>
      <c r="F643" s="67">
        <v>182</v>
      </c>
      <c r="G643" s="67">
        <v>103</v>
      </c>
      <c r="H643" s="66" t="s">
        <v>507</v>
      </c>
      <c r="I643" s="66" t="s">
        <v>490</v>
      </c>
      <c r="J643" s="67">
        <v>120</v>
      </c>
    </row>
    <row r="644" spans="1:10" x14ac:dyDescent="0.55000000000000004">
      <c r="A644" s="87">
        <v>45926.604907407411</v>
      </c>
      <c r="B644" s="66" t="s">
        <v>1387</v>
      </c>
      <c r="C644" s="66" t="s">
        <v>508</v>
      </c>
      <c r="D644" s="68">
        <v>45756</v>
      </c>
      <c r="E644" s="67">
        <v>154</v>
      </c>
      <c r="F644" s="67">
        <v>172</v>
      </c>
      <c r="G644" s="67">
        <v>91</v>
      </c>
      <c r="H644" s="66" t="s">
        <v>507</v>
      </c>
      <c r="I644" s="66" t="s">
        <v>490</v>
      </c>
      <c r="J644" s="67">
        <v>120</v>
      </c>
    </row>
    <row r="645" spans="1:10" x14ac:dyDescent="0.55000000000000004">
      <c r="A645" s="87">
        <v>45926.604907407411</v>
      </c>
      <c r="B645" s="66" t="s">
        <v>1387</v>
      </c>
      <c r="C645" s="66" t="s">
        <v>508</v>
      </c>
      <c r="D645" s="68">
        <v>45757</v>
      </c>
      <c r="E645" s="67">
        <v>182</v>
      </c>
      <c r="F645" s="67">
        <v>165</v>
      </c>
      <c r="G645" s="67">
        <v>120</v>
      </c>
      <c r="H645" s="66" t="s">
        <v>507</v>
      </c>
      <c r="I645" s="66" t="s">
        <v>490</v>
      </c>
      <c r="J645" s="67">
        <v>120</v>
      </c>
    </row>
    <row r="646" spans="1:10" x14ac:dyDescent="0.55000000000000004">
      <c r="A646" s="87">
        <v>45926.604907407411</v>
      </c>
      <c r="B646" s="66" t="s">
        <v>1387</v>
      </c>
      <c r="C646" s="66" t="s">
        <v>508</v>
      </c>
      <c r="D646" s="68">
        <v>45758</v>
      </c>
      <c r="E646" s="67">
        <v>172</v>
      </c>
      <c r="F646" s="67">
        <v>165</v>
      </c>
      <c r="G646" s="67">
        <v>104</v>
      </c>
      <c r="H646" s="66" t="s">
        <v>507</v>
      </c>
      <c r="I646" s="66" t="s">
        <v>490</v>
      </c>
      <c r="J646" s="67">
        <v>120</v>
      </c>
    </row>
    <row r="647" spans="1:10" x14ac:dyDescent="0.55000000000000004">
      <c r="A647" s="87">
        <v>45926.604907407411</v>
      </c>
      <c r="B647" s="66" t="s">
        <v>1387</v>
      </c>
      <c r="C647" s="66" t="s">
        <v>508</v>
      </c>
      <c r="D647" s="68">
        <v>45761</v>
      </c>
      <c r="E647" s="67">
        <v>165</v>
      </c>
      <c r="F647" s="67">
        <v>130</v>
      </c>
      <c r="G647" s="67">
        <v>130</v>
      </c>
      <c r="H647" s="66" t="s">
        <v>507</v>
      </c>
      <c r="I647" s="66" t="s">
        <v>490</v>
      </c>
      <c r="J647" s="67">
        <v>120</v>
      </c>
    </row>
    <row r="648" spans="1:10" x14ac:dyDescent="0.55000000000000004">
      <c r="A648" s="87">
        <v>45926.604907407411</v>
      </c>
      <c r="B648" s="66" t="s">
        <v>1387</v>
      </c>
      <c r="C648" s="66" t="s">
        <v>508</v>
      </c>
      <c r="D648" s="68">
        <v>45762</v>
      </c>
      <c r="E648" s="67">
        <v>165</v>
      </c>
      <c r="F648" s="67">
        <v>105</v>
      </c>
      <c r="G648" s="67">
        <v>113</v>
      </c>
      <c r="H648" s="66" t="s">
        <v>507</v>
      </c>
      <c r="I648" s="66" t="s">
        <v>490</v>
      </c>
      <c r="J648" s="67">
        <v>120</v>
      </c>
    </row>
    <row r="649" spans="1:10" x14ac:dyDescent="0.55000000000000004">
      <c r="A649" s="87">
        <v>45926.604907407411</v>
      </c>
      <c r="B649" s="66" t="s">
        <v>1387</v>
      </c>
      <c r="C649" s="66" t="s">
        <v>508</v>
      </c>
      <c r="D649" s="68">
        <v>45763</v>
      </c>
      <c r="E649" s="67">
        <v>180</v>
      </c>
      <c r="F649" s="67">
        <v>112</v>
      </c>
      <c r="G649" s="67">
        <v>126</v>
      </c>
      <c r="H649" s="66" t="s">
        <v>507</v>
      </c>
      <c r="I649" s="66" t="s">
        <v>490</v>
      </c>
      <c r="J649" s="67">
        <v>120</v>
      </c>
    </row>
    <row r="650" spans="1:10" x14ac:dyDescent="0.55000000000000004">
      <c r="A650" s="87">
        <v>45926.604907407411</v>
      </c>
      <c r="B650" s="66" t="s">
        <v>1387</v>
      </c>
      <c r="C650" s="66" t="s">
        <v>508</v>
      </c>
      <c r="D650" s="68">
        <v>45764</v>
      </c>
      <c r="E650" s="67">
        <v>160</v>
      </c>
      <c r="F650" s="67">
        <v>91</v>
      </c>
      <c r="G650" s="67">
        <v>129</v>
      </c>
      <c r="H650" s="66" t="s">
        <v>507</v>
      </c>
      <c r="I650" s="66" t="s">
        <v>490</v>
      </c>
      <c r="J650" s="67">
        <v>120</v>
      </c>
    </row>
    <row r="651" spans="1:10" x14ac:dyDescent="0.55000000000000004">
      <c r="A651" s="87">
        <v>45926.604907407411</v>
      </c>
      <c r="B651" s="66" t="s">
        <v>1387</v>
      </c>
      <c r="C651" s="66" t="s">
        <v>508</v>
      </c>
      <c r="D651" s="68">
        <v>45765</v>
      </c>
      <c r="E651" s="67">
        <v>112</v>
      </c>
      <c r="F651" s="67">
        <v>160</v>
      </c>
      <c r="G651" s="67">
        <v>119</v>
      </c>
      <c r="H651" s="66" t="s">
        <v>507</v>
      </c>
      <c r="I651" s="66" t="s">
        <v>490</v>
      </c>
      <c r="J651" s="67">
        <v>120</v>
      </c>
    </row>
    <row r="652" spans="1:10" x14ac:dyDescent="0.55000000000000004">
      <c r="A652" s="87">
        <v>45926.604907407411</v>
      </c>
      <c r="B652" s="66" t="s">
        <v>1387</v>
      </c>
      <c r="C652" s="66" t="s">
        <v>508</v>
      </c>
      <c r="D652" s="68">
        <v>45768</v>
      </c>
      <c r="E652" s="67">
        <v>111</v>
      </c>
      <c r="F652" s="67">
        <v>106</v>
      </c>
      <c r="G652" s="67">
        <v>124</v>
      </c>
      <c r="H652" s="66" t="s">
        <v>507</v>
      </c>
      <c r="I652" s="66" t="s">
        <v>490</v>
      </c>
      <c r="J652" s="67">
        <v>120</v>
      </c>
    </row>
    <row r="653" spans="1:10" x14ac:dyDescent="0.55000000000000004">
      <c r="A653" s="87">
        <v>45926.604907407411</v>
      </c>
      <c r="B653" s="66" t="s">
        <v>1387</v>
      </c>
      <c r="C653" s="66" t="s">
        <v>508</v>
      </c>
      <c r="D653" s="68">
        <v>45769</v>
      </c>
      <c r="E653" s="67">
        <v>160</v>
      </c>
      <c r="F653" s="67">
        <v>160</v>
      </c>
      <c r="G653" s="67">
        <v>112</v>
      </c>
      <c r="H653" s="66" t="s">
        <v>507</v>
      </c>
      <c r="I653" s="66" t="s">
        <v>490</v>
      </c>
      <c r="J653" s="67">
        <v>120</v>
      </c>
    </row>
    <row r="654" spans="1:10" x14ac:dyDescent="0.55000000000000004">
      <c r="A654" s="87">
        <v>45926.604907407411</v>
      </c>
      <c r="B654" s="66" t="s">
        <v>1387</v>
      </c>
      <c r="C654" s="66" t="s">
        <v>508</v>
      </c>
      <c r="D654" s="68">
        <v>45770</v>
      </c>
      <c r="E654" s="67">
        <v>106</v>
      </c>
      <c r="F654" s="67">
        <v>179</v>
      </c>
      <c r="G654" s="67">
        <v>99</v>
      </c>
      <c r="H654" s="66" t="s">
        <v>507</v>
      </c>
      <c r="I654" s="66" t="s">
        <v>490</v>
      </c>
      <c r="J654" s="67">
        <v>120</v>
      </c>
    </row>
    <row r="655" spans="1:10" x14ac:dyDescent="0.55000000000000004">
      <c r="A655" s="87">
        <v>45926.604907407411</v>
      </c>
      <c r="B655" s="66" t="s">
        <v>1387</v>
      </c>
      <c r="C655" s="66" t="s">
        <v>508</v>
      </c>
      <c r="D655" s="68">
        <v>45771</v>
      </c>
      <c r="E655" s="67">
        <v>160</v>
      </c>
      <c r="F655" s="67">
        <v>132</v>
      </c>
      <c r="G655" s="67">
        <v>104</v>
      </c>
      <c r="H655" s="66" t="s">
        <v>507</v>
      </c>
      <c r="I655" s="66" t="s">
        <v>490</v>
      </c>
      <c r="J655" s="67">
        <v>120</v>
      </c>
    </row>
    <row r="656" spans="1:10" x14ac:dyDescent="0.55000000000000004">
      <c r="A656" s="87">
        <v>45926.604907407411</v>
      </c>
      <c r="B656" s="66" t="s">
        <v>1387</v>
      </c>
      <c r="C656" s="66" t="s">
        <v>508</v>
      </c>
      <c r="D656" s="68">
        <v>45772</v>
      </c>
      <c r="E656" s="67">
        <v>179</v>
      </c>
      <c r="F656" s="67">
        <v>127</v>
      </c>
      <c r="G656" s="67">
        <v>113</v>
      </c>
      <c r="H656" s="66" t="s">
        <v>507</v>
      </c>
      <c r="I656" s="66" t="s">
        <v>490</v>
      </c>
      <c r="J656" s="67">
        <v>120</v>
      </c>
    </row>
    <row r="657" spans="1:10" x14ac:dyDescent="0.55000000000000004">
      <c r="A657" s="87">
        <v>45926.604907407411</v>
      </c>
      <c r="B657" s="66" t="s">
        <v>1387</v>
      </c>
      <c r="C657" s="66" t="s">
        <v>508</v>
      </c>
      <c r="D657" s="68">
        <v>45783</v>
      </c>
      <c r="E657" s="67">
        <v>132</v>
      </c>
      <c r="F657" s="67">
        <v>127</v>
      </c>
      <c r="G657" s="67">
        <v>124</v>
      </c>
      <c r="H657" s="66" t="s">
        <v>507</v>
      </c>
      <c r="I657" s="66" t="s">
        <v>490</v>
      </c>
      <c r="J657" s="67">
        <v>120</v>
      </c>
    </row>
    <row r="658" spans="1:10" x14ac:dyDescent="0.55000000000000004">
      <c r="A658" s="87">
        <v>45926.604907407411</v>
      </c>
      <c r="B658" s="66" t="s">
        <v>1387</v>
      </c>
      <c r="C658" s="66" t="s">
        <v>508</v>
      </c>
      <c r="D658" s="68">
        <v>45784</v>
      </c>
      <c r="E658" s="67">
        <v>127</v>
      </c>
      <c r="F658" s="67">
        <v>127</v>
      </c>
      <c r="G658" s="67">
        <v>123</v>
      </c>
      <c r="H658" s="66" t="s">
        <v>507</v>
      </c>
      <c r="I658" s="66" t="s">
        <v>490</v>
      </c>
      <c r="J658" s="67">
        <v>120</v>
      </c>
    </row>
    <row r="659" spans="1:10" x14ac:dyDescent="0.55000000000000004">
      <c r="A659" s="87">
        <v>45926.604907407411</v>
      </c>
      <c r="B659" s="66" t="s">
        <v>1387</v>
      </c>
      <c r="C659" s="66" t="s">
        <v>508</v>
      </c>
      <c r="D659" s="68">
        <v>45785</v>
      </c>
      <c r="E659" s="67">
        <v>127</v>
      </c>
      <c r="F659" s="67">
        <v>127</v>
      </c>
      <c r="G659" s="67">
        <v>129</v>
      </c>
      <c r="H659" s="66" t="s">
        <v>507</v>
      </c>
      <c r="I659" s="66" t="s">
        <v>490</v>
      </c>
      <c r="J659" s="67">
        <v>120</v>
      </c>
    </row>
    <row r="660" spans="1:10" x14ac:dyDescent="0.55000000000000004">
      <c r="A660" s="87">
        <v>45926.604907407411</v>
      </c>
      <c r="B660" s="66" t="s">
        <v>1387</v>
      </c>
      <c r="C660" s="66" t="s">
        <v>508</v>
      </c>
      <c r="D660" s="68">
        <v>45786</v>
      </c>
      <c r="E660" s="67">
        <v>127</v>
      </c>
      <c r="F660" s="67">
        <v>137</v>
      </c>
      <c r="G660" s="67">
        <v>125</v>
      </c>
      <c r="H660" s="66" t="s">
        <v>507</v>
      </c>
      <c r="I660" s="66" t="s">
        <v>490</v>
      </c>
      <c r="J660" s="67">
        <v>120</v>
      </c>
    </row>
    <row r="661" spans="1:10" x14ac:dyDescent="0.55000000000000004">
      <c r="A661" s="87">
        <v>45926.604907407411</v>
      </c>
      <c r="B661" s="66" t="s">
        <v>1387</v>
      </c>
      <c r="C661" s="66" t="s">
        <v>508</v>
      </c>
      <c r="D661" s="68">
        <v>45789</v>
      </c>
      <c r="E661" s="67">
        <v>127</v>
      </c>
      <c r="F661" s="67">
        <v>127</v>
      </c>
      <c r="G661" s="67">
        <v>129</v>
      </c>
      <c r="H661" s="66" t="s">
        <v>507</v>
      </c>
      <c r="I661" s="66" t="s">
        <v>490</v>
      </c>
      <c r="J661" s="67">
        <v>120</v>
      </c>
    </row>
    <row r="662" spans="1:10" x14ac:dyDescent="0.55000000000000004">
      <c r="A662" s="87">
        <v>45926.604907407411</v>
      </c>
      <c r="B662" s="66" t="s">
        <v>1387</v>
      </c>
      <c r="C662" s="66" t="s">
        <v>508</v>
      </c>
      <c r="D662" s="68">
        <v>45790</v>
      </c>
      <c r="E662" s="67">
        <v>137</v>
      </c>
      <c r="F662" s="67">
        <v>131</v>
      </c>
      <c r="G662" s="67">
        <v>133</v>
      </c>
      <c r="H662" s="66" t="s">
        <v>507</v>
      </c>
      <c r="I662" s="66" t="s">
        <v>490</v>
      </c>
      <c r="J662" s="67">
        <v>120</v>
      </c>
    </row>
    <row r="663" spans="1:10" x14ac:dyDescent="0.55000000000000004">
      <c r="A663" s="87">
        <v>45926.604907407411</v>
      </c>
      <c r="B663" s="66" t="s">
        <v>1387</v>
      </c>
      <c r="C663" s="66" t="s">
        <v>508</v>
      </c>
      <c r="D663" s="68">
        <v>45791</v>
      </c>
      <c r="E663" s="67">
        <v>127</v>
      </c>
      <c r="F663" s="67">
        <v>109</v>
      </c>
      <c r="G663" s="67">
        <v>123</v>
      </c>
      <c r="H663" s="66" t="s">
        <v>507</v>
      </c>
      <c r="I663" s="66" t="s">
        <v>490</v>
      </c>
      <c r="J663" s="67">
        <v>120</v>
      </c>
    </row>
    <row r="664" spans="1:10" x14ac:dyDescent="0.55000000000000004">
      <c r="A664" s="87">
        <v>45926.604907407411</v>
      </c>
      <c r="B664" s="66" t="s">
        <v>1387</v>
      </c>
      <c r="C664" s="66" t="s">
        <v>508</v>
      </c>
      <c r="D664" s="68">
        <v>45792</v>
      </c>
      <c r="E664" s="67">
        <v>131</v>
      </c>
      <c r="F664" s="67">
        <v>123</v>
      </c>
      <c r="G664" s="67">
        <v>108</v>
      </c>
      <c r="H664" s="66" t="s">
        <v>507</v>
      </c>
      <c r="I664" s="66" t="s">
        <v>490</v>
      </c>
      <c r="J664" s="67">
        <v>120</v>
      </c>
    </row>
    <row r="665" spans="1:10" x14ac:dyDescent="0.55000000000000004">
      <c r="A665" s="87">
        <v>45926.604907407411</v>
      </c>
      <c r="B665" s="66" t="s">
        <v>1387</v>
      </c>
      <c r="C665" s="66" t="s">
        <v>508</v>
      </c>
      <c r="D665" s="68">
        <v>45793</v>
      </c>
      <c r="E665" s="67">
        <v>109</v>
      </c>
      <c r="F665" s="67">
        <v>137</v>
      </c>
      <c r="G665" s="67">
        <v>120</v>
      </c>
      <c r="H665" s="66" t="s">
        <v>507</v>
      </c>
      <c r="I665" s="66" t="s">
        <v>490</v>
      </c>
      <c r="J665" s="67">
        <v>120</v>
      </c>
    </row>
    <row r="666" spans="1:10" x14ac:dyDescent="0.55000000000000004">
      <c r="A666" s="87">
        <v>45926.604907407411</v>
      </c>
      <c r="B666" s="66" t="s">
        <v>1387</v>
      </c>
      <c r="C666" s="66" t="s">
        <v>508</v>
      </c>
      <c r="D666" s="68">
        <v>45796</v>
      </c>
      <c r="E666" s="67">
        <v>123</v>
      </c>
      <c r="F666" s="67">
        <v>134</v>
      </c>
      <c r="G666" s="67">
        <v>114</v>
      </c>
      <c r="H666" s="66" t="s">
        <v>507</v>
      </c>
      <c r="I666" s="66" t="s">
        <v>490</v>
      </c>
      <c r="J666" s="67">
        <v>120</v>
      </c>
    </row>
    <row r="667" spans="1:10" x14ac:dyDescent="0.55000000000000004">
      <c r="A667" s="87">
        <v>45926.604907407411</v>
      </c>
      <c r="B667" s="66" t="s">
        <v>1387</v>
      </c>
      <c r="C667" s="66" t="s">
        <v>508</v>
      </c>
      <c r="D667" s="68">
        <v>45797</v>
      </c>
      <c r="E667" s="67">
        <v>137</v>
      </c>
      <c r="F667" s="67">
        <v>133</v>
      </c>
      <c r="G667" s="67">
        <v>118</v>
      </c>
      <c r="H667" s="66" t="s">
        <v>507</v>
      </c>
      <c r="I667" s="66" t="s">
        <v>490</v>
      </c>
      <c r="J667" s="67">
        <v>120</v>
      </c>
    </row>
    <row r="668" spans="1:10" x14ac:dyDescent="0.55000000000000004">
      <c r="A668" s="87">
        <v>45926.604907407411</v>
      </c>
      <c r="B668" s="66" t="s">
        <v>1387</v>
      </c>
      <c r="C668" s="66" t="s">
        <v>508</v>
      </c>
      <c r="D668" s="68">
        <v>45798</v>
      </c>
      <c r="E668" s="67">
        <v>134</v>
      </c>
      <c r="F668" s="67">
        <v>93</v>
      </c>
      <c r="G668" s="67">
        <v>108</v>
      </c>
      <c r="H668" s="66" t="s">
        <v>507</v>
      </c>
      <c r="I668" s="66" t="s">
        <v>490</v>
      </c>
      <c r="J668" s="67">
        <v>120</v>
      </c>
    </row>
    <row r="669" spans="1:10" x14ac:dyDescent="0.55000000000000004">
      <c r="A669" s="87">
        <v>45926.604907407411</v>
      </c>
      <c r="B669" s="66" t="s">
        <v>1387</v>
      </c>
      <c r="C669" s="66" t="s">
        <v>508</v>
      </c>
      <c r="D669" s="68">
        <v>45799</v>
      </c>
      <c r="E669" s="67">
        <v>133</v>
      </c>
      <c r="F669" s="67">
        <v>128</v>
      </c>
      <c r="G669" s="67">
        <v>109</v>
      </c>
      <c r="H669" s="66" t="s">
        <v>507</v>
      </c>
      <c r="I669" s="66" t="s">
        <v>490</v>
      </c>
      <c r="J669" s="67">
        <v>120</v>
      </c>
    </row>
    <row r="670" spans="1:10" x14ac:dyDescent="0.55000000000000004">
      <c r="A670" s="87">
        <v>45926.604907407411</v>
      </c>
      <c r="B670" s="66" t="s">
        <v>1387</v>
      </c>
      <c r="C670" s="66" t="s">
        <v>508</v>
      </c>
      <c r="D670" s="68">
        <v>45800</v>
      </c>
      <c r="E670" s="67">
        <v>93</v>
      </c>
      <c r="F670" s="67">
        <v>128</v>
      </c>
      <c r="G670" s="67">
        <v>110</v>
      </c>
      <c r="H670" s="66" t="s">
        <v>507</v>
      </c>
      <c r="I670" s="66" t="s">
        <v>490</v>
      </c>
      <c r="J670" s="67">
        <v>120</v>
      </c>
    </row>
    <row r="671" spans="1:10" x14ac:dyDescent="0.55000000000000004">
      <c r="A671" s="87">
        <v>45926.604907407411</v>
      </c>
      <c r="B671" s="66" t="s">
        <v>1387</v>
      </c>
      <c r="C671" s="66" t="s">
        <v>508</v>
      </c>
      <c r="D671" s="68">
        <v>45803</v>
      </c>
      <c r="E671" s="67">
        <v>128</v>
      </c>
      <c r="F671" s="67">
        <v>128</v>
      </c>
      <c r="G671" s="67">
        <v>111</v>
      </c>
      <c r="H671" s="66" t="s">
        <v>507</v>
      </c>
      <c r="I671" s="66" t="s">
        <v>490</v>
      </c>
      <c r="J671" s="67">
        <v>120</v>
      </c>
    </row>
    <row r="672" spans="1:10" x14ac:dyDescent="0.55000000000000004">
      <c r="A672" s="87">
        <v>45926.604907407411</v>
      </c>
      <c r="B672" s="66" t="s">
        <v>1387</v>
      </c>
      <c r="C672" s="66" t="s">
        <v>508</v>
      </c>
      <c r="D672" s="68">
        <v>45804</v>
      </c>
      <c r="E672" s="67">
        <v>128</v>
      </c>
      <c r="F672" s="67">
        <v>127</v>
      </c>
      <c r="G672" s="67">
        <v>94</v>
      </c>
      <c r="H672" s="66" t="s">
        <v>507</v>
      </c>
      <c r="I672" s="66" t="s">
        <v>490</v>
      </c>
      <c r="J672" s="67">
        <v>120</v>
      </c>
    </row>
    <row r="673" spans="1:10" x14ac:dyDescent="0.55000000000000004">
      <c r="A673" s="87">
        <v>45926.604907407411</v>
      </c>
      <c r="B673" s="66" t="s">
        <v>1387</v>
      </c>
      <c r="C673" s="66" t="s">
        <v>508</v>
      </c>
      <c r="D673" s="68">
        <v>45805</v>
      </c>
      <c r="E673" s="67">
        <v>128</v>
      </c>
      <c r="F673" s="67">
        <v>132</v>
      </c>
      <c r="G673" s="67">
        <v>93</v>
      </c>
      <c r="H673" s="66" t="s">
        <v>507</v>
      </c>
      <c r="I673" s="66" t="s">
        <v>490</v>
      </c>
      <c r="J673" s="67">
        <v>120</v>
      </c>
    </row>
    <row r="674" spans="1:10" x14ac:dyDescent="0.55000000000000004">
      <c r="A674" s="87">
        <v>45926.604907407411</v>
      </c>
      <c r="B674" s="66" t="s">
        <v>1387</v>
      </c>
      <c r="C674" s="66" t="s">
        <v>508</v>
      </c>
      <c r="D674" s="68">
        <v>45806</v>
      </c>
      <c r="E674" s="67">
        <v>127</v>
      </c>
      <c r="F674" s="67">
        <v>0</v>
      </c>
      <c r="G674" s="67">
        <v>60</v>
      </c>
      <c r="H674" s="66" t="s">
        <v>507</v>
      </c>
      <c r="I674" s="66" t="s">
        <v>490</v>
      </c>
      <c r="J674" s="67">
        <v>120</v>
      </c>
    </row>
    <row r="675" spans="1:10" x14ac:dyDescent="0.55000000000000004">
      <c r="A675" s="87">
        <v>45926.604907407411</v>
      </c>
      <c r="B675" s="66" t="s">
        <v>1387</v>
      </c>
      <c r="C675" s="66" t="s">
        <v>508</v>
      </c>
      <c r="D675" s="68">
        <v>45807</v>
      </c>
      <c r="E675" s="67">
        <v>132</v>
      </c>
      <c r="F675" s="67">
        <v>0</v>
      </c>
      <c r="G675" s="67">
        <v>0</v>
      </c>
      <c r="H675" s="66" t="s">
        <v>507</v>
      </c>
      <c r="I675" s="66" t="s">
        <v>490</v>
      </c>
      <c r="J675" s="67">
        <v>120</v>
      </c>
    </row>
    <row r="676" spans="1:10" x14ac:dyDescent="0.55000000000000004">
      <c r="A676" s="87">
        <v>45926.604907407411</v>
      </c>
      <c r="B676" s="66" t="s">
        <v>1387</v>
      </c>
      <c r="C676" s="66" t="s">
        <v>510</v>
      </c>
      <c r="D676" s="68">
        <v>45714</v>
      </c>
      <c r="E676" s="67">
        <v>0</v>
      </c>
      <c r="F676" s="67">
        <v>90</v>
      </c>
      <c r="G676" s="67">
        <v>111</v>
      </c>
      <c r="H676" s="66" t="s">
        <v>500</v>
      </c>
      <c r="I676" s="66" t="s">
        <v>490</v>
      </c>
      <c r="J676" s="67">
        <v>120</v>
      </c>
    </row>
    <row r="677" spans="1:10" x14ac:dyDescent="0.55000000000000004">
      <c r="A677" s="87">
        <v>45926.604907407411</v>
      </c>
      <c r="B677" s="66" t="s">
        <v>1387</v>
      </c>
      <c r="C677" s="66" t="s">
        <v>510</v>
      </c>
      <c r="D677" s="68">
        <v>45716</v>
      </c>
      <c r="E677" s="67">
        <v>90</v>
      </c>
      <c r="F677" s="67">
        <v>0</v>
      </c>
      <c r="G677" s="67">
        <v>125</v>
      </c>
      <c r="H677" s="66" t="s">
        <v>500</v>
      </c>
      <c r="I677" s="66" t="s">
        <v>490</v>
      </c>
      <c r="J677" s="67">
        <v>120</v>
      </c>
    </row>
    <row r="678" spans="1:10" x14ac:dyDescent="0.55000000000000004">
      <c r="A678" s="87">
        <v>45926.604907407411</v>
      </c>
      <c r="B678" s="66" t="s">
        <v>1387</v>
      </c>
      <c r="C678" s="66" t="s">
        <v>510</v>
      </c>
      <c r="D678" s="68">
        <v>45719</v>
      </c>
      <c r="E678" s="67">
        <v>0</v>
      </c>
      <c r="F678" s="67">
        <v>40</v>
      </c>
      <c r="G678" s="67">
        <v>126</v>
      </c>
      <c r="H678" s="66" t="s">
        <v>500</v>
      </c>
      <c r="I678" s="66" t="s">
        <v>490</v>
      </c>
      <c r="J678" s="67">
        <v>120</v>
      </c>
    </row>
    <row r="679" spans="1:10" x14ac:dyDescent="0.55000000000000004">
      <c r="A679" s="87">
        <v>45926.604907407411</v>
      </c>
      <c r="B679" s="66" t="s">
        <v>1387</v>
      </c>
      <c r="C679" s="66" t="s">
        <v>510</v>
      </c>
      <c r="D679" s="68">
        <v>45720</v>
      </c>
      <c r="E679" s="67">
        <v>0</v>
      </c>
      <c r="F679" s="67">
        <v>53</v>
      </c>
      <c r="G679" s="67">
        <v>131</v>
      </c>
      <c r="H679" s="66" t="s">
        <v>500</v>
      </c>
      <c r="I679" s="66" t="s">
        <v>490</v>
      </c>
      <c r="J679" s="67">
        <v>120</v>
      </c>
    </row>
    <row r="680" spans="1:10" x14ac:dyDescent="0.55000000000000004">
      <c r="A680" s="87">
        <v>45926.604907407411</v>
      </c>
      <c r="B680" s="66" t="s">
        <v>1387</v>
      </c>
      <c r="C680" s="66" t="s">
        <v>510</v>
      </c>
      <c r="D680" s="68">
        <v>45721</v>
      </c>
      <c r="E680" s="67">
        <v>40</v>
      </c>
      <c r="F680" s="67">
        <v>53</v>
      </c>
      <c r="G680" s="67">
        <v>129</v>
      </c>
      <c r="H680" s="66" t="s">
        <v>500</v>
      </c>
      <c r="I680" s="66" t="s">
        <v>490</v>
      </c>
      <c r="J680" s="67">
        <v>120</v>
      </c>
    </row>
    <row r="681" spans="1:10" x14ac:dyDescent="0.55000000000000004">
      <c r="A681" s="87">
        <v>45926.604907407411</v>
      </c>
      <c r="B681" s="66" t="s">
        <v>1387</v>
      </c>
      <c r="C681" s="66" t="s">
        <v>510</v>
      </c>
      <c r="D681" s="68">
        <v>45722</v>
      </c>
      <c r="E681" s="67">
        <v>53</v>
      </c>
      <c r="F681" s="67">
        <v>47</v>
      </c>
      <c r="G681" s="67">
        <v>126</v>
      </c>
      <c r="H681" s="66" t="s">
        <v>500</v>
      </c>
      <c r="I681" s="66" t="s">
        <v>490</v>
      </c>
      <c r="J681" s="67">
        <v>120</v>
      </c>
    </row>
    <row r="682" spans="1:10" x14ac:dyDescent="0.55000000000000004">
      <c r="A682" s="87">
        <v>45926.604907407411</v>
      </c>
      <c r="B682" s="66" t="s">
        <v>1387</v>
      </c>
      <c r="C682" s="66" t="s">
        <v>510</v>
      </c>
      <c r="D682" s="68">
        <v>45723</v>
      </c>
      <c r="E682" s="67">
        <v>53</v>
      </c>
      <c r="F682" s="67">
        <v>47</v>
      </c>
      <c r="G682" s="67">
        <v>134</v>
      </c>
      <c r="H682" s="66" t="s">
        <v>500</v>
      </c>
      <c r="I682" s="66" t="s">
        <v>490</v>
      </c>
      <c r="J682" s="67">
        <v>120</v>
      </c>
    </row>
    <row r="683" spans="1:10" x14ac:dyDescent="0.55000000000000004">
      <c r="A683" s="87">
        <v>45926.604907407411</v>
      </c>
      <c r="B683" s="66" t="s">
        <v>1387</v>
      </c>
      <c r="C683" s="66" t="s">
        <v>510</v>
      </c>
      <c r="D683" s="68">
        <v>45726</v>
      </c>
      <c r="E683" s="67">
        <v>47</v>
      </c>
      <c r="F683" s="67">
        <v>45</v>
      </c>
      <c r="G683" s="67">
        <v>125</v>
      </c>
      <c r="H683" s="66" t="s">
        <v>500</v>
      </c>
      <c r="I683" s="66" t="s">
        <v>490</v>
      </c>
      <c r="J683" s="67">
        <v>120</v>
      </c>
    </row>
    <row r="684" spans="1:10" x14ac:dyDescent="0.55000000000000004">
      <c r="A684" s="87">
        <v>45926.604907407411</v>
      </c>
      <c r="B684" s="66" t="s">
        <v>1387</v>
      </c>
      <c r="C684" s="66" t="s">
        <v>510</v>
      </c>
      <c r="D684" s="68">
        <v>45727</v>
      </c>
      <c r="E684" s="67">
        <v>47</v>
      </c>
      <c r="F684" s="67">
        <v>35</v>
      </c>
      <c r="G684" s="67">
        <v>128</v>
      </c>
      <c r="H684" s="66" t="s">
        <v>500</v>
      </c>
      <c r="I684" s="66" t="s">
        <v>490</v>
      </c>
      <c r="J684" s="67">
        <v>120</v>
      </c>
    </row>
    <row r="685" spans="1:10" x14ac:dyDescent="0.55000000000000004">
      <c r="A685" s="87">
        <v>45926.604907407411</v>
      </c>
      <c r="B685" s="66" t="s">
        <v>1387</v>
      </c>
      <c r="C685" s="66" t="s">
        <v>510</v>
      </c>
      <c r="D685" s="68">
        <v>45728</v>
      </c>
      <c r="E685" s="67">
        <v>45</v>
      </c>
      <c r="F685" s="67">
        <v>56</v>
      </c>
      <c r="G685" s="67">
        <v>129</v>
      </c>
      <c r="H685" s="66" t="s">
        <v>500</v>
      </c>
      <c r="I685" s="66" t="s">
        <v>490</v>
      </c>
      <c r="J685" s="67">
        <v>120</v>
      </c>
    </row>
    <row r="686" spans="1:10" x14ac:dyDescent="0.55000000000000004">
      <c r="A686" s="87">
        <v>45926.604907407411</v>
      </c>
      <c r="B686" s="66" t="s">
        <v>1387</v>
      </c>
      <c r="C686" s="66" t="s">
        <v>510</v>
      </c>
      <c r="D686" s="68">
        <v>45729</v>
      </c>
      <c r="E686" s="67">
        <v>35</v>
      </c>
      <c r="F686" s="67">
        <v>0</v>
      </c>
      <c r="G686" s="67">
        <v>132</v>
      </c>
      <c r="H686" s="66" t="s">
        <v>500</v>
      </c>
      <c r="I686" s="66" t="s">
        <v>490</v>
      </c>
      <c r="J686" s="67">
        <v>120</v>
      </c>
    </row>
    <row r="687" spans="1:10" x14ac:dyDescent="0.55000000000000004">
      <c r="A687" s="87">
        <v>45926.604907407411</v>
      </c>
      <c r="B687" s="66" t="s">
        <v>1387</v>
      </c>
      <c r="C687" s="66" t="s">
        <v>510</v>
      </c>
      <c r="D687" s="68">
        <v>45730</v>
      </c>
      <c r="E687" s="67">
        <v>56</v>
      </c>
      <c r="F687" s="67">
        <v>0</v>
      </c>
      <c r="G687" s="67">
        <v>132</v>
      </c>
      <c r="H687" s="66" t="s">
        <v>500</v>
      </c>
      <c r="I687" s="66" t="s">
        <v>490</v>
      </c>
      <c r="J687" s="67">
        <v>120</v>
      </c>
    </row>
    <row r="688" spans="1:10" x14ac:dyDescent="0.55000000000000004">
      <c r="A688" s="87">
        <v>45926.604907407411</v>
      </c>
      <c r="B688" s="66" t="s">
        <v>1387</v>
      </c>
      <c r="C688" s="66" t="s">
        <v>510</v>
      </c>
      <c r="D688" s="68">
        <v>45734</v>
      </c>
      <c r="E688" s="67">
        <v>0</v>
      </c>
      <c r="F688" s="67">
        <v>97</v>
      </c>
      <c r="G688" s="67">
        <v>124</v>
      </c>
      <c r="H688" s="66" t="s">
        <v>500</v>
      </c>
      <c r="I688" s="66" t="s">
        <v>490</v>
      </c>
      <c r="J688" s="67">
        <v>120</v>
      </c>
    </row>
    <row r="689" spans="1:10" x14ac:dyDescent="0.55000000000000004">
      <c r="A689" s="87">
        <v>45926.604907407411</v>
      </c>
      <c r="B689" s="66" t="s">
        <v>1387</v>
      </c>
      <c r="C689" s="66" t="s">
        <v>510</v>
      </c>
      <c r="D689" s="68">
        <v>45735</v>
      </c>
      <c r="E689" s="67">
        <v>0</v>
      </c>
      <c r="F689" s="67">
        <v>45</v>
      </c>
      <c r="G689" s="67">
        <v>115</v>
      </c>
      <c r="H689" s="66" t="s">
        <v>500</v>
      </c>
      <c r="I689" s="66" t="s">
        <v>490</v>
      </c>
      <c r="J689" s="67">
        <v>120</v>
      </c>
    </row>
    <row r="690" spans="1:10" x14ac:dyDescent="0.55000000000000004">
      <c r="A690" s="87">
        <v>45926.604907407411</v>
      </c>
      <c r="B690" s="66" t="s">
        <v>1387</v>
      </c>
      <c r="C690" s="66" t="s">
        <v>510</v>
      </c>
      <c r="D690" s="68">
        <v>45736</v>
      </c>
      <c r="E690" s="67">
        <v>97</v>
      </c>
      <c r="F690" s="67">
        <v>45</v>
      </c>
      <c r="G690" s="67">
        <v>118</v>
      </c>
      <c r="H690" s="66" t="s">
        <v>500</v>
      </c>
      <c r="I690" s="66" t="s">
        <v>490</v>
      </c>
      <c r="J690" s="67">
        <v>120</v>
      </c>
    </row>
    <row r="691" spans="1:10" x14ac:dyDescent="0.55000000000000004">
      <c r="A691" s="87">
        <v>45926.604907407411</v>
      </c>
      <c r="B691" s="66" t="s">
        <v>1387</v>
      </c>
      <c r="C691" s="66" t="s">
        <v>510</v>
      </c>
      <c r="D691" s="68">
        <v>45737</v>
      </c>
      <c r="E691" s="67">
        <v>45</v>
      </c>
      <c r="F691" s="67">
        <v>45</v>
      </c>
      <c r="G691" s="67">
        <v>118</v>
      </c>
      <c r="H691" s="66" t="s">
        <v>500</v>
      </c>
      <c r="I691" s="66" t="s">
        <v>490</v>
      </c>
      <c r="J691" s="67">
        <v>120</v>
      </c>
    </row>
    <row r="692" spans="1:10" x14ac:dyDescent="0.55000000000000004">
      <c r="A692" s="87">
        <v>45926.604907407411</v>
      </c>
      <c r="B692" s="66" t="s">
        <v>1387</v>
      </c>
      <c r="C692" s="66" t="s">
        <v>510</v>
      </c>
      <c r="D692" s="68">
        <v>45740</v>
      </c>
      <c r="E692" s="67">
        <v>45</v>
      </c>
      <c r="F692" s="67">
        <v>45</v>
      </c>
      <c r="G692" s="67">
        <v>115</v>
      </c>
      <c r="H692" s="66" t="s">
        <v>500</v>
      </c>
      <c r="I692" s="66" t="s">
        <v>490</v>
      </c>
      <c r="J692" s="67">
        <v>120</v>
      </c>
    </row>
    <row r="693" spans="1:10" x14ac:dyDescent="0.55000000000000004">
      <c r="A693" s="87">
        <v>45926.604907407411</v>
      </c>
      <c r="B693" s="66" t="s">
        <v>1387</v>
      </c>
      <c r="C693" s="66" t="s">
        <v>510</v>
      </c>
      <c r="D693" s="68">
        <v>45741</v>
      </c>
      <c r="E693" s="67">
        <v>45</v>
      </c>
      <c r="F693" s="67">
        <v>49</v>
      </c>
      <c r="G693" s="67">
        <v>122</v>
      </c>
      <c r="H693" s="66" t="s">
        <v>500</v>
      </c>
      <c r="I693" s="66" t="s">
        <v>490</v>
      </c>
      <c r="J693" s="67">
        <v>120</v>
      </c>
    </row>
    <row r="694" spans="1:10" x14ac:dyDescent="0.55000000000000004">
      <c r="A694" s="87">
        <v>45926.604907407411</v>
      </c>
      <c r="B694" s="66" t="s">
        <v>1387</v>
      </c>
      <c r="C694" s="66" t="s">
        <v>510</v>
      </c>
      <c r="D694" s="68">
        <v>45742</v>
      </c>
      <c r="E694" s="67">
        <v>0</v>
      </c>
      <c r="F694" s="67">
        <v>48</v>
      </c>
      <c r="G694" s="67">
        <v>130</v>
      </c>
      <c r="H694" s="66" t="s">
        <v>500</v>
      </c>
      <c r="I694" s="66" t="s">
        <v>490</v>
      </c>
      <c r="J694" s="67">
        <v>120</v>
      </c>
    </row>
    <row r="695" spans="1:10" x14ac:dyDescent="0.55000000000000004">
      <c r="A695" s="87">
        <v>45926.604907407411</v>
      </c>
      <c r="B695" s="66" t="s">
        <v>1387</v>
      </c>
      <c r="C695" s="66" t="s">
        <v>510</v>
      </c>
      <c r="D695" s="68">
        <v>45743</v>
      </c>
      <c r="E695" s="67">
        <v>0</v>
      </c>
      <c r="F695" s="67">
        <v>114</v>
      </c>
      <c r="G695" s="67">
        <v>131</v>
      </c>
      <c r="H695" s="66" t="s">
        <v>500</v>
      </c>
      <c r="I695" s="66" t="s">
        <v>490</v>
      </c>
      <c r="J695" s="67">
        <v>120</v>
      </c>
    </row>
    <row r="696" spans="1:10" x14ac:dyDescent="0.55000000000000004">
      <c r="A696" s="87">
        <v>45926.604907407411</v>
      </c>
      <c r="B696" s="66" t="s">
        <v>1387</v>
      </c>
      <c r="C696" s="66" t="s">
        <v>510</v>
      </c>
      <c r="D696" s="68">
        <v>45744</v>
      </c>
      <c r="E696" s="67">
        <v>48</v>
      </c>
      <c r="F696" s="67">
        <v>97</v>
      </c>
      <c r="G696" s="67">
        <v>129</v>
      </c>
      <c r="H696" s="66" t="s">
        <v>500</v>
      </c>
      <c r="I696" s="66" t="s">
        <v>490</v>
      </c>
      <c r="J696" s="67">
        <v>120</v>
      </c>
    </row>
    <row r="697" spans="1:10" x14ac:dyDescent="0.55000000000000004">
      <c r="A697" s="87">
        <v>45926.604907407411</v>
      </c>
      <c r="B697" s="66" t="s">
        <v>1387</v>
      </c>
      <c r="C697" s="66" t="s">
        <v>510</v>
      </c>
      <c r="D697" s="68">
        <v>45748</v>
      </c>
      <c r="E697" s="67">
        <v>114</v>
      </c>
      <c r="F697" s="67">
        <v>100</v>
      </c>
      <c r="G697" s="67">
        <v>119</v>
      </c>
      <c r="H697" s="66" t="s">
        <v>500</v>
      </c>
      <c r="I697" s="66" t="s">
        <v>490</v>
      </c>
      <c r="J697" s="67">
        <v>120</v>
      </c>
    </row>
    <row r="698" spans="1:10" x14ac:dyDescent="0.55000000000000004">
      <c r="A698" s="87">
        <v>45926.604907407411</v>
      </c>
      <c r="B698" s="66" t="s">
        <v>1387</v>
      </c>
      <c r="C698" s="66" t="s">
        <v>510</v>
      </c>
      <c r="D698" s="68">
        <v>45749</v>
      </c>
      <c r="E698" s="67">
        <v>97</v>
      </c>
      <c r="F698" s="67">
        <v>101</v>
      </c>
      <c r="G698" s="67">
        <v>130</v>
      </c>
      <c r="H698" s="66" t="s">
        <v>500</v>
      </c>
      <c r="I698" s="66" t="s">
        <v>490</v>
      </c>
      <c r="J698" s="67">
        <v>120</v>
      </c>
    </row>
    <row r="699" spans="1:10" x14ac:dyDescent="0.55000000000000004">
      <c r="A699" s="87">
        <v>45926.604907407411</v>
      </c>
      <c r="B699" s="66" t="s">
        <v>1387</v>
      </c>
      <c r="C699" s="66" t="s">
        <v>510</v>
      </c>
      <c r="D699" s="68">
        <v>45750</v>
      </c>
      <c r="E699" s="67">
        <v>100</v>
      </c>
      <c r="F699" s="67">
        <v>39</v>
      </c>
      <c r="G699" s="67">
        <v>110</v>
      </c>
      <c r="H699" s="66" t="s">
        <v>500</v>
      </c>
      <c r="I699" s="66" t="s">
        <v>490</v>
      </c>
      <c r="J699" s="67">
        <v>120</v>
      </c>
    </row>
    <row r="700" spans="1:10" x14ac:dyDescent="0.55000000000000004">
      <c r="A700" s="87">
        <v>45926.604907407411</v>
      </c>
      <c r="B700" s="66" t="s">
        <v>1387</v>
      </c>
      <c r="C700" s="66" t="s">
        <v>510</v>
      </c>
      <c r="D700" s="68">
        <v>45751</v>
      </c>
      <c r="E700" s="67">
        <v>101</v>
      </c>
      <c r="F700" s="67">
        <v>48</v>
      </c>
      <c r="G700" s="67">
        <v>129</v>
      </c>
      <c r="H700" s="66" t="s">
        <v>500</v>
      </c>
      <c r="I700" s="66" t="s">
        <v>490</v>
      </c>
      <c r="J700" s="67">
        <v>120</v>
      </c>
    </row>
    <row r="701" spans="1:10" x14ac:dyDescent="0.55000000000000004">
      <c r="A701" s="87">
        <v>45926.604907407411</v>
      </c>
      <c r="B701" s="66" t="s">
        <v>1387</v>
      </c>
      <c r="C701" s="66" t="s">
        <v>510</v>
      </c>
      <c r="D701" s="68">
        <v>45754</v>
      </c>
      <c r="E701" s="67">
        <v>39</v>
      </c>
      <c r="F701" s="67">
        <v>0</v>
      </c>
      <c r="G701" s="67">
        <v>120</v>
      </c>
      <c r="H701" s="66" t="s">
        <v>500</v>
      </c>
      <c r="I701" s="66" t="s">
        <v>490</v>
      </c>
      <c r="J701" s="67">
        <v>120</v>
      </c>
    </row>
    <row r="702" spans="1:10" x14ac:dyDescent="0.55000000000000004">
      <c r="A702" s="87">
        <v>45926.604907407411</v>
      </c>
      <c r="B702" s="66" t="s">
        <v>1387</v>
      </c>
      <c r="C702" s="66" t="s">
        <v>510</v>
      </c>
      <c r="D702" s="68">
        <v>45755</v>
      </c>
      <c r="E702" s="67">
        <v>48</v>
      </c>
      <c r="F702" s="67">
        <v>0</v>
      </c>
      <c r="G702" s="67">
        <v>103</v>
      </c>
      <c r="H702" s="66" t="s">
        <v>500</v>
      </c>
      <c r="I702" s="66" t="s">
        <v>490</v>
      </c>
      <c r="J702" s="67">
        <v>120</v>
      </c>
    </row>
    <row r="703" spans="1:10" x14ac:dyDescent="0.55000000000000004">
      <c r="A703" s="87">
        <v>45926.604907407411</v>
      </c>
      <c r="B703" s="66" t="s">
        <v>1387</v>
      </c>
      <c r="C703" s="66" t="s">
        <v>510</v>
      </c>
      <c r="D703" s="68">
        <v>45762</v>
      </c>
      <c r="E703" s="67">
        <v>0</v>
      </c>
      <c r="F703" s="67">
        <v>39</v>
      </c>
      <c r="G703" s="67">
        <v>113</v>
      </c>
      <c r="H703" s="66" t="s">
        <v>500</v>
      </c>
      <c r="I703" s="66" t="s">
        <v>490</v>
      </c>
      <c r="J703" s="67">
        <v>120</v>
      </c>
    </row>
    <row r="704" spans="1:10" x14ac:dyDescent="0.55000000000000004">
      <c r="A704" s="87">
        <v>45926.604907407411</v>
      </c>
      <c r="B704" s="66" t="s">
        <v>1387</v>
      </c>
      <c r="C704" s="66" t="s">
        <v>510</v>
      </c>
      <c r="D704" s="68">
        <v>45763</v>
      </c>
      <c r="E704" s="67">
        <v>0</v>
      </c>
      <c r="F704" s="67">
        <v>80</v>
      </c>
      <c r="G704" s="67">
        <v>126</v>
      </c>
      <c r="H704" s="66" t="s">
        <v>500</v>
      </c>
      <c r="I704" s="66" t="s">
        <v>490</v>
      </c>
      <c r="J704" s="67">
        <v>120</v>
      </c>
    </row>
    <row r="705" spans="1:10" x14ac:dyDescent="0.55000000000000004">
      <c r="A705" s="87">
        <v>45926.604907407411</v>
      </c>
      <c r="B705" s="66" t="s">
        <v>1387</v>
      </c>
      <c r="C705" s="66" t="s">
        <v>510</v>
      </c>
      <c r="D705" s="68">
        <v>45764</v>
      </c>
      <c r="E705" s="67">
        <v>39</v>
      </c>
      <c r="F705" s="67">
        <v>84</v>
      </c>
      <c r="G705" s="67">
        <v>129</v>
      </c>
      <c r="H705" s="66" t="s">
        <v>500</v>
      </c>
      <c r="I705" s="66" t="s">
        <v>490</v>
      </c>
      <c r="J705" s="67">
        <v>120</v>
      </c>
    </row>
    <row r="706" spans="1:10" x14ac:dyDescent="0.55000000000000004">
      <c r="A706" s="87">
        <v>45926.604907407411</v>
      </c>
      <c r="B706" s="66" t="s">
        <v>1387</v>
      </c>
      <c r="C706" s="66" t="s">
        <v>510</v>
      </c>
      <c r="D706" s="68">
        <v>45765</v>
      </c>
      <c r="E706" s="67">
        <v>80</v>
      </c>
      <c r="F706" s="67">
        <v>103</v>
      </c>
      <c r="G706" s="67">
        <v>119</v>
      </c>
      <c r="H706" s="66" t="s">
        <v>500</v>
      </c>
      <c r="I706" s="66" t="s">
        <v>490</v>
      </c>
      <c r="J706" s="67">
        <v>120</v>
      </c>
    </row>
    <row r="707" spans="1:10" x14ac:dyDescent="0.55000000000000004">
      <c r="A707" s="87">
        <v>45926.604907407411</v>
      </c>
      <c r="B707" s="66" t="s">
        <v>1387</v>
      </c>
      <c r="C707" s="66" t="s">
        <v>510</v>
      </c>
      <c r="D707" s="68">
        <v>45768</v>
      </c>
      <c r="E707" s="67">
        <v>84</v>
      </c>
      <c r="F707" s="67">
        <v>97</v>
      </c>
      <c r="G707" s="67">
        <v>124</v>
      </c>
      <c r="H707" s="66" t="s">
        <v>500</v>
      </c>
      <c r="I707" s="66" t="s">
        <v>490</v>
      </c>
      <c r="J707" s="67">
        <v>120</v>
      </c>
    </row>
    <row r="708" spans="1:10" x14ac:dyDescent="0.55000000000000004">
      <c r="A708" s="87">
        <v>45926.604907407411</v>
      </c>
      <c r="B708" s="66" t="s">
        <v>1387</v>
      </c>
      <c r="C708" s="66" t="s">
        <v>510</v>
      </c>
      <c r="D708" s="68">
        <v>45769</v>
      </c>
      <c r="E708" s="67">
        <v>103</v>
      </c>
      <c r="F708" s="67">
        <v>0</v>
      </c>
      <c r="G708" s="67">
        <v>112</v>
      </c>
      <c r="H708" s="66" t="s">
        <v>500</v>
      </c>
      <c r="I708" s="66" t="s">
        <v>490</v>
      </c>
      <c r="J708" s="67">
        <v>120</v>
      </c>
    </row>
    <row r="709" spans="1:10" x14ac:dyDescent="0.55000000000000004">
      <c r="A709" s="87">
        <v>45926.604907407411</v>
      </c>
      <c r="B709" s="66" t="s">
        <v>1387</v>
      </c>
      <c r="C709" s="66" t="s">
        <v>510</v>
      </c>
      <c r="D709" s="68">
        <v>45770</v>
      </c>
      <c r="E709" s="67">
        <v>97</v>
      </c>
      <c r="F709" s="67">
        <v>0</v>
      </c>
      <c r="G709" s="67">
        <v>114</v>
      </c>
      <c r="H709" s="66" t="s">
        <v>500</v>
      </c>
      <c r="I709" s="66" t="s">
        <v>490</v>
      </c>
      <c r="J709" s="67">
        <v>120</v>
      </c>
    </row>
    <row r="710" spans="1:10" x14ac:dyDescent="0.55000000000000004">
      <c r="A710" s="87">
        <v>45926.604907407411</v>
      </c>
      <c r="B710" s="66" t="s">
        <v>1387</v>
      </c>
      <c r="C710" s="66" t="s">
        <v>510</v>
      </c>
      <c r="D710" s="68">
        <v>45772</v>
      </c>
      <c r="E710" s="67">
        <v>0</v>
      </c>
      <c r="F710" s="67">
        <v>102</v>
      </c>
      <c r="G710" s="67">
        <v>113</v>
      </c>
      <c r="H710" s="66" t="s">
        <v>500</v>
      </c>
      <c r="I710" s="66" t="s">
        <v>490</v>
      </c>
      <c r="J710" s="67">
        <v>120</v>
      </c>
    </row>
    <row r="711" spans="1:10" x14ac:dyDescent="0.55000000000000004">
      <c r="A711" s="87">
        <v>45926.604907407411</v>
      </c>
      <c r="B711" s="66" t="s">
        <v>1387</v>
      </c>
      <c r="C711" s="66" t="s">
        <v>510</v>
      </c>
      <c r="D711" s="68">
        <v>45783</v>
      </c>
      <c r="E711" s="67">
        <v>102</v>
      </c>
      <c r="F711" s="67">
        <v>100</v>
      </c>
      <c r="G711" s="67">
        <v>124</v>
      </c>
      <c r="H711" s="66" t="s">
        <v>500</v>
      </c>
      <c r="I711" s="66" t="s">
        <v>490</v>
      </c>
      <c r="J711" s="67">
        <v>120</v>
      </c>
    </row>
    <row r="712" spans="1:10" x14ac:dyDescent="0.55000000000000004">
      <c r="A712" s="87">
        <v>45926.604907407411</v>
      </c>
      <c r="B712" s="66" t="s">
        <v>1387</v>
      </c>
      <c r="C712" s="66" t="s">
        <v>510</v>
      </c>
      <c r="D712" s="68">
        <v>45784</v>
      </c>
      <c r="E712" s="67">
        <v>100</v>
      </c>
      <c r="F712" s="67">
        <v>98</v>
      </c>
      <c r="G712" s="67">
        <v>123</v>
      </c>
      <c r="H712" s="66" t="s">
        <v>500</v>
      </c>
      <c r="I712" s="66" t="s">
        <v>490</v>
      </c>
      <c r="J712" s="67">
        <v>120</v>
      </c>
    </row>
    <row r="713" spans="1:10" x14ac:dyDescent="0.55000000000000004">
      <c r="A713" s="87">
        <v>45926.604907407411</v>
      </c>
      <c r="B713" s="66" t="s">
        <v>1387</v>
      </c>
      <c r="C713" s="66" t="s">
        <v>510</v>
      </c>
      <c r="D713" s="68">
        <v>45785</v>
      </c>
      <c r="E713" s="67">
        <v>98</v>
      </c>
      <c r="F713" s="67">
        <v>77</v>
      </c>
      <c r="G713" s="67">
        <v>129</v>
      </c>
      <c r="H713" s="66" t="s">
        <v>500</v>
      </c>
      <c r="I713" s="66" t="s">
        <v>490</v>
      </c>
      <c r="J713" s="67">
        <v>120</v>
      </c>
    </row>
    <row r="714" spans="1:10" x14ac:dyDescent="0.55000000000000004">
      <c r="A714" s="87">
        <v>45926.604907407411</v>
      </c>
      <c r="B714" s="66" t="s">
        <v>1387</v>
      </c>
      <c r="C714" s="66" t="s">
        <v>510</v>
      </c>
      <c r="D714" s="68">
        <v>45786</v>
      </c>
      <c r="E714" s="67">
        <v>77</v>
      </c>
      <c r="F714" s="67">
        <v>58</v>
      </c>
      <c r="G714" s="67">
        <v>125</v>
      </c>
      <c r="H714" s="66" t="s">
        <v>500</v>
      </c>
      <c r="I714" s="66" t="s">
        <v>490</v>
      </c>
      <c r="J714" s="67">
        <v>120</v>
      </c>
    </row>
    <row r="715" spans="1:10" x14ac:dyDescent="0.55000000000000004">
      <c r="A715" s="87">
        <v>45926.604907407411</v>
      </c>
      <c r="B715" s="66" t="s">
        <v>1387</v>
      </c>
      <c r="C715" s="66" t="s">
        <v>510</v>
      </c>
      <c r="D715" s="68">
        <v>45789</v>
      </c>
      <c r="E715" s="67">
        <v>58</v>
      </c>
      <c r="F715" s="67">
        <v>53</v>
      </c>
      <c r="G715" s="67">
        <v>129</v>
      </c>
      <c r="H715" s="66" t="s">
        <v>500</v>
      </c>
      <c r="I715" s="66" t="s">
        <v>490</v>
      </c>
      <c r="J715" s="67">
        <v>120</v>
      </c>
    </row>
    <row r="716" spans="1:10" x14ac:dyDescent="0.55000000000000004">
      <c r="A716" s="87">
        <v>45926.604907407411</v>
      </c>
      <c r="B716" s="66" t="s">
        <v>1387</v>
      </c>
      <c r="C716" s="66" t="s">
        <v>510</v>
      </c>
      <c r="D716" s="68">
        <v>45790</v>
      </c>
      <c r="E716" s="67">
        <v>53</v>
      </c>
      <c r="F716" s="67">
        <v>77</v>
      </c>
      <c r="G716" s="67">
        <v>133</v>
      </c>
      <c r="H716" s="66" t="s">
        <v>500</v>
      </c>
      <c r="I716" s="66" t="s">
        <v>490</v>
      </c>
      <c r="J716" s="67">
        <v>120</v>
      </c>
    </row>
    <row r="717" spans="1:10" x14ac:dyDescent="0.55000000000000004">
      <c r="A717" s="87">
        <v>45926.604907407411</v>
      </c>
      <c r="B717" s="66" t="s">
        <v>1387</v>
      </c>
      <c r="C717" s="66" t="s">
        <v>510</v>
      </c>
      <c r="D717" s="68">
        <v>45791</v>
      </c>
      <c r="E717" s="67">
        <v>77</v>
      </c>
      <c r="F717" s="67">
        <v>18</v>
      </c>
      <c r="G717" s="67">
        <v>123</v>
      </c>
      <c r="H717" s="66" t="s">
        <v>500</v>
      </c>
      <c r="I717" s="66" t="s">
        <v>490</v>
      </c>
      <c r="J717" s="67">
        <v>120</v>
      </c>
    </row>
    <row r="718" spans="1:10" x14ac:dyDescent="0.55000000000000004">
      <c r="A718" s="87">
        <v>45926.604907407411</v>
      </c>
      <c r="B718" s="66" t="s">
        <v>1387</v>
      </c>
      <c r="C718" s="66" t="s">
        <v>510</v>
      </c>
      <c r="D718" s="68">
        <v>45792</v>
      </c>
      <c r="E718" s="67">
        <v>18</v>
      </c>
      <c r="F718" s="67">
        <v>0</v>
      </c>
      <c r="G718" s="67">
        <v>108</v>
      </c>
      <c r="H718" s="66" t="s">
        <v>500</v>
      </c>
      <c r="I718" s="66" t="s">
        <v>490</v>
      </c>
      <c r="J718" s="67">
        <v>120</v>
      </c>
    </row>
    <row r="719" spans="1:10" x14ac:dyDescent="0.55000000000000004">
      <c r="A719" s="87">
        <v>45926.604907407411</v>
      </c>
      <c r="B719" s="66" t="s">
        <v>1387</v>
      </c>
      <c r="C719" s="66" t="s">
        <v>510</v>
      </c>
      <c r="D719" s="68">
        <v>45793</v>
      </c>
      <c r="E719" s="67">
        <v>0</v>
      </c>
      <c r="F719" s="67">
        <v>28</v>
      </c>
      <c r="G719" s="67">
        <v>120</v>
      </c>
      <c r="H719" s="66" t="s">
        <v>500</v>
      </c>
      <c r="I719" s="66" t="s">
        <v>490</v>
      </c>
      <c r="J719" s="67">
        <v>120</v>
      </c>
    </row>
    <row r="720" spans="1:10" x14ac:dyDescent="0.55000000000000004">
      <c r="A720" s="87">
        <v>45926.604907407411</v>
      </c>
      <c r="B720" s="66" t="s">
        <v>1387</v>
      </c>
      <c r="C720" s="66" t="s">
        <v>510</v>
      </c>
      <c r="D720" s="68">
        <v>45796</v>
      </c>
      <c r="E720" s="67">
        <v>28</v>
      </c>
      <c r="F720" s="67">
        <v>0</v>
      </c>
      <c r="G720" s="67">
        <v>114</v>
      </c>
      <c r="H720" s="66" t="s">
        <v>500</v>
      </c>
      <c r="I720" s="66" t="s">
        <v>490</v>
      </c>
      <c r="J720" s="67">
        <v>120</v>
      </c>
    </row>
    <row r="721" spans="1:10" x14ac:dyDescent="0.55000000000000004">
      <c r="A721" s="87">
        <v>45926.604907407411</v>
      </c>
      <c r="B721" s="66" t="s">
        <v>1387</v>
      </c>
      <c r="C721" s="66" t="s">
        <v>510</v>
      </c>
      <c r="D721" s="68">
        <v>45797</v>
      </c>
      <c r="E721" s="67">
        <v>0</v>
      </c>
      <c r="F721" s="67">
        <v>23</v>
      </c>
      <c r="G721" s="67">
        <v>118</v>
      </c>
      <c r="H721" s="66" t="s">
        <v>500</v>
      </c>
      <c r="I721" s="66" t="s">
        <v>490</v>
      </c>
      <c r="J721" s="67">
        <v>120</v>
      </c>
    </row>
    <row r="722" spans="1:10" x14ac:dyDescent="0.55000000000000004">
      <c r="A722" s="87">
        <v>45926.604907407411</v>
      </c>
      <c r="B722" s="66" t="s">
        <v>1387</v>
      </c>
      <c r="C722" s="66" t="s">
        <v>510</v>
      </c>
      <c r="D722" s="68">
        <v>45798</v>
      </c>
      <c r="E722" s="67">
        <v>23</v>
      </c>
      <c r="F722" s="67">
        <v>28</v>
      </c>
      <c r="G722" s="67">
        <v>108</v>
      </c>
      <c r="H722" s="66" t="s">
        <v>500</v>
      </c>
      <c r="I722" s="66" t="s">
        <v>490</v>
      </c>
      <c r="J722" s="67">
        <v>120</v>
      </c>
    </row>
    <row r="723" spans="1:10" x14ac:dyDescent="0.55000000000000004">
      <c r="A723" s="87">
        <v>45926.604907407411</v>
      </c>
      <c r="B723" s="66" t="s">
        <v>1387</v>
      </c>
      <c r="C723" s="66" t="s">
        <v>510</v>
      </c>
      <c r="D723" s="68">
        <v>45799</v>
      </c>
      <c r="E723" s="67">
        <v>28</v>
      </c>
      <c r="F723" s="67">
        <v>27</v>
      </c>
      <c r="G723" s="67">
        <v>109</v>
      </c>
      <c r="H723" s="66" t="s">
        <v>500</v>
      </c>
      <c r="I723" s="66" t="s">
        <v>490</v>
      </c>
      <c r="J723" s="67">
        <v>120</v>
      </c>
    </row>
    <row r="724" spans="1:10" x14ac:dyDescent="0.55000000000000004">
      <c r="A724" s="87">
        <v>45926.604907407411</v>
      </c>
      <c r="B724" s="66" t="s">
        <v>1387</v>
      </c>
      <c r="C724" s="66" t="s">
        <v>510</v>
      </c>
      <c r="D724" s="68">
        <v>45800</v>
      </c>
      <c r="E724" s="67">
        <v>27</v>
      </c>
      <c r="F724" s="67">
        <v>36</v>
      </c>
      <c r="G724" s="67">
        <v>110</v>
      </c>
      <c r="H724" s="66" t="s">
        <v>500</v>
      </c>
      <c r="I724" s="66" t="s">
        <v>490</v>
      </c>
      <c r="J724" s="67">
        <v>120</v>
      </c>
    </row>
    <row r="725" spans="1:10" x14ac:dyDescent="0.55000000000000004">
      <c r="A725" s="87">
        <v>45926.604907407411</v>
      </c>
      <c r="B725" s="66" t="s">
        <v>1387</v>
      </c>
      <c r="C725" s="66" t="s">
        <v>510</v>
      </c>
      <c r="D725" s="68">
        <v>45803</v>
      </c>
      <c r="E725" s="67">
        <v>36</v>
      </c>
      <c r="F725" s="67">
        <v>62</v>
      </c>
      <c r="G725" s="67">
        <v>111</v>
      </c>
      <c r="H725" s="66" t="s">
        <v>500</v>
      </c>
      <c r="I725" s="66" t="s">
        <v>490</v>
      </c>
      <c r="J725" s="67">
        <v>120</v>
      </c>
    </row>
    <row r="726" spans="1:10" x14ac:dyDescent="0.55000000000000004">
      <c r="A726" s="87">
        <v>45926.604907407411</v>
      </c>
      <c r="B726" s="66" t="s">
        <v>1387</v>
      </c>
      <c r="C726" s="66" t="s">
        <v>510</v>
      </c>
      <c r="D726" s="68">
        <v>45804</v>
      </c>
      <c r="E726" s="67">
        <v>62</v>
      </c>
      <c r="F726" s="67">
        <v>52</v>
      </c>
      <c r="G726" s="67">
        <v>94</v>
      </c>
      <c r="H726" s="66" t="s">
        <v>500</v>
      </c>
      <c r="I726" s="66" t="s">
        <v>490</v>
      </c>
      <c r="J726" s="67">
        <v>120</v>
      </c>
    </row>
    <row r="727" spans="1:10" x14ac:dyDescent="0.55000000000000004">
      <c r="A727" s="87">
        <v>45926.604907407411</v>
      </c>
      <c r="B727" s="66" t="s">
        <v>1387</v>
      </c>
      <c r="C727" s="66" t="s">
        <v>510</v>
      </c>
      <c r="D727" s="68">
        <v>45805</v>
      </c>
      <c r="E727" s="67">
        <v>52</v>
      </c>
      <c r="F727" s="67">
        <v>56</v>
      </c>
      <c r="G727" s="67">
        <v>93</v>
      </c>
      <c r="H727" s="66" t="s">
        <v>500</v>
      </c>
      <c r="I727" s="66" t="s">
        <v>490</v>
      </c>
      <c r="J727" s="67">
        <v>120</v>
      </c>
    </row>
    <row r="728" spans="1:10" x14ac:dyDescent="0.55000000000000004">
      <c r="A728" s="87">
        <v>45926.604907407411</v>
      </c>
      <c r="B728" s="66" t="s">
        <v>1387</v>
      </c>
      <c r="C728" s="66" t="s">
        <v>510</v>
      </c>
      <c r="D728" s="68">
        <v>45806</v>
      </c>
      <c r="E728" s="67">
        <v>56</v>
      </c>
      <c r="F728" s="67">
        <v>63</v>
      </c>
      <c r="G728" s="67">
        <v>60</v>
      </c>
      <c r="H728" s="66" t="s">
        <v>500</v>
      </c>
      <c r="I728" s="66" t="s">
        <v>490</v>
      </c>
      <c r="J728" s="67">
        <v>120</v>
      </c>
    </row>
    <row r="729" spans="1:10" x14ac:dyDescent="0.55000000000000004">
      <c r="A729" s="87">
        <v>45926.604907407411</v>
      </c>
      <c r="B729" s="66" t="s">
        <v>1387</v>
      </c>
      <c r="C729" s="66" t="s">
        <v>510</v>
      </c>
      <c r="D729" s="68">
        <v>45807</v>
      </c>
      <c r="E729" s="67">
        <v>63</v>
      </c>
      <c r="F729" s="67">
        <v>0</v>
      </c>
      <c r="G729" s="67">
        <v>0</v>
      </c>
      <c r="H729" s="66" t="s">
        <v>500</v>
      </c>
      <c r="I729" s="66" t="s">
        <v>490</v>
      </c>
      <c r="J729" s="67">
        <v>120</v>
      </c>
    </row>
    <row r="730" spans="1:10" x14ac:dyDescent="0.55000000000000004">
      <c r="A730" s="87">
        <v>45926.604907407411</v>
      </c>
      <c r="B730" s="66" t="s">
        <v>1387</v>
      </c>
      <c r="C730" s="66" t="s">
        <v>512</v>
      </c>
      <c r="D730" s="68">
        <v>45761</v>
      </c>
      <c r="E730" s="67">
        <v>0</v>
      </c>
      <c r="F730" s="67">
        <v>10</v>
      </c>
      <c r="G730" s="67">
        <v>130</v>
      </c>
      <c r="H730" s="66" t="s">
        <v>511</v>
      </c>
      <c r="I730" s="66" t="s">
        <v>499</v>
      </c>
      <c r="J730" s="67">
        <v>180</v>
      </c>
    </row>
    <row r="731" spans="1:10" x14ac:dyDescent="0.55000000000000004">
      <c r="A731" s="87">
        <v>45926.604907407411</v>
      </c>
      <c r="B731" s="66" t="s">
        <v>1387</v>
      </c>
      <c r="C731" s="66" t="s">
        <v>514</v>
      </c>
      <c r="D731" s="68">
        <v>45714</v>
      </c>
      <c r="E731" s="67">
        <v>0</v>
      </c>
      <c r="F731" s="67">
        <v>77</v>
      </c>
      <c r="G731" s="67">
        <v>111</v>
      </c>
      <c r="H731" s="66" t="s">
        <v>511</v>
      </c>
      <c r="I731" s="66" t="s">
        <v>499</v>
      </c>
      <c r="J731" s="67">
        <v>160</v>
      </c>
    </row>
    <row r="732" spans="1:10" x14ac:dyDescent="0.55000000000000004">
      <c r="A732" s="87">
        <v>45926.604907407411</v>
      </c>
      <c r="B732" s="66" t="s">
        <v>1387</v>
      </c>
      <c r="C732" s="66" t="s">
        <v>514</v>
      </c>
      <c r="D732" s="68">
        <v>45715</v>
      </c>
      <c r="E732" s="67">
        <v>77</v>
      </c>
      <c r="F732" s="67">
        <v>77</v>
      </c>
      <c r="G732" s="67">
        <v>129</v>
      </c>
      <c r="H732" s="66" t="s">
        <v>511</v>
      </c>
      <c r="I732" s="66" t="s">
        <v>499</v>
      </c>
      <c r="J732" s="67">
        <v>160</v>
      </c>
    </row>
    <row r="733" spans="1:10" x14ac:dyDescent="0.55000000000000004">
      <c r="A733" s="87">
        <v>45926.604907407411</v>
      </c>
      <c r="B733" s="66" t="s">
        <v>1387</v>
      </c>
      <c r="C733" s="66" t="s">
        <v>514</v>
      </c>
      <c r="D733" s="68">
        <v>45716</v>
      </c>
      <c r="E733" s="67">
        <v>77</v>
      </c>
      <c r="F733" s="67">
        <v>49</v>
      </c>
      <c r="G733" s="67">
        <v>125</v>
      </c>
      <c r="H733" s="66" t="s">
        <v>511</v>
      </c>
      <c r="I733" s="66" t="s">
        <v>499</v>
      </c>
      <c r="J733" s="67">
        <v>160</v>
      </c>
    </row>
    <row r="734" spans="1:10" x14ac:dyDescent="0.55000000000000004">
      <c r="A734" s="87">
        <v>45926.604907407411</v>
      </c>
      <c r="B734" s="66" t="s">
        <v>1387</v>
      </c>
      <c r="C734" s="66" t="s">
        <v>514</v>
      </c>
      <c r="D734" s="68">
        <v>45719</v>
      </c>
      <c r="E734" s="67">
        <v>49</v>
      </c>
      <c r="F734" s="67">
        <v>38</v>
      </c>
      <c r="G734" s="67">
        <v>126</v>
      </c>
      <c r="H734" s="66" t="s">
        <v>511</v>
      </c>
      <c r="I734" s="66" t="s">
        <v>499</v>
      </c>
      <c r="J734" s="67">
        <v>160</v>
      </c>
    </row>
    <row r="735" spans="1:10" x14ac:dyDescent="0.55000000000000004">
      <c r="A735" s="87">
        <v>45926.604907407411</v>
      </c>
      <c r="B735" s="66" t="s">
        <v>1387</v>
      </c>
      <c r="C735" s="66" t="s">
        <v>514</v>
      </c>
      <c r="D735" s="68">
        <v>45720</v>
      </c>
      <c r="E735" s="67">
        <v>38</v>
      </c>
      <c r="F735" s="67">
        <v>57</v>
      </c>
      <c r="G735" s="67">
        <v>131</v>
      </c>
      <c r="H735" s="66" t="s">
        <v>511</v>
      </c>
      <c r="I735" s="66" t="s">
        <v>499</v>
      </c>
      <c r="J735" s="67">
        <v>160</v>
      </c>
    </row>
    <row r="736" spans="1:10" x14ac:dyDescent="0.55000000000000004">
      <c r="A736" s="87">
        <v>45926.604907407411</v>
      </c>
      <c r="B736" s="66" t="s">
        <v>1387</v>
      </c>
      <c r="C736" s="66" t="s">
        <v>514</v>
      </c>
      <c r="D736" s="68">
        <v>45721</v>
      </c>
      <c r="E736" s="67">
        <v>57</v>
      </c>
      <c r="F736" s="67">
        <v>52</v>
      </c>
      <c r="G736" s="67">
        <v>129</v>
      </c>
      <c r="H736" s="66" t="s">
        <v>511</v>
      </c>
      <c r="I736" s="66" t="s">
        <v>499</v>
      </c>
      <c r="J736" s="67">
        <v>160</v>
      </c>
    </row>
    <row r="737" spans="1:10" x14ac:dyDescent="0.55000000000000004">
      <c r="A737" s="87">
        <v>45926.604907407411</v>
      </c>
      <c r="B737" s="66" t="s">
        <v>1387</v>
      </c>
      <c r="C737" s="66" t="s">
        <v>514</v>
      </c>
      <c r="D737" s="68">
        <v>45722</v>
      </c>
      <c r="E737" s="67">
        <v>52</v>
      </c>
      <c r="F737" s="67">
        <v>50</v>
      </c>
      <c r="G737" s="67">
        <v>126</v>
      </c>
      <c r="H737" s="66" t="s">
        <v>511</v>
      </c>
      <c r="I737" s="66" t="s">
        <v>499</v>
      </c>
      <c r="J737" s="67">
        <v>160</v>
      </c>
    </row>
    <row r="738" spans="1:10" x14ac:dyDescent="0.55000000000000004">
      <c r="A738" s="87">
        <v>45926.604907407411</v>
      </c>
      <c r="B738" s="66" t="s">
        <v>1387</v>
      </c>
      <c r="C738" s="66" t="s">
        <v>514</v>
      </c>
      <c r="D738" s="68">
        <v>45723</v>
      </c>
      <c r="E738" s="67">
        <v>50</v>
      </c>
      <c r="F738" s="67">
        <v>48</v>
      </c>
      <c r="G738" s="67">
        <v>134</v>
      </c>
      <c r="H738" s="66" t="s">
        <v>511</v>
      </c>
      <c r="I738" s="66" t="s">
        <v>499</v>
      </c>
      <c r="J738" s="67">
        <v>160</v>
      </c>
    </row>
    <row r="739" spans="1:10" x14ac:dyDescent="0.55000000000000004">
      <c r="A739" s="87">
        <v>45926.604907407411</v>
      </c>
      <c r="B739" s="66" t="s">
        <v>1387</v>
      </c>
      <c r="C739" s="66" t="s">
        <v>514</v>
      </c>
      <c r="D739" s="68">
        <v>45726</v>
      </c>
      <c r="E739" s="67">
        <v>48</v>
      </c>
      <c r="F739" s="67">
        <v>49</v>
      </c>
      <c r="G739" s="67">
        <v>125</v>
      </c>
      <c r="H739" s="66" t="s">
        <v>511</v>
      </c>
      <c r="I739" s="66" t="s">
        <v>499</v>
      </c>
      <c r="J739" s="67">
        <v>160</v>
      </c>
    </row>
    <row r="740" spans="1:10" x14ac:dyDescent="0.55000000000000004">
      <c r="A740" s="87">
        <v>45926.604907407411</v>
      </c>
      <c r="B740" s="66" t="s">
        <v>1387</v>
      </c>
      <c r="C740" s="66" t="s">
        <v>514</v>
      </c>
      <c r="D740" s="68">
        <v>45727</v>
      </c>
      <c r="E740" s="67">
        <v>49</v>
      </c>
      <c r="F740" s="67">
        <v>51</v>
      </c>
      <c r="G740" s="67">
        <v>128</v>
      </c>
      <c r="H740" s="66" t="s">
        <v>511</v>
      </c>
      <c r="I740" s="66" t="s">
        <v>499</v>
      </c>
      <c r="J740" s="67">
        <v>160</v>
      </c>
    </row>
    <row r="741" spans="1:10" x14ac:dyDescent="0.55000000000000004">
      <c r="A741" s="87">
        <v>45926.604907407411</v>
      </c>
      <c r="B741" s="66" t="s">
        <v>1387</v>
      </c>
      <c r="C741" s="66" t="s">
        <v>514</v>
      </c>
      <c r="D741" s="68">
        <v>45728</v>
      </c>
      <c r="E741" s="67">
        <v>51</v>
      </c>
      <c r="F741" s="67">
        <v>52</v>
      </c>
      <c r="G741" s="67">
        <v>129</v>
      </c>
      <c r="H741" s="66" t="s">
        <v>511</v>
      </c>
      <c r="I741" s="66" t="s">
        <v>499</v>
      </c>
      <c r="J741" s="67">
        <v>160</v>
      </c>
    </row>
    <row r="742" spans="1:10" x14ac:dyDescent="0.55000000000000004">
      <c r="A742" s="87">
        <v>45926.604907407411</v>
      </c>
      <c r="B742" s="66" t="s">
        <v>1387</v>
      </c>
      <c r="C742" s="66" t="s">
        <v>514</v>
      </c>
      <c r="D742" s="68">
        <v>45729</v>
      </c>
      <c r="E742" s="67">
        <v>52</v>
      </c>
      <c r="F742" s="67">
        <v>49</v>
      </c>
      <c r="G742" s="67">
        <v>132</v>
      </c>
      <c r="H742" s="66" t="s">
        <v>511</v>
      </c>
      <c r="I742" s="66" t="s">
        <v>499</v>
      </c>
      <c r="J742" s="67">
        <v>160</v>
      </c>
    </row>
    <row r="743" spans="1:10" x14ac:dyDescent="0.55000000000000004">
      <c r="A743" s="87">
        <v>45926.604907407411</v>
      </c>
      <c r="B743" s="66" t="s">
        <v>1387</v>
      </c>
      <c r="C743" s="66" t="s">
        <v>514</v>
      </c>
      <c r="D743" s="68">
        <v>45730</v>
      </c>
      <c r="E743" s="67">
        <v>49</v>
      </c>
      <c r="F743" s="67">
        <v>47</v>
      </c>
      <c r="G743" s="67">
        <v>132</v>
      </c>
      <c r="H743" s="66" t="s">
        <v>511</v>
      </c>
      <c r="I743" s="66" t="s">
        <v>499</v>
      </c>
      <c r="J743" s="67">
        <v>160</v>
      </c>
    </row>
    <row r="744" spans="1:10" x14ac:dyDescent="0.55000000000000004">
      <c r="A744" s="87">
        <v>45926.604907407411</v>
      </c>
      <c r="B744" s="66" t="s">
        <v>1387</v>
      </c>
      <c r="C744" s="66" t="s">
        <v>514</v>
      </c>
      <c r="D744" s="68">
        <v>45733</v>
      </c>
      <c r="E744" s="67">
        <v>47</v>
      </c>
      <c r="F744" s="67">
        <v>0</v>
      </c>
      <c r="G744" s="67">
        <v>100</v>
      </c>
      <c r="H744" s="66" t="s">
        <v>511</v>
      </c>
      <c r="I744" s="66" t="s">
        <v>499</v>
      </c>
      <c r="J744" s="67">
        <v>160</v>
      </c>
    </row>
    <row r="745" spans="1:10" x14ac:dyDescent="0.55000000000000004">
      <c r="A745" s="87">
        <v>45926.604907407411</v>
      </c>
      <c r="B745" s="66" t="s">
        <v>1387</v>
      </c>
      <c r="C745" s="66" t="s">
        <v>514</v>
      </c>
      <c r="D745" s="68">
        <v>45734</v>
      </c>
      <c r="E745" s="67">
        <v>49</v>
      </c>
      <c r="F745" s="67">
        <v>0</v>
      </c>
      <c r="G745" s="67">
        <v>124</v>
      </c>
      <c r="H745" s="66" t="s">
        <v>511</v>
      </c>
      <c r="I745" s="66" t="s">
        <v>499</v>
      </c>
      <c r="J745" s="67">
        <v>160</v>
      </c>
    </row>
    <row r="746" spans="1:10" x14ac:dyDescent="0.55000000000000004">
      <c r="A746" s="87">
        <v>45926.604907407411</v>
      </c>
      <c r="B746" s="66" t="s">
        <v>1387</v>
      </c>
      <c r="C746" s="66" t="s">
        <v>514</v>
      </c>
      <c r="D746" s="68">
        <v>45735</v>
      </c>
      <c r="E746" s="67">
        <v>49</v>
      </c>
      <c r="F746" s="67">
        <v>0</v>
      </c>
      <c r="G746" s="67">
        <v>115</v>
      </c>
      <c r="H746" s="66" t="s">
        <v>511</v>
      </c>
      <c r="I746" s="66" t="s">
        <v>499</v>
      </c>
      <c r="J746" s="67">
        <v>160</v>
      </c>
    </row>
    <row r="747" spans="1:10" x14ac:dyDescent="0.55000000000000004">
      <c r="A747" s="87">
        <v>45926.604907407411</v>
      </c>
      <c r="B747" s="66" t="s">
        <v>1387</v>
      </c>
      <c r="C747" s="66" t="s">
        <v>514</v>
      </c>
      <c r="D747" s="68">
        <v>45736</v>
      </c>
      <c r="E747" s="67">
        <v>50</v>
      </c>
      <c r="F747" s="67">
        <v>0</v>
      </c>
      <c r="G747" s="67">
        <v>118</v>
      </c>
      <c r="H747" s="66" t="s">
        <v>511</v>
      </c>
      <c r="I747" s="66" t="s">
        <v>499</v>
      </c>
      <c r="J747" s="67">
        <v>160</v>
      </c>
    </row>
    <row r="748" spans="1:10" x14ac:dyDescent="0.55000000000000004">
      <c r="A748" s="87">
        <v>45926.604907407411</v>
      </c>
      <c r="B748" s="66" t="s">
        <v>1387</v>
      </c>
      <c r="C748" s="66" t="s">
        <v>514</v>
      </c>
      <c r="D748" s="68">
        <v>45737</v>
      </c>
      <c r="E748" s="67">
        <v>49</v>
      </c>
      <c r="F748" s="67">
        <v>0</v>
      </c>
      <c r="G748" s="67">
        <v>118</v>
      </c>
      <c r="H748" s="66" t="s">
        <v>511</v>
      </c>
      <c r="I748" s="66" t="s">
        <v>499</v>
      </c>
      <c r="J748" s="67">
        <v>160</v>
      </c>
    </row>
    <row r="749" spans="1:10" x14ac:dyDescent="0.55000000000000004">
      <c r="A749" s="87">
        <v>45926.604907407411</v>
      </c>
      <c r="B749" s="66" t="s">
        <v>1387</v>
      </c>
      <c r="C749" s="66" t="s">
        <v>514</v>
      </c>
      <c r="D749" s="68">
        <v>45740</v>
      </c>
      <c r="E749" s="67">
        <v>49</v>
      </c>
      <c r="F749" s="67">
        <v>0</v>
      </c>
      <c r="G749" s="67">
        <v>115</v>
      </c>
      <c r="H749" s="66" t="s">
        <v>511</v>
      </c>
      <c r="I749" s="66" t="s">
        <v>499</v>
      </c>
      <c r="J749" s="67">
        <v>160</v>
      </c>
    </row>
    <row r="750" spans="1:10" x14ac:dyDescent="0.55000000000000004">
      <c r="A750" s="87">
        <v>45926.604907407411</v>
      </c>
      <c r="B750" s="66" t="s">
        <v>1387</v>
      </c>
      <c r="C750" s="66" t="s">
        <v>514</v>
      </c>
      <c r="D750" s="68">
        <v>45741</v>
      </c>
      <c r="E750" s="67">
        <v>49</v>
      </c>
      <c r="F750" s="67">
        <v>47</v>
      </c>
      <c r="G750" s="67">
        <v>122</v>
      </c>
      <c r="H750" s="66" t="s">
        <v>511</v>
      </c>
      <c r="I750" s="66" t="s">
        <v>499</v>
      </c>
      <c r="J750" s="67">
        <v>160</v>
      </c>
    </row>
    <row r="751" spans="1:10" x14ac:dyDescent="0.55000000000000004">
      <c r="A751" s="87">
        <v>45926.604907407411</v>
      </c>
      <c r="B751" s="66" t="s">
        <v>1387</v>
      </c>
      <c r="C751" s="66" t="s">
        <v>514</v>
      </c>
      <c r="D751" s="68">
        <v>45742</v>
      </c>
      <c r="E751" s="67">
        <v>0</v>
      </c>
      <c r="F751" s="67">
        <v>56</v>
      </c>
      <c r="G751" s="67">
        <v>130</v>
      </c>
      <c r="H751" s="66" t="s">
        <v>511</v>
      </c>
      <c r="I751" s="66" t="s">
        <v>499</v>
      </c>
      <c r="J751" s="67">
        <v>160</v>
      </c>
    </row>
    <row r="752" spans="1:10" x14ac:dyDescent="0.55000000000000004">
      <c r="A752" s="87">
        <v>45926.604907407411</v>
      </c>
      <c r="B752" s="66" t="s">
        <v>1387</v>
      </c>
      <c r="C752" s="66" t="s">
        <v>514</v>
      </c>
      <c r="D752" s="68">
        <v>45743</v>
      </c>
      <c r="E752" s="67">
        <v>56</v>
      </c>
      <c r="F752" s="67">
        <v>92</v>
      </c>
      <c r="G752" s="67">
        <v>131</v>
      </c>
      <c r="H752" s="66" t="s">
        <v>511</v>
      </c>
      <c r="I752" s="66" t="s">
        <v>499</v>
      </c>
      <c r="J752" s="67">
        <v>160</v>
      </c>
    </row>
    <row r="753" spans="1:10" x14ac:dyDescent="0.55000000000000004">
      <c r="A753" s="87">
        <v>45926.604907407411</v>
      </c>
      <c r="B753" s="66" t="s">
        <v>1387</v>
      </c>
      <c r="C753" s="66" t="s">
        <v>514</v>
      </c>
      <c r="D753" s="68">
        <v>45744</v>
      </c>
      <c r="E753" s="67">
        <v>42</v>
      </c>
      <c r="F753" s="67">
        <v>50</v>
      </c>
      <c r="G753" s="67">
        <v>129</v>
      </c>
      <c r="H753" s="66" t="s">
        <v>511</v>
      </c>
      <c r="I753" s="66" t="s">
        <v>499</v>
      </c>
      <c r="J753" s="67">
        <v>160</v>
      </c>
    </row>
    <row r="754" spans="1:10" x14ac:dyDescent="0.55000000000000004">
      <c r="A754" s="87">
        <v>45926.604907407411</v>
      </c>
      <c r="B754" s="66" t="s">
        <v>1387</v>
      </c>
      <c r="C754" s="66" t="s">
        <v>514</v>
      </c>
      <c r="D754" s="68">
        <v>45748</v>
      </c>
      <c r="E754" s="67">
        <v>50</v>
      </c>
      <c r="F754" s="67">
        <v>97</v>
      </c>
      <c r="G754" s="67">
        <v>119</v>
      </c>
      <c r="H754" s="66" t="s">
        <v>511</v>
      </c>
      <c r="I754" s="66" t="s">
        <v>499</v>
      </c>
      <c r="J754" s="67">
        <v>160</v>
      </c>
    </row>
    <row r="755" spans="1:10" x14ac:dyDescent="0.55000000000000004">
      <c r="A755" s="87">
        <v>45926.604907407411</v>
      </c>
      <c r="B755" s="66" t="s">
        <v>1387</v>
      </c>
      <c r="C755" s="66" t="s">
        <v>514</v>
      </c>
      <c r="D755" s="68">
        <v>45749</v>
      </c>
      <c r="E755" s="67">
        <v>50</v>
      </c>
      <c r="F755" s="67">
        <v>52</v>
      </c>
      <c r="G755" s="67">
        <v>130</v>
      </c>
      <c r="H755" s="66" t="s">
        <v>511</v>
      </c>
      <c r="I755" s="66" t="s">
        <v>499</v>
      </c>
      <c r="J755" s="67">
        <v>160</v>
      </c>
    </row>
    <row r="756" spans="1:10" x14ac:dyDescent="0.55000000000000004">
      <c r="A756" s="87">
        <v>45926.604907407411</v>
      </c>
      <c r="B756" s="66" t="s">
        <v>1387</v>
      </c>
      <c r="C756" s="66" t="s">
        <v>514</v>
      </c>
      <c r="D756" s="68">
        <v>45750</v>
      </c>
      <c r="E756" s="67">
        <v>97</v>
      </c>
      <c r="F756" s="67">
        <v>0</v>
      </c>
      <c r="G756" s="67">
        <v>110</v>
      </c>
      <c r="H756" s="66" t="s">
        <v>511</v>
      </c>
      <c r="I756" s="66" t="s">
        <v>499</v>
      </c>
      <c r="J756" s="67">
        <v>160</v>
      </c>
    </row>
    <row r="757" spans="1:10" x14ac:dyDescent="0.55000000000000004">
      <c r="A757" s="87">
        <v>45926.604907407411</v>
      </c>
      <c r="B757" s="66" t="s">
        <v>1387</v>
      </c>
      <c r="C757" s="66" t="s">
        <v>514</v>
      </c>
      <c r="D757" s="68">
        <v>45751</v>
      </c>
      <c r="E757" s="67">
        <v>92</v>
      </c>
      <c r="F757" s="67">
        <v>60</v>
      </c>
      <c r="G757" s="67">
        <v>129</v>
      </c>
      <c r="H757" s="66" t="s">
        <v>511</v>
      </c>
      <c r="I757" s="66" t="s">
        <v>499</v>
      </c>
      <c r="J757" s="67">
        <v>160</v>
      </c>
    </row>
    <row r="758" spans="1:10" x14ac:dyDescent="0.55000000000000004">
      <c r="A758" s="87">
        <v>45926.604907407411</v>
      </c>
      <c r="B758" s="66" t="s">
        <v>1387</v>
      </c>
      <c r="C758" s="66" t="s">
        <v>514</v>
      </c>
      <c r="D758" s="68">
        <v>45754</v>
      </c>
      <c r="E758" s="67">
        <v>55</v>
      </c>
      <c r="F758" s="67">
        <v>50</v>
      </c>
      <c r="G758" s="67">
        <v>120</v>
      </c>
      <c r="H758" s="66" t="s">
        <v>511</v>
      </c>
      <c r="I758" s="66" t="s">
        <v>499</v>
      </c>
      <c r="J758" s="67">
        <v>160</v>
      </c>
    </row>
    <row r="759" spans="1:10" x14ac:dyDescent="0.55000000000000004">
      <c r="A759" s="87">
        <v>45926.604907407411</v>
      </c>
      <c r="B759" s="66" t="s">
        <v>1387</v>
      </c>
      <c r="C759" s="66" t="s">
        <v>514</v>
      </c>
      <c r="D759" s="68">
        <v>45755</v>
      </c>
      <c r="E759" s="67">
        <v>60</v>
      </c>
      <c r="F759" s="67">
        <v>56</v>
      </c>
      <c r="G759" s="67">
        <v>103</v>
      </c>
      <c r="H759" s="66" t="s">
        <v>511</v>
      </c>
      <c r="I759" s="66" t="s">
        <v>499</v>
      </c>
      <c r="J759" s="67">
        <v>160</v>
      </c>
    </row>
    <row r="760" spans="1:10" x14ac:dyDescent="0.55000000000000004">
      <c r="A760" s="87">
        <v>45926.604907407411</v>
      </c>
      <c r="B760" s="66" t="s">
        <v>1387</v>
      </c>
      <c r="C760" s="66" t="s">
        <v>514</v>
      </c>
      <c r="D760" s="68">
        <v>45756</v>
      </c>
      <c r="E760" s="67">
        <v>50</v>
      </c>
      <c r="F760" s="67">
        <v>43</v>
      </c>
      <c r="G760" s="67">
        <v>91</v>
      </c>
      <c r="H760" s="66" t="s">
        <v>511</v>
      </c>
      <c r="I760" s="66" t="s">
        <v>499</v>
      </c>
      <c r="J760" s="67">
        <v>160</v>
      </c>
    </row>
    <row r="761" spans="1:10" x14ac:dyDescent="0.55000000000000004">
      <c r="A761" s="87">
        <v>45926.604907407411</v>
      </c>
      <c r="B761" s="66" t="s">
        <v>1387</v>
      </c>
      <c r="C761" s="66" t="s">
        <v>514</v>
      </c>
      <c r="D761" s="68">
        <v>45757</v>
      </c>
      <c r="E761" s="67">
        <v>56</v>
      </c>
      <c r="F761" s="67">
        <v>54</v>
      </c>
      <c r="G761" s="67">
        <v>120</v>
      </c>
      <c r="H761" s="66" t="s">
        <v>511</v>
      </c>
      <c r="I761" s="66" t="s">
        <v>499</v>
      </c>
      <c r="J761" s="67">
        <v>160</v>
      </c>
    </row>
    <row r="762" spans="1:10" x14ac:dyDescent="0.55000000000000004">
      <c r="A762" s="87">
        <v>45926.604907407411</v>
      </c>
      <c r="B762" s="66" t="s">
        <v>1387</v>
      </c>
      <c r="C762" s="66" t="s">
        <v>514</v>
      </c>
      <c r="D762" s="68">
        <v>45758</v>
      </c>
      <c r="E762" s="67">
        <v>43</v>
      </c>
      <c r="F762" s="67">
        <v>53</v>
      </c>
      <c r="G762" s="67">
        <v>104</v>
      </c>
      <c r="H762" s="66" t="s">
        <v>511</v>
      </c>
      <c r="I762" s="66" t="s">
        <v>499</v>
      </c>
      <c r="J762" s="67">
        <v>160</v>
      </c>
    </row>
    <row r="763" spans="1:10" x14ac:dyDescent="0.55000000000000004">
      <c r="A763" s="87">
        <v>45926.604907407411</v>
      </c>
      <c r="B763" s="66" t="s">
        <v>1387</v>
      </c>
      <c r="C763" s="66" t="s">
        <v>514</v>
      </c>
      <c r="D763" s="68">
        <v>45761</v>
      </c>
      <c r="E763" s="67">
        <v>54</v>
      </c>
      <c r="F763" s="67">
        <v>55</v>
      </c>
      <c r="G763" s="67">
        <v>130</v>
      </c>
      <c r="H763" s="66" t="s">
        <v>511</v>
      </c>
      <c r="I763" s="66" t="s">
        <v>499</v>
      </c>
      <c r="J763" s="67">
        <v>160</v>
      </c>
    </row>
    <row r="764" spans="1:10" x14ac:dyDescent="0.55000000000000004">
      <c r="A764" s="87">
        <v>45926.604907407411</v>
      </c>
      <c r="B764" s="66" t="s">
        <v>1387</v>
      </c>
      <c r="C764" s="66" t="s">
        <v>514</v>
      </c>
      <c r="D764" s="68">
        <v>45762</v>
      </c>
      <c r="E764" s="67">
        <v>53</v>
      </c>
      <c r="F764" s="67">
        <v>56</v>
      </c>
      <c r="G764" s="67">
        <v>113</v>
      </c>
      <c r="H764" s="66" t="s">
        <v>511</v>
      </c>
      <c r="I764" s="66" t="s">
        <v>499</v>
      </c>
      <c r="J764" s="67">
        <v>160</v>
      </c>
    </row>
    <row r="765" spans="1:10" x14ac:dyDescent="0.55000000000000004">
      <c r="A765" s="87">
        <v>45926.604907407411</v>
      </c>
      <c r="B765" s="66" t="s">
        <v>1387</v>
      </c>
      <c r="C765" s="66" t="s">
        <v>514</v>
      </c>
      <c r="D765" s="68">
        <v>45763</v>
      </c>
      <c r="E765" s="67">
        <v>55</v>
      </c>
      <c r="F765" s="67">
        <v>58</v>
      </c>
      <c r="G765" s="67">
        <v>126</v>
      </c>
      <c r="H765" s="66" t="s">
        <v>511</v>
      </c>
      <c r="I765" s="66" t="s">
        <v>499</v>
      </c>
      <c r="J765" s="67">
        <v>160</v>
      </c>
    </row>
    <row r="766" spans="1:10" x14ac:dyDescent="0.55000000000000004">
      <c r="A766" s="87">
        <v>45926.604907407411</v>
      </c>
      <c r="B766" s="66" t="s">
        <v>1387</v>
      </c>
      <c r="C766" s="66" t="s">
        <v>514</v>
      </c>
      <c r="D766" s="68">
        <v>45764</v>
      </c>
      <c r="E766" s="67">
        <v>56</v>
      </c>
      <c r="F766" s="67">
        <v>0</v>
      </c>
      <c r="G766" s="67">
        <v>129</v>
      </c>
      <c r="H766" s="66" t="s">
        <v>511</v>
      </c>
      <c r="I766" s="66" t="s">
        <v>499</v>
      </c>
      <c r="J766" s="67">
        <v>160</v>
      </c>
    </row>
    <row r="767" spans="1:10" x14ac:dyDescent="0.55000000000000004">
      <c r="A767" s="87">
        <v>45926.604907407411</v>
      </c>
      <c r="B767" s="66" t="s">
        <v>1387</v>
      </c>
      <c r="C767" s="66" t="s">
        <v>514</v>
      </c>
      <c r="D767" s="68">
        <v>45765</v>
      </c>
      <c r="E767" s="67">
        <v>58</v>
      </c>
      <c r="F767" s="67">
        <v>0</v>
      </c>
      <c r="G767" s="67">
        <v>119</v>
      </c>
      <c r="H767" s="66" t="s">
        <v>511</v>
      </c>
      <c r="I767" s="66" t="s">
        <v>499</v>
      </c>
      <c r="J767" s="67">
        <v>160</v>
      </c>
    </row>
    <row r="768" spans="1:10" x14ac:dyDescent="0.55000000000000004">
      <c r="A768" s="87">
        <v>45926.604907407411</v>
      </c>
      <c r="B768" s="66" t="s">
        <v>1387</v>
      </c>
      <c r="C768" s="66" t="s">
        <v>514</v>
      </c>
      <c r="D768" s="68">
        <v>45768</v>
      </c>
      <c r="E768" s="67">
        <v>49</v>
      </c>
      <c r="F768" s="67">
        <v>58</v>
      </c>
      <c r="G768" s="67">
        <v>124</v>
      </c>
      <c r="H768" s="66" t="s">
        <v>511</v>
      </c>
      <c r="I768" s="66" t="s">
        <v>499</v>
      </c>
      <c r="J768" s="67">
        <v>160</v>
      </c>
    </row>
    <row r="769" spans="1:10" x14ac:dyDescent="0.55000000000000004">
      <c r="A769" s="87">
        <v>45926.604907407411</v>
      </c>
      <c r="B769" s="66" t="s">
        <v>1387</v>
      </c>
      <c r="C769" s="66" t="s">
        <v>514</v>
      </c>
      <c r="D769" s="68">
        <v>45769</v>
      </c>
      <c r="E769" s="67">
        <v>43</v>
      </c>
      <c r="F769" s="67">
        <v>58</v>
      </c>
      <c r="G769" s="67">
        <v>112</v>
      </c>
      <c r="H769" s="66" t="s">
        <v>511</v>
      </c>
      <c r="I769" s="66" t="s">
        <v>499</v>
      </c>
      <c r="J769" s="67">
        <v>160</v>
      </c>
    </row>
    <row r="770" spans="1:10" x14ac:dyDescent="0.55000000000000004">
      <c r="A770" s="87">
        <v>45926.604907407411</v>
      </c>
      <c r="B770" s="66" t="s">
        <v>1387</v>
      </c>
      <c r="C770" s="66" t="s">
        <v>514</v>
      </c>
      <c r="D770" s="68">
        <v>45770</v>
      </c>
      <c r="E770" s="67">
        <v>58</v>
      </c>
      <c r="F770" s="67">
        <v>48</v>
      </c>
      <c r="G770" s="67">
        <v>114</v>
      </c>
      <c r="H770" s="66" t="s">
        <v>511</v>
      </c>
      <c r="I770" s="66" t="s">
        <v>499</v>
      </c>
      <c r="J770" s="67">
        <v>160</v>
      </c>
    </row>
    <row r="771" spans="1:10" x14ac:dyDescent="0.55000000000000004">
      <c r="A771" s="87">
        <v>45926.604907407411</v>
      </c>
      <c r="B771" s="66" t="s">
        <v>1387</v>
      </c>
      <c r="C771" s="66" t="s">
        <v>514</v>
      </c>
      <c r="D771" s="68">
        <v>45771</v>
      </c>
      <c r="E771" s="67">
        <v>58</v>
      </c>
      <c r="F771" s="67">
        <v>48</v>
      </c>
      <c r="G771" s="67">
        <v>104</v>
      </c>
      <c r="H771" s="66" t="s">
        <v>511</v>
      </c>
      <c r="I771" s="66" t="s">
        <v>499</v>
      </c>
      <c r="J771" s="67">
        <v>160</v>
      </c>
    </row>
    <row r="772" spans="1:10" x14ac:dyDescent="0.55000000000000004">
      <c r="A772" s="87">
        <v>45926.604907407411</v>
      </c>
      <c r="B772" s="66" t="s">
        <v>1387</v>
      </c>
      <c r="C772" s="66" t="s">
        <v>514</v>
      </c>
      <c r="D772" s="68">
        <v>45772</v>
      </c>
      <c r="E772" s="67">
        <v>48</v>
      </c>
      <c r="F772" s="67">
        <v>0</v>
      </c>
      <c r="G772" s="67">
        <v>113</v>
      </c>
      <c r="H772" s="66" t="s">
        <v>511</v>
      </c>
      <c r="I772" s="66" t="s">
        <v>499</v>
      </c>
      <c r="J772" s="67">
        <v>160</v>
      </c>
    </row>
    <row r="773" spans="1:10" x14ac:dyDescent="0.55000000000000004">
      <c r="A773" s="87">
        <v>45926.604907407411</v>
      </c>
      <c r="B773" s="66" t="s">
        <v>1387</v>
      </c>
      <c r="C773" s="66" t="s">
        <v>514</v>
      </c>
      <c r="D773" s="68">
        <v>45783</v>
      </c>
      <c r="E773" s="67">
        <v>45</v>
      </c>
      <c r="F773" s="67">
        <v>0</v>
      </c>
      <c r="G773" s="67">
        <v>124</v>
      </c>
      <c r="H773" s="66" t="s">
        <v>511</v>
      </c>
      <c r="I773" s="66" t="s">
        <v>499</v>
      </c>
      <c r="J773" s="67">
        <v>160</v>
      </c>
    </row>
    <row r="774" spans="1:10" x14ac:dyDescent="0.55000000000000004">
      <c r="A774" s="87">
        <v>45926.604907407411</v>
      </c>
      <c r="B774" s="66" t="s">
        <v>1387</v>
      </c>
      <c r="C774" s="66" t="s">
        <v>514</v>
      </c>
      <c r="D774" s="68">
        <v>45784</v>
      </c>
      <c r="E774" s="67">
        <v>45</v>
      </c>
      <c r="F774" s="67">
        <v>0</v>
      </c>
      <c r="G774" s="67">
        <v>123</v>
      </c>
      <c r="H774" s="66" t="s">
        <v>511</v>
      </c>
      <c r="I774" s="66" t="s">
        <v>499</v>
      </c>
      <c r="J774" s="67">
        <v>160</v>
      </c>
    </row>
    <row r="775" spans="1:10" x14ac:dyDescent="0.55000000000000004">
      <c r="A775" s="87">
        <v>45926.604907407411</v>
      </c>
      <c r="B775" s="66" t="s">
        <v>1387</v>
      </c>
      <c r="C775" s="66" t="s">
        <v>514</v>
      </c>
      <c r="D775" s="68">
        <v>45785</v>
      </c>
      <c r="E775" s="67">
        <v>50</v>
      </c>
      <c r="F775" s="67">
        <v>48</v>
      </c>
      <c r="G775" s="67">
        <v>129</v>
      </c>
      <c r="H775" s="66" t="s">
        <v>511</v>
      </c>
      <c r="I775" s="66" t="s">
        <v>499</v>
      </c>
      <c r="J775" s="67">
        <v>160</v>
      </c>
    </row>
    <row r="776" spans="1:10" x14ac:dyDescent="0.55000000000000004">
      <c r="A776" s="87">
        <v>45926.604907407411</v>
      </c>
      <c r="B776" s="66" t="s">
        <v>1387</v>
      </c>
      <c r="C776" s="66" t="s">
        <v>514</v>
      </c>
      <c r="D776" s="68">
        <v>45786</v>
      </c>
      <c r="E776" s="67">
        <v>48</v>
      </c>
      <c r="F776" s="67">
        <v>36</v>
      </c>
      <c r="G776" s="67">
        <v>125</v>
      </c>
      <c r="H776" s="66" t="s">
        <v>511</v>
      </c>
      <c r="I776" s="66" t="s">
        <v>499</v>
      </c>
      <c r="J776" s="67">
        <v>160</v>
      </c>
    </row>
    <row r="777" spans="1:10" x14ac:dyDescent="0.55000000000000004">
      <c r="A777" s="87">
        <v>45926.604907407411</v>
      </c>
      <c r="B777" s="66" t="s">
        <v>1387</v>
      </c>
      <c r="C777" s="66" t="s">
        <v>514</v>
      </c>
      <c r="D777" s="68">
        <v>45789</v>
      </c>
      <c r="E777" s="67">
        <v>36</v>
      </c>
      <c r="F777" s="67">
        <v>40</v>
      </c>
      <c r="G777" s="67">
        <v>129</v>
      </c>
      <c r="H777" s="66" t="s">
        <v>511</v>
      </c>
      <c r="I777" s="66" t="s">
        <v>499</v>
      </c>
      <c r="J777" s="67">
        <v>160</v>
      </c>
    </row>
    <row r="778" spans="1:10" x14ac:dyDescent="0.55000000000000004">
      <c r="A778" s="87">
        <v>45926.604907407411</v>
      </c>
      <c r="B778" s="66" t="s">
        <v>1387</v>
      </c>
      <c r="C778" s="66" t="s">
        <v>514</v>
      </c>
      <c r="D778" s="68">
        <v>45790</v>
      </c>
      <c r="E778" s="67">
        <v>40</v>
      </c>
      <c r="F778" s="67">
        <v>45</v>
      </c>
      <c r="G778" s="67">
        <v>133</v>
      </c>
      <c r="H778" s="66" t="s">
        <v>511</v>
      </c>
      <c r="I778" s="66" t="s">
        <v>499</v>
      </c>
      <c r="J778" s="67">
        <v>160</v>
      </c>
    </row>
    <row r="779" spans="1:10" x14ac:dyDescent="0.55000000000000004">
      <c r="A779" s="87">
        <v>45926.604907407411</v>
      </c>
      <c r="B779" s="66" t="s">
        <v>1387</v>
      </c>
      <c r="C779" s="66" t="s">
        <v>514</v>
      </c>
      <c r="D779" s="68">
        <v>45791</v>
      </c>
      <c r="E779" s="67">
        <v>45</v>
      </c>
      <c r="F779" s="67">
        <v>49</v>
      </c>
      <c r="G779" s="67">
        <v>123</v>
      </c>
      <c r="H779" s="66" t="s">
        <v>511</v>
      </c>
      <c r="I779" s="66" t="s">
        <v>499</v>
      </c>
      <c r="J779" s="67">
        <v>160</v>
      </c>
    </row>
    <row r="780" spans="1:10" x14ac:dyDescent="0.55000000000000004">
      <c r="A780" s="87">
        <v>45926.604907407411</v>
      </c>
      <c r="B780" s="66" t="s">
        <v>1387</v>
      </c>
      <c r="C780" s="66" t="s">
        <v>514</v>
      </c>
      <c r="D780" s="68">
        <v>45792</v>
      </c>
      <c r="E780" s="67">
        <v>49</v>
      </c>
      <c r="F780" s="67">
        <v>41</v>
      </c>
      <c r="G780" s="67">
        <v>108</v>
      </c>
      <c r="H780" s="66" t="s">
        <v>511</v>
      </c>
      <c r="I780" s="66" t="s">
        <v>499</v>
      </c>
      <c r="J780" s="67">
        <v>160</v>
      </c>
    </row>
    <row r="781" spans="1:10" x14ac:dyDescent="0.55000000000000004">
      <c r="A781" s="87">
        <v>45926.604907407411</v>
      </c>
      <c r="B781" s="66" t="s">
        <v>1387</v>
      </c>
      <c r="C781" s="66" t="s">
        <v>514</v>
      </c>
      <c r="D781" s="68">
        <v>45793</v>
      </c>
      <c r="E781" s="67">
        <v>41</v>
      </c>
      <c r="F781" s="67">
        <v>42</v>
      </c>
      <c r="G781" s="67">
        <v>120</v>
      </c>
      <c r="H781" s="66" t="s">
        <v>511</v>
      </c>
      <c r="I781" s="66" t="s">
        <v>499</v>
      </c>
      <c r="J781" s="67">
        <v>160</v>
      </c>
    </row>
    <row r="782" spans="1:10" x14ac:dyDescent="0.55000000000000004">
      <c r="A782" s="87">
        <v>45926.604907407411</v>
      </c>
      <c r="B782" s="66" t="s">
        <v>1387</v>
      </c>
      <c r="C782" s="66" t="s">
        <v>514</v>
      </c>
      <c r="D782" s="68">
        <v>45796</v>
      </c>
      <c r="E782" s="67">
        <v>42</v>
      </c>
      <c r="F782" s="67">
        <v>0</v>
      </c>
      <c r="G782" s="67">
        <v>114</v>
      </c>
      <c r="H782" s="66" t="s">
        <v>511</v>
      </c>
      <c r="I782" s="66" t="s">
        <v>499</v>
      </c>
      <c r="J782" s="67">
        <v>160</v>
      </c>
    </row>
    <row r="783" spans="1:10" x14ac:dyDescent="0.55000000000000004">
      <c r="A783" s="87">
        <v>45926.604907407411</v>
      </c>
      <c r="B783" s="66" t="s">
        <v>1387</v>
      </c>
      <c r="C783" s="66" t="s">
        <v>514</v>
      </c>
      <c r="D783" s="68">
        <v>45797</v>
      </c>
      <c r="E783" s="67">
        <v>52</v>
      </c>
      <c r="F783" s="67">
        <v>50</v>
      </c>
      <c r="G783" s="67">
        <v>118</v>
      </c>
      <c r="H783" s="66" t="s">
        <v>511</v>
      </c>
      <c r="I783" s="66" t="s">
        <v>499</v>
      </c>
      <c r="J783" s="67">
        <v>160</v>
      </c>
    </row>
    <row r="784" spans="1:10" x14ac:dyDescent="0.55000000000000004">
      <c r="A784" s="87">
        <v>45926.604907407411</v>
      </c>
      <c r="B784" s="66" t="s">
        <v>1387</v>
      </c>
      <c r="C784" s="66" t="s">
        <v>514</v>
      </c>
      <c r="D784" s="68">
        <v>45798</v>
      </c>
      <c r="E784" s="67">
        <v>50</v>
      </c>
      <c r="F784" s="67">
        <v>61</v>
      </c>
      <c r="G784" s="67">
        <v>108</v>
      </c>
      <c r="H784" s="66" t="s">
        <v>511</v>
      </c>
      <c r="I784" s="66" t="s">
        <v>499</v>
      </c>
      <c r="J784" s="67">
        <v>160</v>
      </c>
    </row>
    <row r="785" spans="1:10" x14ac:dyDescent="0.55000000000000004">
      <c r="A785" s="87">
        <v>45926.604907407411</v>
      </c>
      <c r="B785" s="66" t="s">
        <v>1387</v>
      </c>
      <c r="C785" s="66" t="s">
        <v>514</v>
      </c>
      <c r="D785" s="68">
        <v>45799</v>
      </c>
      <c r="E785" s="67">
        <v>61</v>
      </c>
      <c r="F785" s="67">
        <v>60</v>
      </c>
      <c r="G785" s="67">
        <v>109</v>
      </c>
      <c r="H785" s="66" t="s">
        <v>511</v>
      </c>
      <c r="I785" s="66" t="s">
        <v>499</v>
      </c>
      <c r="J785" s="67">
        <v>160</v>
      </c>
    </row>
    <row r="786" spans="1:10" x14ac:dyDescent="0.55000000000000004">
      <c r="A786" s="87">
        <v>45926.604907407411</v>
      </c>
      <c r="B786" s="66" t="s">
        <v>1387</v>
      </c>
      <c r="C786" s="66" t="s">
        <v>514</v>
      </c>
      <c r="D786" s="68">
        <v>45800</v>
      </c>
      <c r="E786" s="67">
        <v>60</v>
      </c>
      <c r="F786" s="67">
        <v>51</v>
      </c>
      <c r="G786" s="67">
        <v>110</v>
      </c>
      <c r="H786" s="66" t="s">
        <v>511</v>
      </c>
      <c r="I786" s="66" t="s">
        <v>499</v>
      </c>
      <c r="J786" s="67">
        <v>160</v>
      </c>
    </row>
    <row r="787" spans="1:10" x14ac:dyDescent="0.55000000000000004">
      <c r="A787" s="87">
        <v>45926.604907407411</v>
      </c>
      <c r="B787" s="66" t="s">
        <v>1387</v>
      </c>
      <c r="C787" s="66" t="s">
        <v>514</v>
      </c>
      <c r="D787" s="68">
        <v>45803</v>
      </c>
      <c r="E787" s="67">
        <v>51</v>
      </c>
      <c r="F787" s="67">
        <v>51</v>
      </c>
      <c r="G787" s="67">
        <v>111</v>
      </c>
      <c r="H787" s="66" t="s">
        <v>511</v>
      </c>
      <c r="I787" s="66" t="s">
        <v>499</v>
      </c>
      <c r="J787" s="67">
        <v>160</v>
      </c>
    </row>
    <row r="788" spans="1:10" x14ac:dyDescent="0.55000000000000004">
      <c r="A788" s="87">
        <v>45926.604907407411</v>
      </c>
      <c r="B788" s="66" t="s">
        <v>1387</v>
      </c>
      <c r="C788" s="66" t="s">
        <v>514</v>
      </c>
      <c r="D788" s="68">
        <v>45804</v>
      </c>
      <c r="E788" s="67">
        <v>51</v>
      </c>
      <c r="F788" s="67">
        <v>51</v>
      </c>
      <c r="G788" s="67">
        <v>94</v>
      </c>
      <c r="H788" s="66" t="s">
        <v>511</v>
      </c>
      <c r="I788" s="66" t="s">
        <v>499</v>
      </c>
      <c r="J788" s="67">
        <v>160</v>
      </c>
    </row>
    <row r="789" spans="1:10" x14ac:dyDescent="0.55000000000000004">
      <c r="A789" s="87">
        <v>45926.604907407411</v>
      </c>
      <c r="B789" s="66" t="s">
        <v>1387</v>
      </c>
      <c r="C789" s="66" t="s">
        <v>514</v>
      </c>
      <c r="D789" s="68">
        <v>45805</v>
      </c>
      <c r="E789" s="67">
        <v>51</v>
      </c>
      <c r="F789" s="67">
        <v>51</v>
      </c>
      <c r="G789" s="67">
        <v>93</v>
      </c>
      <c r="H789" s="66" t="s">
        <v>511</v>
      </c>
      <c r="I789" s="66" t="s">
        <v>499</v>
      </c>
      <c r="J789" s="67">
        <v>160</v>
      </c>
    </row>
    <row r="790" spans="1:10" x14ac:dyDescent="0.55000000000000004">
      <c r="A790" s="87">
        <v>45926.604907407411</v>
      </c>
      <c r="B790" s="66" t="s">
        <v>1387</v>
      </c>
      <c r="C790" s="66" t="s">
        <v>514</v>
      </c>
      <c r="D790" s="68">
        <v>45806</v>
      </c>
      <c r="E790" s="67">
        <v>51</v>
      </c>
      <c r="F790" s="67">
        <v>54</v>
      </c>
      <c r="G790" s="67">
        <v>60</v>
      </c>
      <c r="H790" s="66" t="s">
        <v>511</v>
      </c>
      <c r="I790" s="66" t="s">
        <v>499</v>
      </c>
      <c r="J790" s="67">
        <v>160</v>
      </c>
    </row>
    <row r="791" spans="1:10" x14ac:dyDescent="0.55000000000000004">
      <c r="A791" s="87">
        <v>45926.604907407411</v>
      </c>
      <c r="B791" s="66" t="s">
        <v>1387</v>
      </c>
      <c r="C791" s="66" t="s">
        <v>514</v>
      </c>
      <c r="D791" s="68">
        <v>45807</v>
      </c>
      <c r="E791" s="67">
        <v>54</v>
      </c>
      <c r="F791" s="67">
        <v>0</v>
      </c>
      <c r="G791" s="67">
        <v>0</v>
      </c>
      <c r="H791" s="66" t="s">
        <v>511</v>
      </c>
      <c r="I791" s="66" t="s">
        <v>499</v>
      </c>
      <c r="J791" s="67">
        <v>160</v>
      </c>
    </row>
    <row r="792" spans="1:10" x14ac:dyDescent="0.55000000000000004">
      <c r="A792" s="87">
        <v>45926.604907407411</v>
      </c>
      <c r="B792" s="66" t="s">
        <v>1387</v>
      </c>
      <c r="C792" s="66" t="s">
        <v>515</v>
      </c>
      <c r="D792" s="68">
        <v>45715</v>
      </c>
      <c r="E792" s="67">
        <v>0</v>
      </c>
      <c r="F792" s="67">
        <v>70</v>
      </c>
      <c r="G792" s="67">
        <v>129</v>
      </c>
      <c r="H792" s="66" t="s">
        <v>516</v>
      </c>
      <c r="I792" s="66" t="s">
        <v>473</v>
      </c>
      <c r="J792" s="67">
        <v>160</v>
      </c>
    </row>
    <row r="793" spans="1:10" x14ac:dyDescent="0.55000000000000004">
      <c r="A793" s="87">
        <v>45926.604907407411</v>
      </c>
      <c r="B793" s="66" t="s">
        <v>1387</v>
      </c>
      <c r="C793" s="66" t="s">
        <v>515</v>
      </c>
      <c r="D793" s="68">
        <v>45716</v>
      </c>
      <c r="E793" s="67">
        <v>0</v>
      </c>
      <c r="F793" s="67">
        <v>83</v>
      </c>
      <c r="G793" s="67">
        <v>125</v>
      </c>
      <c r="H793" s="66" t="s">
        <v>516</v>
      </c>
      <c r="I793" s="66" t="s">
        <v>473</v>
      </c>
      <c r="J793" s="67">
        <v>160</v>
      </c>
    </row>
    <row r="794" spans="1:10" x14ac:dyDescent="0.55000000000000004">
      <c r="A794" s="87">
        <v>45926.604907407411</v>
      </c>
      <c r="B794" s="66" t="s">
        <v>1387</v>
      </c>
      <c r="C794" s="66" t="s">
        <v>515</v>
      </c>
      <c r="D794" s="68">
        <v>45719</v>
      </c>
      <c r="E794" s="67">
        <v>70</v>
      </c>
      <c r="F794" s="67">
        <v>50</v>
      </c>
      <c r="G794" s="67">
        <v>126</v>
      </c>
      <c r="H794" s="66" t="s">
        <v>516</v>
      </c>
      <c r="I794" s="66" t="s">
        <v>473</v>
      </c>
      <c r="J794" s="67">
        <v>160</v>
      </c>
    </row>
    <row r="795" spans="1:10" x14ac:dyDescent="0.55000000000000004">
      <c r="A795" s="87">
        <v>45926.604907407411</v>
      </c>
      <c r="B795" s="66" t="s">
        <v>1387</v>
      </c>
      <c r="C795" s="66" t="s">
        <v>515</v>
      </c>
      <c r="D795" s="68">
        <v>45720</v>
      </c>
      <c r="E795" s="67">
        <v>83</v>
      </c>
      <c r="F795" s="67">
        <v>45</v>
      </c>
      <c r="G795" s="67">
        <v>131</v>
      </c>
      <c r="H795" s="66" t="s">
        <v>516</v>
      </c>
      <c r="I795" s="66" t="s">
        <v>473</v>
      </c>
      <c r="J795" s="67">
        <v>160</v>
      </c>
    </row>
    <row r="796" spans="1:10" x14ac:dyDescent="0.55000000000000004">
      <c r="A796" s="87">
        <v>45926.604907407411</v>
      </c>
      <c r="B796" s="66" t="s">
        <v>1387</v>
      </c>
      <c r="C796" s="66" t="s">
        <v>515</v>
      </c>
      <c r="D796" s="68">
        <v>45721</v>
      </c>
      <c r="E796" s="67">
        <v>50</v>
      </c>
      <c r="F796" s="67">
        <v>45</v>
      </c>
      <c r="G796" s="67">
        <v>129</v>
      </c>
      <c r="H796" s="66" t="s">
        <v>516</v>
      </c>
      <c r="I796" s="66" t="s">
        <v>473</v>
      </c>
      <c r="J796" s="67">
        <v>160</v>
      </c>
    </row>
    <row r="797" spans="1:10" x14ac:dyDescent="0.55000000000000004">
      <c r="A797" s="87">
        <v>45926.604907407411</v>
      </c>
      <c r="B797" s="66" t="s">
        <v>1387</v>
      </c>
      <c r="C797" s="66" t="s">
        <v>515</v>
      </c>
      <c r="D797" s="68">
        <v>45722</v>
      </c>
      <c r="E797" s="67">
        <v>45</v>
      </c>
      <c r="F797" s="67">
        <v>30</v>
      </c>
      <c r="G797" s="67">
        <v>126</v>
      </c>
      <c r="H797" s="66" t="s">
        <v>516</v>
      </c>
      <c r="I797" s="66" t="s">
        <v>473</v>
      </c>
      <c r="J797" s="67">
        <v>160</v>
      </c>
    </row>
    <row r="798" spans="1:10" x14ac:dyDescent="0.55000000000000004">
      <c r="A798" s="87">
        <v>45926.604907407411</v>
      </c>
      <c r="B798" s="66" t="s">
        <v>1387</v>
      </c>
      <c r="C798" s="66" t="s">
        <v>515</v>
      </c>
      <c r="D798" s="68">
        <v>45723</v>
      </c>
      <c r="E798" s="67">
        <v>45</v>
      </c>
      <c r="F798" s="67">
        <v>33</v>
      </c>
      <c r="G798" s="67">
        <v>134</v>
      </c>
      <c r="H798" s="66" t="s">
        <v>516</v>
      </c>
      <c r="I798" s="66" t="s">
        <v>473</v>
      </c>
      <c r="J798" s="67">
        <v>160</v>
      </c>
    </row>
    <row r="799" spans="1:10" x14ac:dyDescent="0.55000000000000004">
      <c r="A799" s="87">
        <v>45926.604907407411</v>
      </c>
      <c r="B799" s="66" t="s">
        <v>1387</v>
      </c>
      <c r="C799" s="66" t="s">
        <v>515</v>
      </c>
      <c r="D799" s="68">
        <v>45726</v>
      </c>
      <c r="E799" s="67">
        <v>30</v>
      </c>
      <c r="F799" s="67">
        <v>0</v>
      </c>
      <c r="G799" s="67">
        <v>125</v>
      </c>
      <c r="H799" s="66" t="s">
        <v>516</v>
      </c>
      <c r="I799" s="66" t="s">
        <v>473</v>
      </c>
      <c r="J799" s="67">
        <v>160</v>
      </c>
    </row>
    <row r="800" spans="1:10" x14ac:dyDescent="0.55000000000000004">
      <c r="A800" s="87">
        <v>45926.604907407411</v>
      </c>
      <c r="B800" s="66" t="s">
        <v>1387</v>
      </c>
      <c r="C800" s="66" t="s">
        <v>515</v>
      </c>
      <c r="D800" s="68">
        <v>45727</v>
      </c>
      <c r="E800" s="67">
        <v>33</v>
      </c>
      <c r="F800" s="67">
        <v>0</v>
      </c>
      <c r="G800" s="67">
        <v>128</v>
      </c>
      <c r="H800" s="66" t="s">
        <v>516</v>
      </c>
      <c r="I800" s="66" t="s">
        <v>473</v>
      </c>
      <c r="J800" s="67">
        <v>160</v>
      </c>
    </row>
    <row r="801" spans="1:10" x14ac:dyDescent="0.55000000000000004">
      <c r="A801" s="87">
        <v>45926.604907407411</v>
      </c>
      <c r="B801" s="66" t="s">
        <v>1387</v>
      </c>
      <c r="C801" s="66" t="s">
        <v>515</v>
      </c>
      <c r="D801" s="68">
        <v>45728</v>
      </c>
      <c r="E801" s="67">
        <v>48</v>
      </c>
      <c r="F801" s="67">
        <v>0</v>
      </c>
      <c r="G801" s="67">
        <v>129</v>
      </c>
      <c r="H801" s="66" t="s">
        <v>516</v>
      </c>
      <c r="I801" s="66" t="s">
        <v>473</v>
      </c>
      <c r="J801" s="67">
        <v>160</v>
      </c>
    </row>
    <row r="802" spans="1:10" x14ac:dyDescent="0.55000000000000004">
      <c r="A802" s="87">
        <v>45926.604907407411</v>
      </c>
      <c r="B802" s="66" t="s">
        <v>1387</v>
      </c>
      <c r="C802" s="66" t="s">
        <v>515</v>
      </c>
      <c r="D802" s="68">
        <v>45729</v>
      </c>
      <c r="E802" s="67">
        <v>39</v>
      </c>
      <c r="F802" s="67">
        <v>42</v>
      </c>
      <c r="G802" s="67">
        <v>132</v>
      </c>
      <c r="H802" s="66" t="s">
        <v>516</v>
      </c>
      <c r="I802" s="66" t="s">
        <v>473</v>
      </c>
      <c r="J802" s="67">
        <v>160</v>
      </c>
    </row>
    <row r="803" spans="1:10" x14ac:dyDescent="0.55000000000000004">
      <c r="A803" s="87">
        <v>45926.604907407411</v>
      </c>
      <c r="B803" s="66" t="s">
        <v>1387</v>
      </c>
      <c r="C803" s="66" t="s">
        <v>515</v>
      </c>
      <c r="D803" s="68">
        <v>45730</v>
      </c>
      <c r="E803" s="67">
        <v>47</v>
      </c>
      <c r="F803" s="67">
        <v>45</v>
      </c>
      <c r="G803" s="67">
        <v>132</v>
      </c>
      <c r="H803" s="66" t="s">
        <v>516</v>
      </c>
      <c r="I803" s="66" t="s">
        <v>473</v>
      </c>
      <c r="J803" s="67">
        <v>160</v>
      </c>
    </row>
    <row r="804" spans="1:10" x14ac:dyDescent="0.55000000000000004">
      <c r="A804" s="87">
        <v>45926.604907407411</v>
      </c>
      <c r="B804" s="66" t="s">
        <v>1387</v>
      </c>
      <c r="C804" s="66" t="s">
        <v>515</v>
      </c>
      <c r="D804" s="68">
        <v>45733</v>
      </c>
      <c r="E804" s="67">
        <v>42</v>
      </c>
      <c r="F804" s="67">
        <v>0</v>
      </c>
      <c r="G804" s="67">
        <v>100</v>
      </c>
      <c r="H804" s="66" t="s">
        <v>516</v>
      </c>
      <c r="I804" s="66" t="s">
        <v>473</v>
      </c>
      <c r="J804" s="67">
        <v>160</v>
      </c>
    </row>
    <row r="805" spans="1:10" x14ac:dyDescent="0.55000000000000004">
      <c r="A805" s="87">
        <v>45926.604907407411</v>
      </c>
      <c r="B805" s="66" t="s">
        <v>1387</v>
      </c>
      <c r="C805" s="66" t="s">
        <v>515</v>
      </c>
      <c r="D805" s="68">
        <v>45734</v>
      </c>
      <c r="E805" s="67">
        <v>45</v>
      </c>
      <c r="F805" s="67">
        <v>0</v>
      </c>
      <c r="G805" s="67">
        <v>124</v>
      </c>
      <c r="H805" s="66" t="s">
        <v>516</v>
      </c>
      <c r="I805" s="66" t="s">
        <v>473</v>
      </c>
      <c r="J805" s="67">
        <v>160</v>
      </c>
    </row>
    <row r="806" spans="1:10" x14ac:dyDescent="0.55000000000000004">
      <c r="A806" s="87">
        <v>45926.604907407411</v>
      </c>
      <c r="B806" s="66" t="s">
        <v>1387</v>
      </c>
      <c r="C806" s="66" t="s">
        <v>515</v>
      </c>
      <c r="D806" s="68">
        <v>45735</v>
      </c>
      <c r="E806" s="67">
        <v>20</v>
      </c>
      <c r="F806" s="67">
        <v>0</v>
      </c>
      <c r="G806" s="67">
        <v>115</v>
      </c>
      <c r="H806" s="66" t="s">
        <v>516</v>
      </c>
      <c r="I806" s="66" t="s">
        <v>473</v>
      </c>
      <c r="J806" s="67">
        <v>160</v>
      </c>
    </row>
    <row r="807" spans="1:10" x14ac:dyDescent="0.55000000000000004">
      <c r="A807" s="87">
        <v>45926.604907407411</v>
      </c>
      <c r="B807" s="66" t="s">
        <v>1387</v>
      </c>
      <c r="C807" s="66" t="s">
        <v>515</v>
      </c>
      <c r="D807" s="68">
        <v>45736</v>
      </c>
      <c r="E807" s="67">
        <v>20</v>
      </c>
      <c r="F807" s="67">
        <v>0</v>
      </c>
      <c r="G807" s="67">
        <v>118</v>
      </c>
      <c r="H807" s="66" t="s">
        <v>516</v>
      </c>
      <c r="I807" s="66" t="s">
        <v>473</v>
      </c>
      <c r="J807" s="67">
        <v>160</v>
      </c>
    </row>
    <row r="808" spans="1:10" x14ac:dyDescent="0.55000000000000004">
      <c r="A808" s="87">
        <v>45926.604907407411</v>
      </c>
      <c r="B808" s="66" t="s">
        <v>1387</v>
      </c>
      <c r="C808" s="66" t="s">
        <v>515</v>
      </c>
      <c r="D808" s="68">
        <v>45737</v>
      </c>
      <c r="E808" s="67">
        <v>28</v>
      </c>
      <c r="F808" s="67">
        <v>0</v>
      </c>
      <c r="G808" s="67">
        <v>118</v>
      </c>
      <c r="H808" s="66" t="s">
        <v>516</v>
      </c>
      <c r="I808" s="66" t="s">
        <v>473</v>
      </c>
      <c r="J808" s="67">
        <v>160</v>
      </c>
    </row>
    <row r="809" spans="1:10" x14ac:dyDescent="0.55000000000000004">
      <c r="A809" s="87">
        <v>45926.604907407411</v>
      </c>
      <c r="B809" s="66" t="s">
        <v>1387</v>
      </c>
      <c r="C809" s="66" t="s">
        <v>515</v>
      </c>
      <c r="D809" s="68">
        <v>45740</v>
      </c>
      <c r="E809" s="67">
        <v>32</v>
      </c>
      <c r="F809" s="67">
        <v>25</v>
      </c>
      <c r="G809" s="67">
        <v>115</v>
      </c>
      <c r="H809" s="66" t="s">
        <v>516</v>
      </c>
      <c r="I809" s="66" t="s">
        <v>473</v>
      </c>
      <c r="J809" s="67">
        <v>160</v>
      </c>
    </row>
    <row r="810" spans="1:10" x14ac:dyDescent="0.55000000000000004">
      <c r="A810" s="87">
        <v>45926.604907407411</v>
      </c>
      <c r="B810" s="66" t="s">
        <v>1387</v>
      </c>
      <c r="C810" s="66" t="s">
        <v>515</v>
      </c>
      <c r="D810" s="68">
        <v>45741</v>
      </c>
      <c r="E810" s="67">
        <v>25</v>
      </c>
      <c r="F810" s="67">
        <v>37</v>
      </c>
      <c r="G810" s="67">
        <v>122</v>
      </c>
      <c r="H810" s="66" t="s">
        <v>516</v>
      </c>
      <c r="I810" s="66" t="s">
        <v>473</v>
      </c>
      <c r="J810" s="67">
        <v>160</v>
      </c>
    </row>
    <row r="811" spans="1:10" x14ac:dyDescent="0.55000000000000004">
      <c r="A811" s="87">
        <v>45926.604907407411</v>
      </c>
      <c r="B811" s="66" t="s">
        <v>1387</v>
      </c>
      <c r="C811" s="66" t="s">
        <v>515</v>
      </c>
      <c r="D811" s="68">
        <v>45748</v>
      </c>
      <c r="E811" s="67">
        <v>150</v>
      </c>
      <c r="F811" s="67">
        <v>0</v>
      </c>
      <c r="G811" s="67">
        <v>119</v>
      </c>
      <c r="H811" s="66" t="s">
        <v>516</v>
      </c>
      <c r="I811" s="66" t="s">
        <v>473</v>
      </c>
      <c r="J811" s="67">
        <v>160</v>
      </c>
    </row>
    <row r="812" spans="1:10" x14ac:dyDescent="0.55000000000000004">
      <c r="A812" s="87">
        <v>45926.604907407411</v>
      </c>
      <c r="B812" s="66" t="s">
        <v>1387</v>
      </c>
      <c r="C812" s="66" t="s">
        <v>515</v>
      </c>
      <c r="D812" s="68">
        <v>45749</v>
      </c>
      <c r="E812" s="67">
        <v>150</v>
      </c>
      <c r="F812" s="67">
        <v>0</v>
      </c>
      <c r="G812" s="67">
        <v>130</v>
      </c>
      <c r="H812" s="66" t="s">
        <v>516</v>
      </c>
      <c r="I812" s="66" t="s">
        <v>473</v>
      </c>
      <c r="J812" s="67">
        <v>160</v>
      </c>
    </row>
    <row r="813" spans="1:10" x14ac:dyDescent="0.55000000000000004">
      <c r="A813" s="87">
        <v>45926.604907407411</v>
      </c>
      <c r="B813" s="66" t="s">
        <v>1387</v>
      </c>
      <c r="C813" s="66" t="s">
        <v>515</v>
      </c>
      <c r="D813" s="68">
        <v>45750</v>
      </c>
      <c r="E813" s="67">
        <v>150</v>
      </c>
      <c r="F813" s="67">
        <v>0</v>
      </c>
      <c r="G813" s="67">
        <v>110</v>
      </c>
      <c r="H813" s="66" t="s">
        <v>516</v>
      </c>
      <c r="I813" s="66" t="s">
        <v>473</v>
      </c>
      <c r="J813" s="67">
        <v>160</v>
      </c>
    </row>
    <row r="814" spans="1:10" x14ac:dyDescent="0.55000000000000004">
      <c r="A814" s="87">
        <v>45926.604907407411</v>
      </c>
      <c r="B814" s="66" t="s">
        <v>1387</v>
      </c>
      <c r="C814" s="66" t="s">
        <v>515</v>
      </c>
      <c r="D814" s="68">
        <v>45751</v>
      </c>
      <c r="E814" s="67">
        <v>40</v>
      </c>
      <c r="F814" s="67">
        <v>41</v>
      </c>
      <c r="G814" s="67">
        <v>129</v>
      </c>
      <c r="H814" s="66" t="s">
        <v>516</v>
      </c>
      <c r="I814" s="66" t="s">
        <v>473</v>
      </c>
      <c r="J814" s="67">
        <v>160</v>
      </c>
    </row>
    <row r="815" spans="1:10" x14ac:dyDescent="0.55000000000000004">
      <c r="A815" s="87">
        <v>45926.604907407411</v>
      </c>
      <c r="B815" s="66" t="s">
        <v>1387</v>
      </c>
      <c r="C815" s="66" t="s">
        <v>515</v>
      </c>
      <c r="D815" s="68">
        <v>45754</v>
      </c>
      <c r="E815" s="67">
        <v>40</v>
      </c>
      <c r="F815" s="67">
        <v>46</v>
      </c>
      <c r="G815" s="67">
        <v>120</v>
      </c>
      <c r="H815" s="66" t="s">
        <v>516</v>
      </c>
      <c r="I815" s="66" t="s">
        <v>473</v>
      </c>
      <c r="J815" s="67">
        <v>160</v>
      </c>
    </row>
    <row r="816" spans="1:10" x14ac:dyDescent="0.55000000000000004">
      <c r="A816" s="87">
        <v>45926.604907407411</v>
      </c>
      <c r="B816" s="66" t="s">
        <v>1387</v>
      </c>
      <c r="C816" s="66" t="s">
        <v>515</v>
      </c>
      <c r="D816" s="68">
        <v>45755</v>
      </c>
      <c r="E816" s="67">
        <v>141</v>
      </c>
      <c r="F816" s="67">
        <v>0</v>
      </c>
      <c r="G816" s="67">
        <v>103</v>
      </c>
      <c r="H816" s="66" t="s">
        <v>516</v>
      </c>
      <c r="I816" s="66" t="s">
        <v>473</v>
      </c>
      <c r="J816" s="67">
        <v>160</v>
      </c>
    </row>
    <row r="817" spans="1:10" x14ac:dyDescent="0.55000000000000004">
      <c r="A817" s="87">
        <v>45926.604907407411</v>
      </c>
      <c r="B817" s="66" t="s">
        <v>1387</v>
      </c>
      <c r="C817" s="66" t="s">
        <v>515</v>
      </c>
      <c r="D817" s="68">
        <v>45756</v>
      </c>
      <c r="E817" s="67">
        <v>146</v>
      </c>
      <c r="F817" s="67">
        <v>0</v>
      </c>
      <c r="G817" s="67">
        <v>91</v>
      </c>
      <c r="H817" s="66" t="s">
        <v>516</v>
      </c>
      <c r="I817" s="66" t="s">
        <v>473</v>
      </c>
      <c r="J817" s="67">
        <v>160</v>
      </c>
    </row>
    <row r="818" spans="1:10" x14ac:dyDescent="0.55000000000000004">
      <c r="A818" s="87">
        <v>45926.604907407411</v>
      </c>
      <c r="B818" s="66" t="s">
        <v>1387</v>
      </c>
      <c r="C818" s="66" t="s">
        <v>515</v>
      </c>
      <c r="D818" s="68">
        <v>45757</v>
      </c>
      <c r="E818" s="67">
        <v>124</v>
      </c>
      <c r="F818" s="67">
        <v>91</v>
      </c>
      <c r="G818" s="67">
        <v>120</v>
      </c>
      <c r="H818" s="66" t="s">
        <v>516</v>
      </c>
      <c r="I818" s="66" t="s">
        <v>473</v>
      </c>
      <c r="J818" s="67">
        <v>160</v>
      </c>
    </row>
    <row r="819" spans="1:10" x14ac:dyDescent="0.55000000000000004">
      <c r="A819" s="87">
        <v>45926.604907407411</v>
      </c>
      <c r="B819" s="66" t="s">
        <v>1387</v>
      </c>
      <c r="C819" s="66" t="s">
        <v>515</v>
      </c>
      <c r="D819" s="68">
        <v>45758</v>
      </c>
      <c r="E819" s="67">
        <v>134</v>
      </c>
      <c r="F819" s="67">
        <v>0</v>
      </c>
      <c r="G819" s="67">
        <v>104</v>
      </c>
      <c r="H819" s="66" t="s">
        <v>516</v>
      </c>
      <c r="I819" s="66" t="s">
        <v>473</v>
      </c>
      <c r="J819" s="67">
        <v>160</v>
      </c>
    </row>
    <row r="820" spans="1:10" x14ac:dyDescent="0.55000000000000004">
      <c r="A820" s="87">
        <v>45926.604907407411</v>
      </c>
      <c r="B820" s="66" t="s">
        <v>1387</v>
      </c>
      <c r="C820" s="66" t="s">
        <v>515</v>
      </c>
      <c r="D820" s="68">
        <v>45761</v>
      </c>
      <c r="E820" s="67">
        <v>91</v>
      </c>
      <c r="F820" s="67">
        <v>51</v>
      </c>
      <c r="G820" s="67">
        <v>130</v>
      </c>
      <c r="H820" s="66" t="s">
        <v>516</v>
      </c>
      <c r="I820" s="66" t="s">
        <v>473</v>
      </c>
      <c r="J820" s="67">
        <v>160</v>
      </c>
    </row>
    <row r="821" spans="1:10" x14ac:dyDescent="0.55000000000000004">
      <c r="A821" s="87">
        <v>45926.604907407411</v>
      </c>
      <c r="B821" s="66" t="s">
        <v>1387</v>
      </c>
      <c r="C821" s="66" t="s">
        <v>515</v>
      </c>
      <c r="D821" s="68">
        <v>45762</v>
      </c>
      <c r="E821" s="67">
        <v>92</v>
      </c>
      <c r="F821" s="67">
        <v>0</v>
      </c>
      <c r="G821" s="67">
        <v>113</v>
      </c>
      <c r="H821" s="66" t="s">
        <v>516</v>
      </c>
      <c r="I821" s="66" t="s">
        <v>473</v>
      </c>
      <c r="J821" s="67">
        <v>160</v>
      </c>
    </row>
    <row r="822" spans="1:10" x14ac:dyDescent="0.55000000000000004">
      <c r="A822" s="87">
        <v>45926.604907407411</v>
      </c>
      <c r="B822" s="66" t="s">
        <v>1387</v>
      </c>
      <c r="C822" s="66" t="s">
        <v>515</v>
      </c>
      <c r="D822" s="68">
        <v>45763</v>
      </c>
      <c r="E822" s="67">
        <v>81</v>
      </c>
      <c r="F822" s="67">
        <v>0</v>
      </c>
      <c r="G822" s="67">
        <v>126</v>
      </c>
      <c r="H822" s="66" t="s">
        <v>516</v>
      </c>
      <c r="I822" s="66" t="s">
        <v>473</v>
      </c>
      <c r="J822" s="67">
        <v>160</v>
      </c>
    </row>
    <row r="823" spans="1:10" x14ac:dyDescent="0.55000000000000004">
      <c r="A823" s="87">
        <v>45926.604907407411</v>
      </c>
      <c r="B823" s="66" t="s">
        <v>1387</v>
      </c>
      <c r="C823" s="66" t="s">
        <v>515</v>
      </c>
      <c r="D823" s="68">
        <v>45764</v>
      </c>
      <c r="E823" s="67">
        <v>56</v>
      </c>
      <c r="F823" s="67">
        <v>0</v>
      </c>
      <c r="G823" s="67">
        <v>129</v>
      </c>
      <c r="H823" s="66" t="s">
        <v>516</v>
      </c>
      <c r="I823" s="66" t="s">
        <v>473</v>
      </c>
      <c r="J823" s="67">
        <v>160</v>
      </c>
    </row>
    <row r="824" spans="1:10" x14ac:dyDescent="0.55000000000000004">
      <c r="A824" s="87">
        <v>45926.604907407411</v>
      </c>
      <c r="B824" s="66" t="s">
        <v>1387</v>
      </c>
      <c r="C824" s="66" t="s">
        <v>515</v>
      </c>
      <c r="D824" s="68">
        <v>45765</v>
      </c>
      <c r="E824" s="67">
        <v>71</v>
      </c>
      <c r="F824" s="67">
        <v>0</v>
      </c>
      <c r="G824" s="67">
        <v>119</v>
      </c>
      <c r="H824" s="66" t="s">
        <v>516</v>
      </c>
      <c r="I824" s="66" t="s">
        <v>473</v>
      </c>
      <c r="J824" s="67">
        <v>160</v>
      </c>
    </row>
    <row r="825" spans="1:10" x14ac:dyDescent="0.55000000000000004">
      <c r="A825" s="87">
        <v>45926.604907407411</v>
      </c>
      <c r="B825" s="66" t="s">
        <v>1387</v>
      </c>
      <c r="C825" s="66" t="s">
        <v>515</v>
      </c>
      <c r="D825" s="68">
        <v>45770</v>
      </c>
      <c r="E825" s="67">
        <v>51</v>
      </c>
      <c r="F825" s="67">
        <v>0</v>
      </c>
      <c r="G825" s="67">
        <v>114</v>
      </c>
      <c r="H825" s="66" t="s">
        <v>516</v>
      </c>
      <c r="I825" s="66" t="s">
        <v>473</v>
      </c>
      <c r="J825" s="67">
        <v>160</v>
      </c>
    </row>
    <row r="826" spans="1:10" x14ac:dyDescent="0.55000000000000004">
      <c r="A826" s="87">
        <v>45926.604907407411</v>
      </c>
      <c r="B826" s="66" t="s">
        <v>1387</v>
      </c>
      <c r="C826" s="66" t="s">
        <v>515</v>
      </c>
      <c r="D826" s="68">
        <v>45771</v>
      </c>
      <c r="E826" s="67">
        <v>103</v>
      </c>
      <c r="F826" s="67">
        <v>0</v>
      </c>
      <c r="G826" s="67">
        <v>49</v>
      </c>
      <c r="H826" s="66" t="s">
        <v>516</v>
      </c>
      <c r="I826" s="66" t="s">
        <v>473</v>
      </c>
      <c r="J826" s="67">
        <v>160</v>
      </c>
    </row>
    <row r="827" spans="1:10" x14ac:dyDescent="0.55000000000000004">
      <c r="A827" s="87">
        <v>45926.604907407411</v>
      </c>
      <c r="B827" s="66" t="s">
        <v>1387</v>
      </c>
      <c r="C827" s="66" t="s">
        <v>515</v>
      </c>
      <c r="D827" s="68">
        <v>45772</v>
      </c>
      <c r="E827" s="67">
        <v>85</v>
      </c>
      <c r="F827" s="67">
        <v>0</v>
      </c>
      <c r="G827" s="67">
        <v>0</v>
      </c>
      <c r="H827" s="66" t="s">
        <v>516</v>
      </c>
      <c r="I827" s="66" t="s">
        <v>473</v>
      </c>
      <c r="J827" s="67">
        <v>160</v>
      </c>
    </row>
    <row r="828" spans="1:10" x14ac:dyDescent="0.55000000000000004">
      <c r="A828" s="87">
        <v>45926.604907407411</v>
      </c>
      <c r="B828" s="66" t="s">
        <v>1387</v>
      </c>
      <c r="C828" s="66" t="s">
        <v>521</v>
      </c>
      <c r="D828" s="68">
        <v>45742</v>
      </c>
      <c r="E828" s="67">
        <v>0</v>
      </c>
      <c r="F828" s="67">
        <v>117</v>
      </c>
      <c r="G828" s="67">
        <v>130</v>
      </c>
      <c r="H828" s="66" t="s">
        <v>520</v>
      </c>
      <c r="I828" s="66" t="s">
        <v>473</v>
      </c>
      <c r="J828" s="67">
        <v>160</v>
      </c>
    </row>
    <row r="829" spans="1:10" x14ac:dyDescent="0.55000000000000004">
      <c r="A829" s="87">
        <v>45926.604907407411</v>
      </c>
      <c r="B829" s="66" t="s">
        <v>1387</v>
      </c>
      <c r="C829" s="66" t="s">
        <v>521</v>
      </c>
      <c r="D829" s="68">
        <v>45743</v>
      </c>
      <c r="E829" s="67">
        <v>0</v>
      </c>
      <c r="F829" s="67">
        <v>90</v>
      </c>
      <c r="G829" s="67">
        <v>131</v>
      </c>
      <c r="H829" s="66" t="s">
        <v>520</v>
      </c>
      <c r="I829" s="66" t="s">
        <v>473</v>
      </c>
      <c r="J829" s="67">
        <v>160</v>
      </c>
    </row>
    <row r="830" spans="1:10" x14ac:dyDescent="0.55000000000000004">
      <c r="A830" s="87">
        <v>45926.604907407411</v>
      </c>
      <c r="B830" s="66" t="s">
        <v>1387</v>
      </c>
      <c r="C830" s="66" t="s">
        <v>521</v>
      </c>
      <c r="D830" s="68">
        <v>45744</v>
      </c>
      <c r="E830" s="67">
        <v>0</v>
      </c>
      <c r="F830" s="67">
        <v>100</v>
      </c>
      <c r="G830" s="67">
        <v>129</v>
      </c>
      <c r="H830" s="66" t="s">
        <v>520</v>
      </c>
      <c r="I830" s="66" t="s">
        <v>473</v>
      </c>
      <c r="J830" s="67">
        <v>160</v>
      </c>
    </row>
    <row r="831" spans="1:10" x14ac:dyDescent="0.55000000000000004">
      <c r="A831" s="87">
        <v>45926.604907407411</v>
      </c>
      <c r="B831" s="66" t="s">
        <v>1387</v>
      </c>
      <c r="C831" s="66" t="s">
        <v>521</v>
      </c>
      <c r="D831" s="68">
        <v>45748</v>
      </c>
      <c r="E831" s="67">
        <v>150</v>
      </c>
      <c r="F831" s="67">
        <v>0</v>
      </c>
      <c r="G831" s="67">
        <v>119</v>
      </c>
      <c r="H831" s="66" t="s">
        <v>520</v>
      </c>
      <c r="I831" s="66" t="s">
        <v>473</v>
      </c>
      <c r="J831" s="67">
        <v>160</v>
      </c>
    </row>
    <row r="832" spans="1:10" x14ac:dyDescent="0.55000000000000004">
      <c r="A832" s="87">
        <v>45926.604907407411</v>
      </c>
      <c r="B832" s="66" t="s">
        <v>1387</v>
      </c>
      <c r="C832" s="66" t="s">
        <v>521</v>
      </c>
      <c r="D832" s="68">
        <v>45749</v>
      </c>
      <c r="E832" s="67">
        <v>150</v>
      </c>
      <c r="F832" s="67">
        <v>0</v>
      </c>
      <c r="G832" s="67">
        <v>130</v>
      </c>
      <c r="H832" s="66" t="s">
        <v>520</v>
      </c>
      <c r="I832" s="66" t="s">
        <v>473</v>
      </c>
      <c r="J832" s="67">
        <v>160</v>
      </c>
    </row>
    <row r="833" spans="1:10" x14ac:dyDescent="0.55000000000000004">
      <c r="A833" s="87">
        <v>45926.604907407411</v>
      </c>
      <c r="B833" s="66" t="s">
        <v>1387</v>
      </c>
      <c r="C833" s="66" t="s">
        <v>521</v>
      </c>
      <c r="D833" s="68">
        <v>45750</v>
      </c>
      <c r="E833" s="67">
        <v>110</v>
      </c>
      <c r="F833" s="67">
        <v>0</v>
      </c>
      <c r="G833" s="67">
        <v>110</v>
      </c>
      <c r="H833" s="66" t="s">
        <v>520</v>
      </c>
      <c r="I833" s="66" t="s">
        <v>473</v>
      </c>
      <c r="J833" s="67">
        <v>160</v>
      </c>
    </row>
    <row r="834" spans="1:10" x14ac:dyDescent="0.55000000000000004">
      <c r="A834" s="87">
        <v>45926.604907407411</v>
      </c>
      <c r="B834" s="66" t="s">
        <v>1387</v>
      </c>
      <c r="C834" s="66" t="s">
        <v>521</v>
      </c>
      <c r="D834" s="68">
        <v>45751</v>
      </c>
      <c r="E834" s="67">
        <v>125</v>
      </c>
      <c r="F834" s="67">
        <v>0</v>
      </c>
      <c r="G834" s="67">
        <v>129</v>
      </c>
      <c r="H834" s="66" t="s">
        <v>520</v>
      </c>
      <c r="I834" s="66" t="s">
        <v>473</v>
      </c>
      <c r="J834" s="67">
        <v>160</v>
      </c>
    </row>
    <row r="835" spans="1:10" x14ac:dyDescent="0.55000000000000004">
      <c r="A835" s="87">
        <v>45926.604907407411</v>
      </c>
      <c r="B835" s="66" t="s">
        <v>1387</v>
      </c>
      <c r="C835" s="66" t="s">
        <v>521</v>
      </c>
      <c r="D835" s="68">
        <v>45754</v>
      </c>
      <c r="E835" s="67">
        <v>166</v>
      </c>
      <c r="F835" s="67">
        <v>0</v>
      </c>
      <c r="G835" s="67">
        <v>120</v>
      </c>
      <c r="H835" s="66" t="s">
        <v>520</v>
      </c>
      <c r="I835" s="66" t="s">
        <v>473</v>
      </c>
      <c r="J835" s="67">
        <v>160</v>
      </c>
    </row>
    <row r="836" spans="1:10" x14ac:dyDescent="0.55000000000000004">
      <c r="A836" s="87">
        <v>45926.604907407411</v>
      </c>
      <c r="B836" s="66" t="s">
        <v>1387</v>
      </c>
      <c r="C836" s="66" t="s">
        <v>521</v>
      </c>
      <c r="D836" s="68">
        <v>45755</v>
      </c>
      <c r="E836" s="67">
        <v>100</v>
      </c>
      <c r="F836" s="67">
        <v>0</v>
      </c>
      <c r="G836" s="67">
        <v>103</v>
      </c>
      <c r="H836" s="66" t="s">
        <v>520</v>
      </c>
      <c r="I836" s="66" t="s">
        <v>473</v>
      </c>
      <c r="J836" s="67">
        <v>160</v>
      </c>
    </row>
    <row r="837" spans="1:10" x14ac:dyDescent="0.55000000000000004">
      <c r="A837" s="87">
        <v>45926.604907407411</v>
      </c>
      <c r="B837" s="66" t="s">
        <v>1387</v>
      </c>
      <c r="C837" s="66" t="s">
        <v>521</v>
      </c>
      <c r="D837" s="68">
        <v>45756</v>
      </c>
      <c r="E837" s="67">
        <v>110</v>
      </c>
      <c r="F837" s="67">
        <v>0</v>
      </c>
      <c r="G837" s="67">
        <v>91</v>
      </c>
      <c r="H837" s="66" t="s">
        <v>520</v>
      </c>
      <c r="I837" s="66" t="s">
        <v>473</v>
      </c>
      <c r="J837" s="67">
        <v>160</v>
      </c>
    </row>
    <row r="838" spans="1:10" x14ac:dyDescent="0.55000000000000004">
      <c r="A838" s="87">
        <v>45926.604907407411</v>
      </c>
      <c r="B838" s="66" t="s">
        <v>1387</v>
      </c>
      <c r="C838" s="66" t="s">
        <v>521</v>
      </c>
      <c r="D838" s="68">
        <v>45757</v>
      </c>
      <c r="E838" s="67">
        <v>71</v>
      </c>
      <c r="F838" s="67">
        <v>0</v>
      </c>
      <c r="G838" s="67">
        <v>120</v>
      </c>
      <c r="H838" s="66" t="s">
        <v>520</v>
      </c>
      <c r="I838" s="66" t="s">
        <v>473</v>
      </c>
      <c r="J838" s="67">
        <v>160</v>
      </c>
    </row>
    <row r="839" spans="1:10" x14ac:dyDescent="0.55000000000000004">
      <c r="A839" s="87">
        <v>45926.604907407411</v>
      </c>
      <c r="B839" s="66" t="s">
        <v>1387</v>
      </c>
      <c r="C839" s="66" t="s">
        <v>521</v>
      </c>
      <c r="D839" s="68">
        <v>45758</v>
      </c>
      <c r="E839" s="67">
        <v>73</v>
      </c>
      <c r="F839" s="67">
        <v>0</v>
      </c>
      <c r="G839" s="67">
        <v>104</v>
      </c>
      <c r="H839" s="66" t="s">
        <v>520</v>
      </c>
      <c r="I839" s="66" t="s">
        <v>473</v>
      </c>
      <c r="J839" s="67">
        <v>160</v>
      </c>
    </row>
    <row r="840" spans="1:10" x14ac:dyDescent="0.55000000000000004">
      <c r="A840" s="87">
        <v>45926.604907407411</v>
      </c>
      <c r="B840" s="66" t="s">
        <v>1387</v>
      </c>
      <c r="C840" s="66" t="s">
        <v>521</v>
      </c>
      <c r="D840" s="68">
        <v>45761</v>
      </c>
      <c r="E840" s="67">
        <v>75</v>
      </c>
      <c r="F840" s="67">
        <v>0</v>
      </c>
      <c r="G840" s="67">
        <v>130</v>
      </c>
      <c r="H840" s="66" t="s">
        <v>520</v>
      </c>
      <c r="I840" s="66" t="s">
        <v>473</v>
      </c>
      <c r="J840" s="67">
        <v>160</v>
      </c>
    </row>
    <row r="841" spans="1:10" x14ac:dyDescent="0.55000000000000004">
      <c r="A841" s="87">
        <v>45926.604907407411</v>
      </c>
      <c r="B841" s="66" t="s">
        <v>1387</v>
      </c>
      <c r="C841" s="66" t="s">
        <v>521</v>
      </c>
      <c r="D841" s="68">
        <v>45762</v>
      </c>
      <c r="E841" s="67">
        <v>65</v>
      </c>
      <c r="F841" s="67">
        <v>0</v>
      </c>
      <c r="G841" s="67">
        <v>113</v>
      </c>
      <c r="H841" s="66" t="s">
        <v>520</v>
      </c>
      <c r="I841" s="66" t="s">
        <v>473</v>
      </c>
      <c r="J841" s="67">
        <v>160</v>
      </c>
    </row>
    <row r="842" spans="1:10" x14ac:dyDescent="0.55000000000000004">
      <c r="A842" s="87">
        <v>45926.604907407411</v>
      </c>
      <c r="B842" s="66" t="s">
        <v>1387</v>
      </c>
      <c r="C842" s="66" t="s">
        <v>521</v>
      </c>
      <c r="D842" s="68">
        <v>45763</v>
      </c>
      <c r="E842" s="67">
        <v>90</v>
      </c>
      <c r="F842" s="67">
        <v>0</v>
      </c>
      <c r="G842" s="67">
        <v>126</v>
      </c>
      <c r="H842" s="66" t="s">
        <v>520</v>
      </c>
      <c r="I842" s="66" t="s">
        <v>473</v>
      </c>
      <c r="J842" s="67">
        <v>160</v>
      </c>
    </row>
    <row r="843" spans="1:10" x14ac:dyDescent="0.55000000000000004">
      <c r="A843" s="87">
        <v>45926.604907407411</v>
      </c>
      <c r="B843" s="66" t="s">
        <v>1387</v>
      </c>
      <c r="C843" s="66" t="s">
        <v>521</v>
      </c>
      <c r="D843" s="68">
        <v>45764</v>
      </c>
      <c r="E843" s="67">
        <v>75</v>
      </c>
      <c r="F843" s="67">
        <v>0</v>
      </c>
      <c r="G843" s="67">
        <v>129</v>
      </c>
      <c r="H843" s="66" t="s">
        <v>520</v>
      </c>
      <c r="I843" s="66" t="s">
        <v>473</v>
      </c>
      <c r="J843" s="67">
        <v>160</v>
      </c>
    </row>
    <row r="844" spans="1:10" x14ac:dyDescent="0.55000000000000004">
      <c r="A844" s="87">
        <v>45926.604907407411</v>
      </c>
      <c r="B844" s="66" t="s">
        <v>1387</v>
      </c>
      <c r="C844" s="66" t="s">
        <v>521</v>
      </c>
      <c r="D844" s="68">
        <v>45765</v>
      </c>
      <c r="E844" s="67">
        <v>80</v>
      </c>
      <c r="F844" s="67">
        <v>0</v>
      </c>
      <c r="G844" s="67">
        <v>119</v>
      </c>
      <c r="H844" s="66" t="s">
        <v>520</v>
      </c>
      <c r="I844" s="66" t="s">
        <v>473</v>
      </c>
      <c r="J844" s="67">
        <v>160</v>
      </c>
    </row>
    <row r="845" spans="1:10" x14ac:dyDescent="0.55000000000000004">
      <c r="A845" s="87">
        <v>45926.604907407411</v>
      </c>
      <c r="B845" s="66" t="s">
        <v>1387</v>
      </c>
      <c r="C845" s="66" t="s">
        <v>521</v>
      </c>
      <c r="D845" s="68">
        <v>45768</v>
      </c>
      <c r="E845" s="67">
        <v>100</v>
      </c>
      <c r="F845" s="67">
        <v>0</v>
      </c>
      <c r="G845" s="67">
        <v>124</v>
      </c>
      <c r="H845" s="66" t="s">
        <v>520</v>
      </c>
      <c r="I845" s="66" t="s">
        <v>473</v>
      </c>
      <c r="J845" s="67">
        <v>160</v>
      </c>
    </row>
    <row r="846" spans="1:10" x14ac:dyDescent="0.55000000000000004">
      <c r="A846" s="87">
        <v>45926.604907407411</v>
      </c>
      <c r="B846" s="66" t="s">
        <v>1387</v>
      </c>
      <c r="C846" s="66" t="s">
        <v>521</v>
      </c>
      <c r="D846" s="68">
        <v>45769</v>
      </c>
      <c r="E846" s="67">
        <v>115</v>
      </c>
      <c r="F846" s="67">
        <v>0</v>
      </c>
      <c r="G846" s="67">
        <v>112</v>
      </c>
      <c r="H846" s="66" t="s">
        <v>520</v>
      </c>
      <c r="I846" s="66" t="s">
        <v>473</v>
      </c>
      <c r="J846" s="67">
        <v>160</v>
      </c>
    </row>
    <row r="847" spans="1:10" x14ac:dyDescent="0.55000000000000004">
      <c r="A847" s="87">
        <v>45926.604907407411</v>
      </c>
      <c r="B847" s="66" t="s">
        <v>1387</v>
      </c>
      <c r="C847" s="66" t="s">
        <v>521</v>
      </c>
      <c r="D847" s="68">
        <v>45770</v>
      </c>
      <c r="E847" s="67">
        <v>95</v>
      </c>
      <c r="F847" s="67">
        <v>0</v>
      </c>
      <c r="G847" s="67">
        <v>114</v>
      </c>
      <c r="H847" s="66" t="s">
        <v>520</v>
      </c>
      <c r="I847" s="66" t="s">
        <v>473</v>
      </c>
      <c r="J847" s="67">
        <v>160</v>
      </c>
    </row>
    <row r="848" spans="1:10" x14ac:dyDescent="0.55000000000000004">
      <c r="A848" s="87">
        <v>45926.604907407411</v>
      </c>
      <c r="B848" s="66" t="s">
        <v>1387</v>
      </c>
      <c r="C848" s="66" t="s">
        <v>521</v>
      </c>
      <c r="D848" s="68">
        <v>45771</v>
      </c>
      <c r="E848" s="67">
        <v>103</v>
      </c>
      <c r="F848" s="67">
        <v>0</v>
      </c>
      <c r="G848" s="67">
        <v>49</v>
      </c>
      <c r="H848" s="66" t="s">
        <v>520</v>
      </c>
      <c r="I848" s="66" t="s">
        <v>473</v>
      </c>
      <c r="J848" s="67">
        <v>160</v>
      </c>
    </row>
    <row r="849" spans="1:10" x14ac:dyDescent="0.55000000000000004">
      <c r="A849" s="87">
        <v>45926.604907407411</v>
      </c>
      <c r="B849" s="66" t="s">
        <v>1387</v>
      </c>
      <c r="C849" s="66" t="s">
        <v>521</v>
      </c>
      <c r="D849" s="68">
        <v>45772</v>
      </c>
      <c r="E849" s="67">
        <v>118</v>
      </c>
      <c r="F849" s="67">
        <v>0</v>
      </c>
      <c r="G849" s="67">
        <v>0</v>
      </c>
      <c r="H849" s="66" t="s">
        <v>520</v>
      </c>
      <c r="I849" s="66" t="s">
        <v>473</v>
      </c>
      <c r="J849" s="67">
        <v>160</v>
      </c>
    </row>
    <row r="850" spans="1:10" x14ac:dyDescent="0.55000000000000004">
      <c r="A850" s="87">
        <v>45926.604907407411</v>
      </c>
      <c r="B850" s="66" t="s">
        <v>1387</v>
      </c>
      <c r="C850" s="66" t="s">
        <v>535</v>
      </c>
      <c r="D850" s="68">
        <v>45742</v>
      </c>
      <c r="E850" s="67">
        <v>0</v>
      </c>
      <c r="F850" s="67">
        <v>2</v>
      </c>
      <c r="G850" s="67">
        <v>130</v>
      </c>
      <c r="H850" s="66" t="s">
        <v>534</v>
      </c>
      <c r="I850" s="66" t="s">
        <v>496</v>
      </c>
      <c r="J850" s="67">
        <v>250</v>
      </c>
    </row>
    <row r="851" spans="1:10" x14ac:dyDescent="0.55000000000000004">
      <c r="A851" s="87">
        <v>45926.604907407411</v>
      </c>
      <c r="B851" s="66" t="s">
        <v>1387</v>
      </c>
      <c r="C851" s="66" t="s">
        <v>535</v>
      </c>
      <c r="D851" s="68">
        <v>45744</v>
      </c>
      <c r="E851" s="67">
        <v>0</v>
      </c>
      <c r="F851" s="67">
        <v>60</v>
      </c>
      <c r="G851" s="67">
        <v>129</v>
      </c>
      <c r="H851" s="66" t="s">
        <v>534</v>
      </c>
      <c r="I851" s="66" t="s">
        <v>496</v>
      </c>
      <c r="J851" s="67">
        <v>250</v>
      </c>
    </row>
    <row r="852" spans="1:10" x14ac:dyDescent="0.55000000000000004">
      <c r="A852" s="87">
        <v>45926.604907407411</v>
      </c>
      <c r="B852" s="66" t="s">
        <v>1387</v>
      </c>
      <c r="C852" s="66" t="s">
        <v>535</v>
      </c>
      <c r="D852" s="68">
        <v>45748</v>
      </c>
      <c r="E852" s="67">
        <v>0</v>
      </c>
      <c r="F852" s="67">
        <v>60</v>
      </c>
      <c r="G852" s="67">
        <v>119</v>
      </c>
      <c r="H852" s="66" t="s">
        <v>534</v>
      </c>
      <c r="I852" s="66" t="s">
        <v>496</v>
      </c>
      <c r="J852" s="67">
        <v>250</v>
      </c>
    </row>
    <row r="853" spans="1:10" x14ac:dyDescent="0.55000000000000004">
      <c r="A853" s="87">
        <v>45926.604907407411</v>
      </c>
      <c r="B853" s="66" t="s">
        <v>1387</v>
      </c>
      <c r="C853" s="66" t="s">
        <v>535</v>
      </c>
      <c r="D853" s="68">
        <v>45749</v>
      </c>
      <c r="E853" s="67">
        <v>60</v>
      </c>
      <c r="F853" s="67">
        <v>60</v>
      </c>
      <c r="G853" s="67">
        <v>130</v>
      </c>
      <c r="H853" s="66" t="s">
        <v>534</v>
      </c>
      <c r="I853" s="66" t="s">
        <v>496</v>
      </c>
      <c r="J853" s="67">
        <v>250</v>
      </c>
    </row>
    <row r="854" spans="1:10" x14ac:dyDescent="0.55000000000000004">
      <c r="A854" s="87">
        <v>45926.604907407411</v>
      </c>
      <c r="B854" s="66" t="s">
        <v>1387</v>
      </c>
      <c r="C854" s="66" t="s">
        <v>535</v>
      </c>
      <c r="D854" s="68">
        <v>45750</v>
      </c>
      <c r="E854" s="67">
        <v>60</v>
      </c>
      <c r="F854" s="67">
        <v>60</v>
      </c>
      <c r="G854" s="67">
        <v>110</v>
      </c>
      <c r="H854" s="66" t="s">
        <v>534</v>
      </c>
      <c r="I854" s="66" t="s">
        <v>496</v>
      </c>
      <c r="J854" s="67">
        <v>250</v>
      </c>
    </row>
    <row r="855" spans="1:10" x14ac:dyDescent="0.55000000000000004">
      <c r="A855" s="87">
        <v>45926.604907407411</v>
      </c>
      <c r="B855" s="66" t="s">
        <v>1387</v>
      </c>
      <c r="C855" s="66" t="s">
        <v>535</v>
      </c>
      <c r="D855" s="68">
        <v>45751</v>
      </c>
      <c r="E855" s="67">
        <v>60</v>
      </c>
      <c r="F855" s="67">
        <v>0</v>
      </c>
      <c r="G855" s="67">
        <v>129</v>
      </c>
      <c r="H855" s="66" t="s">
        <v>534</v>
      </c>
      <c r="I855" s="66" t="s">
        <v>496</v>
      </c>
      <c r="J855" s="67">
        <v>250</v>
      </c>
    </row>
    <row r="856" spans="1:10" x14ac:dyDescent="0.55000000000000004">
      <c r="A856" s="87">
        <v>45926.604907407411</v>
      </c>
      <c r="B856" s="66" t="s">
        <v>1387</v>
      </c>
      <c r="C856" s="66" t="s">
        <v>535</v>
      </c>
      <c r="D856" s="68">
        <v>45754</v>
      </c>
      <c r="E856" s="67">
        <v>60</v>
      </c>
      <c r="F856" s="67">
        <v>0</v>
      </c>
      <c r="G856" s="67">
        <v>120</v>
      </c>
      <c r="H856" s="66" t="s">
        <v>534</v>
      </c>
      <c r="I856" s="66" t="s">
        <v>496</v>
      </c>
      <c r="J856" s="67">
        <v>250</v>
      </c>
    </row>
    <row r="857" spans="1:10" x14ac:dyDescent="0.55000000000000004">
      <c r="A857" s="87">
        <v>45926.604907407411</v>
      </c>
      <c r="B857" s="66" t="s">
        <v>1387</v>
      </c>
      <c r="C857" s="66" t="s">
        <v>535</v>
      </c>
      <c r="D857" s="68">
        <v>45791</v>
      </c>
      <c r="E857" s="67">
        <v>0</v>
      </c>
      <c r="F857" s="67">
        <v>1</v>
      </c>
      <c r="G857" s="67">
        <v>123</v>
      </c>
      <c r="H857" s="66" t="s">
        <v>534</v>
      </c>
      <c r="I857" s="66" t="s">
        <v>496</v>
      </c>
      <c r="J857" s="67">
        <v>250</v>
      </c>
    </row>
    <row r="858" spans="1:10" x14ac:dyDescent="0.55000000000000004">
      <c r="A858" s="87">
        <v>45926.604907407411</v>
      </c>
      <c r="B858" s="66" t="s">
        <v>1387</v>
      </c>
      <c r="C858" s="66" t="s">
        <v>535</v>
      </c>
      <c r="D858" s="68">
        <v>45793</v>
      </c>
      <c r="E858" s="67">
        <v>1</v>
      </c>
      <c r="F858" s="67">
        <v>0</v>
      </c>
      <c r="G858" s="67">
        <v>120</v>
      </c>
      <c r="H858" s="66" t="s">
        <v>534</v>
      </c>
      <c r="I858" s="66" t="s">
        <v>496</v>
      </c>
      <c r="J858" s="67">
        <v>250</v>
      </c>
    </row>
    <row r="859" spans="1:10" x14ac:dyDescent="0.55000000000000004">
      <c r="A859" s="87">
        <v>45926.604907407411</v>
      </c>
      <c r="B859" s="66" t="s">
        <v>1387</v>
      </c>
      <c r="C859" s="66" t="s">
        <v>535</v>
      </c>
      <c r="D859" s="68">
        <v>45796</v>
      </c>
      <c r="E859" s="67">
        <v>0</v>
      </c>
      <c r="F859" s="67">
        <v>35</v>
      </c>
      <c r="G859" s="67">
        <v>114</v>
      </c>
      <c r="H859" s="66" t="s">
        <v>534</v>
      </c>
      <c r="I859" s="66" t="s">
        <v>496</v>
      </c>
      <c r="J859" s="67">
        <v>250</v>
      </c>
    </row>
    <row r="860" spans="1:10" x14ac:dyDescent="0.55000000000000004">
      <c r="A860" s="87">
        <v>45926.604907407411</v>
      </c>
      <c r="B860" s="66" t="s">
        <v>1387</v>
      </c>
      <c r="C860" s="66" t="s">
        <v>535</v>
      </c>
      <c r="D860" s="68">
        <v>45798</v>
      </c>
      <c r="E860" s="67">
        <v>0</v>
      </c>
      <c r="F860" s="67">
        <v>35</v>
      </c>
      <c r="G860" s="67">
        <v>108</v>
      </c>
      <c r="H860" s="66" t="s">
        <v>534</v>
      </c>
      <c r="I860" s="66" t="s">
        <v>496</v>
      </c>
      <c r="J860" s="67">
        <v>250</v>
      </c>
    </row>
    <row r="861" spans="1:10" x14ac:dyDescent="0.55000000000000004">
      <c r="A861" s="87">
        <v>45926.604907407411</v>
      </c>
      <c r="B861" s="66" t="s">
        <v>1387</v>
      </c>
      <c r="C861" s="66" t="s">
        <v>535</v>
      </c>
      <c r="D861" s="68">
        <v>45799</v>
      </c>
      <c r="E861" s="67">
        <v>35</v>
      </c>
      <c r="F861" s="67">
        <v>31</v>
      </c>
      <c r="G861" s="67">
        <v>109</v>
      </c>
      <c r="H861" s="66" t="s">
        <v>534</v>
      </c>
      <c r="I861" s="66" t="s">
        <v>496</v>
      </c>
      <c r="J861" s="67">
        <v>250</v>
      </c>
    </row>
    <row r="862" spans="1:10" x14ac:dyDescent="0.55000000000000004">
      <c r="A862" s="87">
        <v>45926.604907407411</v>
      </c>
      <c r="B862" s="66" t="s">
        <v>1387</v>
      </c>
      <c r="C862" s="66" t="s">
        <v>535</v>
      </c>
      <c r="D862" s="68">
        <v>45800</v>
      </c>
      <c r="E862" s="67">
        <v>35</v>
      </c>
      <c r="F862" s="67">
        <v>20</v>
      </c>
      <c r="G862" s="67">
        <v>110</v>
      </c>
      <c r="H862" s="66" t="s">
        <v>534</v>
      </c>
      <c r="I862" s="66" t="s">
        <v>496</v>
      </c>
      <c r="J862" s="67">
        <v>250</v>
      </c>
    </row>
    <row r="863" spans="1:10" x14ac:dyDescent="0.55000000000000004">
      <c r="A863" s="87">
        <v>45926.604907407411</v>
      </c>
      <c r="B863" s="66" t="s">
        <v>1387</v>
      </c>
      <c r="C863" s="66" t="s">
        <v>535</v>
      </c>
      <c r="D863" s="68">
        <v>45803</v>
      </c>
      <c r="E863" s="67">
        <v>31</v>
      </c>
      <c r="F863" s="67">
        <v>25</v>
      </c>
      <c r="G863" s="67">
        <v>111</v>
      </c>
      <c r="H863" s="66" t="s">
        <v>534</v>
      </c>
      <c r="I863" s="66" t="s">
        <v>496</v>
      </c>
      <c r="J863" s="67">
        <v>250</v>
      </c>
    </row>
    <row r="864" spans="1:10" x14ac:dyDescent="0.55000000000000004">
      <c r="A864" s="87">
        <v>45926.604907407411</v>
      </c>
      <c r="B864" s="66" t="s">
        <v>1387</v>
      </c>
      <c r="C864" s="66" t="s">
        <v>535</v>
      </c>
      <c r="D864" s="68">
        <v>45804</v>
      </c>
      <c r="E864" s="67">
        <v>20</v>
      </c>
      <c r="F864" s="67">
        <v>0</v>
      </c>
      <c r="G864" s="67">
        <v>94</v>
      </c>
      <c r="H864" s="66" t="s">
        <v>534</v>
      </c>
      <c r="I864" s="66" t="s">
        <v>496</v>
      </c>
      <c r="J864" s="67">
        <v>250</v>
      </c>
    </row>
    <row r="865" spans="1:10" x14ac:dyDescent="0.55000000000000004">
      <c r="A865" s="87">
        <v>45926.604907407411</v>
      </c>
      <c r="B865" s="66" t="s">
        <v>1387</v>
      </c>
      <c r="C865" s="66" t="s">
        <v>535</v>
      </c>
      <c r="D865" s="68">
        <v>45805</v>
      </c>
      <c r="E865" s="67">
        <v>25</v>
      </c>
      <c r="F865" s="67">
        <v>0</v>
      </c>
      <c r="G865" s="67">
        <v>93</v>
      </c>
      <c r="H865" s="66" t="s">
        <v>534</v>
      </c>
      <c r="I865" s="66" t="s">
        <v>496</v>
      </c>
      <c r="J865" s="67">
        <v>250</v>
      </c>
    </row>
    <row r="866" spans="1:10" x14ac:dyDescent="0.55000000000000004">
      <c r="A866" s="87">
        <v>45926.604907407411</v>
      </c>
      <c r="B866" s="66" t="s">
        <v>1387</v>
      </c>
      <c r="C866" s="66" t="s">
        <v>536</v>
      </c>
      <c r="D866" s="68">
        <v>45764</v>
      </c>
      <c r="E866" s="67">
        <v>0</v>
      </c>
      <c r="F866" s="67">
        <v>60</v>
      </c>
      <c r="G866" s="67">
        <v>129</v>
      </c>
      <c r="H866" s="66" t="s">
        <v>534</v>
      </c>
      <c r="I866" s="66" t="s">
        <v>496</v>
      </c>
      <c r="J866" s="67">
        <v>250</v>
      </c>
    </row>
    <row r="867" spans="1:10" x14ac:dyDescent="0.55000000000000004">
      <c r="A867" s="87">
        <v>45926.604907407411</v>
      </c>
      <c r="B867" s="66" t="s">
        <v>1387</v>
      </c>
      <c r="C867" s="66" t="s">
        <v>536</v>
      </c>
      <c r="D867" s="68">
        <v>45768</v>
      </c>
      <c r="E867" s="67">
        <v>60</v>
      </c>
      <c r="F867" s="67">
        <v>0</v>
      </c>
      <c r="G867" s="67">
        <v>124</v>
      </c>
      <c r="H867" s="66" t="s">
        <v>534</v>
      </c>
      <c r="I867" s="66" t="s">
        <v>496</v>
      </c>
      <c r="J867" s="67">
        <v>250</v>
      </c>
    </row>
    <row r="868" spans="1:10" x14ac:dyDescent="0.55000000000000004">
      <c r="A868" s="87">
        <v>45926.604907407411</v>
      </c>
      <c r="B868" s="66" t="s">
        <v>1387</v>
      </c>
      <c r="C868" s="66" t="s">
        <v>536</v>
      </c>
      <c r="D868" s="68">
        <v>45791</v>
      </c>
      <c r="E868" s="67">
        <v>0</v>
      </c>
      <c r="F868" s="67">
        <v>1</v>
      </c>
      <c r="G868" s="67">
        <v>123</v>
      </c>
      <c r="H868" s="66" t="s">
        <v>534</v>
      </c>
      <c r="I868" s="66" t="s">
        <v>496</v>
      </c>
      <c r="J868" s="67">
        <v>250</v>
      </c>
    </row>
    <row r="869" spans="1:10" x14ac:dyDescent="0.55000000000000004">
      <c r="A869" s="87">
        <v>45926.604907407411</v>
      </c>
      <c r="B869" s="66" t="s">
        <v>1387</v>
      </c>
      <c r="C869" s="66" t="s">
        <v>536</v>
      </c>
      <c r="D869" s="68">
        <v>45793</v>
      </c>
      <c r="E869" s="67">
        <v>1</v>
      </c>
      <c r="F869" s="67">
        <v>0</v>
      </c>
      <c r="G869" s="67">
        <v>120</v>
      </c>
      <c r="H869" s="66" t="s">
        <v>534</v>
      </c>
      <c r="I869" s="66" t="s">
        <v>496</v>
      </c>
      <c r="J869" s="67">
        <v>250</v>
      </c>
    </row>
    <row r="870" spans="1:10" x14ac:dyDescent="0.55000000000000004">
      <c r="A870" s="87">
        <v>45926.604907407411</v>
      </c>
      <c r="B870" s="66" t="s">
        <v>1387</v>
      </c>
      <c r="C870" s="66" t="s">
        <v>536</v>
      </c>
      <c r="D870" s="68">
        <v>45800</v>
      </c>
      <c r="E870" s="67">
        <v>0</v>
      </c>
      <c r="F870" s="67">
        <v>15</v>
      </c>
      <c r="G870" s="67">
        <v>110</v>
      </c>
      <c r="H870" s="66" t="s">
        <v>534</v>
      </c>
      <c r="I870" s="66" t="s">
        <v>496</v>
      </c>
      <c r="J870" s="67">
        <v>250</v>
      </c>
    </row>
    <row r="871" spans="1:10" x14ac:dyDescent="0.55000000000000004">
      <c r="A871" s="87">
        <v>45926.604907407411</v>
      </c>
      <c r="B871" s="66" t="s">
        <v>1387</v>
      </c>
      <c r="C871" s="66" t="s">
        <v>536</v>
      </c>
      <c r="D871" s="68">
        <v>45804</v>
      </c>
      <c r="E871" s="67">
        <v>15</v>
      </c>
      <c r="F871" s="67">
        <v>0</v>
      </c>
      <c r="G871" s="67">
        <v>94</v>
      </c>
      <c r="H871" s="66" t="s">
        <v>534</v>
      </c>
      <c r="I871" s="66" t="s">
        <v>496</v>
      </c>
      <c r="J871" s="67">
        <v>250</v>
      </c>
    </row>
    <row r="872" spans="1:10" x14ac:dyDescent="0.55000000000000004">
      <c r="A872" s="87">
        <v>45926.604907407411</v>
      </c>
      <c r="B872" s="66" t="s">
        <v>1387</v>
      </c>
      <c r="C872" s="66" t="s">
        <v>538</v>
      </c>
      <c r="D872" s="68">
        <v>45736</v>
      </c>
      <c r="E872" s="67">
        <v>0</v>
      </c>
      <c r="F872" s="67">
        <v>20</v>
      </c>
      <c r="G872" s="67">
        <v>118</v>
      </c>
      <c r="H872" s="66" t="s">
        <v>537</v>
      </c>
      <c r="I872" s="66" t="s">
        <v>496</v>
      </c>
      <c r="J872" s="67">
        <v>250</v>
      </c>
    </row>
    <row r="873" spans="1:10" x14ac:dyDescent="0.55000000000000004">
      <c r="A873" s="87">
        <v>45926.604907407411</v>
      </c>
      <c r="B873" s="66" t="s">
        <v>1387</v>
      </c>
      <c r="C873" s="66" t="s">
        <v>538</v>
      </c>
      <c r="D873" s="68">
        <v>45737</v>
      </c>
      <c r="E873" s="67">
        <v>0</v>
      </c>
      <c r="F873" s="67">
        <v>20</v>
      </c>
      <c r="G873" s="67">
        <v>118</v>
      </c>
      <c r="H873" s="66" t="s">
        <v>537</v>
      </c>
      <c r="I873" s="66" t="s">
        <v>496</v>
      </c>
      <c r="J873" s="67">
        <v>250</v>
      </c>
    </row>
    <row r="874" spans="1:10" x14ac:dyDescent="0.55000000000000004">
      <c r="A874" s="87">
        <v>45926.604907407411</v>
      </c>
      <c r="B874" s="66" t="s">
        <v>1387</v>
      </c>
      <c r="C874" s="66" t="s">
        <v>538</v>
      </c>
      <c r="D874" s="68">
        <v>45741</v>
      </c>
      <c r="E874" s="67">
        <v>0</v>
      </c>
      <c r="F874" s="67">
        <v>2</v>
      </c>
      <c r="G874" s="67">
        <v>122</v>
      </c>
      <c r="H874" s="66" t="s">
        <v>537</v>
      </c>
      <c r="I874" s="66" t="s">
        <v>496</v>
      </c>
      <c r="J874" s="67">
        <v>250</v>
      </c>
    </row>
    <row r="875" spans="1:10" x14ac:dyDescent="0.55000000000000004">
      <c r="A875" s="87">
        <v>45926.604907407411</v>
      </c>
      <c r="B875" s="66" t="s">
        <v>1387</v>
      </c>
      <c r="C875" s="66" t="s">
        <v>538</v>
      </c>
      <c r="D875" s="68">
        <v>45742</v>
      </c>
      <c r="E875" s="67">
        <v>0</v>
      </c>
      <c r="F875" s="67">
        <v>40</v>
      </c>
      <c r="G875" s="67">
        <v>130</v>
      </c>
      <c r="H875" s="66" t="s">
        <v>537</v>
      </c>
      <c r="I875" s="66" t="s">
        <v>496</v>
      </c>
      <c r="J875" s="67">
        <v>250</v>
      </c>
    </row>
    <row r="876" spans="1:10" x14ac:dyDescent="0.55000000000000004">
      <c r="A876" s="87">
        <v>45926.604907407411</v>
      </c>
      <c r="B876" s="66" t="s">
        <v>1387</v>
      </c>
      <c r="C876" s="66" t="s">
        <v>538</v>
      </c>
      <c r="D876" s="68">
        <v>45743</v>
      </c>
      <c r="E876" s="67">
        <v>0</v>
      </c>
      <c r="F876" s="67">
        <v>20</v>
      </c>
      <c r="G876" s="67">
        <v>131</v>
      </c>
      <c r="H876" s="66" t="s">
        <v>537</v>
      </c>
      <c r="I876" s="66" t="s">
        <v>496</v>
      </c>
      <c r="J876" s="67">
        <v>250</v>
      </c>
    </row>
    <row r="877" spans="1:10" x14ac:dyDescent="0.55000000000000004">
      <c r="A877" s="87">
        <v>45926.604907407411</v>
      </c>
      <c r="B877" s="66" t="s">
        <v>1387</v>
      </c>
      <c r="C877" s="66" t="s">
        <v>538</v>
      </c>
      <c r="D877" s="68">
        <v>45744</v>
      </c>
      <c r="E877" s="67">
        <v>0</v>
      </c>
      <c r="F877" s="67">
        <v>30</v>
      </c>
      <c r="G877" s="67">
        <v>129</v>
      </c>
      <c r="H877" s="66" t="s">
        <v>537</v>
      </c>
      <c r="I877" s="66" t="s">
        <v>496</v>
      </c>
      <c r="J877" s="67">
        <v>250</v>
      </c>
    </row>
    <row r="878" spans="1:10" x14ac:dyDescent="0.55000000000000004">
      <c r="A878" s="87">
        <v>45926.604907407411</v>
      </c>
      <c r="B878" s="66" t="s">
        <v>1387</v>
      </c>
      <c r="C878" s="66" t="s">
        <v>538</v>
      </c>
      <c r="D878" s="68">
        <v>45747</v>
      </c>
      <c r="E878" s="67">
        <v>0</v>
      </c>
      <c r="F878" s="67">
        <v>120</v>
      </c>
      <c r="G878" s="67">
        <v>67</v>
      </c>
      <c r="H878" s="66" t="s">
        <v>537</v>
      </c>
      <c r="I878" s="66" t="s">
        <v>496</v>
      </c>
      <c r="J878" s="67">
        <v>250</v>
      </c>
    </row>
    <row r="879" spans="1:10" x14ac:dyDescent="0.55000000000000004">
      <c r="A879" s="87">
        <v>45926.604907407411</v>
      </c>
      <c r="B879" s="66" t="s">
        <v>1387</v>
      </c>
      <c r="C879" s="66" t="s">
        <v>538</v>
      </c>
      <c r="D879" s="68">
        <v>45749</v>
      </c>
      <c r="E879" s="67">
        <v>60</v>
      </c>
      <c r="F879" s="67">
        <v>0</v>
      </c>
      <c r="G879" s="67">
        <v>130</v>
      </c>
      <c r="H879" s="66" t="s">
        <v>537</v>
      </c>
      <c r="I879" s="66" t="s">
        <v>496</v>
      </c>
      <c r="J879" s="67">
        <v>250</v>
      </c>
    </row>
    <row r="880" spans="1:10" x14ac:dyDescent="0.55000000000000004">
      <c r="A880" s="87">
        <v>45926.604907407411</v>
      </c>
      <c r="B880" s="66" t="s">
        <v>1387</v>
      </c>
      <c r="C880" s="66" t="s">
        <v>538</v>
      </c>
      <c r="D880" s="68">
        <v>45750</v>
      </c>
      <c r="E880" s="67">
        <v>60</v>
      </c>
      <c r="F880" s="67">
        <v>0</v>
      </c>
      <c r="G880" s="67">
        <v>110</v>
      </c>
      <c r="H880" s="66" t="s">
        <v>537</v>
      </c>
      <c r="I880" s="66" t="s">
        <v>496</v>
      </c>
      <c r="J880" s="67">
        <v>250</v>
      </c>
    </row>
    <row r="881" spans="1:10" x14ac:dyDescent="0.55000000000000004">
      <c r="A881" s="87">
        <v>45926.604907407411</v>
      </c>
      <c r="B881" s="66" t="s">
        <v>1387</v>
      </c>
      <c r="C881" s="66" t="s">
        <v>538</v>
      </c>
      <c r="D881" s="68">
        <v>45751</v>
      </c>
      <c r="E881" s="67">
        <v>60</v>
      </c>
      <c r="F881" s="67">
        <v>0</v>
      </c>
      <c r="G881" s="67">
        <v>129</v>
      </c>
      <c r="H881" s="66" t="s">
        <v>537</v>
      </c>
      <c r="I881" s="66" t="s">
        <v>496</v>
      </c>
      <c r="J881" s="67">
        <v>250</v>
      </c>
    </row>
    <row r="882" spans="1:10" x14ac:dyDescent="0.55000000000000004">
      <c r="A882" s="87">
        <v>45926.604907407411</v>
      </c>
      <c r="B882" s="66" t="s">
        <v>1387</v>
      </c>
      <c r="C882" s="66" t="s">
        <v>538</v>
      </c>
      <c r="D882" s="68">
        <v>45754</v>
      </c>
      <c r="E882" s="67">
        <v>60</v>
      </c>
      <c r="F882" s="67">
        <v>0</v>
      </c>
      <c r="G882" s="67">
        <v>120</v>
      </c>
      <c r="H882" s="66" t="s">
        <v>537</v>
      </c>
      <c r="I882" s="66" t="s">
        <v>496</v>
      </c>
      <c r="J882" s="67">
        <v>250</v>
      </c>
    </row>
    <row r="883" spans="1:10" x14ac:dyDescent="0.55000000000000004">
      <c r="A883" s="87">
        <v>45926.604907407411</v>
      </c>
      <c r="B883" s="66" t="s">
        <v>1387</v>
      </c>
      <c r="C883" s="66" t="s">
        <v>538</v>
      </c>
      <c r="D883" s="68">
        <v>45783</v>
      </c>
      <c r="E883" s="67">
        <v>0</v>
      </c>
      <c r="F883" s="67">
        <v>20</v>
      </c>
      <c r="G883" s="67">
        <v>124</v>
      </c>
      <c r="H883" s="66" t="s">
        <v>537</v>
      </c>
      <c r="I883" s="66" t="s">
        <v>496</v>
      </c>
      <c r="J883" s="67">
        <v>250</v>
      </c>
    </row>
    <row r="884" spans="1:10" x14ac:dyDescent="0.55000000000000004">
      <c r="A884" s="87">
        <v>45926.604907407411</v>
      </c>
      <c r="B884" s="66" t="s">
        <v>1387</v>
      </c>
      <c r="C884" s="66" t="s">
        <v>538</v>
      </c>
      <c r="D884" s="68">
        <v>45784</v>
      </c>
      <c r="E884" s="67">
        <v>0</v>
      </c>
      <c r="F884" s="67">
        <v>20</v>
      </c>
      <c r="G884" s="67">
        <v>123</v>
      </c>
      <c r="H884" s="66" t="s">
        <v>537</v>
      </c>
      <c r="I884" s="66" t="s">
        <v>496</v>
      </c>
      <c r="J884" s="67">
        <v>250</v>
      </c>
    </row>
    <row r="885" spans="1:10" x14ac:dyDescent="0.55000000000000004">
      <c r="A885" s="87">
        <v>45926.604907407411</v>
      </c>
      <c r="B885" s="66" t="s">
        <v>1387</v>
      </c>
      <c r="C885" s="66" t="s">
        <v>538</v>
      </c>
      <c r="D885" s="68">
        <v>45785</v>
      </c>
      <c r="E885" s="67">
        <v>0</v>
      </c>
      <c r="F885" s="67">
        <v>10</v>
      </c>
      <c r="G885" s="67">
        <v>129</v>
      </c>
      <c r="H885" s="66" t="s">
        <v>537</v>
      </c>
      <c r="I885" s="66" t="s">
        <v>496</v>
      </c>
      <c r="J885" s="67">
        <v>250</v>
      </c>
    </row>
    <row r="886" spans="1:10" x14ac:dyDescent="0.55000000000000004">
      <c r="A886" s="87">
        <v>45926.604907407411</v>
      </c>
      <c r="B886" s="66" t="s">
        <v>1387</v>
      </c>
      <c r="C886" s="66" t="s">
        <v>538</v>
      </c>
      <c r="D886" s="68">
        <v>45786</v>
      </c>
      <c r="E886" s="67">
        <v>0</v>
      </c>
      <c r="F886" s="67">
        <v>10</v>
      </c>
      <c r="G886" s="67">
        <v>125</v>
      </c>
      <c r="H886" s="66" t="s">
        <v>537</v>
      </c>
      <c r="I886" s="66" t="s">
        <v>496</v>
      </c>
      <c r="J886" s="67">
        <v>250</v>
      </c>
    </row>
    <row r="887" spans="1:10" x14ac:dyDescent="0.55000000000000004">
      <c r="A887" s="87">
        <v>45926.604907407411</v>
      </c>
      <c r="B887" s="66" t="s">
        <v>1387</v>
      </c>
      <c r="C887" s="66" t="s">
        <v>538</v>
      </c>
      <c r="D887" s="68">
        <v>45789</v>
      </c>
      <c r="E887" s="67">
        <v>0</v>
      </c>
      <c r="F887" s="67">
        <v>27</v>
      </c>
      <c r="G887" s="67">
        <v>129</v>
      </c>
      <c r="H887" s="66" t="s">
        <v>537</v>
      </c>
      <c r="I887" s="66" t="s">
        <v>496</v>
      </c>
      <c r="J887" s="67">
        <v>250</v>
      </c>
    </row>
    <row r="888" spans="1:10" x14ac:dyDescent="0.55000000000000004">
      <c r="A888" s="87">
        <v>45926.604907407411</v>
      </c>
      <c r="B888" s="66" t="s">
        <v>1387</v>
      </c>
      <c r="C888" s="66" t="s">
        <v>538</v>
      </c>
      <c r="D888" s="68">
        <v>45791</v>
      </c>
      <c r="E888" s="67">
        <v>0</v>
      </c>
      <c r="F888" s="67">
        <v>30</v>
      </c>
      <c r="G888" s="67">
        <v>123</v>
      </c>
      <c r="H888" s="66" t="s">
        <v>537</v>
      </c>
      <c r="I888" s="66" t="s">
        <v>496</v>
      </c>
      <c r="J888" s="67">
        <v>250</v>
      </c>
    </row>
    <row r="889" spans="1:10" x14ac:dyDescent="0.55000000000000004">
      <c r="A889" s="87">
        <v>45926.604907407411</v>
      </c>
      <c r="B889" s="66" t="s">
        <v>1387</v>
      </c>
      <c r="C889" s="66" t="s">
        <v>538</v>
      </c>
      <c r="D889" s="68">
        <v>45792</v>
      </c>
      <c r="E889" s="67">
        <v>0</v>
      </c>
      <c r="F889" s="67">
        <v>15</v>
      </c>
      <c r="G889" s="67">
        <v>108</v>
      </c>
      <c r="H889" s="66" t="s">
        <v>537</v>
      </c>
      <c r="I889" s="66" t="s">
        <v>496</v>
      </c>
      <c r="J889" s="67">
        <v>250</v>
      </c>
    </row>
    <row r="890" spans="1:10" x14ac:dyDescent="0.55000000000000004">
      <c r="A890" s="87">
        <v>45926.604907407411</v>
      </c>
      <c r="B890" s="66" t="s">
        <v>1387</v>
      </c>
      <c r="C890" s="66" t="s">
        <v>538</v>
      </c>
      <c r="D890" s="68">
        <v>45793</v>
      </c>
      <c r="E890" s="67">
        <v>1</v>
      </c>
      <c r="F890" s="67">
        <v>15</v>
      </c>
      <c r="G890" s="67">
        <v>120</v>
      </c>
      <c r="H890" s="66" t="s">
        <v>537</v>
      </c>
      <c r="I890" s="66" t="s">
        <v>496</v>
      </c>
      <c r="J890" s="67">
        <v>250</v>
      </c>
    </row>
    <row r="891" spans="1:10" x14ac:dyDescent="0.55000000000000004">
      <c r="A891" s="87">
        <v>45926.604907407411</v>
      </c>
      <c r="B891" s="66" t="s">
        <v>1387</v>
      </c>
      <c r="C891" s="66" t="s">
        <v>538</v>
      </c>
      <c r="D891" s="68">
        <v>45799</v>
      </c>
      <c r="E891" s="67">
        <v>35</v>
      </c>
      <c r="F891" s="67">
        <v>0</v>
      </c>
      <c r="G891" s="67">
        <v>109</v>
      </c>
      <c r="H891" s="66" t="s">
        <v>537</v>
      </c>
      <c r="I891" s="66" t="s">
        <v>496</v>
      </c>
      <c r="J891" s="67">
        <v>250</v>
      </c>
    </row>
    <row r="892" spans="1:10" x14ac:dyDescent="0.55000000000000004">
      <c r="A892" s="87">
        <v>45926.604907407411</v>
      </c>
      <c r="B892" s="66" t="s">
        <v>1387</v>
      </c>
      <c r="C892" s="66" t="s">
        <v>538</v>
      </c>
      <c r="D892" s="68">
        <v>45800</v>
      </c>
      <c r="E892" s="67">
        <v>35</v>
      </c>
      <c r="F892" s="67">
        <v>0</v>
      </c>
      <c r="G892" s="67">
        <v>110</v>
      </c>
      <c r="H892" s="66" t="s">
        <v>537</v>
      </c>
      <c r="I892" s="66" t="s">
        <v>496</v>
      </c>
      <c r="J892" s="67">
        <v>250</v>
      </c>
    </row>
    <row r="893" spans="1:10" x14ac:dyDescent="0.55000000000000004">
      <c r="A893" s="87">
        <v>45926.604907407411</v>
      </c>
      <c r="B893" s="66" t="s">
        <v>1387</v>
      </c>
      <c r="C893" s="66" t="s">
        <v>538</v>
      </c>
      <c r="D893" s="68">
        <v>45803</v>
      </c>
      <c r="E893" s="67">
        <v>31</v>
      </c>
      <c r="F893" s="67">
        <v>0</v>
      </c>
      <c r="G893" s="67">
        <v>111</v>
      </c>
      <c r="H893" s="66" t="s">
        <v>537</v>
      </c>
      <c r="I893" s="66" t="s">
        <v>496</v>
      </c>
      <c r="J893" s="67">
        <v>250</v>
      </c>
    </row>
    <row r="894" spans="1:10" x14ac:dyDescent="0.55000000000000004">
      <c r="A894" s="87">
        <v>45926.604907407411</v>
      </c>
      <c r="B894" s="66" t="s">
        <v>1387</v>
      </c>
      <c r="C894" s="66" t="s">
        <v>538</v>
      </c>
      <c r="D894" s="68">
        <v>45804</v>
      </c>
      <c r="E894" s="67">
        <v>20</v>
      </c>
      <c r="F894" s="67">
        <v>0</v>
      </c>
      <c r="G894" s="67">
        <v>94</v>
      </c>
      <c r="H894" s="66" t="s">
        <v>537</v>
      </c>
      <c r="I894" s="66" t="s">
        <v>496</v>
      </c>
      <c r="J894" s="67">
        <v>250</v>
      </c>
    </row>
    <row r="895" spans="1:10" x14ac:dyDescent="0.55000000000000004">
      <c r="A895" s="87">
        <v>45926.604907407411</v>
      </c>
      <c r="B895" s="66" t="s">
        <v>1387</v>
      </c>
      <c r="C895" s="66" t="s">
        <v>538</v>
      </c>
      <c r="D895" s="68">
        <v>45805</v>
      </c>
      <c r="E895" s="67">
        <v>25</v>
      </c>
      <c r="F895" s="67">
        <v>0</v>
      </c>
      <c r="G895" s="67">
        <v>93</v>
      </c>
      <c r="H895" s="66" t="s">
        <v>537</v>
      </c>
      <c r="I895" s="66" t="s">
        <v>496</v>
      </c>
      <c r="J895" s="67">
        <v>250</v>
      </c>
    </row>
    <row r="896" spans="1:10" x14ac:dyDescent="0.55000000000000004">
      <c r="A896" s="87">
        <v>45926.604907407411</v>
      </c>
      <c r="B896" s="66" t="s">
        <v>1387</v>
      </c>
      <c r="C896" s="66" t="s">
        <v>539</v>
      </c>
      <c r="D896" s="68">
        <v>45758</v>
      </c>
      <c r="E896" s="67">
        <v>0</v>
      </c>
      <c r="F896" s="67">
        <v>30</v>
      </c>
      <c r="G896" s="67">
        <v>104</v>
      </c>
      <c r="H896" s="66" t="s">
        <v>537</v>
      </c>
      <c r="I896" s="66" t="s">
        <v>496</v>
      </c>
      <c r="J896" s="67">
        <v>250</v>
      </c>
    </row>
    <row r="897" spans="1:10" x14ac:dyDescent="0.55000000000000004">
      <c r="A897" s="87">
        <v>45926.604907407411</v>
      </c>
      <c r="B897" s="66" t="s">
        <v>1387</v>
      </c>
      <c r="C897" s="66" t="s">
        <v>539</v>
      </c>
      <c r="D897" s="68">
        <v>45761</v>
      </c>
      <c r="E897" s="67">
        <v>0</v>
      </c>
      <c r="F897" s="67">
        <v>10</v>
      </c>
      <c r="G897" s="67">
        <v>130</v>
      </c>
      <c r="H897" s="66" t="s">
        <v>537</v>
      </c>
      <c r="I897" s="66" t="s">
        <v>496</v>
      </c>
      <c r="J897" s="67">
        <v>250</v>
      </c>
    </row>
    <row r="898" spans="1:10" x14ac:dyDescent="0.55000000000000004">
      <c r="A898" s="87">
        <v>45926.604907407411</v>
      </c>
      <c r="B898" s="66" t="s">
        <v>1387</v>
      </c>
      <c r="C898" s="66" t="s">
        <v>539</v>
      </c>
      <c r="D898" s="68">
        <v>45762</v>
      </c>
      <c r="E898" s="67">
        <v>0</v>
      </c>
      <c r="F898" s="67">
        <v>10</v>
      </c>
      <c r="G898" s="67">
        <v>113</v>
      </c>
      <c r="H898" s="66" t="s">
        <v>537</v>
      </c>
      <c r="I898" s="66" t="s">
        <v>496</v>
      </c>
      <c r="J898" s="67">
        <v>250</v>
      </c>
    </row>
    <row r="899" spans="1:10" x14ac:dyDescent="0.55000000000000004">
      <c r="A899" s="87">
        <v>45926.604907407411</v>
      </c>
      <c r="B899" s="66" t="s">
        <v>1387</v>
      </c>
      <c r="C899" s="66" t="s">
        <v>539</v>
      </c>
      <c r="D899" s="68">
        <v>45763</v>
      </c>
      <c r="E899" s="67">
        <v>0</v>
      </c>
      <c r="F899" s="67">
        <v>10</v>
      </c>
      <c r="G899" s="67">
        <v>126</v>
      </c>
      <c r="H899" s="66" t="s">
        <v>537</v>
      </c>
      <c r="I899" s="66" t="s">
        <v>496</v>
      </c>
      <c r="J899" s="67">
        <v>250</v>
      </c>
    </row>
    <row r="900" spans="1:10" x14ac:dyDescent="0.55000000000000004">
      <c r="A900" s="87">
        <v>45926.604907407411</v>
      </c>
      <c r="B900" s="66" t="s">
        <v>1387</v>
      </c>
      <c r="C900" s="66" t="s">
        <v>539</v>
      </c>
      <c r="D900" s="68">
        <v>45768</v>
      </c>
      <c r="E900" s="67">
        <v>60</v>
      </c>
      <c r="F900" s="67">
        <v>0</v>
      </c>
      <c r="G900" s="67">
        <v>124</v>
      </c>
      <c r="H900" s="66" t="s">
        <v>537</v>
      </c>
      <c r="I900" s="66" t="s">
        <v>496</v>
      </c>
      <c r="J900" s="67">
        <v>250</v>
      </c>
    </row>
    <row r="901" spans="1:10" x14ac:dyDescent="0.55000000000000004">
      <c r="A901" s="87">
        <v>45926.604907407411</v>
      </c>
      <c r="B901" s="66" t="s">
        <v>1387</v>
      </c>
      <c r="C901" s="66" t="s">
        <v>539</v>
      </c>
      <c r="D901" s="68">
        <v>45790</v>
      </c>
      <c r="E901" s="67">
        <v>0</v>
      </c>
      <c r="F901" s="67">
        <v>16</v>
      </c>
      <c r="G901" s="67">
        <v>133</v>
      </c>
      <c r="H901" s="66" t="s">
        <v>537</v>
      </c>
      <c r="I901" s="66" t="s">
        <v>496</v>
      </c>
      <c r="J901" s="67">
        <v>250</v>
      </c>
    </row>
    <row r="902" spans="1:10" x14ac:dyDescent="0.55000000000000004">
      <c r="A902" s="87">
        <v>45926.604907407411</v>
      </c>
      <c r="B902" s="66" t="s">
        <v>1387</v>
      </c>
      <c r="C902" s="66" t="s">
        <v>539</v>
      </c>
      <c r="D902" s="68">
        <v>45793</v>
      </c>
      <c r="E902" s="67">
        <v>1</v>
      </c>
      <c r="F902" s="67">
        <v>0</v>
      </c>
      <c r="G902" s="67">
        <v>120</v>
      </c>
      <c r="H902" s="66" t="s">
        <v>537</v>
      </c>
      <c r="I902" s="66" t="s">
        <v>496</v>
      </c>
      <c r="J902" s="67">
        <v>250</v>
      </c>
    </row>
    <row r="903" spans="1:10" x14ac:dyDescent="0.55000000000000004">
      <c r="A903" s="87">
        <v>45926.604907407411</v>
      </c>
      <c r="B903" s="66" t="s">
        <v>1387</v>
      </c>
      <c r="C903" s="66" t="s">
        <v>539</v>
      </c>
      <c r="D903" s="68">
        <v>45804</v>
      </c>
      <c r="E903" s="67">
        <v>15</v>
      </c>
      <c r="F903" s="67">
        <v>0</v>
      </c>
      <c r="G903" s="67">
        <v>94</v>
      </c>
      <c r="H903" s="66" t="s">
        <v>537</v>
      </c>
      <c r="I903" s="66" t="s">
        <v>496</v>
      </c>
      <c r="J903" s="67">
        <v>250</v>
      </c>
    </row>
  </sheetData>
  <phoneticPr fontId="1"/>
  <pageMargins left="0.7" right="0.7" top="0.75" bottom="0.75" header="0.3" footer="0.3"/>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B0EFA4-8A7C-4EAC-AE56-78598FAFEE39}">
  <dimension ref="A1:S903"/>
  <sheetViews>
    <sheetView workbookViewId="0"/>
  </sheetViews>
  <sheetFormatPr defaultRowHeight="18" x14ac:dyDescent="0.55000000000000004"/>
  <cols>
    <col min="1" max="1" width="19.33203125" bestFit="1" customWidth="1"/>
    <col min="2" max="2" width="10.58203125" bestFit="1" customWidth="1"/>
    <col min="3" max="3" width="17.33203125" bestFit="1" customWidth="1"/>
    <col min="4" max="4" width="11.08203125" bestFit="1" customWidth="1"/>
    <col min="5" max="5" width="10.9140625" bestFit="1" customWidth="1"/>
    <col min="6" max="6" width="11.83203125" bestFit="1" customWidth="1"/>
    <col min="7" max="7" width="14.6640625" bestFit="1" customWidth="1"/>
    <col min="8" max="8" width="13.25" bestFit="1" customWidth="1"/>
    <col min="9" max="9" width="10.33203125" bestFit="1" customWidth="1"/>
    <col min="10" max="10" width="9.58203125" bestFit="1" customWidth="1"/>
  </cols>
  <sheetData>
    <row r="1" spans="1:19" ht="36" x14ac:dyDescent="0.55000000000000004">
      <c r="A1" s="65" t="s">
        <v>1672</v>
      </c>
      <c r="B1" s="65" t="s">
        <v>1386</v>
      </c>
      <c r="C1" s="65" t="s">
        <v>464</v>
      </c>
      <c r="D1" s="65" t="s">
        <v>1673</v>
      </c>
      <c r="E1" s="65" t="s">
        <v>1674</v>
      </c>
      <c r="F1" s="65" t="s">
        <v>584</v>
      </c>
      <c r="G1" s="65" t="s">
        <v>587</v>
      </c>
      <c r="H1" s="65" t="s">
        <v>463</v>
      </c>
      <c r="I1" s="65" t="s">
        <v>465</v>
      </c>
      <c r="J1" s="65" t="s">
        <v>1675</v>
      </c>
      <c r="K1" s="65" t="s">
        <v>1386</v>
      </c>
      <c r="L1" s="65" t="s">
        <v>464</v>
      </c>
      <c r="M1" s="65" t="s">
        <v>1673</v>
      </c>
      <c r="N1" s="65" t="s">
        <v>1674</v>
      </c>
      <c r="O1" s="65" t="s">
        <v>584</v>
      </c>
      <c r="P1" s="65" t="s">
        <v>587</v>
      </c>
      <c r="Q1" s="65" t="s">
        <v>463</v>
      </c>
      <c r="R1" s="65" t="s">
        <v>465</v>
      </c>
      <c r="S1" s="65" t="s">
        <v>1675</v>
      </c>
    </row>
    <row r="2" spans="1:19" x14ac:dyDescent="0.55000000000000004">
      <c r="A2" s="87">
        <v>45933.581145833334</v>
      </c>
      <c r="B2" s="66" t="s">
        <v>1388</v>
      </c>
      <c r="C2" s="66" t="s">
        <v>488</v>
      </c>
      <c r="D2" s="68">
        <v>45790</v>
      </c>
      <c r="E2" s="67">
        <v>0</v>
      </c>
      <c r="F2" s="67">
        <v>30</v>
      </c>
      <c r="G2" s="67">
        <v>94</v>
      </c>
      <c r="H2" s="66" t="s">
        <v>487</v>
      </c>
      <c r="I2" s="66" t="s">
        <v>473</v>
      </c>
      <c r="J2" s="67">
        <v>130</v>
      </c>
      <c r="K2" t="b">
        <f>B2=ステップ対応前!B2</f>
        <v>1</v>
      </c>
      <c r="L2" t="b">
        <f>C2=ステップ対応前!C2</f>
        <v>1</v>
      </c>
      <c r="M2" t="b">
        <f>D2=ステップ対応前!D2</f>
        <v>1</v>
      </c>
      <c r="N2" t="b">
        <f>E2=ステップ対応前!E2</f>
        <v>1</v>
      </c>
      <c r="O2" t="b">
        <f>F2=ステップ対応前!F2</f>
        <v>1</v>
      </c>
      <c r="P2" t="b">
        <f>G2=ステップ対応前!G2</f>
        <v>1</v>
      </c>
      <c r="Q2" t="b">
        <f>H2=ステップ対応前!H2</f>
        <v>1</v>
      </c>
      <c r="R2" t="b">
        <f>I2=ステップ対応前!I2</f>
        <v>1</v>
      </c>
      <c r="S2" t="b">
        <f>J2=ステップ対応前!J2</f>
        <v>1</v>
      </c>
    </row>
    <row r="3" spans="1:19" x14ac:dyDescent="0.55000000000000004">
      <c r="A3" s="87">
        <v>45933.581145833334</v>
      </c>
      <c r="B3" s="66" t="s">
        <v>1388</v>
      </c>
      <c r="C3" s="66" t="s">
        <v>488</v>
      </c>
      <c r="D3" s="68">
        <v>45792</v>
      </c>
      <c r="E3" s="67">
        <v>29</v>
      </c>
      <c r="F3" s="67">
        <v>0</v>
      </c>
      <c r="G3" s="67">
        <v>93</v>
      </c>
      <c r="H3" s="66" t="s">
        <v>487</v>
      </c>
      <c r="I3" s="66" t="s">
        <v>473</v>
      </c>
      <c r="J3" s="67">
        <v>130</v>
      </c>
      <c r="K3" t="b">
        <f>B3=ステップ対応前!B3</f>
        <v>1</v>
      </c>
      <c r="L3" t="b">
        <f>C3=ステップ対応前!C3</f>
        <v>1</v>
      </c>
      <c r="M3" t="b">
        <f>D3=ステップ対応前!D3</f>
        <v>1</v>
      </c>
      <c r="N3" t="b">
        <f>E3=ステップ対応前!E3</f>
        <v>1</v>
      </c>
      <c r="O3" t="b">
        <f>F3=ステップ対応前!F3</f>
        <v>1</v>
      </c>
      <c r="P3" t="b">
        <f>G3=ステップ対応前!G3</f>
        <v>1</v>
      </c>
      <c r="Q3" t="b">
        <f>H3=ステップ対応前!H3</f>
        <v>1</v>
      </c>
      <c r="R3" t="b">
        <f>I3=ステップ対応前!I3</f>
        <v>1</v>
      </c>
      <c r="S3" t="b">
        <f>J3=ステップ対応前!J3</f>
        <v>1</v>
      </c>
    </row>
    <row r="4" spans="1:19" x14ac:dyDescent="0.55000000000000004">
      <c r="A4" s="87">
        <v>45933.581145833334</v>
      </c>
      <c r="B4" s="66" t="s">
        <v>1388</v>
      </c>
      <c r="C4" s="66" t="s">
        <v>488</v>
      </c>
      <c r="D4" s="68">
        <v>45793</v>
      </c>
      <c r="E4" s="67">
        <v>1</v>
      </c>
      <c r="F4" s="67">
        <v>0</v>
      </c>
      <c r="G4" s="67">
        <v>91</v>
      </c>
      <c r="H4" s="66" t="s">
        <v>487</v>
      </c>
      <c r="I4" s="66" t="s">
        <v>473</v>
      </c>
      <c r="J4" s="67">
        <v>130</v>
      </c>
      <c r="K4" t="b">
        <f>B4=ステップ対応前!B4</f>
        <v>1</v>
      </c>
      <c r="L4" t="b">
        <f>C4=ステップ対応前!C4</f>
        <v>1</v>
      </c>
      <c r="M4" t="b">
        <f>D4=ステップ対応前!D4</f>
        <v>1</v>
      </c>
      <c r="N4" t="b">
        <f>E4=ステップ対応前!E4</f>
        <v>1</v>
      </c>
      <c r="O4" t="b">
        <f>F4=ステップ対応前!F4</f>
        <v>1</v>
      </c>
      <c r="P4" t="b">
        <f>G4=ステップ対応前!G4</f>
        <v>1</v>
      </c>
      <c r="Q4" t="b">
        <f>H4=ステップ対応前!H4</f>
        <v>1</v>
      </c>
      <c r="R4" t="b">
        <f>I4=ステップ対応前!I4</f>
        <v>1</v>
      </c>
      <c r="S4" t="b">
        <f>J4=ステップ対応前!J4</f>
        <v>1</v>
      </c>
    </row>
    <row r="5" spans="1:19" x14ac:dyDescent="0.55000000000000004">
      <c r="A5" s="87">
        <v>45933.581145833334</v>
      </c>
      <c r="B5" s="66" t="s">
        <v>1388</v>
      </c>
      <c r="C5" s="66" t="s">
        <v>492</v>
      </c>
      <c r="D5" s="68">
        <v>45714</v>
      </c>
      <c r="E5" s="67">
        <v>0</v>
      </c>
      <c r="F5" s="67">
        <v>14</v>
      </c>
      <c r="G5" s="67">
        <v>116</v>
      </c>
      <c r="H5" s="66" t="s">
        <v>491</v>
      </c>
      <c r="I5" s="66" t="s">
        <v>473</v>
      </c>
      <c r="J5" s="67">
        <v>200</v>
      </c>
      <c r="K5" t="b">
        <f>B5=ステップ対応前!B5</f>
        <v>1</v>
      </c>
      <c r="L5" t="b">
        <f>C5=ステップ対応前!C5</f>
        <v>1</v>
      </c>
      <c r="M5" t="b">
        <f>D5=ステップ対応前!D5</f>
        <v>1</v>
      </c>
      <c r="N5" t="b">
        <f>E5=ステップ対応前!E5</f>
        <v>1</v>
      </c>
      <c r="O5" t="b">
        <f>F5=ステップ対応前!F5</f>
        <v>1</v>
      </c>
      <c r="P5" t="b">
        <f>G5=ステップ対応前!G5</f>
        <v>1</v>
      </c>
      <c r="Q5" t="b">
        <f>H5=ステップ対応前!H5</f>
        <v>1</v>
      </c>
      <c r="R5" t="b">
        <f>I5=ステップ対応前!I5</f>
        <v>1</v>
      </c>
      <c r="S5" t="b">
        <f>J5=ステップ対応前!J5</f>
        <v>1</v>
      </c>
    </row>
    <row r="6" spans="1:19" x14ac:dyDescent="0.55000000000000004">
      <c r="A6" s="87">
        <v>45933.581145833334</v>
      </c>
      <c r="B6" s="66" t="s">
        <v>1388</v>
      </c>
      <c r="C6" s="66" t="s">
        <v>492</v>
      </c>
      <c r="D6" s="68">
        <v>45716</v>
      </c>
      <c r="E6" s="67">
        <v>0</v>
      </c>
      <c r="F6" s="67">
        <v>14</v>
      </c>
      <c r="G6" s="67">
        <v>135</v>
      </c>
      <c r="H6" s="66" t="s">
        <v>491</v>
      </c>
      <c r="I6" s="66" t="s">
        <v>473</v>
      </c>
      <c r="J6" s="67">
        <v>200</v>
      </c>
      <c r="K6" t="b">
        <f>B6=ステップ対応前!B6</f>
        <v>1</v>
      </c>
      <c r="L6" t="b">
        <f>C6=ステップ対応前!C6</f>
        <v>1</v>
      </c>
      <c r="M6" t="b">
        <f>D6=ステップ対応前!D6</f>
        <v>1</v>
      </c>
      <c r="N6" t="b">
        <f>E6=ステップ対応前!E6</f>
        <v>1</v>
      </c>
      <c r="O6" t="b">
        <f>F6=ステップ対応前!F6</f>
        <v>1</v>
      </c>
      <c r="P6" t="b">
        <f>G6=ステップ対応前!G6</f>
        <v>1</v>
      </c>
      <c r="Q6" t="b">
        <f>H6=ステップ対応前!H6</f>
        <v>1</v>
      </c>
      <c r="R6" t="b">
        <f>I6=ステップ対応前!I6</f>
        <v>1</v>
      </c>
      <c r="S6" t="b">
        <f>J6=ステップ対応前!J6</f>
        <v>1</v>
      </c>
    </row>
    <row r="7" spans="1:19" x14ac:dyDescent="0.55000000000000004">
      <c r="A7" s="87">
        <v>45933.581145833334</v>
      </c>
      <c r="B7" s="66" t="s">
        <v>1388</v>
      </c>
      <c r="C7" s="66" t="s">
        <v>492</v>
      </c>
      <c r="D7" s="68">
        <v>45719</v>
      </c>
      <c r="E7" s="67">
        <v>14</v>
      </c>
      <c r="F7" s="67">
        <v>0</v>
      </c>
      <c r="G7" s="67">
        <v>107</v>
      </c>
      <c r="H7" s="66" t="s">
        <v>491</v>
      </c>
      <c r="I7" s="66" t="s">
        <v>473</v>
      </c>
      <c r="J7" s="67">
        <v>200</v>
      </c>
      <c r="K7" t="b">
        <f>B7=ステップ対応前!B7</f>
        <v>1</v>
      </c>
      <c r="L7" t="b">
        <f>C7=ステップ対応前!C7</f>
        <v>1</v>
      </c>
      <c r="M7" t="b">
        <f>D7=ステップ対応前!D7</f>
        <v>1</v>
      </c>
      <c r="N7" t="b">
        <f>E7=ステップ対応前!E7</f>
        <v>1</v>
      </c>
      <c r="O7" t="b">
        <f>F7=ステップ対応前!F7</f>
        <v>1</v>
      </c>
      <c r="P7" t="b">
        <f>G7=ステップ対応前!G7</f>
        <v>1</v>
      </c>
      <c r="Q7" t="b">
        <f>H7=ステップ対応前!H7</f>
        <v>1</v>
      </c>
      <c r="R7" t="b">
        <f>I7=ステップ対応前!I7</f>
        <v>1</v>
      </c>
      <c r="S7" t="b">
        <f>J7=ステップ対応前!J7</f>
        <v>1</v>
      </c>
    </row>
    <row r="8" spans="1:19" x14ac:dyDescent="0.55000000000000004">
      <c r="A8" s="87">
        <v>45933.581145833334</v>
      </c>
      <c r="B8" s="66" t="s">
        <v>1388</v>
      </c>
      <c r="C8" s="66" t="s">
        <v>492</v>
      </c>
      <c r="D8" s="68">
        <v>45720</v>
      </c>
      <c r="E8" s="67">
        <v>0</v>
      </c>
      <c r="F8" s="67">
        <v>12</v>
      </c>
      <c r="G8" s="67">
        <v>103</v>
      </c>
      <c r="H8" s="66" t="s">
        <v>491</v>
      </c>
      <c r="I8" s="66" t="s">
        <v>473</v>
      </c>
      <c r="J8" s="67">
        <v>200</v>
      </c>
      <c r="K8" t="b">
        <f>B8=ステップ対応前!B8</f>
        <v>1</v>
      </c>
      <c r="L8" t="b">
        <f>C8=ステップ対応前!C8</f>
        <v>1</v>
      </c>
      <c r="M8" t="b">
        <f>D8=ステップ対応前!D8</f>
        <v>1</v>
      </c>
      <c r="N8" t="b">
        <f>E8=ステップ対応前!E8</f>
        <v>1</v>
      </c>
      <c r="O8" t="b">
        <f>F8=ステップ対応前!F8</f>
        <v>1</v>
      </c>
      <c r="P8" t="b">
        <f>G8=ステップ対応前!G8</f>
        <v>1</v>
      </c>
      <c r="Q8" t="b">
        <f>H8=ステップ対応前!H8</f>
        <v>1</v>
      </c>
      <c r="R8" t="b">
        <f>I8=ステップ対応前!I8</f>
        <v>1</v>
      </c>
      <c r="S8" t="b">
        <f>J8=ステップ対応前!J8</f>
        <v>1</v>
      </c>
    </row>
    <row r="9" spans="1:19" x14ac:dyDescent="0.55000000000000004">
      <c r="A9" s="87">
        <v>45933.581145833334</v>
      </c>
      <c r="B9" s="66" t="s">
        <v>1388</v>
      </c>
      <c r="C9" s="66" t="s">
        <v>492</v>
      </c>
      <c r="D9" s="68">
        <v>45721</v>
      </c>
      <c r="E9" s="67">
        <v>14</v>
      </c>
      <c r="F9" s="67">
        <v>0</v>
      </c>
      <c r="G9" s="67">
        <v>117</v>
      </c>
      <c r="H9" s="66" t="s">
        <v>491</v>
      </c>
      <c r="I9" s="66" t="s">
        <v>473</v>
      </c>
      <c r="J9" s="67">
        <v>200</v>
      </c>
      <c r="K9" t="b">
        <f>B9=ステップ対応前!B9</f>
        <v>1</v>
      </c>
      <c r="L9" t="b">
        <f>C9=ステップ対応前!C9</f>
        <v>1</v>
      </c>
      <c r="M9" t="b">
        <f>D9=ステップ対応前!D9</f>
        <v>1</v>
      </c>
      <c r="N9" t="b">
        <f>E9=ステップ対応前!E9</f>
        <v>1</v>
      </c>
      <c r="O9" t="b">
        <f>F9=ステップ対応前!F9</f>
        <v>1</v>
      </c>
      <c r="P9" t="b">
        <f>G9=ステップ対応前!G9</f>
        <v>1</v>
      </c>
      <c r="Q9" t="b">
        <f>H9=ステップ対応前!H9</f>
        <v>1</v>
      </c>
      <c r="R9" t="b">
        <f>I9=ステップ対応前!I9</f>
        <v>1</v>
      </c>
      <c r="S9" t="b">
        <f>J9=ステップ対応前!J9</f>
        <v>1</v>
      </c>
    </row>
    <row r="10" spans="1:19" x14ac:dyDescent="0.55000000000000004">
      <c r="A10" s="87">
        <v>45933.581145833334</v>
      </c>
      <c r="B10" s="66" t="s">
        <v>1388</v>
      </c>
      <c r="C10" s="66" t="s">
        <v>492</v>
      </c>
      <c r="D10" s="68">
        <v>45722</v>
      </c>
      <c r="E10" s="67">
        <v>0</v>
      </c>
      <c r="F10" s="67">
        <v>13</v>
      </c>
      <c r="G10" s="67">
        <v>100</v>
      </c>
      <c r="H10" s="66" t="s">
        <v>491</v>
      </c>
      <c r="I10" s="66" t="s">
        <v>473</v>
      </c>
      <c r="J10" s="67">
        <v>200</v>
      </c>
      <c r="K10" t="b">
        <f>B10=ステップ対応前!B10</f>
        <v>1</v>
      </c>
      <c r="L10" t="b">
        <f>C10=ステップ対応前!C10</f>
        <v>1</v>
      </c>
      <c r="M10" t="b">
        <f>D10=ステップ対応前!D10</f>
        <v>1</v>
      </c>
      <c r="N10" t="b">
        <f>E10=ステップ対応前!E10</f>
        <v>1</v>
      </c>
      <c r="O10" t="b">
        <f>F10=ステップ対応前!F10</f>
        <v>1</v>
      </c>
      <c r="P10" t="b">
        <f>G10=ステップ対応前!G10</f>
        <v>1</v>
      </c>
      <c r="Q10" t="b">
        <f>H10=ステップ対応前!H10</f>
        <v>1</v>
      </c>
      <c r="R10" t="b">
        <f>I10=ステップ対応前!I10</f>
        <v>1</v>
      </c>
      <c r="S10" t="b">
        <f>J10=ステップ対応前!J10</f>
        <v>1</v>
      </c>
    </row>
    <row r="11" spans="1:19" x14ac:dyDescent="0.55000000000000004">
      <c r="A11" s="87">
        <v>45933.581145833334</v>
      </c>
      <c r="B11" s="66" t="s">
        <v>1388</v>
      </c>
      <c r="C11" s="66" t="s">
        <v>492</v>
      </c>
      <c r="D11" s="68">
        <v>45723</v>
      </c>
      <c r="E11" s="67">
        <v>12</v>
      </c>
      <c r="F11" s="67">
        <v>0</v>
      </c>
      <c r="G11" s="67">
        <v>109</v>
      </c>
      <c r="H11" s="66" t="s">
        <v>491</v>
      </c>
      <c r="I11" s="66" t="s">
        <v>473</v>
      </c>
      <c r="J11" s="67">
        <v>200</v>
      </c>
      <c r="K11" t="b">
        <f>B11=ステップ対応前!B11</f>
        <v>1</v>
      </c>
      <c r="L11" t="b">
        <f>C11=ステップ対応前!C11</f>
        <v>1</v>
      </c>
      <c r="M11" t="b">
        <f>D11=ステップ対応前!D11</f>
        <v>1</v>
      </c>
      <c r="N11" t="b">
        <f>E11=ステップ対応前!E11</f>
        <v>1</v>
      </c>
      <c r="O11" t="b">
        <f>F11=ステップ対応前!F11</f>
        <v>1</v>
      </c>
      <c r="P11" t="b">
        <f>G11=ステップ対応前!G11</f>
        <v>1</v>
      </c>
      <c r="Q11" t="b">
        <f>H11=ステップ対応前!H11</f>
        <v>1</v>
      </c>
      <c r="R11" t="b">
        <f>I11=ステップ対応前!I11</f>
        <v>1</v>
      </c>
      <c r="S11" t="b">
        <f>J11=ステップ対応前!J11</f>
        <v>1</v>
      </c>
    </row>
    <row r="12" spans="1:19" x14ac:dyDescent="0.55000000000000004">
      <c r="A12" s="87">
        <v>45933.581145833334</v>
      </c>
      <c r="B12" s="66" t="s">
        <v>1388</v>
      </c>
      <c r="C12" s="66" t="s">
        <v>492</v>
      </c>
      <c r="D12" s="68">
        <v>45726</v>
      </c>
      <c r="E12" s="67">
        <v>0</v>
      </c>
      <c r="F12" s="67">
        <v>16</v>
      </c>
      <c r="G12" s="67">
        <v>106</v>
      </c>
      <c r="H12" s="66" t="s">
        <v>491</v>
      </c>
      <c r="I12" s="66" t="s">
        <v>473</v>
      </c>
      <c r="J12" s="67">
        <v>200</v>
      </c>
      <c r="K12" t="b">
        <f>B12=ステップ対応前!B12</f>
        <v>1</v>
      </c>
      <c r="L12" t="b">
        <f>C12=ステップ対応前!C12</f>
        <v>1</v>
      </c>
      <c r="M12" t="b">
        <f>D12=ステップ対応前!D12</f>
        <v>1</v>
      </c>
      <c r="N12" t="b">
        <f>E12=ステップ対応前!E12</f>
        <v>1</v>
      </c>
      <c r="O12" t="b">
        <f>F12=ステップ対応前!F12</f>
        <v>1</v>
      </c>
      <c r="P12" t="b">
        <f>G12=ステップ対応前!G12</f>
        <v>1</v>
      </c>
      <c r="Q12" t="b">
        <f>H12=ステップ対応前!H12</f>
        <v>1</v>
      </c>
      <c r="R12" t="b">
        <f>I12=ステップ対応前!I12</f>
        <v>1</v>
      </c>
      <c r="S12" t="b">
        <f>J12=ステップ対応前!J12</f>
        <v>1</v>
      </c>
    </row>
    <row r="13" spans="1:19" x14ac:dyDescent="0.55000000000000004">
      <c r="A13" s="87">
        <v>45933.581145833334</v>
      </c>
      <c r="B13" s="66" t="s">
        <v>1388</v>
      </c>
      <c r="C13" s="66" t="s">
        <v>492</v>
      </c>
      <c r="D13" s="68">
        <v>45727</v>
      </c>
      <c r="E13" s="67">
        <v>13</v>
      </c>
      <c r="F13" s="67">
        <v>0</v>
      </c>
      <c r="G13" s="67">
        <v>102</v>
      </c>
      <c r="H13" s="66" t="s">
        <v>491</v>
      </c>
      <c r="I13" s="66" t="s">
        <v>473</v>
      </c>
      <c r="J13" s="67">
        <v>200</v>
      </c>
      <c r="K13" t="b">
        <f>B13=ステップ対応前!B13</f>
        <v>1</v>
      </c>
      <c r="L13" t="b">
        <f>C13=ステップ対応前!C13</f>
        <v>1</v>
      </c>
      <c r="M13" t="b">
        <f>D13=ステップ対応前!D13</f>
        <v>1</v>
      </c>
      <c r="N13" t="b">
        <f>E13=ステップ対応前!E13</f>
        <v>1</v>
      </c>
      <c r="O13" t="b">
        <f>F13=ステップ対応前!F13</f>
        <v>1</v>
      </c>
      <c r="P13" t="b">
        <f>G13=ステップ対応前!G13</f>
        <v>1</v>
      </c>
      <c r="Q13" t="b">
        <f>H13=ステップ対応前!H13</f>
        <v>1</v>
      </c>
      <c r="R13" t="b">
        <f>I13=ステップ対応前!I13</f>
        <v>1</v>
      </c>
      <c r="S13" t="b">
        <f>J13=ステップ対応前!J13</f>
        <v>1</v>
      </c>
    </row>
    <row r="14" spans="1:19" x14ac:dyDescent="0.55000000000000004">
      <c r="A14" s="87">
        <v>45933.581145833334</v>
      </c>
      <c r="B14" s="66" t="s">
        <v>1388</v>
      </c>
      <c r="C14" s="66" t="s">
        <v>492</v>
      </c>
      <c r="D14" s="68">
        <v>45728</v>
      </c>
      <c r="E14" s="67">
        <v>0</v>
      </c>
      <c r="F14" s="67">
        <v>14</v>
      </c>
      <c r="G14" s="67">
        <v>111</v>
      </c>
      <c r="H14" s="66" t="s">
        <v>491</v>
      </c>
      <c r="I14" s="66" t="s">
        <v>473</v>
      </c>
      <c r="J14" s="67">
        <v>200</v>
      </c>
      <c r="K14" t="b">
        <f>B14=ステップ対応前!B14</f>
        <v>1</v>
      </c>
      <c r="L14" t="b">
        <f>C14=ステップ対応前!C14</f>
        <v>1</v>
      </c>
      <c r="M14" t="b">
        <f>D14=ステップ対応前!D14</f>
        <v>1</v>
      </c>
      <c r="N14" t="b">
        <f>E14=ステップ対応前!E14</f>
        <v>1</v>
      </c>
      <c r="O14" t="b">
        <f>F14=ステップ対応前!F14</f>
        <v>1</v>
      </c>
      <c r="P14" t="b">
        <f>G14=ステップ対応前!G14</f>
        <v>1</v>
      </c>
      <c r="Q14" t="b">
        <f>H14=ステップ対応前!H14</f>
        <v>1</v>
      </c>
      <c r="R14" t="b">
        <f>I14=ステップ対応前!I14</f>
        <v>1</v>
      </c>
      <c r="S14" t="b">
        <f>J14=ステップ対応前!J14</f>
        <v>1</v>
      </c>
    </row>
    <row r="15" spans="1:19" x14ac:dyDescent="0.55000000000000004">
      <c r="A15" s="87">
        <v>45933.581145833334</v>
      </c>
      <c r="B15" s="66" t="s">
        <v>1388</v>
      </c>
      <c r="C15" s="66" t="s">
        <v>492</v>
      </c>
      <c r="D15" s="68">
        <v>45729</v>
      </c>
      <c r="E15" s="67">
        <v>16</v>
      </c>
      <c r="F15" s="67">
        <v>0</v>
      </c>
      <c r="G15" s="67">
        <v>101</v>
      </c>
      <c r="H15" s="66" t="s">
        <v>491</v>
      </c>
      <c r="I15" s="66" t="s">
        <v>473</v>
      </c>
      <c r="J15" s="67">
        <v>200</v>
      </c>
      <c r="K15" t="b">
        <f>B15=ステップ対応前!B15</f>
        <v>1</v>
      </c>
      <c r="L15" t="b">
        <f>C15=ステップ対応前!C15</f>
        <v>1</v>
      </c>
      <c r="M15" t="b">
        <f>D15=ステップ対応前!D15</f>
        <v>1</v>
      </c>
      <c r="N15" t="b">
        <f>E15=ステップ対応前!E15</f>
        <v>1</v>
      </c>
      <c r="O15" t="b">
        <f>F15=ステップ対応前!F15</f>
        <v>1</v>
      </c>
      <c r="P15" t="b">
        <f>G15=ステップ対応前!G15</f>
        <v>1</v>
      </c>
      <c r="Q15" t="b">
        <f>H15=ステップ対応前!H15</f>
        <v>1</v>
      </c>
      <c r="R15" t="b">
        <f>I15=ステップ対応前!I15</f>
        <v>1</v>
      </c>
      <c r="S15" t="b">
        <f>J15=ステップ対応前!J15</f>
        <v>1</v>
      </c>
    </row>
    <row r="16" spans="1:19" x14ac:dyDescent="0.55000000000000004">
      <c r="A16" s="87">
        <v>45933.581145833334</v>
      </c>
      <c r="B16" s="66" t="s">
        <v>1388</v>
      </c>
      <c r="C16" s="66" t="s">
        <v>492</v>
      </c>
      <c r="D16" s="68">
        <v>45730</v>
      </c>
      <c r="E16" s="67">
        <v>0</v>
      </c>
      <c r="F16" s="67">
        <v>16</v>
      </c>
      <c r="G16" s="67">
        <v>111</v>
      </c>
      <c r="H16" s="66" t="s">
        <v>491</v>
      </c>
      <c r="I16" s="66" t="s">
        <v>473</v>
      </c>
      <c r="J16" s="67">
        <v>200</v>
      </c>
      <c r="K16" t="b">
        <f>B16=ステップ対応前!B16</f>
        <v>1</v>
      </c>
      <c r="L16" t="b">
        <f>C16=ステップ対応前!C16</f>
        <v>1</v>
      </c>
      <c r="M16" t="b">
        <f>D16=ステップ対応前!D16</f>
        <v>1</v>
      </c>
      <c r="N16" t="b">
        <f>E16=ステップ対応前!E16</f>
        <v>1</v>
      </c>
      <c r="O16" t="b">
        <f>F16=ステップ対応前!F16</f>
        <v>1</v>
      </c>
      <c r="P16" t="b">
        <f>G16=ステップ対応前!G16</f>
        <v>1</v>
      </c>
      <c r="Q16" t="b">
        <f>H16=ステップ対応前!H16</f>
        <v>1</v>
      </c>
      <c r="R16" t="b">
        <f>I16=ステップ対応前!I16</f>
        <v>1</v>
      </c>
      <c r="S16" t="b">
        <f>J16=ステップ対応前!J16</f>
        <v>1</v>
      </c>
    </row>
    <row r="17" spans="1:19" x14ac:dyDescent="0.55000000000000004">
      <c r="A17" s="87">
        <v>45933.581145833334</v>
      </c>
      <c r="B17" s="66" t="s">
        <v>1388</v>
      </c>
      <c r="C17" s="66" t="s">
        <v>492</v>
      </c>
      <c r="D17" s="68">
        <v>45733</v>
      </c>
      <c r="E17" s="67">
        <v>14</v>
      </c>
      <c r="F17" s="67">
        <v>0</v>
      </c>
      <c r="G17" s="67">
        <v>124</v>
      </c>
      <c r="H17" s="66" t="s">
        <v>491</v>
      </c>
      <c r="I17" s="66" t="s">
        <v>473</v>
      </c>
      <c r="J17" s="67">
        <v>200</v>
      </c>
      <c r="K17" t="b">
        <f>B17=ステップ対応前!B17</f>
        <v>1</v>
      </c>
      <c r="L17" t="b">
        <f>C17=ステップ対応前!C17</f>
        <v>1</v>
      </c>
      <c r="M17" t="b">
        <f>D17=ステップ対応前!D17</f>
        <v>1</v>
      </c>
      <c r="N17" t="b">
        <f>E17=ステップ対応前!E17</f>
        <v>1</v>
      </c>
      <c r="O17" t="b">
        <f>F17=ステップ対応前!F17</f>
        <v>1</v>
      </c>
      <c r="P17" t="b">
        <f>G17=ステップ対応前!G17</f>
        <v>1</v>
      </c>
      <c r="Q17" t="b">
        <f>H17=ステップ対応前!H17</f>
        <v>1</v>
      </c>
      <c r="R17" t="b">
        <f>I17=ステップ対応前!I17</f>
        <v>1</v>
      </c>
      <c r="S17" t="b">
        <f>J17=ステップ対応前!J17</f>
        <v>1</v>
      </c>
    </row>
    <row r="18" spans="1:19" x14ac:dyDescent="0.55000000000000004">
      <c r="A18" s="87">
        <v>45933.581145833334</v>
      </c>
      <c r="B18" s="66" t="s">
        <v>1388</v>
      </c>
      <c r="C18" s="66" t="s">
        <v>492</v>
      </c>
      <c r="D18" s="68">
        <v>45734</v>
      </c>
      <c r="E18" s="67">
        <v>0</v>
      </c>
      <c r="F18" s="67">
        <v>16</v>
      </c>
      <c r="G18" s="67">
        <v>121</v>
      </c>
      <c r="H18" s="66" t="s">
        <v>491</v>
      </c>
      <c r="I18" s="66" t="s">
        <v>473</v>
      </c>
      <c r="J18" s="67">
        <v>200</v>
      </c>
      <c r="K18" t="b">
        <f>B18=ステップ対応前!B18</f>
        <v>1</v>
      </c>
      <c r="L18" t="b">
        <f>C18=ステップ対応前!C18</f>
        <v>1</v>
      </c>
      <c r="M18" t="b">
        <f>D18=ステップ対応前!D18</f>
        <v>1</v>
      </c>
      <c r="N18" t="b">
        <f>E18=ステップ対応前!E18</f>
        <v>1</v>
      </c>
      <c r="O18" t="b">
        <f>F18=ステップ対応前!F18</f>
        <v>1</v>
      </c>
      <c r="P18" t="b">
        <f>G18=ステップ対応前!G18</f>
        <v>1</v>
      </c>
      <c r="Q18" t="b">
        <f>H18=ステップ対応前!H18</f>
        <v>1</v>
      </c>
      <c r="R18" t="b">
        <f>I18=ステップ対応前!I18</f>
        <v>1</v>
      </c>
      <c r="S18" t="b">
        <f>J18=ステップ対応前!J18</f>
        <v>1</v>
      </c>
    </row>
    <row r="19" spans="1:19" x14ac:dyDescent="0.55000000000000004">
      <c r="A19" s="87">
        <v>45933.581145833334</v>
      </c>
      <c r="B19" s="66" t="s">
        <v>1388</v>
      </c>
      <c r="C19" s="66" t="s">
        <v>492</v>
      </c>
      <c r="D19" s="68">
        <v>45735</v>
      </c>
      <c r="E19" s="67">
        <v>16</v>
      </c>
      <c r="F19" s="67">
        <v>0</v>
      </c>
      <c r="G19" s="67">
        <v>133</v>
      </c>
      <c r="H19" s="66" t="s">
        <v>491</v>
      </c>
      <c r="I19" s="66" t="s">
        <v>473</v>
      </c>
      <c r="J19" s="67">
        <v>200</v>
      </c>
      <c r="K19" t="b">
        <f>B19=ステップ対応前!B19</f>
        <v>1</v>
      </c>
      <c r="L19" t="b">
        <f>C19=ステップ対応前!C19</f>
        <v>1</v>
      </c>
      <c r="M19" t="b">
        <f>D19=ステップ対応前!D19</f>
        <v>1</v>
      </c>
      <c r="N19" t="b">
        <f>E19=ステップ対応前!E19</f>
        <v>1</v>
      </c>
      <c r="O19" t="b">
        <f>F19=ステップ対応前!F19</f>
        <v>1</v>
      </c>
      <c r="P19" t="b">
        <f>G19=ステップ対応前!G19</f>
        <v>1</v>
      </c>
      <c r="Q19" t="b">
        <f>H19=ステップ対応前!H19</f>
        <v>1</v>
      </c>
      <c r="R19" t="b">
        <f>I19=ステップ対応前!I19</f>
        <v>1</v>
      </c>
      <c r="S19" t="b">
        <f>J19=ステップ対応前!J19</f>
        <v>1</v>
      </c>
    </row>
    <row r="20" spans="1:19" x14ac:dyDescent="0.55000000000000004">
      <c r="A20" s="87">
        <v>45933.581145833334</v>
      </c>
      <c r="B20" s="66" t="s">
        <v>1388</v>
      </c>
      <c r="C20" s="66" t="s">
        <v>492</v>
      </c>
      <c r="D20" s="68">
        <v>45736</v>
      </c>
      <c r="E20" s="67">
        <v>0</v>
      </c>
      <c r="F20" s="67">
        <v>16</v>
      </c>
      <c r="G20" s="67">
        <v>128</v>
      </c>
      <c r="H20" s="66" t="s">
        <v>491</v>
      </c>
      <c r="I20" s="66" t="s">
        <v>473</v>
      </c>
      <c r="J20" s="67">
        <v>200</v>
      </c>
      <c r="K20" t="b">
        <f>B20=ステップ対応前!B20</f>
        <v>1</v>
      </c>
      <c r="L20" t="b">
        <f>C20=ステップ対応前!C20</f>
        <v>1</v>
      </c>
      <c r="M20" t="b">
        <f>D20=ステップ対応前!D20</f>
        <v>1</v>
      </c>
      <c r="N20" t="b">
        <f>E20=ステップ対応前!E20</f>
        <v>1</v>
      </c>
      <c r="O20" t="b">
        <f>F20=ステップ対応前!F20</f>
        <v>1</v>
      </c>
      <c r="P20" t="b">
        <f>G20=ステップ対応前!G20</f>
        <v>1</v>
      </c>
      <c r="Q20" t="b">
        <f>H20=ステップ対応前!H20</f>
        <v>1</v>
      </c>
      <c r="R20" t="b">
        <f>I20=ステップ対応前!I20</f>
        <v>1</v>
      </c>
      <c r="S20" t="b">
        <f>J20=ステップ対応前!J20</f>
        <v>1</v>
      </c>
    </row>
    <row r="21" spans="1:19" x14ac:dyDescent="0.55000000000000004">
      <c r="A21" s="87">
        <v>45933.581145833334</v>
      </c>
      <c r="B21" s="66" t="s">
        <v>1388</v>
      </c>
      <c r="C21" s="66" t="s">
        <v>492</v>
      </c>
      <c r="D21" s="68">
        <v>45737</v>
      </c>
      <c r="E21" s="67">
        <v>16</v>
      </c>
      <c r="F21" s="67">
        <v>0</v>
      </c>
      <c r="G21" s="67">
        <v>134</v>
      </c>
      <c r="H21" s="66" t="s">
        <v>491</v>
      </c>
      <c r="I21" s="66" t="s">
        <v>473</v>
      </c>
      <c r="J21" s="67">
        <v>200</v>
      </c>
      <c r="K21" t="b">
        <f>B21=ステップ対応前!B21</f>
        <v>1</v>
      </c>
      <c r="L21" t="b">
        <f>C21=ステップ対応前!C21</f>
        <v>1</v>
      </c>
      <c r="M21" t="b">
        <f>D21=ステップ対応前!D21</f>
        <v>1</v>
      </c>
      <c r="N21" t="b">
        <f>E21=ステップ対応前!E21</f>
        <v>1</v>
      </c>
      <c r="O21" t="b">
        <f>F21=ステップ対応前!F21</f>
        <v>1</v>
      </c>
      <c r="P21" t="b">
        <f>G21=ステップ対応前!G21</f>
        <v>1</v>
      </c>
      <c r="Q21" t="b">
        <f>H21=ステップ対応前!H21</f>
        <v>1</v>
      </c>
      <c r="R21" t="b">
        <f>I21=ステップ対応前!I21</f>
        <v>1</v>
      </c>
      <c r="S21" t="b">
        <f>J21=ステップ対応前!J21</f>
        <v>1</v>
      </c>
    </row>
    <row r="22" spans="1:19" x14ac:dyDescent="0.55000000000000004">
      <c r="A22" s="87">
        <v>45933.581145833334</v>
      </c>
      <c r="B22" s="66" t="s">
        <v>1388</v>
      </c>
      <c r="C22" s="66" t="s">
        <v>492</v>
      </c>
      <c r="D22" s="68">
        <v>45740</v>
      </c>
      <c r="E22" s="67">
        <v>0</v>
      </c>
      <c r="F22" s="67">
        <v>16</v>
      </c>
      <c r="G22" s="67">
        <v>132</v>
      </c>
      <c r="H22" s="66" t="s">
        <v>491</v>
      </c>
      <c r="I22" s="66" t="s">
        <v>473</v>
      </c>
      <c r="J22" s="67">
        <v>200</v>
      </c>
      <c r="K22" t="b">
        <f>B22=ステップ対応前!B22</f>
        <v>1</v>
      </c>
      <c r="L22" t="b">
        <f>C22=ステップ対応前!C22</f>
        <v>1</v>
      </c>
      <c r="M22" t="b">
        <f>D22=ステップ対応前!D22</f>
        <v>1</v>
      </c>
      <c r="N22" t="b">
        <f>E22=ステップ対応前!E22</f>
        <v>1</v>
      </c>
      <c r="O22" t="b">
        <f>F22=ステップ対応前!F22</f>
        <v>1</v>
      </c>
      <c r="P22" t="b">
        <f>G22=ステップ対応前!G22</f>
        <v>1</v>
      </c>
      <c r="Q22" t="b">
        <f>H22=ステップ対応前!H22</f>
        <v>1</v>
      </c>
      <c r="R22" t="b">
        <f>I22=ステップ対応前!I22</f>
        <v>1</v>
      </c>
      <c r="S22" t="b">
        <f>J22=ステップ対応前!J22</f>
        <v>1</v>
      </c>
    </row>
    <row r="23" spans="1:19" x14ac:dyDescent="0.55000000000000004">
      <c r="A23" s="87">
        <v>45933.581145833334</v>
      </c>
      <c r="B23" s="66" t="s">
        <v>1388</v>
      </c>
      <c r="C23" s="66" t="s">
        <v>492</v>
      </c>
      <c r="D23" s="68">
        <v>45741</v>
      </c>
      <c r="E23" s="67">
        <v>16</v>
      </c>
      <c r="F23" s="67">
        <v>0</v>
      </c>
      <c r="G23" s="67">
        <v>112</v>
      </c>
      <c r="H23" s="66" t="s">
        <v>491</v>
      </c>
      <c r="I23" s="66" t="s">
        <v>473</v>
      </c>
      <c r="J23" s="67">
        <v>200</v>
      </c>
      <c r="K23" t="b">
        <f>B23=ステップ対応前!B23</f>
        <v>1</v>
      </c>
      <c r="L23" t="b">
        <f>C23=ステップ対応前!C23</f>
        <v>1</v>
      </c>
      <c r="M23" t="b">
        <f>D23=ステップ対応前!D23</f>
        <v>1</v>
      </c>
      <c r="N23" t="b">
        <f>E23=ステップ対応前!E23</f>
        <v>1</v>
      </c>
      <c r="O23" t="b">
        <f>F23=ステップ対応前!F23</f>
        <v>1</v>
      </c>
      <c r="P23" t="b">
        <f>G23=ステップ対応前!G23</f>
        <v>1</v>
      </c>
      <c r="Q23" t="b">
        <f>H23=ステップ対応前!H23</f>
        <v>1</v>
      </c>
      <c r="R23" t="b">
        <f>I23=ステップ対応前!I23</f>
        <v>1</v>
      </c>
      <c r="S23" t="b">
        <f>J23=ステップ対応前!J23</f>
        <v>1</v>
      </c>
    </row>
    <row r="24" spans="1:19" x14ac:dyDescent="0.55000000000000004">
      <c r="A24" s="87">
        <v>45933.581145833334</v>
      </c>
      <c r="B24" s="66" t="s">
        <v>1388</v>
      </c>
      <c r="C24" s="66" t="s">
        <v>492</v>
      </c>
      <c r="D24" s="68">
        <v>45742</v>
      </c>
      <c r="E24" s="67">
        <v>0</v>
      </c>
      <c r="F24" s="67">
        <v>12</v>
      </c>
      <c r="G24" s="67">
        <v>124</v>
      </c>
      <c r="H24" s="66" t="s">
        <v>491</v>
      </c>
      <c r="I24" s="66" t="s">
        <v>473</v>
      </c>
      <c r="J24" s="67">
        <v>200</v>
      </c>
      <c r="K24" t="b">
        <f>B24=ステップ対応前!B24</f>
        <v>1</v>
      </c>
      <c r="L24" t="b">
        <f>C24=ステップ対応前!C24</f>
        <v>1</v>
      </c>
      <c r="M24" t="b">
        <f>D24=ステップ対応前!D24</f>
        <v>1</v>
      </c>
      <c r="N24" t="b">
        <f>E24=ステップ対応前!E24</f>
        <v>1</v>
      </c>
      <c r="O24" t="b">
        <f>F24=ステップ対応前!F24</f>
        <v>1</v>
      </c>
      <c r="P24" t="b">
        <f>G24=ステップ対応前!G24</f>
        <v>1</v>
      </c>
      <c r="Q24" t="b">
        <f>H24=ステップ対応前!H24</f>
        <v>1</v>
      </c>
      <c r="R24" t="b">
        <f>I24=ステップ対応前!I24</f>
        <v>1</v>
      </c>
      <c r="S24" t="b">
        <f>J24=ステップ対応前!J24</f>
        <v>1</v>
      </c>
    </row>
    <row r="25" spans="1:19" x14ac:dyDescent="0.55000000000000004">
      <c r="A25" s="87">
        <v>45933.581145833334</v>
      </c>
      <c r="B25" s="66" t="s">
        <v>1388</v>
      </c>
      <c r="C25" s="66" t="s">
        <v>492</v>
      </c>
      <c r="D25" s="68">
        <v>45743</v>
      </c>
      <c r="E25" s="67">
        <v>16</v>
      </c>
      <c r="F25" s="67">
        <v>15</v>
      </c>
      <c r="G25" s="67">
        <v>102</v>
      </c>
      <c r="H25" s="66" t="s">
        <v>491</v>
      </c>
      <c r="I25" s="66" t="s">
        <v>473</v>
      </c>
      <c r="J25" s="67">
        <v>200</v>
      </c>
      <c r="K25" t="b">
        <f>B25=ステップ対応前!B25</f>
        <v>1</v>
      </c>
      <c r="L25" t="b">
        <f>C25=ステップ対応前!C25</f>
        <v>1</v>
      </c>
      <c r="M25" t="b">
        <f>D25=ステップ対応前!D25</f>
        <v>1</v>
      </c>
      <c r="N25" t="b">
        <f>E25=ステップ対応前!E25</f>
        <v>1</v>
      </c>
      <c r="O25" t="b">
        <f>F25=ステップ対応前!F25</f>
        <v>1</v>
      </c>
      <c r="P25" t="b">
        <f>G25=ステップ対応前!G25</f>
        <v>1</v>
      </c>
      <c r="Q25" t="b">
        <f>H25=ステップ対応前!H25</f>
        <v>1</v>
      </c>
      <c r="R25" t="b">
        <f>I25=ステップ対応前!I25</f>
        <v>1</v>
      </c>
      <c r="S25" t="b">
        <f>J25=ステップ対応前!J25</f>
        <v>1</v>
      </c>
    </row>
    <row r="26" spans="1:19" x14ac:dyDescent="0.55000000000000004">
      <c r="A26" s="87">
        <v>45933.581145833334</v>
      </c>
      <c r="B26" s="66" t="s">
        <v>1388</v>
      </c>
      <c r="C26" s="66" t="s">
        <v>492</v>
      </c>
      <c r="D26" s="68">
        <v>45744</v>
      </c>
      <c r="E26" s="67">
        <v>0</v>
      </c>
      <c r="F26" s="67">
        <v>14</v>
      </c>
      <c r="G26" s="67">
        <v>132</v>
      </c>
      <c r="H26" s="66" t="s">
        <v>491</v>
      </c>
      <c r="I26" s="66" t="s">
        <v>473</v>
      </c>
      <c r="J26" s="67">
        <v>200</v>
      </c>
      <c r="K26" t="b">
        <f>B26=ステップ対応前!B26</f>
        <v>1</v>
      </c>
      <c r="L26" t="b">
        <f>C26=ステップ対応前!C26</f>
        <v>1</v>
      </c>
      <c r="M26" t="b">
        <f>D26=ステップ対応前!D26</f>
        <v>1</v>
      </c>
      <c r="N26" t="b">
        <f>E26=ステップ対応前!E26</f>
        <v>1</v>
      </c>
      <c r="O26" t="b">
        <f>F26=ステップ対応前!F26</f>
        <v>1</v>
      </c>
      <c r="P26" t="b">
        <f>G26=ステップ対応前!G26</f>
        <v>1</v>
      </c>
      <c r="Q26" t="b">
        <f>H26=ステップ対応前!H26</f>
        <v>1</v>
      </c>
      <c r="R26" t="b">
        <f>I26=ステップ対応前!I26</f>
        <v>1</v>
      </c>
      <c r="S26" t="b">
        <f>J26=ステップ対応前!J26</f>
        <v>1</v>
      </c>
    </row>
    <row r="27" spans="1:19" x14ac:dyDescent="0.55000000000000004">
      <c r="A27" s="87">
        <v>45933.581145833334</v>
      </c>
      <c r="B27" s="66" t="s">
        <v>1388</v>
      </c>
      <c r="C27" s="66" t="s">
        <v>492</v>
      </c>
      <c r="D27" s="68">
        <v>45748</v>
      </c>
      <c r="E27" s="67">
        <v>12</v>
      </c>
      <c r="F27" s="67">
        <v>0</v>
      </c>
      <c r="G27" s="67">
        <v>128</v>
      </c>
      <c r="H27" s="66" t="s">
        <v>491</v>
      </c>
      <c r="I27" s="66" t="s">
        <v>473</v>
      </c>
      <c r="J27" s="67">
        <v>200</v>
      </c>
      <c r="K27" t="b">
        <f>B27=ステップ対応前!B27</f>
        <v>1</v>
      </c>
      <c r="L27" t="b">
        <f>C27=ステップ対応前!C27</f>
        <v>1</v>
      </c>
      <c r="M27" t="b">
        <f>D27=ステップ対応前!D27</f>
        <v>1</v>
      </c>
      <c r="N27" t="b">
        <f>E27=ステップ対応前!E27</f>
        <v>1</v>
      </c>
      <c r="O27" t="b">
        <f>F27=ステップ対応前!F27</f>
        <v>1</v>
      </c>
      <c r="P27" t="b">
        <f>G27=ステップ対応前!G27</f>
        <v>1</v>
      </c>
      <c r="Q27" t="b">
        <f>H27=ステップ対応前!H27</f>
        <v>1</v>
      </c>
      <c r="R27" t="b">
        <f>I27=ステップ対応前!I27</f>
        <v>1</v>
      </c>
      <c r="S27" t="b">
        <f>J27=ステップ対応前!J27</f>
        <v>1</v>
      </c>
    </row>
    <row r="28" spans="1:19" x14ac:dyDescent="0.55000000000000004">
      <c r="A28" s="87">
        <v>45933.581145833334</v>
      </c>
      <c r="B28" s="66" t="s">
        <v>1388</v>
      </c>
      <c r="C28" s="66" t="s">
        <v>492</v>
      </c>
      <c r="D28" s="68">
        <v>45749</v>
      </c>
      <c r="E28" s="67">
        <v>15</v>
      </c>
      <c r="F28" s="67">
        <v>14</v>
      </c>
      <c r="G28" s="67">
        <v>102</v>
      </c>
      <c r="H28" s="66" t="s">
        <v>491</v>
      </c>
      <c r="I28" s="66" t="s">
        <v>473</v>
      </c>
      <c r="J28" s="67">
        <v>200</v>
      </c>
      <c r="K28" t="b">
        <f>B28=ステップ対応前!B28</f>
        <v>1</v>
      </c>
      <c r="L28" t="b">
        <f>C28=ステップ対応前!C28</f>
        <v>1</v>
      </c>
      <c r="M28" t="b">
        <f>D28=ステップ対応前!D28</f>
        <v>1</v>
      </c>
      <c r="N28" t="b">
        <f>E28=ステップ対応前!E28</f>
        <v>1</v>
      </c>
      <c r="O28" t="b">
        <f>F28=ステップ対応前!F28</f>
        <v>1</v>
      </c>
      <c r="P28" t="b">
        <f>G28=ステップ対応前!G28</f>
        <v>1</v>
      </c>
      <c r="Q28" t="b">
        <f>H28=ステップ対応前!H28</f>
        <v>1</v>
      </c>
      <c r="R28" t="b">
        <f>I28=ステップ対応前!I28</f>
        <v>1</v>
      </c>
      <c r="S28" t="b">
        <f>J28=ステップ対応前!J28</f>
        <v>1</v>
      </c>
    </row>
    <row r="29" spans="1:19" x14ac:dyDescent="0.55000000000000004">
      <c r="A29" s="87">
        <v>45933.581145833334</v>
      </c>
      <c r="B29" s="66" t="s">
        <v>1388</v>
      </c>
      <c r="C29" s="66" t="s">
        <v>492</v>
      </c>
      <c r="D29" s="68">
        <v>45750</v>
      </c>
      <c r="E29" s="67">
        <v>14</v>
      </c>
      <c r="F29" s="67">
        <v>0</v>
      </c>
      <c r="G29" s="67">
        <v>108</v>
      </c>
      <c r="H29" s="66" t="s">
        <v>491</v>
      </c>
      <c r="I29" s="66" t="s">
        <v>473</v>
      </c>
      <c r="J29" s="67">
        <v>200</v>
      </c>
      <c r="K29" t="b">
        <f>B29=ステップ対応前!B29</f>
        <v>1</v>
      </c>
      <c r="L29" t="b">
        <f>C29=ステップ対応前!C29</f>
        <v>1</v>
      </c>
      <c r="M29" t="b">
        <f>D29=ステップ対応前!D29</f>
        <v>1</v>
      </c>
      <c r="N29" t="b">
        <f>E29=ステップ対応前!E29</f>
        <v>1</v>
      </c>
      <c r="O29" t="b">
        <f>F29=ステップ対応前!F29</f>
        <v>1</v>
      </c>
      <c r="P29" t="b">
        <f>G29=ステップ対応前!G29</f>
        <v>1</v>
      </c>
      <c r="Q29" t="b">
        <f>H29=ステップ対応前!H29</f>
        <v>1</v>
      </c>
      <c r="R29" t="b">
        <f>I29=ステップ対応前!I29</f>
        <v>1</v>
      </c>
      <c r="S29" t="b">
        <f>J29=ステップ対応前!J29</f>
        <v>1</v>
      </c>
    </row>
    <row r="30" spans="1:19" x14ac:dyDescent="0.55000000000000004">
      <c r="A30" s="87">
        <v>45933.581145833334</v>
      </c>
      <c r="B30" s="66" t="s">
        <v>1388</v>
      </c>
      <c r="C30" s="66" t="s">
        <v>492</v>
      </c>
      <c r="D30" s="68">
        <v>45751</v>
      </c>
      <c r="E30" s="67">
        <v>0</v>
      </c>
      <c r="F30" s="67">
        <v>14</v>
      </c>
      <c r="G30" s="67">
        <v>105</v>
      </c>
      <c r="H30" s="66" t="s">
        <v>491</v>
      </c>
      <c r="I30" s="66" t="s">
        <v>473</v>
      </c>
      <c r="J30" s="67">
        <v>200</v>
      </c>
      <c r="K30" t="b">
        <f>B30=ステップ対応前!B30</f>
        <v>1</v>
      </c>
      <c r="L30" t="b">
        <f>C30=ステップ対応前!C30</f>
        <v>1</v>
      </c>
      <c r="M30" t="b">
        <f>D30=ステップ対応前!D30</f>
        <v>1</v>
      </c>
      <c r="N30" t="b">
        <f>E30=ステップ対応前!E30</f>
        <v>1</v>
      </c>
      <c r="O30" t="b">
        <f>F30=ステップ対応前!F30</f>
        <v>1</v>
      </c>
      <c r="P30" t="b">
        <f>G30=ステップ対応前!G30</f>
        <v>1</v>
      </c>
      <c r="Q30" t="b">
        <f>H30=ステップ対応前!H30</f>
        <v>1</v>
      </c>
      <c r="R30" t="b">
        <f>I30=ステップ対応前!I30</f>
        <v>1</v>
      </c>
      <c r="S30" t="b">
        <f>J30=ステップ対応前!J30</f>
        <v>1</v>
      </c>
    </row>
    <row r="31" spans="1:19" x14ac:dyDescent="0.55000000000000004">
      <c r="A31" s="87">
        <v>45933.581145833334</v>
      </c>
      <c r="B31" s="66" t="s">
        <v>1388</v>
      </c>
      <c r="C31" s="66" t="s">
        <v>492</v>
      </c>
      <c r="D31" s="68">
        <v>45754</v>
      </c>
      <c r="E31" s="67">
        <v>14</v>
      </c>
      <c r="F31" s="67">
        <v>0</v>
      </c>
      <c r="G31" s="67">
        <v>111</v>
      </c>
      <c r="H31" s="66" t="s">
        <v>491</v>
      </c>
      <c r="I31" s="66" t="s">
        <v>473</v>
      </c>
      <c r="J31" s="67">
        <v>200</v>
      </c>
      <c r="K31" t="b">
        <f>B31=ステップ対応前!B31</f>
        <v>1</v>
      </c>
      <c r="L31" t="b">
        <f>C31=ステップ対応前!C31</f>
        <v>1</v>
      </c>
      <c r="M31" t="b">
        <f>D31=ステップ対応前!D31</f>
        <v>1</v>
      </c>
      <c r="N31" t="b">
        <f>E31=ステップ対応前!E31</f>
        <v>1</v>
      </c>
      <c r="O31" t="b">
        <f>F31=ステップ対応前!F31</f>
        <v>1</v>
      </c>
      <c r="P31" t="b">
        <f>G31=ステップ対応前!G31</f>
        <v>1</v>
      </c>
      <c r="Q31" t="b">
        <f>H31=ステップ対応前!H31</f>
        <v>1</v>
      </c>
      <c r="R31" t="b">
        <f>I31=ステップ対応前!I31</f>
        <v>1</v>
      </c>
      <c r="S31" t="b">
        <f>J31=ステップ対応前!J31</f>
        <v>1</v>
      </c>
    </row>
    <row r="32" spans="1:19" x14ac:dyDescent="0.55000000000000004">
      <c r="A32" s="87">
        <v>45933.581145833334</v>
      </c>
      <c r="B32" s="66" t="s">
        <v>1388</v>
      </c>
      <c r="C32" s="66" t="s">
        <v>492</v>
      </c>
      <c r="D32" s="68">
        <v>45755</v>
      </c>
      <c r="E32" s="67">
        <v>0</v>
      </c>
      <c r="F32" s="67">
        <v>14</v>
      </c>
      <c r="G32" s="67">
        <v>94</v>
      </c>
      <c r="H32" s="66" t="s">
        <v>491</v>
      </c>
      <c r="I32" s="66" t="s">
        <v>473</v>
      </c>
      <c r="J32" s="67">
        <v>200</v>
      </c>
      <c r="K32" t="b">
        <f>B32=ステップ対応前!B32</f>
        <v>1</v>
      </c>
      <c r="L32" t="b">
        <f>C32=ステップ対応前!C32</f>
        <v>1</v>
      </c>
      <c r="M32" t="b">
        <f>D32=ステップ対応前!D32</f>
        <v>1</v>
      </c>
      <c r="N32" t="b">
        <f>E32=ステップ対応前!E32</f>
        <v>1</v>
      </c>
      <c r="O32" t="b">
        <f>F32=ステップ対応前!F32</f>
        <v>1</v>
      </c>
      <c r="P32" t="b">
        <f>G32=ステップ対応前!G32</f>
        <v>1</v>
      </c>
      <c r="Q32" t="b">
        <f>H32=ステップ対応前!H32</f>
        <v>1</v>
      </c>
      <c r="R32" t="b">
        <f>I32=ステップ対応前!I32</f>
        <v>1</v>
      </c>
      <c r="S32" t="b">
        <f>J32=ステップ対応前!J32</f>
        <v>1</v>
      </c>
    </row>
    <row r="33" spans="1:19" x14ac:dyDescent="0.55000000000000004">
      <c r="A33" s="87">
        <v>45933.581145833334</v>
      </c>
      <c r="B33" s="66" t="s">
        <v>1388</v>
      </c>
      <c r="C33" s="66" t="s">
        <v>492</v>
      </c>
      <c r="D33" s="68">
        <v>45756</v>
      </c>
      <c r="E33" s="67">
        <v>14</v>
      </c>
      <c r="F33" s="67">
        <v>0</v>
      </c>
      <c r="G33" s="67">
        <v>72</v>
      </c>
      <c r="H33" s="66" t="s">
        <v>491</v>
      </c>
      <c r="I33" s="66" t="s">
        <v>473</v>
      </c>
      <c r="J33" s="67">
        <v>200</v>
      </c>
      <c r="K33" t="b">
        <f>B33=ステップ対応前!B33</f>
        <v>1</v>
      </c>
      <c r="L33" t="b">
        <f>C33=ステップ対応前!C33</f>
        <v>1</v>
      </c>
      <c r="M33" t="b">
        <f>D33=ステップ対応前!D33</f>
        <v>1</v>
      </c>
      <c r="N33" t="b">
        <f>E33=ステップ対応前!E33</f>
        <v>1</v>
      </c>
      <c r="O33" t="b">
        <f>F33=ステップ対応前!F33</f>
        <v>1</v>
      </c>
      <c r="P33" t="b">
        <f>G33=ステップ対応前!G33</f>
        <v>1</v>
      </c>
      <c r="Q33" t="b">
        <f>H33=ステップ対応前!H33</f>
        <v>1</v>
      </c>
      <c r="R33" t="b">
        <f>I33=ステップ対応前!I33</f>
        <v>1</v>
      </c>
      <c r="S33" t="b">
        <f>J33=ステップ対応前!J33</f>
        <v>1</v>
      </c>
    </row>
    <row r="34" spans="1:19" x14ac:dyDescent="0.55000000000000004">
      <c r="A34" s="87">
        <v>45933.581145833334</v>
      </c>
      <c r="B34" s="66" t="s">
        <v>1388</v>
      </c>
      <c r="C34" s="66" t="s">
        <v>492</v>
      </c>
      <c r="D34" s="68">
        <v>45757</v>
      </c>
      <c r="E34" s="67">
        <v>0</v>
      </c>
      <c r="F34" s="67">
        <v>14</v>
      </c>
      <c r="G34" s="67">
        <v>74</v>
      </c>
      <c r="H34" s="66" t="s">
        <v>491</v>
      </c>
      <c r="I34" s="66" t="s">
        <v>473</v>
      </c>
      <c r="J34" s="67">
        <v>200</v>
      </c>
      <c r="K34" t="b">
        <f>B34=ステップ対応前!B34</f>
        <v>1</v>
      </c>
      <c r="L34" t="b">
        <f>C34=ステップ対応前!C34</f>
        <v>1</v>
      </c>
      <c r="M34" t="b">
        <f>D34=ステップ対応前!D34</f>
        <v>1</v>
      </c>
      <c r="N34" t="b">
        <f>E34=ステップ対応前!E34</f>
        <v>1</v>
      </c>
      <c r="O34" t="b">
        <f>F34=ステップ対応前!F34</f>
        <v>1</v>
      </c>
      <c r="P34" t="b">
        <f>G34=ステップ対応前!G34</f>
        <v>1</v>
      </c>
      <c r="Q34" t="b">
        <f>H34=ステップ対応前!H34</f>
        <v>1</v>
      </c>
      <c r="R34" t="b">
        <f>I34=ステップ対応前!I34</f>
        <v>1</v>
      </c>
      <c r="S34" t="b">
        <f>J34=ステップ対応前!J34</f>
        <v>1</v>
      </c>
    </row>
    <row r="35" spans="1:19" x14ac:dyDescent="0.55000000000000004">
      <c r="A35" s="87">
        <v>45933.581145833334</v>
      </c>
      <c r="B35" s="66" t="s">
        <v>1388</v>
      </c>
      <c r="C35" s="66" t="s">
        <v>492</v>
      </c>
      <c r="D35" s="68">
        <v>45758</v>
      </c>
      <c r="E35" s="67">
        <v>14</v>
      </c>
      <c r="F35" s="67">
        <v>0</v>
      </c>
      <c r="G35" s="67">
        <v>98</v>
      </c>
      <c r="H35" s="66" t="s">
        <v>491</v>
      </c>
      <c r="I35" s="66" t="s">
        <v>473</v>
      </c>
      <c r="J35" s="67">
        <v>200</v>
      </c>
      <c r="K35" t="b">
        <f>B35=ステップ対応前!B35</f>
        <v>1</v>
      </c>
      <c r="L35" t="b">
        <f>C35=ステップ対応前!C35</f>
        <v>1</v>
      </c>
      <c r="M35" t="b">
        <f>D35=ステップ対応前!D35</f>
        <v>1</v>
      </c>
      <c r="N35" t="b">
        <f>E35=ステップ対応前!E35</f>
        <v>1</v>
      </c>
      <c r="O35" t="b">
        <f>F35=ステップ対応前!F35</f>
        <v>1</v>
      </c>
      <c r="P35" t="b">
        <f>G35=ステップ対応前!G35</f>
        <v>1</v>
      </c>
      <c r="Q35" t="b">
        <f>H35=ステップ対応前!H35</f>
        <v>1</v>
      </c>
      <c r="R35" t="b">
        <f>I35=ステップ対応前!I35</f>
        <v>1</v>
      </c>
      <c r="S35" t="b">
        <f>J35=ステップ対応前!J35</f>
        <v>1</v>
      </c>
    </row>
    <row r="36" spans="1:19" x14ac:dyDescent="0.55000000000000004">
      <c r="A36" s="87">
        <v>45933.581145833334</v>
      </c>
      <c r="B36" s="66" t="s">
        <v>1388</v>
      </c>
      <c r="C36" s="66" t="s">
        <v>492</v>
      </c>
      <c r="D36" s="68">
        <v>45761</v>
      </c>
      <c r="E36" s="67">
        <v>0</v>
      </c>
      <c r="F36" s="67">
        <v>14</v>
      </c>
      <c r="G36" s="67">
        <v>83</v>
      </c>
      <c r="H36" s="66" t="s">
        <v>491</v>
      </c>
      <c r="I36" s="66" t="s">
        <v>473</v>
      </c>
      <c r="J36" s="67">
        <v>200</v>
      </c>
      <c r="K36" t="b">
        <f>B36=ステップ対応前!B36</f>
        <v>1</v>
      </c>
      <c r="L36" t="b">
        <f>C36=ステップ対応前!C36</f>
        <v>1</v>
      </c>
      <c r="M36" t="b">
        <f>D36=ステップ対応前!D36</f>
        <v>1</v>
      </c>
      <c r="N36" t="b">
        <f>E36=ステップ対応前!E36</f>
        <v>1</v>
      </c>
      <c r="O36" t="b">
        <f>F36=ステップ対応前!F36</f>
        <v>1</v>
      </c>
      <c r="P36" t="b">
        <f>G36=ステップ対応前!G36</f>
        <v>1</v>
      </c>
      <c r="Q36" t="b">
        <f>H36=ステップ対応前!H36</f>
        <v>1</v>
      </c>
      <c r="R36" t="b">
        <f>I36=ステップ対応前!I36</f>
        <v>1</v>
      </c>
      <c r="S36" t="b">
        <f>J36=ステップ対応前!J36</f>
        <v>1</v>
      </c>
    </row>
    <row r="37" spans="1:19" x14ac:dyDescent="0.55000000000000004">
      <c r="A37" s="87">
        <v>45933.581145833334</v>
      </c>
      <c r="B37" s="66" t="s">
        <v>1388</v>
      </c>
      <c r="C37" s="66" t="s">
        <v>492</v>
      </c>
      <c r="D37" s="68">
        <v>45762</v>
      </c>
      <c r="E37" s="67">
        <v>14</v>
      </c>
      <c r="F37" s="67">
        <v>0</v>
      </c>
      <c r="G37" s="67">
        <v>98</v>
      </c>
      <c r="H37" s="66" t="s">
        <v>491</v>
      </c>
      <c r="I37" s="66" t="s">
        <v>473</v>
      </c>
      <c r="J37" s="67">
        <v>200</v>
      </c>
      <c r="K37" t="b">
        <f>B37=ステップ対応前!B37</f>
        <v>1</v>
      </c>
      <c r="L37" t="b">
        <f>C37=ステップ対応前!C37</f>
        <v>1</v>
      </c>
      <c r="M37" t="b">
        <f>D37=ステップ対応前!D37</f>
        <v>1</v>
      </c>
      <c r="N37" t="b">
        <f>E37=ステップ対応前!E37</f>
        <v>1</v>
      </c>
      <c r="O37" t="b">
        <f>F37=ステップ対応前!F37</f>
        <v>1</v>
      </c>
      <c r="P37" t="b">
        <f>G37=ステップ対応前!G37</f>
        <v>1</v>
      </c>
      <c r="Q37" t="b">
        <f>H37=ステップ対応前!H37</f>
        <v>1</v>
      </c>
      <c r="R37" t="b">
        <f>I37=ステップ対応前!I37</f>
        <v>1</v>
      </c>
      <c r="S37" t="b">
        <f>J37=ステップ対応前!J37</f>
        <v>1</v>
      </c>
    </row>
    <row r="38" spans="1:19" x14ac:dyDescent="0.55000000000000004">
      <c r="A38" s="87">
        <v>45933.581145833334</v>
      </c>
      <c r="B38" s="66" t="s">
        <v>1388</v>
      </c>
      <c r="C38" s="66" t="s">
        <v>492</v>
      </c>
      <c r="D38" s="68">
        <v>45763</v>
      </c>
      <c r="E38" s="67">
        <v>0</v>
      </c>
      <c r="F38" s="67">
        <v>14</v>
      </c>
      <c r="G38" s="67">
        <v>84</v>
      </c>
      <c r="H38" s="66" t="s">
        <v>491</v>
      </c>
      <c r="I38" s="66" t="s">
        <v>473</v>
      </c>
      <c r="J38" s="67">
        <v>200</v>
      </c>
      <c r="K38" t="b">
        <f>B38=ステップ対応前!B38</f>
        <v>1</v>
      </c>
      <c r="L38" t="b">
        <f>C38=ステップ対応前!C38</f>
        <v>1</v>
      </c>
      <c r="M38" t="b">
        <f>D38=ステップ対応前!D38</f>
        <v>1</v>
      </c>
      <c r="N38" t="b">
        <f>E38=ステップ対応前!E38</f>
        <v>1</v>
      </c>
      <c r="O38" t="b">
        <f>F38=ステップ対応前!F38</f>
        <v>1</v>
      </c>
      <c r="P38" t="b">
        <f>G38=ステップ対応前!G38</f>
        <v>1</v>
      </c>
      <c r="Q38" t="b">
        <f>H38=ステップ対応前!H38</f>
        <v>1</v>
      </c>
      <c r="R38" t="b">
        <f>I38=ステップ対応前!I38</f>
        <v>1</v>
      </c>
      <c r="S38" t="b">
        <f>J38=ステップ対応前!J38</f>
        <v>1</v>
      </c>
    </row>
    <row r="39" spans="1:19" x14ac:dyDescent="0.55000000000000004">
      <c r="A39" s="87">
        <v>45933.581145833334</v>
      </c>
      <c r="B39" s="66" t="s">
        <v>1388</v>
      </c>
      <c r="C39" s="66" t="s">
        <v>492</v>
      </c>
      <c r="D39" s="68">
        <v>45764</v>
      </c>
      <c r="E39" s="67">
        <v>14</v>
      </c>
      <c r="F39" s="67">
        <v>0</v>
      </c>
      <c r="G39" s="67">
        <v>94</v>
      </c>
      <c r="H39" s="66" t="s">
        <v>491</v>
      </c>
      <c r="I39" s="66" t="s">
        <v>473</v>
      </c>
      <c r="J39" s="67">
        <v>200</v>
      </c>
      <c r="K39" t="b">
        <f>B39=ステップ対応前!B39</f>
        <v>1</v>
      </c>
      <c r="L39" t="b">
        <f>C39=ステップ対応前!C39</f>
        <v>1</v>
      </c>
      <c r="M39" t="b">
        <f>D39=ステップ対応前!D39</f>
        <v>1</v>
      </c>
      <c r="N39" t="b">
        <f>E39=ステップ対応前!E39</f>
        <v>1</v>
      </c>
      <c r="O39" t="b">
        <f>F39=ステップ対応前!F39</f>
        <v>1</v>
      </c>
      <c r="P39" t="b">
        <f>G39=ステップ対応前!G39</f>
        <v>1</v>
      </c>
      <c r="Q39" t="b">
        <f>H39=ステップ対応前!H39</f>
        <v>1</v>
      </c>
      <c r="R39" t="b">
        <f>I39=ステップ対応前!I39</f>
        <v>1</v>
      </c>
      <c r="S39" t="b">
        <f>J39=ステップ対応前!J39</f>
        <v>1</v>
      </c>
    </row>
    <row r="40" spans="1:19" x14ac:dyDescent="0.55000000000000004">
      <c r="A40" s="87">
        <v>45933.581145833334</v>
      </c>
      <c r="B40" s="66" t="s">
        <v>1388</v>
      </c>
      <c r="C40" s="66" t="s">
        <v>492</v>
      </c>
      <c r="D40" s="68">
        <v>45765</v>
      </c>
      <c r="E40" s="67">
        <v>0</v>
      </c>
      <c r="F40" s="67">
        <v>15</v>
      </c>
      <c r="G40" s="67">
        <v>91</v>
      </c>
      <c r="H40" s="66" t="s">
        <v>491</v>
      </c>
      <c r="I40" s="66" t="s">
        <v>473</v>
      </c>
      <c r="J40" s="67">
        <v>200</v>
      </c>
      <c r="K40" t="b">
        <f>B40=ステップ対応前!B40</f>
        <v>1</v>
      </c>
      <c r="L40" t="b">
        <f>C40=ステップ対応前!C40</f>
        <v>1</v>
      </c>
      <c r="M40" t="b">
        <f>D40=ステップ対応前!D40</f>
        <v>1</v>
      </c>
      <c r="N40" t="b">
        <f>E40=ステップ対応前!E40</f>
        <v>1</v>
      </c>
      <c r="O40" t="b">
        <f>F40=ステップ対応前!F40</f>
        <v>1</v>
      </c>
      <c r="P40" t="b">
        <f>G40=ステップ対応前!G40</f>
        <v>1</v>
      </c>
      <c r="Q40" t="b">
        <f>H40=ステップ対応前!H40</f>
        <v>1</v>
      </c>
      <c r="R40" t="b">
        <f>I40=ステップ対応前!I40</f>
        <v>1</v>
      </c>
      <c r="S40" t="b">
        <f>J40=ステップ対応前!J40</f>
        <v>1</v>
      </c>
    </row>
    <row r="41" spans="1:19" x14ac:dyDescent="0.55000000000000004">
      <c r="A41" s="87">
        <v>45933.581145833334</v>
      </c>
      <c r="B41" s="66" t="s">
        <v>1388</v>
      </c>
      <c r="C41" s="66" t="s">
        <v>492</v>
      </c>
      <c r="D41" s="68">
        <v>45768</v>
      </c>
      <c r="E41" s="67">
        <v>14</v>
      </c>
      <c r="F41" s="67">
        <v>0</v>
      </c>
      <c r="G41" s="67">
        <v>96</v>
      </c>
      <c r="H41" s="66" t="s">
        <v>491</v>
      </c>
      <c r="I41" s="66" t="s">
        <v>473</v>
      </c>
      <c r="J41" s="67">
        <v>200</v>
      </c>
      <c r="K41" t="b">
        <f>B41=ステップ対応前!B41</f>
        <v>1</v>
      </c>
      <c r="L41" t="b">
        <f>C41=ステップ対応前!C41</f>
        <v>1</v>
      </c>
      <c r="M41" t="b">
        <f>D41=ステップ対応前!D41</f>
        <v>1</v>
      </c>
      <c r="N41" t="b">
        <f>E41=ステップ対応前!E41</f>
        <v>1</v>
      </c>
      <c r="O41" t="b">
        <f>F41=ステップ対応前!F41</f>
        <v>1</v>
      </c>
      <c r="P41" t="b">
        <f>G41=ステップ対応前!G41</f>
        <v>1</v>
      </c>
      <c r="Q41" t="b">
        <f>H41=ステップ対応前!H41</f>
        <v>1</v>
      </c>
      <c r="R41" t="b">
        <f>I41=ステップ対応前!I41</f>
        <v>1</v>
      </c>
      <c r="S41" t="b">
        <f>J41=ステップ対応前!J41</f>
        <v>1</v>
      </c>
    </row>
    <row r="42" spans="1:19" x14ac:dyDescent="0.55000000000000004">
      <c r="A42" s="87">
        <v>45933.581145833334</v>
      </c>
      <c r="B42" s="66" t="s">
        <v>1388</v>
      </c>
      <c r="C42" s="66" t="s">
        <v>492</v>
      </c>
      <c r="D42" s="68">
        <v>45770</v>
      </c>
      <c r="E42" s="67">
        <v>15</v>
      </c>
      <c r="F42" s="67">
        <v>10</v>
      </c>
      <c r="G42" s="67">
        <v>90</v>
      </c>
      <c r="H42" s="66" t="s">
        <v>491</v>
      </c>
      <c r="I42" s="66" t="s">
        <v>473</v>
      </c>
      <c r="J42" s="67">
        <v>200</v>
      </c>
      <c r="K42" t="b">
        <f>B42=ステップ対応前!B42</f>
        <v>1</v>
      </c>
      <c r="L42" t="b">
        <f>C42=ステップ対応前!C42</f>
        <v>1</v>
      </c>
      <c r="M42" t="b">
        <f>D42=ステップ対応前!D42</f>
        <v>1</v>
      </c>
      <c r="N42" t="b">
        <f>E42=ステップ対応前!E42</f>
        <v>1</v>
      </c>
      <c r="O42" t="b">
        <f>F42=ステップ対応前!F42</f>
        <v>1</v>
      </c>
      <c r="P42" t="b">
        <f>G42=ステップ対応前!G42</f>
        <v>1</v>
      </c>
      <c r="Q42" t="b">
        <f>H42=ステップ対応前!H42</f>
        <v>1</v>
      </c>
      <c r="R42" t="b">
        <f>I42=ステップ対応前!I42</f>
        <v>1</v>
      </c>
      <c r="S42" t="b">
        <f>J42=ステップ対応前!J42</f>
        <v>1</v>
      </c>
    </row>
    <row r="43" spans="1:19" x14ac:dyDescent="0.55000000000000004">
      <c r="A43" s="87">
        <v>45933.581145833334</v>
      </c>
      <c r="B43" s="66" t="s">
        <v>1388</v>
      </c>
      <c r="C43" s="66" t="s">
        <v>492</v>
      </c>
      <c r="D43" s="68">
        <v>45771</v>
      </c>
      <c r="E43" s="67">
        <v>0</v>
      </c>
      <c r="F43" s="67">
        <v>15</v>
      </c>
      <c r="G43" s="67">
        <v>67</v>
      </c>
      <c r="H43" s="66" t="s">
        <v>491</v>
      </c>
      <c r="I43" s="66" t="s">
        <v>473</v>
      </c>
      <c r="J43" s="67">
        <v>200</v>
      </c>
      <c r="K43" t="b">
        <f>B43=ステップ対応前!B43</f>
        <v>1</v>
      </c>
      <c r="L43" t="b">
        <f>C43=ステップ対応前!C43</f>
        <v>1</v>
      </c>
      <c r="M43" t="b">
        <f>D43=ステップ対応前!D43</f>
        <v>1</v>
      </c>
      <c r="N43" t="b">
        <f>E43=ステップ対応前!E43</f>
        <v>1</v>
      </c>
      <c r="O43" t="b">
        <f>F43=ステップ対応前!F43</f>
        <v>1</v>
      </c>
      <c r="P43" t="b">
        <f>G43=ステップ対応前!G43</f>
        <v>1</v>
      </c>
      <c r="Q43" t="b">
        <f>H43=ステップ対応前!H43</f>
        <v>1</v>
      </c>
      <c r="R43" t="b">
        <f>I43=ステップ対応前!I43</f>
        <v>1</v>
      </c>
      <c r="S43" t="b">
        <f>J43=ステップ対応前!J43</f>
        <v>1</v>
      </c>
    </row>
    <row r="44" spans="1:19" x14ac:dyDescent="0.55000000000000004">
      <c r="A44" s="87">
        <v>45933.581145833334</v>
      </c>
      <c r="B44" s="66" t="s">
        <v>1388</v>
      </c>
      <c r="C44" s="66" t="s">
        <v>492</v>
      </c>
      <c r="D44" s="68">
        <v>45783</v>
      </c>
      <c r="E44" s="67">
        <v>10</v>
      </c>
      <c r="F44" s="67">
        <v>16</v>
      </c>
      <c r="G44" s="67">
        <v>84</v>
      </c>
      <c r="H44" s="66" t="s">
        <v>491</v>
      </c>
      <c r="I44" s="66" t="s">
        <v>473</v>
      </c>
      <c r="J44" s="67">
        <v>200</v>
      </c>
      <c r="K44" t="b">
        <f>B44=ステップ対応前!B44</f>
        <v>1</v>
      </c>
      <c r="L44" t="b">
        <f>C44=ステップ対応前!C44</f>
        <v>1</v>
      </c>
      <c r="M44" t="b">
        <f>D44=ステップ対応前!D44</f>
        <v>1</v>
      </c>
      <c r="N44" t="b">
        <f>E44=ステップ対応前!E44</f>
        <v>1</v>
      </c>
      <c r="O44" t="b">
        <f>F44=ステップ対応前!F44</f>
        <v>1</v>
      </c>
      <c r="P44" t="b">
        <f>G44=ステップ対応前!G44</f>
        <v>1</v>
      </c>
      <c r="Q44" t="b">
        <f>H44=ステップ対応前!H44</f>
        <v>1</v>
      </c>
      <c r="R44" t="b">
        <f>I44=ステップ対応前!I44</f>
        <v>1</v>
      </c>
      <c r="S44" t="b">
        <f>J44=ステップ対応前!J44</f>
        <v>1</v>
      </c>
    </row>
    <row r="45" spans="1:19" x14ac:dyDescent="0.55000000000000004">
      <c r="A45" s="87">
        <v>45933.581145833334</v>
      </c>
      <c r="B45" s="66" t="s">
        <v>1388</v>
      </c>
      <c r="C45" s="66" t="s">
        <v>492</v>
      </c>
      <c r="D45" s="68">
        <v>45784</v>
      </c>
      <c r="E45" s="67">
        <v>15</v>
      </c>
      <c r="F45" s="67">
        <v>0</v>
      </c>
      <c r="G45" s="67">
        <v>87</v>
      </c>
      <c r="H45" s="66" t="s">
        <v>491</v>
      </c>
      <c r="I45" s="66" t="s">
        <v>473</v>
      </c>
      <c r="J45" s="67">
        <v>200</v>
      </c>
      <c r="K45" t="b">
        <f>B45=ステップ対応前!B45</f>
        <v>1</v>
      </c>
      <c r="L45" t="b">
        <f>C45=ステップ対応前!C45</f>
        <v>1</v>
      </c>
      <c r="M45" t="b">
        <f>D45=ステップ対応前!D45</f>
        <v>1</v>
      </c>
      <c r="N45" t="b">
        <f>E45=ステップ対応前!E45</f>
        <v>1</v>
      </c>
      <c r="O45" t="b">
        <f>F45=ステップ対応前!F45</f>
        <v>1</v>
      </c>
      <c r="P45" t="b">
        <f>G45=ステップ対応前!G45</f>
        <v>1</v>
      </c>
      <c r="Q45" t="b">
        <f>H45=ステップ対応前!H45</f>
        <v>1</v>
      </c>
      <c r="R45" t="b">
        <f>I45=ステップ対応前!I45</f>
        <v>1</v>
      </c>
      <c r="S45" t="b">
        <f>J45=ステップ対応前!J45</f>
        <v>1</v>
      </c>
    </row>
    <row r="46" spans="1:19" x14ac:dyDescent="0.55000000000000004">
      <c r="A46" s="87">
        <v>45933.581145833334</v>
      </c>
      <c r="B46" s="66" t="s">
        <v>1388</v>
      </c>
      <c r="C46" s="66" t="s">
        <v>492</v>
      </c>
      <c r="D46" s="68">
        <v>45785</v>
      </c>
      <c r="E46" s="67">
        <v>0</v>
      </c>
      <c r="F46" s="67">
        <v>16</v>
      </c>
      <c r="G46" s="67">
        <v>87</v>
      </c>
      <c r="H46" s="66" t="s">
        <v>491</v>
      </c>
      <c r="I46" s="66" t="s">
        <v>473</v>
      </c>
      <c r="J46" s="67">
        <v>200</v>
      </c>
      <c r="K46" t="b">
        <f>B46=ステップ対応前!B46</f>
        <v>1</v>
      </c>
      <c r="L46" t="b">
        <f>C46=ステップ対応前!C46</f>
        <v>1</v>
      </c>
      <c r="M46" t="b">
        <f>D46=ステップ対応前!D46</f>
        <v>1</v>
      </c>
      <c r="N46" t="b">
        <f>E46=ステップ対応前!E46</f>
        <v>1</v>
      </c>
      <c r="O46" t="b">
        <f>F46=ステップ対応前!F46</f>
        <v>1</v>
      </c>
      <c r="P46" t="b">
        <f>G46=ステップ対応前!G46</f>
        <v>1</v>
      </c>
      <c r="Q46" t="b">
        <f>H46=ステップ対応前!H46</f>
        <v>1</v>
      </c>
      <c r="R46" t="b">
        <f>I46=ステップ対応前!I46</f>
        <v>1</v>
      </c>
      <c r="S46" t="b">
        <f>J46=ステップ対応前!J46</f>
        <v>1</v>
      </c>
    </row>
    <row r="47" spans="1:19" x14ac:dyDescent="0.55000000000000004">
      <c r="A47" s="87">
        <v>45933.581145833334</v>
      </c>
      <c r="B47" s="66" t="s">
        <v>1388</v>
      </c>
      <c r="C47" s="66" t="s">
        <v>492</v>
      </c>
      <c r="D47" s="68">
        <v>45786</v>
      </c>
      <c r="E47" s="67">
        <v>16</v>
      </c>
      <c r="F47" s="67">
        <v>16</v>
      </c>
      <c r="G47" s="67">
        <v>86</v>
      </c>
      <c r="H47" s="66" t="s">
        <v>491</v>
      </c>
      <c r="I47" s="66" t="s">
        <v>473</v>
      </c>
      <c r="J47" s="67">
        <v>200</v>
      </c>
      <c r="K47" t="b">
        <f>B47=ステップ対応前!B47</f>
        <v>1</v>
      </c>
      <c r="L47" t="b">
        <f>C47=ステップ対応前!C47</f>
        <v>1</v>
      </c>
      <c r="M47" t="b">
        <f>D47=ステップ対応前!D47</f>
        <v>1</v>
      </c>
      <c r="N47" t="b">
        <f>E47=ステップ対応前!E47</f>
        <v>1</v>
      </c>
      <c r="O47" t="b">
        <f>F47=ステップ対応前!F47</f>
        <v>1</v>
      </c>
      <c r="P47" t="b">
        <f>G47=ステップ対応前!G47</f>
        <v>1</v>
      </c>
      <c r="Q47" t="b">
        <f>H47=ステップ対応前!H47</f>
        <v>1</v>
      </c>
      <c r="R47" t="b">
        <f>I47=ステップ対応前!I47</f>
        <v>1</v>
      </c>
      <c r="S47" t="b">
        <f>J47=ステップ対応前!J47</f>
        <v>1</v>
      </c>
    </row>
    <row r="48" spans="1:19" x14ac:dyDescent="0.55000000000000004">
      <c r="A48" s="87">
        <v>45933.581145833334</v>
      </c>
      <c r="B48" s="66" t="s">
        <v>1388</v>
      </c>
      <c r="C48" s="66" t="s">
        <v>492</v>
      </c>
      <c r="D48" s="68">
        <v>45790</v>
      </c>
      <c r="E48" s="67">
        <v>16</v>
      </c>
      <c r="F48" s="67">
        <v>16</v>
      </c>
      <c r="G48" s="67">
        <v>94</v>
      </c>
      <c r="H48" s="66" t="s">
        <v>491</v>
      </c>
      <c r="I48" s="66" t="s">
        <v>473</v>
      </c>
      <c r="J48" s="67">
        <v>200</v>
      </c>
      <c r="K48" t="b">
        <f>B48=ステップ対応前!B48</f>
        <v>1</v>
      </c>
      <c r="L48" t="b">
        <f>C48=ステップ対応前!C48</f>
        <v>1</v>
      </c>
      <c r="M48" t="b">
        <f>D48=ステップ対応前!D48</f>
        <v>1</v>
      </c>
      <c r="N48" t="b">
        <f>E48=ステップ対応前!E48</f>
        <v>1</v>
      </c>
      <c r="O48" t="b">
        <f>F48=ステップ対応前!F48</f>
        <v>1</v>
      </c>
      <c r="P48" t="b">
        <f>G48=ステップ対応前!G48</f>
        <v>1</v>
      </c>
      <c r="Q48" t="b">
        <f>H48=ステップ対応前!H48</f>
        <v>1</v>
      </c>
      <c r="R48" t="b">
        <f>I48=ステップ対応前!I48</f>
        <v>1</v>
      </c>
      <c r="S48" t="b">
        <f>J48=ステップ対応前!J48</f>
        <v>1</v>
      </c>
    </row>
    <row r="49" spans="1:19" x14ac:dyDescent="0.55000000000000004">
      <c r="A49" s="87">
        <v>45933.581145833334</v>
      </c>
      <c r="B49" s="66" t="s">
        <v>1388</v>
      </c>
      <c r="C49" s="66" t="s">
        <v>492</v>
      </c>
      <c r="D49" s="68">
        <v>45791</v>
      </c>
      <c r="E49" s="67">
        <v>16</v>
      </c>
      <c r="F49" s="67">
        <v>0</v>
      </c>
      <c r="G49" s="67">
        <v>82</v>
      </c>
      <c r="H49" s="66" t="s">
        <v>491</v>
      </c>
      <c r="I49" s="66" t="s">
        <v>473</v>
      </c>
      <c r="J49" s="67">
        <v>200</v>
      </c>
      <c r="K49" t="b">
        <f>B49=ステップ対応前!B49</f>
        <v>1</v>
      </c>
      <c r="L49" t="b">
        <f>C49=ステップ対応前!C49</f>
        <v>1</v>
      </c>
      <c r="M49" t="b">
        <f>D49=ステップ対応前!D49</f>
        <v>1</v>
      </c>
      <c r="N49" t="b">
        <f>E49=ステップ対応前!E49</f>
        <v>1</v>
      </c>
      <c r="O49" t="b">
        <f>F49=ステップ対応前!F49</f>
        <v>1</v>
      </c>
      <c r="P49" t="b">
        <f>G49=ステップ対応前!G49</f>
        <v>1</v>
      </c>
      <c r="Q49" t="b">
        <f>H49=ステップ対応前!H49</f>
        <v>1</v>
      </c>
      <c r="R49" t="b">
        <f>I49=ステップ対応前!I49</f>
        <v>1</v>
      </c>
      <c r="S49" t="b">
        <f>J49=ステップ対応前!J49</f>
        <v>1</v>
      </c>
    </row>
    <row r="50" spans="1:19" x14ac:dyDescent="0.55000000000000004">
      <c r="A50" s="87">
        <v>45933.581145833334</v>
      </c>
      <c r="B50" s="66" t="s">
        <v>1388</v>
      </c>
      <c r="C50" s="66" t="s">
        <v>492</v>
      </c>
      <c r="D50" s="68">
        <v>45792</v>
      </c>
      <c r="E50" s="67">
        <v>0</v>
      </c>
      <c r="F50" s="67">
        <v>12</v>
      </c>
      <c r="G50" s="67">
        <v>93</v>
      </c>
      <c r="H50" s="66" t="s">
        <v>491</v>
      </c>
      <c r="I50" s="66" t="s">
        <v>473</v>
      </c>
      <c r="J50" s="67">
        <v>200</v>
      </c>
      <c r="K50" t="b">
        <f>B50=ステップ対応前!B50</f>
        <v>1</v>
      </c>
      <c r="L50" t="b">
        <f>C50=ステップ対応前!C50</f>
        <v>1</v>
      </c>
      <c r="M50" t="b">
        <f>D50=ステップ対応前!D50</f>
        <v>1</v>
      </c>
      <c r="N50" t="b">
        <f>E50=ステップ対応前!E50</f>
        <v>1</v>
      </c>
      <c r="O50" t="b">
        <f>F50=ステップ対応前!F50</f>
        <v>1</v>
      </c>
      <c r="P50" t="b">
        <f>G50=ステップ対応前!G50</f>
        <v>1</v>
      </c>
      <c r="Q50" t="b">
        <f>H50=ステップ対応前!H50</f>
        <v>1</v>
      </c>
      <c r="R50" t="b">
        <f>I50=ステップ対応前!I50</f>
        <v>1</v>
      </c>
      <c r="S50" t="b">
        <f>J50=ステップ対応前!J50</f>
        <v>1</v>
      </c>
    </row>
    <row r="51" spans="1:19" x14ac:dyDescent="0.55000000000000004">
      <c r="A51" s="87">
        <v>45933.581145833334</v>
      </c>
      <c r="B51" s="66" t="s">
        <v>1388</v>
      </c>
      <c r="C51" s="66" t="s">
        <v>492</v>
      </c>
      <c r="D51" s="68">
        <v>45793</v>
      </c>
      <c r="E51" s="67">
        <v>16</v>
      </c>
      <c r="F51" s="67">
        <v>0</v>
      </c>
      <c r="G51" s="67">
        <v>91</v>
      </c>
      <c r="H51" s="66" t="s">
        <v>491</v>
      </c>
      <c r="I51" s="66" t="s">
        <v>473</v>
      </c>
      <c r="J51" s="67">
        <v>200</v>
      </c>
      <c r="K51" t="b">
        <f>B51=ステップ対応前!B51</f>
        <v>1</v>
      </c>
      <c r="L51" t="b">
        <f>C51=ステップ対応前!C51</f>
        <v>1</v>
      </c>
      <c r="M51" t="b">
        <f>D51=ステップ対応前!D51</f>
        <v>1</v>
      </c>
      <c r="N51" t="b">
        <f>E51=ステップ対応前!E51</f>
        <v>1</v>
      </c>
      <c r="O51" t="b">
        <f>F51=ステップ対応前!F51</f>
        <v>1</v>
      </c>
      <c r="P51" t="b">
        <f>G51=ステップ対応前!G51</f>
        <v>1</v>
      </c>
      <c r="Q51" t="b">
        <f>H51=ステップ対応前!H51</f>
        <v>1</v>
      </c>
      <c r="R51" t="b">
        <f>I51=ステップ対応前!I51</f>
        <v>1</v>
      </c>
      <c r="S51" t="b">
        <f>J51=ステップ対応前!J51</f>
        <v>1</v>
      </c>
    </row>
    <row r="52" spans="1:19" x14ac:dyDescent="0.55000000000000004">
      <c r="A52" s="87">
        <v>45933.581145833334</v>
      </c>
      <c r="B52" s="66" t="s">
        <v>1388</v>
      </c>
      <c r="C52" s="66" t="s">
        <v>492</v>
      </c>
      <c r="D52" s="68">
        <v>45796</v>
      </c>
      <c r="E52" s="67">
        <v>0</v>
      </c>
      <c r="F52" s="67">
        <v>16</v>
      </c>
      <c r="G52" s="67">
        <v>97</v>
      </c>
      <c r="H52" s="66" t="s">
        <v>491</v>
      </c>
      <c r="I52" s="66" t="s">
        <v>473</v>
      </c>
      <c r="J52" s="67">
        <v>200</v>
      </c>
      <c r="K52" t="b">
        <f>B52=ステップ対応前!B52</f>
        <v>1</v>
      </c>
      <c r="L52" t="b">
        <f>C52=ステップ対応前!C52</f>
        <v>1</v>
      </c>
      <c r="M52" t="b">
        <f>D52=ステップ対応前!D52</f>
        <v>1</v>
      </c>
      <c r="N52" t="b">
        <f>E52=ステップ対応前!E52</f>
        <v>1</v>
      </c>
      <c r="O52" t="b">
        <f>F52=ステップ対応前!F52</f>
        <v>1</v>
      </c>
      <c r="P52" t="b">
        <f>G52=ステップ対応前!G52</f>
        <v>1</v>
      </c>
      <c r="Q52" t="b">
        <f>H52=ステップ対応前!H52</f>
        <v>1</v>
      </c>
      <c r="R52" t="b">
        <f>I52=ステップ対応前!I52</f>
        <v>1</v>
      </c>
      <c r="S52" t="b">
        <f>J52=ステップ対応前!J52</f>
        <v>1</v>
      </c>
    </row>
    <row r="53" spans="1:19" x14ac:dyDescent="0.55000000000000004">
      <c r="A53" s="87">
        <v>45933.581145833334</v>
      </c>
      <c r="B53" s="66" t="s">
        <v>1388</v>
      </c>
      <c r="C53" s="66" t="s">
        <v>492</v>
      </c>
      <c r="D53" s="68">
        <v>45797</v>
      </c>
      <c r="E53" s="67">
        <v>12</v>
      </c>
      <c r="F53" s="67">
        <v>0</v>
      </c>
      <c r="G53" s="67">
        <v>80</v>
      </c>
      <c r="H53" s="66" t="s">
        <v>491</v>
      </c>
      <c r="I53" s="66" t="s">
        <v>473</v>
      </c>
      <c r="J53" s="67">
        <v>200</v>
      </c>
      <c r="K53" t="b">
        <f>B53=ステップ対応前!B53</f>
        <v>1</v>
      </c>
      <c r="L53" t="b">
        <f>C53=ステップ対応前!C53</f>
        <v>1</v>
      </c>
      <c r="M53" t="b">
        <f>D53=ステップ対応前!D53</f>
        <v>1</v>
      </c>
      <c r="N53" t="b">
        <f>E53=ステップ対応前!E53</f>
        <v>1</v>
      </c>
      <c r="O53" t="b">
        <f>F53=ステップ対応前!F53</f>
        <v>1</v>
      </c>
      <c r="P53" t="b">
        <f>G53=ステップ対応前!G53</f>
        <v>1</v>
      </c>
      <c r="Q53" t="b">
        <f>H53=ステップ対応前!H53</f>
        <v>1</v>
      </c>
      <c r="R53" t="b">
        <f>I53=ステップ対応前!I53</f>
        <v>1</v>
      </c>
      <c r="S53" t="b">
        <f>J53=ステップ対応前!J53</f>
        <v>1</v>
      </c>
    </row>
    <row r="54" spans="1:19" x14ac:dyDescent="0.55000000000000004">
      <c r="A54" s="87">
        <v>45933.581145833334</v>
      </c>
      <c r="B54" s="66" t="s">
        <v>1388</v>
      </c>
      <c r="C54" s="66" t="s">
        <v>492</v>
      </c>
      <c r="D54" s="68">
        <v>45798</v>
      </c>
      <c r="E54" s="67">
        <v>0</v>
      </c>
      <c r="F54" s="67">
        <v>17</v>
      </c>
      <c r="G54" s="67">
        <v>72</v>
      </c>
      <c r="H54" s="66" t="s">
        <v>491</v>
      </c>
      <c r="I54" s="66" t="s">
        <v>473</v>
      </c>
      <c r="J54" s="67">
        <v>200</v>
      </c>
      <c r="K54" t="b">
        <f>B54=ステップ対応前!B54</f>
        <v>1</v>
      </c>
      <c r="L54" t="b">
        <f>C54=ステップ対応前!C54</f>
        <v>1</v>
      </c>
      <c r="M54" t="b">
        <f>D54=ステップ対応前!D54</f>
        <v>1</v>
      </c>
      <c r="N54" t="b">
        <f>E54=ステップ対応前!E54</f>
        <v>1</v>
      </c>
      <c r="O54" t="b">
        <f>F54=ステップ対応前!F54</f>
        <v>1</v>
      </c>
      <c r="P54" t="b">
        <f>G54=ステップ対応前!G54</f>
        <v>1</v>
      </c>
      <c r="Q54" t="b">
        <f>H54=ステップ対応前!H54</f>
        <v>1</v>
      </c>
      <c r="R54" t="b">
        <f>I54=ステップ対応前!I54</f>
        <v>1</v>
      </c>
      <c r="S54" t="b">
        <f>J54=ステップ対応前!J54</f>
        <v>1</v>
      </c>
    </row>
    <row r="55" spans="1:19" x14ac:dyDescent="0.55000000000000004">
      <c r="A55" s="87">
        <v>45933.581145833334</v>
      </c>
      <c r="B55" s="66" t="s">
        <v>1388</v>
      </c>
      <c r="C55" s="66" t="s">
        <v>492</v>
      </c>
      <c r="D55" s="68">
        <v>45799</v>
      </c>
      <c r="E55" s="67">
        <v>16</v>
      </c>
      <c r="F55" s="67">
        <v>0</v>
      </c>
      <c r="G55" s="67">
        <v>72</v>
      </c>
      <c r="H55" s="66" t="s">
        <v>491</v>
      </c>
      <c r="I55" s="66" t="s">
        <v>473</v>
      </c>
      <c r="J55" s="67">
        <v>200</v>
      </c>
      <c r="K55" t="b">
        <f>B55=ステップ対応前!B55</f>
        <v>1</v>
      </c>
      <c r="L55" t="b">
        <f>C55=ステップ対応前!C55</f>
        <v>1</v>
      </c>
      <c r="M55" t="b">
        <f>D55=ステップ対応前!D55</f>
        <v>1</v>
      </c>
      <c r="N55" t="b">
        <f>E55=ステップ対応前!E55</f>
        <v>1</v>
      </c>
      <c r="O55" t="b">
        <f>F55=ステップ対応前!F55</f>
        <v>1</v>
      </c>
      <c r="P55" t="b">
        <f>G55=ステップ対応前!G55</f>
        <v>1</v>
      </c>
      <c r="Q55" t="b">
        <f>H55=ステップ対応前!H55</f>
        <v>1</v>
      </c>
      <c r="R55" t="b">
        <f>I55=ステップ対応前!I55</f>
        <v>1</v>
      </c>
      <c r="S55" t="b">
        <f>J55=ステップ対応前!J55</f>
        <v>1</v>
      </c>
    </row>
    <row r="56" spans="1:19" x14ac:dyDescent="0.55000000000000004">
      <c r="A56" s="87">
        <v>45933.581145833334</v>
      </c>
      <c r="B56" s="66" t="s">
        <v>1388</v>
      </c>
      <c r="C56" s="66" t="s">
        <v>492</v>
      </c>
      <c r="D56" s="68">
        <v>45800</v>
      </c>
      <c r="E56" s="67">
        <v>0</v>
      </c>
      <c r="F56" s="67">
        <v>16</v>
      </c>
      <c r="G56" s="67">
        <v>79</v>
      </c>
      <c r="H56" s="66" t="s">
        <v>491</v>
      </c>
      <c r="I56" s="66" t="s">
        <v>473</v>
      </c>
      <c r="J56" s="67">
        <v>200</v>
      </c>
      <c r="K56" t="b">
        <f>B56=ステップ対応前!B56</f>
        <v>1</v>
      </c>
      <c r="L56" t="b">
        <f>C56=ステップ対応前!C56</f>
        <v>1</v>
      </c>
      <c r="M56" t="b">
        <f>D56=ステップ対応前!D56</f>
        <v>1</v>
      </c>
      <c r="N56" t="b">
        <f>E56=ステップ対応前!E56</f>
        <v>1</v>
      </c>
      <c r="O56" t="b">
        <f>F56=ステップ対応前!F56</f>
        <v>1</v>
      </c>
      <c r="P56" t="b">
        <f>G56=ステップ対応前!G56</f>
        <v>1</v>
      </c>
      <c r="Q56" t="b">
        <f>H56=ステップ対応前!H56</f>
        <v>1</v>
      </c>
      <c r="R56" t="b">
        <f>I56=ステップ対応前!I56</f>
        <v>1</v>
      </c>
      <c r="S56" t="b">
        <f>J56=ステップ対応前!J56</f>
        <v>1</v>
      </c>
    </row>
    <row r="57" spans="1:19" x14ac:dyDescent="0.55000000000000004">
      <c r="A57" s="87">
        <v>45933.581145833334</v>
      </c>
      <c r="B57" s="66" t="s">
        <v>1388</v>
      </c>
      <c r="C57" s="66" t="s">
        <v>492</v>
      </c>
      <c r="D57" s="68">
        <v>45803</v>
      </c>
      <c r="E57" s="67">
        <v>17</v>
      </c>
      <c r="F57" s="67">
        <v>0</v>
      </c>
      <c r="G57" s="67">
        <v>73</v>
      </c>
      <c r="H57" s="66" t="s">
        <v>491</v>
      </c>
      <c r="I57" s="66" t="s">
        <v>473</v>
      </c>
      <c r="J57" s="67">
        <v>200</v>
      </c>
      <c r="K57" t="b">
        <f>B57=ステップ対応前!B57</f>
        <v>1</v>
      </c>
      <c r="L57" t="b">
        <f>C57=ステップ対応前!C57</f>
        <v>1</v>
      </c>
      <c r="M57" t="b">
        <f>D57=ステップ対応前!D57</f>
        <v>1</v>
      </c>
      <c r="N57" t="b">
        <f>E57=ステップ対応前!E57</f>
        <v>1</v>
      </c>
      <c r="O57" t="b">
        <f>F57=ステップ対応前!F57</f>
        <v>1</v>
      </c>
      <c r="P57" t="b">
        <f>G57=ステップ対応前!G57</f>
        <v>1</v>
      </c>
      <c r="Q57" t="b">
        <f>H57=ステップ対応前!H57</f>
        <v>1</v>
      </c>
      <c r="R57" t="b">
        <f>I57=ステップ対応前!I57</f>
        <v>1</v>
      </c>
      <c r="S57" t="b">
        <f>J57=ステップ対応前!J57</f>
        <v>1</v>
      </c>
    </row>
    <row r="58" spans="1:19" x14ac:dyDescent="0.55000000000000004">
      <c r="A58" s="87">
        <v>45933.581145833334</v>
      </c>
      <c r="B58" s="66" t="s">
        <v>1388</v>
      </c>
      <c r="C58" s="66" t="s">
        <v>492</v>
      </c>
      <c r="D58" s="68">
        <v>45805</v>
      </c>
      <c r="E58" s="67">
        <v>16</v>
      </c>
      <c r="F58" s="67">
        <v>0</v>
      </c>
      <c r="G58" s="67">
        <v>73</v>
      </c>
      <c r="H58" s="66" t="s">
        <v>491</v>
      </c>
      <c r="I58" s="66" t="s">
        <v>473</v>
      </c>
      <c r="J58" s="67">
        <v>200</v>
      </c>
      <c r="K58" t="b">
        <f>B58=ステップ対応前!B58</f>
        <v>1</v>
      </c>
      <c r="L58" t="b">
        <f>C58=ステップ対応前!C58</f>
        <v>1</v>
      </c>
      <c r="M58" t="b">
        <f>D58=ステップ対応前!D58</f>
        <v>1</v>
      </c>
      <c r="N58" t="b">
        <f>E58=ステップ対応前!E58</f>
        <v>1</v>
      </c>
      <c r="O58" t="b">
        <f>F58=ステップ対応前!F58</f>
        <v>1</v>
      </c>
      <c r="P58" t="b">
        <f>G58=ステップ対応前!G58</f>
        <v>1</v>
      </c>
      <c r="Q58" t="b">
        <f>H58=ステップ対応前!H58</f>
        <v>1</v>
      </c>
      <c r="R58" t="b">
        <f>I58=ステップ対応前!I58</f>
        <v>1</v>
      </c>
      <c r="S58" t="b">
        <f>J58=ステップ対応前!J58</f>
        <v>1</v>
      </c>
    </row>
    <row r="59" spans="1:19" x14ac:dyDescent="0.55000000000000004">
      <c r="A59" s="87">
        <v>45933.581145833334</v>
      </c>
      <c r="B59" s="66" t="s">
        <v>1388</v>
      </c>
      <c r="C59" s="66" t="s">
        <v>493</v>
      </c>
      <c r="D59" s="68">
        <v>45715</v>
      </c>
      <c r="E59" s="67">
        <v>0</v>
      </c>
      <c r="F59" s="67">
        <v>16</v>
      </c>
      <c r="G59" s="67">
        <v>118</v>
      </c>
      <c r="H59" s="66" t="s">
        <v>491</v>
      </c>
      <c r="I59" s="66" t="s">
        <v>473</v>
      </c>
      <c r="J59" s="67">
        <v>200</v>
      </c>
      <c r="K59" t="b">
        <f>B59=ステップ対応前!B59</f>
        <v>1</v>
      </c>
      <c r="L59" t="b">
        <f>C59=ステップ対応前!C59</f>
        <v>1</v>
      </c>
      <c r="M59" t="b">
        <f>D59=ステップ対応前!D59</f>
        <v>1</v>
      </c>
      <c r="N59" t="b">
        <f>E59=ステップ対応前!E59</f>
        <v>1</v>
      </c>
      <c r="O59" t="b">
        <f>F59=ステップ対応前!F59</f>
        <v>1</v>
      </c>
      <c r="P59" t="b">
        <f>G59=ステップ対応前!G59</f>
        <v>1</v>
      </c>
      <c r="Q59" t="b">
        <f>H59=ステップ対応前!H59</f>
        <v>1</v>
      </c>
      <c r="R59" t="b">
        <f>I59=ステップ対応前!I59</f>
        <v>1</v>
      </c>
      <c r="S59" t="b">
        <f>J59=ステップ対応前!J59</f>
        <v>1</v>
      </c>
    </row>
    <row r="60" spans="1:19" x14ac:dyDescent="0.55000000000000004">
      <c r="A60" s="87">
        <v>45933.581145833334</v>
      </c>
      <c r="B60" s="66" t="s">
        <v>1388</v>
      </c>
      <c r="C60" s="66" t="s">
        <v>493</v>
      </c>
      <c r="D60" s="68">
        <v>45719</v>
      </c>
      <c r="E60" s="67">
        <v>0</v>
      </c>
      <c r="F60" s="67">
        <v>16</v>
      </c>
      <c r="G60" s="67">
        <v>107</v>
      </c>
      <c r="H60" s="66" t="s">
        <v>491</v>
      </c>
      <c r="I60" s="66" t="s">
        <v>473</v>
      </c>
      <c r="J60" s="67">
        <v>200</v>
      </c>
      <c r="K60" t="b">
        <f>B60=ステップ対応前!B60</f>
        <v>1</v>
      </c>
      <c r="L60" t="b">
        <f>C60=ステップ対応前!C60</f>
        <v>1</v>
      </c>
      <c r="M60" t="b">
        <f>D60=ステップ対応前!D60</f>
        <v>1</v>
      </c>
      <c r="N60" t="b">
        <f>E60=ステップ対応前!E60</f>
        <v>1</v>
      </c>
      <c r="O60" t="b">
        <f>F60=ステップ対応前!F60</f>
        <v>1</v>
      </c>
      <c r="P60" t="b">
        <f>G60=ステップ対応前!G60</f>
        <v>1</v>
      </c>
      <c r="Q60" t="b">
        <f>H60=ステップ対応前!H60</f>
        <v>1</v>
      </c>
      <c r="R60" t="b">
        <f>I60=ステップ対応前!I60</f>
        <v>1</v>
      </c>
      <c r="S60" t="b">
        <f>J60=ステップ対応前!J60</f>
        <v>1</v>
      </c>
    </row>
    <row r="61" spans="1:19" x14ac:dyDescent="0.55000000000000004">
      <c r="A61" s="87">
        <v>45933.581145833334</v>
      </c>
      <c r="B61" s="66" t="s">
        <v>1388</v>
      </c>
      <c r="C61" s="66" t="s">
        <v>493</v>
      </c>
      <c r="D61" s="68">
        <v>45720</v>
      </c>
      <c r="E61" s="67">
        <v>16</v>
      </c>
      <c r="F61" s="67">
        <v>0</v>
      </c>
      <c r="G61" s="67">
        <v>103</v>
      </c>
      <c r="H61" s="66" t="s">
        <v>491</v>
      </c>
      <c r="I61" s="66" t="s">
        <v>473</v>
      </c>
      <c r="J61" s="67">
        <v>200</v>
      </c>
      <c r="K61" t="b">
        <f>B61=ステップ対応前!B61</f>
        <v>1</v>
      </c>
      <c r="L61" t="b">
        <f>C61=ステップ対応前!C61</f>
        <v>1</v>
      </c>
      <c r="M61" t="b">
        <f>D61=ステップ対応前!D61</f>
        <v>1</v>
      </c>
      <c r="N61" t="b">
        <f>E61=ステップ対応前!E61</f>
        <v>1</v>
      </c>
      <c r="O61" t="b">
        <f>F61=ステップ対応前!F61</f>
        <v>1</v>
      </c>
      <c r="P61" t="b">
        <f>G61=ステップ対応前!G61</f>
        <v>1</v>
      </c>
      <c r="Q61" t="b">
        <f>H61=ステップ対応前!H61</f>
        <v>1</v>
      </c>
      <c r="R61" t="b">
        <f>I61=ステップ対応前!I61</f>
        <v>1</v>
      </c>
      <c r="S61" t="b">
        <f>J61=ステップ対応前!J61</f>
        <v>1</v>
      </c>
    </row>
    <row r="62" spans="1:19" x14ac:dyDescent="0.55000000000000004">
      <c r="A62" s="87">
        <v>45933.581145833334</v>
      </c>
      <c r="B62" s="66" t="s">
        <v>1388</v>
      </c>
      <c r="C62" s="66" t="s">
        <v>493</v>
      </c>
      <c r="D62" s="68">
        <v>45721</v>
      </c>
      <c r="E62" s="67">
        <v>0</v>
      </c>
      <c r="F62" s="67">
        <v>18</v>
      </c>
      <c r="G62" s="67">
        <v>117</v>
      </c>
      <c r="H62" s="66" t="s">
        <v>491</v>
      </c>
      <c r="I62" s="66" t="s">
        <v>473</v>
      </c>
      <c r="J62" s="67">
        <v>200</v>
      </c>
      <c r="K62" t="b">
        <f>B62=ステップ対応前!B62</f>
        <v>1</v>
      </c>
      <c r="L62" t="b">
        <f>C62=ステップ対応前!C62</f>
        <v>1</v>
      </c>
      <c r="M62" t="b">
        <f>D62=ステップ対応前!D62</f>
        <v>1</v>
      </c>
      <c r="N62" t="b">
        <f>E62=ステップ対応前!E62</f>
        <v>1</v>
      </c>
      <c r="O62" t="b">
        <f>F62=ステップ対応前!F62</f>
        <v>1</v>
      </c>
      <c r="P62" t="b">
        <f>G62=ステップ対応前!G62</f>
        <v>1</v>
      </c>
      <c r="Q62" t="b">
        <f>H62=ステップ対応前!H62</f>
        <v>1</v>
      </c>
      <c r="R62" t="b">
        <f>I62=ステップ対応前!I62</f>
        <v>1</v>
      </c>
      <c r="S62" t="b">
        <f>J62=ステップ対応前!J62</f>
        <v>1</v>
      </c>
    </row>
    <row r="63" spans="1:19" x14ac:dyDescent="0.55000000000000004">
      <c r="A63" s="87">
        <v>45933.581145833334</v>
      </c>
      <c r="B63" s="66" t="s">
        <v>1388</v>
      </c>
      <c r="C63" s="66" t="s">
        <v>493</v>
      </c>
      <c r="D63" s="68">
        <v>45722</v>
      </c>
      <c r="E63" s="67">
        <v>16</v>
      </c>
      <c r="F63" s="67">
        <v>0</v>
      </c>
      <c r="G63" s="67">
        <v>100</v>
      </c>
      <c r="H63" s="66" t="s">
        <v>491</v>
      </c>
      <c r="I63" s="66" t="s">
        <v>473</v>
      </c>
      <c r="J63" s="67">
        <v>200</v>
      </c>
      <c r="K63" t="b">
        <f>B63=ステップ対応前!B63</f>
        <v>1</v>
      </c>
      <c r="L63" t="b">
        <f>C63=ステップ対応前!C63</f>
        <v>1</v>
      </c>
      <c r="M63" t="b">
        <f>D63=ステップ対応前!D63</f>
        <v>1</v>
      </c>
      <c r="N63" t="b">
        <f>E63=ステップ対応前!E63</f>
        <v>1</v>
      </c>
      <c r="O63" t="b">
        <f>F63=ステップ対応前!F63</f>
        <v>1</v>
      </c>
      <c r="P63" t="b">
        <f>G63=ステップ対応前!G63</f>
        <v>1</v>
      </c>
      <c r="Q63" t="b">
        <f>H63=ステップ対応前!H63</f>
        <v>1</v>
      </c>
      <c r="R63" t="b">
        <f>I63=ステップ対応前!I63</f>
        <v>1</v>
      </c>
      <c r="S63" t="b">
        <f>J63=ステップ対応前!J63</f>
        <v>1</v>
      </c>
    </row>
    <row r="64" spans="1:19" x14ac:dyDescent="0.55000000000000004">
      <c r="A64" s="87">
        <v>45933.581145833334</v>
      </c>
      <c r="B64" s="66" t="s">
        <v>1388</v>
      </c>
      <c r="C64" s="66" t="s">
        <v>493</v>
      </c>
      <c r="D64" s="68">
        <v>45723</v>
      </c>
      <c r="E64" s="67">
        <v>0</v>
      </c>
      <c r="F64" s="67">
        <v>14</v>
      </c>
      <c r="G64" s="67">
        <v>109</v>
      </c>
      <c r="H64" s="66" t="s">
        <v>491</v>
      </c>
      <c r="I64" s="66" t="s">
        <v>473</v>
      </c>
      <c r="J64" s="67">
        <v>200</v>
      </c>
      <c r="K64" t="b">
        <f>B64=ステップ対応前!B64</f>
        <v>1</v>
      </c>
      <c r="L64" t="b">
        <f>C64=ステップ対応前!C64</f>
        <v>1</v>
      </c>
      <c r="M64" t="b">
        <f>D64=ステップ対応前!D64</f>
        <v>1</v>
      </c>
      <c r="N64" t="b">
        <f>E64=ステップ対応前!E64</f>
        <v>1</v>
      </c>
      <c r="O64" t="b">
        <f>F64=ステップ対応前!F64</f>
        <v>1</v>
      </c>
      <c r="P64" t="b">
        <f>G64=ステップ対応前!G64</f>
        <v>1</v>
      </c>
      <c r="Q64" t="b">
        <f>H64=ステップ対応前!H64</f>
        <v>1</v>
      </c>
      <c r="R64" t="b">
        <f>I64=ステップ対応前!I64</f>
        <v>1</v>
      </c>
      <c r="S64" t="b">
        <f>J64=ステップ対応前!J64</f>
        <v>1</v>
      </c>
    </row>
    <row r="65" spans="1:19" x14ac:dyDescent="0.55000000000000004">
      <c r="A65" s="87">
        <v>45933.581145833334</v>
      </c>
      <c r="B65" s="66" t="s">
        <v>1388</v>
      </c>
      <c r="C65" s="66" t="s">
        <v>493</v>
      </c>
      <c r="D65" s="68">
        <v>45726</v>
      </c>
      <c r="E65" s="67">
        <v>18</v>
      </c>
      <c r="F65" s="67">
        <v>0</v>
      </c>
      <c r="G65" s="67">
        <v>106</v>
      </c>
      <c r="H65" s="66" t="s">
        <v>491</v>
      </c>
      <c r="I65" s="66" t="s">
        <v>473</v>
      </c>
      <c r="J65" s="67">
        <v>200</v>
      </c>
      <c r="K65" t="b">
        <f>B65=ステップ対応前!B65</f>
        <v>1</v>
      </c>
      <c r="L65" t="b">
        <f>C65=ステップ対応前!C65</f>
        <v>1</v>
      </c>
      <c r="M65" t="b">
        <f>D65=ステップ対応前!D65</f>
        <v>1</v>
      </c>
      <c r="N65" t="b">
        <f>E65=ステップ対応前!E65</f>
        <v>1</v>
      </c>
      <c r="O65" t="b">
        <f>F65=ステップ対応前!F65</f>
        <v>1</v>
      </c>
      <c r="P65" t="b">
        <f>G65=ステップ対応前!G65</f>
        <v>1</v>
      </c>
      <c r="Q65" t="b">
        <f>H65=ステップ対応前!H65</f>
        <v>1</v>
      </c>
      <c r="R65" t="b">
        <f>I65=ステップ対応前!I65</f>
        <v>1</v>
      </c>
      <c r="S65" t="b">
        <f>J65=ステップ対応前!J65</f>
        <v>1</v>
      </c>
    </row>
    <row r="66" spans="1:19" x14ac:dyDescent="0.55000000000000004">
      <c r="A66" s="87">
        <v>45933.581145833334</v>
      </c>
      <c r="B66" s="66" t="s">
        <v>1388</v>
      </c>
      <c r="C66" s="66" t="s">
        <v>493</v>
      </c>
      <c r="D66" s="68">
        <v>45727</v>
      </c>
      <c r="E66" s="67">
        <v>0</v>
      </c>
      <c r="F66" s="67">
        <v>16</v>
      </c>
      <c r="G66" s="67">
        <v>102</v>
      </c>
      <c r="H66" s="66" t="s">
        <v>491</v>
      </c>
      <c r="I66" s="66" t="s">
        <v>473</v>
      </c>
      <c r="J66" s="67">
        <v>200</v>
      </c>
      <c r="K66" t="b">
        <f>B66=ステップ対応前!B66</f>
        <v>1</v>
      </c>
      <c r="L66" t="b">
        <f>C66=ステップ対応前!C66</f>
        <v>1</v>
      </c>
      <c r="M66" t="b">
        <f>D66=ステップ対応前!D66</f>
        <v>1</v>
      </c>
      <c r="N66" t="b">
        <f>E66=ステップ対応前!E66</f>
        <v>1</v>
      </c>
      <c r="O66" t="b">
        <f>F66=ステップ対応前!F66</f>
        <v>1</v>
      </c>
      <c r="P66" t="b">
        <f>G66=ステップ対応前!G66</f>
        <v>1</v>
      </c>
      <c r="Q66" t="b">
        <f>H66=ステップ対応前!H66</f>
        <v>1</v>
      </c>
      <c r="R66" t="b">
        <f>I66=ステップ対応前!I66</f>
        <v>1</v>
      </c>
      <c r="S66" t="b">
        <f>J66=ステップ対応前!J66</f>
        <v>1</v>
      </c>
    </row>
    <row r="67" spans="1:19" x14ac:dyDescent="0.55000000000000004">
      <c r="A67" s="87">
        <v>45933.581145833334</v>
      </c>
      <c r="B67" s="66" t="s">
        <v>1388</v>
      </c>
      <c r="C67" s="66" t="s">
        <v>493</v>
      </c>
      <c r="D67" s="68">
        <v>45728</v>
      </c>
      <c r="E67" s="67">
        <v>14</v>
      </c>
      <c r="F67" s="67">
        <v>0</v>
      </c>
      <c r="G67" s="67">
        <v>111</v>
      </c>
      <c r="H67" s="66" t="s">
        <v>491</v>
      </c>
      <c r="I67" s="66" t="s">
        <v>473</v>
      </c>
      <c r="J67" s="67">
        <v>200</v>
      </c>
      <c r="K67" t="b">
        <f>B67=ステップ対応前!B67</f>
        <v>1</v>
      </c>
      <c r="L67" t="b">
        <f>C67=ステップ対応前!C67</f>
        <v>1</v>
      </c>
      <c r="M67" t="b">
        <f>D67=ステップ対応前!D67</f>
        <v>1</v>
      </c>
      <c r="N67" t="b">
        <f>E67=ステップ対応前!E67</f>
        <v>1</v>
      </c>
      <c r="O67" t="b">
        <f>F67=ステップ対応前!F67</f>
        <v>1</v>
      </c>
      <c r="P67" t="b">
        <f>G67=ステップ対応前!G67</f>
        <v>1</v>
      </c>
      <c r="Q67" t="b">
        <f>H67=ステップ対応前!H67</f>
        <v>1</v>
      </c>
      <c r="R67" t="b">
        <f>I67=ステップ対応前!I67</f>
        <v>1</v>
      </c>
      <c r="S67" t="b">
        <f>J67=ステップ対応前!J67</f>
        <v>1</v>
      </c>
    </row>
    <row r="68" spans="1:19" x14ac:dyDescent="0.55000000000000004">
      <c r="A68" s="87">
        <v>45933.581145833334</v>
      </c>
      <c r="B68" s="66" t="s">
        <v>1388</v>
      </c>
      <c r="C68" s="66" t="s">
        <v>493</v>
      </c>
      <c r="D68" s="68">
        <v>45729</v>
      </c>
      <c r="E68" s="67">
        <v>0</v>
      </c>
      <c r="F68" s="67">
        <v>14</v>
      </c>
      <c r="G68" s="67">
        <v>101</v>
      </c>
      <c r="H68" s="66" t="s">
        <v>491</v>
      </c>
      <c r="I68" s="66" t="s">
        <v>473</v>
      </c>
      <c r="J68" s="67">
        <v>200</v>
      </c>
      <c r="K68" t="b">
        <f>B68=ステップ対応前!B68</f>
        <v>1</v>
      </c>
      <c r="L68" t="b">
        <f>C68=ステップ対応前!C68</f>
        <v>1</v>
      </c>
      <c r="M68" t="b">
        <f>D68=ステップ対応前!D68</f>
        <v>1</v>
      </c>
      <c r="N68" t="b">
        <f>E68=ステップ対応前!E68</f>
        <v>1</v>
      </c>
      <c r="O68" t="b">
        <f>F68=ステップ対応前!F68</f>
        <v>1</v>
      </c>
      <c r="P68" t="b">
        <f>G68=ステップ対応前!G68</f>
        <v>1</v>
      </c>
      <c r="Q68" t="b">
        <f>H68=ステップ対応前!H68</f>
        <v>1</v>
      </c>
      <c r="R68" t="b">
        <f>I68=ステップ対応前!I68</f>
        <v>1</v>
      </c>
      <c r="S68" t="b">
        <f>J68=ステップ対応前!J68</f>
        <v>1</v>
      </c>
    </row>
    <row r="69" spans="1:19" x14ac:dyDescent="0.55000000000000004">
      <c r="A69" s="87">
        <v>45933.581145833334</v>
      </c>
      <c r="B69" s="66" t="s">
        <v>1388</v>
      </c>
      <c r="C69" s="66" t="s">
        <v>493</v>
      </c>
      <c r="D69" s="68">
        <v>45730</v>
      </c>
      <c r="E69" s="67">
        <v>16</v>
      </c>
      <c r="F69" s="67">
        <v>0</v>
      </c>
      <c r="G69" s="67">
        <v>111</v>
      </c>
      <c r="H69" s="66" t="s">
        <v>491</v>
      </c>
      <c r="I69" s="66" t="s">
        <v>473</v>
      </c>
      <c r="J69" s="67">
        <v>200</v>
      </c>
      <c r="K69" t="b">
        <f>B69=ステップ対応前!B69</f>
        <v>1</v>
      </c>
      <c r="L69" t="b">
        <f>C69=ステップ対応前!C69</f>
        <v>1</v>
      </c>
      <c r="M69" t="b">
        <f>D69=ステップ対応前!D69</f>
        <v>1</v>
      </c>
      <c r="N69" t="b">
        <f>E69=ステップ対応前!E69</f>
        <v>1</v>
      </c>
      <c r="O69" t="b">
        <f>F69=ステップ対応前!F69</f>
        <v>1</v>
      </c>
      <c r="P69" t="b">
        <f>G69=ステップ対応前!G69</f>
        <v>1</v>
      </c>
      <c r="Q69" t="b">
        <f>H69=ステップ対応前!H69</f>
        <v>1</v>
      </c>
      <c r="R69" t="b">
        <f>I69=ステップ対応前!I69</f>
        <v>1</v>
      </c>
      <c r="S69" t="b">
        <f>J69=ステップ対応前!J69</f>
        <v>1</v>
      </c>
    </row>
    <row r="70" spans="1:19" x14ac:dyDescent="0.55000000000000004">
      <c r="A70" s="87">
        <v>45933.581145833334</v>
      </c>
      <c r="B70" s="66" t="s">
        <v>1388</v>
      </c>
      <c r="C70" s="66" t="s">
        <v>493</v>
      </c>
      <c r="D70" s="68">
        <v>45733</v>
      </c>
      <c r="E70" s="67">
        <v>0</v>
      </c>
      <c r="F70" s="67">
        <v>14</v>
      </c>
      <c r="G70" s="67">
        <v>124</v>
      </c>
      <c r="H70" s="66" t="s">
        <v>491</v>
      </c>
      <c r="I70" s="66" t="s">
        <v>473</v>
      </c>
      <c r="J70" s="67">
        <v>200</v>
      </c>
      <c r="K70" t="b">
        <f>B70=ステップ対応前!B70</f>
        <v>1</v>
      </c>
      <c r="L70" t="b">
        <f>C70=ステップ対応前!C70</f>
        <v>1</v>
      </c>
      <c r="M70" t="b">
        <f>D70=ステップ対応前!D70</f>
        <v>1</v>
      </c>
      <c r="N70" t="b">
        <f>E70=ステップ対応前!E70</f>
        <v>1</v>
      </c>
      <c r="O70" t="b">
        <f>F70=ステップ対応前!F70</f>
        <v>1</v>
      </c>
      <c r="P70" t="b">
        <f>G70=ステップ対応前!G70</f>
        <v>1</v>
      </c>
      <c r="Q70" t="b">
        <f>H70=ステップ対応前!H70</f>
        <v>1</v>
      </c>
      <c r="R70" t="b">
        <f>I70=ステップ対応前!I70</f>
        <v>1</v>
      </c>
      <c r="S70" t="b">
        <f>J70=ステップ対応前!J70</f>
        <v>1</v>
      </c>
    </row>
    <row r="71" spans="1:19" x14ac:dyDescent="0.55000000000000004">
      <c r="A71" s="87">
        <v>45933.581145833334</v>
      </c>
      <c r="B71" s="66" t="s">
        <v>1388</v>
      </c>
      <c r="C71" s="66" t="s">
        <v>493</v>
      </c>
      <c r="D71" s="68">
        <v>45734</v>
      </c>
      <c r="E71" s="67">
        <v>14</v>
      </c>
      <c r="F71" s="67">
        <v>0</v>
      </c>
      <c r="G71" s="67">
        <v>121</v>
      </c>
      <c r="H71" s="66" t="s">
        <v>491</v>
      </c>
      <c r="I71" s="66" t="s">
        <v>473</v>
      </c>
      <c r="J71" s="67">
        <v>200</v>
      </c>
      <c r="K71" t="b">
        <f>B71=ステップ対応前!B71</f>
        <v>1</v>
      </c>
      <c r="L71" t="b">
        <f>C71=ステップ対応前!C71</f>
        <v>1</v>
      </c>
      <c r="M71" t="b">
        <f>D71=ステップ対応前!D71</f>
        <v>1</v>
      </c>
      <c r="N71" t="b">
        <f>E71=ステップ対応前!E71</f>
        <v>1</v>
      </c>
      <c r="O71" t="b">
        <f>F71=ステップ対応前!F71</f>
        <v>1</v>
      </c>
      <c r="P71" t="b">
        <f>G71=ステップ対応前!G71</f>
        <v>1</v>
      </c>
      <c r="Q71" t="b">
        <f>H71=ステップ対応前!H71</f>
        <v>1</v>
      </c>
      <c r="R71" t="b">
        <f>I71=ステップ対応前!I71</f>
        <v>1</v>
      </c>
      <c r="S71" t="b">
        <f>J71=ステップ対応前!J71</f>
        <v>1</v>
      </c>
    </row>
    <row r="72" spans="1:19" x14ac:dyDescent="0.55000000000000004">
      <c r="A72" s="87">
        <v>45933.581145833334</v>
      </c>
      <c r="B72" s="66" t="s">
        <v>1388</v>
      </c>
      <c r="C72" s="66" t="s">
        <v>493</v>
      </c>
      <c r="D72" s="68">
        <v>45735</v>
      </c>
      <c r="E72" s="67">
        <v>0</v>
      </c>
      <c r="F72" s="67">
        <v>16</v>
      </c>
      <c r="G72" s="67">
        <v>133</v>
      </c>
      <c r="H72" s="66" t="s">
        <v>491</v>
      </c>
      <c r="I72" s="66" t="s">
        <v>473</v>
      </c>
      <c r="J72" s="67">
        <v>200</v>
      </c>
      <c r="K72" t="b">
        <f>B72=ステップ対応前!B72</f>
        <v>1</v>
      </c>
      <c r="L72" t="b">
        <f>C72=ステップ対応前!C72</f>
        <v>1</v>
      </c>
      <c r="M72" t="b">
        <f>D72=ステップ対応前!D72</f>
        <v>1</v>
      </c>
      <c r="N72" t="b">
        <f>E72=ステップ対応前!E72</f>
        <v>1</v>
      </c>
      <c r="O72" t="b">
        <f>F72=ステップ対応前!F72</f>
        <v>1</v>
      </c>
      <c r="P72" t="b">
        <f>G72=ステップ対応前!G72</f>
        <v>1</v>
      </c>
      <c r="Q72" t="b">
        <f>H72=ステップ対応前!H72</f>
        <v>1</v>
      </c>
      <c r="R72" t="b">
        <f>I72=ステップ対応前!I72</f>
        <v>1</v>
      </c>
      <c r="S72" t="b">
        <f>J72=ステップ対応前!J72</f>
        <v>1</v>
      </c>
    </row>
    <row r="73" spans="1:19" x14ac:dyDescent="0.55000000000000004">
      <c r="A73" s="87">
        <v>45933.581145833334</v>
      </c>
      <c r="B73" s="66" t="s">
        <v>1388</v>
      </c>
      <c r="C73" s="66" t="s">
        <v>493</v>
      </c>
      <c r="D73" s="68">
        <v>45736</v>
      </c>
      <c r="E73" s="67">
        <v>14</v>
      </c>
      <c r="F73" s="67">
        <v>0</v>
      </c>
      <c r="G73" s="67">
        <v>128</v>
      </c>
      <c r="H73" s="66" t="s">
        <v>491</v>
      </c>
      <c r="I73" s="66" t="s">
        <v>473</v>
      </c>
      <c r="J73" s="67">
        <v>200</v>
      </c>
      <c r="K73" t="b">
        <f>B73=ステップ対応前!B73</f>
        <v>1</v>
      </c>
      <c r="L73" t="b">
        <f>C73=ステップ対応前!C73</f>
        <v>1</v>
      </c>
      <c r="M73" t="b">
        <f>D73=ステップ対応前!D73</f>
        <v>1</v>
      </c>
      <c r="N73" t="b">
        <f>E73=ステップ対応前!E73</f>
        <v>1</v>
      </c>
      <c r="O73" t="b">
        <f>F73=ステップ対応前!F73</f>
        <v>1</v>
      </c>
      <c r="P73" t="b">
        <f>G73=ステップ対応前!G73</f>
        <v>1</v>
      </c>
      <c r="Q73" t="b">
        <f>H73=ステップ対応前!H73</f>
        <v>1</v>
      </c>
      <c r="R73" t="b">
        <f>I73=ステップ対応前!I73</f>
        <v>1</v>
      </c>
      <c r="S73" t="b">
        <f>J73=ステップ対応前!J73</f>
        <v>1</v>
      </c>
    </row>
    <row r="74" spans="1:19" x14ac:dyDescent="0.55000000000000004">
      <c r="A74" s="87">
        <v>45933.581145833334</v>
      </c>
      <c r="B74" s="66" t="s">
        <v>1388</v>
      </c>
      <c r="C74" s="66" t="s">
        <v>493</v>
      </c>
      <c r="D74" s="68">
        <v>45737</v>
      </c>
      <c r="E74" s="67">
        <v>0</v>
      </c>
      <c r="F74" s="67">
        <v>14</v>
      </c>
      <c r="G74" s="67">
        <v>134</v>
      </c>
      <c r="H74" s="66" t="s">
        <v>491</v>
      </c>
      <c r="I74" s="66" t="s">
        <v>473</v>
      </c>
      <c r="J74" s="67">
        <v>200</v>
      </c>
      <c r="K74" t="b">
        <f>B74=ステップ対応前!B74</f>
        <v>1</v>
      </c>
      <c r="L74" t="b">
        <f>C74=ステップ対応前!C74</f>
        <v>1</v>
      </c>
      <c r="M74" t="b">
        <f>D74=ステップ対応前!D74</f>
        <v>1</v>
      </c>
      <c r="N74" t="b">
        <f>E74=ステップ対応前!E74</f>
        <v>1</v>
      </c>
      <c r="O74" t="b">
        <f>F74=ステップ対応前!F74</f>
        <v>1</v>
      </c>
      <c r="P74" t="b">
        <f>G74=ステップ対応前!G74</f>
        <v>1</v>
      </c>
      <c r="Q74" t="b">
        <f>H74=ステップ対応前!H74</f>
        <v>1</v>
      </c>
      <c r="R74" t="b">
        <f>I74=ステップ対応前!I74</f>
        <v>1</v>
      </c>
      <c r="S74" t="b">
        <f>J74=ステップ対応前!J74</f>
        <v>1</v>
      </c>
    </row>
    <row r="75" spans="1:19" x14ac:dyDescent="0.55000000000000004">
      <c r="A75" s="87">
        <v>45933.581145833334</v>
      </c>
      <c r="B75" s="66" t="s">
        <v>1388</v>
      </c>
      <c r="C75" s="66" t="s">
        <v>493</v>
      </c>
      <c r="D75" s="68">
        <v>45740</v>
      </c>
      <c r="E75" s="67">
        <v>16</v>
      </c>
      <c r="F75" s="67">
        <v>0</v>
      </c>
      <c r="G75" s="67">
        <v>132</v>
      </c>
      <c r="H75" s="66" t="s">
        <v>491</v>
      </c>
      <c r="I75" s="66" t="s">
        <v>473</v>
      </c>
      <c r="J75" s="67">
        <v>200</v>
      </c>
      <c r="K75" t="b">
        <f>B75=ステップ対応前!B75</f>
        <v>1</v>
      </c>
      <c r="L75" t="b">
        <f>C75=ステップ対応前!C75</f>
        <v>1</v>
      </c>
      <c r="M75" t="b">
        <f>D75=ステップ対応前!D75</f>
        <v>1</v>
      </c>
      <c r="N75" t="b">
        <f>E75=ステップ対応前!E75</f>
        <v>1</v>
      </c>
      <c r="O75" t="b">
        <f>F75=ステップ対応前!F75</f>
        <v>1</v>
      </c>
      <c r="P75" t="b">
        <f>G75=ステップ対応前!G75</f>
        <v>1</v>
      </c>
      <c r="Q75" t="b">
        <f>H75=ステップ対応前!H75</f>
        <v>1</v>
      </c>
      <c r="R75" t="b">
        <f>I75=ステップ対応前!I75</f>
        <v>1</v>
      </c>
      <c r="S75" t="b">
        <f>J75=ステップ対応前!J75</f>
        <v>1</v>
      </c>
    </row>
    <row r="76" spans="1:19" x14ac:dyDescent="0.55000000000000004">
      <c r="A76" s="87">
        <v>45933.581145833334</v>
      </c>
      <c r="B76" s="66" t="s">
        <v>1388</v>
      </c>
      <c r="C76" s="66" t="s">
        <v>493</v>
      </c>
      <c r="D76" s="68">
        <v>45741</v>
      </c>
      <c r="E76" s="67">
        <v>0</v>
      </c>
      <c r="F76" s="67">
        <v>12</v>
      </c>
      <c r="G76" s="67">
        <v>112</v>
      </c>
      <c r="H76" s="66" t="s">
        <v>491</v>
      </c>
      <c r="I76" s="66" t="s">
        <v>473</v>
      </c>
      <c r="J76" s="67">
        <v>200</v>
      </c>
      <c r="K76" t="b">
        <f>B76=ステップ対応前!B76</f>
        <v>1</v>
      </c>
      <c r="L76" t="b">
        <f>C76=ステップ対応前!C76</f>
        <v>1</v>
      </c>
      <c r="M76" t="b">
        <f>D76=ステップ対応前!D76</f>
        <v>1</v>
      </c>
      <c r="N76" t="b">
        <f>E76=ステップ対応前!E76</f>
        <v>1</v>
      </c>
      <c r="O76" t="b">
        <f>F76=ステップ対応前!F76</f>
        <v>1</v>
      </c>
      <c r="P76" t="b">
        <f>G76=ステップ対応前!G76</f>
        <v>1</v>
      </c>
      <c r="Q76" t="b">
        <f>H76=ステップ対応前!H76</f>
        <v>1</v>
      </c>
      <c r="R76" t="b">
        <f>I76=ステップ対応前!I76</f>
        <v>1</v>
      </c>
      <c r="S76" t="b">
        <f>J76=ステップ対応前!J76</f>
        <v>1</v>
      </c>
    </row>
    <row r="77" spans="1:19" x14ac:dyDescent="0.55000000000000004">
      <c r="A77" s="87">
        <v>45933.581145833334</v>
      </c>
      <c r="B77" s="66" t="s">
        <v>1388</v>
      </c>
      <c r="C77" s="66" t="s">
        <v>493</v>
      </c>
      <c r="D77" s="68">
        <v>45742</v>
      </c>
      <c r="E77" s="67">
        <v>14</v>
      </c>
      <c r="F77" s="67">
        <v>0</v>
      </c>
      <c r="G77" s="67">
        <v>115</v>
      </c>
      <c r="H77" s="66" t="s">
        <v>491</v>
      </c>
      <c r="I77" s="66" t="s">
        <v>473</v>
      </c>
      <c r="J77" s="67">
        <v>200</v>
      </c>
      <c r="K77" t="b">
        <f>B77=ステップ対応前!B77</f>
        <v>1</v>
      </c>
      <c r="L77" t="b">
        <f>C77=ステップ対応前!C77</f>
        <v>1</v>
      </c>
      <c r="M77" t="b">
        <f>D77=ステップ対応前!D77</f>
        <v>1</v>
      </c>
      <c r="N77" t="b">
        <f>E77=ステップ対応前!E77</f>
        <v>1</v>
      </c>
      <c r="O77" t="b">
        <f>F77=ステップ対応前!F77</f>
        <v>1</v>
      </c>
      <c r="P77" t="b">
        <f>G77=ステップ対応前!G77</f>
        <v>1</v>
      </c>
      <c r="Q77" t="b">
        <f>H77=ステップ対応前!H77</f>
        <v>1</v>
      </c>
      <c r="R77" t="b">
        <f>I77=ステップ対応前!I77</f>
        <v>1</v>
      </c>
      <c r="S77" t="b">
        <f>J77=ステップ対応前!J77</f>
        <v>1</v>
      </c>
    </row>
    <row r="78" spans="1:19" x14ac:dyDescent="0.55000000000000004">
      <c r="A78" s="87">
        <v>45933.581145833334</v>
      </c>
      <c r="B78" s="66" t="s">
        <v>1388</v>
      </c>
      <c r="C78" s="66" t="s">
        <v>493</v>
      </c>
      <c r="D78" s="68">
        <v>45748</v>
      </c>
      <c r="E78" s="67">
        <v>0</v>
      </c>
      <c r="F78" s="67">
        <v>12</v>
      </c>
      <c r="G78" s="67">
        <v>128</v>
      </c>
      <c r="H78" s="66" t="s">
        <v>491</v>
      </c>
      <c r="I78" s="66" t="s">
        <v>473</v>
      </c>
      <c r="J78" s="67">
        <v>200</v>
      </c>
      <c r="K78" t="b">
        <f>B78=ステップ対応前!B78</f>
        <v>1</v>
      </c>
      <c r="L78" t="b">
        <f>C78=ステップ対応前!C78</f>
        <v>1</v>
      </c>
      <c r="M78" t="b">
        <f>D78=ステップ対応前!D78</f>
        <v>1</v>
      </c>
      <c r="N78" t="b">
        <f>E78=ステップ対応前!E78</f>
        <v>1</v>
      </c>
      <c r="O78" t="b">
        <f>F78=ステップ対応前!F78</f>
        <v>1</v>
      </c>
      <c r="P78" t="b">
        <f>G78=ステップ対応前!G78</f>
        <v>1</v>
      </c>
      <c r="Q78" t="b">
        <f>H78=ステップ対応前!H78</f>
        <v>1</v>
      </c>
      <c r="R78" t="b">
        <f>I78=ステップ対応前!I78</f>
        <v>1</v>
      </c>
      <c r="S78" t="b">
        <f>J78=ステップ対応前!J78</f>
        <v>1</v>
      </c>
    </row>
    <row r="79" spans="1:19" x14ac:dyDescent="0.55000000000000004">
      <c r="A79" s="87">
        <v>45933.581145833334</v>
      </c>
      <c r="B79" s="66" t="s">
        <v>1388</v>
      </c>
      <c r="C79" s="66" t="s">
        <v>493</v>
      </c>
      <c r="D79" s="68">
        <v>45750</v>
      </c>
      <c r="E79" s="67">
        <v>0</v>
      </c>
      <c r="F79" s="67">
        <v>13</v>
      </c>
      <c r="G79" s="67">
        <v>108</v>
      </c>
      <c r="H79" s="66" t="s">
        <v>491</v>
      </c>
      <c r="I79" s="66" t="s">
        <v>473</v>
      </c>
      <c r="J79" s="67">
        <v>200</v>
      </c>
      <c r="K79" t="b">
        <f>B79=ステップ対応前!B79</f>
        <v>1</v>
      </c>
      <c r="L79" t="b">
        <f>C79=ステップ対応前!C79</f>
        <v>1</v>
      </c>
      <c r="M79" t="b">
        <f>D79=ステップ対応前!D79</f>
        <v>1</v>
      </c>
      <c r="N79" t="b">
        <f>E79=ステップ対応前!E79</f>
        <v>1</v>
      </c>
      <c r="O79" t="b">
        <f>F79=ステップ対応前!F79</f>
        <v>1</v>
      </c>
      <c r="P79" t="b">
        <f>G79=ステップ対応前!G79</f>
        <v>1</v>
      </c>
      <c r="Q79" t="b">
        <f>H79=ステップ対応前!H79</f>
        <v>1</v>
      </c>
      <c r="R79" t="b">
        <f>I79=ステップ対応前!I79</f>
        <v>1</v>
      </c>
      <c r="S79" t="b">
        <f>J79=ステップ対応前!J79</f>
        <v>1</v>
      </c>
    </row>
    <row r="80" spans="1:19" x14ac:dyDescent="0.55000000000000004">
      <c r="A80" s="87">
        <v>45933.581145833334</v>
      </c>
      <c r="B80" s="66" t="s">
        <v>1388</v>
      </c>
      <c r="C80" s="66" t="s">
        <v>493</v>
      </c>
      <c r="D80" s="68">
        <v>45751</v>
      </c>
      <c r="E80" s="67">
        <v>12</v>
      </c>
      <c r="F80" s="67">
        <v>0</v>
      </c>
      <c r="G80" s="67">
        <v>105</v>
      </c>
      <c r="H80" s="66" t="s">
        <v>491</v>
      </c>
      <c r="I80" s="66" t="s">
        <v>473</v>
      </c>
      <c r="J80" s="67">
        <v>200</v>
      </c>
      <c r="K80" t="b">
        <f>B80=ステップ対応前!B80</f>
        <v>1</v>
      </c>
      <c r="L80" t="b">
        <f>C80=ステップ対応前!C80</f>
        <v>1</v>
      </c>
      <c r="M80" t="b">
        <f>D80=ステップ対応前!D80</f>
        <v>1</v>
      </c>
      <c r="N80" t="b">
        <f>E80=ステップ対応前!E80</f>
        <v>1</v>
      </c>
      <c r="O80" t="b">
        <f>F80=ステップ対応前!F80</f>
        <v>1</v>
      </c>
      <c r="P80" t="b">
        <f>G80=ステップ対応前!G80</f>
        <v>1</v>
      </c>
      <c r="Q80" t="b">
        <f>H80=ステップ対応前!H80</f>
        <v>1</v>
      </c>
      <c r="R80" t="b">
        <f>I80=ステップ対応前!I80</f>
        <v>1</v>
      </c>
      <c r="S80" t="b">
        <f>J80=ステップ対応前!J80</f>
        <v>1</v>
      </c>
    </row>
    <row r="81" spans="1:19" x14ac:dyDescent="0.55000000000000004">
      <c r="A81" s="87">
        <v>45933.581145833334</v>
      </c>
      <c r="B81" s="66" t="s">
        <v>1388</v>
      </c>
      <c r="C81" s="66" t="s">
        <v>493</v>
      </c>
      <c r="D81" s="68">
        <v>45754</v>
      </c>
      <c r="E81" s="67">
        <v>0</v>
      </c>
      <c r="F81" s="67">
        <v>14</v>
      </c>
      <c r="G81" s="67">
        <v>111</v>
      </c>
      <c r="H81" s="66" t="s">
        <v>491</v>
      </c>
      <c r="I81" s="66" t="s">
        <v>473</v>
      </c>
      <c r="J81" s="67">
        <v>200</v>
      </c>
      <c r="K81" t="b">
        <f>B81=ステップ対応前!B81</f>
        <v>1</v>
      </c>
      <c r="L81" t="b">
        <f>C81=ステップ対応前!C81</f>
        <v>1</v>
      </c>
      <c r="M81" t="b">
        <f>D81=ステップ対応前!D81</f>
        <v>1</v>
      </c>
      <c r="N81" t="b">
        <f>E81=ステップ対応前!E81</f>
        <v>1</v>
      </c>
      <c r="O81" t="b">
        <f>F81=ステップ対応前!F81</f>
        <v>1</v>
      </c>
      <c r="P81" t="b">
        <f>G81=ステップ対応前!G81</f>
        <v>1</v>
      </c>
      <c r="Q81" t="b">
        <f>H81=ステップ対応前!H81</f>
        <v>1</v>
      </c>
      <c r="R81" t="b">
        <f>I81=ステップ対応前!I81</f>
        <v>1</v>
      </c>
      <c r="S81" t="b">
        <f>J81=ステップ対応前!J81</f>
        <v>1</v>
      </c>
    </row>
    <row r="82" spans="1:19" x14ac:dyDescent="0.55000000000000004">
      <c r="A82" s="87">
        <v>45933.581145833334</v>
      </c>
      <c r="B82" s="66" t="s">
        <v>1388</v>
      </c>
      <c r="C82" s="66" t="s">
        <v>493</v>
      </c>
      <c r="D82" s="68">
        <v>45755</v>
      </c>
      <c r="E82" s="67">
        <v>13</v>
      </c>
      <c r="F82" s="67">
        <v>0</v>
      </c>
      <c r="G82" s="67">
        <v>94</v>
      </c>
      <c r="H82" s="66" t="s">
        <v>491</v>
      </c>
      <c r="I82" s="66" t="s">
        <v>473</v>
      </c>
      <c r="J82" s="67">
        <v>200</v>
      </c>
      <c r="K82" t="b">
        <f>B82=ステップ対応前!B82</f>
        <v>1</v>
      </c>
      <c r="L82" t="b">
        <f>C82=ステップ対応前!C82</f>
        <v>1</v>
      </c>
      <c r="M82" t="b">
        <f>D82=ステップ対応前!D82</f>
        <v>1</v>
      </c>
      <c r="N82" t="b">
        <f>E82=ステップ対応前!E82</f>
        <v>1</v>
      </c>
      <c r="O82" t="b">
        <f>F82=ステップ対応前!F82</f>
        <v>1</v>
      </c>
      <c r="P82" t="b">
        <f>G82=ステップ対応前!G82</f>
        <v>1</v>
      </c>
      <c r="Q82" t="b">
        <f>H82=ステップ対応前!H82</f>
        <v>1</v>
      </c>
      <c r="R82" t="b">
        <f>I82=ステップ対応前!I82</f>
        <v>1</v>
      </c>
      <c r="S82" t="b">
        <f>J82=ステップ対応前!J82</f>
        <v>1</v>
      </c>
    </row>
    <row r="83" spans="1:19" x14ac:dyDescent="0.55000000000000004">
      <c r="A83" s="87">
        <v>45933.581145833334</v>
      </c>
      <c r="B83" s="66" t="s">
        <v>1388</v>
      </c>
      <c r="C83" s="66" t="s">
        <v>493</v>
      </c>
      <c r="D83" s="68">
        <v>45756</v>
      </c>
      <c r="E83" s="67">
        <v>0</v>
      </c>
      <c r="F83" s="67">
        <v>16</v>
      </c>
      <c r="G83" s="67">
        <v>72</v>
      </c>
      <c r="H83" s="66" t="s">
        <v>491</v>
      </c>
      <c r="I83" s="66" t="s">
        <v>473</v>
      </c>
      <c r="J83" s="67">
        <v>200</v>
      </c>
      <c r="K83" t="b">
        <f>B83=ステップ対応前!B83</f>
        <v>1</v>
      </c>
      <c r="L83" t="b">
        <f>C83=ステップ対応前!C83</f>
        <v>1</v>
      </c>
      <c r="M83" t="b">
        <f>D83=ステップ対応前!D83</f>
        <v>1</v>
      </c>
      <c r="N83" t="b">
        <f>E83=ステップ対応前!E83</f>
        <v>1</v>
      </c>
      <c r="O83" t="b">
        <f>F83=ステップ対応前!F83</f>
        <v>1</v>
      </c>
      <c r="P83" t="b">
        <f>G83=ステップ対応前!G83</f>
        <v>1</v>
      </c>
      <c r="Q83" t="b">
        <f>H83=ステップ対応前!H83</f>
        <v>1</v>
      </c>
      <c r="R83" t="b">
        <f>I83=ステップ対応前!I83</f>
        <v>1</v>
      </c>
      <c r="S83" t="b">
        <f>J83=ステップ対応前!J83</f>
        <v>1</v>
      </c>
    </row>
    <row r="84" spans="1:19" x14ac:dyDescent="0.55000000000000004">
      <c r="A84" s="87">
        <v>45933.581145833334</v>
      </c>
      <c r="B84" s="66" t="s">
        <v>1388</v>
      </c>
      <c r="C84" s="66" t="s">
        <v>493</v>
      </c>
      <c r="D84" s="68">
        <v>45757</v>
      </c>
      <c r="E84" s="67">
        <v>14</v>
      </c>
      <c r="F84" s="67">
        <v>0</v>
      </c>
      <c r="G84" s="67">
        <v>74</v>
      </c>
      <c r="H84" s="66" t="s">
        <v>491</v>
      </c>
      <c r="I84" s="66" t="s">
        <v>473</v>
      </c>
      <c r="J84" s="67">
        <v>200</v>
      </c>
      <c r="K84" t="b">
        <f>B84=ステップ対応前!B84</f>
        <v>1</v>
      </c>
      <c r="L84" t="b">
        <f>C84=ステップ対応前!C84</f>
        <v>1</v>
      </c>
      <c r="M84" t="b">
        <f>D84=ステップ対応前!D84</f>
        <v>1</v>
      </c>
      <c r="N84" t="b">
        <f>E84=ステップ対応前!E84</f>
        <v>1</v>
      </c>
      <c r="O84" t="b">
        <f>F84=ステップ対応前!F84</f>
        <v>1</v>
      </c>
      <c r="P84" t="b">
        <f>G84=ステップ対応前!G84</f>
        <v>1</v>
      </c>
      <c r="Q84" t="b">
        <f>H84=ステップ対応前!H84</f>
        <v>1</v>
      </c>
      <c r="R84" t="b">
        <f>I84=ステップ対応前!I84</f>
        <v>1</v>
      </c>
      <c r="S84" t="b">
        <f>J84=ステップ対応前!J84</f>
        <v>1</v>
      </c>
    </row>
    <row r="85" spans="1:19" x14ac:dyDescent="0.55000000000000004">
      <c r="A85" s="87">
        <v>45933.581145833334</v>
      </c>
      <c r="B85" s="66" t="s">
        <v>1388</v>
      </c>
      <c r="C85" s="66" t="s">
        <v>493</v>
      </c>
      <c r="D85" s="68">
        <v>45758</v>
      </c>
      <c r="E85" s="67">
        <v>0</v>
      </c>
      <c r="F85" s="67">
        <v>12</v>
      </c>
      <c r="G85" s="67">
        <v>98</v>
      </c>
      <c r="H85" s="66" t="s">
        <v>491</v>
      </c>
      <c r="I85" s="66" t="s">
        <v>473</v>
      </c>
      <c r="J85" s="67">
        <v>200</v>
      </c>
      <c r="K85" t="b">
        <f>B85=ステップ対応前!B85</f>
        <v>1</v>
      </c>
      <c r="L85" t="b">
        <f>C85=ステップ対応前!C85</f>
        <v>1</v>
      </c>
      <c r="M85" t="b">
        <f>D85=ステップ対応前!D85</f>
        <v>1</v>
      </c>
      <c r="N85" t="b">
        <f>E85=ステップ対応前!E85</f>
        <v>1</v>
      </c>
      <c r="O85" t="b">
        <f>F85=ステップ対応前!F85</f>
        <v>1</v>
      </c>
      <c r="P85" t="b">
        <f>G85=ステップ対応前!G85</f>
        <v>1</v>
      </c>
      <c r="Q85" t="b">
        <f>H85=ステップ対応前!H85</f>
        <v>1</v>
      </c>
      <c r="R85" t="b">
        <f>I85=ステップ対応前!I85</f>
        <v>1</v>
      </c>
      <c r="S85" t="b">
        <f>J85=ステップ対応前!J85</f>
        <v>1</v>
      </c>
    </row>
    <row r="86" spans="1:19" x14ac:dyDescent="0.55000000000000004">
      <c r="A86" s="87">
        <v>45933.581145833334</v>
      </c>
      <c r="B86" s="66" t="s">
        <v>1388</v>
      </c>
      <c r="C86" s="66" t="s">
        <v>493</v>
      </c>
      <c r="D86" s="68">
        <v>45761</v>
      </c>
      <c r="E86" s="67">
        <v>16</v>
      </c>
      <c r="F86" s="67">
        <v>0</v>
      </c>
      <c r="G86" s="67">
        <v>83</v>
      </c>
      <c r="H86" s="66" t="s">
        <v>491</v>
      </c>
      <c r="I86" s="66" t="s">
        <v>473</v>
      </c>
      <c r="J86" s="67">
        <v>200</v>
      </c>
      <c r="K86" t="b">
        <f>B86=ステップ対応前!B86</f>
        <v>1</v>
      </c>
      <c r="L86" t="b">
        <f>C86=ステップ対応前!C86</f>
        <v>1</v>
      </c>
      <c r="M86" t="b">
        <f>D86=ステップ対応前!D86</f>
        <v>1</v>
      </c>
      <c r="N86" t="b">
        <f>E86=ステップ対応前!E86</f>
        <v>1</v>
      </c>
      <c r="O86" t="b">
        <f>F86=ステップ対応前!F86</f>
        <v>1</v>
      </c>
      <c r="P86" t="b">
        <f>G86=ステップ対応前!G86</f>
        <v>1</v>
      </c>
      <c r="Q86" t="b">
        <f>H86=ステップ対応前!H86</f>
        <v>1</v>
      </c>
      <c r="R86" t="b">
        <f>I86=ステップ対応前!I86</f>
        <v>1</v>
      </c>
      <c r="S86" t="b">
        <f>J86=ステップ対応前!J86</f>
        <v>1</v>
      </c>
    </row>
    <row r="87" spans="1:19" x14ac:dyDescent="0.55000000000000004">
      <c r="A87" s="87">
        <v>45933.581145833334</v>
      </c>
      <c r="B87" s="66" t="s">
        <v>1388</v>
      </c>
      <c r="C87" s="66" t="s">
        <v>493</v>
      </c>
      <c r="D87" s="68">
        <v>45762</v>
      </c>
      <c r="E87" s="67">
        <v>0</v>
      </c>
      <c r="F87" s="67">
        <v>16</v>
      </c>
      <c r="G87" s="67">
        <v>98</v>
      </c>
      <c r="H87" s="66" t="s">
        <v>491</v>
      </c>
      <c r="I87" s="66" t="s">
        <v>473</v>
      </c>
      <c r="J87" s="67">
        <v>200</v>
      </c>
      <c r="K87" t="b">
        <f>B87=ステップ対応前!B87</f>
        <v>1</v>
      </c>
      <c r="L87" t="b">
        <f>C87=ステップ対応前!C87</f>
        <v>1</v>
      </c>
      <c r="M87" t="b">
        <f>D87=ステップ対応前!D87</f>
        <v>1</v>
      </c>
      <c r="N87" t="b">
        <f>E87=ステップ対応前!E87</f>
        <v>1</v>
      </c>
      <c r="O87" t="b">
        <f>F87=ステップ対応前!F87</f>
        <v>1</v>
      </c>
      <c r="P87" t="b">
        <f>G87=ステップ対応前!G87</f>
        <v>1</v>
      </c>
      <c r="Q87" t="b">
        <f>H87=ステップ対応前!H87</f>
        <v>1</v>
      </c>
      <c r="R87" t="b">
        <f>I87=ステップ対応前!I87</f>
        <v>1</v>
      </c>
      <c r="S87" t="b">
        <f>J87=ステップ対応前!J87</f>
        <v>1</v>
      </c>
    </row>
    <row r="88" spans="1:19" x14ac:dyDescent="0.55000000000000004">
      <c r="A88" s="87">
        <v>45933.581145833334</v>
      </c>
      <c r="B88" s="66" t="s">
        <v>1388</v>
      </c>
      <c r="C88" s="66" t="s">
        <v>493</v>
      </c>
      <c r="D88" s="68">
        <v>45763</v>
      </c>
      <c r="E88" s="67">
        <v>12</v>
      </c>
      <c r="F88" s="67">
        <v>0</v>
      </c>
      <c r="G88" s="67">
        <v>84</v>
      </c>
      <c r="H88" s="66" t="s">
        <v>491</v>
      </c>
      <c r="I88" s="66" t="s">
        <v>473</v>
      </c>
      <c r="J88" s="67">
        <v>200</v>
      </c>
      <c r="K88" t="b">
        <f>B88=ステップ対応前!B88</f>
        <v>1</v>
      </c>
      <c r="L88" t="b">
        <f>C88=ステップ対応前!C88</f>
        <v>1</v>
      </c>
      <c r="M88" t="b">
        <f>D88=ステップ対応前!D88</f>
        <v>1</v>
      </c>
      <c r="N88" t="b">
        <f>E88=ステップ対応前!E88</f>
        <v>1</v>
      </c>
      <c r="O88" t="b">
        <f>F88=ステップ対応前!F88</f>
        <v>1</v>
      </c>
      <c r="P88" t="b">
        <f>G88=ステップ対応前!G88</f>
        <v>1</v>
      </c>
      <c r="Q88" t="b">
        <f>H88=ステップ対応前!H88</f>
        <v>1</v>
      </c>
      <c r="R88" t="b">
        <f>I88=ステップ対応前!I88</f>
        <v>1</v>
      </c>
      <c r="S88" t="b">
        <f>J88=ステップ対応前!J88</f>
        <v>1</v>
      </c>
    </row>
    <row r="89" spans="1:19" x14ac:dyDescent="0.55000000000000004">
      <c r="A89" s="87">
        <v>45933.581145833334</v>
      </c>
      <c r="B89" s="66" t="s">
        <v>1388</v>
      </c>
      <c r="C89" s="66" t="s">
        <v>493</v>
      </c>
      <c r="D89" s="68">
        <v>45764</v>
      </c>
      <c r="E89" s="67">
        <v>0</v>
      </c>
      <c r="F89" s="67">
        <v>12</v>
      </c>
      <c r="G89" s="67">
        <v>94</v>
      </c>
      <c r="H89" s="66" t="s">
        <v>491</v>
      </c>
      <c r="I89" s="66" t="s">
        <v>473</v>
      </c>
      <c r="J89" s="67">
        <v>200</v>
      </c>
      <c r="K89" t="b">
        <f>B89=ステップ対応前!B89</f>
        <v>1</v>
      </c>
      <c r="L89" t="b">
        <f>C89=ステップ対応前!C89</f>
        <v>1</v>
      </c>
      <c r="M89" t="b">
        <f>D89=ステップ対応前!D89</f>
        <v>1</v>
      </c>
      <c r="N89" t="b">
        <f>E89=ステップ対応前!E89</f>
        <v>1</v>
      </c>
      <c r="O89" t="b">
        <f>F89=ステップ対応前!F89</f>
        <v>1</v>
      </c>
      <c r="P89" t="b">
        <f>G89=ステップ対応前!G89</f>
        <v>1</v>
      </c>
      <c r="Q89" t="b">
        <f>H89=ステップ対応前!H89</f>
        <v>1</v>
      </c>
      <c r="R89" t="b">
        <f>I89=ステップ対応前!I89</f>
        <v>1</v>
      </c>
      <c r="S89" t="b">
        <f>J89=ステップ対応前!J89</f>
        <v>1</v>
      </c>
    </row>
    <row r="90" spans="1:19" x14ac:dyDescent="0.55000000000000004">
      <c r="A90" s="87">
        <v>45933.581145833334</v>
      </c>
      <c r="B90" s="66" t="s">
        <v>1388</v>
      </c>
      <c r="C90" s="66" t="s">
        <v>493</v>
      </c>
      <c r="D90" s="68">
        <v>45765</v>
      </c>
      <c r="E90" s="67">
        <v>16</v>
      </c>
      <c r="F90" s="67">
        <v>0</v>
      </c>
      <c r="G90" s="67">
        <v>91</v>
      </c>
      <c r="H90" s="66" t="s">
        <v>491</v>
      </c>
      <c r="I90" s="66" t="s">
        <v>473</v>
      </c>
      <c r="J90" s="67">
        <v>200</v>
      </c>
      <c r="K90" t="b">
        <f>B90=ステップ対応前!B90</f>
        <v>1</v>
      </c>
      <c r="L90" t="b">
        <f>C90=ステップ対応前!C90</f>
        <v>1</v>
      </c>
      <c r="M90" t="b">
        <f>D90=ステップ対応前!D90</f>
        <v>1</v>
      </c>
      <c r="N90" t="b">
        <f>E90=ステップ対応前!E90</f>
        <v>1</v>
      </c>
      <c r="O90" t="b">
        <f>F90=ステップ対応前!F90</f>
        <v>1</v>
      </c>
      <c r="P90" t="b">
        <f>G90=ステップ対応前!G90</f>
        <v>1</v>
      </c>
      <c r="Q90" t="b">
        <f>H90=ステップ対応前!H90</f>
        <v>1</v>
      </c>
      <c r="R90" t="b">
        <f>I90=ステップ対応前!I90</f>
        <v>1</v>
      </c>
      <c r="S90" t="b">
        <f>J90=ステップ対応前!J90</f>
        <v>1</v>
      </c>
    </row>
    <row r="91" spans="1:19" x14ac:dyDescent="0.55000000000000004">
      <c r="A91" s="87">
        <v>45933.581145833334</v>
      </c>
      <c r="B91" s="66" t="s">
        <v>1388</v>
      </c>
      <c r="C91" s="66" t="s">
        <v>493</v>
      </c>
      <c r="D91" s="68">
        <v>45768</v>
      </c>
      <c r="E91" s="67">
        <v>0</v>
      </c>
      <c r="F91" s="67">
        <v>13</v>
      </c>
      <c r="G91" s="67">
        <v>96</v>
      </c>
      <c r="H91" s="66" t="s">
        <v>491</v>
      </c>
      <c r="I91" s="66" t="s">
        <v>473</v>
      </c>
      <c r="J91" s="67">
        <v>200</v>
      </c>
      <c r="K91" t="b">
        <f>B91=ステップ対応前!B91</f>
        <v>1</v>
      </c>
      <c r="L91" t="b">
        <f>C91=ステップ対応前!C91</f>
        <v>1</v>
      </c>
      <c r="M91" t="b">
        <f>D91=ステップ対応前!D91</f>
        <v>1</v>
      </c>
      <c r="N91" t="b">
        <f>E91=ステップ対応前!E91</f>
        <v>1</v>
      </c>
      <c r="O91" t="b">
        <f>F91=ステップ対応前!F91</f>
        <v>1</v>
      </c>
      <c r="P91" t="b">
        <f>G91=ステップ対応前!G91</f>
        <v>1</v>
      </c>
      <c r="Q91" t="b">
        <f>H91=ステップ対応前!H91</f>
        <v>1</v>
      </c>
      <c r="R91" t="b">
        <f>I91=ステップ対応前!I91</f>
        <v>1</v>
      </c>
      <c r="S91" t="b">
        <f>J91=ステップ対応前!J91</f>
        <v>1</v>
      </c>
    </row>
    <row r="92" spans="1:19" x14ac:dyDescent="0.55000000000000004">
      <c r="A92" s="87">
        <v>45933.581145833334</v>
      </c>
      <c r="B92" s="66" t="s">
        <v>1388</v>
      </c>
      <c r="C92" s="66" t="s">
        <v>493</v>
      </c>
      <c r="D92" s="68">
        <v>45769</v>
      </c>
      <c r="E92" s="67">
        <v>12</v>
      </c>
      <c r="F92" s="67">
        <v>10</v>
      </c>
      <c r="G92" s="67">
        <v>95</v>
      </c>
      <c r="H92" s="66" t="s">
        <v>491</v>
      </c>
      <c r="I92" s="66" t="s">
        <v>473</v>
      </c>
      <c r="J92" s="67">
        <v>200</v>
      </c>
      <c r="K92" t="b">
        <f>B92=ステップ対応前!B92</f>
        <v>1</v>
      </c>
      <c r="L92" t="b">
        <f>C92=ステップ対応前!C92</f>
        <v>1</v>
      </c>
      <c r="M92" t="b">
        <f>D92=ステップ対応前!D92</f>
        <v>1</v>
      </c>
      <c r="N92" t="b">
        <f>E92=ステップ対応前!E92</f>
        <v>1</v>
      </c>
      <c r="O92" t="b">
        <f>F92=ステップ対応前!F92</f>
        <v>1</v>
      </c>
      <c r="P92" t="b">
        <f>G92=ステップ対応前!G92</f>
        <v>1</v>
      </c>
      <c r="Q92" t="b">
        <f>H92=ステップ対応前!H92</f>
        <v>1</v>
      </c>
      <c r="R92" t="b">
        <f>I92=ステップ対応前!I92</f>
        <v>1</v>
      </c>
      <c r="S92" t="b">
        <f>J92=ステップ対応前!J92</f>
        <v>1</v>
      </c>
    </row>
    <row r="93" spans="1:19" x14ac:dyDescent="0.55000000000000004">
      <c r="A93" s="87">
        <v>45933.581145833334</v>
      </c>
      <c r="B93" s="66" t="s">
        <v>1388</v>
      </c>
      <c r="C93" s="66" t="s">
        <v>493</v>
      </c>
      <c r="D93" s="68">
        <v>45771</v>
      </c>
      <c r="E93" s="67">
        <v>13</v>
      </c>
      <c r="F93" s="67">
        <v>0</v>
      </c>
      <c r="G93" s="67">
        <v>17</v>
      </c>
      <c r="H93" s="66" t="s">
        <v>491</v>
      </c>
      <c r="I93" s="66" t="s">
        <v>473</v>
      </c>
      <c r="J93" s="67">
        <v>200</v>
      </c>
      <c r="K93" t="b">
        <f>B93=ステップ対応前!B93</f>
        <v>1</v>
      </c>
      <c r="L93" t="b">
        <f>C93=ステップ対応前!C93</f>
        <v>1</v>
      </c>
      <c r="M93" t="b">
        <f>D93=ステップ対応前!D93</f>
        <v>1</v>
      </c>
      <c r="N93" t="b">
        <f>E93=ステップ対応前!E93</f>
        <v>1</v>
      </c>
      <c r="O93" t="b">
        <f>F93=ステップ対応前!F93</f>
        <v>1</v>
      </c>
      <c r="P93" t="b">
        <f>G93=ステップ対応前!G93</f>
        <v>1</v>
      </c>
      <c r="Q93" t="b">
        <f>H93=ステップ対応前!H93</f>
        <v>1</v>
      </c>
      <c r="R93" t="b">
        <f>I93=ステップ対応前!I93</f>
        <v>1</v>
      </c>
      <c r="S93" t="b">
        <f>J93=ステップ対応前!J93</f>
        <v>1</v>
      </c>
    </row>
    <row r="94" spans="1:19" x14ac:dyDescent="0.55000000000000004">
      <c r="A94" s="87">
        <v>45933.581145833334</v>
      </c>
      <c r="B94" s="66" t="s">
        <v>1388</v>
      </c>
      <c r="C94" s="66" t="s">
        <v>493</v>
      </c>
      <c r="D94" s="68">
        <v>45772</v>
      </c>
      <c r="E94" s="67">
        <v>10</v>
      </c>
      <c r="F94" s="67">
        <v>14</v>
      </c>
      <c r="G94" s="67">
        <v>88</v>
      </c>
      <c r="H94" s="66" t="s">
        <v>491</v>
      </c>
      <c r="I94" s="66" t="s">
        <v>473</v>
      </c>
      <c r="J94" s="67">
        <v>200</v>
      </c>
      <c r="K94" t="b">
        <f>B94=ステップ対応前!B94</f>
        <v>1</v>
      </c>
      <c r="L94" t="b">
        <f>C94=ステップ対応前!C94</f>
        <v>1</v>
      </c>
      <c r="M94" t="b">
        <f>D94=ステップ対応前!D94</f>
        <v>1</v>
      </c>
      <c r="N94" t="b">
        <f>E94=ステップ対応前!E94</f>
        <v>1</v>
      </c>
      <c r="O94" t="b">
        <f>F94=ステップ対応前!F94</f>
        <v>1</v>
      </c>
      <c r="P94" t="b">
        <f>G94=ステップ対応前!G94</f>
        <v>1</v>
      </c>
      <c r="Q94" t="b">
        <f>H94=ステップ対応前!H94</f>
        <v>1</v>
      </c>
      <c r="R94" t="b">
        <f>I94=ステップ対応前!I94</f>
        <v>1</v>
      </c>
      <c r="S94" t="b">
        <f>J94=ステップ対応前!J94</f>
        <v>1</v>
      </c>
    </row>
    <row r="95" spans="1:19" x14ac:dyDescent="0.55000000000000004">
      <c r="A95" s="87">
        <v>45933.581145833334</v>
      </c>
      <c r="B95" s="66" t="s">
        <v>1388</v>
      </c>
      <c r="C95" s="66" t="s">
        <v>493</v>
      </c>
      <c r="D95" s="68">
        <v>45784</v>
      </c>
      <c r="E95" s="67">
        <v>0</v>
      </c>
      <c r="F95" s="67">
        <v>14</v>
      </c>
      <c r="G95" s="67">
        <v>87</v>
      </c>
      <c r="H95" s="66" t="s">
        <v>491</v>
      </c>
      <c r="I95" s="66" t="s">
        <v>473</v>
      </c>
      <c r="J95" s="67">
        <v>200</v>
      </c>
      <c r="K95" t="b">
        <f>B95=ステップ対応前!B95</f>
        <v>1</v>
      </c>
      <c r="L95" t="b">
        <f>C95=ステップ対応前!C95</f>
        <v>1</v>
      </c>
      <c r="M95" t="b">
        <f>D95=ステップ対応前!D95</f>
        <v>1</v>
      </c>
      <c r="N95" t="b">
        <f>E95=ステップ対応前!E95</f>
        <v>1</v>
      </c>
      <c r="O95" t="b">
        <f>F95=ステップ対応前!F95</f>
        <v>1</v>
      </c>
      <c r="P95" t="b">
        <f>G95=ステップ対応前!G95</f>
        <v>1</v>
      </c>
      <c r="Q95" t="b">
        <f>H95=ステップ対応前!H95</f>
        <v>1</v>
      </c>
      <c r="R95" t="b">
        <f>I95=ステップ対応前!I95</f>
        <v>1</v>
      </c>
      <c r="S95" t="b">
        <f>J95=ステップ対応前!J95</f>
        <v>1</v>
      </c>
    </row>
    <row r="96" spans="1:19" x14ac:dyDescent="0.55000000000000004">
      <c r="A96" s="87">
        <v>45933.581145833334</v>
      </c>
      <c r="B96" s="66" t="s">
        <v>1388</v>
      </c>
      <c r="C96" s="66" t="s">
        <v>493</v>
      </c>
      <c r="D96" s="68">
        <v>45785</v>
      </c>
      <c r="E96" s="67">
        <v>14</v>
      </c>
      <c r="F96" s="67">
        <v>0</v>
      </c>
      <c r="G96" s="67">
        <v>87</v>
      </c>
      <c r="H96" s="66" t="s">
        <v>491</v>
      </c>
      <c r="I96" s="66" t="s">
        <v>473</v>
      </c>
      <c r="J96" s="67">
        <v>200</v>
      </c>
      <c r="K96" t="b">
        <f>B96=ステップ対応前!B96</f>
        <v>1</v>
      </c>
      <c r="L96" t="b">
        <f>C96=ステップ対応前!C96</f>
        <v>1</v>
      </c>
      <c r="M96" t="b">
        <f>D96=ステップ対応前!D96</f>
        <v>1</v>
      </c>
      <c r="N96" t="b">
        <f>E96=ステップ対応前!E96</f>
        <v>1</v>
      </c>
      <c r="O96" t="b">
        <f>F96=ステップ対応前!F96</f>
        <v>1</v>
      </c>
      <c r="P96" t="b">
        <f>G96=ステップ対応前!G96</f>
        <v>1</v>
      </c>
      <c r="Q96" t="b">
        <f>H96=ステップ対応前!H96</f>
        <v>1</v>
      </c>
      <c r="R96" t="b">
        <f>I96=ステップ対応前!I96</f>
        <v>1</v>
      </c>
      <c r="S96" t="b">
        <f>J96=ステップ対応前!J96</f>
        <v>1</v>
      </c>
    </row>
    <row r="97" spans="1:19" x14ac:dyDescent="0.55000000000000004">
      <c r="A97" s="87">
        <v>45933.581145833334</v>
      </c>
      <c r="B97" s="66" t="s">
        <v>1388</v>
      </c>
      <c r="C97" s="66" t="s">
        <v>493</v>
      </c>
      <c r="D97" s="68">
        <v>45789</v>
      </c>
      <c r="E97" s="67">
        <v>14</v>
      </c>
      <c r="F97" s="67">
        <v>14</v>
      </c>
      <c r="G97" s="67">
        <v>72</v>
      </c>
      <c r="H97" s="66" t="s">
        <v>491</v>
      </c>
      <c r="I97" s="66" t="s">
        <v>473</v>
      </c>
      <c r="J97" s="67">
        <v>200</v>
      </c>
      <c r="K97" t="b">
        <f>B97=ステップ対応前!B97</f>
        <v>1</v>
      </c>
      <c r="L97" t="b">
        <f>C97=ステップ対応前!C97</f>
        <v>1</v>
      </c>
      <c r="M97" t="b">
        <f>D97=ステップ対応前!D97</f>
        <v>1</v>
      </c>
      <c r="N97" t="b">
        <f>E97=ステップ対応前!E97</f>
        <v>1</v>
      </c>
      <c r="O97" t="b">
        <f>F97=ステップ対応前!F97</f>
        <v>1</v>
      </c>
      <c r="P97" t="b">
        <f>G97=ステップ対応前!G97</f>
        <v>1</v>
      </c>
      <c r="Q97" t="b">
        <f>H97=ステップ対応前!H97</f>
        <v>1</v>
      </c>
      <c r="R97" t="b">
        <f>I97=ステップ対応前!I97</f>
        <v>1</v>
      </c>
      <c r="S97" t="b">
        <f>J97=ステップ対応前!J97</f>
        <v>1</v>
      </c>
    </row>
    <row r="98" spans="1:19" x14ac:dyDescent="0.55000000000000004">
      <c r="A98" s="87">
        <v>45933.581145833334</v>
      </c>
      <c r="B98" s="66" t="s">
        <v>1388</v>
      </c>
      <c r="C98" s="66" t="s">
        <v>493</v>
      </c>
      <c r="D98" s="68">
        <v>45791</v>
      </c>
      <c r="E98" s="67">
        <v>0</v>
      </c>
      <c r="F98" s="67">
        <v>14</v>
      </c>
      <c r="G98" s="67">
        <v>82</v>
      </c>
      <c r="H98" s="66" t="s">
        <v>491</v>
      </c>
      <c r="I98" s="66" t="s">
        <v>473</v>
      </c>
      <c r="J98" s="67">
        <v>200</v>
      </c>
      <c r="K98" t="b">
        <f>B98=ステップ対応前!B98</f>
        <v>1</v>
      </c>
      <c r="L98" t="b">
        <f>C98=ステップ対応前!C98</f>
        <v>1</v>
      </c>
      <c r="M98" t="b">
        <f>D98=ステップ対応前!D98</f>
        <v>1</v>
      </c>
      <c r="N98" t="b">
        <f>E98=ステップ対応前!E98</f>
        <v>1</v>
      </c>
      <c r="O98" t="b">
        <f>F98=ステップ対応前!F98</f>
        <v>1</v>
      </c>
      <c r="P98" t="b">
        <f>G98=ステップ対応前!G98</f>
        <v>1</v>
      </c>
      <c r="Q98" t="b">
        <f>H98=ステップ対応前!H98</f>
        <v>1</v>
      </c>
      <c r="R98" t="b">
        <f>I98=ステップ対応前!I98</f>
        <v>1</v>
      </c>
      <c r="S98" t="b">
        <f>J98=ステップ対応前!J98</f>
        <v>1</v>
      </c>
    </row>
    <row r="99" spans="1:19" x14ac:dyDescent="0.55000000000000004">
      <c r="A99" s="87">
        <v>45933.581145833334</v>
      </c>
      <c r="B99" s="66" t="s">
        <v>1388</v>
      </c>
      <c r="C99" s="66" t="s">
        <v>493</v>
      </c>
      <c r="D99" s="68">
        <v>45792</v>
      </c>
      <c r="E99" s="67">
        <v>14</v>
      </c>
      <c r="F99" s="67">
        <v>0</v>
      </c>
      <c r="G99" s="67">
        <v>93</v>
      </c>
      <c r="H99" s="66" t="s">
        <v>491</v>
      </c>
      <c r="I99" s="66" t="s">
        <v>473</v>
      </c>
      <c r="J99" s="67">
        <v>200</v>
      </c>
      <c r="K99" t="b">
        <f>B99=ステップ対応前!B99</f>
        <v>1</v>
      </c>
      <c r="L99" t="b">
        <f>C99=ステップ対応前!C99</f>
        <v>1</v>
      </c>
      <c r="M99" t="b">
        <f>D99=ステップ対応前!D99</f>
        <v>1</v>
      </c>
      <c r="N99" t="b">
        <f>E99=ステップ対応前!E99</f>
        <v>1</v>
      </c>
      <c r="O99" t="b">
        <f>F99=ステップ対応前!F99</f>
        <v>1</v>
      </c>
      <c r="P99" t="b">
        <f>G99=ステップ対応前!G99</f>
        <v>1</v>
      </c>
      <c r="Q99" t="b">
        <f>H99=ステップ対応前!H99</f>
        <v>1</v>
      </c>
      <c r="R99" t="b">
        <f>I99=ステップ対応前!I99</f>
        <v>1</v>
      </c>
      <c r="S99" t="b">
        <f>J99=ステップ対応前!J99</f>
        <v>1</v>
      </c>
    </row>
    <row r="100" spans="1:19" x14ac:dyDescent="0.55000000000000004">
      <c r="A100" s="87">
        <v>45933.581145833334</v>
      </c>
      <c r="B100" s="66" t="s">
        <v>1388</v>
      </c>
      <c r="C100" s="66" t="s">
        <v>493</v>
      </c>
      <c r="D100" s="68">
        <v>45793</v>
      </c>
      <c r="E100" s="67">
        <v>0</v>
      </c>
      <c r="F100" s="67">
        <v>12</v>
      </c>
      <c r="G100" s="67">
        <v>91</v>
      </c>
      <c r="H100" s="66" t="s">
        <v>491</v>
      </c>
      <c r="I100" s="66" t="s">
        <v>473</v>
      </c>
      <c r="J100" s="67">
        <v>200</v>
      </c>
      <c r="K100" t="b">
        <f>B100=ステップ対応前!B100</f>
        <v>1</v>
      </c>
      <c r="L100" t="b">
        <f>C100=ステップ対応前!C100</f>
        <v>1</v>
      </c>
      <c r="M100" t="b">
        <f>D100=ステップ対応前!D100</f>
        <v>1</v>
      </c>
      <c r="N100" t="b">
        <f>E100=ステップ対応前!E100</f>
        <v>1</v>
      </c>
      <c r="O100" t="b">
        <f>F100=ステップ対応前!F100</f>
        <v>1</v>
      </c>
      <c r="P100" t="b">
        <f>G100=ステップ対応前!G100</f>
        <v>1</v>
      </c>
      <c r="Q100" t="b">
        <f>H100=ステップ対応前!H100</f>
        <v>1</v>
      </c>
      <c r="R100" t="b">
        <f>I100=ステップ対応前!I100</f>
        <v>1</v>
      </c>
      <c r="S100" t="b">
        <f>J100=ステップ対応前!J100</f>
        <v>1</v>
      </c>
    </row>
    <row r="101" spans="1:19" x14ac:dyDescent="0.55000000000000004">
      <c r="A101" s="87">
        <v>45933.581145833334</v>
      </c>
      <c r="B101" s="66" t="s">
        <v>1388</v>
      </c>
      <c r="C101" s="66" t="s">
        <v>493</v>
      </c>
      <c r="D101" s="68">
        <v>45796</v>
      </c>
      <c r="E101" s="67">
        <v>14</v>
      </c>
      <c r="F101" s="67">
        <v>0</v>
      </c>
      <c r="G101" s="67">
        <v>97</v>
      </c>
      <c r="H101" s="66" t="s">
        <v>491</v>
      </c>
      <c r="I101" s="66" t="s">
        <v>473</v>
      </c>
      <c r="J101" s="67">
        <v>200</v>
      </c>
      <c r="K101" t="b">
        <f>B101=ステップ対応前!B101</f>
        <v>1</v>
      </c>
      <c r="L101" t="b">
        <f>C101=ステップ対応前!C101</f>
        <v>1</v>
      </c>
      <c r="M101" t="b">
        <f>D101=ステップ対応前!D101</f>
        <v>1</v>
      </c>
      <c r="N101" t="b">
        <f>E101=ステップ対応前!E101</f>
        <v>1</v>
      </c>
      <c r="O101" t="b">
        <f>F101=ステップ対応前!F101</f>
        <v>1</v>
      </c>
      <c r="P101" t="b">
        <f>G101=ステップ対応前!G101</f>
        <v>1</v>
      </c>
      <c r="Q101" t="b">
        <f>H101=ステップ対応前!H101</f>
        <v>1</v>
      </c>
      <c r="R101" t="b">
        <f>I101=ステップ対応前!I101</f>
        <v>1</v>
      </c>
      <c r="S101" t="b">
        <f>J101=ステップ対応前!J101</f>
        <v>1</v>
      </c>
    </row>
    <row r="102" spans="1:19" x14ac:dyDescent="0.55000000000000004">
      <c r="A102" s="87">
        <v>45933.581145833334</v>
      </c>
      <c r="B102" s="66" t="s">
        <v>1388</v>
      </c>
      <c r="C102" s="66" t="s">
        <v>493</v>
      </c>
      <c r="D102" s="68">
        <v>45797</v>
      </c>
      <c r="E102" s="67">
        <v>0</v>
      </c>
      <c r="F102" s="67">
        <v>14</v>
      </c>
      <c r="G102" s="67">
        <v>80</v>
      </c>
      <c r="H102" s="66" t="s">
        <v>491</v>
      </c>
      <c r="I102" s="66" t="s">
        <v>473</v>
      </c>
      <c r="J102" s="67">
        <v>200</v>
      </c>
      <c r="K102" t="b">
        <f>B102=ステップ対応前!B102</f>
        <v>1</v>
      </c>
      <c r="L102" t="b">
        <f>C102=ステップ対応前!C102</f>
        <v>1</v>
      </c>
      <c r="M102" t="b">
        <f>D102=ステップ対応前!D102</f>
        <v>1</v>
      </c>
      <c r="N102" t="b">
        <f>E102=ステップ対応前!E102</f>
        <v>1</v>
      </c>
      <c r="O102" t="b">
        <f>F102=ステップ対応前!F102</f>
        <v>1</v>
      </c>
      <c r="P102" t="b">
        <f>G102=ステップ対応前!G102</f>
        <v>1</v>
      </c>
      <c r="Q102" t="b">
        <f>H102=ステップ対応前!H102</f>
        <v>1</v>
      </c>
      <c r="R102" t="b">
        <f>I102=ステップ対応前!I102</f>
        <v>1</v>
      </c>
      <c r="S102" t="b">
        <f>J102=ステップ対応前!J102</f>
        <v>1</v>
      </c>
    </row>
    <row r="103" spans="1:19" x14ac:dyDescent="0.55000000000000004">
      <c r="A103" s="87">
        <v>45933.581145833334</v>
      </c>
      <c r="B103" s="66" t="s">
        <v>1388</v>
      </c>
      <c r="C103" s="66" t="s">
        <v>493</v>
      </c>
      <c r="D103" s="68">
        <v>45798</v>
      </c>
      <c r="E103" s="67">
        <v>12</v>
      </c>
      <c r="F103" s="67">
        <v>0</v>
      </c>
      <c r="G103" s="67">
        <v>72</v>
      </c>
      <c r="H103" s="66" t="s">
        <v>491</v>
      </c>
      <c r="I103" s="66" t="s">
        <v>473</v>
      </c>
      <c r="J103" s="67">
        <v>200</v>
      </c>
      <c r="K103" t="b">
        <f>B103=ステップ対応前!B103</f>
        <v>1</v>
      </c>
      <c r="L103" t="b">
        <f>C103=ステップ対応前!C103</f>
        <v>1</v>
      </c>
      <c r="M103" t="b">
        <f>D103=ステップ対応前!D103</f>
        <v>1</v>
      </c>
      <c r="N103" t="b">
        <f>E103=ステップ対応前!E103</f>
        <v>1</v>
      </c>
      <c r="O103" t="b">
        <f>F103=ステップ対応前!F103</f>
        <v>1</v>
      </c>
      <c r="P103" t="b">
        <f>G103=ステップ対応前!G103</f>
        <v>1</v>
      </c>
      <c r="Q103" t="b">
        <f>H103=ステップ対応前!H103</f>
        <v>1</v>
      </c>
      <c r="R103" t="b">
        <f>I103=ステップ対応前!I103</f>
        <v>1</v>
      </c>
      <c r="S103" t="b">
        <f>J103=ステップ対応前!J103</f>
        <v>1</v>
      </c>
    </row>
    <row r="104" spans="1:19" x14ac:dyDescent="0.55000000000000004">
      <c r="A104" s="87">
        <v>45933.581145833334</v>
      </c>
      <c r="B104" s="66" t="s">
        <v>1388</v>
      </c>
      <c r="C104" s="66" t="s">
        <v>493</v>
      </c>
      <c r="D104" s="68">
        <v>45799</v>
      </c>
      <c r="E104" s="67">
        <v>0</v>
      </c>
      <c r="F104" s="67">
        <v>14</v>
      </c>
      <c r="G104" s="67">
        <v>72</v>
      </c>
      <c r="H104" s="66" t="s">
        <v>491</v>
      </c>
      <c r="I104" s="66" t="s">
        <v>473</v>
      </c>
      <c r="J104" s="67">
        <v>200</v>
      </c>
      <c r="K104" t="b">
        <f>B104=ステップ対応前!B104</f>
        <v>1</v>
      </c>
      <c r="L104" t="b">
        <f>C104=ステップ対応前!C104</f>
        <v>1</v>
      </c>
      <c r="M104" t="b">
        <f>D104=ステップ対応前!D104</f>
        <v>1</v>
      </c>
      <c r="N104" t="b">
        <f>E104=ステップ対応前!E104</f>
        <v>1</v>
      </c>
      <c r="O104" t="b">
        <f>F104=ステップ対応前!F104</f>
        <v>1</v>
      </c>
      <c r="P104" t="b">
        <f>G104=ステップ対応前!G104</f>
        <v>1</v>
      </c>
      <c r="Q104" t="b">
        <f>H104=ステップ対応前!H104</f>
        <v>1</v>
      </c>
      <c r="R104" t="b">
        <f>I104=ステップ対応前!I104</f>
        <v>1</v>
      </c>
      <c r="S104" t="b">
        <f>J104=ステップ対応前!J104</f>
        <v>1</v>
      </c>
    </row>
    <row r="105" spans="1:19" x14ac:dyDescent="0.55000000000000004">
      <c r="A105" s="87">
        <v>45933.581145833334</v>
      </c>
      <c r="B105" s="66" t="s">
        <v>1388</v>
      </c>
      <c r="C105" s="66" t="s">
        <v>493</v>
      </c>
      <c r="D105" s="68">
        <v>45800</v>
      </c>
      <c r="E105" s="67">
        <v>14</v>
      </c>
      <c r="F105" s="67">
        <v>0</v>
      </c>
      <c r="G105" s="67">
        <v>79</v>
      </c>
      <c r="H105" s="66" t="s">
        <v>491</v>
      </c>
      <c r="I105" s="66" t="s">
        <v>473</v>
      </c>
      <c r="J105" s="67">
        <v>200</v>
      </c>
      <c r="K105" t="b">
        <f>B105=ステップ対応前!B105</f>
        <v>1</v>
      </c>
      <c r="L105" t="b">
        <f>C105=ステップ対応前!C105</f>
        <v>1</v>
      </c>
      <c r="M105" t="b">
        <f>D105=ステップ対応前!D105</f>
        <v>1</v>
      </c>
      <c r="N105" t="b">
        <f>E105=ステップ対応前!E105</f>
        <v>1</v>
      </c>
      <c r="O105" t="b">
        <f>F105=ステップ対応前!F105</f>
        <v>1</v>
      </c>
      <c r="P105" t="b">
        <f>G105=ステップ対応前!G105</f>
        <v>1</v>
      </c>
      <c r="Q105" t="b">
        <f>H105=ステップ対応前!H105</f>
        <v>1</v>
      </c>
      <c r="R105" t="b">
        <f>I105=ステップ対応前!I105</f>
        <v>1</v>
      </c>
      <c r="S105" t="b">
        <f>J105=ステップ対応前!J105</f>
        <v>1</v>
      </c>
    </row>
    <row r="106" spans="1:19" x14ac:dyDescent="0.55000000000000004">
      <c r="A106" s="87">
        <v>45933.581145833334</v>
      </c>
      <c r="B106" s="66" t="s">
        <v>1388</v>
      </c>
      <c r="C106" s="66" t="s">
        <v>493</v>
      </c>
      <c r="D106" s="68">
        <v>45804</v>
      </c>
      <c r="E106" s="67">
        <v>14</v>
      </c>
      <c r="F106" s="67">
        <v>0</v>
      </c>
      <c r="G106" s="67">
        <v>73</v>
      </c>
      <c r="H106" s="66" t="s">
        <v>491</v>
      </c>
      <c r="I106" s="66" t="s">
        <v>473</v>
      </c>
      <c r="J106" s="67">
        <v>200</v>
      </c>
      <c r="K106" t="b">
        <f>B106=ステップ対応前!B106</f>
        <v>1</v>
      </c>
      <c r="L106" t="b">
        <f>C106=ステップ対応前!C106</f>
        <v>1</v>
      </c>
      <c r="M106" t="b">
        <f>D106=ステップ対応前!D106</f>
        <v>1</v>
      </c>
      <c r="N106" t="b">
        <f>E106=ステップ対応前!E106</f>
        <v>1</v>
      </c>
      <c r="O106" t="b">
        <f>F106=ステップ対応前!F106</f>
        <v>1</v>
      </c>
      <c r="P106" t="b">
        <f>G106=ステップ対応前!G106</f>
        <v>1</v>
      </c>
      <c r="Q106" t="b">
        <f>H106=ステップ対応前!H106</f>
        <v>1</v>
      </c>
      <c r="R106" t="b">
        <f>I106=ステップ対応前!I106</f>
        <v>1</v>
      </c>
      <c r="S106" t="b">
        <f>J106=ステップ対応前!J106</f>
        <v>1</v>
      </c>
    </row>
    <row r="107" spans="1:19" x14ac:dyDescent="0.55000000000000004">
      <c r="A107" s="87">
        <v>45933.581145833334</v>
      </c>
      <c r="B107" s="66" t="s">
        <v>1388</v>
      </c>
      <c r="C107" s="66" t="s">
        <v>501</v>
      </c>
      <c r="D107" s="68">
        <v>45796</v>
      </c>
      <c r="E107" s="67">
        <v>0</v>
      </c>
      <c r="F107" s="67">
        <v>2</v>
      </c>
      <c r="G107" s="67">
        <v>97</v>
      </c>
      <c r="H107" s="66" t="s">
        <v>500</v>
      </c>
      <c r="I107" s="66" t="s">
        <v>490</v>
      </c>
      <c r="J107" s="67">
        <v>120</v>
      </c>
      <c r="K107" t="b">
        <f>B107=ステップ対応前!B107</f>
        <v>1</v>
      </c>
      <c r="L107" t="b">
        <f>C107=ステップ対応前!C107</f>
        <v>1</v>
      </c>
      <c r="M107" t="b">
        <f>D107=ステップ対応前!D107</f>
        <v>1</v>
      </c>
      <c r="N107" t="b">
        <f>E107=ステップ対応前!E107</f>
        <v>1</v>
      </c>
      <c r="O107" t="b">
        <f>F107=ステップ対応前!F107</f>
        <v>1</v>
      </c>
      <c r="P107" t="b">
        <f>G107=ステップ対応前!G107</f>
        <v>1</v>
      </c>
      <c r="Q107" t="b">
        <f>H107=ステップ対応前!H107</f>
        <v>1</v>
      </c>
      <c r="R107" t="b">
        <f>I107=ステップ対応前!I107</f>
        <v>1</v>
      </c>
      <c r="S107" t="b">
        <f>J107=ステップ対応前!J107</f>
        <v>1</v>
      </c>
    </row>
    <row r="108" spans="1:19" x14ac:dyDescent="0.55000000000000004">
      <c r="A108" s="87">
        <v>45933.581145833334</v>
      </c>
      <c r="B108" s="66" t="s">
        <v>1388</v>
      </c>
      <c r="C108" s="66" t="s">
        <v>501</v>
      </c>
      <c r="D108" s="68">
        <v>45798</v>
      </c>
      <c r="E108" s="67">
        <v>2</v>
      </c>
      <c r="F108" s="67">
        <v>0</v>
      </c>
      <c r="G108" s="67">
        <v>72</v>
      </c>
      <c r="H108" s="66" t="s">
        <v>500</v>
      </c>
      <c r="I108" s="66" t="s">
        <v>490</v>
      </c>
      <c r="J108" s="67">
        <v>120</v>
      </c>
      <c r="K108" t="b">
        <f>B108=ステップ対応前!B108</f>
        <v>1</v>
      </c>
      <c r="L108" t="b">
        <f>C108=ステップ対応前!C108</f>
        <v>1</v>
      </c>
      <c r="M108" t="b">
        <f>D108=ステップ対応前!D108</f>
        <v>1</v>
      </c>
      <c r="N108" t="b">
        <f>E108=ステップ対応前!E108</f>
        <v>1</v>
      </c>
      <c r="O108" t="b">
        <f>F108=ステップ対応前!F108</f>
        <v>1</v>
      </c>
      <c r="P108" t="b">
        <f>G108=ステップ対応前!G108</f>
        <v>1</v>
      </c>
      <c r="Q108" t="b">
        <f>H108=ステップ対応前!H108</f>
        <v>1</v>
      </c>
      <c r="R108" t="b">
        <f>I108=ステップ対応前!I108</f>
        <v>1</v>
      </c>
      <c r="S108" t="b">
        <f>J108=ステップ対応前!J108</f>
        <v>1</v>
      </c>
    </row>
    <row r="109" spans="1:19" x14ac:dyDescent="0.55000000000000004">
      <c r="A109" s="87">
        <v>45933.581145833334</v>
      </c>
      <c r="B109" s="66" t="s">
        <v>1388</v>
      </c>
      <c r="C109" s="66" t="s">
        <v>503</v>
      </c>
      <c r="D109" s="68">
        <v>45714</v>
      </c>
      <c r="E109" s="67">
        <v>0</v>
      </c>
      <c r="F109" s="67">
        <v>80</v>
      </c>
      <c r="G109" s="67">
        <v>116</v>
      </c>
      <c r="H109" s="66" t="s">
        <v>502</v>
      </c>
      <c r="I109" s="66" t="s">
        <v>490</v>
      </c>
      <c r="J109" s="67">
        <v>160</v>
      </c>
      <c r="K109" t="b">
        <f>B109=ステップ対応前!B109</f>
        <v>1</v>
      </c>
      <c r="L109" t="b">
        <f>C109=ステップ対応前!C109</f>
        <v>1</v>
      </c>
      <c r="M109" t="b">
        <f>D109=ステップ対応前!D109</f>
        <v>1</v>
      </c>
      <c r="N109" t="b">
        <f>E109=ステップ対応前!E109</f>
        <v>1</v>
      </c>
      <c r="O109" t="b">
        <f>F109=ステップ対応前!F109</f>
        <v>1</v>
      </c>
      <c r="P109" t="b">
        <f>G109=ステップ対応前!G109</f>
        <v>1</v>
      </c>
      <c r="Q109" t="b">
        <f>H109=ステップ対応前!H109</f>
        <v>1</v>
      </c>
      <c r="R109" t="b">
        <f>I109=ステップ対応前!I109</f>
        <v>1</v>
      </c>
      <c r="S109" t="b">
        <f>J109=ステップ対応前!J109</f>
        <v>1</v>
      </c>
    </row>
    <row r="110" spans="1:19" x14ac:dyDescent="0.55000000000000004">
      <c r="A110" s="87">
        <v>45933.581145833334</v>
      </c>
      <c r="B110" s="66" t="s">
        <v>1388</v>
      </c>
      <c r="C110" s="66" t="s">
        <v>503</v>
      </c>
      <c r="D110" s="68">
        <v>45715</v>
      </c>
      <c r="E110" s="67">
        <v>50</v>
      </c>
      <c r="F110" s="67">
        <v>52</v>
      </c>
      <c r="G110" s="67">
        <v>118</v>
      </c>
      <c r="H110" s="66" t="s">
        <v>502</v>
      </c>
      <c r="I110" s="66" t="s">
        <v>490</v>
      </c>
      <c r="J110" s="67">
        <v>160</v>
      </c>
      <c r="K110" t="b">
        <f>B110=ステップ対応前!B110</f>
        <v>1</v>
      </c>
      <c r="L110" t="b">
        <f>C110=ステップ対応前!C110</f>
        <v>1</v>
      </c>
      <c r="M110" t="b">
        <f>D110=ステップ対応前!D110</f>
        <v>1</v>
      </c>
      <c r="N110" t="b">
        <f>E110=ステップ対応前!E110</f>
        <v>1</v>
      </c>
      <c r="O110" t="b">
        <f>F110=ステップ対応前!F110</f>
        <v>1</v>
      </c>
      <c r="P110" t="b">
        <f>G110=ステップ対応前!G110</f>
        <v>1</v>
      </c>
      <c r="Q110" t="b">
        <f>H110=ステップ対応前!H110</f>
        <v>1</v>
      </c>
      <c r="R110" t="b">
        <f>I110=ステップ対応前!I110</f>
        <v>1</v>
      </c>
      <c r="S110" t="b">
        <f>J110=ステップ対応前!J110</f>
        <v>1</v>
      </c>
    </row>
    <row r="111" spans="1:19" x14ac:dyDescent="0.55000000000000004">
      <c r="A111" s="87">
        <v>45933.581145833334</v>
      </c>
      <c r="B111" s="66" t="s">
        <v>1388</v>
      </c>
      <c r="C111" s="66" t="s">
        <v>503</v>
      </c>
      <c r="D111" s="68">
        <v>45716</v>
      </c>
      <c r="E111" s="67">
        <v>52</v>
      </c>
      <c r="F111" s="67">
        <v>73</v>
      </c>
      <c r="G111" s="67">
        <v>135</v>
      </c>
      <c r="H111" s="66" t="s">
        <v>502</v>
      </c>
      <c r="I111" s="66" t="s">
        <v>490</v>
      </c>
      <c r="J111" s="67">
        <v>160</v>
      </c>
      <c r="K111" t="b">
        <f>B111=ステップ対応前!B111</f>
        <v>1</v>
      </c>
      <c r="L111" t="b">
        <f>C111=ステップ対応前!C111</f>
        <v>1</v>
      </c>
      <c r="M111" t="b">
        <f>D111=ステップ対応前!D111</f>
        <v>1</v>
      </c>
      <c r="N111" t="b">
        <f>E111=ステップ対応前!E111</f>
        <v>1</v>
      </c>
      <c r="O111" t="b">
        <f>F111=ステップ対応前!F111</f>
        <v>1</v>
      </c>
      <c r="P111" t="b">
        <f>G111=ステップ対応前!G111</f>
        <v>1</v>
      </c>
      <c r="Q111" t="b">
        <f>H111=ステップ対応前!H111</f>
        <v>1</v>
      </c>
      <c r="R111" t="b">
        <f>I111=ステップ対応前!I111</f>
        <v>1</v>
      </c>
      <c r="S111" t="b">
        <f>J111=ステップ対応前!J111</f>
        <v>1</v>
      </c>
    </row>
    <row r="112" spans="1:19" x14ac:dyDescent="0.55000000000000004">
      <c r="A112" s="87">
        <v>45933.581145833334</v>
      </c>
      <c r="B112" s="66" t="s">
        <v>1388</v>
      </c>
      <c r="C112" s="66" t="s">
        <v>503</v>
      </c>
      <c r="D112" s="68">
        <v>45719</v>
      </c>
      <c r="E112" s="67">
        <v>73</v>
      </c>
      <c r="F112" s="67">
        <v>99</v>
      </c>
      <c r="G112" s="67">
        <v>107</v>
      </c>
      <c r="H112" s="66" t="s">
        <v>502</v>
      </c>
      <c r="I112" s="66" t="s">
        <v>490</v>
      </c>
      <c r="J112" s="67">
        <v>160</v>
      </c>
      <c r="K112" t="b">
        <f>B112=ステップ対応前!B112</f>
        <v>1</v>
      </c>
      <c r="L112" t="b">
        <f>C112=ステップ対応前!C112</f>
        <v>1</v>
      </c>
      <c r="M112" t="b">
        <f>D112=ステップ対応前!D112</f>
        <v>1</v>
      </c>
      <c r="N112" t="b">
        <f>E112=ステップ対応前!E112</f>
        <v>1</v>
      </c>
      <c r="O112" t="b">
        <f>F112=ステップ対応前!F112</f>
        <v>1</v>
      </c>
      <c r="P112" t="b">
        <f>G112=ステップ対応前!G112</f>
        <v>1</v>
      </c>
      <c r="Q112" t="b">
        <f>H112=ステップ対応前!H112</f>
        <v>1</v>
      </c>
      <c r="R112" t="b">
        <f>I112=ステップ対応前!I112</f>
        <v>1</v>
      </c>
      <c r="S112" t="b">
        <f>J112=ステップ対応前!J112</f>
        <v>1</v>
      </c>
    </row>
    <row r="113" spans="1:19" x14ac:dyDescent="0.55000000000000004">
      <c r="A113" s="87">
        <v>45933.581145833334</v>
      </c>
      <c r="B113" s="66" t="s">
        <v>1388</v>
      </c>
      <c r="C113" s="66" t="s">
        <v>503</v>
      </c>
      <c r="D113" s="68">
        <v>45720</v>
      </c>
      <c r="E113" s="67">
        <v>69</v>
      </c>
      <c r="F113" s="67">
        <v>73</v>
      </c>
      <c r="G113" s="67">
        <v>103</v>
      </c>
      <c r="H113" s="66" t="s">
        <v>502</v>
      </c>
      <c r="I113" s="66" t="s">
        <v>490</v>
      </c>
      <c r="J113" s="67">
        <v>160</v>
      </c>
      <c r="K113" t="b">
        <f>B113=ステップ対応前!B113</f>
        <v>1</v>
      </c>
      <c r="L113" t="b">
        <f>C113=ステップ対応前!C113</f>
        <v>1</v>
      </c>
      <c r="M113" t="b">
        <f>D113=ステップ対応前!D113</f>
        <v>1</v>
      </c>
      <c r="N113" t="b">
        <f>E113=ステップ対応前!E113</f>
        <v>1</v>
      </c>
      <c r="O113" t="b">
        <f>F113=ステップ対応前!F113</f>
        <v>1</v>
      </c>
      <c r="P113" t="b">
        <f>G113=ステップ対応前!G113</f>
        <v>1</v>
      </c>
      <c r="Q113" t="b">
        <f>H113=ステップ対応前!H113</f>
        <v>1</v>
      </c>
      <c r="R113" t="b">
        <f>I113=ステップ対応前!I113</f>
        <v>1</v>
      </c>
      <c r="S113" t="b">
        <f>J113=ステップ対応前!J113</f>
        <v>1</v>
      </c>
    </row>
    <row r="114" spans="1:19" x14ac:dyDescent="0.55000000000000004">
      <c r="A114" s="87">
        <v>45933.581145833334</v>
      </c>
      <c r="B114" s="66" t="s">
        <v>1388</v>
      </c>
      <c r="C114" s="66" t="s">
        <v>503</v>
      </c>
      <c r="D114" s="68">
        <v>45721</v>
      </c>
      <c r="E114" s="67">
        <v>73</v>
      </c>
      <c r="F114" s="67">
        <v>103</v>
      </c>
      <c r="G114" s="67">
        <v>117</v>
      </c>
      <c r="H114" s="66" t="s">
        <v>502</v>
      </c>
      <c r="I114" s="66" t="s">
        <v>490</v>
      </c>
      <c r="J114" s="67">
        <v>160</v>
      </c>
      <c r="K114" t="b">
        <f>B114=ステップ対応前!B114</f>
        <v>1</v>
      </c>
      <c r="L114" t="b">
        <f>C114=ステップ対応前!C114</f>
        <v>1</v>
      </c>
      <c r="M114" t="b">
        <f>D114=ステップ対応前!D114</f>
        <v>1</v>
      </c>
      <c r="N114" t="b">
        <f>E114=ステップ対応前!E114</f>
        <v>1</v>
      </c>
      <c r="O114" t="b">
        <f>F114=ステップ対応前!F114</f>
        <v>1</v>
      </c>
      <c r="P114" t="b">
        <f>G114=ステップ対応前!G114</f>
        <v>1</v>
      </c>
      <c r="Q114" t="b">
        <f>H114=ステップ対応前!H114</f>
        <v>1</v>
      </c>
      <c r="R114" t="b">
        <f>I114=ステップ対応前!I114</f>
        <v>1</v>
      </c>
      <c r="S114" t="b">
        <f>J114=ステップ対応前!J114</f>
        <v>1</v>
      </c>
    </row>
    <row r="115" spans="1:19" x14ac:dyDescent="0.55000000000000004">
      <c r="A115" s="87">
        <v>45933.581145833334</v>
      </c>
      <c r="B115" s="66" t="s">
        <v>1388</v>
      </c>
      <c r="C115" s="66" t="s">
        <v>503</v>
      </c>
      <c r="D115" s="68">
        <v>45722</v>
      </c>
      <c r="E115" s="67">
        <v>73</v>
      </c>
      <c r="F115" s="67">
        <v>73</v>
      </c>
      <c r="G115" s="67">
        <v>100</v>
      </c>
      <c r="H115" s="66" t="s">
        <v>502</v>
      </c>
      <c r="I115" s="66" t="s">
        <v>490</v>
      </c>
      <c r="J115" s="67">
        <v>160</v>
      </c>
      <c r="K115" t="b">
        <f>B115=ステップ対応前!B115</f>
        <v>1</v>
      </c>
      <c r="L115" t="b">
        <f>C115=ステップ対応前!C115</f>
        <v>1</v>
      </c>
      <c r="M115" t="b">
        <f>D115=ステップ対応前!D115</f>
        <v>1</v>
      </c>
      <c r="N115" t="b">
        <f>E115=ステップ対応前!E115</f>
        <v>1</v>
      </c>
      <c r="O115" t="b">
        <f>F115=ステップ対応前!F115</f>
        <v>1</v>
      </c>
      <c r="P115" t="b">
        <f>G115=ステップ対応前!G115</f>
        <v>1</v>
      </c>
      <c r="Q115" t="b">
        <f>H115=ステップ対応前!H115</f>
        <v>1</v>
      </c>
      <c r="R115" t="b">
        <f>I115=ステップ対応前!I115</f>
        <v>1</v>
      </c>
      <c r="S115" t="b">
        <f>J115=ステップ対応前!J115</f>
        <v>1</v>
      </c>
    </row>
    <row r="116" spans="1:19" x14ac:dyDescent="0.55000000000000004">
      <c r="A116" s="87">
        <v>45933.581145833334</v>
      </c>
      <c r="B116" s="66" t="s">
        <v>1388</v>
      </c>
      <c r="C116" s="66" t="s">
        <v>503</v>
      </c>
      <c r="D116" s="68">
        <v>45723</v>
      </c>
      <c r="E116" s="67">
        <v>73</v>
      </c>
      <c r="F116" s="67">
        <v>103</v>
      </c>
      <c r="G116" s="67">
        <v>109</v>
      </c>
      <c r="H116" s="66" t="s">
        <v>502</v>
      </c>
      <c r="I116" s="66" t="s">
        <v>490</v>
      </c>
      <c r="J116" s="67">
        <v>160</v>
      </c>
      <c r="K116" t="b">
        <f>B116=ステップ対応前!B116</f>
        <v>1</v>
      </c>
      <c r="L116" t="b">
        <f>C116=ステップ対応前!C116</f>
        <v>1</v>
      </c>
      <c r="M116" t="b">
        <f>D116=ステップ対応前!D116</f>
        <v>1</v>
      </c>
      <c r="N116" t="b">
        <f>E116=ステップ対応前!E116</f>
        <v>1</v>
      </c>
      <c r="O116" t="b">
        <f>F116=ステップ対応前!F116</f>
        <v>1</v>
      </c>
      <c r="P116" t="b">
        <f>G116=ステップ対応前!G116</f>
        <v>1</v>
      </c>
      <c r="Q116" t="b">
        <f>H116=ステップ対応前!H116</f>
        <v>1</v>
      </c>
      <c r="R116" t="b">
        <f>I116=ステップ対応前!I116</f>
        <v>1</v>
      </c>
      <c r="S116" t="b">
        <f>J116=ステップ対応前!J116</f>
        <v>1</v>
      </c>
    </row>
    <row r="117" spans="1:19" x14ac:dyDescent="0.55000000000000004">
      <c r="A117" s="87">
        <v>45933.581145833334</v>
      </c>
      <c r="B117" s="66" t="s">
        <v>1388</v>
      </c>
      <c r="C117" s="66" t="s">
        <v>503</v>
      </c>
      <c r="D117" s="68">
        <v>45726</v>
      </c>
      <c r="E117" s="67">
        <v>73</v>
      </c>
      <c r="F117" s="67">
        <v>74</v>
      </c>
      <c r="G117" s="67">
        <v>106</v>
      </c>
      <c r="H117" s="66" t="s">
        <v>502</v>
      </c>
      <c r="I117" s="66" t="s">
        <v>490</v>
      </c>
      <c r="J117" s="67">
        <v>160</v>
      </c>
      <c r="K117" t="b">
        <f>B117=ステップ対応前!B117</f>
        <v>1</v>
      </c>
      <c r="L117" t="b">
        <f>C117=ステップ対応前!C117</f>
        <v>1</v>
      </c>
      <c r="M117" t="b">
        <f>D117=ステップ対応前!D117</f>
        <v>1</v>
      </c>
      <c r="N117" t="b">
        <f>E117=ステップ対応前!E117</f>
        <v>1</v>
      </c>
      <c r="O117" t="b">
        <f>F117=ステップ対応前!F117</f>
        <v>1</v>
      </c>
      <c r="P117" t="b">
        <f>G117=ステップ対応前!G117</f>
        <v>1</v>
      </c>
      <c r="Q117" t="b">
        <f>H117=ステップ対応前!H117</f>
        <v>1</v>
      </c>
      <c r="R117" t="b">
        <f>I117=ステップ対応前!I117</f>
        <v>1</v>
      </c>
      <c r="S117" t="b">
        <f>J117=ステップ対応前!J117</f>
        <v>1</v>
      </c>
    </row>
    <row r="118" spans="1:19" x14ac:dyDescent="0.55000000000000004">
      <c r="A118" s="87">
        <v>45933.581145833334</v>
      </c>
      <c r="B118" s="66" t="s">
        <v>1388</v>
      </c>
      <c r="C118" s="66" t="s">
        <v>503</v>
      </c>
      <c r="D118" s="68">
        <v>45727</v>
      </c>
      <c r="E118" s="67">
        <v>74</v>
      </c>
      <c r="F118" s="67">
        <v>73</v>
      </c>
      <c r="G118" s="67">
        <v>102</v>
      </c>
      <c r="H118" s="66" t="s">
        <v>502</v>
      </c>
      <c r="I118" s="66" t="s">
        <v>490</v>
      </c>
      <c r="J118" s="67">
        <v>160</v>
      </c>
      <c r="K118" t="b">
        <f>B118=ステップ対応前!B118</f>
        <v>1</v>
      </c>
      <c r="L118" t="b">
        <f>C118=ステップ対応前!C118</f>
        <v>1</v>
      </c>
      <c r="M118" t="b">
        <f>D118=ステップ対応前!D118</f>
        <v>1</v>
      </c>
      <c r="N118" t="b">
        <f>E118=ステップ対応前!E118</f>
        <v>1</v>
      </c>
      <c r="O118" t="b">
        <f>F118=ステップ対応前!F118</f>
        <v>1</v>
      </c>
      <c r="P118" t="b">
        <f>G118=ステップ対応前!G118</f>
        <v>1</v>
      </c>
      <c r="Q118" t="b">
        <f>H118=ステップ対応前!H118</f>
        <v>1</v>
      </c>
      <c r="R118" t="b">
        <f>I118=ステップ対応前!I118</f>
        <v>1</v>
      </c>
      <c r="S118" t="b">
        <f>J118=ステップ対応前!J118</f>
        <v>1</v>
      </c>
    </row>
    <row r="119" spans="1:19" x14ac:dyDescent="0.55000000000000004">
      <c r="A119" s="87">
        <v>45933.581145833334</v>
      </c>
      <c r="B119" s="66" t="s">
        <v>1388</v>
      </c>
      <c r="C119" s="66" t="s">
        <v>503</v>
      </c>
      <c r="D119" s="68">
        <v>45728</v>
      </c>
      <c r="E119" s="67">
        <v>73</v>
      </c>
      <c r="F119" s="67">
        <v>103</v>
      </c>
      <c r="G119" s="67">
        <v>111</v>
      </c>
      <c r="H119" s="66" t="s">
        <v>502</v>
      </c>
      <c r="I119" s="66" t="s">
        <v>490</v>
      </c>
      <c r="J119" s="67">
        <v>160</v>
      </c>
      <c r="K119" t="b">
        <f>B119=ステップ対応前!B119</f>
        <v>1</v>
      </c>
      <c r="L119" t="b">
        <f>C119=ステップ対応前!C119</f>
        <v>1</v>
      </c>
      <c r="M119" t="b">
        <f>D119=ステップ対応前!D119</f>
        <v>1</v>
      </c>
      <c r="N119" t="b">
        <f>E119=ステップ対応前!E119</f>
        <v>1</v>
      </c>
      <c r="O119" t="b">
        <f>F119=ステップ対応前!F119</f>
        <v>1</v>
      </c>
      <c r="P119" t="b">
        <f>G119=ステップ対応前!G119</f>
        <v>1</v>
      </c>
      <c r="Q119" t="b">
        <f>H119=ステップ対応前!H119</f>
        <v>1</v>
      </c>
      <c r="R119" t="b">
        <f>I119=ステップ対応前!I119</f>
        <v>1</v>
      </c>
      <c r="S119" t="b">
        <f>J119=ステップ対応前!J119</f>
        <v>1</v>
      </c>
    </row>
    <row r="120" spans="1:19" x14ac:dyDescent="0.55000000000000004">
      <c r="A120" s="87">
        <v>45933.581145833334</v>
      </c>
      <c r="B120" s="66" t="s">
        <v>1388</v>
      </c>
      <c r="C120" s="66" t="s">
        <v>503</v>
      </c>
      <c r="D120" s="68">
        <v>45729</v>
      </c>
      <c r="E120" s="67">
        <v>73</v>
      </c>
      <c r="F120" s="67">
        <v>73</v>
      </c>
      <c r="G120" s="67">
        <v>101</v>
      </c>
      <c r="H120" s="66" t="s">
        <v>502</v>
      </c>
      <c r="I120" s="66" t="s">
        <v>490</v>
      </c>
      <c r="J120" s="67">
        <v>160</v>
      </c>
      <c r="K120" t="b">
        <f>B120=ステップ対応前!B120</f>
        <v>1</v>
      </c>
      <c r="L120" t="b">
        <f>C120=ステップ対応前!C120</f>
        <v>1</v>
      </c>
      <c r="M120" t="b">
        <f>D120=ステップ対応前!D120</f>
        <v>1</v>
      </c>
      <c r="N120" t="b">
        <f>E120=ステップ対応前!E120</f>
        <v>1</v>
      </c>
      <c r="O120" t="b">
        <f>F120=ステップ対応前!F120</f>
        <v>1</v>
      </c>
      <c r="P120" t="b">
        <f>G120=ステップ対応前!G120</f>
        <v>1</v>
      </c>
      <c r="Q120" t="b">
        <f>H120=ステップ対応前!H120</f>
        <v>1</v>
      </c>
      <c r="R120" t="b">
        <f>I120=ステップ対応前!I120</f>
        <v>1</v>
      </c>
      <c r="S120" t="b">
        <f>J120=ステップ対応前!J120</f>
        <v>1</v>
      </c>
    </row>
    <row r="121" spans="1:19" x14ac:dyDescent="0.55000000000000004">
      <c r="A121" s="87">
        <v>45933.581145833334</v>
      </c>
      <c r="B121" s="66" t="s">
        <v>1388</v>
      </c>
      <c r="C121" s="66" t="s">
        <v>503</v>
      </c>
      <c r="D121" s="68">
        <v>45730</v>
      </c>
      <c r="E121" s="67">
        <v>73</v>
      </c>
      <c r="F121" s="67">
        <v>104</v>
      </c>
      <c r="G121" s="67">
        <v>111</v>
      </c>
      <c r="H121" s="66" t="s">
        <v>502</v>
      </c>
      <c r="I121" s="66" t="s">
        <v>490</v>
      </c>
      <c r="J121" s="67">
        <v>160</v>
      </c>
      <c r="K121" t="b">
        <f>B121=ステップ対応前!B121</f>
        <v>1</v>
      </c>
      <c r="L121" t="b">
        <f>C121=ステップ対応前!C121</f>
        <v>1</v>
      </c>
      <c r="M121" t="b">
        <f>D121=ステップ対応前!D121</f>
        <v>1</v>
      </c>
      <c r="N121" t="b">
        <f>E121=ステップ対応前!E121</f>
        <v>1</v>
      </c>
      <c r="O121" t="b">
        <f>F121=ステップ対応前!F121</f>
        <v>1</v>
      </c>
      <c r="P121" t="b">
        <f>G121=ステップ対応前!G121</f>
        <v>1</v>
      </c>
      <c r="Q121" t="b">
        <f>H121=ステップ対応前!H121</f>
        <v>1</v>
      </c>
      <c r="R121" t="b">
        <f>I121=ステップ対応前!I121</f>
        <v>1</v>
      </c>
      <c r="S121" t="b">
        <f>J121=ステップ対応前!J121</f>
        <v>1</v>
      </c>
    </row>
    <row r="122" spans="1:19" x14ac:dyDescent="0.55000000000000004">
      <c r="A122" s="87">
        <v>45933.581145833334</v>
      </c>
      <c r="B122" s="66" t="s">
        <v>1388</v>
      </c>
      <c r="C122" s="66" t="s">
        <v>503</v>
      </c>
      <c r="D122" s="68">
        <v>45733</v>
      </c>
      <c r="E122" s="67">
        <v>74</v>
      </c>
      <c r="F122" s="67">
        <v>73</v>
      </c>
      <c r="G122" s="67">
        <v>124</v>
      </c>
      <c r="H122" s="66" t="s">
        <v>502</v>
      </c>
      <c r="I122" s="66" t="s">
        <v>490</v>
      </c>
      <c r="J122" s="67">
        <v>160</v>
      </c>
      <c r="K122" t="b">
        <f>B122=ステップ対応前!B122</f>
        <v>1</v>
      </c>
      <c r="L122" t="b">
        <f>C122=ステップ対応前!C122</f>
        <v>1</v>
      </c>
      <c r="M122" t="b">
        <f>D122=ステップ対応前!D122</f>
        <v>1</v>
      </c>
      <c r="N122" t="b">
        <f>E122=ステップ対応前!E122</f>
        <v>1</v>
      </c>
      <c r="O122" t="b">
        <f>F122=ステップ対応前!F122</f>
        <v>1</v>
      </c>
      <c r="P122" t="b">
        <f>G122=ステップ対応前!G122</f>
        <v>1</v>
      </c>
      <c r="Q122" t="b">
        <f>H122=ステップ対応前!H122</f>
        <v>1</v>
      </c>
      <c r="R122" t="b">
        <f>I122=ステップ対応前!I122</f>
        <v>1</v>
      </c>
      <c r="S122" t="b">
        <f>J122=ステップ対応前!J122</f>
        <v>1</v>
      </c>
    </row>
    <row r="123" spans="1:19" x14ac:dyDescent="0.55000000000000004">
      <c r="A123" s="87">
        <v>45933.581145833334</v>
      </c>
      <c r="B123" s="66" t="s">
        <v>1388</v>
      </c>
      <c r="C123" s="66" t="s">
        <v>503</v>
      </c>
      <c r="D123" s="68">
        <v>45734</v>
      </c>
      <c r="E123" s="67">
        <v>73</v>
      </c>
      <c r="F123" s="67">
        <v>153</v>
      </c>
      <c r="G123" s="67">
        <v>121</v>
      </c>
      <c r="H123" s="66" t="s">
        <v>502</v>
      </c>
      <c r="I123" s="66" t="s">
        <v>490</v>
      </c>
      <c r="J123" s="67">
        <v>160</v>
      </c>
      <c r="K123" t="b">
        <f>B123=ステップ対応前!B123</f>
        <v>1</v>
      </c>
      <c r="L123" t="b">
        <f>C123=ステップ対応前!C123</f>
        <v>1</v>
      </c>
      <c r="M123" t="b">
        <f>D123=ステップ対応前!D123</f>
        <v>1</v>
      </c>
      <c r="N123" t="b">
        <f>E123=ステップ対応前!E123</f>
        <v>1</v>
      </c>
      <c r="O123" t="b">
        <f>F123=ステップ対応前!F123</f>
        <v>1</v>
      </c>
      <c r="P123" t="b">
        <f>G123=ステップ対応前!G123</f>
        <v>1</v>
      </c>
      <c r="Q123" t="b">
        <f>H123=ステップ対応前!H123</f>
        <v>1</v>
      </c>
      <c r="R123" t="b">
        <f>I123=ステップ対応前!I123</f>
        <v>1</v>
      </c>
      <c r="S123" t="b">
        <f>J123=ステップ対応前!J123</f>
        <v>1</v>
      </c>
    </row>
    <row r="124" spans="1:19" x14ac:dyDescent="0.55000000000000004">
      <c r="A124" s="87">
        <v>45933.581145833334</v>
      </c>
      <c r="B124" s="66" t="s">
        <v>1388</v>
      </c>
      <c r="C124" s="66" t="s">
        <v>503</v>
      </c>
      <c r="D124" s="68">
        <v>45735</v>
      </c>
      <c r="E124" s="67">
        <v>73</v>
      </c>
      <c r="F124" s="67">
        <v>83</v>
      </c>
      <c r="G124" s="67">
        <v>133</v>
      </c>
      <c r="H124" s="66" t="s">
        <v>502</v>
      </c>
      <c r="I124" s="66" t="s">
        <v>490</v>
      </c>
      <c r="J124" s="67">
        <v>160</v>
      </c>
      <c r="K124" t="b">
        <f>B124=ステップ対応前!B124</f>
        <v>1</v>
      </c>
      <c r="L124" t="b">
        <f>C124=ステップ対応前!C124</f>
        <v>1</v>
      </c>
      <c r="M124" t="b">
        <f>D124=ステップ対応前!D124</f>
        <v>1</v>
      </c>
      <c r="N124" t="b">
        <f>E124=ステップ対応前!E124</f>
        <v>1</v>
      </c>
      <c r="O124" t="b">
        <f>F124=ステップ対応前!F124</f>
        <v>1</v>
      </c>
      <c r="P124" t="b">
        <f>G124=ステップ対応前!G124</f>
        <v>1</v>
      </c>
      <c r="Q124" t="b">
        <f>H124=ステップ対応前!H124</f>
        <v>1</v>
      </c>
      <c r="R124" t="b">
        <f>I124=ステップ対応前!I124</f>
        <v>1</v>
      </c>
      <c r="S124" t="b">
        <f>J124=ステップ対応前!J124</f>
        <v>1</v>
      </c>
    </row>
    <row r="125" spans="1:19" x14ac:dyDescent="0.55000000000000004">
      <c r="A125" s="87">
        <v>45933.581145833334</v>
      </c>
      <c r="B125" s="66" t="s">
        <v>1388</v>
      </c>
      <c r="C125" s="66" t="s">
        <v>503</v>
      </c>
      <c r="D125" s="68">
        <v>45736</v>
      </c>
      <c r="E125" s="67">
        <v>73</v>
      </c>
      <c r="F125" s="67">
        <v>53</v>
      </c>
      <c r="G125" s="67">
        <v>128</v>
      </c>
      <c r="H125" s="66" t="s">
        <v>502</v>
      </c>
      <c r="I125" s="66" t="s">
        <v>490</v>
      </c>
      <c r="J125" s="67">
        <v>160</v>
      </c>
      <c r="K125" t="b">
        <f>B125=ステップ対応前!B125</f>
        <v>1</v>
      </c>
      <c r="L125" t="b">
        <f>C125=ステップ対応前!C125</f>
        <v>1</v>
      </c>
      <c r="M125" t="b">
        <f>D125=ステップ対応前!D125</f>
        <v>1</v>
      </c>
      <c r="N125" t="b">
        <f>E125=ステップ対応前!E125</f>
        <v>1</v>
      </c>
      <c r="O125" t="b">
        <f>F125=ステップ対応前!F125</f>
        <v>1</v>
      </c>
      <c r="P125" t="b">
        <f>G125=ステップ対応前!G125</f>
        <v>1</v>
      </c>
      <c r="Q125" t="b">
        <f>H125=ステップ対応前!H125</f>
        <v>1</v>
      </c>
      <c r="R125" t="b">
        <f>I125=ステップ対応前!I125</f>
        <v>1</v>
      </c>
      <c r="S125" t="b">
        <f>J125=ステップ対応前!J125</f>
        <v>1</v>
      </c>
    </row>
    <row r="126" spans="1:19" x14ac:dyDescent="0.55000000000000004">
      <c r="A126" s="87">
        <v>45933.581145833334</v>
      </c>
      <c r="B126" s="66" t="s">
        <v>1388</v>
      </c>
      <c r="C126" s="66" t="s">
        <v>503</v>
      </c>
      <c r="D126" s="68">
        <v>45737</v>
      </c>
      <c r="E126" s="67">
        <v>73</v>
      </c>
      <c r="F126" s="67">
        <v>73</v>
      </c>
      <c r="G126" s="67">
        <v>134</v>
      </c>
      <c r="H126" s="66" t="s">
        <v>502</v>
      </c>
      <c r="I126" s="66" t="s">
        <v>490</v>
      </c>
      <c r="J126" s="67">
        <v>160</v>
      </c>
      <c r="K126" t="b">
        <f>B126=ステップ対応前!B126</f>
        <v>1</v>
      </c>
      <c r="L126" t="b">
        <f>C126=ステップ対応前!C126</f>
        <v>1</v>
      </c>
      <c r="M126" t="b">
        <f>D126=ステップ対応前!D126</f>
        <v>1</v>
      </c>
      <c r="N126" t="b">
        <f>E126=ステップ対応前!E126</f>
        <v>1</v>
      </c>
      <c r="O126" t="b">
        <f>F126=ステップ対応前!F126</f>
        <v>1</v>
      </c>
      <c r="P126" t="b">
        <f>G126=ステップ対応前!G126</f>
        <v>1</v>
      </c>
      <c r="Q126" t="b">
        <f>H126=ステップ対応前!H126</f>
        <v>1</v>
      </c>
      <c r="R126" t="b">
        <f>I126=ステップ対応前!I126</f>
        <v>1</v>
      </c>
      <c r="S126" t="b">
        <f>J126=ステップ対応前!J126</f>
        <v>1</v>
      </c>
    </row>
    <row r="127" spans="1:19" x14ac:dyDescent="0.55000000000000004">
      <c r="A127" s="87">
        <v>45933.581145833334</v>
      </c>
      <c r="B127" s="66" t="s">
        <v>1388</v>
      </c>
      <c r="C127" s="66" t="s">
        <v>503</v>
      </c>
      <c r="D127" s="68">
        <v>45740</v>
      </c>
      <c r="E127" s="67">
        <v>73</v>
      </c>
      <c r="F127" s="67">
        <v>103</v>
      </c>
      <c r="G127" s="67">
        <v>132</v>
      </c>
      <c r="H127" s="66" t="s">
        <v>502</v>
      </c>
      <c r="I127" s="66" t="s">
        <v>490</v>
      </c>
      <c r="J127" s="67">
        <v>160</v>
      </c>
      <c r="K127" t="b">
        <f>B127=ステップ対応前!B127</f>
        <v>1</v>
      </c>
      <c r="L127" t="b">
        <f>C127=ステップ対応前!C127</f>
        <v>1</v>
      </c>
      <c r="M127" t="b">
        <f>D127=ステップ対応前!D127</f>
        <v>1</v>
      </c>
      <c r="N127" t="b">
        <f>E127=ステップ対応前!E127</f>
        <v>1</v>
      </c>
      <c r="O127" t="b">
        <f>F127=ステップ対応前!F127</f>
        <v>1</v>
      </c>
      <c r="P127" t="b">
        <f>G127=ステップ対応前!G127</f>
        <v>1</v>
      </c>
      <c r="Q127" t="b">
        <f>H127=ステップ対応前!H127</f>
        <v>1</v>
      </c>
      <c r="R127" t="b">
        <f>I127=ステップ対応前!I127</f>
        <v>1</v>
      </c>
      <c r="S127" t="b">
        <f>J127=ステップ対応前!J127</f>
        <v>1</v>
      </c>
    </row>
    <row r="128" spans="1:19" x14ac:dyDescent="0.55000000000000004">
      <c r="A128" s="87">
        <v>45933.581145833334</v>
      </c>
      <c r="B128" s="66" t="s">
        <v>1388</v>
      </c>
      <c r="C128" s="66" t="s">
        <v>503</v>
      </c>
      <c r="D128" s="68">
        <v>45741</v>
      </c>
      <c r="E128" s="67">
        <v>73</v>
      </c>
      <c r="F128" s="67">
        <v>72</v>
      </c>
      <c r="G128" s="67">
        <v>112</v>
      </c>
      <c r="H128" s="66" t="s">
        <v>502</v>
      </c>
      <c r="I128" s="66" t="s">
        <v>490</v>
      </c>
      <c r="J128" s="67">
        <v>160</v>
      </c>
      <c r="K128" t="b">
        <f>B128=ステップ対応前!B128</f>
        <v>1</v>
      </c>
      <c r="L128" t="b">
        <f>C128=ステップ対応前!C128</f>
        <v>1</v>
      </c>
      <c r="M128" t="b">
        <f>D128=ステップ対応前!D128</f>
        <v>1</v>
      </c>
      <c r="N128" t="b">
        <f>E128=ステップ対応前!E128</f>
        <v>1</v>
      </c>
      <c r="O128" t="b">
        <f>F128=ステップ対応前!F128</f>
        <v>1</v>
      </c>
      <c r="P128" t="b">
        <f>G128=ステップ対応前!G128</f>
        <v>1</v>
      </c>
      <c r="Q128" t="b">
        <f>H128=ステップ対応前!H128</f>
        <v>1</v>
      </c>
      <c r="R128" t="b">
        <f>I128=ステップ対応前!I128</f>
        <v>1</v>
      </c>
      <c r="S128" t="b">
        <f>J128=ステップ対応前!J128</f>
        <v>1</v>
      </c>
    </row>
    <row r="129" spans="1:19" x14ac:dyDescent="0.55000000000000004">
      <c r="A129" s="87">
        <v>45933.581145833334</v>
      </c>
      <c r="B129" s="66" t="s">
        <v>1388</v>
      </c>
      <c r="C129" s="66" t="s">
        <v>503</v>
      </c>
      <c r="D129" s="68">
        <v>45742</v>
      </c>
      <c r="E129" s="67">
        <v>73</v>
      </c>
      <c r="F129" s="67">
        <v>143</v>
      </c>
      <c r="G129" s="67">
        <v>124</v>
      </c>
      <c r="H129" s="66" t="s">
        <v>502</v>
      </c>
      <c r="I129" s="66" t="s">
        <v>490</v>
      </c>
      <c r="J129" s="67">
        <v>160</v>
      </c>
      <c r="K129" t="b">
        <f>B129=ステップ対応前!B129</f>
        <v>1</v>
      </c>
      <c r="L129" t="b">
        <f>C129=ステップ対応前!C129</f>
        <v>1</v>
      </c>
      <c r="M129" t="b">
        <f>D129=ステップ対応前!D129</f>
        <v>1</v>
      </c>
      <c r="N129" t="b">
        <f>E129=ステップ対応前!E129</f>
        <v>1</v>
      </c>
      <c r="O129" t="b">
        <f>F129=ステップ対応前!F129</f>
        <v>1</v>
      </c>
      <c r="P129" t="b">
        <f>G129=ステップ対応前!G129</f>
        <v>1</v>
      </c>
      <c r="Q129" t="b">
        <f>H129=ステップ対応前!H129</f>
        <v>1</v>
      </c>
      <c r="R129" t="b">
        <f>I129=ステップ対応前!I129</f>
        <v>1</v>
      </c>
      <c r="S129" t="b">
        <f>J129=ステップ対応前!J129</f>
        <v>1</v>
      </c>
    </row>
    <row r="130" spans="1:19" x14ac:dyDescent="0.55000000000000004">
      <c r="A130" s="87">
        <v>45933.581145833334</v>
      </c>
      <c r="B130" s="66" t="s">
        <v>1388</v>
      </c>
      <c r="C130" s="66" t="s">
        <v>503</v>
      </c>
      <c r="D130" s="68">
        <v>45743</v>
      </c>
      <c r="E130" s="67">
        <v>73</v>
      </c>
      <c r="F130" s="67">
        <v>70</v>
      </c>
      <c r="G130" s="67">
        <v>102</v>
      </c>
      <c r="H130" s="66" t="s">
        <v>502</v>
      </c>
      <c r="I130" s="66" t="s">
        <v>490</v>
      </c>
      <c r="J130" s="67">
        <v>160</v>
      </c>
      <c r="K130" t="b">
        <f>B130=ステップ対応前!B130</f>
        <v>1</v>
      </c>
      <c r="L130" t="b">
        <f>C130=ステップ対応前!C130</f>
        <v>1</v>
      </c>
      <c r="M130" t="b">
        <f>D130=ステップ対応前!D130</f>
        <v>1</v>
      </c>
      <c r="N130" t="b">
        <f>E130=ステップ対応前!E130</f>
        <v>1</v>
      </c>
      <c r="O130" t="b">
        <f>F130=ステップ対応前!F130</f>
        <v>1</v>
      </c>
      <c r="P130" t="b">
        <f>G130=ステップ対応前!G130</f>
        <v>1</v>
      </c>
      <c r="Q130" t="b">
        <f>H130=ステップ対応前!H130</f>
        <v>1</v>
      </c>
      <c r="R130" t="b">
        <f>I130=ステップ対応前!I130</f>
        <v>1</v>
      </c>
      <c r="S130" t="b">
        <f>J130=ステップ対応前!J130</f>
        <v>1</v>
      </c>
    </row>
    <row r="131" spans="1:19" x14ac:dyDescent="0.55000000000000004">
      <c r="A131" s="87">
        <v>45933.581145833334</v>
      </c>
      <c r="B131" s="66" t="s">
        <v>1388</v>
      </c>
      <c r="C131" s="66" t="s">
        <v>503</v>
      </c>
      <c r="D131" s="68">
        <v>45744</v>
      </c>
      <c r="E131" s="67">
        <v>70</v>
      </c>
      <c r="F131" s="67">
        <v>90</v>
      </c>
      <c r="G131" s="67">
        <v>132</v>
      </c>
      <c r="H131" s="66" t="s">
        <v>502</v>
      </c>
      <c r="I131" s="66" t="s">
        <v>490</v>
      </c>
      <c r="J131" s="67">
        <v>160</v>
      </c>
      <c r="K131" t="b">
        <f>B131=ステップ対応前!B131</f>
        <v>1</v>
      </c>
      <c r="L131" t="b">
        <f>C131=ステップ対応前!C131</f>
        <v>1</v>
      </c>
      <c r="M131" t="b">
        <f>D131=ステップ対応前!D131</f>
        <v>1</v>
      </c>
      <c r="N131" t="b">
        <f>E131=ステップ対応前!E131</f>
        <v>1</v>
      </c>
      <c r="O131" t="b">
        <f>F131=ステップ対応前!F131</f>
        <v>1</v>
      </c>
      <c r="P131" t="b">
        <f>G131=ステップ対応前!G131</f>
        <v>1</v>
      </c>
      <c r="Q131" t="b">
        <f>H131=ステップ対応前!H131</f>
        <v>1</v>
      </c>
      <c r="R131" t="b">
        <f>I131=ステップ対応前!I131</f>
        <v>1</v>
      </c>
      <c r="S131" t="b">
        <f>J131=ステップ対応前!J131</f>
        <v>1</v>
      </c>
    </row>
    <row r="132" spans="1:19" x14ac:dyDescent="0.55000000000000004">
      <c r="A132" s="87">
        <v>45933.581145833334</v>
      </c>
      <c r="B132" s="66" t="s">
        <v>1388</v>
      </c>
      <c r="C132" s="66" t="s">
        <v>503</v>
      </c>
      <c r="D132" s="68">
        <v>45748</v>
      </c>
      <c r="E132" s="67">
        <v>0</v>
      </c>
      <c r="F132" s="67">
        <v>76</v>
      </c>
      <c r="G132" s="67">
        <v>128</v>
      </c>
      <c r="H132" s="66" t="s">
        <v>502</v>
      </c>
      <c r="I132" s="66" t="s">
        <v>490</v>
      </c>
      <c r="J132" s="67">
        <v>160</v>
      </c>
      <c r="K132" t="b">
        <f>B132=ステップ対応前!B132</f>
        <v>1</v>
      </c>
      <c r="L132" t="b">
        <f>C132=ステップ対応前!C132</f>
        <v>1</v>
      </c>
      <c r="M132" t="b">
        <f>D132=ステップ対応前!D132</f>
        <v>1</v>
      </c>
      <c r="N132" t="b">
        <f>E132=ステップ対応前!E132</f>
        <v>1</v>
      </c>
      <c r="O132" t="b">
        <f>F132=ステップ対応前!F132</f>
        <v>1</v>
      </c>
      <c r="P132" t="b">
        <f>G132=ステップ対応前!G132</f>
        <v>1</v>
      </c>
      <c r="Q132" t="b">
        <f>H132=ステップ対応前!H132</f>
        <v>1</v>
      </c>
      <c r="R132" t="b">
        <f>I132=ステップ対応前!I132</f>
        <v>1</v>
      </c>
      <c r="S132" t="b">
        <f>J132=ステップ対応前!J132</f>
        <v>1</v>
      </c>
    </row>
    <row r="133" spans="1:19" x14ac:dyDescent="0.55000000000000004">
      <c r="A133" s="87">
        <v>45933.581145833334</v>
      </c>
      <c r="B133" s="66" t="s">
        <v>1388</v>
      </c>
      <c r="C133" s="66" t="s">
        <v>503</v>
      </c>
      <c r="D133" s="68">
        <v>45749</v>
      </c>
      <c r="E133" s="67">
        <v>90</v>
      </c>
      <c r="F133" s="67">
        <v>68</v>
      </c>
      <c r="G133" s="67">
        <v>102</v>
      </c>
      <c r="H133" s="66" t="s">
        <v>502</v>
      </c>
      <c r="I133" s="66" t="s">
        <v>490</v>
      </c>
      <c r="J133" s="67">
        <v>160</v>
      </c>
      <c r="K133" t="b">
        <f>B133=ステップ対応前!B133</f>
        <v>1</v>
      </c>
      <c r="L133" t="b">
        <f>C133=ステップ対応前!C133</f>
        <v>1</v>
      </c>
      <c r="M133" t="b">
        <f>D133=ステップ対応前!D133</f>
        <v>1</v>
      </c>
      <c r="N133" t="b">
        <f>E133=ステップ対応前!E133</f>
        <v>1</v>
      </c>
      <c r="O133" t="b">
        <f>F133=ステップ対応前!F133</f>
        <v>1</v>
      </c>
      <c r="P133" t="b">
        <f>G133=ステップ対応前!G133</f>
        <v>1</v>
      </c>
      <c r="Q133" t="b">
        <f>H133=ステップ対応前!H133</f>
        <v>1</v>
      </c>
      <c r="R133" t="b">
        <f>I133=ステップ対応前!I133</f>
        <v>1</v>
      </c>
      <c r="S133" t="b">
        <f>J133=ステップ対応前!J133</f>
        <v>1</v>
      </c>
    </row>
    <row r="134" spans="1:19" x14ac:dyDescent="0.55000000000000004">
      <c r="A134" s="87">
        <v>45933.581145833334</v>
      </c>
      <c r="B134" s="66" t="s">
        <v>1388</v>
      </c>
      <c r="C134" s="66" t="s">
        <v>503</v>
      </c>
      <c r="D134" s="68">
        <v>45750</v>
      </c>
      <c r="E134" s="67">
        <v>76</v>
      </c>
      <c r="F134" s="67">
        <v>30</v>
      </c>
      <c r="G134" s="67">
        <v>108</v>
      </c>
      <c r="H134" s="66" t="s">
        <v>502</v>
      </c>
      <c r="I134" s="66" t="s">
        <v>490</v>
      </c>
      <c r="J134" s="67">
        <v>160</v>
      </c>
      <c r="K134" t="b">
        <f>B134=ステップ対応前!B134</f>
        <v>1</v>
      </c>
      <c r="L134" t="b">
        <f>C134=ステップ対応前!C134</f>
        <v>1</v>
      </c>
      <c r="M134" t="b">
        <f>D134=ステップ対応前!D134</f>
        <v>1</v>
      </c>
      <c r="N134" t="b">
        <f>E134=ステップ対応前!E134</f>
        <v>1</v>
      </c>
      <c r="O134" t="b">
        <f>F134=ステップ対応前!F134</f>
        <v>1</v>
      </c>
      <c r="P134" t="b">
        <f>G134=ステップ対応前!G134</f>
        <v>1</v>
      </c>
      <c r="Q134" t="b">
        <f>H134=ステップ対応前!H134</f>
        <v>1</v>
      </c>
      <c r="R134" t="b">
        <f>I134=ステップ対応前!I134</f>
        <v>1</v>
      </c>
      <c r="S134" t="b">
        <f>J134=ステップ対応前!J134</f>
        <v>1</v>
      </c>
    </row>
    <row r="135" spans="1:19" x14ac:dyDescent="0.55000000000000004">
      <c r="A135" s="87">
        <v>45933.581145833334</v>
      </c>
      <c r="B135" s="66" t="s">
        <v>1388</v>
      </c>
      <c r="C135" s="66" t="s">
        <v>503</v>
      </c>
      <c r="D135" s="68">
        <v>45751</v>
      </c>
      <c r="E135" s="67">
        <v>68</v>
      </c>
      <c r="F135" s="67">
        <v>30</v>
      </c>
      <c r="G135" s="67">
        <v>105</v>
      </c>
      <c r="H135" s="66" t="s">
        <v>502</v>
      </c>
      <c r="I135" s="66" t="s">
        <v>490</v>
      </c>
      <c r="J135" s="67">
        <v>160</v>
      </c>
      <c r="K135" t="b">
        <f>B135=ステップ対応前!B135</f>
        <v>1</v>
      </c>
      <c r="L135" t="b">
        <f>C135=ステップ対応前!C135</f>
        <v>1</v>
      </c>
      <c r="M135" t="b">
        <f>D135=ステップ対応前!D135</f>
        <v>1</v>
      </c>
      <c r="N135" t="b">
        <f>E135=ステップ対応前!E135</f>
        <v>1</v>
      </c>
      <c r="O135" t="b">
        <f>F135=ステップ対応前!F135</f>
        <v>1</v>
      </c>
      <c r="P135" t="b">
        <f>G135=ステップ対応前!G135</f>
        <v>1</v>
      </c>
      <c r="Q135" t="b">
        <f>H135=ステップ対応前!H135</f>
        <v>1</v>
      </c>
      <c r="R135" t="b">
        <f>I135=ステップ対応前!I135</f>
        <v>1</v>
      </c>
      <c r="S135" t="b">
        <f>J135=ステップ対応前!J135</f>
        <v>1</v>
      </c>
    </row>
    <row r="136" spans="1:19" x14ac:dyDescent="0.55000000000000004">
      <c r="A136" s="87">
        <v>45933.581145833334</v>
      </c>
      <c r="B136" s="66" t="s">
        <v>1388</v>
      </c>
      <c r="C136" s="66" t="s">
        <v>503</v>
      </c>
      <c r="D136" s="68">
        <v>45754</v>
      </c>
      <c r="E136" s="67">
        <v>0</v>
      </c>
      <c r="F136" s="67">
        <v>60</v>
      </c>
      <c r="G136" s="67">
        <v>111</v>
      </c>
      <c r="H136" s="66" t="s">
        <v>502</v>
      </c>
      <c r="I136" s="66" t="s">
        <v>504</v>
      </c>
      <c r="J136" s="67">
        <v>160</v>
      </c>
      <c r="K136" t="b">
        <f>B136=ステップ対応前!B136</f>
        <v>1</v>
      </c>
      <c r="L136" t="b">
        <f>C136=ステップ対応前!C136</f>
        <v>1</v>
      </c>
      <c r="M136" t="b">
        <f>D136=ステップ対応前!D136</f>
        <v>1</v>
      </c>
      <c r="N136" t="b">
        <f>E136=ステップ対応前!E136</f>
        <v>1</v>
      </c>
      <c r="O136" t="b">
        <f>F136=ステップ対応前!F136</f>
        <v>1</v>
      </c>
      <c r="P136" t="b">
        <f>G136=ステップ対応前!G136</f>
        <v>1</v>
      </c>
      <c r="Q136" t="b">
        <f>H136=ステップ対応前!H136</f>
        <v>1</v>
      </c>
      <c r="R136" t="b">
        <f>I136=ステップ対応前!I136</f>
        <v>1</v>
      </c>
      <c r="S136" t="b">
        <f>J136=ステップ対応前!J136</f>
        <v>1</v>
      </c>
    </row>
    <row r="137" spans="1:19" x14ac:dyDescent="0.55000000000000004">
      <c r="A137" s="87">
        <v>45933.581145833334</v>
      </c>
      <c r="B137" s="66" t="s">
        <v>1388</v>
      </c>
      <c r="C137" s="66" t="s">
        <v>503</v>
      </c>
      <c r="D137" s="68">
        <v>45756</v>
      </c>
      <c r="E137" s="67">
        <v>0</v>
      </c>
      <c r="F137" s="67">
        <v>30</v>
      </c>
      <c r="G137" s="67">
        <v>72</v>
      </c>
      <c r="H137" s="66" t="s">
        <v>502</v>
      </c>
      <c r="I137" s="66" t="s">
        <v>504</v>
      </c>
      <c r="J137" s="67">
        <v>160</v>
      </c>
      <c r="K137" t="b">
        <f>B137=ステップ対応前!B137</f>
        <v>1</v>
      </c>
      <c r="L137" t="b">
        <f>C137=ステップ対応前!C137</f>
        <v>1</v>
      </c>
      <c r="M137" t="b">
        <f>D137=ステップ対応前!D137</f>
        <v>1</v>
      </c>
      <c r="N137" t="b">
        <f>E137=ステップ対応前!E137</f>
        <v>1</v>
      </c>
      <c r="O137" t="b">
        <f>F137=ステップ対応前!F137</f>
        <v>1</v>
      </c>
      <c r="P137" t="b">
        <f>G137=ステップ対応前!G137</f>
        <v>1</v>
      </c>
      <c r="Q137" t="b">
        <f>H137=ステップ対応前!H137</f>
        <v>1</v>
      </c>
      <c r="R137" t="b">
        <f>I137=ステップ対応前!I137</f>
        <v>1</v>
      </c>
      <c r="S137" t="b">
        <f>J137=ステップ対応前!J137</f>
        <v>1</v>
      </c>
    </row>
    <row r="138" spans="1:19" x14ac:dyDescent="0.55000000000000004">
      <c r="A138" s="87">
        <v>45933.581145833334</v>
      </c>
      <c r="B138" s="66" t="s">
        <v>1388</v>
      </c>
      <c r="C138" s="66" t="s">
        <v>503</v>
      </c>
      <c r="D138" s="68">
        <v>45757</v>
      </c>
      <c r="E138" s="67">
        <v>0</v>
      </c>
      <c r="F138" s="67">
        <v>63</v>
      </c>
      <c r="G138" s="67">
        <v>74</v>
      </c>
      <c r="H138" s="66" t="s">
        <v>502</v>
      </c>
      <c r="I138" s="66" t="s">
        <v>490</v>
      </c>
      <c r="J138" s="67">
        <v>160</v>
      </c>
      <c r="K138" t="b">
        <f>B138=ステップ対応前!B138</f>
        <v>1</v>
      </c>
      <c r="L138" t="b">
        <f>C138=ステップ対応前!C138</f>
        <v>1</v>
      </c>
      <c r="M138" t="b">
        <f>D138=ステップ対応前!D138</f>
        <v>1</v>
      </c>
      <c r="N138" t="b">
        <f>E138=ステップ対応前!E138</f>
        <v>1</v>
      </c>
      <c r="O138" t="b">
        <f>F138=ステップ対応前!F138</f>
        <v>1</v>
      </c>
      <c r="P138" t="b">
        <f>G138=ステップ対応前!G138</f>
        <v>1</v>
      </c>
      <c r="Q138" t="b">
        <f>H138=ステップ対応前!H138</f>
        <v>1</v>
      </c>
      <c r="R138" t="b">
        <f>I138=ステップ対応前!I138</f>
        <v>1</v>
      </c>
      <c r="S138" t="b">
        <f>J138=ステップ対応前!J138</f>
        <v>1</v>
      </c>
    </row>
    <row r="139" spans="1:19" x14ac:dyDescent="0.55000000000000004">
      <c r="A139" s="87">
        <v>45933.581145833334</v>
      </c>
      <c r="B139" s="66" t="s">
        <v>1388</v>
      </c>
      <c r="C139" s="66" t="s">
        <v>503</v>
      </c>
      <c r="D139" s="68">
        <v>45761</v>
      </c>
      <c r="E139" s="67">
        <v>3</v>
      </c>
      <c r="F139" s="67">
        <v>0</v>
      </c>
      <c r="G139" s="67">
        <v>83</v>
      </c>
      <c r="H139" s="66" t="s">
        <v>502</v>
      </c>
      <c r="I139" s="66" t="s">
        <v>490</v>
      </c>
      <c r="J139" s="67">
        <v>160</v>
      </c>
      <c r="K139" t="b">
        <f>B139=ステップ対応前!B139</f>
        <v>1</v>
      </c>
      <c r="L139" t="b">
        <f>C139=ステップ対応前!C139</f>
        <v>1</v>
      </c>
      <c r="M139" t="b">
        <f>D139=ステップ対応前!D139</f>
        <v>1</v>
      </c>
      <c r="N139" t="b">
        <f>E139=ステップ対応前!E139</f>
        <v>1</v>
      </c>
      <c r="O139" t="b">
        <f>F139=ステップ対応前!F139</f>
        <v>1</v>
      </c>
      <c r="P139" t="b">
        <f>G139=ステップ対応前!G139</f>
        <v>1</v>
      </c>
      <c r="Q139" t="b">
        <f>H139=ステップ対応前!H139</f>
        <v>1</v>
      </c>
      <c r="R139" t="b">
        <f>I139=ステップ対応前!I139</f>
        <v>1</v>
      </c>
      <c r="S139" t="b">
        <f>J139=ステップ対応前!J139</f>
        <v>1</v>
      </c>
    </row>
    <row r="140" spans="1:19" x14ac:dyDescent="0.55000000000000004">
      <c r="A140" s="87">
        <v>45933.581145833334</v>
      </c>
      <c r="B140" s="66" t="s">
        <v>1388</v>
      </c>
      <c r="C140" s="66" t="s">
        <v>503</v>
      </c>
      <c r="D140" s="68">
        <v>45762</v>
      </c>
      <c r="E140" s="67">
        <v>0</v>
      </c>
      <c r="F140" s="67">
        <v>60</v>
      </c>
      <c r="G140" s="67">
        <v>98</v>
      </c>
      <c r="H140" s="66" t="s">
        <v>502</v>
      </c>
      <c r="I140" s="66" t="s">
        <v>504</v>
      </c>
      <c r="J140" s="67">
        <v>160</v>
      </c>
      <c r="K140" t="b">
        <f>B140=ステップ対応前!B140</f>
        <v>1</v>
      </c>
      <c r="L140" t="b">
        <f>C140=ステップ対応前!C140</f>
        <v>1</v>
      </c>
      <c r="M140" t="b">
        <f>D140=ステップ対応前!D140</f>
        <v>1</v>
      </c>
      <c r="N140" t="b">
        <f>E140=ステップ対応前!E140</f>
        <v>1</v>
      </c>
      <c r="O140" t="b">
        <f>F140=ステップ対応前!F140</f>
        <v>1</v>
      </c>
      <c r="P140" t="b">
        <f>G140=ステップ対応前!G140</f>
        <v>1</v>
      </c>
      <c r="Q140" t="b">
        <f>H140=ステップ対応前!H140</f>
        <v>1</v>
      </c>
      <c r="R140" t="b">
        <f>I140=ステップ対応前!I140</f>
        <v>1</v>
      </c>
      <c r="S140" t="b">
        <f>J140=ステップ対応前!J140</f>
        <v>1</v>
      </c>
    </row>
    <row r="141" spans="1:19" x14ac:dyDescent="0.55000000000000004">
      <c r="A141" s="87">
        <v>45933.581145833334</v>
      </c>
      <c r="B141" s="66" t="s">
        <v>1388</v>
      </c>
      <c r="C141" s="66" t="s">
        <v>503</v>
      </c>
      <c r="D141" s="68">
        <v>45764</v>
      </c>
      <c r="E141" s="67">
        <v>0</v>
      </c>
      <c r="F141" s="67">
        <v>60</v>
      </c>
      <c r="G141" s="67">
        <v>94</v>
      </c>
      <c r="H141" s="66" t="s">
        <v>502</v>
      </c>
      <c r="I141" s="66" t="s">
        <v>504</v>
      </c>
      <c r="J141" s="67">
        <v>160</v>
      </c>
      <c r="K141" t="b">
        <f>B141=ステップ対応前!B141</f>
        <v>1</v>
      </c>
      <c r="L141" t="b">
        <f>C141=ステップ対応前!C141</f>
        <v>1</v>
      </c>
      <c r="M141" t="b">
        <f>D141=ステップ対応前!D141</f>
        <v>1</v>
      </c>
      <c r="N141" t="b">
        <f>E141=ステップ対応前!E141</f>
        <v>1</v>
      </c>
      <c r="O141" t="b">
        <f>F141=ステップ対応前!F141</f>
        <v>1</v>
      </c>
      <c r="P141" t="b">
        <f>G141=ステップ対応前!G141</f>
        <v>1</v>
      </c>
      <c r="Q141" t="b">
        <f>H141=ステップ対応前!H141</f>
        <v>1</v>
      </c>
      <c r="R141" t="b">
        <f>I141=ステップ対応前!I141</f>
        <v>1</v>
      </c>
      <c r="S141" t="b">
        <f>J141=ステップ対応前!J141</f>
        <v>1</v>
      </c>
    </row>
    <row r="142" spans="1:19" x14ac:dyDescent="0.55000000000000004">
      <c r="A142" s="87">
        <v>45933.581145833334</v>
      </c>
      <c r="B142" s="66" t="s">
        <v>1388</v>
      </c>
      <c r="C142" s="66" t="s">
        <v>503</v>
      </c>
      <c r="D142" s="68">
        <v>45768</v>
      </c>
      <c r="E142" s="67">
        <v>0</v>
      </c>
      <c r="F142" s="67">
        <v>30</v>
      </c>
      <c r="G142" s="67">
        <v>96</v>
      </c>
      <c r="H142" s="66" t="s">
        <v>502</v>
      </c>
      <c r="I142" s="66" t="s">
        <v>504</v>
      </c>
      <c r="J142" s="67">
        <v>160</v>
      </c>
      <c r="K142" t="b">
        <f>B142=ステップ対応前!B142</f>
        <v>1</v>
      </c>
      <c r="L142" t="b">
        <f>C142=ステップ対応前!C142</f>
        <v>1</v>
      </c>
      <c r="M142" t="b">
        <f>D142=ステップ対応前!D142</f>
        <v>1</v>
      </c>
      <c r="N142" t="b">
        <f>E142=ステップ対応前!E142</f>
        <v>1</v>
      </c>
      <c r="O142" t="b">
        <f>F142=ステップ対応前!F142</f>
        <v>1</v>
      </c>
      <c r="P142" t="b">
        <f>G142=ステップ対応前!G142</f>
        <v>1</v>
      </c>
      <c r="Q142" t="b">
        <f>H142=ステップ対応前!H142</f>
        <v>1</v>
      </c>
      <c r="R142" t="b">
        <f>I142=ステップ対応前!I142</f>
        <v>1</v>
      </c>
      <c r="S142" t="b">
        <f>J142=ステップ対応前!J142</f>
        <v>1</v>
      </c>
    </row>
    <row r="143" spans="1:19" x14ac:dyDescent="0.55000000000000004">
      <c r="A143" s="87">
        <v>45933.581145833334</v>
      </c>
      <c r="B143" s="66" t="s">
        <v>1388</v>
      </c>
      <c r="C143" s="66" t="s">
        <v>503</v>
      </c>
      <c r="D143" s="68">
        <v>45769</v>
      </c>
      <c r="E143" s="67">
        <v>0</v>
      </c>
      <c r="F143" s="67">
        <v>3</v>
      </c>
      <c r="G143" s="67">
        <v>95</v>
      </c>
      <c r="H143" s="66" t="s">
        <v>502</v>
      </c>
      <c r="I143" s="66" t="s">
        <v>490</v>
      </c>
      <c r="J143" s="67">
        <v>160</v>
      </c>
      <c r="K143" t="b">
        <f>B143=ステップ対応前!B143</f>
        <v>1</v>
      </c>
      <c r="L143" t="b">
        <f>C143=ステップ対応前!C143</f>
        <v>1</v>
      </c>
      <c r="M143" t="b">
        <f>D143=ステップ対応前!D143</f>
        <v>1</v>
      </c>
      <c r="N143" t="b">
        <f>E143=ステップ対応前!E143</f>
        <v>1</v>
      </c>
      <c r="O143" t="b">
        <f>F143=ステップ対応前!F143</f>
        <v>1</v>
      </c>
      <c r="P143" t="b">
        <f>G143=ステップ対応前!G143</f>
        <v>1</v>
      </c>
      <c r="Q143" t="b">
        <f>H143=ステップ対応前!H143</f>
        <v>1</v>
      </c>
      <c r="R143" t="b">
        <f>I143=ステップ対応前!I143</f>
        <v>1</v>
      </c>
      <c r="S143" t="b">
        <f>J143=ステップ対応前!J143</f>
        <v>1</v>
      </c>
    </row>
    <row r="144" spans="1:19" x14ac:dyDescent="0.55000000000000004">
      <c r="A144" s="87">
        <v>45933.581145833334</v>
      </c>
      <c r="B144" s="66" t="s">
        <v>1388</v>
      </c>
      <c r="C144" s="66" t="s">
        <v>514</v>
      </c>
      <c r="D144" s="68">
        <v>45733</v>
      </c>
      <c r="E144" s="67">
        <v>0</v>
      </c>
      <c r="F144" s="67">
        <v>49</v>
      </c>
      <c r="G144" s="67">
        <v>124</v>
      </c>
      <c r="H144" s="66" t="s">
        <v>513</v>
      </c>
      <c r="I144" s="66" t="s">
        <v>473</v>
      </c>
      <c r="J144" s="67">
        <v>200</v>
      </c>
      <c r="K144" t="b">
        <f>B144=ステップ対応前!B144</f>
        <v>1</v>
      </c>
      <c r="L144" t="b">
        <f>C144=ステップ対応前!C144</f>
        <v>1</v>
      </c>
      <c r="M144" t="b">
        <f>D144=ステップ対応前!D144</f>
        <v>1</v>
      </c>
      <c r="N144" t="b">
        <f>E144=ステップ対応前!E144</f>
        <v>1</v>
      </c>
      <c r="O144" t="b">
        <f>F144=ステップ対応前!F144</f>
        <v>1</v>
      </c>
      <c r="P144" t="b">
        <f>G144=ステップ対応前!G144</f>
        <v>1</v>
      </c>
      <c r="Q144" t="b">
        <f>H144=ステップ対応前!H144</f>
        <v>1</v>
      </c>
      <c r="R144" t="b">
        <f>I144=ステップ対応前!I144</f>
        <v>1</v>
      </c>
      <c r="S144" t="b">
        <f>J144=ステップ対応前!J144</f>
        <v>1</v>
      </c>
    </row>
    <row r="145" spans="1:19" x14ac:dyDescent="0.55000000000000004">
      <c r="A145" s="87">
        <v>45933.581145833334</v>
      </c>
      <c r="B145" s="66" t="s">
        <v>1388</v>
      </c>
      <c r="C145" s="66" t="s">
        <v>514</v>
      </c>
      <c r="D145" s="68">
        <v>45734</v>
      </c>
      <c r="E145" s="67">
        <v>49</v>
      </c>
      <c r="F145" s="67">
        <v>49</v>
      </c>
      <c r="G145" s="67">
        <v>121</v>
      </c>
      <c r="H145" s="66" t="s">
        <v>513</v>
      </c>
      <c r="I145" s="66" t="s">
        <v>473</v>
      </c>
      <c r="J145" s="67">
        <v>200</v>
      </c>
      <c r="K145" t="b">
        <f>B145=ステップ対応前!B145</f>
        <v>1</v>
      </c>
      <c r="L145" t="b">
        <f>C145=ステップ対応前!C145</f>
        <v>1</v>
      </c>
      <c r="M145" t="b">
        <f>D145=ステップ対応前!D145</f>
        <v>1</v>
      </c>
      <c r="N145" t="b">
        <f>E145=ステップ対応前!E145</f>
        <v>1</v>
      </c>
      <c r="O145" t="b">
        <f>F145=ステップ対応前!F145</f>
        <v>1</v>
      </c>
      <c r="P145" t="b">
        <f>G145=ステップ対応前!G145</f>
        <v>1</v>
      </c>
      <c r="Q145" t="b">
        <f>H145=ステップ対応前!H145</f>
        <v>1</v>
      </c>
      <c r="R145" t="b">
        <f>I145=ステップ対応前!I145</f>
        <v>1</v>
      </c>
      <c r="S145" t="b">
        <f>J145=ステップ対応前!J145</f>
        <v>1</v>
      </c>
    </row>
    <row r="146" spans="1:19" x14ac:dyDescent="0.55000000000000004">
      <c r="A146" s="87">
        <v>45933.581145833334</v>
      </c>
      <c r="B146" s="66" t="s">
        <v>1388</v>
      </c>
      <c r="C146" s="66" t="s">
        <v>514</v>
      </c>
      <c r="D146" s="68">
        <v>45735</v>
      </c>
      <c r="E146" s="67">
        <v>49</v>
      </c>
      <c r="F146" s="67">
        <v>50</v>
      </c>
      <c r="G146" s="67">
        <v>133</v>
      </c>
      <c r="H146" s="66" t="s">
        <v>513</v>
      </c>
      <c r="I146" s="66" t="s">
        <v>473</v>
      </c>
      <c r="J146" s="67">
        <v>200</v>
      </c>
      <c r="K146" t="b">
        <f>B146=ステップ対応前!B146</f>
        <v>1</v>
      </c>
      <c r="L146" t="b">
        <f>C146=ステップ対応前!C146</f>
        <v>1</v>
      </c>
      <c r="M146" t="b">
        <f>D146=ステップ対応前!D146</f>
        <v>1</v>
      </c>
      <c r="N146" t="b">
        <f>E146=ステップ対応前!E146</f>
        <v>1</v>
      </c>
      <c r="O146" t="b">
        <f>F146=ステップ対応前!F146</f>
        <v>1</v>
      </c>
      <c r="P146" t="b">
        <f>G146=ステップ対応前!G146</f>
        <v>1</v>
      </c>
      <c r="Q146" t="b">
        <f>H146=ステップ対応前!H146</f>
        <v>1</v>
      </c>
      <c r="R146" t="b">
        <f>I146=ステップ対応前!I146</f>
        <v>1</v>
      </c>
      <c r="S146" t="b">
        <f>J146=ステップ対応前!J146</f>
        <v>1</v>
      </c>
    </row>
    <row r="147" spans="1:19" x14ac:dyDescent="0.55000000000000004">
      <c r="A147" s="87">
        <v>45933.581145833334</v>
      </c>
      <c r="B147" s="66" t="s">
        <v>1388</v>
      </c>
      <c r="C147" s="66" t="s">
        <v>514</v>
      </c>
      <c r="D147" s="68">
        <v>45736</v>
      </c>
      <c r="E147" s="67">
        <v>50</v>
      </c>
      <c r="F147" s="67">
        <v>49</v>
      </c>
      <c r="G147" s="67">
        <v>128</v>
      </c>
      <c r="H147" s="66" t="s">
        <v>513</v>
      </c>
      <c r="I147" s="66" t="s">
        <v>473</v>
      </c>
      <c r="J147" s="67">
        <v>200</v>
      </c>
      <c r="K147" t="b">
        <f>B147=ステップ対応前!B147</f>
        <v>1</v>
      </c>
      <c r="L147" t="b">
        <f>C147=ステップ対応前!C147</f>
        <v>1</v>
      </c>
      <c r="M147" t="b">
        <f>D147=ステップ対応前!D147</f>
        <v>1</v>
      </c>
      <c r="N147" t="b">
        <f>E147=ステップ対応前!E147</f>
        <v>1</v>
      </c>
      <c r="O147" t="b">
        <f>F147=ステップ対応前!F147</f>
        <v>1</v>
      </c>
      <c r="P147" t="b">
        <f>G147=ステップ対応前!G147</f>
        <v>1</v>
      </c>
      <c r="Q147" t="b">
        <f>H147=ステップ対応前!H147</f>
        <v>1</v>
      </c>
      <c r="R147" t="b">
        <f>I147=ステップ対応前!I147</f>
        <v>1</v>
      </c>
      <c r="S147" t="b">
        <f>J147=ステップ対応前!J147</f>
        <v>1</v>
      </c>
    </row>
    <row r="148" spans="1:19" x14ac:dyDescent="0.55000000000000004">
      <c r="A148" s="87">
        <v>45933.581145833334</v>
      </c>
      <c r="B148" s="66" t="s">
        <v>1388</v>
      </c>
      <c r="C148" s="66" t="s">
        <v>514</v>
      </c>
      <c r="D148" s="68">
        <v>45737</v>
      </c>
      <c r="E148" s="67">
        <v>49</v>
      </c>
      <c r="F148" s="67">
        <v>49</v>
      </c>
      <c r="G148" s="67">
        <v>134</v>
      </c>
      <c r="H148" s="66" t="s">
        <v>513</v>
      </c>
      <c r="I148" s="66" t="s">
        <v>473</v>
      </c>
      <c r="J148" s="67">
        <v>200</v>
      </c>
      <c r="K148" t="b">
        <f>B148=ステップ対応前!B148</f>
        <v>1</v>
      </c>
      <c r="L148" t="b">
        <f>C148=ステップ対応前!C148</f>
        <v>1</v>
      </c>
      <c r="M148" t="b">
        <f>D148=ステップ対応前!D148</f>
        <v>1</v>
      </c>
      <c r="N148" t="b">
        <f>E148=ステップ対応前!E148</f>
        <v>1</v>
      </c>
      <c r="O148" t="b">
        <f>F148=ステップ対応前!F148</f>
        <v>1</v>
      </c>
      <c r="P148" t="b">
        <f>G148=ステップ対応前!G148</f>
        <v>1</v>
      </c>
      <c r="Q148" t="b">
        <f>H148=ステップ対応前!H148</f>
        <v>1</v>
      </c>
      <c r="R148" t="b">
        <f>I148=ステップ対応前!I148</f>
        <v>1</v>
      </c>
      <c r="S148" t="b">
        <f>J148=ステップ対応前!J148</f>
        <v>1</v>
      </c>
    </row>
    <row r="149" spans="1:19" x14ac:dyDescent="0.55000000000000004">
      <c r="A149" s="87">
        <v>45933.581145833334</v>
      </c>
      <c r="B149" s="66" t="s">
        <v>1388</v>
      </c>
      <c r="C149" s="66" t="s">
        <v>514</v>
      </c>
      <c r="D149" s="68">
        <v>45740</v>
      </c>
      <c r="E149" s="67">
        <v>49</v>
      </c>
      <c r="F149" s="67">
        <v>49</v>
      </c>
      <c r="G149" s="67">
        <v>132</v>
      </c>
      <c r="H149" s="66" t="s">
        <v>513</v>
      </c>
      <c r="I149" s="66" t="s">
        <v>473</v>
      </c>
      <c r="J149" s="67">
        <v>200</v>
      </c>
      <c r="K149" t="b">
        <f>B149=ステップ対応前!B149</f>
        <v>1</v>
      </c>
      <c r="L149" t="b">
        <f>C149=ステップ対応前!C149</f>
        <v>1</v>
      </c>
      <c r="M149" t="b">
        <f>D149=ステップ対応前!D149</f>
        <v>1</v>
      </c>
      <c r="N149" t="b">
        <f>E149=ステップ対応前!E149</f>
        <v>1</v>
      </c>
      <c r="O149" t="b">
        <f>F149=ステップ対応前!F149</f>
        <v>1</v>
      </c>
      <c r="P149" t="b">
        <f>G149=ステップ対応前!G149</f>
        <v>1</v>
      </c>
      <c r="Q149" t="b">
        <f>H149=ステップ対応前!H149</f>
        <v>1</v>
      </c>
      <c r="R149" t="b">
        <f>I149=ステップ対応前!I149</f>
        <v>1</v>
      </c>
      <c r="S149" t="b">
        <f>J149=ステップ対応前!J149</f>
        <v>1</v>
      </c>
    </row>
    <row r="150" spans="1:19" x14ac:dyDescent="0.55000000000000004">
      <c r="A150" s="87">
        <v>45933.581145833334</v>
      </c>
      <c r="B150" s="66" t="s">
        <v>1388</v>
      </c>
      <c r="C150" s="66" t="s">
        <v>514</v>
      </c>
      <c r="D150" s="68">
        <v>45741</v>
      </c>
      <c r="E150" s="67">
        <v>49</v>
      </c>
      <c r="F150" s="67">
        <v>0</v>
      </c>
      <c r="G150" s="67">
        <v>112</v>
      </c>
      <c r="H150" s="66" t="s">
        <v>513</v>
      </c>
      <c r="I150" s="66" t="s">
        <v>473</v>
      </c>
      <c r="J150" s="67">
        <v>200</v>
      </c>
      <c r="K150" t="b">
        <f>B150=ステップ対応前!B150</f>
        <v>1</v>
      </c>
      <c r="L150" t="b">
        <f>C150=ステップ対応前!C150</f>
        <v>1</v>
      </c>
      <c r="M150" t="b">
        <f>D150=ステップ対応前!D150</f>
        <v>1</v>
      </c>
      <c r="N150" t="b">
        <f>E150=ステップ対応前!E150</f>
        <v>1</v>
      </c>
      <c r="O150" t="b">
        <f>F150=ステップ対応前!F150</f>
        <v>1</v>
      </c>
      <c r="P150" t="b">
        <f>G150=ステップ対応前!G150</f>
        <v>1</v>
      </c>
      <c r="Q150" t="b">
        <f>H150=ステップ対応前!H150</f>
        <v>1</v>
      </c>
      <c r="R150" t="b">
        <f>I150=ステップ対応前!I150</f>
        <v>1</v>
      </c>
      <c r="S150" t="b">
        <f>J150=ステップ対応前!J150</f>
        <v>1</v>
      </c>
    </row>
    <row r="151" spans="1:19" x14ac:dyDescent="0.55000000000000004">
      <c r="A151" s="87">
        <v>45933.581145833334</v>
      </c>
      <c r="B151" s="66" t="s">
        <v>1388</v>
      </c>
      <c r="C151" s="66" t="s">
        <v>514</v>
      </c>
      <c r="D151" s="68">
        <v>45749</v>
      </c>
      <c r="E151" s="67">
        <v>0</v>
      </c>
      <c r="F151" s="67">
        <v>40</v>
      </c>
      <c r="G151" s="67">
        <v>102</v>
      </c>
      <c r="H151" s="66" t="s">
        <v>513</v>
      </c>
      <c r="I151" s="66" t="s">
        <v>473</v>
      </c>
      <c r="J151" s="67">
        <v>200</v>
      </c>
      <c r="K151" t="b">
        <f>B151=ステップ対応前!B151</f>
        <v>1</v>
      </c>
      <c r="L151" t="b">
        <f>C151=ステップ対応前!C151</f>
        <v>1</v>
      </c>
      <c r="M151" t="b">
        <f>D151=ステップ対応前!D151</f>
        <v>1</v>
      </c>
      <c r="N151" t="b">
        <f>E151=ステップ対応前!E151</f>
        <v>1</v>
      </c>
      <c r="O151" t="b">
        <f>F151=ステップ対応前!F151</f>
        <v>1</v>
      </c>
      <c r="P151" t="b">
        <f>G151=ステップ対応前!G151</f>
        <v>1</v>
      </c>
      <c r="Q151" t="b">
        <f>H151=ステップ対応前!H151</f>
        <v>1</v>
      </c>
      <c r="R151" t="b">
        <f>I151=ステップ対応前!I151</f>
        <v>1</v>
      </c>
      <c r="S151" t="b">
        <f>J151=ステップ対応前!J151</f>
        <v>1</v>
      </c>
    </row>
    <row r="152" spans="1:19" x14ac:dyDescent="0.55000000000000004">
      <c r="A152" s="87">
        <v>45933.581145833334</v>
      </c>
      <c r="B152" s="66" t="s">
        <v>1388</v>
      </c>
      <c r="C152" s="66" t="s">
        <v>514</v>
      </c>
      <c r="D152" s="68">
        <v>45750</v>
      </c>
      <c r="E152" s="67">
        <v>0</v>
      </c>
      <c r="F152" s="67">
        <v>55</v>
      </c>
      <c r="G152" s="67">
        <v>108</v>
      </c>
      <c r="H152" s="66" t="s">
        <v>513</v>
      </c>
      <c r="I152" s="66" t="s">
        <v>473</v>
      </c>
      <c r="J152" s="67">
        <v>200</v>
      </c>
      <c r="K152" t="b">
        <f>B152=ステップ対応前!B152</f>
        <v>1</v>
      </c>
      <c r="L152" t="b">
        <f>C152=ステップ対応前!C152</f>
        <v>1</v>
      </c>
      <c r="M152" t="b">
        <f>D152=ステップ対応前!D152</f>
        <v>1</v>
      </c>
      <c r="N152" t="b">
        <f>E152=ステップ対応前!E152</f>
        <v>1</v>
      </c>
      <c r="O152" t="b">
        <f>F152=ステップ対応前!F152</f>
        <v>1</v>
      </c>
      <c r="P152" t="b">
        <f>G152=ステップ対応前!G152</f>
        <v>1</v>
      </c>
      <c r="Q152" t="b">
        <f>H152=ステップ対応前!H152</f>
        <v>1</v>
      </c>
      <c r="R152" t="b">
        <f>I152=ステップ対応前!I152</f>
        <v>1</v>
      </c>
      <c r="S152" t="b">
        <f>J152=ステップ対応前!J152</f>
        <v>1</v>
      </c>
    </row>
    <row r="153" spans="1:19" x14ac:dyDescent="0.55000000000000004">
      <c r="A153" s="87">
        <v>45933.581145833334</v>
      </c>
      <c r="B153" s="66" t="s">
        <v>1388</v>
      </c>
      <c r="C153" s="66" t="s">
        <v>514</v>
      </c>
      <c r="D153" s="68">
        <v>45751</v>
      </c>
      <c r="E153" s="67">
        <v>92</v>
      </c>
      <c r="F153" s="67">
        <v>0</v>
      </c>
      <c r="G153" s="67">
        <v>105</v>
      </c>
      <c r="H153" s="66" t="s">
        <v>513</v>
      </c>
      <c r="I153" s="66" t="s">
        <v>473</v>
      </c>
      <c r="J153" s="67">
        <v>200</v>
      </c>
      <c r="K153" t="b">
        <f>B153=ステップ対応前!B153</f>
        <v>1</v>
      </c>
      <c r="L153" t="b">
        <f>C153=ステップ対応前!C153</f>
        <v>1</v>
      </c>
      <c r="M153" t="b">
        <f>D153=ステップ対応前!D153</f>
        <v>1</v>
      </c>
      <c r="N153" t="b">
        <f>E153=ステップ対応前!E153</f>
        <v>1</v>
      </c>
      <c r="O153" t="b">
        <f>F153=ステップ対応前!F153</f>
        <v>1</v>
      </c>
      <c r="P153" t="b">
        <f>G153=ステップ対応前!G153</f>
        <v>1</v>
      </c>
      <c r="Q153" t="b">
        <f>H153=ステップ対応前!H153</f>
        <v>1</v>
      </c>
      <c r="R153" t="b">
        <f>I153=ステップ対応前!I153</f>
        <v>1</v>
      </c>
      <c r="S153" t="b">
        <f>J153=ステップ対応前!J153</f>
        <v>1</v>
      </c>
    </row>
    <row r="154" spans="1:19" x14ac:dyDescent="0.55000000000000004">
      <c r="A154" s="87">
        <v>45933.581145833334</v>
      </c>
      <c r="B154" s="66" t="s">
        <v>1388</v>
      </c>
      <c r="C154" s="66" t="s">
        <v>514</v>
      </c>
      <c r="D154" s="68">
        <v>45754</v>
      </c>
      <c r="E154" s="67">
        <v>55</v>
      </c>
      <c r="F154" s="67">
        <v>0</v>
      </c>
      <c r="G154" s="67">
        <v>111</v>
      </c>
      <c r="H154" s="66" t="s">
        <v>513</v>
      </c>
      <c r="I154" s="66" t="s">
        <v>473</v>
      </c>
      <c r="J154" s="67">
        <v>200</v>
      </c>
      <c r="K154" t="b">
        <f>B154=ステップ対応前!B154</f>
        <v>1</v>
      </c>
      <c r="L154" t="b">
        <f>C154=ステップ対応前!C154</f>
        <v>1</v>
      </c>
      <c r="M154" t="b">
        <f>D154=ステップ対応前!D154</f>
        <v>1</v>
      </c>
      <c r="N154" t="b">
        <f>E154=ステップ対応前!E154</f>
        <v>1</v>
      </c>
      <c r="O154" t="b">
        <f>F154=ステップ対応前!F154</f>
        <v>1</v>
      </c>
      <c r="P154" t="b">
        <f>G154=ステップ対応前!G154</f>
        <v>1</v>
      </c>
      <c r="Q154" t="b">
        <f>H154=ステップ対応前!H154</f>
        <v>1</v>
      </c>
      <c r="R154" t="b">
        <f>I154=ステップ対応前!I154</f>
        <v>1</v>
      </c>
      <c r="S154" t="b">
        <f>J154=ステップ対応前!J154</f>
        <v>1</v>
      </c>
    </row>
    <row r="155" spans="1:19" x14ac:dyDescent="0.55000000000000004">
      <c r="A155" s="87">
        <v>45933.581145833334</v>
      </c>
      <c r="B155" s="66" t="s">
        <v>1388</v>
      </c>
      <c r="C155" s="66" t="s">
        <v>514</v>
      </c>
      <c r="D155" s="68">
        <v>45764</v>
      </c>
      <c r="E155" s="67">
        <v>0</v>
      </c>
      <c r="F155" s="67">
        <v>49</v>
      </c>
      <c r="G155" s="67">
        <v>94</v>
      </c>
      <c r="H155" s="66" t="s">
        <v>513</v>
      </c>
      <c r="I155" s="66" t="s">
        <v>473</v>
      </c>
      <c r="J155" s="67">
        <v>200</v>
      </c>
      <c r="K155" t="b">
        <f>B155=ステップ対応前!B155</f>
        <v>1</v>
      </c>
      <c r="L155" t="b">
        <f>C155=ステップ対応前!C155</f>
        <v>1</v>
      </c>
      <c r="M155" t="b">
        <f>D155=ステップ対応前!D155</f>
        <v>1</v>
      </c>
      <c r="N155" t="b">
        <f>E155=ステップ対応前!E155</f>
        <v>1</v>
      </c>
      <c r="O155" t="b">
        <f>F155=ステップ対応前!F155</f>
        <v>1</v>
      </c>
      <c r="P155" t="b">
        <f>G155=ステップ対応前!G155</f>
        <v>1</v>
      </c>
      <c r="Q155" t="b">
        <f>H155=ステップ対応前!H155</f>
        <v>1</v>
      </c>
      <c r="R155" t="b">
        <f>I155=ステップ対応前!I155</f>
        <v>1</v>
      </c>
      <c r="S155" t="b">
        <f>J155=ステップ対応前!J155</f>
        <v>1</v>
      </c>
    </row>
    <row r="156" spans="1:19" x14ac:dyDescent="0.55000000000000004">
      <c r="A156" s="87">
        <v>45933.581145833334</v>
      </c>
      <c r="B156" s="66" t="s">
        <v>1388</v>
      </c>
      <c r="C156" s="66" t="s">
        <v>514</v>
      </c>
      <c r="D156" s="68">
        <v>45765</v>
      </c>
      <c r="E156" s="67">
        <v>0</v>
      </c>
      <c r="F156" s="67">
        <v>43</v>
      </c>
      <c r="G156" s="67">
        <v>91</v>
      </c>
      <c r="H156" s="66" t="s">
        <v>513</v>
      </c>
      <c r="I156" s="66" t="s">
        <v>473</v>
      </c>
      <c r="J156" s="67">
        <v>200</v>
      </c>
      <c r="K156" t="b">
        <f>B156=ステップ対応前!B156</f>
        <v>1</v>
      </c>
      <c r="L156" t="b">
        <f>C156=ステップ対応前!C156</f>
        <v>1</v>
      </c>
      <c r="M156" t="b">
        <f>D156=ステップ対応前!D156</f>
        <v>1</v>
      </c>
      <c r="N156" t="b">
        <f>E156=ステップ対応前!E156</f>
        <v>1</v>
      </c>
      <c r="O156" t="b">
        <f>F156=ステップ対応前!F156</f>
        <v>1</v>
      </c>
      <c r="P156" t="b">
        <f>G156=ステップ対応前!G156</f>
        <v>1</v>
      </c>
      <c r="Q156" t="b">
        <f>H156=ステップ対応前!H156</f>
        <v>1</v>
      </c>
      <c r="R156" t="b">
        <f>I156=ステップ対応前!I156</f>
        <v>1</v>
      </c>
      <c r="S156" t="b">
        <f>J156=ステップ対応前!J156</f>
        <v>1</v>
      </c>
    </row>
    <row r="157" spans="1:19" x14ac:dyDescent="0.55000000000000004">
      <c r="A157" s="87">
        <v>45933.581145833334</v>
      </c>
      <c r="B157" s="66" t="s">
        <v>1388</v>
      </c>
      <c r="C157" s="66" t="s">
        <v>514</v>
      </c>
      <c r="D157" s="68">
        <v>45768</v>
      </c>
      <c r="E157" s="67">
        <v>49</v>
      </c>
      <c r="F157" s="67">
        <v>0</v>
      </c>
      <c r="G157" s="67">
        <v>96</v>
      </c>
      <c r="H157" s="66" t="s">
        <v>513</v>
      </c>
      <c r="I157" s="66" t="s">
        <v>473</v>
      </c>
      <c r="J157" s="67">
        <v>200</v>
      </c>
      <c r="K157" t="b">
        <f>B157=ステップ対応前!B157</f>
        <v>1</v>
      </c>
      <c r="L157" t="b">
        <f>C157=ステップ対応前!C157</f>
        <v>1</v>
      </c>
      <c r="M157" t="b">
        <f>D157=ステップ対応前!D157</f>
        <v>1</v>
      </c>
      <c r="N157" t="b">
        <f>E157=ステップ対応前!E157</f>
        <v>1</v>
      </c>
      <c r="O157" t="b">
        <f>F157=ステップ対応前!F157</f>
        <v>1</v>
      </c>
      <c r="P157" t="b">
        <f>G157=ステップ対応前!G157</f>
        <v>1</v>
      </c>
      <c r="Q157" t="b">
        <f>H157=ステップ対応前!H157</f>
        <v>1</v>
      </c>
      <c r="R157" t="b">
        <f>I157=ステップ対応前!I157</f>
        <v>1</v>
      </c>
      <c r="S157" t="b">
        <f>J157=ステップ対応前!J157</f>
        <v>1</v>
      </c>
    </row>
    <row r="158" spans="1:19" x14ac:dyDescent="0.55000000000000004">
      <c r="A158" s="87">
        <v>45933.581145833334</v>
      </c>
      <c r="B158" s="66" t="s">
        <v>1388</v>
      </c>
      <c r="C158" s="66" t="s">
        <v>514</v>
      </c>
      <c r="D158" s="68">
        <v>45769</v>
      </c>
      <c r="E158" s="67">
        <v>43</v>
      </c>
      <c r="F158" s="67">
        <v>0</v>
      </c>
      <c r="G158" s="67">
        <v>95</v>
      </c>
      <c r="H158" s="66" t="s">
        <v>513</v>
      </c>
      <c r="I158" s="66" t="s">
        <v>473</v>
      </c>
      <c r="J158" s="67">
        <v>200</v>
      </c>
      <c r="K158" t="b">
        <f>B158=ステップ対応前!B158</f>
        <v>1</v>
      </c>
      <c r="L158" t="b">
        <f>C158=ステップ対応前!C158</f>
        <v>1</v>
      </c>
      <c r="M158" t="b">
        <f>D158=ステップ対応前!D158</f>
        <v>1</v>
      </c>
      <c r="N158" t="b">
        <f>E158=ステップ対応前!E158</f>
        <v>1</v>
      </c>
      <c r="O158" t="b">
        <f>F158=ステップ対応前!F158</f>
        <v>1</v>
      </c>
      <c r="P158" t="b">
        <f>G158=ステップ対応前!G158</f>
        <v>1</v>
      </c>
      <c r="Q158" t="b">
        <f>H158=ステップ対応前!H158</f>
        <v>1</v>
      </c>
      <c r="R158" t="b">
        <f>I158=ステップ対応前!I158</f>
        <v>1</v>
      </c>
      <c r="S158" t="b">
        <f>J158=ステップ対応前!J158</f>
        <v>1</v>
      </c>
    </row>
    <row r="159" spans="1:19" x14ac:dyDescent="0.55000000000000004">
      <c r="A159" s="87">
        <v>45933.581145833334</v>
      </c>
      <c r="B159" s="66" t="s">
        <v>1388</v>
      </c>
      <c r="C159" s="66" t="s">
        <v>514</v>
      </c>
      <c r="D159" s="68">
        <v>45772</v>
      </c>
      <c r="E159" s="67">
        <v>48</v>
      </c>
      <c r="F159" s="67">
        <v>45</v>
      </c>
      <c r="G159" s="67">
        <v>88</v>
      </c>
      <c r="H159" s="66" t="s">
        <v>513</v>
      </c>
      <c r="I159" s="66" t="s">
        <v>473</v>
      </c>
      <c r="J159" s="67">
        <v>200</v>
      </c>
      <c r="K159" t="b">
        <f>B159=ステップ対応前!B159</f>
        <v>1</v>
      </c>
      <c r="L159" t="b">
        <f>C159=ステップ対応前!C159</f>
        <v>1</v>
      </c>
      <c r="M159" t="b">
        <f>D159=ステップ対応前!D159</f>
        <v>1</v>
      </c>
      <c r="N159" t="b">
        <f>E159=ステップ対応前!E159</f>
        <v>1</v>
      </c>
      <c r="O159" t="b">
        <f>F159=ステップ対応前!F159</f>
        <v>1</v>
      </c>
      <c r="P159" t="b">
        <f>G159=ステップ対応前!G159</f>
        <v>1</v>
      </c>
      <c r="Q159" t="b">
        <f>H159=ステップ対応前!H159</f>
        <v>1</v>
      </c>
      <c r="R159" t="b">
        <f>I159=ステップ対応前!I159</f>
        <v>1</v>
      </c>
      <c r="S159" t="b">
        <f>J159=ステップ対応前!J159</f>
        <v>1</v>
      </c>
    </row>
    <row r="160" spans="1:19" x14ac:dyDescent="0.55000000000000004">
      <c r="A160" s="87">
        <v>45933.581145833334</v>
      </c>
      <c r="B160" s="66" t="s">
        <v>1388</v>
      </c>
      <c r="C160" s="66" t="s">
        <v>514</v>
      </c>
      <c r="D160" s="68">
        <v>45783</v>
      </c>
      <c r="E160" s="67">
        <v>45</v>
      </c>
      <c r="F160" s="67">
        <v>45</v>
      </c>
      <c r="G160" s="67">
        <v>84</v>
      </c>
      <c r="H160" s="66" t="s">
        <v>513</v>
      </c>
      <c r="I160" s="66" t="s">
        <v>473</v>
      </c>
      <c r="J160" s="67">
        <v>200</v>
      </c>
      <c r="K160" t="b">
        <f>B160=ステップ対応前!B160</f>
        <v>1</v>
      </c>
      <c r="L160" t="b">
        <f>C160=ステップ対応前!C160</f>
        <v>1</v>
      </c>
      <c r="M160" t="b">
        <f>D160=ステップ対応前!D160</f>
        <v>1</v>
      </c>
      <c r="N160" t="b">
        <f>E160=ステップ対応前!E160</f>
        <v>1</v>
      </c>
      <c r="O160" t="b">
        <f>F160=ステップ対応前!F160</f>
        <v>1</v>
      </c>
      <c r="P160" t="b">
        <f>G160=ステップ対応前!G160</f>
        <v>1</v>
      </c>
      <c r="Q160" t="b">
        <f>H160=ステップ対応前!H160</f>
        <v>1</v>
      </c>
      <c r="R160" t="b">
        <f>I160=ステップ対応前!I160</f>
        <v>1</v>
      </c>
      <c r="S160" t="b">
        <f>J160=ステップ対応前!J160</f>
        <v>1</v>
      </c>
    </row>
    <row r="161" spans="1:19" x14ac:dyDescent="0.55000000000000004">
      <c r="A161" s="87">
        <v>45933.581145833334</v>
      </c>
      <c r="B161" s="66" t="s">
        <v>1388</v>
      </c>
      <c r="C161" s="66" t="s">
        <v>514</v>
      </c>
      <c r="D161" s="68">
        <v>45784</v>
      </c>
      <c r="E161" s="67">
        <v>45</v>
      </c>
      <c r="F161" s="67">
        <v>50</v>
      </c>
      <c r="G161" s="67">
        <v>87</v>
      </c>
      <c r="H161" s="66" t="s">
        <v>513</v>
      </c>
      <c r="I161" s="66" t="s">
        <v>473</v>
      </c>
      <c r="J161" s="67">
        <v>200</v>
      </c>
      <c r="K161" t="b">
        <f>B161=ステップ対応前!B161</f>
        <v>1</v>
      </c>
      <c r="L161" t="b">
        <f>C161=ステップ対応前!C161</f>
        <v>1</v>
      </c>
      <c r="M161" t="b">
        <f>D161=ステップ対応前!D161</f>
        <v>1</v>
      </c>
      <c r="N161" t="b">
        <f>E161=ステップ対応前!E161</f>
        <v>1</v>
      </c>
      <c r="O161" t="b">
        <f>F161=ステップ対応前!F161</f>
        <v>1</v>
      </c>
      <c r="P161" t="b">
        <f>G161=ステップ対応前!G161</f>
        <v>1</v>
      </c>
      <c r="Q161" t="b">
        <f>H161=ステップ対応前!H161</f>
        <v>1</v>
      </c>
      <c r="R161" t="b">
        <f>I161=ステップ対応前!I161</f>
        <v>1</v>
      </c>
      <c r="S161" t="b">
        <f>J161=ステップ対応前!J161</f>
        <v>1</v>
      </c>
    </row>
    <row r="162" spans="1:19" x14ac:dyDescent="0.55000000000000004">
      <c r="A162" s="87">
        <v>45933.581145833334</v>
      </c>
      <c r="B162" s="66" t="s">
        <v>1388</v>
      </c>
      <c r="C162" s="66" t="s">
        <v>514</v>
      </c>
      <c r="D162" s="68">
        <v>45785</v>
      </c>
      <c r="E162" s="67">
        <v>50</v>
      </c>
      <c r="F162" s="67">
        <v>0</v>
      </c>
      <c r="G162" s="67">
        <v>87</v>
      </c>
      <c r="H162" s="66" t="s">
        <v>513</v>
      </c>
      <c r="I162" s="66" t="s">
        <v>473</v>
      </c>
      <c r="J162" s="67">
        <v>200</v>
      </c>
      <c r="K162" t="b">
        <f>B162=ステップ対応前!B162</f>
        <v>1</v>
      </c>
      <c r="L162" t="b">
        <f>C162=ステップ対応前!C162</f>
        <v>1</v>
      </c>
      <c r="M162" t="b">
        <f>D162=ステップ対応前!D162</f>
        <v>1</v>
      </c>
      <c r="N162" t="b">
        <f>E162=ステップ対応前!E162</f>
        <v>1</v>
      </c>
      <c r="O162" t="b">
        <f>F162=ステップ対応前!F162</f>
        <v>1</v>
      </c>
      <c r="P162" t="b">
        <f>G162=ステップ対応前!G162</f>
        <v>1</v>
      </c>
      <c r="Q162" t="b">
        <f>H162=ステップ対応前!H162</f>
        <v>1</v>
      </c>
      <c r="R162" t="b">
        <f>I162=ステップ対応前!I162</f>
        <v>1</v>
      </c>
      <c r="S162" t="b">
        <f>J162=ステップ対応前!J162</f>
        <v>1</v>
      </c>
    </row>
    <row r="163" spans="1:19" x14ac:dyDescent="0.55000000000000004">
      <c r="A163" s="87">
        <v>45933.581145833334</v>
      </c>
      <c r="B163" s="66" t="s">
        <v>1388</v>
      </c>
      <c r="C163" s="66" t="s">
        <v>514</v>
      </c>
      <c r="D163" s="68">
        <v>45786</v>
      </c>
      <c r="E163" s="67">
        <v>48</v>
      </c>
      <c r="F163" s="67">
        <v>0</v>
      </c>
      <c r="G163" s="67">
        <v>86</v>
      </c>
      <c r="H163" s="66" t="s">
        <v>513</v>
      </c>
      <c r="I163" s="66" t="s">
        <v>473</v>
      </c>
      <c r="J163" s="67">
        <v>200</v>
      </c>
      <c r="K163" t="b">
        <f>B163=ステップ対応前!B163</f>
        <v>1</v>
      </c>
      <c r="L163" t="b">
        <f>C163=ステップ対応前!C163</f>
        <v>1</v>
      </c>
      <c r="M163" t="b">
        <f>D163=ステップ対応前!D163</f>
        <v>1</v>
      </c>
      <c r="N163" t="b">
        <f>E163=ステップ対応前!E163</f>
        <v>1</v>
      </c>
      <c r="O163" t="b">
        <f>F163=ステップ対応前!F163</f>
        <v>1</v>
      </c>
      <c r="P163" t="b">
        <f>G163=ステップ対応前!G163</f>
        <v>1</v>
      </c>
      <c r="Q163" t="b">
        <f>H163=ステップ対応前!H163</f>
        <v>1</v>
      </c>
      <c r="R163" t="b">
        <f>I163=ステップ対応前!I163</f>
        <v>1</v>
      </c>
      <c r="S163" t="b">
        <f>J163=ステップ対応前!J163</f>
        <v>1</v>
      </c>
    </row>
    <row r="164" spans="1:19" x14ac:dyDescent="0.55000000000000004">
      <c r="A164" s="87">
        <v>45933.581145833334</v>
      </c>
      <c r="B164" s="66" t="s">
        <v>1388</v>
      </c>
      <c r="C164" s="66" t="s">
        <v>514</v>
      </c>
      <c r="D164" s="68">
        <v>45789</v>
      </c>
      <c r="E164" s="67">
        <v>36</v>
      </c>
      <c r="F164" s="67">
        <v>0</v>
      </c>
      <c r="G164" s="67">
        <v>72</v>
      </c>
      <c r="H164" s="66" t="s">
        <v>513</v>
      </c>
      <c r="I164" s="66" t="s">
        <v>473</v>
      </c>
      <c r="J164" s="67">
        <v>200</v>
      </c>
      <c r="K164" t="b">
        <f>B164=ステップ対応前!B164</f>
        <v>1</v>
      </c>
      <c r="L164" t="b">
        <f>C164=ステップ対応前!C164</f>
        <v>1</v>
      </c>
      <c r="M164" t="b">
        <f>D164=ステップ対応前!D164</f>
        <v>1</v>
      </c>
      <c r="N164" t="b">
        <f>E164=ステップ対応前!E164</f>
        <v>1</v>
      </c>
      <c r="O164" t="b">
        <f>F164=ステップ対応前!F164</f>
        <v>1</v>
      </c>
      <c r="P164" t="b">
        <f>G164=ステップ対応前!G164</f>
        <v>1</v>
      </c>
      <c r="Q164" t="b">
        <f>H164=ステップ対応前!H164</f>
        <v>1</v>
      </c>
      <c r="R164" t="b">
        <f>I164=ステップ対応前!I164</f>
        <v>1</v>
      </c>
      <c r="S164" t="b">
        <f>J164=ステップ対応前!J164</f>
        <v>1</v>
      </c>
    </row>
    <row r="165" spans="1:19" x14ac:dyDescent="0.55000000000000004">
      <c r="A165" s="87">
        <v>45933.581145833334</v>
      </c>
      <c r="B165" s="66" t="s">
        <v>1388</v>
      </c>
      <c r="C165" s="66" t="s">
        <v>514</v>
      </c>
      <c r="D165" s="68">
        <v>45790</v>
      </c>
      <c r="E165" s="67">
        <v>40</v>
      </c>
      <c r="F165" s="67">
        <v>0</v>
      </c>
      <c r="G165" s="67">
        <v>94</v>
      </c>
      <c r="H165" s="66" t="s">
        <v>513</v>
      </c>
      <c r="I165" s="66" t="s">
        <v>473</v>
      </c>
      <c r="J165" s="67">
        <v>200</v>
      </c>
      <c r="K165" t="b">
        <f>B165=ステップ対応前!B165</f>
        <v>1</v>
      </c>
      <c r="L165" t="b">
        <f>C165=ステップ対応前!C165</f>
        <v>1</v>
      </c>
      <c r="M165" t="b">
        <f>D165=ステップ対応前!D165</f>
        <v>1</v>
      </c>
      <c r="N165" t="b">
        <f>E165=ステップ対応前!E165</f>
        <v>1</v>
      </c>
      <c r="O165" t="b">
        <f>F165=ステップ対応前!F165</f>
        <v>1</v>
      </c>
      <c r="P165" t="b">
        <f>G165=ステップ対応前!G165</f>
        <v>1</v>
      </c>
      <c r="Q165" t="b">
        <f>H165=ステップ対応前!H165</f>
        <v>1</v>
      </c>
      <c r="R165" t="b">
        <f>I165=ステップ対応前!I165</f>
        <v>1</v>
      </c>
      <c r="S165" t="b">
        <f>J165=ステップ対応前!J165</f>
        <v>1</v>
      </c>
    </row>
    <row r="166" spans="1:19" x14ac:dyDescent="0.55000000000000004">
      <c r="A166" s="87">
        <v>45933.581145833334</v>
      </c>
      <c r="B166" s="66" t="s">
        <v>1388</v>
      </c>
      <c r="C166" s="66" t="s">
        <v>514</v>
      </c>
      <c r="D166" s="68">
        <v>45791</v>
      </c>
      <c r="E166" s="67">
        <v>45</v>
      </c>
      <c r="F166" s="67">
        <v>0</v>
      </c>
      <c r="G166" s="67">
        <v>82</v>
      </c>
      <c r="H166" s="66" t="s">
        <v>513</v>
      </c>
      <c r="I166" s="66" t="s">
        <v>473</v>
      </c>
      <c r="J166" s="67">
        <v>200</v>
      </c>
      <c r="K166" t="b">
        <f>B166=ステップ対応前!B166</f>
        <v>1</v>
      </c>
      <c r="L166" t="b">
        <f>C166=ステップ対応前!C166</f>
        <v>1</v>
      </c>
      <c r="M166" t="b">
        <f>D166=ステップ対応前!D166</f>
        <v>1</v>
      </c>
      <c r="N166" t="b">
        <f>E166=ステップ対応前!E166</f>
        <v>1</v>
      </c>
      <c r="O166" t="b">
        <f>F166=ステップ対応前!F166</f>
        <v>1</v>
      </c>
      <c r="P166" t="b">
        <f>G166=ステップ対応前!G166</f>
        <v>1</v>
      </c>
      <c r="Q166" t="b">
        <f>H166=ステップ対応前!H166</f>
        <v>1</v>
      </c>
      <c r="R166" t="b">
        <f>I166=ステップ対応前!I166</f>
        <v>1</v>
      </c>
      <c r="S166" t="b">
        <f>J166=ステップ対応前!J166</f>
        <v>1</v>
      </c>
    </row>
    <row r="167" spans="1:19" x14ac:dyDescent="0.55000000000000004">
      <c r="A167" s="87">
        <v>45933.581145833334</v>
      </c>
      <c r="B167" s="66" t="s">
        <v>1388</v>
      </c>
      <c r="C167" s="66" t="s">
        <v>514</v>
      </c>
      <c r="D167" s="68">
        <v>45792</v>
      </c>
      <c r="E167" s="67">
        <v>49</v>
      </c>
      <c r="F167" s="67">
        <v>0</v>
      </c>
      <c r="G167" s="67">
        <v>93</v>
      </c>
      <c r="H167" s="66" t="s">
        <v>513</v>
      </c>
      <c r="I167" s="66" t="s">
        <v>473</v>
      </c>
      <c r="J167" s="67">
        <v>200</v>
      </c>
      <c r="K167" t="b">
        <f>B167=ステップ対応前!B167</f>
        <v>1</v>
      </c>
      <c r="L167" t="b">
        <f>C167=ステップ対応前!C167</f>
        <v>1</v>
      </c>
      <c r="M167" t="b">
        <f>D167=ステップ対応前!D167</f>
        <v>1</v>
      </c>
      <c r="N167" t="b">
        <f>E167=ステップ対応前!E167</f>
        <v>1</v>
      </c>
      <c r="O167" t="b">
        <f>F167=ステップ対応前!F167</f>
        <v>1</v>
      </c>
      <c r="P167" t="b">
        <f>G167=ステップ対応前!G167</f>
        <v>1</v>
      </c>
      <c r="Q167" t="b">
        <f>H167=ステップ対応前!H167</f>
        <v>1</v>
      </c>
      <c r="R167" t="b">
        <f>I167=ステップ対応前!I167</f>
        <v>1</v>
      </c>
      <c r="S167" t="b">
        <f>J167=ステップ対応前!J167</f>
        <v>1</v>
      </c>
    </row>
    <row r="168" spans="1:19" x14ac:dyDescent="0.55000000000000004">
      <c r="A168" s="87">
        <v>45933.581145833334</v>
      </c>
      <c r="B168" s="66" t="s">
        <v>1388</v>
      </c>
      <c r="C168" s="66" t="s">
        <v>514</v>
      </c>
      <c r="D168" s="68">
        <v>45793</v>
      </c>
      <c r="E168" s="67">
        <v>41</v>
      </c>
      <c r="F168" s="67">
        <v>0</v>
      </c>
      <c r="G168" s="67">
        <v>91</v>
      </c>
      <c r="H168" s="66" t="s">
        <v>513</v>
      </c>
      <c r="I168" s="66" t="s">
        <v>473</v>
      </c>
      <c r="J168" s="67">
        <v>200</v>
      </c>
      <c r="K168" t="b">
        <f>B168=ステップ対応前!B168</f>
        <v>1</v>
      </c>
      <c r="L168" t="b">
        <f>C168=ステップ対応前!C168</f>
        <v>1</v>
      </c>
      <c r="M168" t="b">
        <f>D168=ステップ対応前!D168</f>
        <v>1</v>
      </c>
      <c r="N168" t="b">
        <f>E168=ステップ対応前!E168</f>
        <v>1</v>
      </c>
      <c r="O168" t="b">
        <f>F168=ステップ対応前!F168</f>
        <v>1</v>
      </c>
      <c r="P168" t="b">
        <f>G168=ステップ対応前!G168</f>
        <v>1</v>
      </c>
      <c r="Q168" t="b">
        <f>H168=ステップ対応前!H168</f>
        <v>1</v>
      </c>
      <c r="R168" t="b">
        <f>I168=ステップ対応前!I168</f>
        <v>1</v>
      </c>
      <c r="S168" t="b">
        <f>J168=ステップ対応前!J168</f>
        <v>1</v>
      </c>
    </row>
    <row r="169" spans="1:19" x14ac:dyDescent="0.55000000000000004">
      <c r="A169" s="87">
        <v>45933.581145833334</v>
      </c>
      <c r="B169" s="66" t="s">
        <v>1388</v>
      </c>
      <c r="C169" s="66" t="s">
        <v>514</v>
      </c>
      <c r="D169" s="68">
        <v>45796</v>
      </c>
      <c r="E169" s="67">
        <v>42</v>
      </c>
      <c r="F169" s="67">
        <v>52</v>
      </c>
      <c r="G169" s="67">
        <v>97</v>
      </c>
      <c r="H169" s="66" t="s">
        <v>513</v>
      </c>
      <c r="I169" s="66" t="s">
        <v>473</v>
      </c>
      <c r="J169" s="67">
        <v>200</v>
      </c>
      <c r="K169" t="b">
        <f>B169=ステップ対応前!B169</f>
        <v>1</v>
      </c>
      <c r="L169" t="b">
        <f>C169=ステップ対応前!C169</f>
        <v>1</v>
      </c>
      <c r="M169" t="b">
        <f>D169=ステップ対応前!D169</f>
        <v>1</v>
      </c>
      <c r="N169" t="b">
        <f>E169=ステップ対応前!E169</f>
        <v>1</v>
      </c>
      <c r="O169" t="b">
        <f>F169=ステップ対応前!F169</f>
        <v>1</v>
      </c>
      <c r="P169" t="b">
        <f>G169=ステップ対応前!G169</f>
        <v>1</v>
      </c>
      <c r="Q169" t="b">
        <f>H169=ステップ対応前!H169</f>
        <v>1</v>
      </c>
      <c r="R169" t="b">
        <f>I169=ステップ対応前!I169</f>
        <v>1</v>
      </c>
      <c r="S169" t="b">
        <f>J169=ステップ対応前!J169</f>
        <v>1</v>
      </c>
    </row>
    <row r="170" spans="1:19" x14ac:dyDescent="0.55000000000000004">
      <c r="A170" s="87">
        <v>45933.581145833334</v>
      </c>
      <c r="B170" s="66" t="s">
        <v>1388</v>
      </c>
      <c r="C170" s="66" t="s">
        <v>514</v>
      </c>
      <c r="D170" s="68">
        <v>45797</v>
      </c>
      <c r="E170" s="67">
        <v>52</v>
      </c>
      <c r="F170" s="67">
        <v>0</v>
      </c>
      <c r="G170" s="67">
        <v>80</v>
      </c>
      <c r="H170" s="66" t="s">
        <v>513</v>
      </c>
      <c r="I170" s="66" t="s">
        <v>473</v>
      </c>
      <c r="J170" s="67">
        <v>200</v>
      </c>
      <c r="K170" t="b">
        <f>B170=ステップ対応前!B170</f>
        <v>1</v>
      </c>
      <c r="L170" t="b">
        <f>C170=ステップ対応前!C170</f>
        <v>1</v>
      </c>
      <c r="M170" t="b">
        <f>D170=ステップ対応前!D170</f>
        <v>1</v>
      </c>
      <c r="N170" t="b">
        <f>E170=ステップ対応前!E170</f>
        <v>1</v>
      </c>
      <c r="O170" t="b">
        <f>F170=ステップ対応前!F170</f>
        <v>1</v>
      </c>
      <c r="P170" t="b">
        <f>G170=ステップ対応前!G170</f>
        <v>1</v>
      </c>
      <c r="Q170" t="b">
        <f>H170=ステップ対応前!H170</f>
        <v>1</v>
      </c>
      <c r="R170" t="b">
        <f>I170=ステップ対応前!I170</f>
        <v>1</v>
      </c>
      <c r="S170" t="b">
        <f>J170=ステップ対応前!J170</f>
        <v>1</v>
      </c>
    </row>
    <row r="171" spans="1:19" x14ac:dyDescent="0.55000000000000004">
      <c r="A171" s="87">
        <v>45933.581145833334</v>
      </c>
      <c r="B171" s="66" t="s">
        <v>1388</v>
      </c>
      <c r="C171" s="66" t="s">
        <v>514</v>
      </c>
      <c r="D171" s="68">
        <v>45798</v>
      </c>
      <c r="E171" s="67">
        <v>50</v>
      </c>
      <c r="F171" s="67">
        <v>0</v>
      </c>
      <c r="G171" s="67">
        <v>72</v>
      </c>
      <c r="H171" s="66" t="s">
        <v>513</v>
      </c>
      <c r="I171" s="66" t="s">
        <v>473</v>
      </c>
      <c r="J171" s="67">
        <v>200</v>
      </c>
      <c r="K171" t="b">
        <f>B171=ステップ対応前!B171</f>
        <v>1</v>
      </c>
      <c r="L171" t="b">
        <f>C171=ステップ対応前!C171</f>
        <v>1</v>
      </c>
      <c r="M171" t="b">
        <f>D171=ステップ対応前!D171</f>
        <v>1</v>
      </c>
      <c r="N171" t="b">
        <f>E171=ステップ対応前!E171</f>
        <v>1</v>
      </c>
      <c r="O171" t="b">
        <f>F171=ステップ対応前!F171</f>
        <v>1</v>
      </c>
      <c r="P171" t="b">
        <f>G171=ステップ対応前!G171</f>
        <v>1</v>
      </c>
      <c r="Q171" t="b">
        <f>H171=ステップ対応前!H171</f>
        <v>1</v>
      </c>
      <c r="R171" t="b">
        <f>I171=ステップ対応前!I171</f>
        <v>1</v>
      </c>
      <c r="S171" t="b">
        <f>J171=ステップ対応前!J171</f>
        <v>1</v>
      </c>
    </row>
    <row r="172" spans="1:19" x14ac:dyDescent="0.55000000000000004">
      <c r="A172" s="87">
        <v>45933.581145833334</v>
      </c>
      <c r="B172" s="66" t="s">
        <v>1388</v>
      </c>
      <c r="C172" s="66" t="s">
        <v>514</v>
      </c>
      <c r="D172" s="68">
        <v>45799</v>
      </c>
      <c r="E172" s="67">
        <v>61</v>
      </c>
      <c r="F172" s="67">
        <v>0</v>
      </c>
      <c r="G172" s="67">
        <v>72</v>
      </c>
      <c r="H172" s="66" t="s">
        <v>513</v>
      </c>
      <c r="I172" s="66" t="s">
        <v>473</v>
      </c>
      <c r="J172" s="67">
        <v>200</v>
      </c>
      <c r="K172" t="b">
        <f>B172=ステップ対応前!B172</f>
        <v>1</v>
      </c>
      <c r="L172" t="b">
        <f>C172=ステップ対応前!C172</f>
        <v>1</v>
      </c>
      <c r="M172" t="b">
        <f>D172=ステップ対応前!D172</f>
        <v>1</v>
      </c>
      <c r="N172" t="b">
        <f>E172=ステップ対応前!E172</f>
        <v>1</v>
      </c>
      <c r="O172" t="b">
        <f>F172=ステップ対応前!F172</f>
        <v>1</v>
      </c>
      <c r="P172" t="b">
        <f>G172=ステップ対応前!G172</f>
        <v>1</v>
      </c>
      <c r="Q172" t="b">
        <f>H172=ステップ対応前!H172</f>
        <v>1</v>
      </c>
      <c r="R172" t="b">
        <f>I172=ステップ対応前!I172</f>
        <v>1</v>
      </c>
      <c r="S172" t="b">
        <f>J172=ステップ対応前!J172</f>
        <v>1</v>
      </c>
    </row>
    <row r="173" spans="1:19" x14ac:dyDescent="0.55000000000000004">
      <c r="A173" s="87">
        <v>45933.581145833334</v>
      </c>
      <c r="B173" s="66" t="s">
        <v>1388</v>
      </c>
      <c r="C173" s="66" t="s">
        <v>514</v>
      </c>
      <c r="D173" s="68">
        <v>45800</v>
      </c>
      <c r="E173" s="67">
        <v>60</v>
      </c>
      <c r="F173" s="67">
        <v>0</v>
      </c>
      <c r="G173" s="67">
        <v>79</v>
      </c>
      <c r="H173" s="66" t="s">
        <v>513</v>
      </c>
      <c r="I173" s="66" t="s">
        <v>473</v>
      </c>
      <c r="J173" s="67">
        <v>200</v>
      </c>
      <c r="K173" t="b">
        <f>B173=ステップ対応前!B173</f>
        <v>1</v>
      </c>
      <c r="L173" t="b">
        <f>C173=ステップ対応前!C173</f>
        <v>1</v>
      </c>
      <c r="M173" t="b">
        <f>D173=ステップ対応前!D173</f>
        <v>1</v>
      </c>
      <c r="N173" t="b">
        <f>E173=ステップ対応前!E173</f>
        <v>1</v>
      </c>
      <c r="O173" t="b">
        <f>F173=ステップ対応前!F173</f>
        <v>1</v>
      </c>
      <c r="P173" t="b">
        <f>G173=ステップ対応前!G173</f>
        <v>1</v>
      </c>
      <c r="Q173" t="b">
        <f>H173=ステップ対応前!H173</f>
        <v>1</v>
      </c>
      <c r="R173" t="b">
        <f>I173=ステップ対応前!I173</f>
        <v>1</v>
      </c>
      <c r="S173" t="b">
        <f>J173=ステップ対応前!J173</f>
        <v>1</v>
      </c>
    </row>
    <row r="174" spans="1:19" x14ac:dyDescent="0.55000000000000004">
      <c r="A174" s="87">
        <v>45933.581145833334</v>
      </c>
      <c r="B174" s="66" t="s">
        <v>1388</v>
      </c>
      <c r="C174" s="66" t="s">
        <v>514</v>
      </c>
      <c r="D174" s="68">
        <v>45803</v>
      </c>
      <c r="E174" s="67">
        <v>51</v>
      </c>
      <c r="F174" s="67">
        <v>0</v>
      </c>
      <c r="G174" s="67">
        <v>73</v>
      </c>
      <c r="H174" s="66" t="s">
        <v>513</v>
      </c>
      <c r="I174" s="66" t="s">
        <v>473</v>
      </c>
      <c r="J174" s="67">
        <v>200</v>
      </c>
      <c r="K174" t="b">
        <f>B174=ステップ対応前!B174</f>
        <v>1</v>
      </c>
      <c r="L174" t="b">
        <f>C174=ステップ対応前!C174</f>
        <v>1</v>
      </c>
      <c r="M174" t="b">
        <f>D174=ステップ対応前!D174</f>
        <v>1</v>
      </c>
      <c r="N174" t="b">
        <f>E174=ステップ対応前!E174</f>
        <v>1</v>
      </c>
      <c r="O174" t="b">
        <f>F174=ステップ対応前!F174</f>
        <v>1</v>
      </c>
      <c r="P174" t="b">
        <f>G174=ステップ対応前!G174</f>
        <v>1</v>
      </c>
      <c r="Q174" t="b">
        <f>H174=ステップ対応前!H174</f>
        <v>1</v>
      </c>
      <c r="R174" t="b">
        <f>I174=ステップ対応前!I174</f>
        <v>1</v>
      </c>
      <c r="S174" t="b">
        <f>J174=ステップ対応前!J174</f>
        <v>1</v>
      </c>
    </row>
    <row r="175" spans="1:19" x14ac:dyDescent="0.55000000000000004">
      <c r="A175" s="87">
        <v>45933.581145833334</v>
      </c>
      <c r="B175" s="66" t="s">
        <v>1388</v>
      </c>
      <c r="C175" s="66" t="s">
        <v>514</v>
      </c>
      <c r="D175" s="68">
        <v>45804</v>
      </c>
      <c r="E175" s="67">
        <v>51</v>
      </c>
      <c r="F175" s="67">
        <v>0</v>
      </c>
      <c r="G175" s="67">
        <v>73</v>
      </c>
      <c r="H175" s="66" t="s">
        <v>513</v>
      </c>
      <c r="I175" s="66" t="s">
        <v>473</v>
      </c>
      <c r="J175" s="67">
        <v>200</v>
      </c>
      <c r="K175" t="b">
        <f>B175=ステップ対応前!B175</f>
        <v>1</v>
      </c>
      <c r="L175" t="b">
        <f>C175=ステップ対応前!C175</f>
        <v>1</v>
      </c>
      <c r="M175" t="b">
        <f>D175=ステップ対応前!D175</f>
        <v>1</v>
      </c>
      <c r="N175" t="b">
        <f>E175=ステップ対応前!E175</f>
        <v>1</v>
      </c>
      <c r="O175" t="b">
        <f>F175=ステップ対応前!F175</f>
        <v>1</v>
      </c>
      <c r="P175" t="b">
        <f>G175=ステップ対応前!G175</f>
        <v>1</v>
      </c>
      <c r="Q175" t="b">
        <f>H175=ステップ対応前!H175</f>
        <v>1</v>
      </c>
      <c r="R175" t="b">
        <f>I175=ステップ対応前!I175</f>
        <v>1</v>
      </c>
      <c r="S175" t="b">
        <f>J175=ステップ対応前!J175</f>
        <v>1</v>
      </c>
    </row>
    <row r="176" spans="1:19" x14ac:dyDescent="0.55000000000000004">
      <c r="A176" s="87">
        <v>45933.581145833334</v>
      </c>
      <c r="B176" s="66" t="s">
        <v>1388</v>
      </c>
      <c r="C176" s="66" t="s">
        <v>514</v>
      </c>
      <c r="D176" s="68">
        <v>45805</v>
      </c>
      <c r="E176" s="67">
        <v>51</v>
      </c>
      <c r="F176" s="67">
        <v>0</v>
      </c>
      <c r="G176" s="67">
        <v>73</v>
      </c>
      <c r="H176" s="66" t="s">
        <v>513</v>
      </c>
      <c r="I176" s="66" t="s">
        <v>473</v>
      </c>
      <c r="J176" s="67">
        <v>200</v>
      </c>
      <c r="K176" t="b">
        <f>B176=ステップ対応前!B176</f>
        <v>1</v>
      </c>
      <c r="L176" t="b">
        <f>C176=ステップ対応前!C176</f>
        <v>1</v>
      </c>
      <c r="M176" t="b">
        <f>D176=ステップ対応前!D176</f>
        <v>1</v>
      </c>
      <c r="N176" t="b">
        <f>E176=ステップ対応前!E176</f>
        <v>1</v>
      </c>
      <c r="O176" t="b">
        <f>F176=ステップ対応前!F176</f>
        <v>1</v>
      </c>
      <c r="P176" t="b">
        <f>G176=ステップ対応前!G176</f>
        <v>1</v>
      </c>
      <c r="Q176" t="b">
        <f>H176=ステップ対応前!H176</f>
        <v>1</v>
      </c>
      <c r="R176" t="b">
        <f>I176=ステップ対応前!I176</f>
        <v>1</v>
      </c>
      <c r="S176" t="b">
        <f>J176=ステップ対応前!J176</f>
        <v>1</v>
      </c>
    </row>
    <row r="177" spans="1:19" x14ac:dyDescent="0.55000000000000004">
      <c r="A177" s="87">
        <v>45933.581145833334</v>
      </c>
      <c r="B177" s="66" t="s">
        <v>1388</v>
      </c>
      <c r="C177" s="66" t="s">
        <v>514</v>
      </c>
      <c r="D177" s="68">
        <v>45806</v>
      </c>
      <c r="E177" s="67">
        <v>51</v>
      </c>
      <c r="F177" s="67">
        <v>0</v>
      </c>
      <c r="G177" s="67">
        <v>14</v>
      </c>
      <c r="H177" s="66" t="s">
        <v>513</v>
      </c>
      <c r="I177" s="66" t="s">
        <v>473</v>
      </c>
      <c r="J177" s="67">
        <v>200</v>
      </c>
      <c r="K177" t="b">
        <f>B177=ステップ対応前!B177</f>
        <v>1</v>
      </c>
      <c r="L177" t="b">
        <f>C177=ステップ対応前!C177</f>
        <v>1</v>
      </c>
      <c r="M177" t="b">
        <f>D177=ステップ対応前!D177</f>
        <v>1</v>
      </c>
      <c r="N177" t="b">
        <f>E177=ステップ対応前!E177</f>
        <v>1</v>
      </c>
      <c r="O177" t="b">
        <f>F177=ステップ対応前!F177</f>
        <v>1</v>
      </c>
      <c r="P177" t="b">
        <f>G177=ステップ対応前!G177</f>
        <v>1</v>
      </c>
      <c r="Q177" t="b">
        <f>H177=ステップ対応前!H177</f>
        <v>1</v>
      </c>
      <c r="R177" t="b">
        <f>I177=ステップ対応前!I177</f>
        <v>1</v>
      </c>
      <c r="S177" t="b">
        <f>J177=ステップ対応前!J177</f>
        <v>1</v>
      </c>
    </row>
    <row r="178" spans="1:19" x14ac:dyDescent="0.55000000000000004">
      <c r="A178" s="87">
        <v>45933.581145833334</v>
      </c>
      <c r="B178" s="66" t="s">
        <v>1388</v>
      </c>
      <c r="C178" s="66" t="s">
        <v>514</v>
      </c>
      <c r="D178" s="68">
        <v>45807</v>
      </c>
      <c r="E178" s="67">
        <v>54</v>
      </c>
      <c r="F178" s="67">
        <v>0</v>
      </c>
      <c r="G178" s="67">
        <v>0</v>
      </c>
      <c r="H178" s="66" t="s">
        <v>513</v>
      </c>
      <c r="I178" s="66" t="s">
        <v>473</v>
      </c>
      <c r="J178" s="67">
        <v>200</v>
      </c>
      <c r="K178" t="b">
        <f>B178=ステップ対応前!B178</f>
        <v>1</v>
      </c>
      <c r="L178" t="b">
        <f>C178=ステップ対応前!C178</f>
        <v>1</v>
      </c>
      <c r="M178" t="b">
        <f>D178=ステップ対応前!D178</f>
        <v>1</v>
      </c>
      <c r="N178" t="b">
        <f>E178=ステップ対応前!E178</f>
        <v>1</v>
      </c>
      <c r="O178" t="b">
        <f>F178=ステップ対応前!F178</f>
        <v>1</v>
      </c>
      <c r="P178" t="b">
        <f>G178=ステップ対応前!G178</f>
        <v>1</v>
      </c>
      <c r="Q178" t="b">
        <f>H178=ステップ対応前!H178</f>
        <v>1</v>
      </c>
      <c r="R178" t="b">
        <f>I178=ステップ対応前!I178</f>
        <v>1</v>
      </c>
      <c r="S178" t="b">
        <f>J178=ステップ対応前!J178</f>
        <v>1</v>
      </c>
    </row>
    <row r="179" spans="1:19" x14ac:dyDescent="0.55000000000000004">
      <c r="A179" s="87">
        <v>45933.581145833334</v>
      </c>
      <c r="B179" s="66" t="s">
        <v>1388</v>
      </c>
      <c r="C179" s="66" t="s">
        <v>515</v>
      </c>
      <c r="D179" s="68">
        <v>45714</v>
      </c>
      <c r="E179" s="67">
        <v>0</v>
      </c>
      <c r="F179" s="67">
        <v>138</v>
      </c>
      <c r="G179" s="67">
        <v>116</v>
      </c>
      <c r="H179" s="66" t="s">
        <v>513</v>
      </c>
      <c r="I179" s="66" t="s">
        <v>499</v>
      </c>
      <c r="J179" s="67">
        <v>160</v>
      </c>
      <c r="K179" t="b">
        <f>B179=ステップ対応前!B179</f>
        <v>1</v>
      </c>
      <c r="L179" t="b">
        <f>C179=ステップ対応前!C179</f>
        <v>1</v>
      </c>
      <c r="M179" t="b">
        <f>D179=ステップ対応前!D179</f>
        <v>1</v>
      </c>
      <c r="N179" t="b">
        <f>E179=ステップ対応前!E179</f>
        <v>1</v>
      </c>
      <c r="O179" t="b">
        <f>F179=ステップ対応前!F179</f>
        <v>1</v>
      </c>
      <c r="P179" t="b">
        <f>G179=ステップ対応前!G179</f>
        <v>1</v>
      </c>
      <c r="Q179" t="b">
        <f>H179=ステップ対応前!H179</f>
        <v>1</v>
      </c>
      <c r="R179" t="b">
        <f>I179=ステップ対応前!I179</f>
        <v>1</v>
      </c>
      <c r="S179" t="b">
        <f>J179=ステップ対応前!J179</f>
        <v>1</v>
      </c>
    </row>
    <row r="180" spans="1:19" x14ac:dyDescent="0.55000000000000004">
      <c r="A180" s="87">
        <v>45933.581145833334</v>
      </c>
      <c r="B180" s="66" t="s">
        <v>1388</v>
      </c>
      <c r="C180" s="66" t="s">
        <v>515</v>
      </c>
      <c r="D180" s="68">
        <v>45716</v>
      </c>
      <c r="E180" s="67">
        <v>138</v>
      </c>
      <c r="F180" s="67">
        <v>0</v>
      </c>
      <c r="G180" s="67">
        <v>135</v>
      </c>
      <c r="H180" s="66" t="s">
        <v>513</v>
      </c>
      <c r="I180" s="66" t="s">
        <v>499</v>
      </c>
      <c r="J180" s="67">
        <v>160</v>
      </c>
      <c r="K180" t="b">
        <f>B180=ステップ対応前!B180</f>
        <v>1</v>
      </c>
      <c r="L180" t="b">
        <f>C180=ステップ対応前!C180</f>
        <v>1</v>
      </c>
      <c r="M180" t="b">
        <f>D180=ステップ対応前!D180</f>
        <v>1</v>
      </c>
      <c r="N180" t="b">
        <f>E180=ステップ対応前!E180</f>
        <v>1</v>
      </c>
      <c r="O180" t="b">
        <f>F180=ステップ対応前!F180</f>
        <v>1</v>
      </c>
      <c r="P180" t="b">
        <f>G180=ステップ対応前!G180</f>
        <v>1</v>
      </c>
      <c r="Q180" t="b">
        <f>H180=ステップ対応前!H180</f>
        <v>1</v>
      </c>
      <c r="R180" t="b">
        <f>I180=ステップ対応前!I180</f>
        <v>1</v>
      </c>
      <c r="S180" t="b">
        <f>J180=ステップ対応前!J180</f>
        <v>1</v>
      </c>
    </row>
    <row r="181" spans="1:19" x14ac:dyDescent="0.55000000000000004">
      <c r="A181" s="87">
        <v>45933.581145833334</v>
      </c>
      <c r="B181" s="66" t="s">
        <v>1388</v>
      </c>
      <c r="C181" s="66" t="s">
        <v>515</v>
      </c>
      <c r="D181" s="68">
        <v>45719</v>
      </c>
      <c r="E181" s="67">
        <v>70</v>
      </c>
      <c r="F181" s="67">
        <v>0</v>
      </c>
      <c r="G181" s="67">
        <v>107</v>
      </c>
      <c r="H181" s="66" t="s">
        <v>513</v>
      </c>
      <c r="I181" s="66" t="s">
        <v>499</v>
      </c>
      <c r="J181" s="67">
        <v>160</v>
      </c>
      <c r="K181" t="b">
        <f>B181=ステップ対応前!B181</f>
        <v>1</v>
      </c>
      <c r="L181" t="b">
        <f>C181=ステップ対応前!C181</f>
        <v>1</v>
      </c>
      <c r="M181" t="b">
        <f>D181=ステップ対応前!D181</f>
        <v>1</v>
      </c>
      <c r="N181" t="b">
        <f>E181=ステップ対応前!E181</f>
        <v>1</v>
      </c>
      <c r="O181" t="b">
        <f>F181=ステップ対応前!F181</f>
        <v>1</v>
      </c>
      <c r="P181" t="b">
        <f>G181=ステップ対応前!G181</f>
        <v>1</v>
      </c>
      <c r="Q181" t="b">
        <f>H181=ステップ対応前!H181</f>
        <v>1</v>
      </c>
      <c r="R181" t="b">
        <f>I181=ステップ対応前!I181</f>
        <v>1</v>
      </c>
      <c r="S181" t="b">
        <f>J181=ステップ対応前!J181</f>
        <v>1</v>
      </c>
    </row>
    <row r="182" spans="1:19" x14ac:dyDescent="0.55000000000000004">
      <c r="A182" s="87">
        <v>45933.581145833334</v>
      </c>
      <c r="B182" s="66" t="s">
        <v>1388</v>
      </c>
      <c r="C182" s="66" t="s">
        <v>515</v>
      </c>
      <c r="D182" s="68">
        <v>45720</v>
      </c>
      <c r="E182" s="67">
        <v>83</v>
      </c>
      <c r="F182" s="67">
        <v>0</v>
      </c>
      <c r="G182" s="67">
        <v>103</v>
      </c>
      <c r="H182" s="66" t="s">
        <v>513</v>
      </c>
      <c r="I182" s="66" t="s">
        <v>499</v>
      </c>
      <c r="J182" s="67">
        <v>160</v>
      </c>
      <c r="K182" t="b">
        <f>B182=ステップ対応前!B182</f>
        <v>1</v>
      </c>
      <c r="L182" t="b">
        <f>C182=ステップ対応前!C182</f>
        <v>1</v>
      </c>
      <c r="M182" t="b">
        <f>D182=ステップ対応前!D182</f>
        <v>1</v>
      </c>
      <c r="N182" t="b">
        <f>E182=ステップ対応前!E182</f>
        <v>1</v>
      </c>
      <c r="O182" t="b">
        <f>F182=ステップ対応前!F182</f>
        <v>1</v>
      </c>
      <c r="P182" t="b">
        <f>G182=ステップ対応前!G182</f>
        <v>1</v>
      </c>
      <c r="Q182" t="b">
        <f>H182=ステップ対応前!H182</f>
        <v>1</v>
      </c>
      <c r="R182" t="b">
        <f>I182=ステップ対応前!I182</f>
        <v>1</v>
      </c>
      <c r="S182" t="b">
        <f>J182=ステップ対応前!J182</f>
        <v>1</v>
      </c>
    </row>
    <row r="183" spans="1:19" x14ac:dyDescent="0.55000000000000004">
      <c r="A183" s="87">
        <v>45933.581145833334</v>
      </c>
      <c r="B183" s="66" t="s">
        <v>1388</v>
      </c>
      <c r="C183" s="66" t="s">
        <v>515</v>
      </c>
      <c r="D183" s="68">
        <v>45721</v>
      </c>
      <c r="E183" s="67">
        <v>50</v>
      </c>
      <c r="F183" s="67">
        <v>0</v>
      </c>
      <c r="G183" s="67">
        <v>117</v>
      </c>
      <c r="H183" s="66" t="s">
        <v>513</v>
      </c>
      <c r="I183" s="66" t="s">
        <v>499</v>
      </c>
      <c r="J183" s="67">
        <v>160</v>
      </c>
      <c r="K183" t="b">
        <f>B183=ステップ対応前!B183</f>
        <v>1</v>
      </c>
      <c r="L183" t="b">
        <f>C183=ステップ対応前!C183</f>
        <v>1</v>
      </c>
      <c r="M183" t="b">
        <f>D183=ステップ対応前!D183</f>
        <v>1</v>
      </c>
      <c r="N183" t="b">
        <f>E183=ステップ対応前!E183</f>
        <v>1</v>
      </c>
      <c r="O183" t="b">
        <f>F183=ステップ対応前!F183</f>
        <v>1</v>
      </c>
      <c r="P183" t="b">
        <f>G183=ステップ対応前!G183</f>
        <v>1</v>
      </c>
      <c r="Q183" t="b">
        <f>H183=ステップ対応前!H183</f>
        <v>1</v>
      </c>
      <c r="R183" t="b">
        <f>I183=ステップ対応前!I183</f>
        <v>1</v>
      </c>
      <c r="S183" t="b">
        <f>J183=ステップ対応前!J183</f>
        <v>1</v>
      </c>
    </row>
    <row r="184" spans="1:19" x14ac:dyDescent="0.55000000000000004">
      <c r="A184" s="87">
        <v>45933.581145833334</v>
      </c>
      <c r="B184" s="66" t="s">
        <v>1388</v>
      </c>
      <c r="C184" s="66" t="s">
        <v>515</v>
      </c>
      <c r="D184" s="68">
        <v>45722</v>
      </c>
      <c r="E184" s="67">
        <v>45</v>
      </c>
      <c r="F184" s="67">
        <v>0</v>
      </c>
      <c r="G184" s="67">
        <v>100</v>
      </c>
      <c r="H184" s="66" t="s">
        <v>513</v>
      </c>
      <c r="I184" s="66" t="s">
        <v>499</v>
      </c>
      <c r="J184" s="67">
        <v>160</v>
      </c>
      <c r="K184" t="b">
        <f>B184=ステップ対応前!B184</f>
        <v>1</v>
      </c>
      <c r="L184" t="b">
        <f>C184=ステップ対応前!C184</f>
        <v>1</v>
      </c>
      <c r="M184" t="b">
        <f>D184=ステップ対応前!D184</f>
        <v>1</v>
      </c>
      <c r="N184" t="b">
        <f>E184=ステップ対応前!E184</f>
        <v>1</v>
      </c>
      <c r="O184" t="b">
        <f>F184=ステップ対応前!F184</f>
        <v>1</v>
      </c>
      <c r="P184" t="b">
        <f>G184=ステップ対応前!G184</f>
        <v>1</v>
      </c>
      <c r="Q184" t="b">
        <f>H184=ステップ対応前!H184</f>
        <v>1</v>
      </c>
      <c r="R184" t="b">
        <f>I184=ステップ対応前!I184</f>
        <v>1</v>
      </c>
      <c r="S184" t="b">
        <f>J184=ステップ対応前!J184</f>
        <v>1</v>
      </c>
    </row>
    <row r="185" spans="1:19" x14ac:dyDescent="0.55000000000000004">
      <c r="A185" s="87">
        <v>45933.581145833334</v>
      </c>
      <c r="B185" s="66" t="s">
        <v>1388</v>
      </c>
      <c r="C185" s="66" t="s">
        <v>515</v>
      </c>
      <c r="D185" s="68">
        <v>45723</v>
      </c>
      <c r="E185" s="67">
        <v>45</v>
      </c>
      <c r="F185" s="67">
        <v>0</v>
      </c>
      <c r="G185" s="67">
        <v>109</v>
      </c>
      <c r="H185" s="66" t="s">
        <v>513</v>
      </c>
      <c r="I185" s="66" t="s">
        <v>499</v>
      </c>
      <c r="J185" s="67">
        <v>160</v>
      </c>
      <c r="K185" t="b">
        <f>B185=ステップ対応前!B185</f>
        <v>1</v>
      </c>
      <c r="L185" t="b">
        <f>C185=ステップ対応前!C185</f>
        <v>1</v>
      </c>
      <c r="M185" t="b">
        <f>D185=ステップ対応前!D185</f>
        <v>1</v>
      </c>
      <c r="N185" t="b">
        <f>E185=ステップ対応前!E185</f>
        <v>1</v>
      </c>
      <c r="O185" t="b">
        <f>F185=ステップ対応前!F185</f>
        <v>1</v>
      </c>
      <c r="P185" t="b">
        <f>G185=ステップ対応前!G185</f>
        <v>1</v>
      </c>
      <c r="Q185" t="b">
        <f>H185=ステップ対応前!H185</f>
        <v>1</v>
      </c>
      <c r="R185" t="b">
        <f>I185=ステップ対応前!I185</f>
        <v>1</v>
      </c>
      <c r="S185" t="b">
        <f>J185=ステップ対応前!J185</f>
        <v>1</v>
      </c>
    </row>
    <row r="186" spans="1:19" x14ac:dyDescent="0.55000000000000004">
      <c r="A186" s="87">
        <v>45933.581145833334</v>
      </c>
      <c r="B186" s="66" t="s">
        <v>1388</v>
      </c>
      <c r="C186" s="66" t="s">
        <v>515</v>
      </c>
      <c r="D186" s="68">
        <v>45726</v>
      </c>
      <c r="E186" s="67">
        <v>30</v>
      </c>
      <c r="F186" s="67">
        <v>48</v>
      </c>
      <c r="G186" s="67">
        <v>106</v>
      </c>
      <c r="H186" s="66" t="s">
        <v>513</v>
      </c>
      <c r="I186" s="66" t="s">
        <v>499</v>
      </c>
      <c r="J186" s="67">
        <v>160</v>
      </c>
      <c r="K186" t="b">
        <f>B186=ステップ対応前!B186</f>
        <v>1</v>
      </c>
      <c r="L186" t="b">
        <f>C186=ステップ対応前!C186</f>
        <v>1</v>
      </c>
      <c r="M186" t="b">
        <f>D186=ステップ対応前!D186</f>
        <v>1</v>
      </c>
      <c r="N186" t="b">
        <f>E186=ステップ対応前!E186</f>
        <v>1</v>
      </c>
      <c r="O186" t="b">
        <f>F186=ステップ対応前!F186</f>
        <v>1</v>
      </c>
      <c r="P186" t="b">
        <f>G186=ステップ対応前!G186</f>
        <v>1</v>
      </c>
      <c r="Q186" t="b">
        <f>H186=ステップ対応前!H186</f>
        <v>1</v>
      </c>
      <c r="R186" t="b">
        <f>I186=ステップ対応前!I186</f>
        <v>1</v>
      </c>
      <c r="S186" t="b">
        <f>J186=ステップ対応前!J186</f>
        <v>1</v>
      </c>
    </row>
    <row r="187" spans="1:19" x14ac:dyDescent="0.55000000000000004">
      <c r="A187" s="87">
        <v>45933.581145833334</v>
      </c>
      <c r="B187" s="66" t="s">
        <v>1388</v>
      </c>
      <c r="C187" s="66" t="s">
        <v>515</v>
      </c>
      <c r="D187" s="68">
        <v>45727</v>
      </c>
      <c r="E187" s="67">
        <v>33</v>
      </c>
      <c r="F187" s="67">
        <v>39</v>
      </c>
      <c r="G187" s="67">
        <v>102</v>
      </c>
      <c r="H187" s="66" t="s">
        <v>513</v>
      </c>
      <c r="I187" s="66" t="s">
        <v>499</v>
      </c>
      <c r="J187" s="67">
        <v>160</v>
      </c>
      <c r="K187" t="b">
        <f>B187=ステップ対応前!B187</f>
        <v>1</v>
      </c>
      <c r="L187" t="b">
        <f>C187=ステップ対応前!C187</f>
        <v>1</v>
      </c>
      <c r="M187" t="b">
        <f>D187=ステップ対応前!D187</f>
        <v>1</v>
      </c>
      <c r="N187" t="b">
        <f>E187=ステップ対応前!E187</f>
        <v>1</v>
      </c>
      <c r="O187" t="b">
        <f>F187=ステップ対応前!F187</f>
        <v>1</v>
      </c>
      <c r="P187" t="b">
        <f>G187=ステップ対応前!G187</f>
        <v>1</v>
      </c>
      <c r="Q187" t="b">
        <f>H187=ステップ対応前!H187</f>
        <v>1</v>
      </c>
      <c r="R187" t="b">
        <f>I187=ステップ対応前!I187</f>
        <v>1</v>
      </c>
      <c r="S187" t="b">
        <f>J187=ステップ対応前!J187</f>
        <v>1</v>
      </c>
    </row>
    <row r="188" spans="1:19" x14ac:dyDescent="0.55000000000000004">
      <c r="A188" s="87">
        <v>45933.581145833334</v>
      </c>
      <c r="B188" s="66" t="s">
        <v>1388</v>
      </c>
      <c r="C188" s="66" t="s">
        <v>515</v>
      </c>
      <c r="D188" s="68">
        <v>45728</v>
      </c>
      <c r="E188" s="67">
        <v>48</v>
      </c>
      <c r="F188" s="67">
        <v>47</v>
      </c>
      <c r="G188" s="67">
        <v>111</v>
      </c>
      <c r="H188" s="66" t="s">
        <v>513</v>
      </c>
      <c r="I188" s="66" t="s">
        <v>499</v>
      </c>
      <c r="J188" s="67">
        <v>160</v>
      </c>
      <c r="K188" t="b">
        <f>B188=ステップ対応前!B188</f>
        <v>1</v>
      </c>
      <c r="L188" t="b">
        <f>C188=ステップ対応前!C188</f>
        <v>1</v>
      </c>
      <c r="M188" t="b">
        <f>D188=ステップ対応前!D188</f>
        <v>1</v>
      </c>
      <c r="N188" t="b">
        <f>E188=ステップ対応前!E188</f>
        <v>1</v>
      </c>
      <c r="O188" t="b">
        <f>F188=ステップ対応前!F188</f>
        <v>1</v>
      </c>
      <c r="P188" t="b">
        <f>G188=ステップ対応前!G188</f>
        <v>1</v>
      </c>
      <c r="Q188" t="b">
        <f>H188=ステップ対応前!H188</f>
        <v>1</v>
      </c>
      <c r="R188" t="b">
        <f>I188=ステップ対応前!I188</f>
        <v>1</v>
      </c>
      <c r="S188" t="b">
        <f>J188=ステップ対応前!J188</f>
        <v>1</v>
      </c>
    </row>
    <row r="189" spans="1:19" x14ac:dyDescent="0.55000000000000004">
      <c r="A189" s="87">
        <v>45933.581145833334</v>
      </c>
      <c r="B189" s="66" t="s">
        <v>1388</v>
      </c>
      <c r="C189" s="66" t="s">
        <v>515</v>
      </c>
      <c r="D189" s="68">
        <v>45729</v>
      </c>
      <c r="E189" s="67">
        <v>39</v>
      </c>
      <c r="F189" s="67">
        <v>0</v>
      </c>
      <c r="G189" s="67">
        <v>101</v>
      </c>
      <c r="H189" s="66" t="s">
        <v>513</v>
      </c>
      <c r="I189" s="66" t="s">
        <v>499</v>
      </c>
      <c r="J189" s="67">
        <v>160</v>
      </c>
      <c r="K189" t="b">
        <f>B189=ステップ対応前!B189</f>
        <v>1</v>
      </c>
      <c r="L189" t="b">
        <f>C189=ステップ対応前!C189</f>
        <v>1</v>
      </c>
      <c r="M189" t="b">
        <f>D189=ステップ対応前!D189</f>
        <v>1</v>
      </c>
      <c r="N189" t="b">
        <f>E189=ステップ対応前!E189</f>
        <v>1</v>
      </c>
      <c r="O189" t="b">
        <f>F189=ステップ対応前!F189</f>
        <v>1</v>
      </c>
      <c r="P189" t="b">
        <f>G189=ステップ対応前!G189</f>
        <v>1</v>
      </c>
      <c r="Q189" t="b">
        <f>H189=ステップ対応前!H189</f>
        <v>1</v>
      </c>
      <c r="R189" t="b">
        <f>I189=ステップ対応前!I189</f>
        <v>1</v>
      </c>
      <c r="S189" t="b">
        <f>J189=ステップ対応前!J189</f>
        <v>1</v>
      </c>
    </row>
    <row r="190" spans="1:19" x14ac:dyDescent="0.55000000000000004">
      <c r="A190" s="87">
        <v>45933.581145833334</v>
      </c>
      <c r="B190" s="66" t="s">
        <v>1388</v>
      </c>
      <c r="C190" s="66" t="s">
        <v>515</v>
      </c>
      <c r="D190" s="68">
        <v>45730</v>
      </c>
      <c r="E190" s="67">
        <v>47</v>
      </c>
      <c r="F190" s="67">
        <v>0</v>
      </c>
      <c r="G190" s="67">
        <v>111</v>
      </c>
      <c r="H190" s="66" t="s">
        <v>513</v>
      </c>
      <c r="I190" s="66" t="s">
        <v>499</v>
      </c>
      <c r="J190" s="67">
        <v>160</v>
      </c>
      <c r="K190" t="b">
        <f>B190=ステップ対応前!B190</f>
        <v>1</v>
      </c>
      <c r="L190" t="b">
        <f>C190=ステップ対応前!C190</f>
        <v>1</v>
      </c>
      <c r="M190" t="b">
        <f>D190=ステップ対応前!D190</f>
        <v>1</v>
      </c>
      <c r="N190" t="b">
        <f>E190=ステップ対応前!E190</f>
        <v>1</v>
      </c>
      <c r="O190" t="b">
        <f>F190=ステップ対応前!F190</f>
        <v>1</v>
      </c>
      <c r="P190" t="b">
        <f>G190=ステップ対応前!G190</f>
        <v>1</v>
      </c>
      <c r="Q190" t="b">
        <f>H190=ステップ対応前!H190</f>
        <v>1</v>
      </c>
      <c r="R190" t="b">
        <f>I190=ステップ対応前!I190</f>
        <v>1</v>
      </c>
      <c r="S190" t="b">
        <f>J190=ステップ対応前!J190</f>
        <v>1</v>
      </c>
    </row>
    <row r="191" spans="1:19" x14ac:dyDescent="0.55000000000000004">
      <c r="A191" s="87">
        <v>45933.581145833334</v>
      </c>
      <c r="B191" s="66" t="s">
        <v>1388</v>
      </c>
      <c r="C191" s="66" t="s">
        <v>515</v>
      </c>
      <c r="D191" s="68">
        <v>45733</v>
      </c>
      <c r="E191" s="67">
        <v>42</v>
      </c>
      <c r="F191" s="67">
        <v>20</v>
      </c>
      <c r="G191" s="67">
        <v>124</v>
      </c>
      <c r="H191" s="66" t="s">
        <v>513</v>
      </c>
      <c r="I191" s="66" t="s">
        <v>499</v>
      </c>
      <c r="J191" s="67">
        <v>160</v>
      </c>
      <c r="K191" t="b">
        <f>B191=ステップ対応前!B191</f>
        <v>1</v>
      </c>
      <c r="L191" t="b">
        <f>C191=ステップ対応前!C191</f>
        <v>1</v>
      </c>
      <c r="M191" t="b">
        <f>D191=ステップ対応前!D191</f>
        <v>1</v>
      </c>
      <c r="N191" t="b">
        <f>E191=ステップ対応前!E191</f>
        <v>1</v>
      </c>
      <c r="O191" t="b">
        <f>F191=ステップ対応前!F191</f>
        <v>1</v>
      </c>
      <c r="P191" t="b">
        <f>G191=ステップ対応前!G191</f>
        <v>1</v>
      </c>
      <c r="Q191" t="b">
        <f>H191=ステップ対応前!H191</f>
        <v>1</v>
      </c>
      <c r="R191" t="b">
        <f>I191=ステップ対応前!I191</f>
        <v>1</v>
      </c>
      <c r="S191" t="b">
        <f>J191=ステップ対応前!J191</f>
        <v>1</v>
      </c>
    </row>
    <row r="192" spans="1:19" x14ac:dyDescent="0.55000000000000004">
      <c r="A192" s="87">
        <v>45933.581145833334</v>
      </c>
      <c r="B192" s="66" t="s">
        <v>1388</v>
      </c>
      <c r="C192" s="66" t="s">
        <v>515</v>
      </c>
      <c r="D192" s="68">
        <v>45734</v>
      </c>
      <c r="E192" s="67">
        <v>45</v>
      </c>
      <c r="F192" s="67">
        <v>20</v>
      </c>
      <c r="G192" s="67">
        <v>121</v>
      </c>
      <c r="H192" s="66" t="s">
        <v>513</v>
      </c>
      <c r="I192" s="66" t="s">
        <v>499</v>
      </c>
      <c r="J192" s="67">
        <v>160</v>
      </c>
      <c r="K192" t="b">
        <f>B192=ステップ対応前!B192</f>
        <v>1</v>
      </c>
      <c r="L192" t="b">
        <f>C192=ステップ対応前!C192</f>
        <v>1</v>
      </c>
      <c r="M192" t="b">
        <f>D192=ステップ対応前!D192</f>
        <v>1</v>
      </c>
      <c r="N192" t="b">
        <f>E192=ステップ対応前!E192</f>
        <v>1</v>
      </c>
      <c r="O192" t="b">
        <f>F192=ステップ対応前!F192</f>
        <v>1</v>
      </c>
      <c r="P192" t="b">
        <f>G192=ステップ対応前!G192</f>
        <v>1</v>
      </c>
      <c r="Q192" t="b">
        <f>H192=ステップ対応前!H192</f>
        <v>1</v>
      </c>
      <c r="R192" t="b">
        <f>I192=ステップ対応前!I192</f>
        <v>1</v>
      </c>
      <c r="S192" t="b">
        <f>J192=ステップ対応前!J192</f>
        <v>1</v>
      </c>
    </row>
    <row r="193" spans="1:19" x14ac:dyDescent="0.55000000000000004">
      <c r="A193" s="87">
        <v>45933.581145833334</v>
      </c>
      <c r="B193" s="66" t="s">
        <v>1388</v>
      </c>
      <c r="C193" s="66" t="s">
        <v>515</v>
      </c>
      <c r="D193" s="68">
        <v>45735</v>
      </c>
      <c r="E193" s="67">
        <v>20</v>
      </c>
      <c r="F193" s="67">
        <v>28</v>
      </c>
      <c r="G193" s="67">
        <v>133</v>
      </c>
      <c r="H193" s="66" t="s">
        <v>513</v>
      </c>
      <c r="I193" s="66" t="s">
        <v>499</v>
      </c>
      <c r="J193" s="67">
        <v>160</v>
      </c>
      <c r="K193" t="b">
        <f>B193=ステップ対応前!B193</f>
        <v>1</v>
      </c>
      <c r="L193" t="b">
        <f>C193=ステップ対応前!C193</f>
        <v>1</v>
      </c>
      <c r="M193" t="b">
        <f>D193=ステップ対応前!D193</f>
        <v>1</v>
      </c>
      <c r="N193" t="b">
        <f>E193=ステップ対応前!E193</f>
        <v>1</v>
      </c>
      <c r="O193" t="b">
        <f>F193=ステップ対応前!F193</f>
        <v>1</v>
      </c>
      <c r="P193" t="b">
        <f>G193=ステップ対応前!G193</f>
        <v>1</v>
      </c>
      <c r="Q193" t="b">
        <f>H193=ステップ対応前!H193</f>
        <v>1</v>
      </c>
      <c r="R193" t="b">
        <f>I193=ステップ対応前!I193</f>
        <v>1</v>
      </c>
      <c r="S193" t="b">
        <f>J193=ステップ対応前!J193</f>
        <v>1</v>
      </c>
    </row>
    <row r="194" spans="1:19" x14ac:dyDescent="0.55000000000000004">
      <c r="A194" s="87">
        <v>45933.581145833334</v>
      </c>
      <c r="B194" s="66" t="s">
        <v>1388</v>
      </c>
      <c r="C194" s="66" t="s">
        <v>515</v>
      </c>
      <c r="D194" s="68">
        <v>45736</v>
      </c>
      <c r="E194" s="67">
        <v>20</v>
      </c>
      <c r="F194" s="67">
        <v>32</v>
      </c>
      <c r="G194" s="67">
        <v>128</v>
      </c>
      <c r="H194" s="66" t="s">
        <v>513</v>
      </c>
      <c r="I194" s="66" t="s">
        <v>499</v>
      </c>
      <c r="J194" s="67">
        <v>160</v>
      </c>
      <c r="K194" t="b">
        <f>B194=ステップ対応前!B194</f>
        <v>1</v>
      </c>
      <c r="L194" t="b">
        <f>C194=ステップ対応前!C194</f>
        <v>1</v>
      </c>
      <c r="M194" t="b">
        <f>D194=ステップ対応前!D194</f>
        <v>1</v>
      </c>
      <c r="N194" t="b">
        <f>E194=ステップ対応前!E194</f>
        <v>1</v>
      </c>
      <c r="O194" t="b">
        <f>F194=ステップ対応前!F194</f>
        <v>1</v>
      </c>
      <c r="P194" t="b">
        <f>G194=ステップ対応前!G194</f>
        <v>1</v>
      </c>
      <c r="Q194" t="b">
        <f>H194=ステップ対応前!H194</f>
        <v>1</v>
      </c>
      <c r="R194" t="b">
        <f>I194=ステップ対応前!I194</f>
        <v>1</v>
      </c>
      <c r="S194" t="b">
        <f>J194=ステップ対応前!J194</f>
        <v>1</v>
      </c>
    </row>
    <row r="195" spans="1:19" x14ac:dyDescent="0.55000000000000004">
      <c r="A195" s="87">
        <v>45933.581145833334</v>
      </c>
      <c r="B195" s="66" t="s">
        <v>1388</v>
      </c>
      <c r="C195" s="66" t="s">
        <v>515</v>
      </c>
      <c r="D195" s="68">
        <v>45737</v>
      </c>
      <c r="E195" s="67">
        <v>28</v>
      </c>
      <c r="F195" s="67">
        <v>25</v>
      </c>
      <c r="G195" s="67">
        <v>134</v>
      </c>
      <c r="H195" s="66" t="s">
        <v>513</v>
      </c>
      <c r="I195" s="66" t="s">
        <v>499</v>
      </c>
      <c r="J195" s="67">
        <v>160</v>
      </c>
      <c r="K195" t="b">
        <f>B195=ステップ対応前!B195</f>
        <v>1</v>
      </c>
      <c r="L195" t="b">
        <f>C195=ステップ対応前!C195</f>
        <v>1</v>
      </c>
      <c r="M195" t="b">
        <f>D195=ステップ対応前!D195</f>
        <v>1</v>
      </c>
      <c r="N195" t="b">
        <f>E195=ステップ対応前!E195</f>
        <v>1</v>
      </c>
      <c r="O195" t="b">
        <f>F195=ステップ対応前!F195</f>
        <v>1</v>
      </c>
      <c r="P195" t="b">
        <f>G195=ステップ対応前!G195</f>
        <v>1</v>
      </c>
      <c r="Q195" t="b">
        <f>H195=ステップ対応前!H195</f>
        <v>1</v>
      </c>
      <c r="R195" t="b">
        <f>I195=ステップ対応前!I195</f>
        <v>1</v>
      </c>
      <c r="S195" t="b">
        <f>J195=ステップ対応前!J195</f>
        <v>1</v>
      </c>
    </row>
    <row r="196" spans="1:19" x14ac:dyDescent="0.55000000000000004">
      <c r="A196" s="87">
        <v>45933.581145833334</v>
      </c>
      <c r="B196" s="66" t="s">
        <v>1388</v>
      </c>
      <c r="C196" s="66" t="s">
        <v>515</v>
      </c>
      <c r="D196" s="68">
        <v>45740</v>
      </c>
      <c r="E196" s="67">
        <v>32</v>
      </c>
      <c r="F196" s="67">
        <v>0</v>
      </c>
      <c r="G196" s="67">
        <v>132</v>
      </c>
      <c r="H196" s="66" t="s">
        <v>513</v>
      </c>
      <c r="I196" s="66" t="s">
        <v>499</v>
      </c>
      <c r="J196" s="67">
        <v>160</v>
      </c>
      <c r="K196" t="b">
        <f>B196=ステップ対応前!B196</f>
        <v>1</v>
      </c>
      <c r="L196" t="b">
        <f>C196=ステップ対応前!C196</f>
        <v>1</v>
      </c>
      <c r="M196" t="b">
        <f>D196=ステップ対応前!D196</f>
        <v>1</v>
      </c>
      <c r="N196" t="b">
        <f>E196=ステップ対応前!E196</f>
        <v>1</v>
      </c>
      <c r="O196" t="b">
        <f>F196=ステップ対応前!F196</f>
        <v>1</v>
      </c>
      <c r="P196" t="b">
        <f>G196=ステップ対応前!G196</f>
        <v>1</v>
      </c>
      <c r="Q196" t="b">
        <f>H196=ステップ対応前!H196</f>
        <v>1</v>
      </c>
      <c r="R196" t="b">
        <f>I196=ステップ対応前!I196</f>
        <v>1</v>
      </c>
      <c r="S196" t="b">
        <f>J196=ステップ対応前!J196</f>
        <v>1</v>
      </c>
    </row>
    <row r="197" spans="1:19" x14ac:dyDescent="0.55000000000000004">
      <c r="A197" s="87">
        <v>45933.581145833334</v>
      </c>
      <c r="B197" s="66" t="s">
        <v>1388</v>
      </c>
      <c r="C197" s="66" t="s">
        <v>515</v>
      </c>
      <c r="D197" s="68">
        <v>45741</v>
      </c>
      <c r="E197" s="67">
        <v>25</v>
      </c>
      <c r="F197" s="67">
        <v>0</v>
      </c>
      <c r="G197" s="67">
        <v>112</v>
      </c>
      <c r="H197" s="66" t="s">
        <v>513</v>
      </c>
      <c r="I197" s="66" t="s">
        <v>499</v>
      </c>
      <c r="J197" s="67">
        <v>160</v>
      </c>
      <c r="K197" t="b">
        <f>B197=ステップ対応前!B197</f>
        <v>1</v>
      </c>
      <c r="L197" t="b">
        <f>C197=ステップ対応前!C197</f>
        <v>1</v>
      </c>
      <c r="M197" t="b">
        <f>D197=ステップ対応前!D197</f>
        <v>1</v>
      </c>
      <c r="N197" t="b">
        <f>E197=ステップ対応前!E197</f>
        <v>1</v>
      </c>
      <c r="O197" t="b">
        <f>F197=ステップ対応前!F197</f>
        <v>1</v>
      </c>
      <c r="P197" t="b">
        <f>G197=ステップ対応前!G197</f>
        <v>1</v>
      </c>
      <c r="Q197" t="b">
        <f>H197=ステップ対応前!H197</f>
        <v>1</v>
      </c>
      <c r="R197" t="b">
        <f>I197=ステップ対応前!I197</f>
        <v>1</v>
      </c>
      <c r="S197" t="b">
        <f>J197=ステップ対応前!J197</f>
        <v>1</v>
      </c>
    </row>
    <row r="198" spans="1:19" x14ac:dyDescent="0.55000000000000004">
      <c r="A198" s="87">
        <v>45933.581145833334</v>
      </c>
      <c r="B198" s="66" t="s">
        <v>1388</v>
      </c>
      <c r="C198" s="66" t="s">
        <v>515</v>
      </c>
      <c r="D198" s="68">
        <v>45743</v>
      </c>
      <c r="E198" s="67">
        <v>0</v>
      </c>
      <c r="F198" s="67">
        <v>150</v>
      </c>
      <c r="G198" s="67">
        <v>102</v>
      </c>
      <c r="H198" s="66" t="s">
        <v>513</v>
      </c>
      <c r="I198" s="66" t="s">
        <v>499</v>
      </c>
      <c r="J198" s="67">
        <v>160</v>
      </c>
      <c r="K198" t="b">
        <f>B198=ステップ対応前!B198</f>
        <v>1</v>
      </c>
      <c r="L198" t="b">
        <f>C198=ステップ対応前!C198</f>
        <v>1</v>
      </c>
      <c r="M198" t="b">
        <f>D198=ステップ対応前!D198</f>
        <v>1</v>
      </c>
      <c r="N198" t="b">
        <f>E198=ステップ対応前!E198</f>
        <v>1</v>
      </c>
      <c r="O198" t="b">
        <f>F198=ステップ対応前!F198</f>
        <v>1</v>
      </c>
      <c r="P198" t="b">
        <f>G198=ステップ対応前!G198</f>
        <v>1</v>
      </c>
      <c r="Q198" t="b">
        <f>H198=ステップ対応前!H198</f>
        <v>1</v>
      </c>
      <c r="R198" t="b">
        <f>I198=ステップ対応前!I198</f>
        <v>1</v>
      </c>
      <c r="S198" t="b">
        <f>J198=ステップ対応前!J198</f>
        <v>1</v>
      </c>
    </row>
    <row r="199" spans="1:19" x14ac:dyDescent="0.55000000000000004">
      <c r="A199" s="87">
        <v>45933.581145833334</v>
      </c>
      <c r="B199" s="66" t="s">
        <v>1388</v>
      </c>
      <c r="C199" s="66" t="s">
        <v>515</v>
      </c>
      <c r="D199" s="68">
        <v>45744</v>
      </c>
      <c r="E199" s="67">
        <v>0</v>
      </c>
      <c r="F199" s="67">
        <v>150</v>
      </c>
      <c r="G199" s="67">
        <v>132</v>
      </c>
      <c r="H199" s="66" t="s">
        <v>513</v>
      </c>
      <c r="I199" s="66" t="s">
        <v>499</v>
      </c>
      <c r="J199" s="67">
        <v>160</v>
      </c>
      <c r="K199" t="b">
        <f>B199=ステップ対応前!B199</f>
        <v>1</v>
      </c>
      <c r="L199" t="b">
        <f>C199=ステップ対応前!C199</f>
        <v>1</v>
      </c>
      <c r="M199" t="b">
        <f>D199=ステップ対応前!D199</f>
        <v>1</v>
      </c>
      <c r="N199" t="b">
        <f>E199=ステップ対応前!E199</f>
        <v>1</v>
      </c>
      <c r="O199" t="b">
        <f>F199=ステップ対応前!F199</f>
        <v>1</v>
      </c>
      <c r="P199" t="b">
        <f>G199=ステップ対応前!G199</f>
        <v>1</v>
      </c>
      <c r="Q199" t="b">
        <f>H199=ステップ対応前!H199</f>
        <v>1</v>
      </c>
      <c r="R199" t="b">
        <f>I199=ステップ対応前!I199</f>
        <v>1</v>
      </c>
      <c r="S199" t="b">
        <f>J199=ステップ対応前!J199</f>
        <v>1</v>
      </c>
    </row>
    <row r="200" spans="1:19" x14ac:dyDescent="0.55000000000000004">
      <c r="A200" s="87">
        <v>45933.581145833334</v>
      </c>
      <c r="B200" s="66" t="s">
        <v>1388</v>
      </c>
      <c r="C200" s="66" t="s">
        <v>515</v>
      </c>
      <c r="D200" s="68">
        <v>45748</v>
      </c>
      <c r="E200" s="67">
        <v>150</v>
      </c>
      <c r="F200" s="67">
        <v>150</v>
      </c>
      <c r="G200" s="67">
        <v>128</v>
      </c>
      <c r="H200" s="66" t="s">
        <v>513</v>
      </c>
      <c r="I200" s="66" t="s">
        <v>499</v>
      </c>
      <c r="J200" s="67">
        <v>160</v>
      </c>
      <c r="K200" t="b">
        <f>B200=ステップ対応前!B200</f>
        <v>1</v>
      </c>
      <c r="L200" t="b">
        <f>C200=ステップ対応前!C200</f>
        <v>1</v>
      </c>
      <c r="M200" t="b">
        <f>D200=ステップ対応前!D200</f>
        <v>1</v>
      </c>
      <c r="N200" t="b">
        <f>E200=ステップ対応前!E200</f>
        <v>1</v>
      </c>
      <c r="O200" t="b">
        <f>F200=ステップ対応前!F200</f>
        <v>1</v>
      </c>
      <c r="P200" t="b">
        <f>G200=ステップ対応前!G200</f>
        <v>1</v>
      </c>
      <c r="Q200" t="b">
        <f>H200=ステップ対応前!H200</f>
        <v>1</v>
      </c>
      <c r="R200" t="b">
        <f>I200=ステップ対応前!I200</f>
        <v>1</v>
      </c>
      <c r="S200" t="b">
        <f>J200=ステップ対応前!J200</f>
        <v>1</v>
      </c>
    </row>
    <row r="201" spans="1:19" x14ac:dyDescent="0.55000000000000004">
      <c r="A201" s="87">
        <v>45933.581145833334</v>
      </c>
      <c r="B201" s="66" t="s">
        <v>1388</v>
      </c>
      <c r="C201" s="66" t="s">
        <v>515</v>
      </c>
      <c r="D201" s="68">
        <v>45749</v>
      </c>
      <c r="E201" s="67">
        <v>150</v>
      </c>
      <c r="F201" s="67">
        <v>40</v>
      </c>
      <c r="G201" s="67">
        <v>102</v>
      </c>
      <c r="H201" s="66" t="s">
        <v>513</v>
      </c>
      <c r="I201" s="66" t="s">
        <v>499</v>
      </c>
      <c r="J201" s="67">
        <v>160</v>
      </c>
      <c r="K201" t="b">
        <f>B201=ステップ対応前!B201</f>
        <v>1</v>
      </c>
      <c r="L201" t="b">
        <f>C201=ステップ対応前!C201</f>
        <v>1</v>
      </c>
      <c r="M201" t="b">
        <f>D201=ステップ対応前!D201</f>
        <v>1</v>
      </c>
      <c r="N201" t="b">
        <f>E201=ステップ対応前!E201</f>
        <v>1</v>
      </c>
      <c r="O201" t="b">
        <f>F201=ステップ対応前!F201</f>
        <v>1</v>
      </c>
      <c r="P201" t="b">
        <f>G201=ステップ対応前!G201</f>
        <v>1</v>
      </c>
      <c r="Q201" t="b">
        <f>H201=ステップ対応前!H201</f>
        <v>1</v>
      </c>
      <c r="R201" t="b">
        <f>I201=ステップ対応前!I201</f>
        <v>1</v>
      </c>
      <c r="S201" t="b">
        <f>J201=ステップ対応前!J201</f>
        <v>1</v>
      </c>
    </row>
    <row r="202" spans="1:19" x14ac:dyDescent="0.55000000000000004">
      <c r="A202" s="87">
        <v>45933.581145833334</v>
      </c>
      <c r="B202" s="66" t="s">
        <v>1388</v>
      </c>
      <c r="C202" s="66" t="s">
        <v>515</v>
      </c>
      <c r="D202" s="68">
        <v>45750</v>
      </c>
      <c r="E202" s="67">
        <v>150</v>
      </c>
      <c r="F202" s="67">
        <v>40</v>
      </c>
      <c r="G202" s="67">
        <v>108</v>
      </c>
      <c r="H202" s="66" t="s">
        <v>513</v>
      </c>
      <c r="I202" s="66" t="s">
        <v>499</v>
      </c>
      <c r="J202" s="67">
        <v>160</v>
      </c>
      <c r="K202" t="b">
        <f>B202=ステップ対応前!B202</f>
        <v>1</v>
      </c>
      <c r="L202" t="b">
        <f>C202=ステップ対応前!C202</f>
        <v>1</v>
      </c>
      <c r="M202" t="b">
        <f>D202=ステップ対応前!D202</f>
        <v>1</v>
      </c>
      <c r="N202" t="b">
        <f>E202=ステップ対応前!E202</f>
        <v>1</v>
      </c>
      <c r="O202" t="b">
        <f>F202=ステップ対応前!F202</f>
        <v>1</v>
      </c>
      <c r="P202" t="b">
        <f>G202=ステップ対応前!G202</f>
        <v>1</v>
      </c>
      <c r="Q202" t="b">
        <f>H202=ステップ対応前!H202</f>
        <v>1</v>
      </c>
      <c r="R202" t="b">
        <f>I202=ステップ対応前!I202</f>
        <v>1</v>
      </c>
      <c r="S202" t="b">
        <f>J202=ステップ対応前!J202</f>
        <v>1</v>
      </c>
    </row>
    <row r="203" spans="1:19" x14ac:dyDescent="0.55000000000000004">
      <c r="A203" s="87">
        <v>45933.581145833334</v>
      </c>
      <c r="B203" s="66" t="s">
        <v>1388</v>
      </c>
      <c r="C203" s="66" t="s">
        <v>515</v>
      </c>
      <c r="D203" s="68">
        <v>45751</v>
      </c>
      <c r="E203" s="67">
        <v>40</v>
      </c>
      <c r="F203" s="67">
        <v>100</v>
      </c>
      <c r="G203" s="67">
        <v>105</v>
      </c>
      <c r="H203" s="66" t="s">
        <v>513</v>
      </c>
      <c r="I203" s="66" t="s">
        <v>499</v>
      </c>
      <c r="J203" s="67">
        <v>160</v>
      </c>
      <c r="K203" t="b">
        <f>B203=ステップ対応前!B203</f>
        <v>1</v>
      </c>
      <c r="L203" t="b">
        <f>C203=ステップ対応前!C203</f>
        <v>1</v>
      </c>
      <c r="M203" t="b">
        <f>D203=ステップ対応前!D203</f>
        <v>1</v>
      </c>
      <c r="N203" t="b">
        <f>E203=ステップ対応前!E203</f>
        <v>1</v>
      </c>
      <c r="O203" t="b">
        <f>F203=ステップ対応前!F203</f>
        <v>1</v>
      </c>
      <c r="P203" t="b">
        <f>G203=ステップ対応前!G203</f>
        <v>1</v>
      </c>
      <c r="Q203" t="b">
        <f>H203=ステップ対応前!H203</f>
        <v>1</v>
      </c>
      <c r="R203" t="b">
        <f>I203=ステップ対応前!I203</f>
        <v>1</v>
      </c>
      <c r="S203" t="b">
        <f>J203=ステップ対応前!J203</f>
        <v>1</v>
      </c>
    </row>
    <row r="204" spans="1:19" x14ac:dyDescent="0.55000000000000004">
      <c r="A204" s="87">
        <v>45933.581145833334</v>
      </c>
      <c r="B204" s="66" t="s">
        <v>1388</v>
      </c>
      <c r="C204" s="66" t="s">
        <v>515</v>
      </c>
      <c r="D204" s="68">
        <v>45752</v>
      </c>
      <c r="E204" s="67">
        <v>0</v>
      </c>
      <c r="F204" s="67">
        <v>85</v>
      </c>
      <c r="G204" s="67">
        <v>84</v>
      </c>
      <c r="H204" s="66" t="s">
        <v>513</v>
      </c>
      <c r="I204" s="66" t="s">
        <v>499</v>
      </c>
      <c r="J204" s="67">
        <v>160</v>
      </c>
      <c r="K204" t="b">
        <f>B204=ステップ対応前!B204</f>
        <v>1</v>
      </c>
      <c r="L204" t="b">
        <f>C204=ステップ対応前!C204</f>
        <v>1</v>
      </c>
      <c r="M204" t="b">
        <f>D204=ステップ対応前!D204</f>
        <v>1</v>
      </c>
      <c r="N204" t="b">
        <f>E204=ステップ対応前!E204</f>
        <v>1</v>
      </c>
      <c r="O204" t="b">
        <f>F204=ステップ対応前!F204</f>
        <v>1</v>
      </c>
      <c r="P204" t="b">
        <f>G204=ステップ対応前!G204</f>
        <v>1</v>
      </c>
      <c r="Q204" t="b">
        <f>H204=ステップ対応前!H204</f>
        <v>1</v>
      </c>
      <c r="R204" t="b">
        <f>I204=ステップ対応前!I204</f>
        <v>1</v>
      </c>
      <c r="S204" t="b">
        <f>J204=ステップ対応前!J204</f>
        <v>1</v>
      </c>
    </row>
    <row r="205" spans="1:19" x14ac:dyDescent="0.55000000000000004">
      <c r="A205" s="87">
        <v>45933.581145833334</v>
      </c>
      <c r="B205" s="66" t="s">
        <v>1388</v>
      </c>
      <c r="C205" s="66" t="s">
        <v>515</v>
      </c>
      <c r="D205" s="68">
        <v>45754</v>
      </c>
      <c r="E205" s="67">
        <v>40</v>
      </c>
      <c r="F205" s="67">
        <v>100</v>
      </c>
      <c r="G205" s="67">
        <v>111</v>
      </c>
      <c r="H205" s="66" t="s">
        <v>513</v>
      </c>
      <c r="I205" s="66" t="s">
        <v>499</v>
      </c>
      <c r="J205" s="67">
        <v>160</v>
      </c>
      <c r="K205" t="b">
        <f>B205=ステップ対応前!B205</f>
        <v>1</v>
      </c>
      <c r="L205" t="b">
        <f>C205=ステップ対応前!C205</f>
        <v>1</v>
      </c>
      <c r="M205" t="b">
        <f>D205=ステップ対応前!D205</f>
        <v>1</v>
      </c>
      <c r="N205" t="b">
        <f>E205=ステップ対応前!E205</f>
        <v>1</v>
      </c>
      <c r="O205" t="b">
        <f>F205=ステップ対応前!F205</f>
        <v>1</v>
      </c>
      <c r="P205" t="b">
        <f>G205=ステップ対応前!G205</f>
        <v>1</v>
      </c>
      <c r="Q205" t="b">
        <f>H205=ステップ対応前!H205</f>
        <v>1</v>
      </c>
      <c r="R205" t="b">
        <f>I205=ステップ対応前!I205</f>
        <v>1</v>
      </c>
      <c r="S205" t="b">
        <f>J205=ステップ対応前!J205</f>
        <v>1</v>
      </c>
    </row>
    <row r="206" spans="1:19" x14ac:dyDescent="0.55000000000000004">
      <c r="A206" s="87">
        <v>45933.581145833334</v>
      </c>
      <c r="B206" s="66" t="s">
        <v>1388</v>
      </c>
      <c r="C206" s="66" t="s">
        <v>515</v>
      </c>
      <c r="D206" s="68">
        <v>45755</v>
      </c>
      <c r="E206" s="67">
        <v>141</v>
      </c>
      <c r="F206" s="67">
        <v>124</v>
      </c>
      <c r="G206" s="67">
        <v>94</v>
      </c>
      <c r="H206" s="66" t="s">
        <v>513</v>
      </c>
      <c r="I206" s="66" t="s">
        <v>499</v>
      </c>
      <c r="J206" s="67">
        <v>160</v>
      </c>
      <c r="K206" t="b">
        <f>B206=ステップ対応前!B206</f>
        <v>1</v>
      </c>
      <c r="L206" t="b">
        <f>C206=ステップ対応前!C206</f>
        <v>1</v>
      </c>
      <c r="M206" t="b">
        <f>D206=ステップ対応前!D206</f>
        <v>1</v>
      </c>
      <c r="N206" t="b">
        <f>E206=ステップ対応前!E206</f>
        <v>1</v>
      </c>
      <c r="O206" t="b">
        <f>F206=ステップ対応前!F206</f>
        <v>1</v>
      </c>
      <c r="P206" t="b">
        <f>G206=ステップ対応前!G206</f>
        <v>1</v>
      </c>
      <c r="Q206" t="b">
        <f>H206=ステップ対応前!H206</f>
        <v>1</v>
      </c>
      <c r="R206" t="b">
        <f>I206=ステップ対応前!I206</f>
        <v>1</v>
      </c>
      <c r="S206" t="b">
        <f>J206=ステップ対応前!J206</f>
        <v>1</v>
      </c>
    </row>
    <row r="207" spans="1:19" x14ac:dyDescent="0.55000000000000004">
      <c r="A207" s="87">
        <v>45933.581145833334</v>
      </c>
      <c r="B207" s="66" t="s">
        <v>1388</v>
      </c>
      <c r="C207" s="66" t="s">
        <v>515</v>
      </c>
      <c r="D207" s="68">
        <v>45756</v>
      </c>
      <c r="E207" s="67">
        <v>146</v>
      </c>
      <c r="F207" s="67">
        <v>104</v>
      </c>
      <c r="G207" s="67">
        <v>72</v>
      </c>
      <c r="H207" s="66" t="s">
        <v>513</v>
      </c>
      <c r="I207" s="66" t="s">
        <v>499</v>
      </c>
      <c r="J207" s="67">
        <v>160</v>
      </c>
      <c r="K207" t="b">
        <f>B207=ステップ対応前!B207</f>
        <v>1</v>
      </c>
      <c r="L207" t="b">
        <f>C207=ステップ対応前!C207</f>
        <v>1</v>
      </c>
      <c r="M207" t="b">
        <f>D207=ステップ対応前!D207</f>
        <v>1</v>
      </c>
      <c r="N207" t="b">
        <f>E207=ステップ対応前!E207</f>
        <v>1</v>
      </c>
      <c r="O207" t="b">
        <f>F207=ステップ対応前!F207</f>
        <v>1</v>
      </c>
      <c r="P207" t="b">
        <f>G207=ステップ対応前!G207</f>
        <v>1</v>
      </c>
      <c r="Q207" t="b">
        <f>H207=ステップ対応前!H207</f>
        <v>1</v>
      </c>
      <c r="R207" t="b">
        <f>I207=ステップ対応前!I207</f>
        <v>1</v>
      </c>
      <c r="S207" t="b">
        <f>J207=ステップ対応前!J207</f>
        <v>1</v>
      </c>
    </row>
    <row r="208" spans="1:19" x14ac:dyDescent="0.55000000000000004">
      <c r="A208" s="87">
        <v>45933.581145833334</v>
      </c>
      <c r="B208" s="66" t="s">
        <v>1388</v>
      </c>
      <c r="C208" s="66" t="s">
        <v>515</v>
      </c>
      <c r="D208" s="68">
        <v>45757</v>
      </c>
      <c r="E208" s="67">
        <v>124</v>
      </c>
      <c r="F208" s="67">
        <v>0</v>
      </c>
      <c r="G208" s="67">
        <v>74</v>
      </c>
      <c r="H208" s="66" t="s">
        <v>513</v>
      </c>
      <c r="I208" s="66" t="s">
        <v>499</v>
      </c>
      <c r="J208" s="67">
        <v>160</v>
      </c>
      <c r="K208" t="b">
        <f>B208=ステップ対応前!B208</f>
        <v>1</v>
      </c>
      <c r="L208" t="b">
        <f>C208=ステップ対応前!C208</f>
        <v>1</v>
      </c>
      <c r="M208" t="b">
        <f>D208=ステップ対応前!D208</f>
        <v>1</v>
      </c>
      <c r="N208" t="b">
        <f>E208=ステップ対応前!E208</f>
        <v>1</v>
      </c>
      <c r="O208" t="b">
        <f>F208=ステップ対応前!F208</f>
        <v>1</v>
      </c>
      <c r="P208" t="b">
        <f>G208=ステップ対応前!G208</f>
        <v>1</v>
      </c>
      <c r="Q208" t="b">
        <f>H208=ステップ対応前!H208</f>
        <v>1</v>
      </c>
      <c r="R208" t="b">
        <f>I208=ステップ対応前!I208</f>
        <v>1</v>
      </c>
      <c r="S208" t="b">
        <f>J208=ステップ対応前!J208</f>
        <v>1</v>
      </c>
    </row>
    <row r="209" spans="1:19" x14ac:dyDescent="0.55000000000000004">
      <c r="A209" s="87">
        <v>45933.581145833334</v>
      </c>
      <c r="B209" s="66" t="s">
        <v>1388</v>
      </c>
      <c r="C209" s="66" t="s">
        <v>515</v>
      </c>
      <c r="D209" s="68">
        <v>45758</v>
      </c>
      <c r="E209" s="67">
        <v>134</v>
      </c>
      <c r="F209" s="67">
        <v>92</v>
      </c>
      <c r="G209" s="67">
        <v>98</v>
      </c>
      <c r="H209" s="66" t="s">
        <v>513</v>
      </c>
      <c r="I209" s="66" t="s">
        <v>499</v>
      </c>
      <c r="J209" s="67">
        <v>160</v>
      </c>
      <c r="K209" t="b">
        <f>B209=ステップ対応前!B209</f>
        <v>1</v>
      </c>
      <c r="L209" t="b">
        <f>C209=ステップ対応前!C209</f>
        <v>1</v>
      </c>
      <c r="M209" t="b">
        <f>D209=ステップ対応前!D209</f>
        <v>1</v>
      </c>
      <c r="N209" t="b">
        <f>E209=ステップ対応前!E209</f>
        <v>1</v>
      </c>
      <c r="O209" t="b">
        <f>F209=ステップ対応前!F209</f>
        <v>1</v>
      </c>
      <c r="P209" t="b">
        <f>G209=ステップ対応前!G209</f>
        <v>1</v>
      </c>
      <c r="Q209" t="b">
        <f>H209=ステップ対応前!H209</f>
        <v>1</v>
      </c>
      <c r="R209" t="b">
        <f>I209=ステップ対応前!I209</f>
        <v>1</v>
      </c>
      <c r="S209" t="b">
        <f>J209=ステップ対応前!J209</f>
        <v>1</v>
      </c>
    </row>
    <row r="210" spans="1:19" x14ac:dyDescent="0.55000000000000004">
      <c r="A210" s="87">
        <v>45933.581145833334</v>
      </c>
      <c r="B210" s="66" t="s">
        <v>1388</v>
      </c>
      <c r="C210" s="66" t="s">
        <v>515</v>
      </c>
      <c r="D210" s="68">
        <v>45761</v>
      </c>
      <c r="E210" s="67">
        <v>91</v>
      </c>
      <c r="F210" s="67">
        <v>0</v>
      </c>
      <c r="G210" s="67">
        <v>83</v>
      </c>
      <c r="H210" s="66" t="s">
        <v>513</v>
      </c>
      <c r="I210" s="66" t="s">
        <v>499</v>
      </c>
      <c r="J210" s="67">
        <v>160</v>
      </c>
      <c r="K210" t="b">
        <f>B210=ステップ対応前!B210</f>
        <v>1</v>
      </c>
      <c r="L210" t="b">
        <f>C210=ステップ対応前!C210</f>
        <v>1</v>
      </c>
      <c r="M210" t="b">
        <f>D210=ステップ対応前!D210</f>
        <v>1</v>
      </c>
      <c r="N210" t="b">
        <f>E210=ステップ対応前!E210</f>
        <v>1</v>
      </c>
      <c r="O210" t="b">
        <f>F210=ステップ対応前!F210</f>
        <v>1</v>
      </c>
      <c r="P210" t="b">
        <f>G210=ステップ対応前!G210</f>
        <v>1</v>
      </c>
      <c r="Q210" t="b">
        <f>H210=ステップ対応前!H210</f>
        <v>1</v>
      </c>
      <c r="R210" t="b">
        <f>I210=ステップ対応前!I210</f>
        <v>1</v>
      </c>
      <c r="S210" t="b">
        <f>J210=ステップ対応前!J210</f>
        <v>1</v>
      </c>
    </row>
    <row r="211" spans="1:19" x14ac:dyDescent="0.55000000000000004">
      <c r="A211" s="87">
        <v>45933.581145833334</v>
      </c>
      <c r="B211" s="66" t="s">
        <v>1388</v>
      </c>
      <c r="C211" s="66" t="s">
        <v>515</v>
      </c>
      <c r="D211" s="68">
        <v>45762</v>
      </c>
      <c r="E211" s="67">
        <v>92</v>
      </c>
      <c r="F211" s="67">
        <v>56</v>
      </c>
      <c r="G211" s="67">
        <v>98</v>
      </c>
      <c r="H211" s="66" t="s">
        <v>513</v>
      </c>
      <c r="I211" s="66" t="s">
        <v>499</v>
      </c>
      <c r="J211" s="67">
        <v>160</v>
      </c>
      <c r="K211" t="b">
        <f>B211=ステップ対応前!B211</f>
        <v>1</v>
      </c>
      <c r="L211" t="b">
        <f>C211=ステップ対応前!C211</f>
        <v>1</v>
      </c>
      <c r="M211" t="b">
        <f>D211=ステップ対応前!D211</f>
        <v>1</v>
      </c>
      <c r="N211" t="b">
        <f>E211=ステップ対応前!E211</f>
        <v>1</v>
      </c>
      <c r="O211" t="b">
        <f>F211=ステップ対応前!F211</f>
        <v>1</v>
      </c>
      <c r="P211" t="b">
        <f>G211=ステップ対応前!G211</f>
        <v>1</v>
      </c>
      <c r="Q211" t="b">
        <f>H211=ステップ対応前!H211</f>
        <v>1</v>
      </c>
      <c r="R211" t="b">
        <f>I211=ステップ対応前!I211</f>
        <v>1</v>
      </c>
      <c r="S211" t="b">
        <f>J211=ステップ対応前!J211</f>
        <v>1</v>
      </c>
    </row>
    <row r="212" spans="1:19" x14ac:dyDescent="0.55000000000000004">
      <c r="A212" s="87">
        <v>45933.581145833334</v>
      </c>
      <c r="B212" s="66" t="s">
        <v>1388</v>
      </c>
      <c r="C212" s="66" t="s">
        <v>515</v>
      </c>
      <c r="D212" s="68">
        <v>45763</v>
      </c>
      <c r="E212" s="67">
        <v>81</v>
      </c>
      <c r="F212" s="67">
        <v>71</v>
      </c>
      <c r="G212" s="67">
        <v>84</v>
      </c>
      <c r="H212" s="66" t="s">
        <v>513</v>
      </c>
      <c r="I212" s="66" t="s">
        <v>499</v>
      </c>
      <c r="J212" s="67">
        <v>160</v>
      </c>
      <c r="K212" t="b">
        <f>B212=ステップ対応前!B212</f>
        <v>1</v>
      </c>
      <c r="L212" t="b">
        <f>C212=ステップ対応前!C212</f>
        <v>1</v>
      </c>
      <c r="M212" t="b">
        <f>D212=ステップ対応前!D212</f>
        <v>1</v>
      </c>
      <c r="N212" t="b">
        <f>E212=ステップ対応前!E212</f>
        <v>1</v>
      </c>
      <c r="O212" t="b">
        <f>F212=ステップ対応前!F212</f>
        <v>1</v>
      </c>
      <c r="P212" t="b">
        <f>G212=ステップ対応前!G212</f>
        <v>1</v>
      </c>
      <c r="Q212" t="b">
        <f>H212=ステップ対応前!H212</f>
        <v>1</v>
      </c>
      <c r="R212" t="b">
        <f>I212=ステップ対応前!I212</f>
        <v>1</v>
      </c>
      <c r="S212" t="b">
        <f>J212=ステップ対応前!J212</f>
        <v>1</v>
      </c>
    </row>
    <row r="213" spans="1:19" x14ac:dyDescent="0.55000000000000004">
      <c r="A213" s="87">
        <v>45933.581145833334</v>
      </c>
      <c r="B213" s="66" t="s">
        <v>1388</v>
      </c>
      <c r="C213" s="66" t="s">
        <v>515</v>
      </c>
      <c r="D213" s="68">
        <v>45764</v>
      </c>
      <c r="E213" s="67">
        <v>56</v>
      </c>
      <c r="F213" s="67">
        <v>0</v>
      </c>
      <c r="G213" s="67">
        <v>94</v>
      </c>
      <c r="H213" s="66" t="s">
        <v>513</v>
      </c>
      <c r="I213" s="66" t="s">
        <v>499</v>
      </c>
      <c r="J213" s="67">
        <v>160</v>
      </c>
      <c r="K213" t="b">
        <f>B213=ステップ対応前!B213</f>
        <v>1</v>
      </c>
      <c r="L213" t="b">
        <f>C213=ステップ対応前!C213</f>
        <v>1</v>
      </c>
      <c r="M213" t="b">
        <f>D213=ステップ対応前!D213</f>
        <v>1</v>
      </c>
      <c r="N213" t="b">
        <f>E213=ステップ対応前!E213</f>
        <v>1</v>
      </c>
      <c r="O213" t="b">
        <f>F213=ステップ対応前!F213</f>
        <v>1</v>
      </c>
      <c r="P213" t="b">
        <f>G213=ステップ対応前!G213</f>
        <v>1</v>
      </c>
      <c r="Q213" t="b">
        <f>H213=ステップ対応前!H213</f>
        <v>1</v>
      </c>
      <c r="R213" t="b">
        <f>I213=ステップ対応前!I213</f>
        <v>1</v>
      </c>
      <c r="S213" t="b">
        <f>J213=ステップ対応前!J213</f>
        <v>1</v>
      </c>
    </row>
    <row r="214" spans="1:19" x14ac:dyDescent="0.55000000000000004">
      <c r="A214" s="87">
        <v>45933.581145833334</v>
      </c>
      <c r="B214" s="66" t="s">
        <v>1388</v>
      </c>
      <c r="C214" s="66" t="s">
        <v>515</v>
      </c>
      <c r="D214" s="68">
        <v>45765</v>
      </c>
      <c r="E214" s="67">
        <v>71</v>
      </c>
      <c r="F214" s="67">
        <v>0</v>
      </c>
      <c r="G214" s="67">
        <v>91</v>
      </c>
      <c r="H214" s="66" t="s">
        <v>513</v>
      </c>
      <c r="I214" s="66" t="s">
        <v>499</v>
      </c>
      <c r="J214" s="67">
        <v>160</v>
      </c>
      <c r="K214" t="b">
        <f>B214=ステップ対応前!B214</f>
        <v>1</v>
      </c>
      <c r="L214" t="b">
        <f>C214=ステップ対応前!C214</f>
        <v>1</v>
      </c>
      <c r="M214" t="b">
        <f>D214=ステップ対応前!D214</f>
        <v>1</v>
      </c>
      <c r="N214" t="b">
        <f>E214=ステップ対応前!E214</f>
        <v>1</v>
      </c>
      <c r="O214" t="b">
        <f>F214=ステップ対応前!F214</f>
        <v>1</v>
      </c>
      <c r="P214" t="b">
        <f>G214=ステップ対応前!G214</f>
        <v>1</v>
      </c>
      <c r="Q214" t="b">
        <f>H214=ステップ対応前!H214</f>
        <v>1</v>
      </c>
      <c r="R214" t="b">
        <f>I214=ステップ対応前!I214</f>
        <v>1</v>
      </c>
      <c r="S214" t="b">
        <f>J214=ステップ対応前!J214</f>
        <v>1</v>
      </c>
    </row>
    <row r="215" spans="1:19" x14ac:dyDescent="0.55000000000000004">
      <c r="A215" s="87">
        <v>45933.581145833334</v>
      </c>
      <c r="B215" s="66" t="s">
        <v>1388</v>
      </c>
      <c r="C215" s="66" t="s">
        <v>515</v>
      </c>
      <c r="D215" s="68">
        <v>45768</v>
      </c>
      <c r="E215" s="67">
        <v>0</v>
      </c>
      <c r="F215" s="67">
        <v>51</v>
      </c>
      <c r="G215" s="67">
        <v>96</v>
      </c>
      <c r="H215" s="66" t="s">
        <v>513</v>
      </c>
      <c r="I215" s="66" t="s">
        <v>499</v>
      </c>
      <c r="J215" s="67">
        <v>160</v>
      </c>
      <c r="K215" t="b">
        <f>B215=ステップ対応前!B215</f>
        <v>1</v>
      </c>
      <c r="L215" t="b">
        <f>C215=ステップ対応前!C215</f>
        <v>1</v>
      </c>
      <c r="M215" t="b">
        <f>D215=ステップ対応前!D215</f>
        <v>1</v>
      </c>
      <c r="N215" t="b">
        <f>E215=ステップ対応前!E215</f>
        <v>1</v>
      </c>
      <c r="O215" t="b">
        <f>F215=ステップ対応前!F215</f>
        <v>1</v>
      </c>
      <c r="P215" t="b">
        <f>G215=ステップ対応前!G215</f>
        <v>1</v>
      </c>
      <c r="Q215" t="b">
        <f>H215=ステップ対応前!H215</f>
        <v>1</v>
      </c>
      <c r="R215" t="b">
        <f>I215=ステップ対応前!I215</f>
        <v>1</v>
      </c>
      <c r="S215" t="b">
        <f>J215=ステップ対応前!J215</f>
        <v>1</v>
      </c>
    </row>
    <row r="216" spans="1:19" x14ac:dyDescent="0.55000000000000004">
      <c r="A216" s="87">
        <v>45933.581145833334</v>
      </c>
      <c r="B216" s="66" t="s">
        <v>1388</v>
      </c>
      <c r="C216" s="66" t="s">
        <v>515</v>
      </c>
      <c r="D216" s="68">
        <v>45769</v>
      </c>
      <c r="E216" s="67">
        <v>0</v>
      </c>
      <c r="F216" s="67">
        <v>78</v>
      </c>
      <c r="G216" s="67">
        <v>95</v>
      </c>
      <c r="H216" s="66" t="s">
        <v>513</v>
      </c>
      <c r="I216" s="66" t="s">
        <v>499</v>
      </c>
      <c r="J216" s="67">
        <v>160</v>
      </c>
      <c r="K216" t="b">
        <f>B216=ステップ対応前!B216</f>
        <v>1</v>
      </c>
      <c r="L216" t="b">
        <f>C216=ステップ対応前!C216</f>
        <v>1</v>
      </c>
      <c r="M216" t="b">
        <f>D216=ステップ対応前!D216</f>
        <v>1</v>
      </c>
      <c r="N216" t="b">
        <f>E216=ステップ対応前!E216</f>
        <v>1</v>
      </c>
      <c r="O216" t="b">
        <f>F216=ステップ対応前!F216</f>
        <v>1</v>
      </c>
      <c r="P216" t="b">
        <f>G216=ステップ対応前!G216</f>
        <v>1</v>
      </c>
      <c r="Q216" t="b">
        <f>H216=ステップ対応前!H216</f>
        <v>1</v>
      </c>
      <c r="R216" t="b">
        <f>I216=ステップ対応前!I216</f>
        <v>1</v>
      </c>
      <c r="S216" t="b">
        <f>J216=ステップ対応前!J216</f>
        <v>1</v>
      </c>
    </row>
    <row r="217" spans="1:19" x14ac:dyDescent="0.55000000000000004">
      <c r="A217" s="87">
        <v>45933.581145833334</v>
      </c>
      <c r="B217" s="66" t="s">
        <v>1388</v>
      </c>
      <c r="C217" s="66" t="s">
        <v>515</v>
      </c>
      <c r="D217" s="68">
        <v>45770</v>
      </c>
      <c r="E217" s="67">
        <v>51</v>
      </c>
      <c r="F217" s="67">
        <v>85</v>
      </c>
      <c r="G217" s="67">
        <v>90</v>
      </c>
      <c r="H217" s="66" t="s">
        <v>513</v>
      </c>
      <c r="I217" s="66" t="s">
        <v>499</v>
      </c>
      <c r="J217" s="67">
        <v>160</v>
      </c>
      <c r="K217" t="b">
        <f>B217=ステップ対応前!B217</f>
        <v>1</v>
      </c>
      <c r="L217" t="b">
        <f>C217=ステップ対応前!C217</f>
        <v>1</v>
      </c>
      <c r="M217" t="b">
        <f>D217=ステップ対応前!D217</f>
        <v>1</v>
      </c>
      <c r="N217" t="b">
        <f>E217=ステップ対応前!E217</f>
        <v>1</v>
      </c>
      <c r="O217" t="b">
        <f>F217=ステップ対応前!F217</f>
        <v>1</v>
      </c>
      <c r="P217" t="b">
        <f>G217=ステップ対応前!G217</f>
        <v>1</v>
      </c>
      <c r="Q217" t="b">
        <f>H217=ステップ対応前!H217</f>
        <v>1</v>
      </c>
      <c r="R217" t="b">
        <f>I217=ステップ対応前!I217</f>
        <v>1</v>
      </c>
      <c r="S217" t="b">
        <f>J217=ステップ対応前!J217</f>
        <v>1</v>
      </c>
    </row>
    <row r="218" spans="1:19" x14ac:dyDescent="0.55000000000000004">
      <c r="A218" s="87">
        <v>45933.581145833334</v>
      </c>
      <c r="B218" s="66" t="s">
        <v>1388</v>
      </c>
      <c r="C218" s="66" t="s">
        <v>515</v>
      </c>
      <c r="D218" s="68">
        <v>45771</v>
      </c>
      <c r="E218" s="67">
        <v>103</v>
      </c>
      <c r="F218" s="67">
        <v>75</v>
      </c>
      <c r="G218" s="67">
        <v>67</v>
      </c>
      <c r="H218" s="66" t="s">
        <v>513</v>
      </c>
      <c r="I218" s="66" t="s">
        <v>499</v>
      </c>
      <c r="J218" s="67">
        <v>160</v>
      </c>
      <c r="K218" t="b">
        <f>B218=ステップ対応前!B218</f>
        <v>1</v>
      </c>
      <c r="L218" t="b">
        <f>C218=ステップ対応前!C218</f>
        <v>1</v>
      </c>
      <c r="M218" t="b">
        <f>D218=ステップ対応前!D218</f>
        <v>1</v>
      </c>
      <c r="N218" t="b">
        <f>E218=ステップ対応前!E218</f>
        <v>1</v>
      </c>
      <c r="O218" t="b">
        <f>F218=ステップ対応前!F218</f>
        <v>1</v>
      </c>
      <c r="P218" t="b">
        <f>G218=ステップ対応前!G218</f>
        <v>1</v>
      </c>
      <c r="Q218" t="b">
        <f>H218=ステップ対応前!H218</f>
        <v>1</v>
      </c>
      <c r="R218" t="b">
        <f>I218=ステップ対応前!I218</f>
        <v>1</v>
      </c>
      <c r="S218" t="b">
        <f>J218=ステップ対応前!J218</f>
        <v>1</v>
      </c>
    </row>
    <row r="219" spans="1:19" x14ac:dyDescent="0.55000000000000004">
      <c r="A219" s="87">
        <v>45933.581145833334</v>
      </c>
      <c r="B219" s="66" t="s">
        <v>1388</v>
      </c>
      <c r="C219" s="66" t="s">
        <v>515</v>
      </c>
      <c r="D219" s="68">
        <v>45772</v>
      </c>
      <c r="E219" s="67">
        <v>85</v>
      </c>
      <c r="F219" s="67">
        <v>77</v>
      </c>
      <c r="G219" s="67">
        <v>88</v>
      </c>
      <c r="H219" s="66" t="s">
        <v>513</v>
      </c>
      <c r="I219" s="66" t="s">
        <v>499</v>
      </c>
      <c r="J219" s="67">
        <v>160</v>
      </c>
      <c r="K219" t="b">
        <f>B219=ステップ対応前!B219</f>
        <v>1</v>
      </c>
      <c r="L219" t="b">
        <f>C219=ステップ対応前!C219</f>
        <v>1</v>
      </c>
      <c r="M219" t="b">
        <f>D219=ステップ対応前!D219</f>
        <v>1</v>
      </c>
      <c r="N219" t="b">
        <f>E219=ステップ対応前!E219</f>
        <v>1</v>
      </c>
      <c r="O219" t="b">
        <f>F219=ステップ対応前!F219</f>
        <v>1</v>
      </c>
      <c r="P219" t="b">
        <f>G219=ステップ対応前!G219</f>
        <v>1</v>
      </c>
      <c r="Q219" t="b">
        <f>H219=ステップ対応前!H219</f>
        <v>1</v>
      </c>
      <c r="R219" t="b">
        <f>I219=ステップ対応前!I219</f>
        <v>1</v>
      </c>
      <c r="S219" t="b">
        <f>J219=ステップ対応前!J219</f>
        <v>1</v>
      </c>
    </row>
    <row r="220" spans="1:19" x14ac:dyDescent="0.55000000000000004">
      <c r="A220" s="87">
        <v>45933.581145833334</v>
      </c>
      <c r="B220" s="66" t="s">
        <v>1388</v>
      </c>
      <c r="C220" s="66" t="s">
        <v>515</v>
      </c>
      <c r="D220" s="68">
        <v>45783</v>
      </c>
      <c r="E220" s="67">
        <v>75</v>
      </c>
      <c r="F220" s="67">
        <v>74</v>
      </c>
      <c r="G220" s="67">
        <v>84</v>
      </c>
      <c r="H220" s="66" t="s">
        <v>513</v>
      </c>
      <c r="I220" s="66" t="s">
        <v>499</v>
      </c>
      <c r="J220" s="67">
        <v>160</v>
      </c>
      <c r="K220" t="b">
        <f>B220=ステップ対応前!B220</f>
        <v>1</v>
      </c>
      <c r="L220" t="b">
        <f>C220=ステップ対応前!C220</f>
        <v>1</v>
      </c>
      <c r="M220" t="b">
        <f>D220=ステップ対応前!D220</f>
        <v>1</v>
      </c>
      <c r="N220" t="b">
        <f>E220=ステップ対応前!E220</f>
        <v>1</v>
      </c>
      <c r="O220" t="b">
        <f>F220=ステップ対応前!F220</f>
        <v>1</v>
      </c>
      <c r="P220" t="b">
        <f>G220=ステップ対応前!G220</f>
        <v>1</v>
      </c>
      <c r="Q220" t="b">
        <f>H220=ステップ対応前!H220</f>
        <v>1</v>
      </c>
      <c r="R220" t="b">
        <f>I220=ステップ対応前!I220</f>
        <v>1</v>
      </c>
      <c r="S220" t="b">
        <f>J220=ステップ対応前!J220</f>
        <v>1</v>
      </c>
    </row>
    <row r="221" spans="1:19" x14ac:dyDescent="0.55000000000000004">
      <c r="A221" s="87">
        <v>45933.581145833334</v>
      </c>
      <c r="B221" s="66" t="s">
        <v>1388</v>
      </c>
      <c r="C221" s="66" t="s">
        <v>515</v>
      </c>
      <c r="D221" s="68">
        <v>45784</v>
      </c>
      <c r="E221" s="67">
        <v>77</v>
      </c>
      <c r="F221" s="67">
        <v>81</v>
      </c>
      <c r="G221" s="67">
        <v>87</v>
      </c>
      <c r="H221" s="66" t="s">
        <v>513</v>
      </c>
      <c r="I221" s="66" t="s">
        <v>499</v>
      </c>
      <c r="J221" s="67">
        <v>160</v>
      </c>
      <c r="K221" t="b">
        <f>B221=ステップ対応前!B221</f>
        <v>1</v>
      </c>
      <c r="L221" t="b">
        <f>C221=ステップ対応前!C221</f>
        <v>1</v>
      </c>
      <c r="M221" t="b">
        <f>D221=ステップ対応前!D221</f>
        <v>1</v>
      </c>
      <c r="N221" t="b">
        <f>E221=ステップ対応前!E221</f>
        <v>1</v>
      </c>
      <c r="O221" t="b">
        <f>F221=ステップ対応前!F221</f>
        <v>1</v>
      </c>
      <c r="P221" t="b">
        <f>G221=ステップ対応前!G221</f>
        <v>1</v>
      </c>
      <c r="Q221" t="b">
        <f>H221=ステップ対応前!H221</f>
        <v>1</v>
      </c>
      <c r="R221" t="b">
        <f>I221=ステップ対応前!I221</f>
        <v>1</v>
      </c>
      <c r="S221" t="b">
        <f>J221=ステップ対応前!J221</f>
        <v>1</v>
      </c>
    </row>
    <row r="222" spans="1:19" x14ac:dyDescent="0.55000000000000004">
      <c r="A222" s="87">
        <v>45933.581145833334</v>
      </c>
      <c r="B222" s="66" t="s">
        <v>1388</v>
      </c>
      <c r="C222" s="66" t="s">
        <v>515</v>
      </c>
      <c r="D222" s="68">
        <v>45785</v>
      </c>
      <c r="E222" s="67">
        <v>74</v>
      </c>
      <c r="F222" s="67">
        <v>81</v>
      </c>
      <c r="G222" s="67">
        <v>87</v>
      </c>
      <c r="H222" s="66" t="s">
        <v>513</v>
      </c>
      <c r="I222" s="66" t="s">
        <v>499</v>
      </c>
      <c r="J222" s="67">
        <v>160</v>
      </c>
      <c r="K222" t="b">
        <f>B222=ステップ対応前!B222</f>
        <v>1</v>
      </c>
      <c r="L222" t="b">
        <f>C222=ステップ対応前!C222</f>
        <v>1</v>
      </c>
      <c r="M222" t="b">
        <f>D222=ステップ対応前!D222</f>
        <v>1</v>
      </c>
      <c r="N222" t="b">
        <f>E222=ステップ対応前!E222</f>
        <v>1</v>
      </c>
      <c r="O222" t="b">
        <f>F222=ステップ対応前!F222</f>
        <v>1</v>
      </c>
      <c r="P222" t="b">
        <f>G222=ステップ対応前!G222</f>
        <v>1</v>
      </c>
      <c r="Q222" t="b">
        <f>H222=ステップ対応前!H222</f>
        <v>1</v>
      </c>
      <c r="R222" t="b">
        <f>I222=ステップ対応前!I222</f>
        <v>1</v>
      </c>
      <c r="S222" t="b">
        <f>J222=ステップ対応前!J222</f>
        <v>1</v>
      </c>
    </row>
    <row r="223" spans="1:19" x14ac:dyDescent="0.55000000000000004">
      <c r="A223" s="87">
        <v>45933.581145833334</v>
      </c>
      <c r="B223" s="66" t="s">
        <v>1388</v>
      </c>
      <c r="C223" s="66" t="s">
        <v>515</v>
      </c>
      <c r="D223" s="68">
        <v>45786</v>
      </c>
      <c r="E223" s="67">
        <v>81</v>
      </c>
      <c r="F223" s="67">
        <v>66</v>
      </c>
      <c r="G223" s="67">
        <v>86</v>
      </c>
      <c r="H223" s="66" t="s">
        <v>513</v>
      </c>
      <c r="I223" s="66" t="s">
        <v>499</v>
      </c>
      <c r="J223" s="67">
        <v>160</v>
      </c>
      <c r="K223" t="b">
        <f>B223=ステップ対応前!B223</f>
        <v>1</v>
      </c>
      <c r="L223" t="b">
        <f>C223=ステップ対応前!C223</f>
        <v>1</v>
      </c>
      <c r="M223" t="b">
        <f>D223=ステップ対応前!D223</f>
        <v>1</v>
      </c>
      <c r="N223" t="b">
        <f>E223=ステップ対応前!E223</f>
        <v>1</v>
      </c>
      <c r="O223" t="b">
        <f>F223=ステップ対応前!F223</f>
        <v>1</v>
      </c>
      <c r="P223" t="b">
        <f>G223=ステップ対応前!G223</f>
        <v>1</v>
      </c>
      <c r="Q223" t="b">
        <f>H223=ステップ対応前!H223</f>
        <v>1</v>
      </c>
      <c r="R223" t="b">
        <f>I223=ステップ対応前!I223</f>
        <v>1</v>
      </c>
      <c r="S223" t="b">
        <f>J223=ステップ対応前!J223</f>
        <v>1</v>
      </c>
    </row>
    <row r="224" spans="1:19" x14ac:dyDescent="0.55000000000000004">
      <c r="A224" s="87">
        <v>45933.581145833334</v>
      </c>
      <c r="B224" s="66" t="s">
        <v>1388</v>
      </c>
      <c r="C224" s="66" t="s">
        <v>515</v>
      </c>
      <c r="D224" s="68">
        <v>45789</v>
      </c>
      <c r="E224" s="67">
        <v>81</v>
      </c>
      <c r="F224" s="67">
        <v>81</v>
      </c>
      <c r="G224" s="67">
        <v>72</v>
      </c>
      <c r="H224" s="66" t="s">
        <v>513</v>
      </c>
      <c r="I224" s="66" t="s">
        <v>499</v>
      </c>
      <c r="J224" s="67">
        <v>160</v>
      </c>
      <c r="K224" t="b">
        <f>B224=ステップ対応前!B224</f>
        <v>1</v>
      </c>
      <c r="L224" t="b">
        <f>C224=ステップ対応前!C224</f>
        <v>1</v>
      </c>
      <c r="M224" t="b">
        <f>D224=ステップ対応前!D224</f>
        <v>1</v>
      </c>
      <c r="N224" t="b">
        <f>E224=ステップ対応前!E224</f>
        <v>1</v>
      </c>
      <c r="O224" t="b">
        <f>F224=ステップ対応前!F224</f>
        <v>1</v>
      </c>
      <c r="P224" t="b">
        <f>G224=ステップ対応前!G224</f>
        <v>1</v>
      </c>
      <c r="Q224" t="b">
        <f>H224=ステップ対応前!H224</f>
        <v>1</v>
      </c>
      <c r="R224" t="b">
        <f>I224=ステップ対応前!I224</f>
        <v>1</v>
      </c>
      <c r="S224" t="b">
        <f>J224=ステップ対応前!J224</f>
        <v>1</v>
      </c>
    </row>
    <row r="225" spans="1:19" x14ac:dyDescent="0.55000000000000004">
      <c r="A225" s="87">
        <v>45933.581145833334</v>
      </c>
      <c r="B225" s="66" t="s">
        <v>1388</v>
      </c>
      <c r="C225" s="66" t="s">
        <v>515</v>
      </c>
      <c r="D225" s="68">
        <v>45790</v>
      </c>
      <c r="E225" s="67">
        <v>66</v>
      </c>
      <c r="F225" s="67">
        <v>83</v>
      </c>
      <c r="G225" s="67">
        <v>94</v>
      </c>
      <c r="H225" s="66" t="s">
        <v>513</v>
      </c>
      <c r="I225" s="66" t="s">
        <v>499</v>
      </c>
      <c r="J225" s="67">
        <v>160</v>
      </c>
      <c r="K225" t="b">
        <f>B225=ステップ対応前!B225</f>
        <v>1</v>
      </c>
      <c r="L225" t="b">
        <f>C225=ステップ対応前!C225</f>
        <v>1</v>
      </c>
      <c r="M225" t="b">
        <f>D225=ステップ対応前!D225</f>
        <v>1</v>
      </c>
      <c r="N225" t="b">
        <f>E225=ステップ対応前!E225</f>
        <v>1</v>
      </c>
      <c r="O225" t="b">
        <f>F225=ステップ対応前!F225</f>
        <v>1</v>
      </c>
      <c r="P225" t="b">
        <f>G225=ステップ対応前!G225</f>
        <v>1</v>
      </c>
      <c r="Q225" t="b">
        <f>H225=ステップ対応前!H225</f>
        <v>1</v>
      </c>
      <c r="R225" t="b">
        <f>I225=ステップ対応前!I225</f>
        <v>1</v>
      </c>
      <c r="S225" t="b">
        <f>J225=ステップ対応前!J225</f>
        <v>1</v>
      </c>
    </row>
    <row r="226" spans="1:19" x14ac:dyDescent="0.55000000000000004">
      <c r="A226" s="87">
        <v>45933.581145833334</v>
      </c>
      <c r="B226" s="66" t="s">
        <v>1388</v>
      </c>
      <c r="C226" s="66" t="s">
        <v>515</v>
      </c>
      <c r="D226" s="68">
        <v>45791</v>
      </c>
      <c r="E226" s="67">
        <v>81</v>
      </c>
      <c r="F226" s="67">
        <v>83</v>
      </c>
      <c r="G226" s="67">
        <v>82</v>
      </c>
      <c r="H226" s="66" t="s">
        <v>513</v>
      </c>
      <c r="I226" s="66" t="s">
        <v>499</v>
      </c>
      <c r="J226" s="67">
        <v>160</v>
      </c>
      <c r="K226" t="b">
        <f>B226=ステップ対応前!B226</f>
        <v>1</v>
      </c>
      <c r="L226" t="b">
        <f>C226=ステップ対応前!C226</f>
        <v>1</v>
      </c>
      <c r="M226" t="b">
        <f>D226=ステップ対応前!D226</f>
        <v>1</v>
      </c>
      <c r="N226" t="b">
        <f>E226=ステップ対応前!E226</f>
        <v>1</v>
      </c>
      <c r="O226" t="b">
        <f>F226=ステップ対応前!F226</f>
        <v>1</v>
      </c>
      <c r="P226" t="b">
        <f>G226=ステップ対応前!G226</f>
        <v>1</v>
      </c>
      <c r="Q226" t="b">
        <f>H226=ステップ対応前!H226</f>
        <v>1</v>
      </c>
      <c r="R226" t="b">
        <f>I226=ステップ対応前!I226</f>
        <v>1</v>
      </c>
      <c r="S226" t="b">
        <f>J226=ステップ対応前!J226</f>
        <v>1</v>
      </c>
    </row>
    <row r="227" spans="1:19" x14ac:dyDescent="0.55000000000000004">
      <c r="A227" s="87">
        <v>45933.581145833334</v>
      </c>
      <c r="B227" s="66" t="s">
        <v>1388</v>
      </c>
      <c r="C227" s="66" t="s">
        <v>515</v>
      </c>
      <c r="D227" s="68">
        <v>45792</v>
      </c>
      <c r="E227" s="67">
        <v>83</v>
      </c>
      <c r="F227" s="67">
        <v>110</v>
      </c>
      <c r="G227" s="67">
        <v>93</v>
      </c>
      <c r="H227" s="66" t="s">
        <v>513</v>
      </c>
      <c r="I227" s="66" t="s">
        <v>499</v>
      </c>
      <c r="J227" s="67">
        <v>160</v>
      </c>
      <c r="K227" t="b">
        <f>B227=ステップ対応前!B227</f>
        <v>1</v>
      </c>
      <c r="L227" t="b">
        <f>C227=ステップ対応前!C227</f>
        <v>1</v>
      </c>
      <c r="M227" t="b">
        <f>D227=ステップ対応前!D227</f>
        <v>1</v>
      </c>
      <c r="N227" t="b">
        <f>E227=ステップ対応前!E227</f>
        <v>1</v>
      </c>
      <c r="O227" t="b">
        <f>F227=ステップ対応前!F227</f>
        <v>1</v>
      </c>
      <c r="P227" t="b">
        <f>G227=ステップ対応前!G227</f>
        <v>1</v>
      </c>
      <c r="Q227" t="b">
        <f>H227=ステップ対応前!H227</f>
        <v>1</v>
      </c>
      <c r="R227" t="b">
        <f>I227=ステップ対応前!I227</f>
        <v>1</v>
      </c>
      <c r="S227" t="b">
        <f>J227=ステップ対応前!J227</f>
        <v>1</v>
      </c>
    </row>
    <row r="228" spans="1:19" x14ac:dyDescent="0.55000000000000004">
      <c r="A228" s="87">
        <v>45933.581145833334</v>
      </c>
      <c r="B228" s="66" t="s">
        <v>1388</v>
      </c>
      <c r="C228" s="66" t="s">
        <v>515</v>
      </c>
      <c r="D228" s="68">
        <v>45793</v>
      </c>
      <c r="E228" s="67">
        <v>83</v>
      </c>
      <c r="F228" s="67">
        <v>104</v>
      </c>
      <c r="G228" s="67">
        <v>91</v>
      </c>
      <c r="H228" s="66" t="s">
        <v>513</v>
      </c>
      <c r="I228" s="66" t="s">
        <v>499</v>
      </c>
      <c r="J228" s="67">
        <v>160</v>
      </c>
      <c r="K228" t="b">
        <f>B228=ステップ対応前!B228</f>
        <v>1</v>
      </c>
      <c r="L228" t="b">
        <f>C228=ステップ対応前!C228</f>
        <v>1</v>
      </c>
      <c r="M228" t="b">
        <f>D228=ステップ対応前!D228</f>
        <v>1</v>
      </c>
      <c r="N228" t="b">
        <f>E228=ステップ対応前!E228</f>
        <v>1</v>
      </c>
      <c r="O228" t="b">
        <f>F228=ステップ対応前!F228</f>
        <v>1</v>
      </c>
      <c r="P228" t="b">
        <f>G228=ステップ対応前!G228</f>
        <v>1</v>
      </c>
      <c r="Q228" t="b">
        <f>H228=ステップ対応前!H228</f>
        <v>1</v>
      </c>
      <c r="R228" t="b">
        <f>I228=ステップ対応前!I228</f>
        <v>1</v>
      </c>
      <c r="S228" t="b">
        <f>J228=ステップ対応前!J228</f>
        <v>1</v>
      </c>
    </row>
    <row r="229" spans="1:19" x14ac:dyDescent="0.55000000000000004">
      <c r="A229" s="87">
        <v>45933.581145833334</v>
      </c>
      <c r="B229" s="66" t="s">
        <v>1388</v>
      </c>
      <c r="C229" s="66" t="s">
        <v>515</v>
      </c>
      <c r="D229" s="68">
        <v>45796</v>
      </c>
      <c r="E229" s="67">
        <v>110</v>
      </c>
      <c r="F229" s="67">
        <v>0</v>
      </c>
      <c r="G229" s="67">
        <v>97</v>
      </c>
      <c r="H229" s="66" t="s">
        <v>513</v>
      </c>
      <c r="I229" s="66" t="s">
        <v>499</v>
      </c>
      <c r="J229" s="67">
        <v>160</v>
      </c>
      <c r="K229" t="b">
        <f>B229=ステップ対応前!B229</f>
        <v>1</v>
      </c>
      <c r="L229" t="b">
        <f>C229=ステップ対応前!C229</f>
        <v>1</v>
      </c>
      <c r="M229" t="b">
        <f>D229=ステップ対応前!D229</f>
        <v>1</v>
      </c>
      <c r="N229" t="b">
        <f>E229=ステップ対応前!E229</f>
        <v>1</v>
      </c>
      <c r="O229" t="b">
        <f>F229=ステップ対応前!F229</f>
        <v>1</v>
      </c>
      <c r="P229" t="b">
        <f>G229=ステップ対応前!G229</f>
        <v>1</v>
      </c>
      <c r="Q229" t="b">
        <f>H229=ステップ対応前!H229</f>
        <v>1</v>
      </c>
      <c r="R229" t="b">
        <f>I229=ステップ対応前!I229</f>
        <v>1</v>
      </c>
      <c r="S229" t="b">
        <f>J229=ステップ対応前!J229</f>
        <v>1</v>
      </c>
    </row>
    <row r="230" spans="1:19" x14ac:dyDescent="0.55000000000000004">
      <c r="A230" s="87">
        <v>45933.581145833334</v>
      </c>
      <c r="B230" s="66" t="s">
        <v>1388</v>
      </c>
      <c r="C230" s="66" t="s">
        <v>515</v>
      </c>
      <c r="D230" s="68">
        <v>45797</v>
      </c>
      <c r="E230" s="67">
        <v>104</v>
      </c>
      <c r="F230" s="67">
        <v>0</v>
      </c>
      <c r="G230" s="67">
        <v>80</v>
      </c>
      <c r="H230" s="66" t="s">
        <v>513</v>
      </c>
      <c r="I230" s="66" t="s">
        <v>499</v>
      </c>
      <c r="J230" s="67">
        <v>160</v>
      </c>
      <c r="K230" t="b">
        <f>B230=ステップ対応前!B230</f>
        <v>1</v>
      </c>
      <c r="L230" t="b">
        <f>C230=ステップ対応前!C230</f>
        <v>1</v>
      </c>
      <c r="M230" t="b">
        <f>D230=ステップ対応前!D230</f>
        <v>1</v>
      </c>
      <c r="N230" t="b">
        <f>E230=ステップ対応前!E230</f>
        <v>1</v>
      </c>
      <c r="O230" t="b">
        <f>F230=ステップ対応前!F230</f>
        <v>1</v>
      </c>
      <c r="P230" t="b">
        <f>G230=ステップ対応前!G230</f>
        <v>1</v>
      </c>
      <c r="Q230" t="b">
        <f>H230=ステップ対応前!H230</f>
        <v>1</v>
      </c>
      <c r="R230" t="b">
        <f>I230=ステップ対応前!I230</f>
        <v>1</v>
      </c>
      <c r="S230" t="b">
        <f>J230=ステップ対応前!J230</f>
        <v>1</v>
      </c>
    </row>
    <row r="231" spans="1:19" x14ac:dyDescent="0.55000000000000004">
      <c r="A231" s="87">
        <v>45933.581145833334</v>
      </c>
      <c r="B231" s="66" t="s">
        <v>1388</v>
      </c>
      <c r="C231" s="66" t="s">
        <v>517</v>
      </c>
      <c r="D231" s="68">
        <v>45768</v>
      </c>
      <c r="E231" s="67">
        <v>0</v>
      </c>
      <c r="F231" s="67">
        <v>35</v>
      </c>
      <c r="G231" s="67">
        <v>96</v>
      </c>
      <c r="H231" s="66" t="s">
        <v>513</v>
      </c>
      <c r="I231" s="66" t="s">
        <v>499</v>
      </c>
      <c r="J231" s="67">
        <v>160</v>
      </c>
      <c r="K231" t="b">
        <f>B231=ステップ対応前!B231</f>
        <v>1</v>
      </c>
      <c r="L231" t="b">
        <f>C231=ステップ対応前!C231</f>
        <v>1</v>
      </c>
      <c r="M231" t="b">
        <f>D231=ステップ対応前!D231</f>
        <v>1</v>
      </c>
      <c r="N231" t="b">
        <f>E231=ステップ対応前!E231</f>
        <v>1</v>
      </c>
      <c r="O231" t="b">
        <f>F231=ステップ対応前!F231</f>
        <v>1</v>
      </c>
      <c r="P231" t="b">
        <f>G231=ステップ対応前!G231</f>
        <v>1</v>
      </c>
      <c r="Q231" t="b">
        <f>H231=ステップ対応前!H231</f>
        <v>1</v>
      </c>
      <c r="R231" t="b">
        <f>I231=ステップ対応前!I231</f>
        <v>1</v>
      </c>
      <c r="S231" t="b">
        <f>J231=ステップ対応前!J231</f>
        <v>1</v>
      </c>
    </row>
    <row r="232" spans="1:19" x14ac:dyDescent="0.55000000000000004">
      <c r="A232" s="87">
        <v>45933.581145833334</v>
      </c>
      <c r="B232" s="66" t="s">
        <v>1388</v>
      </c>
      <c r="C232" s="66" t="s">
        <v>517</v>
      </c>
      <c r="D232" s="68">
        <v>45770</v>
      </c>
      <c r="E232" s="67">
        <v>35</v>
      </c>
      <c r="F232" s="67">
        <v>0</v>
      </c>
      <c r="G232" s="67">
        <v>97</v>
      </c>
      <c r="H232" s="66" t="s">
        <v>513</v>
      </c>
      <c r="I232" s="66" t="s">
        <v>499</v>
      </c>
      <c r="J232" s="67">
        <v>160</v>
      </c>
      <c r="K232" t="b">
        <f>B232=ステップ対応前!B232</f>
        <v>1</v>
      </c>
      <c r="L232" t="b">
        <f>C232=ステップ対応前!C232</f>
        <v>1</v>
      </c>
      <c r="M232" t="b">
        <f>D232=ステップ対応前!D232</f>
        <v>1</v>
      </c>
      <c r="N232" t="b">
        <f>E232=ステップ対応前!E232</f>
        <v>1</v>
      </c>
      <c r="O232" t="b">
        <f>F232=ステップ対応前!F232</f>
        <v>1</v>
      </c>
      <c r="P232" t="b">
        <f>G232=ステップ対応前!G232</f>
        <v>1</v>
      </c>
      <c r="Q232" t="b">
        <f>H232=ステップ対応前!H232</f>
        <v>1</v>
      </c>
      <c r="R232" t="b">
        <f>I232=ステップ対応前!I232</f>
        <v>1</v>
      </c>
      <c r="S232" t="b">
        <f>J232=ステップ対応前!J232</f>
        <v>1</v>
      </c>
    </row>
    <row r="233" spans="1:19" x14ac:dyDescent="0.55000000000000004">
      <c r="A233" s="87">
        <v>45933.581145833334</v>
      </c>
      <c r="B233" s="66" t="s">
        <v>1388</v>
      </c>
      <c r="C233" s="66" t="s">
        <v>519</v>
      </c>
      <c r="D233" s="68">
        <v>45762</v>
      </c>
      <c r="E233" s="67">
        <v>0</v>
      </c>
      <c r="F233" s="67">
        <v>2</v>
      </c>
      <c r="G233" s="67">
        <v>98</v>
      </c>
      <c r="H233" s="66" t="s">
        <v>518</v>
      </c>
      <c r="I233" s="66" t="s">
        <v>499</v>
      </c>
      <c r="J233" s="67">
        <v>160</v>
      </c>
      <c r="K233" t="b">
        <f>B233=ステップ対応前!B233</f>
        <v>1</v>
      </c>
      <c r="L233" t="b">
        <f>C233=ステップ対応前!C233</f>
        <v>1</v>
      </c>
      <c r="M233" t="b">
        <f>D233=ステップ対応前!D233</f>
        <v>1</v>
      </c>
      <c r="N233" t="b">
        <f>E233=ステップ対応前!E233</f>
        <v>1</v>
      </c>
      <c r="O233" t="b">
        <f>F233=ステップ対応前!F233</f>
        <v>1</v>
      </c>
      <c r="P233" t="b">
        <f>G233=ステップ対応前!G233</f>
        <v>1</v>
      </c>
      <c r="Q233" t="b">
        <f>H233=ステップ対応前!H233</f>
        <v>1</v>
      </c>
      <c r="R233" t="b">
        <f>I233=ステップ対応前!I233</f>
        <v>1</v>
      </c>
      <c r="S233" t="b">
        <f>J233=ステップ対応前!J233</f>
        <v>1</v>
      </c>
    </row>
    <row r="234" spans="1:19" x14ac:dyDescent="0.55000000000000004">
      <c r="A234" s="87">
        <v>45933.581145833334</v>
      </c>
      <c r="B234" s="66" t="s">
        <v>1388</v>
      </c>
      <c r="C234" s="66" t="s">
        <v>521</v>
      </c>
      <c r="D234" s="68">
        <v>45715</v>
      </c>
      <c r="E234" s="67">
        <v>0</v>
      </c>
      <c r="F234" s="67">
        <v>164</v>
      </c>
      <c r="G234" s="67">
        <v>118</v>
      </c>
      <c r="H234" s="66" t="s">
        <v>518</v>
      </c>
      <c r="I234" s="66" t="s">
        <v>499</v>
      </c>
      <c r="J234" s="67">
        <v>160</v>
      </c>
      <c r="K234" t="b">
        <f>B234=ステップ対応前!B234</f>
        <v>1</v>
      </c>
      <c r="L234" t="b">
        <f>C234=ステップ対応前!C234</f>
        <v>1</v>
      </c>
      <c r="M234" t="b">
        <f>D234=ステップ対応前!D234</f>
        <v>1</v>
      </c>
      <c r="N234" t="b">
        <f>E234=ステップ対応前!E234</f>
        <v>1</v>
      </c>
      <c r="O234" t="b">
        <f>F234=ステップ対応前!F234</f>
        <v>1</v>
      </c>
      <c r="P234" t="b">
        <f>G234=ステップ対応前!G234</f>
        <v>1</v>
      </c>
      <c r="Q234" t="b">
        <f>H234=ステップ対応前!H234</f>
        <v>1</v>
      </c>
      <c r="R234" t="b">
        <f>I234=ステップ対応前!I234</f>
        <v>1</v>
      </c>
      <c r="S234" t="b">
        <f>J234=ステップ対応前!J234</f>
        <v>1</v>
      </c>
    </row>
    <row r="235" spans="1:19" x14ac:dyDescent="0.55000000000000004">
      <c r="A235" s="87">
        <v>45933.581145833334</v>
      </c>
      <c r="B235" s="66" t="s">
        <v>1388</v>
      </c>
      <c r="C235" s="66" t="s">
        <v>521</v>
      </c>
      <c r="D235" s="68">
        <v>45716</v>
      </c>
      <c r="E235" s="67">
        <v>0</v>
      </c>
      <c r="F235" s="67">
        <v>120</v>
      </c>
      <c r="G235" s="67">
        <v>135</v>
      </c>
      <c r="H235" s="66" t="s">
        <v>518</v>
      </c>
      <c r="I235" s="66" t="s">
        <v>499</v>
      </c>
      <c r="J235" s="67">
        <v>160</v>
      </c>
      <c r="K235" t="b">
        <f>B235=ステップ対応前!B235</f>
        <v>1</v>
      </c>
      <c r="L235" t="b">
        <f>C235=ステップ対応前!C235</f>
        <v>1</v>
      </c>
      <c r="M235" t="b">
        <f>D235=ステップ対応前!D235</f>
        <v>1</v>
      </c>
      <c r="N235" t="b">
        <f>E235=ステップ対応前!E235</f>
        <v>1</v>
      </c>
      <c r="O235" t="b">
        <f>F235=ステップ対応前!F235</f>
        <v>1</v>
      </c>
      <c r="P235" t="b">
        <f>G235=ステップ対応前!G235</f>
        <v>1</v>
      </c>
      <c r="Q235" t="b">
        <f>H235=ステップ対応前!H235</f>
        <v>1</v>
      </c>
      <c r="R235" t="b">
        <f>I235=ステップ対応前!I235</f>
        <v>1</v>
      </c>
      <c r="S235" t="b">
        <f>J235=ステップ対応前!J235</f>
        <v>1</v>
      </c>
    </row>
    <row r="236" spans="1:19" x14ac:dyDescent="0.55000000000000004">
      <c r="A236" s="87">
        <v>45933.581145833334</v>
      </c>
      <c r="B236" s="66" t="s">
        <v>1388</v>
      </c>
      <c r="C236" s="66" t="s">
        <v>521</v>
      </c>
      <c r="D236" s="68">
        <v>45719</v>
      </c>
      <c r="E236" s="67">
        <v>164</v>
      </c>
      <c r="F236" s="67">
        <v>125</v>
      </c>
      <c r="G236" s="67">
        <v>107</v>
      </c>
      <c r="H236" s="66" t="s">
        <v>518</v>
      </c>
      <c r="I236" s="66" t="s">
        <v>499</v>
      </c>
      <c r="J236" s="67">
        <v>160</v>
      </c>
      <c r="K236" t="b">
        <f>B236=ステップ対応前!B236</f>
        <v>1</v>
      </c>
      <c r="L236" t="b">
        <f>C236=ステップ対応前!C236</f>
        <v>1</v>
      </c>
      <c r="M236" t="b">
        <f>D236=ステップ対応前!D236</f>
        <v>1</v>
      </c>
      <c r="N236" t="b">
        <f>E236=ステップ対応前!E236</f>
        <v>1</v>
      </c>
      <c r="O236" t="b">
        <f>F236=ステップ対応前!F236</f>
        <v>1</v>
      </c>
      <c r="P236" t="b">
        <f>G236=ステップ対応前!G236</f>
        <v>1</v>
      </c>
      <c r="Q236" t="b">
        <f>H236=ステップ対応前!H236</f>
        <v>1</v>
      </c>
      <c r="R236" t="b">
        <f>I236=ステップ対応前!I236</f>
        <v>1</v>
      </c>
      <c r="S236" t="b">
        <f>J236=ステップ対応前!J236</f>
        <v>1</v>
      </c>
    </row>
    <row r="237" spans="1:19" x14ac:dyDescent="0.55000000000000004">
      <c r="A237" s="87">
        <v>45933.581145833334</v>
      </c>
      <c r="B237" s="66" t="s">
        <v>1388</v>
      </c>
      <c r="C237" s="66" t="s">
        <v>521</v>
      </c>
      <c r="D237" s="68">
        <v>45720</v>
      </c>
      <c r="E237" s="67">
        <v>120</v>
      </c>
      <c r="F237" s="67">
        <v>103</v>
      </c>
      <c r="G237" s="67">
        <v>103</v>
      </c>
      <c r="H237" s="66" t="s">
        <v>518</v>
      </c>
      <c r="I237" s="66" t="s">
        <v>499</v>
      </c>
      <c r="J237" s="67">
        <v>160</v>
      </c>
      <c r="K237" t="b">
        <f>B237=ステップ対応前!B237</f>
        <v>1</v>
      </c>
      <c r="L237" t="b">
        <f>C237=ステップ対応前!C237</f>
        <v>1</v>
      </c>
      <c r="M237" t="b">
        <f>D237=ステップ対応前!D237</f>
        <v>1</v>
      </c>
      <c r="N237" t="b">
        <f>E237=ステップ対応前!E237</f>
        <v>1</v>
      </c>
      <c r="O237" t="b">
        <f>F237=ステップ対応前!F237</f>
        <v>1</v>
      </c>
      <c r="P237" t="b">
        <f>G237=ステップ対応前!G237</f>
        <v>1</v>
      </c>
      <c r="Q237" t="b">
        <f>H237=ステップ対応前!H237</f>
        <v>1</v>
      </c>
      <c r="R237" t="b">
        <f>I237=ステップ対応前!I237</f>
        <v>1</v>
      </c>
      <c r="S237" t="b">
        <f>J237=ステップ対応前!J237</f>
        <v>1</v>
      </c>
    </row>
    <row r="238" spans="1:19" x14ac:dyDescent="0.55000000000000004">
      <c r="A238" s="87">
        <v>45933.581145833334</v>
      </c>
      <c r="B238" s="66" t="s">
        <v>1388</v>
      </c>
      <c r="C238" s="66" t="s">
        <v>521</v>
      </c>
      <c r="D238" s="68">
        <v>45721</v>
      </c>
      <c r="E238" s="67">
        <v>125</v>
      </c>
      <c r="F238" s="67">
        <v>103</v>
      </c>
      <c r="G238" s="67">
        <v>117</v>
      </c>
      <c r="H238" s="66" t="s">
        <v>518</v>
      </c>
      <c r="I238" s="66" t="s">
        <v>499</v>
      </c>
      <c r="J238" s="67">
        <v>160</v>
      </c>
      <c r="K238" t="b">
        <f>B238=ステップ対応前!B238</f>
        <v>1</v>
      </c>
      <c r="L238" t="b">
        <f>C238=ステップ対応前!C238</f>
        <v>1</v>
      </c>
      <c r="M238" t="b">
        <f>D238=ステップ対応前!D238</f>
        <v>1</v>
      </c>
      <c r="N238" t="b">
        <f>E238=ステップ対応前!E238</f>
        <v>1</v>
      </c>
      <c r="O238" t="b">
        <f>F238=ステップ対応前!F238</f>
        <v>1</v>
      </c>
      <c r="P238" t="b">
        <f>G238=ステップ対応前!G238</f>
        <v>1</v>
      </c>
      <c r="Q238" t="b">
        <f>H238=ステップ対応前!H238</f>
        <v>1</v>
      </c>
      <c r="R238" t="b">
        <f>I238=ステップ対応前!I238</f>
        <v>1</v>
      </c>
      <c r="S238" t="b">
        <f>J238=ステップ対応前!J238</f>
        <v>1</v>
      </c>
    </row>
    <row r="239" spans="1:19" x14ac:dyDescent="0.55000000000000004">
      <c r="A239" s="87">
        <v>45933.581145833334</v>
      </c>
      <c r="B239" s="66" t="s">
        <v>1388</v>
      </c>
      <c r="C239" s="66" t="s">
        <v>521</v>
      </c>
      <c r="D239" s="68">
        <v>45722</v>
      </c>
      <c r="E239" s="67">
        <v>103</v>
      </c>
      <c r="F239" s="67">
        <v>134</v>
      </c>
      <c r="G239" s="67">
        <v>100</v>
      </c>
      <c r="H239" s="66" t="s">
        <v>518</v>
      </c>
      <c r="I239" s="66" t="s">
        <v>499</v>
      </c>
      <c r="J239" s="67">
        <v>160</v>
      </c>
      <c r="K239" t="b">
        <f>B239=ステップ対応前!B239</f>
        <v>1</v>
      </c>
      <c r="L239" t="b">
        <f>C239=ステップ対応前!C239</f>
        <v>1</v>
      </c>
      <c r="M239" t="b">
        <f>D239=ステップ対応前!D239</f>
        <v>1</v>
      </c>
      <c r="N239" t="b">
        <f>E239=ステップ対応前!E239</f>
        <v>1</v>
      </c>
      <c r="O239" t="b">
        <f>F239=ステップ対応前!F239</f>
        <v>1</v>
      </c>
      <c r="P239" t="b">
        <f>G239=ステップ対応前!G239</f>
        <v>1</v>
      </c>
      <c r="Q239" t="b">
        <f>H239=ステップ対応前!H239</f>
        <v>1</v>
      </c>
      <c r="R239" t="b">
        <f>I239=ステップ対応前!I239</f>
        <v>1</v>
      </c>
      <c r="S239" t="b">
        <f>J239=ステップ対応前!J239</f>
        <v>1</v>
      </c>
    </row>
    <row r="240" spans="1:19" x14ac:dyDescent="0.55000000000000004">
      <c r="A240" s="87">
        <v>45933.581145833334</v>
      </c>
      <c r="B240" s="66" t="s">
        <v>1388</v>
      </c>
      <c r="C240" s="66" t="s">
        <v>521</v>
      </c>
      <c r="D240" s="68">
        <v>45723</v>
      </c>
      <c r="E240" s="67">
        <v>103</v>
      </c>
      <c r="F240" s="67">
        <v>139</v>
      </c>
      <c r="G240" s="67">
        <v>109</v>
      </c>
      <c r="H240" s="66" t="s">
        <v>518</v>
      </c>
      <c r="I240" s="66" t="s">
        <v>499</v>
      </c>
      <c r="J240" s="67">
        <v>160</v>
      </c>
      <c r="K240" t="b">
        <f>B240=ステップ対応前!B240</f>
        <v>1</v>
      </c>
      <c r="L240" t="b">
        <f>C240=ステップ対応前!C240</f>
        <v>1</v>
      </c>
      <c r="M240" t="b">
        <f>D240=ステップ対応前!D240</f>
        <v>1</v>
      </c>
      <c r="N240" t="b">
        <f>E240=ステップ対応前!E240</f>
        <v>1</v>
      </c>
      <c r="O240" t="b">
        <f>F240=ステップ対応前!F240</f>
        <v>1</v>
      </c>
      <c r="P240" t="b">
        <f>G240=ステップ対応前!G240</f>
        <v>1</v>
      </c>
      <c r="Q240" t="b">
        <f>H240=ステップ対応前!H240</f>
        <v>1</v>
      </c>
      <c r="R240" t="b">
        <f>I240=ステップ対応前!I240</f>
        <v>1</v>
      </c>
      <c r="S240" t="b">
        <f>J240=ステップ対応前!J240</f>
        <v>1</v>
      </c>
    </row>
    <row r="241" spans="1:19" x14ac:dyDescent="0.55000000000000004">
      <c r="A241" s="87">
        <v>45933.581145833334</v>
      </c>
      <c r="B241" s="66" t="s">
        <v>1388</v>
      </c>
      <c r="C241" s="66" t="s">
        <v>521</v>
      </c>
      <c r="D241" s="68">
        <v>45726</v>
      </c>
      <c r="E241" s="67">
        <v>134</v>
      </c>
      <c r="F241" s="67">
        <v>134</v>
      </c>
      <c r="G241" s="67">
        <v>106</v>
      </c>
      <c r="H241" s="66" t="s">
        <v>518</v>
      </c>
      <c r="I241" s="66" t="s">
        <v>499</v>
      </c>
      <c r="J241" s="67">
        <v>160</v>
      </c>
      <c r="K241" t="b">
        <f>B241=ステップ対応前!B241</f>
        <v>1</v>
      </c>
      <c r="L241" t="b">
        <f>C241=ステップ対応前!C241</f>
        <v>1</v>
      </c>
      <c r="M241" t="b">
        <f>D241=ステップ対応前!D241</f>
        <v>1</v>
      </c>
      <c r="N241" t="b">
        <f>E241=ステップ対応前!E241</f>
        <v>1</v>
      </c>
      <c r="O241" t="b">
        <f>F241=ステップ対応前!F241</f>
        <v>1</v>
      </c>
      <c r="P241" t="b">
        <f>G241=ステップ対応前!G241</f>
        <v>1</v>
      </c>
      <c r="Q241" t="b">
        <f>H241=ステップ対応前!H241</f>
        <v>1</v>
      </c>
      <c r="R241" t="b">
        <f>I241=ステップ対応前!I241</f>
        <v>1</v>
      </c>
      <c r="S241" t="b">
        <f>J241=ステップ対応前!J241</f>
        <v>1</v>
      </c>
    </row>
    <row r="242" spans="1:19" x14ac:dyDescent="0.55000000000000004">
      <c r="A242" s="87">
        <v>45933.581145833334</v>
      </c>
      <c r="B242" s="66" t="s">
        <v>1388</v>
      </c>
      <c r="C242" s="66" t="s">
        <v>521</v>
      </c>
      <c r="D242" s="68">
        <v>45727</v>
      </c>
      <c r="E242" s="67">
        <v>139</v>
      </c>
      <c r="F242" s="67">
        <v>101</v>
      </c>
      <c r="G242" s="67">
        <v>102</v>
      </c>
      <c r="H242" s="66" t="s">
        <v>518</v>
      </c>
      <c r="I242" s="66" t="s">
        <v>499</v>
      </c>
      <c r="J242" s="67">
        <v>160</v>
      </c>
      <c r="K242" t="b">
        <f>B242=ステップ対応前!B242</f>
        <v>1</v>
      </c>
      <c r="L242" t="b">
        <f>C242=ステップ対応前!C242</f>
        <v>1</v>
      </c>
      <c r="M242" t="b">
        <f>D242=ステップ対応前!D242</f>
        <v>1</v>
      </c>
      <c r="N242" t="b">
        <f>E242=ステップ対応前!E242</f>
        <v>1</v>
      </c>
      <c r="O242" t="b">
        <f>F242=ステップ対応前!F242</f>
        <v>1</v>
      </c>
      <c r="P242" t="b">
        <f>G242=ステップ対応前!G242</f>
        <v>1</v>
      </c>
      <c r="Q242" t="b">
        <f>H242=ステップ対応前!H242</f>
        <v>1</v>
      </c>
      <c r="R242" t="b">
        <f>I242=ステップ対応前!I242</f>
        <v>1</v>
      </c>
      <c r="S242" t="b">
        <f>J242=ステップ対応前!J242</f>
        <v>1</v>
      </c>
    </row>
    <row r="243" spans="1:19" x14ac:dyDescent="0.55000000000000004">
      <c r="A243" s="87">
        <v>45933.581145833334</v>
      </c>
      <c r="B243" s="66" t="s">
        <v>1388</v>
      </c>
      <c r="C243" s="66" t="s">
        <v>521</v>
      </c>
      <c r="D243" s="68">
        <v>45728</v>
      </c>
      <c r="E243" s="67">
        <v>134</v>
      </c>
      <c r="F243" s="67">
        <v>100</v>
      </c>
      <c r="G243" s="67">
        <v>111</v>
      </c>
      <c r="H243" s="66" t="s">
        <v>518</v>
      </c>
      <c r="I243" s="66" t="s">
        <v>499</v>
      </c>
      <c r="J243" s="67">
        <v>160</v>
      </c>
      <c r="K243" t="b">
        <f>B243=ステップ対応前!B243</f>
        <v>1</v>
      </c>
      <c r="L243" t="b">
        <f>C243=ステップ対応前!C243</f>
        <v>1</v>
      </c>
      <c r="M243" t="b">
        <f>D243=ステップ対応前!D243</f>
        <v>1</v>
      </c>
      <c r="N243" t="b">
        <f>E243=ステップ対応前!E243</f>
        <v>1</v>
      </c>
      <c r="O243" t="b">
        <f>F243=ステップ対応前!F243</f>
        <v>1</v>
      </c>
      <c r="P243" t="b">
        <f>G243=ステップ対応前!G243</f>
        <v>1</v>
      </c>
      <c r="Q243" t="b">
        <f>H243=ステップ対応前!H243</f>
        <v>1</v>
      </c>
      <c r="R243" t="b">
        <f>I243=ステップ対応前!I243</f>
        <v>1</v>
      </c>
      <c r="S243" t="b">
        <f>J243=ステップ対応前!J243</f>
        <v>1</v>
      </c>
    </row>
    <row r="244" spans="1:19" x14ac:dyDescent="0.55000000000000004">
      <c r="A244" s="87">
        <v>45933.581145833334</v>
      </c>
      <c r="B244" s="66" t="s">
        <v>1388</v>
      </c>
      <c r="C244" s="66" t="s">
        <v>521</v>
      </c>
      <c r="D244" s="68">
        <v>45729</v>
      </c>
      <c r="E244" s="67">
        <v>101</v>
      </c>
      <c r="F244" s="67">
        <v>153</v>
      </c>
      <c r="G244" s="67">
        <v>101</v>
      </c>
      <c r="H244" s="66" t="s">
        <v>518</v>
      </c>
      <c r="I244" s="66" t="s">
        <v>499</v>
      </c>
      <c r="J244" s="67">
        <v>160</v>
      </c>
      <c r="K244" t="b">
        <f>B244=ステップ対応前!B244</f>
        <v>1</v>
      </c>
      <c r="L244" t="b">
        <f>C244=ステップ対応前!C244</f>
        <v>1</v>
      </c>
      <c r="M244" t="b">
        <f>D244=ステップ対応前!D244</f>
        <v>1</v>
      </c>
      <c r="N244" t="b">
        <f>E244=ステップ対応前!E244</f>
        <v>1</v>
      </c>
      <c r="O244" t="b">
        <f>F244=ステップ対応前!F244</f>
        <v>1</v>
      </c>
      <c r="P244" t="b">
        <f>G244=ステップ対応前!G244</f>
        <v>1</v>
      </c>
      <c r="Q244" t="b">
        <f>H244=ステップ対応前!H244</f>
        <v>1</v>
      </c>
      <c r="R244" t="b">
        <f>I244=ステップ対応前!I244</f>
        <v>1</v>
      </c>
      <c r="S244" t="b">
        <f>J244=ステップ対応前!J244</f>
        <v>1</v>
      </c>
    </row>
    <row r="245" spans="1:19" x14ac:dyDescent="0.55000000000000004">
      <c r="A245" s="87">
        <v>45933.581145833334</v>
      </c>
      <c r="B245" s="66" t="s">
        <v>1388</v>
      </c>
      <c r="C245" s="66" t="s">
        <v>521</v>
      </c>
      <c r="D245" s="68">
        <v>45730</v>
      </c>
      <c r="E245" s="67">
        <v>100</v>
      </c>
      <c r="F245" s="67">
        <v>150</v>
      </c>
      <c r="G245" s="67">
        <v>111</v>
      </c>
      <c r="H245" s="66" t="s">
        <v>518</v>
      </c>
      <c r="I245" s="66" t="s">
        <v>499</v>
      </c>
      <c r="J245" s="67">
        <v>160</v>
      </c>
      <c r="K245" t="b">
        <f>B245=ステップ対応前!B245</f>
        <v>1</v>
      </c>
      <c r="L245" t="b">
        <f>C245=ステップ対応前!C245</f>
        <v>1</v>
      </c>
      <c r="M245" t="b">
        <f>D245=ステップ対応前!D245</f>
        <v>1</v>
      </c>
      <c r="N245" t="b">
        <f>E245=ステップ対応前!E245</f>
        <v>1</v>
      </c>
      <c r="O245" t="b">
        <f>F245=ステップ対応前!F245</f>
        <v>1</v>
      </c>
      <c r="P245" t="b">
        <f>G245=ステップ対応前!G245</f>
        <v>1</v>
      </c>
      <c r="Q245" t="b">
        <f>H245=ステップ対応前!H245</f>
        <v>1</v>
      </c>
      <c r="R245" t="b">
        <f>I245=ステップ対応前!I245</f>
        <v>1</v>
      </c>
      <c r="S245" t="b">
        <f>J245=ステップ対応前!J245</f>
        <v>1</v>
      </c>
    </row>
    <row r="246" spans="1:19" x14ac:dyDescent="0.55000000000000004">
      <c r="A246" s="87">
        <v>45933.581145833334</v>
      </c>
      <c r="B246" s="66" t="s">
        <v>1388</v>
      </c>
      <c r="C246" s="66" t="s">
        <v>521</v>
      </c>
      <c r="D246" s="68">
        <v>45733</v>
      </c>
      <c r="E246" s="67">
        <v>153</v>
      </c>
      <c r="F246" s="67">
        <v>147</v>
      </c>
      <c r="G246" s="67">
        <v>124</v>
      </c>
      <c r="H246" s="66" t="s">
        <v>518</v>
      </c>
      <c r="I246" s="66" t="s">
        <v>499</v>
      </c>
      <c r="J246" s="67">
        <v>160</v>
      </c>
      <c r="K246" t="b">
        <f>B246=ステップ対応前!B246</f>
        <v>1</v>
      </c>
      <c r="L246" t="b">
        <f>C246=ステップ対応前!C246</f>
        <v>1</v>
      </c>
      <c r="M246" t="b">
        <f>D246=ステップ対応前!D246</f>
        <v>1</v>
      </c>
      <c r="N246" t="b">
        <f>E246=ステップ対応前!E246</f>
        <v>1</v>
      </c>
      <c r="O246" t="b">
        <f>F246=ステップ対応前!F246</f>
        <v>1</v>
      </c>
      <c r="P246" t="b">
        <f>G246=ステップ対応前!G246</f>
        <v>1</v>
      </c>
      <c r="Q246" t="b">
        <f>H246=ステップ対応前!H246</f>
        <v>1</v>
      </c>
      <c r="R246" t="b">
        <f>I246=ステップ対応前!I246</f>
        <v>1</v>
      </c>
      <c r="S246" t="b">
        <f>J246=ステップ対応前!J246</f>
        <v>1</v>
      </c>
    </row>
    <row r="247" spans="1:19" x14ac:dyDescent="0.55000000000000004">
      <c r="A247" s="87">
        <v>45933.581145833334</v>
      </c>
      <c r="B247" s="66" t="s">
        <v>1388</v>
      </c>
      <c r="C247" s="66" t="s">
        <v>521</v>
      </c>
      <c r="D247" s="68">
        <v>45734</v>
      </c>
      <c r="E247" s="67">
        <v>150</v>
      </c>
      <c r="F247" s="67">
        <v>57</v>
      </c>
      <c r="G247" s="67">
        <v>121</v>
      </c>
      <c r="H247" s="66" t="s">
        <v>518</v>
      </c>
      <c r="I247" s="66" t="s">
        <v>499</v>
      </c>
      <c r="J247" s="67">
        <v>160</v>
      </c>
      <c r="K247" t="b">
        <f>B247=ステップ対応前!B247</f>
        <v>1</v>
      </c>
      <c r="L247" t="b">
        <f>C247=ステップ対応前!C247</f>
        <v>1</v>
      </c>
      <c r="M247" t="b">
        <f>D247=ステップ対応前!D247</f>
        <v>1</v>
      </c>
      <c r="N247" t="b">
        <f>E247=ステップ対応前!E247</f>
        <v>1</v>
      </c>
      <c r="O247" t="b">
        <f>F247=ステップ対応前!F247</f>
        <v>1</v>
      </c>
      <c r="P247" t="b">
        <f>G247=ステップ対応前!G247</f>
        <v>1</v>
      </c>
      <c r="Q247" t="b">
        <f>H247=ステップ対応前!H247</f>
        <v>1</v>
      </c>
      <c r="R247" t="b">
        <f>I247=ステップ対応前!I247</f>
        <v>1</v>
      </c>
      <c r="S247" t="b">
        <f>J247=ステップ対応前!J247</f>
        <v>1</v>
      </c>
    </row>
    <row r="248" spans="1:19" x14ac:dyDescent="0.55000000000000004">
      <c r="A248" s="87">
        <v>45933.581145833334</v>
      </c>
      <c r="B248" s="66" t="s">
        <v>1388</v>
      </c>
      <c r="C248" s="66" t="s">
        <v>521</v>
      </c>
      <c r="D248" s="68">
        <v>45735</v>
      </c>
      <c r="E248" s="67">
        <v>147</v>
      </c>
      <c r="F248" s="67">
        <v>160</v>
      </c>
      <c r="G248" s="67">
        <v>133</v>
      </c>
      <c r="H248" s="66" t="s">
        <v>518</v>
      </c>
      <c r="I248" s="66" t="s">
        <v>499</v>
      </c>
      <c r="J248" s="67">
        <v>160</v>
      </c>
      <c r="K248" t="b">
        <f>B248=ステップ対応前!B248</f>
        <v>1</v>
      </c>
      <c r="L248" t="b">
        <f>C248=ステップ対応前!C248</f>
        <v>1</v>
      </c>
      <c r="M248" t="b">
        <f>D248=ステップ対応前!D248</f>
        <v>1</v>
      </c>
      <c r="N248" t="b">
        <f>E248=ステップ対応前!E248</f>
        <v>1</v>
      </c>
      <c r="O248" t="b">
        <f>F248=ステップ対応前!F248</f>
        <v>1</v>
      </c>
      <c r="P248" t="b">
        <f>G248=ステップ対応前!G248</f>
        <v>1</v>
      </c>
      <c r="Q248" t="b">
        <f>H248=ステップ対応前!H248</f>
        <v>1</v>
      </c>
      <c r="R248" t="b">
        <f>I248=ステップ対応前!I248</f>
        <v>1</v>
      </c>
      <c r="S248" t="b">
        <f>J248=ステップ対応前!J248</f>
        <v>1</v>
      </c>
    </row>
    <row r="249" spans="1:19" x14ac:dyDescent="0.55000000000000004">
      <c r="A249" s="87">
        <v>45933.581145833334</v>
      </c>
      <c r="B249" s="66" t="s">
        <v>1388</v>
      </c>
      <c r="C249" s="66" t="s">
        <v>521</v>
      </c>
      <c r="D249" s="68">
        <v>45736</v>
      </c>
      <c r="E249" s="67">
        <v>57</v>
      </c>
      <c r="F249" s="67">
        <v>159</v>
      </c>
      <c r="G249" s="67">
        <v>128</v>
      </c>
      <c r="H249" s="66" t="s">
        <v>518</v>
      </c>
      <c r="I249" s="66" t="s">
        <v>499</v>
      </c>
      <c r="J249" s="67">
        <v>160</v>
      </c>
      <c r="K249" t="b">
        <f>B249=ステップ対応前!B249</f>
        <v>1</v>
      </c>
      <c r="L249" t="b">
        <f>C249=ステップ対応前!C249</f>
        <v>1</v>
      </c>
      <c r="M249" t="b">
        <f>D249=ステップ対応前!D249</f>
        <v>1</v>
      </c>
      <c r="N249" t="b">
        <f>E249=ステップ対応前!E249</f>
        <v>1</v>
      </c>
      <c r="O249" t="b">
        <f>F249=ステップ対応前!F249</f>
        <v>1</v>
      </c>
      <c r="P249" t="b">
        <f>G249=ステップ対応前!G249</f>
        <v>1</v>
      </c>
      <c r="Q249" t="b">
        <f>H249=ステップ対応前!H249</f>
        <v>1</v>
      </c>
      <c r="R249" t="b">
        <f>I249=ステップ対応前!I249</f>
        <v>1</v>
      </c>
      <c r="S249" t="b">
        <f>J249=ステップ対応前!J249</f>
        <v>1</v>
      </c>
    </row>
    <row r="250" spans="1:19" x14ac:dyDescent="0.55000000000000004">
      <c r="A250" s="87">
        <v>45933.581145833334</v>
      </c>
      <c r="B250" s="66" t="s">
        <v>1388</v>
      </c>
      <c r="C250" s="66" t="s">
        <v>521</v>
      </c>
      <c r="D250" s="68">
        <v>45737</v>
      </c>
      <c r="E250" s="67">
        <v>160</v>
      </c>
      <c r="F250" s="67">
        <v>185</v>
      </c>
      <c r="G250" s="67">
        <v>134</v>
      </c>
      <c r="H250" s="66" t="s">
        <v>518</v>
      </c>
      <c r="I250" s="66" t="s">
        <v>499</v>
      </c>
      <c r="J250" s="67">
        <v>160</v>
      </c>
      <c r="K250" t="b">
        <f>B250=ステップ対応前!B250</f>
        <v>1</v>
      </c>
      <c r="L250" t="b">
        <f>C250=ステップ対応前!C250</f>
        <v>1</v>
      </c>
      <c r="M250" t="b">
        <f>D250=ステップ対応前!D250</f>
        <v>1</v>
      </c>
      <c r="N250" t="b">
        <f>E250=ステップ対応前!E250</f>
        <v>1</v>
      </c>
      <c r="O250" t="b">
        <f>F250=ステップ対応前!F250</f>
        <v>1</v>
      </c>
      <c r="P250" t="b">
        <f>G250=ステップ対応前!G250</f>
        <v>1</v>
      </c>
      <c r="Q250" t="b">
        <f>H250=ステップ対応前!H250</f>
        <v>1</v>
      </c>
      <c r="R250" t="b">
        <f>I250=ステップ対応前!I250</f>
        <v>1</v>
      </c>
      <c r="S250" t="b">
        <f>J250=ステップ対応前!J250</f>
        <v>1</v>
      </c>
    </row>
    <row r="251" spans="1:19" x14ac:dyDescent="0.55000000000000004">
      <c r="A251" s="87">
        <v>45933.581145833334</v>
      </c>
      <c r="B251" s="66" t="s">
        <v>1388</v>
      </c>
      <c r="C251" s="66" t="s">
        <v>521</v>
      </c>
      <c r="D251" s="68">
        <v>45740</v>
      </c>
      <c r="E251" s="67">
        <v>159</v>
      </c>
      <c r="F251" s="67">
        <v>181</v>
      </c>
      <c r="G251" s="67">
        <v>132</v>
      </c>
      <c r="H251" s="66" t="s">
        <v>518</v>
      </c>
      <c r="I251" s="66" t="s">
        <v>499</v>
      </c>
      <c r="J251" s="67">
        <v>160</v>
      </c>
      <c r="K251" t="b">
        <f>B251=ステップ対応前!B251</f>
        <v>1</v>
      </c>
      <c r="L251" t="b">
        <f>C251=ステップ対応前!C251</f>
        <v>1</v>
      </c>
      <c r="M251" t="b">
        <f>D251=ステップ対応前!D251</f>
        <v>1</v>
      </c>
      <c r="N251" t="b">
        <f>E251=ステップ対応前!E251</f>
        <v>1</v>
      </c>
      <c r="O251" t="b">
        <f>F251=ステップ対応前!F251</f>
        <v>1</v>
      </c>
      <c r="P251" t="b">
        <f>G251=ステップ対応前!G251</f>
        <v>1</v>
      </c>
      <c r="Q251" t="b">
        <f>H251=ステップ対応前!H251</f>
        <v>1</v>
      </c>
      <c r="R251" t="b">
        <f>I251=ステップ対応前!I251</f>
        <v>1</v>
      </c>
      <c r="S251" t="b">
        <f>J251=ステップ対応前!J251</f>
        <v>1</v>
      </c>
    </row>
    <row r="252" spans="1:19" x14ac:dyDescent="0.55000000000000004">
      <c r="A252" s="87">
        <v>45933.581145833334</v>
      </c>
      <c r="B252" s="66" t="s">
        <v>1388</v>
      </c>
      <c r="C252" s="66" t="s">
        <v>521</v>
      </c>
      <c r="D252" s="68">
        <v>45741</v>
      </c>
      <c r="E252" s="67">
        <v>185</v>
      </c>
      <c r="F252" s="67">
        <v>154</v>
      </c>
      <c r="G252" s="67">
        <v>112</v>
      </c>
      <c r="H252" s="66" t="s">
        <v>518</v>
      </c>
      <c r="I252" s="66" t="s">
        <v>499</v>
      </c>
      <c r="J252" s="67">
        <v>160</v>
      </c>
      <c r="K252" t="b">
        <f>B252=ステップ対応前!B252</f>
        <v>1</v>
      </c>
      <c r="L252" t="b">
        <f>C252=ステップ対応前!C252</f>
        <v>1</v>
      </c>
      <c r="M252" t="b">
        <f>D252=ステップ対応前!D252</f>
        <v>1</v>
      </c>
      <c r="N252" t="b">
        <f>E252=ステップ対応前!E252</f>
        <v>1</v>
      </c>
      <c r="O252" t="b">
        <f>F252=ステップ対応前!F252</f>
        <v>1</v>
      </c>
      <c r="P252" t="b">
        <f>G252=ステップ対応前!G252</f>
        <v>1</v>
      </c>
      <c r="Q252" t="b">
        <f>H252=ステップ対応前!H252</f>
        <v>1</v>
      </c>
      <c r="R252" t="b">
        <f>I252=ステップ対応前!I252</f>
        <v>1</v>
      </c>
      <c r="S252" t="b">
        <f>J252=ステップ対応前!J252</f>
        <v>1</v>
      </c>
    </row>
    <row r="253" spans="1:19" x14ac:dyDescent="0.55000000000000004">
      <c r="A253" s="87">
        <v>45933.581145833334</v>
      </c>
      <c r="B253" s="66" t="s">
        <v>1388</v>
      </c>
      <c r="C253" s="66" t="s">
        <v>521</v>
      </c>
      <c r="D253" s="68">
        <v>45742</v>
      </c>
      <c r="E253" s="67">
        <v>154</v>
      </c>
      <c r="F253" s="67">
        <v>100</v>
      </c>
      <c r="G253" s="67">
        <v>124</v>
      </c>
      <c r="H253" s="66" t="s">
        <v>518</v>
      </c>
      <c r="I253" s="66" t="s">
        <v>499</v>
      </c>
      <c r="J253" s="67">
        <v>160</v>
      </c>
      <c r="K253" t="b">
        <f>B253=ステップ対応前!B253</f>
        <v>1</v>
      </c>
      <c r="L253" t="b">
        <f>C253=ステップ対応前!C253</f>
        <v>1</v>
      </c>
      <c r="M253" t="b">
        <f>D253=ステップ対応前!D253</f>
        <v>1</v>
      </c>
      <c r="N253" t="b">
        <f>E253=ステップ対応前!E253</f>
        <v>1</v>
      </c>
      <c r="O253" t="b">
        <f>F253=ステップ対応前!F253</f>
        <v>1</v>
      </c>
      <c r="P253" t="b">
        <f>G253=ステップ対応前!G253</f>
        <v>1</v>
      </c>
      <c r="Q253" t="b">
        <f>H253=ステップ対応前!H253</f>
        <v>1</v>
      </c>
      <c r="R253" t="b">
        <f>I253=ステップ対応前!I253</f>
        <v>1</v>
      </c>
      <c r="S253" t="b">
        <f>J253=ステップ対応前!J253</f>
        <v>1</v>
      </c>
    </row>
    <row r="254" spans="1:19" x14ac:dyDescent="0.55000000000000004">
      <c r="A254" s="87">
        <v>45933.581145833334</v>
      </c>
      <c r="B254" s="66" t="s">
        <v>1388</v>
      </c>
      <c r="C254" s="66" t="s">
        <v>521</v>
      </c>
      <c r="D254" s="68">
        <v>45743</v>
      </c>
      <c r="E254" s="67">
        <v>154</v>
      </c>
      <c r="F254" s="67">
        <v>60</v>
      </c>
      <c r="G254" s="67">
        <v>102</v>
      </c>
      <c r="H254" s="66" t="s">
        <v>518</v>
      </c>
      <c r="I254" s="66" t="s">
        <v>499</v>
      </c>
      <c r="J254" s="67">
        <v>160</v>
      </c>
      <c r="K254" t="b">
        <f>B254=ステップ対応前!B254</f>
        <v>1</v>
      </c>
      <c r="L254" t="b">
        <f>C254=ステップ対応前!C254</f>
        <v>1</v>
      </c>
      <c r="M254" t="b">
        <f>D254=ステップ対応前!D254</f>
        <v>1</v>
      </c>
      <c r="N254" t="b">
        <f>E254=ステップ対応前!E254</f>
        <v>1</v>
      </c>
      <c r="O254" t="b">
        <f>F254=ステップ対応前!F254</f>
        <v>1</v>
      </c>
      <c r="P254" t="b">
        <f>G254=ステップ対応前!G254</f>
        <v>1</v>
      </c>
      <c r="Q254" t="b">
        <f>H254=ステップ対応前!H254</f>
        <v>1</v>
      </c>
      <c r="R254" t="b">
        <f>I254=ステップ対応前!I254</f>
        <v>1</v>
      </c>
      <c r="S254" t="b">
        <f>J254=ステップ対応前!J254</f>
        <v>1</v>
      </c>
    </row>
    <row r="255" spans="1:19" x14ac:dyDescent="0.55000000000000004">
      <c r="A255" s="87">
        <v>45933.581145833334</v>
      </c>
      <c r="B255" s="66" t="s">
        <v>1388</v>
      </c>
      <c r="C255" s="66" t="s">
        <v>521</v>
      </c>
      <c r="D255" s="68">
        <v>45744</v>
      </c>
      <c r="E255" s="67">
        <v>0</v>
      </c>
      <c r="F255" s="67">
        <v>50</v>
      </c>
      <c r="G255" s="67">
        <v>132</v>
      </c>
      <c r="H255" s="66" t="s">
        <v>518</v>
      </c>
      <c r="I255" s="66" t="s">
        <v>499</v>
      </c>
      <c r="J255" s="67">
        <v>160</v>
      </c>
      <c r="K255" t="b">
        <f>B255=ステップ対応前!B255</f>
        <v>1</v>
      </c>
      <c r="L255" t="b">
        <f>C255=ステップ対応前!C255</f>
        <v>1</v>
      </c>
      <c r="M255" t="b">
        <f>D255=ステップ対応前!D255</f>
        <v>1</v>
      </c>
      <c r="N255" t="b">
        <f>E255=ステップ対応前!E255</f>
        <v>1</v>
      </c>
      <c r="O255" t="b">
        <f>F255=ステップ対応前!F255</f>
        <v>1</v>
      </c>
      <c r="P255" t="b">
        <f>G255=ステップ対応前!G255</f>
        <v>1</v>
      </c>
      <c r="Q255" t="b">
        <f>H255=ステップ対応前!H255</f>
        <v>1</v>
      </c>
      <c r="R255" t="b">
        <f>I255=ステップ対応前!I255</f>
        <v>1</v>
      </c>
      <c r="S255" t="b">
        <f>J255=ステップ対応前!J255</f>
        <v>1</v>
      </c>
    </row>
    <row r="256" spans="1:19" x14ac:dyDescent="0.55000000000000004">
      <c r="A256" s="87">
        <v>45933.581145833334</v>
      </c>
      <c r="B256" s="66" t="s">
        <v>1388</v>
      </c>
      <c r="C256" s="66" t="s">
        <v>521</v>
      </c>
      <c r="D256" s="68">
        <v>45748</v>
      </c>
      <c r="E256" s="67">
        <v>150</v>
      </c>
      <c r="F256" s="67">
        <v>110</v>
      </c>
      <c r="G256" s="67">
        <v>128</v>
      </c>
      <c r="H256" s="66" t="s">
        <v>518</v>
      </c>
      <c r="I256" s="66" t="s">
        <v>499</v>
      </c>
      <c r="J256" s="67">
        <v>160</v>
      </c>
      <c r="K256" t="b">
        <f>B256=ステップ対応前!B256</f>
        <v>1</v>
      </c>
      <c r="L256" t="b">
        <f>C256=ステップ対応前!C256</f>
        <v>1</v>
      </c>
      <c r="M256" t="b">
        <f>D256=ステップ対応前!D256</f>
        <v>1</v>
      </c>
      <c r="N256" t="b">
        <f>E256=ステップ対応前!E256</f>
        <v>1</v>
      </c>
      <c r="O256" t="b">
        <f>F256=ステップ対応前!F256</f>
        <v>1</v>
      </c>
      <c r="P256" t="b">
        <f>G256=ステップ対応前!G256</f>
        <v>1</v>
      </c>
      <c r="Q256" t="b">
        <f>H256=ステップ対応前!H256</f>
        <v>1</v>
      </c>
      <c r="R256" t="b">
        <f>I256=ステップ対応前!I256</f>
        <v>1</v>
      </c>
      <c r="S256" t="b">
        <f>J256=ステップ対応前!J256</f>
        <v>1</v>
      </c>
    </row>
    <row r="257" spans="1:19" x14ac:dyDescent="0.55000000000000004">
      <c r="A257" s="87">
        <v>45933.581145833334</v>
      </c>
      <c r="B257" s="66" t="s">
        <v>1388</v>
      </c>
      <c r="C257" s="66" t="s">
        <v>521</v>
      </c>
      <c r="D257" s="68">
        <v>45749</v>
      </c>
      <c r="E257" s="67">
        <v>150</v>
      </c>
      <c r="F257" s="67">
        <v>125</v>
      </c>
      <c r="G257" s="67">
        <v>102</v>
      </c>
      <c r="H257" s="66" t="s">
        <v>518</v>
      </c>
      <c r="I257" s="66" t="s">
        <v>499</v>
      </c>
      <c r="J257" s="67">
        <v>160</v>
      </c>
      <c r="K257" t="b">
        <f>B257=ステップ対応前!B257</f>
        <v>1</v>
      </c>
      <c r="L257" t="b">
        <f>C257=ステップ対応前!C257</f>
        <v>1</v>
      </c>
      <c r="M257" t="b">
        <f>D257=ステップ対応前!D257</f>
        <v>1</v>
      </c>
      <c r="N257" t="b">
        <f>E257=ステップ対応前!E257</f>
        <v>1</v>
      </c>
      <c r="O257" t="b">
        <f>F257=ステップ対応前!F257</f>
        <v>1</v>
      </c>
      <c r="P257" t="b">
        <f>G257=ステップ対応前!G257</f>
        <v>1</v>
      </c>
      <c r="Q257" t="b">
        <f>H257=ステップ対応前!H257</f>
        <v>1</v>
      </c>
      <c r="R257" t="b">
        <f>I257=ステップ対応前!I257</f>
        <v>1</v>
      </c>
      <c r="S257" t="b">
        <f>J257=ステップ対応前!J257</f>
        <v>1</v>
      </c>
    </row>
    <row r="258" spans="1:19" x14ac:dyDescent="0.55000000000000004">
      <c r="A258" s="87">
        <v>45933.581145833334</v>
      </c>
      <c r="B258" s="66" t="s">
        <v>1388</v>
      </c>
      <c r="C258" s="66" t="s">
        <v>521</v>
      </c>
      <c r="D258" s="68">
        <v>45750</v>
      </c>
      <c r="E258" s="67">
        <v>110</v>
      </c>
      <c r="F258" s="67">
        <v>166</v>
      </c>
      <c r="G258" s="67">
        <v>108</v>
      </c>
      <c r="H258" s="66" t="s">
        <v>518</v>
      </c>
      <c r="I258" s="66" t="s">
        <v>499</v>
      </c>
      <c r="J258" s="67">
        <v>160</v>
      </c>
      <c r="K258" t="b">
        <f>B258=ステップ対応前!B258</f>
        <v>1</v>
      </c>
      <c r="L258" t="b">
        <f>C258=ステップ対応前!C258</f>
        <v>1</v>
      </c>
      <c r="M258" t="b">
        <f>D258=ステップ対応前!D258</f>
        <v>1</v>
      </c>
      <c r="N258" t="b">
        <f>E258=ステップ対応前!E258</f>
        <v>1</v>
      </c>
      <c r="O258" t="b">
        <f>F258=ステップ対応前!F258</f>
        <v>1</v>
      </c>
      <c r="P258" t="b">
        <f>G258=ステップ対応前!G258</f>
        <v>1</v>
      </c>
      <c r="Q258" t="b">
        <f>H258=ステップ対応前!H258</f>
        <v>1</v>
      </c>
      <c r="R258" t="b">
        <f>I258=ステップ対応前!I258</f>
        <v>1</v>
      </c>
      <c r="S258" t="b">
        <f>J258=ステップ対応前!J258</f>
        <v>1</v>
      </c>
    </row>
    <row r="259" spans="1:19" x14ac:dyDescent="0.55000000000000004">
      <c r="A259" s="87">
        <v>45933.581145833334</v>
      </c>
      <c r="B259" s="66" t="s">
        <v>1388</v>
      </c>
      <c r="C259" s="66" t="s">
        <v>521</v>
      </c>
      <c r="D259" s="68">
        <v>45751</v>
      </c>
      <c r="E259" s="67">
        <v>125</v>
      </c>
      <c r="F259" s="67">
        <v>100</v>
      </c>
      <c r="G259" s="67">
        <v>105</v>
      </c>
      <c r="H259" s="66" t="s">
        <v>518</v>
      </c>
      <c r="I259" s="66" t="s">
        <v>499</v>
      </c>
      <c r="J259" s="67">
        <v>160</v>
      </c>
      <c r="K259" t="b">
        <f>B259=ステップ対応前!B259</f>
        <v>1</v>
      </c>
      <c r="L259" t="b">
        <f>C259=ステップ対応前!C259</f>
        <v>1</v>
      </c>
      <c r="M259" t="b">
        <f>D259=ステップ対応前!D259</f>
        <v>1</v>
      </c>
      <c r="N259" t="b">
        <f>E259=ステップ対応前!E259</f>
        <v>1</v>
      </c>
      <c r="O259" t="b">
        <f>F259=ステップ対応前!F259</f>
        <v>1</v>
      </c>
      <c r="P259" t="b">
        <f>G259=ステップ対応前!G259</f>
        <v>1</v>
      </c>
      <c r="Q259" t="b">
        <f>H259=ステップ対応前!H259</f>
        <v>1</v>
      </c>
      <c r="R259" t="b">
        <f>I259=ステップ対応前!I259</f>
        <v>1</v>
      </c>
      <c r="S259" t="b">
        <f>J259=ステップ対応前!J259</f>
        <v>1</v>
      </c>
    </row>
    <row r="260" spans="1:19" x14ac:dyDescent="0.55000000000000004">
      <c r="A260" s="87">
        <v>45933.581145833334</v>
      </c>
      <c r="B260" s="66" t="s">
        <v>1388</v>
      </c>
      <c r="C260" s="66" t="s">
        <v>521</v>
      </c>
      <c r="D260" s="68">
        <v>45752</v>
      </c>
      <c r="E260" s="67">
        <v>0</v>
      </c>
      <c r="F260" s="67">
        <v>118</v>
      </c>
      <c r="G260" s="67">
        <v>84</v>
      </c>
      <c r="H260" s="66" t="s">
        <v>518</v>
      </c>
      <c r="I260" s="66" t="s">
        <v>499</v>
      </c>
      <c r="J260" s="67">
        <v>160</v>
      </c>
      <c r="K260" t="b">
        <f>B260=ステップ対応前!B260</f>
        <v>1</v>
      </c>
      <c r="L260" t="b">
        <f>C260=ステップ対応前!C260</f>
        <v>1</v>
      </c>
      <c r="M260" t="b">
        <f>D260=ステップ対応前!D260</f>
        <v>1</v>
      </c>
      <c r="N260" t="b">
        <f>E260=ステップ対応前!E260</f>
        <v>1</v>
      </c>
      <c r="O260" t="b">
        <f>F260=ステップ対応前!F260</f>
        <v>1</v>
      </c>
      <c r="P260" t="b">
        <f>G260=ステップ対応前!G260</f>
        <v>1</v>
      </c>
      <c r="Q260" t="b">
        <f>H260=ステップ対応前!H260</f>
        <v>1</v>
      </c>
      <c r="R260" t="b">
        <f>I260=ステップ対応前!I260</f>
        <v>1</v>
      </c>
      <c r="S260" t="b">
        <f>J260=ステップ対応前!J260</f>
        <v>1</v>
      </c>
    </row>
    <row r="261" spans="1:19" x14ac:dyDescent="0.55000000000000004">
      <c r="A261" s="87">
        <v>45933.581145833334</v>
      </c>
      <c r="B261" s="66" t="s">
        <v>1388</v>
      </c>
      <c r="C261" s="66" t="s">
        <v>521</v>
      </c>
      <c r="D261" s="68">
        <v>45754</v>
      </c>
      <c r="E261" s="67">
        <v>166</v>
      </c>
      <c r="F261" s="67">
        <v>80</v>
      </c>
      <c r="G261" s="67">
        <v>111</v>
      </c>
      <c r="H261" s="66" t="s">
        <v>518</v>
      </c>
      <c r="I261" s="66" t="s">
        <v>499</v>
      </c>
      <c r="J261" s="67">
        <v>160</v>
      </c>
      <c r="K261" t="b">
        <f>B261=ステップ対応前!B261</f>
        <v>1</v>
      </c>
      <c r="L261" t="b">
        <f>C261=ステップ対応前!C261</f>
        <v>1</v>
      </c>
      <c r="M261" t="b">
        <f>D261=ステップ対応前!D261</f>
        <v>1</v>
      </c>
      <c r="N261" t="b">
        <f>E261=ステップ対応前!E261</f>
        <v>1</v>
      </c>
      <c r="O261" t="b">
        <f>F261=ステップ対応前!F261</f>
        <v>1</v>
      </c>
      <c r="P261" t="b">
        <f>G261=ステップ対応前!G261</f>
        <v>1</v>
      </c>
      <c r="Q261" t="b">
        <f>H261=ステップ対応前!H261</f>
        <v>1</v>
      </c>
      <c r="R261" t="b">
        <f>I261=ステップ対応前!I261</f>
        <v>1</v>
      </c>
      <c r="S261" t="b">
        <f>J261=ステップ対応前!J261</f>
        <v>1</v>
      </c>
    </row>
    <row r="262" spans="1:19" x14ac:dyDescent="0.55000000000000004">
      <c r="A262" s="87">
        <v>45933.581145833334</v>
      </c>
      <c r="B262" s="66" t="s">
        <v>1388</v>
      </c>
      <c r="C262" s="66" t="s">
        <v>521</v>
      </c>
      <c r="D262" s="68">
        <v>45755</v>
      </c>
      <c r="E262" s="67">
        <v>100</v>
      </c>
      <c r="F262" s="67">
        <v>71</v>
      </c>
      <c r="G262" s="67">
        <v>94</v>
      </c>
      <c r="H262" s="66" t="s">
        <v>518</v>
      </c>
      <c r="I262" s="66" t="s">
        <v>499</v>
      </c>
      <c r="J262" s="67">
        <v>160</v>
      </c>
      <c r="K262" t="b">
        <f>B262=ステップ対応前!B262</f>
        <v>1</v>
      </c>
      <c r="L262" t="b">
        <f>C262=ステップ対応前!C262</f>
        <v>1</v>
      </c>
      <c r="M262" t="b">
        <f>D262=ステップ対応前!D262</f>
        <v>1</v>
      </c>
      <c r="N262" t="b">
        <f>E262=ステップ対応前!E262</f>
        <v>1</v>
      </c>
      <c r="O262" t="b">
        <f>F262=ステップ対応前!F262</f>
        <v>1</v>
      </c>
      <c r="P262" t="b">
        <f>G262=ステップ対応前!G262</f>
        <v>1</v>
      </c>
      <c r="Q262" t="b">
        <f>H262=ステップ対応前!H262</f>
        <v>1</v>
      </c>
      <c r="R262" t="b">
        <f>I262=ステップ対応前!I262</f>
        <v>1</v>
      </c>
      <c r="S262" t="b">
        <f>J262=ステップ対応前!J262</f>
        <v>1</v>
      </c>
    </row>
    <row r="263" spans="1:19" x14ac:dyDescent="0.55000000000000004">
      <c r="A263" s="87">
        <v>45933.581145833334</v>
      </c>
      <c r="B263" s="66" t="s">
        <v>1388</v>
      </c>
      <c r="C263" s="66" t="s">
        <v>521</v>
      </c>
      <c r="D263" s="68">
        <v>45756</v>
      </c>
      <c r="E263" s="67">
        <v>110</v>
      </c>
      <c r="F263" s="67">
        <v>43</v>
      </c>
      <c r="G263" s="67">
        <v>72</v>
      </c>
      <c r="H263" s="66" t="s">
        <v>518</v>
      </c>
      <c r="I263" s="66" t="s">
        <v>499</v>
      </c>
      <c r="J263" s="67">
        <v>160</v>
      </c>
      <c r="K263" t="b">
        <f>B263=ステップ対応前!B263</f>
        <v>1</v>
      </c>
      <c r="L263" t="b">
        <f>C263=ステップ対応前!C263</f>
        <v>1</v>
      </c>
      <c r="M263" t="b">
        <f>D263=ステップ対応前!D263</f>
        <v>1</v>
      </c>
      <c r="N263" t="b">
        <f>E263=ステップ対応前!E263</f>
        <v>1</v>
      </c>
      <c r="O263" t="b">
        <f>F263=ステップ対応前!F263</f>
        <v>1</v>
      </c>
      <c r="P263" t="b">
        <f>G263=ステップ対応前!G263</f>
        <v>1</v>
      </c>
      <c r="Q263" t="b">
        <f>H263=ステップ対応前!H263</f>
        <v>1</v>
      </c>
      <c r="R263" t="b">
        <f>I263=ステップ対応前!I263</f>
        <v>1</v>
      </c>
      <c r="S263" t="b">
        <f>J263=ステップ対応前!J263</f>
        <v>1</v>
      </c>
    </row>
    <row r="264" spans="1:19" x14ac:dyDescent="0.55000000000000004">
      <c r="A264" s="87">
        <v>45933.581145833334</v>
      </c>
      <c r="B264" s="66" t="s">
        <v>1388</v>
      </c>
      <c r="C264" s="66" t="s">
        <v>521</v>
      </c>
      <c r="D264" s="68">
        <v>45757</v>
      </c>
      <c r="E264" s="67">
        <v>71</v>
      </c>
      <c r="F264" s="67">
        <v>75</v>
      </c>
      <c r="G264" s="67">
        <v>74</v>
      </c>
      <c r="H264" s="66" t="s">
        <v>518</v>
      </c>
      <c r="I264" s="66" t="s">
        <v>499</v>
      </c>
      <c r="J264" s="67">
        <v>160</v>
      </c>
      <c r="K264" t="b">
        <f>B264=ステップ対応前!B264</f>
        <v>1</v>
      </c>
      <c r="L264" t="b">
        <f>C264=ステップ対応前!C264</f>
        <v>1</v>
      </c>
      <c r="M264" t="b">
        <f>D264=ステップ対応前!D264</f>
        <v>1</v>
      </c>
      <c r="N264" t="b">
        <f>E264=ステップ対応前!E264</f>
        <v>1</v>
      </c>
      <c r="O264" t="b">
        <f>F264=ステップ対応前!F264</f>
        <v>1</v>
      </c>
      <c r="P264" t="b">
        <f>G264=ステップ対応前!G264</f>
        <v>1</v>
      </c>
      <c r="Q264" t="b">
        <f>H264=ステップ対応前!H264</f>
        <v>1</v>
      </c>
      <c r="R264" t="b">
        <f>I264=ステップ対応前!I264</f>
        <v>1</v>
      </c>
      <c r="S264" t="b">
        <f>J264=ステップ対応前!J264</f>
        <v>1</v>
      </c>
    </row>
    <row r="265" spans="1:19" x14ac:dyDescent="0.55000000000000004">
      <c r="A265" s="87">
        <v>45933.581145833334</v>
      </c>
      <c r="B265" s="66" t="s">
        <v>1388</v>
      </c>
      <c r="C265" s="66" t="s">
        <v>521</v>
      </c>
      <c r="D265" s="68">
        <v>45758</v>
      </c>
      <c r="E265" s="67">
        <v>73</v>
      </c>
      <c r="F265" s="67">
        <v>65</v>
      </c>
      <c r="G265" s="67">
        <v>98</v>
      </c>
      <c r="H265" s="66" t="s">
        <v>518</v>
      </c>
      <c r="I265" s="66" t="s">
        <v>499</v>
      </c>
      <c r="J265" s="67">
        <v>160</v>
      </c>
      <c r="K265" t="b">
        <f>B265=ステップ対応前!B265</f>
        <v>1</v>
      </c>
      <c r="L265" t="b">
        <f>C265=ステップ対応前!C265</f>
        <v>1</v>
      </c>
      <c r="M265" t="b">
        <f>D265=ステップ対応前!D265</f>
        <v>1</v>
      </c>
      <c r="N265" t="b">
        <f>E265=ステップ対応前!E265</f>
        <v>1</v>
      </c>
      <c r="O265" t="b">
        <f>F265=ステップ対応前!F265</f>
        <v>1</v>
      </c>
      <c r="P265" t="b">
        <f>G265=ステップ対応前!G265</f>
        <v>1</v>
      </c>
      <c r="Q265" t="b">
        <f>H265=ステップ対応前!H265</f>
        <v>1</v>
      </c>
      <c r="R265" t="b">
        <f>I265=ステップ対応前!I265</f>
        <v>1</v>
      </c>
      <c r="S265" t="b">
        <f>J265=ステップ対応前!J265</f>
        <v>1</v>
      </c>
    </row>
    <row r="266" spans="1:19" x14ac:dyDescent="0.55000000000000004">
      <c r="A266" s="87">
        <v>45933.581145833334</v>
      </c>
      <c r="B266" s="66" t="s">
        <v>1388</v>
      </c>
      <c r="C266" s="66" t="s">
        <v>521</v>
      </c>
      <c r="D266" s="68">
        <v>45761</v>
      </c>
      <c r="E266" s="67">
        <v>75</v>
      </c>
      <c r="F266" s="67">
        <v>90</v>
      </c>
      <c r="G266" s="67">
        <v>83</v>
      </c>
      <c r="H266" s="66" t="s">
        <v>518</v>
      </c>
      <c r="I266" s="66" t="s">
        <v>499</v>
      </c>
      <c r="J266" s="67">
        <v>160</v>
      </c>
      <c r="K266" t="b">
        <f>B266=ステップ対応前!B266</f>
        <v>1</v>
      </c>
      <c r="L266" t="b">
        <f>C266=ステップ対応前!C266</f>
        <v>1</v>
      </c>
      <c r="M266" t="b">
        <f>D266=ステップ対応前!D266</f>
        <v>1</v>
      </c>
      <c r="N266" t="b">
        <f>E266=ステップ対応前!E266</f>
        <v>1</v>
      </c>
      <c r="O266" t="b">
        <f>F266=ステップ対応前!F266</f>
        <v>1</v>
      </c>
      <c r="P266" t="b">
        <f>G266=ステップ対応前!G266</f>
        <v>1</v>
      </c>
      <c r="Q266" t="b">
        <f>H266=ステップ対応前!H266</f>
        <v>1</v>
      </c>
      <c r="R266" t="b">
        <f>I266=ステップ対応前!I266</f>
        <v>1</v>
      </c>
      <c r="S266" t="b">
        <f>J266=ステップ対応前!J266</f>
        <v>1</v>
      </c>
    </row>
    <row r="267" spans="1:19" x14ac:dyDescent="0.55000000000000004">
      <c r="A267" s="87">
        <v>45933.581145833334</v>
      </c>
      <c r="B267" s="66" t="s">
        <v>1388</v>
      </c>
      <c r="C267" s="66" t="s">
        <v>521</v>
      </c>
      <c r="D267" s="68">
        <v>45762</v>
      </c>
      <c r="E267" s="67">
        <v>65</v>
      </c>
      <c r="F267" s="67">
        <v>77</v>
      </c>
      <c r="G267" s="67">
        <v>98</v>
      </c>
      <c r="H267" s="66" t="s">
        <v>518</v>
      </c>
      <c r="I267" s="66" t="s">
        <v>499</v>
      </c>
      <c r="J267" s="67">
        <v>160</v>
      </c>
      <c r="K267" t="b">
        <f>B267=ステップ対応前!B267</f>
        <v>1</v>
      </c>
      <c r="L267" t="b">
        <f>C267=ステップ対応前!C267</f>
        <v>1</v>
      </c>
      <c r="M267" t="b">
        <f>D267=ステップ対応前!D267</f>
        <v>1</v>
      </c>
      <c r="N267" t="b">
        <f>E267=ステップ対応前!E267</f>
        <v>1</v>
      </c>
      <c r="O267" t="b">
        <f>F267=ステップ対応前!F267</f>
        <v>1</v>
      </c>
      <c r="P267" t="b">
        <f>G267=ステップ対応前!G267</f>
        <v>1</v>
      </c>
      <c r="Q267" t="b">
        <f>H267=ステップ対応前!H267</f>
        <v>1</v>
      </c>
      <c r="R267" t="b">
        <f>I267=ステップ対応前!I267</f>
        <v>1</v>
      </c>
      <c r="S267" t="b">
        <f>J267=ステップ対応前!J267</f>
        <v>1</v>
      </c>
    </row>
    <row r="268" spans="1:19" x14ac:dyDescent="0.55000000000000004">
      <c r="A268" s="87">
        <v>45933.581145833334</v>
      </c>
      <c r="B268" s="66" t="s">
        <v>1388</v>
      </c>
      <c r="C268" s="66" t="s">
        <v>521</v>
      </c>
      <c r="D268" s="68">
        <v>45763</v>
      </c>
      <c r="E268" s="67">
        <v>90</v>
      </c>
      <c r="F268" s="67">
        <v>50</v>
      </c>
      <c r="G268" s="67">
        <v>84</v>
      </c>
      <c r="H268" s="66" t="s">
        <v>518</v>
      </c>
      <c r="I268" s="66" t="s">
        <v>499</v>
      </c>
      <c r="J268" s="67">
        <v>160</v>
      </c>
      <c r="K268" t="b">
        <f>B268=ステップ対応前!B268</f>
        <v>1</v>
      </c>
      <c r="L268" t="b">
        <f>C268=ステップ対応前!C268</f>
        <v>1</v>
      </c>
      <c r="M268" t="b">
        <f>D268=ステップ対応前!D268</f>
        <v>1</v>
      </c>
      <c r="N268" t="b">
        <f>E268=ステップ対応前!E268</f>
        <v>1</v>
      </c>
      <c r="O268" t="b">
        <f>F268=ステップ対応前!F268</f>
        <v>1</v>
      </c>
      <c r="P268" t="b">
        <f>G268=ステップ対応前!G268</f>
        <v>1</v>
      </c>
      <c r="Q268" t="b">
        <f>H268=ステップ対応前!H268</f>
        <v>1</v>
      </c>
      <c r="R268" t="b">
        <f>I268=ステップ対応前!I268</f>
        <v>1</v>
      </c>
      <c r="S268" t="b">
        <f>J268=ステップ対応前!J268</f>
        <v>1</v>
      </c>
    </row>
    <row r="269" spans="1:19" x14ac:dyDescent="0.55000000000000004">
      <c r="A269" s="87">
        <v>45933.581145833334</v>
      </c>
      <c r="B269" s="66" t="s">
        <v>1388</v>
      </c>
      <c r="C269" s="66" t="s">
        <v>521</v>
      </c>
      <c r="D269" s="68">
        <v>45764</v>
      </c>
      <c r="E269" s="67">
        <v>75</v>
      </c>
      <c r="F269" s="67">
        <v>100</v>
      </c>
      <c r="G269" s="67">
        <v>94</v>
      </c>
      <c r="H269" s="66" t="s">
        <v>518</v>
      </c>
      <c r="I269" s="66" t="s">
        <v>499</v>
      </c>
      <c r="J269" s="67">
        <v>160</v>
      </c>
      <c r="K269" t="b">
        <f>B269=ステップ対応前!B269</f>
        <v>1</v>
      </c>
      <c r="L269" t="b">
        <f>C269=ステップ対応前!C269</f>
        <v>1</v>
      </c>
      <c r="M269" t="b">
        <f>D269=ステップ対応前!D269</f>
        <v>1</v>
      </c>
      <c r="N269" t="b">
        <f>E269=ステップ対応前!E269</f>
        <v>1</v>
      </c>
      <c r="O269" t="b">
        <f>F269=ステップ対応前!F269</f>
        <v>1</v>
      </c>
      <c r="P269" t="b">
        <f>G269=ステップ対応前!G269</f>
        <v>1</v>
      </c>
      <c r="Q269" t="b">
        <f>H269=ステップ対応前!H269</f>
        <v>1</v>
      </c>
      <c r="R269" t="b">
        <f>I269=ステップ対応前!I269</f>
        <v>1</v>
      </c>
      <c r="S269" t="b">
        <f>J269=ステップ対応前!J269</f>
        <v>1</v>
      </c>
    </row>
    <row r="270" spans="1:19" x14ac:dyDescent="0.55000000000000004">
      <c r="A270" s="87">
        <v>45933.581145833334</v>
      </c>
      <c r="B270" s="66" t="s">
        <v>1388</v>
      </c>
      <c r="C270" s="66" t="s">
        <v>521</v>
      </c>
      <c r="D270" s="68">
        <v>45765</v>
      </c>
      <c r="E270" s="67">
        <v>80</v>
      </c>
      <c r="F270" s="67">
        <v>115</v>
      </c>
      <c r="G270" s="67">
        <v>91</v>
      </c>
      <c r="H270" s="66" t="s">
        <v>518</v>
      </c>
      <c r="I270" s="66" t="s">
        <v>499</v>
      </c>
      <c r="J270" s="67">
        <v>160</v>
      </c>
      <c r="K270" t="b">
        <f>B270=ステップ対応前!B270</f>
        <v>1</v>
      </c>
      <c r="L270" t="b">
        <f>C270=ステップ対応前!C270</f>
        <v>1</v>
      </c>
      <c r="M270" t="b">
        <f>D270=ステップ対応前!D270</f>
        <v>1</v>
      </c>
      <c r="N270" t="b">
        <f>E270=ステップ対応前!E270</f>
        <v>1</v>
      </c>
      <c r="O270" t="b">
        <f>F270=ステップ対応前!F270</f>
        <v>1</v>
      </c>
      <c r="P270" t="b">
        <f>G270=ステップ対応前!G270</f>
        <v>1</v>
      </c>
      <c r="Q270" t="b">
        <f>H270=ステップ対応前!H270</f>
        <v>1</v>
      </c>
      <c r="R270" t="b">
        <f>I270=ステップ対応前!I270</f>
        <v>1</v>
      </c>
      <c r="S270" t="b">
        <f>J270=ステップ対応前!J270</f>
        <v>1</v>
      </c>
    </row>
    <row r="271" spans="1:19" x14ac:dyDescent="0.55000000000000004">
      <c r="A271" s="87">
        <v>45933.581145833334</v>
      </c>
      <c r="B271" s="66" t="s">
        <v>1388</v>
      </c>
      <c r="C271" s="66" t="s">
        <v>521</v>
      </c>
      <c r="D271" s="68">
        <v>45768</v>
      </c>
      <c r="E271" s="67">
        <v>100</v>
      </c>
      <c r="F271" s="67">
        <v>67</v>
      </c>
      <c r="G271" s="67">
        <v>96</v>
      </c>
      <c r="H271" s="66" t="s">
        <v>518</v>
      </c>
      <c r="I271" s="66" t="s">
        <v>499</v>
      </c>
      <c r="J271" s="67">
        <v>160</v>
      </c>
      <c r="K271" t="b">
        <f>B271=ステップ対応前!B271</f>
        <v>1</v>
      </c>
      <c r="L271" t="b">
        <f>C271=ステップ対応前!C271</f>
        <v>1</v>
      </c>
      <c r="M271" t="b">
        <f>D271=ステップ対応前!D271</f>
        <v>1</v>
      </c>
      <c r="N271" t="b">
        <f>E271=ステップ対応前!E271</f>
        <v>1</v>
      </c>
      <c r="O271" t="b">
        <f>F271=ステップ対応前!F271</f>
        <v>1</v>
      </c>
      <c r="P271" t="b">
        <f>G271=ステップ対応前!G271</f>
        <v>1</v>
      </c>
      <c r="Q271" t="b">
        <f>H271=ステップ対応前!H271</f>
        <v>1</v>
      </c>
      <c r="R271" t="b">
        <f>I271=ステップ対応前!I271</f>
        <v>1</v>
      </c>
      <c r="S271" t="b">
        <f>J271=ステップ対応前!J271</f>
        <v>1</v>
      </c>
    </row>
    <row r="272" spans="1:19" x14ac:dyDescent="0.55000000000000004">
      <c r="A272" s="87">
        <v>45933.581145833334</v>
      </c>
      <c r="B272" s="66" t="s">
        <v>1388</v>
      </c>
      <c r="C272" s="66" t="s">
        <v>521</v>
      </c>
      <c r="D272" s="68">
        <v>45769</v>
      </c>
      <c r="E272" s="67">
        <v>115</v>
      </c>
      <c r="F272" s="67">
        <v>103</v>
      </c>
      <c r="G272" s="67">
        <v>95</v>
      </c>
      <c r="H272" s="66" t="s">
        <v>518</v>
      </c>
      <c r="I272" s="66" t="s">
        <v>499</v>
      </c>
      <c r="J272" s="67">
        <v>160</v>
      </c>
      <c r="K272" t="b">
        <f>B272=ステップ対応前!B272</f>
        <v>1</v>
      </c>
      <c r="L272" t="b">
        <f>C272=ステップ対応前!C272</f>
        <v>1</v>
      </c>
      <c r="M272" t="b">
        <f>D272=ステップ対応前!D272</f>
        <v>1</v>
      </c>
      <c r="N272" t="b">
        <f>E272=ステップ対応前!E272</f>
        <v>1</v>
      </c>
      <c r="O272" t="b">
        <f>F272=ステップ対応前!F272</f>
        <v>1</v>
      </c>
      <c r="P272" t="b">
        <f>G272=ステップ対応前!G272</f>
        <v>1</v>
      </c>
      <c r="Q272" t="b">
        <f>H272=ステップ対応前!H272</f>
        <v>1</v>
      </c>
      <c r="R272" t="b">
        <f>I272=ステップ対応前!I272</f>
        <v>1</v>
      </c>
      <c r="S272" t="b">
        <f>J272=ステップ対応前!J272</f>
        <v>1</v>
      </c>
    </row>
    <row r="273" spans="1:19" x14ac:dyDescent="0.55000000000000004">
      <c r="A273" s="87">
        <v>45933.581145833334</v>
      </c>
      <c r="B273" s="66" t="s">
        <v>1388</v>
      </c>
      <c r="C273" s="66" t="s">
        <v>521</v>
      </c>
      <c r="D273" s="68">
        <v>45770</v>
      </c>
      <c r="E273" s="67">
        <v>95</v>
      </c>
      <c r="F273" s="67">
        <v>118</v>
      </c>
      <c r="G273" s="67">
        <v>90</v>
      </c>
      <c r="H273" s="66" t="s">
        <v>520</v>
      </c>
      <c r="I273" s="66" t="s">
        <v>499</v>
      </c>
      <c r="J273" s="67">
        <v>160</v>
      </c>
      <c r="K273" t="b">
        <f>B273=ステップ対応前!B273</f>
        <v>1</v>
      </c>
      <c r="L273" t="b">
        <f>C273=ステップ対応前!C273</f>
        <v>1</v>
      </c>
      <c r="M273" t="b">
        <f>D273=ステップ対応前!D273</f>
        <v>1</v>
      </c>
      <c r="N273" t="b">
        <f>E273=ステップ対応前!E273</f>
        <v>1</v>
      </c>
      <c r="O273" t="b">
        <f>F273=ステップ対応前!F273</f>
        <v>1</v>
      </c>
      <c r="P273" t="b">
        <f>G273=ステップ対応前!G273</f>
        <v>1</v>
      </c>
      <c r="Q273" t="b">
        <f>H273=ステップ対応前!H273</f>
        <v>1</v>
      </c>
      <c r="R273" t="b">
        <f>I273=ステップ対応前!I273</f>
        <v>1</v>
      </c>
      <c r="S273" t="b">
        <f>J273=ステップ対応前!J273</f>
        <v>1</v>
      </c>
    </row>
    <row r="274" spans="1:19" x14ac:dyDescent="0.55000000000000004">
      <c r="A274" s="87">
        <v>45933.581145833334</v>
      </c>
      <c r="B274" s="66" t="s">
        <v>1388</v>
      </c>
      <c r="C274" s="66" t="s">
        <v>521</v>
      </c>
      <c r="D274" s="68">
        <v>45771</v>
      </c>
      <c r="E274" s="67">
        <v>103</v>
      </c>
      <c r="F274" s="67">
        <v>58</v>
      </c>
      <c r="G274" s="67">
        <v>67</v>
      </c>
      <c r="H274" s="66" t="s">
        <v>520</v>
      </c>
      <c r="I274" s="66" t="s">
        <v>499</v>
      </c>
      <c r="J274" s="67">
        <v>160</v>
      </c>
      <c r="K274" t="b">
        <f>B274=ステップ対応前!B274</f>
        <v>1</v>
      </c>
      <c r="L274" t="b">
        <f>C274=ステップ対応前!C274</f>
        <v>1</v>
      </c>
      <c r="M274" t="b">
        <f>D274=ステップ対応前!D274</f>
        <v>1</v>
      </c>
      <c r="N274" t="b">
        <f>E274=ステップ対応前!E274</f>
        <v>1</v>
      </c>
      <c r="O274" t="b">
        <f>F274=ステップ対応前!F274</f>
        <v>1</v>
      </c>
      <c r="P274" t="b">
        <f>G274=ステップ対応前!G274</f>
        <v>1</v>
      </c>
      <c r="Q274" t="b">
        <f>H274=ステップ対応前!H274</f>
        <v>1</v>
      </c>
      <c r="R274" t="b">
        <f>I274=ステップ対応前!I274</f>
        <v>1</v>
      </c>
      <c r="S274" t="b">
        <f>J274=ステップ対応前!J274</f>
        <v>1</v>
      </c>
    </row>
    <row r="275" spans="1:19" x14ac:dyDescent="0.55000000000000004">
      <c r="A275" s="87">
        <v>45933.581145833334</v>
      </c>
      <c r="B275" s="66" t="s">
        <v>1388</v>
      </c>
      <c r="C275" s="66" t="s">
        <v>521</v>
      </c>
      <c r="D275" s="68">
        <v>45772</v>
      </c>
      <c r="E275" s="67">
        <v>118</v>
      </c>
      <c r="F275" s="67">
        <v>64</v>
      </c>
      <c r="G275" s="67">
        <v>88</v>
      </c>
      <c r="H275" s="66" t="s">
        <v>520</v>
      </c>
      <c r="I275" s="66" t="s">
        <v>499</v>
      </c>
      <c r="J275" s="67">
        <v>160</v>
      </c>
      <c r="K275" t="b">
        <f>B275=ステップ対応前!B275</f>
        <v>1</v>
      </c>
      <c r="L275" t="b">
        <f>C275=ステップ対応前!C275</f>
        <v>1</v>
      </c>
      <c r="M275" t="b">
        <f>D275=ステップ対応前!D275</f>
        <v>1</v>
      </c>
      <c r="N275" t="b">
        <f>E275=ステップ対応前!E275</f>
        <v>1</v>
      </c>
      <c r="O275" t="b">
        <f>F275=ステップ対応前!F275</f>
        <v>1</v>
      </c>
      <c r="P275" t="b">
        <f>G275=ステップ対応前!G275</f>
        <v>1</v>
      </c>
      <c r="Q275" t="b">
        <f>H275=ステップ対応前!H275</f>
        <v>1</v>
      </c>
      <c r="R275" t="b">
        <f>I275=ステップ対応前!I275</f>
        <v>1</v>
      </c>
      <c r="S275" t="b">
        <f>J275=ステップ対応前!J275</f>
        <v>1</v>
      </c>
    </row>
    <row r="276" spans="1:19" x14ac:dyDescent="0.55000000000000004">
      <c r="A276" s="87">
        <v>45933.581145833334</v>
      </c>
      <c r="B276" s="66" t="s">
        <v>1388</v>
      </c>
      <c r="C276" s="66" t="s">
        <v>521</v>
      </c>
      <c r="D276" s="68">
        <v>45783</v>
      </c>
      <c r="E276" s="67">
        <v>58</v>
      </c>
      <c r="F276" s="67">
        <v>53</v>
      </c>
      <c r="G276" s="67">
        <v>84</v>
      </c>
      <c r="H276" s="66" t="s">
        <v>520</v>
      </c>
      <c r="I276" s="66" t="s">
        <v>499</v>
      </c>
      <c r="J276" s="67">
        <v>160</v>
      </c>
      <c r="K276" t="b">
        <f>B276=ステップ対応前!B276</f>
        <v>1</v>
      </c>
      <c r="L276" t="b">
        <f>C276=ステップ対応前!C276</f>
        <v>1</v>
      </c>
      <c r="M276" t="b">
        <f>D276=ステップ対応前!D276</f>
        <v>1</v>
      </c>
      <c r="N276" t="b">
        <f>E276=ステップ対応前!E276</f>
        <v>1</v>
      </c>
      <c r="O276" t="b">
        <f>F276=ステップ対応前!F276</f>
        <v>1</v>
      </c>
      <c r="P276" t="b">
        <f>G276=ステップ対応前!G276</f>
        <v>1</v>
      </c>
      <c r="Q276" t="b">
        <f>H276=ステップ対応前!H276</f>
        <v>1</v>
      </c>
      <c r="R276" t="b">
        <f>I276=ステップ対応前!I276</f>
        <v>1</v>
      </c>
      <c r="S276" t="b">
        <f>J276=ステップ対応前!J276</f>
        <v>1</v>
      </c>
    </row>
    <row r="277" spans="1:19" x14ac:dyDescent="0.55000000000000004">
      <c r="A277" s="87">
        <v>45933.581145833334</v>
      </c>
      <c r="B277" s="66" t="s">
        <v>1388</v>
      </c>
      <c r="C277" s="66" t="s">
        <v>521</v>
      </c>
      <c r="D277" s="68">
        <v>45784</v>
      </c>
      <c r="E277" s="67">
        <v>64</v>
      </c>
      <c r="F277" s="67">
        <v>60</v>
      </c>
      <c r="G277" s="67">
        <v>87</v>
      </c>
      <c r="H277" s="66" t="s">
        <v>520</v>
      </c>
      <c r="I277" s="66" t="s">
        <v>499</v>
      </c>
      <c r="J277" s="67">
        <v>160</v>
      </c>
      <c r="K277" t="b">
        <f>B277=ステップ対応前!B277</f>
        <v>1</v>
      </c>
      <c r="L277" t="b">
        <f>C277=ステップ対応前!C277</f>
        <v>1</v>
      </c>
      <c r="M277" t="b">
        <f>D277=ステップ対応前!D277</f>
        <v>1</v>
      </c>
      <c r="N277" t="b">
        <f>E277=ステップ対応前!E277</f>
        <v>1</v>
      </c>
      <c r="O277" t="b">
        <f>F277=ステップ対応前!F277</f>
        <v>1</v>
      </c>
      <c r="P277" t="b">
        <f>G277=ステップ対応前!G277</f>
        <v>1</v>
      </c>
      <c r="Q277" t="b">
        <f>H277=ステップ対応前!H277</f>
        <v>1</v>
      </c>
      <c r="R277" t="b">
        <f>I277=ステップ対応前!I277</f>
        <v>1</v>
      </c>
      <c r="S277" t="b">
        <f>J277=ステップ対応前!J277</f>
        <v>1</v>
      </c>
    </row>
    <row r="278" spans="1:19" x14ac:dyDescent="0.55000000000000004">
      <c r="A278" s="87">
        <v>45933.581145833334</v>
      </c>
      <c r="B278" s="66" t="s">
        <v>1388</v>
      </c>
      <c r="C278" s="66" t="s">
        <v>521</v>
      </c>
      <c r="D278" s="68">
        <v>45785</v>
      </c>
      <c r="E278" s="67">
        <v>53</v>
      </c>
      <c r="F278" s="67">
        <v>63</v>
      </c>
      <c r="G278" s="67">
        <v>87</v>
      </c>
      <c r="H278" s="66" t="s">
        <v>520</v>
      </c>
      <c r="I278" s="66" t="s">
        <v>499</v>
      </c>
      <c r="J278" s="67">
        <v>160</v>
      </c>
      <c r="K278" t="b">
        <f>B278=ステップ対応前!B278</f>
        <v>1</v>
      </c>
      <c r="L278" t="b">
        <f>C278=ステップ対応前!C278</f>
        <v>1</v>
      </c>
      <c r="M278" t="b">
        <f>D278=ステップ対応前!D278</f>
        <v>1</v>
      </c>
      <c r="N278" t="b">
        <f>E278=ステップ対応前!E278</f>
        <v>1</v>
      </c>
      <c r="O278" t="b">
        <f>F278=ステップ対応前!F278</f>
        <v>1</v>
      </c>
      <c r="P278" t="b">
        <f>G278=ステップ対応前!G278</f>
        <v>1</v>
      </c>
      <c r="Q278" t="b">
        <f>H278=ステップ対応前!H278</f>
        <v>1</v>
      </c>
      <c r="R278" t="b">
        <f>I278=ステップ対応前!I278</f>
        <v>1</v>
      </c>
      <c r="S278" t="b">
        <f>J278=ステップ対応前!J278</f>
        <v>1</v>
      </c>
    </row>
    <row r="279" spans="1:19" x14ac:dyDescent="0.55000000000000004">
      <c r="A279" s="87">
        <v>45933.581145833334</v>
      </c>
      <c r="B279" s="66" t="s">
        <v>1388</v>
      </c>
      <c r="C279" s="66" t="s">
        <v>521</v>
      </c>
      <c r="D279" s="68">
        <v>45786</v>
      </c>
      <c r="E279" s="67">
        <v>60</v>
      </c>
      <c r="F279" s="67">
        <v>65</v>
      </c>
      <c r="G279" s="67">
        <v>86</v>
      </c>
      <c r="H279" s="66" t="s">
        <v>520</v>
      </c>
      <c r="I279" s="66" t="s">
        <v>499</v>
      </c>
      <c r="J279" s="67">
        <v>160</v>
      </c>
      <c r="K279" t="b">
        <f>B279=ステップ対応前!B279</f>
        <v>1</v>
      </c>
      <c r="L279" t="b">
        <f>C279=ステップ対応前!C279</f>
        <v>1</v>
      </c>
      <c r="M279" t="b">
        <f>D279=ステップ対応前!D279</f>
        <v>1</v>
      </c>
      <c r="N279" t="b">
        <f>E279=ステップ対応前!E279</f>
        <v>1</v>
      </c>
      <c r="O279" t="b">
        <f>F279=ステップ対応前!F279</f>
        <v>1</v>
      </c>
      <c r="P279" t="b">
        <f>G279=ステップ対応前!G279</f>
        <v>1</v>
      </c>
      <c r="Q279" t="b">
        <f>H279=ステップ対応前!H279</f>
        <v>1</v>
      </c>
      <c r="R279" t="b">
        <f>I279=ステップ対応前!I279</f>
        <v>1</v>
      </c>
      <c r="S279" t="b">
        <f>J279=ステップ対応前!J279</f>
        <v>1</v>
      </c>
    </row>
    <row r="280" spans="1:19" x14ac:dyDescent="0.55000000000000004">
      <c r="A280" s="87">
        <v>45933.581145833334</v>
      </c>
      <c r="B280" s="66" t="s">
        <v>1388</v>
      </c>
      <c r="C280" s="66" t="s">
        <v>521</v>
      </c>
      <c r="D280" s="68">
        <v>45789</v>
      </c>
      <c r="E280" s="67">
        <v>63</v>
      </c>
      <c r="F280" s="67">
        <v>64</v>
      </c>
      <c r="G280" s="67">
        <v>72</v>
      </c>
      <c r="H280" s="66" t="s">
        <v>520</v>
      </c>
      <c r="I280" s="66" t="s">
        <v>499</v>
      </c>
      <c r="J280" s="67">
        <v>160</v>
      </c>
      <c r="K280" t="b">
        <f>B280=ステップ対応前!B280</f>
        <v>1</v>
      </c>
      <c r="L280" t="b">
        <f>C280=ステップ対応前!C280</f>
        <v>1</v>
      </c>
      <c r="M280" t="b">
        <f>D280=ステップ対応前!D280</f>
        <v>1</v>
      </c>
      <c r="N280" t="b">
        <f>E280=ステップ対応前!E280</f>
        <v>1</v>
      </c>
      <c r="O280" t="b">
        <f>F280=ステップ対応前!F280</f>
        <v>1</v>
      </c>
      <c r="P280" t="b">
        <f>G280=ステップ対応前!G280</f>
        <v>1</v>
      </c>
      <c r="Q280" t="b">
        <f>H280=ステップ対応前!H280</f>
        <v>1</v>
      </c>
      <c r="R280" t="b">
        <f>I280=ステップ対応前!I280</f>
        <v>1</v>
      </c>
      <c r="S280" t="b">
        <f>J280=ステップ対応前!J280</f>
        <v>1</v>
      </c>
    </row>
    <row r="281" spans="1:19" x14ac:dyDescent="0.55000000000000004">
      <c r="A281" s="87">
        <v>45933.581145833334</v>
      </c>
      <c r="B281" s="66" t="s">
        <v>1388</v>
      </c>
      <c r="C281" s="66" t="s">
        <v>521</v>
      </c>
      <c r="D281" s="68">
        <v>45790</v>
      </c>
      <c r="E281" s="67">
        <v>65</v>
      </c>
      <c r="F281" s="67">
        <v>55</v>
      </c>
      <c r="G281" s="67">
        <v>94</v>
      </c>
      <c r="H281" s="66" t="s">
        <v>520</v>
      </c>
      <c r="I281" s="66" t="s">
        <v>499</v>
      </c>
      <c r="J281" s="67">
        <v>160</v>
      </c>
      <c r="K281" t="b">
        <f>B281=ステップ対応前!B281</f>
        <v>1</v>
      </c>
      <c r="L281" t="b">
        <f>C281=ステップ対応前!C281</f>
        <v>1</v>
      </c>
      <c r="M281" t="b">
        <f>D281=ステップ対応前!D281</f>
        <v>1</v>
      </c>
      <c r="N281" t="b">
        <f>E281=ステップ対応前!E281</f>
        <v>1</v>
      </c>
      <c r="O281" t="b">
        <f>F281=ステップ対応前!F281</f>
        <v>1</v>
      </c>
      <c r="P281" t="b">
        <f>G281=ステップ対応前!G281</f>
        <v>1</v>
      </c>
      <c r="Q281" t="b">
        <f>H281=ステップ対応前!H281</f>
        <v>1</v>
      </c>
      <c r="R281" t="b">
        <f>I281=ステップ対応前!I281</f>
        <v>1</v>
      </c>
      <c r="S281" t="b">
        <f>J281=ステップ対応前!J281</f>
        <v>1</v>
      </c>
    </row>
    <row r="282" spans="1:19" x14ac:dyDescent="0.55000000000000004">
      <c r="A282" s="87">
        <v>45933.581145833334</v>
      </c>
      <c r="B282" s="66" t="s">
        <v>1388</v>
      </c>
      <c r="C282" s="66" t="s">
        <v>521</v>
      </c>
      <c r="D282" s="68">
        <v>45791</v>
      </c>
      <c r="E282" s="67">
        <v>60</v>
      </c>
      <c r="F282" s="67">
        <v>60</v>
      </c>
      <c r="G282" s="67">
        <v>82</v>
      </c>
      <c r="H282" s="66" t="s">
        <v>520</v>
      </c>
      <c r="I282" s="66" t="s">
        <v>499</v>
      </c>
      <c r="J282" s="67">
        <v>160</v>
      </c>
      <c r="K282" t="b">
        <f>B282=ステップ対応前!B282</f>
        <v>1</v>
      </c>
      <c r="L282" t="b">
        <f>C282=ステップ対応前!C282</f>
        <v>1</v>
      </c>
      <c r="M282" t="b">
        <f>D282=ステップ対応前!D282</f>
        <v>1</v>
      </c>
      <c r="N282" t="b">
        <f>E282=ステップ対応前!E282</f>
        <v>1</v>
      </c>
      <c r="O282" t="b">
        <f>F282=ステップ対応前!F282</f>
        <v>1</v>
      </c>
      <c r="P282" t="b">
        <f>G282=ステップ対応前!G282</f>
        <v>1</v>
      </c>
      <c r="Q282" t="b">
        <f>H282=ステップ対応前!H282</f>
        <v>1</v>
      </c>
      <c r="R282" t="b">
        <f>I282=ステップ対応前!I282</f>
        <v>1</v>
      </c>
      <c r="S282" t="b">
        <f>J282=ステップ対応前!J282</f>
        <v>1</v>
      </c>
    </row>
    <row r="283" spans="1:19" x14ac:dyDescent="0.55000000000000004">
      <c r="A283" s="87">
        <v>45933.581145833334</v>
      </c>
      <c r="B283" s="66" t="s">
        <v>1388</v>
      </c>
      <c r="C283" s="66" t="s">
        <v>521</v>
      </c>
      <c r="D283" s="68">
        <v>45792</v>
      </c>
      <c r="E283" s="67">
        <v>55</v>
      </c>
      <c r="F283" s="67">
        <v>55</v>
      </c>
      <c r="G283" s="67">
        <v>93</v>
      </c>
      <c r="H283" s="66" t="s">
        <v>520</v>
      </c>
      <c r="I283" s="66" t="s">
        <v>499</v>
      </c>
      <c r="J283" s="67">
        <v>160</v>
      </c>
      <c r="K283" t="b">
        <f>B283=ステップ対応前!B283</f>
        <v>1</v>
      </c>
      <c r="L283" t="b">
        <f>C283=ステップ対応前!C283</f>
        <v>1</v>
      </c>
      <c r="M283" t="b">
        <f>D283=ステップ対応前!D283</f>
        <v>1</v>
      </c>
      <c r="N283" t="b">
        <f>E283=ステップ対応前!E283</f>
        <v>1</v>
      </c>
      <c r="O283" t="b">
        <f>F283=ステップ対応前!F283</f>
        <v>1</v>
      </c>
      <c r="P283" t="b">
        <f>G283=ステップ対応前!G283</f>
        <v>1</v>
      </c>
      <c r="Q283" t="b">
        <f>H283=ステップ対応前!H283</f>
        <v>1</v>
      </c>
      <c r="R283" t="b">
        <f>I283=ステップ対応前!I283</f>
        <v>1</v>
      </c>
      <c r="S283" t="b">
        <f>J283=ステップ対応前!J283</f>
        <v>1</v>
      </c>
    </row>
    <row r="284" spans="1:19" x14ac:dyDescent="0.55000000000000004">
      <c r="A284" s="87">
        <v>45933.581145833334</v>
      </c>
      <c r="B284" s="66" t="s">
        <v>1388</v>
      </c>
      <c r="C284" s="66" t="s">
        <v>521</v>
      </c>
      <c r="D284" s="68">
        <v>45793</v>
      </c>
      <c r="E284" s="67">
        <v>60</v>
      </c>
      <c r="F284" s="67">
        <v>55</v>
      </c>
      <c r="G284" s="67">
        <v>91</v>
      </c>
      <c r="H284" s="66" t="s">
        <v>520</v>
      </c>
      <c r="I284" s="66" t="s">
        <v>499</v>
      </c>
      <c r="J284" s="67">
        <v>160</v>
      </c>
      <c r="K284" t="b">
        <f>B284=ステップ対応前!B284</f>
        <v>1</v>
      </c>
      <c r="L284" t="b">
        <f>C284=ステップ対応前!C284</f>
        <v>1</v>
      </c>
      <c r="M284" t="b">
        <f>D284=ステップ対応前!D284</f>
        <v>1</v>
      </c>
      <c r="N284" t="b">
        <f>E284=ステップ対応前!E284</f>
        <v>1</v>
      </c>
      <c r="O284" t="b">
        <f>F284=ステップ対応前!F284</f>
        <v>1</v>
      </c>
      <c r="P284" t="b">
        <f>G284=ステップ対応前!G284</f>
        <v>1</v>
      </c>
      <c r="Q284" t="b">
        <f>H284=ステップ対応前!H284</f>
        <v>1</v>
      </c>
      <c r="R284" t="b">
        <f>I284=ステップ対応前!I284</f>
        <v>1</v>
      </c>
      <c r="S284" t="b">
        <f>J284=ステップ対応前!J284</f>
        <v>1</v>
      </c>
    </row>
    <row r="285" spans="1:19" x14ac:dyDescent="0.55000000000000004">
      <c r="A285" s="87">
        <v>45933.581145833334</v>
      </c>
      <c r="B285" s="66" t="s">
        <v>1388</v>
      </c>
      <c r="C285" s="66" t="s">
        <v>521</v>
      </c>
      <c r="D285" s="68">
        <v>45796</v>
      </c>
      <c r="E285" s="67">
        <v>55</v>
      </c>
      <c r="F285" s="67">
        <v>130</v>
      </c>
      <c r="G285" s="67">
        <v>97</v>
      </c>
      <c r="H285" s="66" t="s">
        <v>520</v>
      </c>
      <c r="I285" s="66" t="s">
        <v>499</v>
      </c>
      <c r="J285" s="67">
        <v>160</v>
      </c>
      <c r="K285" t="b">
        <f>B285=ステップ対応前!B285</f>
        <v>1</v>
      </c>
      <c r="L285" t="b">
        <f>C285=ステップ対応前!C285</f>
        <v>1</v>
      </c>
      <c r="M285" t="b">
        <f>D285=ステップ対応前!D285</f>
        <v>1</v>
      </c>
      <c r="N285" t="b">
        <f>E285=ステップ対応前!E285</f>
        <v>1</v>
      </c>
      <c r="O285" t="b">
        <f>F285=ステップ対応前!F285</f>
        <v>1</v>
      </c>
      <c r="P285" t="b">
        <f>G285=ステップ対応前!G285</f>
        <v>1</v>
      </c>
      <c r="Q285" t="b">
        <f>H285=ステップ対応前!H285</f>
        <v>1</v>
      </c>
      <c r="R285" t="b">
        <f>I285=ステップ対応前!I285</f>
        <v>1</v>
      </c>
      <c r="S285" t="b">
        <f>J285=ステップ対応前!J285</f>
        <v>1</v>
      </c>
    </row>
    <row r="286" spans="1:19" x14ac:dyDescent="0.55000000000000004">
      <c r="A286" s="87">
        <v>45933.581145833334</v>
      </c>
      <c r="B286" s="66" t="s">
        <v>1388</v>
      </c>
      <c r="C286" s="66" t="s">
        <v>521</v>
      </c>
      <c r="D286" s="68">
        <v>45797</v>
      </c>
      <c r="E286" s="67">
        <v>55</v>
      </c>
      <c r="F286" s="67">
        <v>104</v>
      </c>
      <c r="G286" s="67">
        <v>80</v>
      </c>
      <c r="H286" s="66" t="s">
        <v>520</v>
      </c>
      <c r="I286" s="66" t="s">
        <v>499</v>
      </c>
      <c r="J286" s="67">
        <v>160</v>
      </c>
      <c r="K286" t="b">
        <f>B286=ステップ対応前!B286</f>
        <v>1</v>
      </c>
      <c r="L286" t="b">
        <f>C286=ステップ対応前!C286</f>
        <v>1</v>
      </c>
      <c r="M286" t="b">
        <f>D286=ステップ対応前!D286</f>
        <v>1</v>
      </c>
      <c r="N286" t="b">
        <f>E286=ステップ対応前!E286</f>
        <v>1</v>
      </c>
      <c r="O286" t="b">
        <f>F286=ステップ対応前!F286</f>
        <v>1</v>
      </c>
      <c r="P286" t="b">
        <f>G286=ステップ対応前!G286</f>
        <v>1</v>
      </c>
      <c r="Q286" t="b">
        <f>H286=ステップ対応前!H286</f>
        <v>1</v>
      </c>
      <c r="R286" t="b">
        <f>I286=ステップ対応前!I286</f>
        <v>1</v>
      </c>
      <c r="S286" t="b">
        <f>J286=ステップ対応前!J286</f>
        <v>1</v>
      </c>
    </row>
    <row r="287" spans="1:19" x14ac:dyDescent="0.55000000000000004">
      <c r="A287" s="87">
        <v>45933.581145833334</v>
      </c>
      <c r="B287" s="66" t="s">
        <v>1388</v>
      </c>
      <c r="C287" s="66" t="s">
        <v>521</v>
      </c>
      <c r="D287" s="68">
        <v>45798</v>
      </c>
      <c r="E287" s="67">
        <v>130</v>
      </c>
      <c r="F287" s="67">
        <v>137</v>
      </c>
      <c r="G287" s="67">
        <v>72</v>
      </c>
      <c r="H287" s="66" t="s">
        <v>520</v>
      </c>
      <c r="I287" s="66" t="s">
        <v>499</v>
      </c>
      <c r="J287" s="67">
        <v>160</v>
      </c>
      <c r="K287" t="b">
        <f>B287=ステップ対応前!B287</f>
        <v>1</v>
      </c>
      <c r="L287" t="b">
        <f>C287=ステップ対応前!C287</f>
        <v>1</v>
      </c>
      <c r="M287" t="b">
        <f>D287=ステップ対応前!D287</f>
        <v>1</v>
      </c>
      <c r="N287" t="b">
        <f>E287=ステップ対応前!E287</f>
        <v>1</v>
      </c>
      <c r="O287" t="b">
        <f>F287=ステップ対応前!F287</f>
        <v>1</v>
      </c>
      <c r="P287" t="b">
        <f>G287=ステップ対応前!G287</f>
        <v>1</v>
      </c>
      <c r="Q287" t="b">
        <f>H287=ステップ対応前!H287</f>
        <v>1</v>
      </c>
      <c r="R287" t="b">
        <f>I287=ステップ対応前!I287</f>
        <v>1</v>
      </c>
      <c r="S287" t="b">
        <f>J287=ステップ対応前!J287</f>
        <v>1</v>
      </c>
    </row>
    <row r="288" spans="1:19" x14ac:dyDescent="0.55000000000000004">
      <c r="A288" s="87">
        <v>45933.581145833334</v>
      </c>
      <c r="B288" s="66" t="s">
        <v>1388</v>
      </c>
      <c r="C288" s="66" t="s">
        <v>521</v>
      </c>
      <c r="D288" s="68">
        <v>45799</v>
      </c>
      <c r="E288" s="67">
        <v>104</v>
      </c>
      <c r="F288" s="67">
        <v>134</v>
      </c>
      <c r="G288" s="67">
        <v>72</v>
      </c>
      <c r="H288" s="66" t="s">
        <v>520</v>
      </c>
      <c r="I288" s="66" t="s">
        <v>499</v>
      </c>
      <c r="J288" s="67">
        <v>160</v>
      </c>
      <c r="K288" t="b">
        <f>B288=ステップ対応前!B288</f>
        <v>1</v>
      </c>
      <c r="L288" t="b">
        <f>C288=ステップ対応前!C288</f>
        <v>1</v>
      </c>
      <c r="M288" t="b">
        <f>D288=ステップ対応前!D288</f>
        <v>1</v>
      </c>
      <c r="N288" t="b">
        <f>E288=ステップ対応前!E288</f>
        <v>1</v>
      </c>
      <c r="O288" t="b">
        <f>F288=ステップ対応前!F288</f>
        <v>1</v>
      </c>
      <c r="P288" t="b">
        <f>G288=ステップ対応前!G288</f>
        <v>1</v>
      </c>
      <c r="Q288" t="b">
        <f>H288=ステップ対応前!H288</f>
        <v>1</v>
      </c>
      <c r="R288" t="b">
        <f>I288=ステップ対応前!I288</f>
        <v>1</v>
      </c>
      <c r="S288" t="b">
        <f>J288=ステップ対応前!J288</f>
        <v>1</v>
      </c>
    </row>
    <row r="289" spans="1:19" x14ac:dyDescent="0.55000000000000004">
      <c r="A289" s="87">
        <v>45933.581145833334</v>
      </c>
      <c r="B289" s="66" t="s">
        <v>1388</v>
      </c>
      <c r="C289" s="66" t="s">
        <v>521</v>
      </c>
      <c r="D289" s="68">
        <v>45800</v>
      </c>
      <c r="E289" s="67">
        <v>137</v>
      </c>
      <c r="F289" s="67">
        <v>134</v>
      </c>
      <c r="G289" s="67">
        <v>79</v>
      </c>
      <c r="H289" s="66" t="s">
        <v>520</v>
      </c>
      <c r="I289" s="66" t="s">
        <v>499</v>
      </c>
      <c r="J289" s="67">
        <v>160</v>
      </c>
      <c r="K289" t="b">
        <f>B289=ステップ対応前!B289</f>
        <v>1</v>
      </c>
      <c r="L289" t="b">
        <f>C289=ステップ対応前!C289</f>
        <v>1</v>
      </c>
      <c r="M289" t="b">
        <f>D289=ステップ対応前!D289</f>
        <v>1</v>
      </c>
      <c r="N289" t="b">
        <f>E289=ステップ対応前!E289</f>
        <v>1</v>
      </c>
      <c r="O289" t="b">
        <f>F289=ステップ対応前!F289</f>
        <v>1</v>
      </c>
      <c r="P289" t="b">
        <f>G289=ステップ対応前!G289</f>
        <v>1</v>
      </c>
      <c r="Q289" t="b">
        <f>H289=ステップ対応前!H289</f>
        <v>1</v>
      </c>
      <c r="R289" t="b">
        <f>I289=ステップ対応前!I289</f>
        <v>1</v>
      </c>
      <c r="S289" t="b">
        <f>J289=ステップ対応前!J289</f>
        <v>1</v>
      </c>
    </row>
    <row r="290" spans="1:19" x14ac:dyDescent="0.55000000000000004">
      <c r="A290" s="87">
        <v>45933.581145833334</v>
      </c>
      <c r="B290" s="66" t="s">
        <v>1388</v>
      </c>
      <c r="C290" s="66" t="s">
        <v>521</v>
      </c>
      <c r="D290" s="68">
        <v>45803</v>
      </c>
      <c r="E290" s="67">
        <v>134</v>
      </c>
      <c r="F290" s="67">
        <v>134</v>
      </c>
      <c r="G290" s="67">
        <v>73</v>
      </c>
      <c r="H290" s="66" t="s">
        <v>520</v>
      </c>
      <c r="I290" s="66" t="s">
        <v>499</v>
      </c>
      <c r="J290" s="67">
        <v>160</v>
      </c>
      <c r="K290" t="b">
        <f>B290=ステップ対応前!B290</f>
        <v>1</v>
      </c>
      <c r="L290" t="b">
        <f>C290=ステップ対応前!C290</f>
        <v>1</v>
      </c>
      <c r="M290" t="b">
        <f>D290=ステップ対応前!D290</f>
        <v>1</v>
      </c>
      <c r="N290" t="b">
        <f>E290=ステップ対応前!E290</f>
        <v>1</v>
      </c>
      <c r="O290" t="b">
        <f>F290=ステップ対応前!F290</f>
        <v>1</v>
      </c>
      <c r="P290" t="b">
        <f>G290=ステップ対応前!G290</f>
        <v>1</v>
      </c>
      <c r="Q290" t="b">
        <f>H290=ステップ対応前!H290</f>
        <v>1</v>
      </c>
      <c r="R290" t="b">
        <f>I290=ステップ対応前!I290</f>
        <v>1</v>
      </c>
      <c r="S290" t="b">
        <f>J290=ステップ対応前!J290</f>
        <v>1</v>
      </c>
    </row>
    <row r="291" spans="1:19" x14ac:dyDescent="0.55000000000000004">
      <c r="A291" s="87">
        <v>45933.581145833334</v>
      </c>
      <c r="B291" s="66" t="s">
        <v>1388</v>
      </c>
      <c r="C291" s="66" t="s">
        <v>521</v>
      </c>
      <c r="D291" s="68">
        <v>45804</v>
      </c>
      <c r="E291" s="67">
        <v>134</v>
      </c>
      <c r="F291" s="67">
        <v>134</v>
      </c>
      <c r="G291" s="67">
        <v>73</v>
      </c>
      <c r="H291" s="66" t="s">
        <v>520</v>
      </c>
      <c r="I291" s="66" t="s">
        <v>499</v>
      </c>
      <c r="J291" s="67">
        <v>160</v>
      </c>
      <c r="K291" t="b">
        <f>B291=ステップ対応前!B291</f>
        <v>1</v>
      </c>
      <c r="L291" t="b">
        <f>C291=ステップ対応前!C291</f>
        <v>1</v>
      </c>
      <c r="M291" t="b">
        <f>D291=ステップ対応前!D291</f>
        <v>1</v>
      </c>
      <c r="N291" t="b">
        <f>E291=ステップ対応前!E291</f>
        <v>1</v>
      </c>
      <c r="O291" t="b">
        <f>F291=ステップ対応前!F291</f>
        <v>1</v>
      </c>
      <c r="P291" t="b">
        <f>G291=ステップ対応前!G291</f>
        <v>1</v>
      </c>
      <c r="Q291" t="b">
        <f>H291=ステップ対応前!H291</f>
        <v>1</v>
      </c>
      <c r="R291" t="b">
        <f>I291=ステップ対応前!I291</f>
        <v>1</v>
      </c>
      <c r="S291" t="b">
        <f>J291=ステップ対応前!J291</f>
        <v>1</v>
      </c>
    </row>
    <row r="292" spans="1:19" x14ac:dyDescent="0.55000000000000004">
      <c r="A292" s="87">
        <v>45933.581145833334</v>
      </c>
      <c r="B292" s="66" t="s">
        <v>1388</v>
      </c>
      <c r="C292" s="66" t="s">
        <v>521</v>
      </c>
      <c r="D292" s="68">
        <v>45805</v>
      </c>
      <c r="E292" s="67">
        <v>134</v>
      </c>
      <c r="F292" s="67">
        <v>134</v>
      </c>
      <c r="G292" s="67">
        <v>73</v>
      </c>
      <c r="H292" s="66" t="s">
        <v>520</v>
      </c>
      <c r="I292" s="66" t="s">
        <v>499</v>
      </c>
      <c r="J292" s="67">
        <v>160</v>
      </c>
      <c r="K292" t="b">
        <f>B292=ステップ対応前!B292</f>
        <v>1</v>
      </c>
      <c r="L292" t="b">
        <f>C292=ステップ対応前!C292</f>
        <v>1</v>
      </c>
      <c r="M292" t="b">
        <f>D292=ステップ対応前!D292</f>
        <v>1</v>
      </c>
      <c r="N292" t="b">
        <f>E292=ステップ対応前!E292</f>
        <v>1</v>
      </c>
      <c r="O292" t="b">
        <f>F292=ステップ対応前!F292</f>
        <v>1</v>
      </c>
      <c r="P292" t="b">
        <f>G292=ステップ対応前!G292</f>
        <v>1</v>
      </c>
      <c r="Q292" t="b">
        <f>H292=ステップ対応前!H292</f>
        <v>1</v>
      </c>
      <c r="R292" t="b">
        <f>I292=ステップ対応前!I292</f>
        <v>1</v>
      </c>
      <c r="S292" t="b">
        <f>J292=ステップ対応前!J292</f>
        <v>1</v>
      </c>
    </row>
    <row r="293" spans="1:19" x14ac:dyDescent="0.55000000000000004">
      <c r="A293" s="87">
        <v>45933.581145833334</v>
      </c>
      <c r="B293" s="66" t="s">
        <v>1388</v>
      </c>
      <c r="C293" s="66" t="s">
        <v>521</v>
      </c>
      <c r="D293" s="68">
        <v>45806</v>
      </c>
      <c r="E293" s="67">
        <v>134</v>
      </c>
      <c r="F293" s="67">
        <v>0</v>
      </c>
      <c r="G293" s="67">
        <v>14</v>
      </c>
      <c r="H293" s="66" t="s">
        <v>520</v>
      </c>
      <c r="I293" s="66" t="s">
        <v>499</v>
      </c>
      <c r="J293" s="67">
        <v>160</v>
      </c>
      <c r="K293" t="b">
        <f>B293=ステップ対応前!B293</f>
        <v>1</v>
      </c>
      <c r="L293" t="b">
        <f>C293=ステップ対応前!C293</f>
        <v>1</v>
      </c>
      <c r="M293" t="b">
        <f>D293=ステップ対応前!D293</f>
        <v>1</v>
      </c>
      <c r="N293" t="b">
        <f>E293=ステップ対応前!E293</f>
        <v>1</v>
      </c>
      <c r="O293" t="b">
        <f>F293=ステップ対応前!F293</f>
        <v>1</v>
      </c>
      <c r="P293" t="b">
        <f>G293=ステップ対応前!G293</f>
        <v>1</v>
      </c>
      <c r="Q293" t="b">
        <f>H293=ステップ対応前!H293</f>
        <v>1</v>
      </c>
      <c r="R293" t="b">
        <f>I293=ステップ対応前!I293</f>
        <v>1</v>
      </c>
      <c r="S293" t="b">
        <f>J293=ステップ対応前!J293</f>
        <v>1</v>
      </c>
    </row>
    <row r="294" spans="1:19" x14ac:dyDescent="0.55000000000000004">
      <c r="A294" s="87">
        <v>45933.581145833334</v>
      </c>
      <c r="B294" s="66" t="s">
        <v>1388</v>
      </c>
      <c r="C294" s="66" t="s">
        <v>521</v>
      </c>
      <c r="D294" s="68">
        <v>45807</v>
      </c>
      <c r="E294" s="67">
        <v>134</v>
      </c>
      <c r="F294" s="67">
        <v>0</v>
      </c>
      <c r="G294" s="67">
        <v>0</v>
      </c>
      <c r="H294" s="66" t="s">
        <v>520</v>
      </c>
      <c r="I294" s="66" t="s">
        <v>499</v>
      </c>
      <c r="J294" s="67">
        <v>160</v>
      </c>
      <c r="K294" t="b">
        <f>B294=ステップ対応前!B294</f>
        <v>1</v>
      </c>
      <c r="L294" t="b">
        <f>C294=ステップ対応前!C294</f>
        <v>1</v>
      </c>
      <c r="M294" t="b">
        <f>D294=ステップ対応前!D294</f>
        <v>1</v>
      </c>
      <c r="N294" t="b">
        <f>E294=ステップ対応前!E294</f>
        <v>1</v>
      </c>
      <c r="O294" t="b">
        <f>F294=ステップ対応前!F294</f>
        <v>1</v>
      </c>
      <c r="P294" t="b">
        <f>G294=ステップ対応前!G294</f>
        <v>1</v>
      </c>
      <c r="Q294" t="b">
        <f>H294=ステップ対応前!H294</f>
        <v>1</v>
      </c>
      <c r="R294" t="b">
        <f>I294=ステップ対応前!I294</f>
        <v>1</v>
      </c>
      <c r="S294" t="b">
        <f>J294=ステップ対応前!J294</f>
        <v>1</v>
      </c>
    </row>
    <row r="295" spans="1:19" x14ac:dyDescent="0.55000000000000004">
      <c r="A295" s="87">
        <v>45933.581145833334</v>
      </c>
      <c r="B295" s="66" t="s">
        <v>1388</v>
      </c>
      <c r="C295" s="66" t="s">
        <v>522</v>
      </c>
      <c r="D295" s="68">
        <v>45797</v>
      </c>
      <c r="E295" s="67">
        <v>0</v>
      </c>
      <c r="F295" s="67">
        <v>34</v>
      </c>
      <c r="G295" s="67">
        <v>80</v>
      </c>
      <c r="H295" s="66" t="s">
        <v>518</v>
      </c>
      <c r="I295" s="66" t="s">
        <v>499</v>
      </c>
      <c r="J295" s="67">
        <v>160</v>
      </c>
      <c r="K295" t="b">
        <f>B295=ステップ対応前!B295</f>
        <v>1</v>
      </c>
      <c r="L295" t="b">
        <f>C295=ステップ対応前!C295</f>
        <v>1</v>
      </c>
      <c r="M295" t="b">
        <f>D295=ステップ対応前!D295</f>
        <v>1</v>
      </c>
      <c r="N295" t="b">
        <f>E295=ステップ対応前!E295</f>
        <v>1</v>
      </c>
      <c r="O295" t="b">
        <f>F295=ステップ対応前!F295</f>
        <v>1</v>
      </c>
      <c r="P295" t="b">
        <f>G295=ステップ対応前!G295</f>
        <v>1</v>
      </c>
      <c r="Q295" t="b">
        <f>H295=ステップ対応前!H295</f>
        <v>1</v>
      </c>
      <c r="R295" t="b">
        <f>I295=ステップ対応前!I295</f>
        <v>1</v>
      </c>
      <c r="S295" t="b">
        <f>J295=ステップ対応前!J295</f>
        <v>1</v>
      </c>
    </row>
    <row r="296" spans="1:19" x14ac:dyDescent="0.55000000000000004">
      <c r="A296" s="87">
        <v>45933.581145833334</v>
      </c>
      <c r="B296" s="66" t="s">
        <v>1388</v>
      </c>
      <c r="C296" s="66" t="s">
        <v>522</v>
      </c>
      <c r="D296" s="68">
        <v>45799</v>
      </c>
      <c r="E296" s="67">
        <v>34</v>
      </c>
      <c r="F296" s="67">
        <v>0</v>
      </c>
      <c r="G296" s="67">
        <v>72</v>
      </c>
      <c r="H296" s="66" t="s">
        <v>518</v>
      </c>
      <c r="I296" s="66" t="s">
        <v>499</v>
      </c>
      <c r="J296" s="67">
        <v>160</v>
      </c>
      <c r="K296" t="b">
        <f>B296=ステップ対応前!B296</f>
        <v>1</v>
      </c>
      <c r="L296" t="b">
        <f>C296=ステップ対応前!C296</f>
        <v>1</v>
      </c>
      <c r="M296" t="b">
        <f>D296=ステップ対応前!D296</f>
        <v>1</v>
      </c>
      <c r="N296" t="b">
        <f>E296=ステップ対応前!E296</f>
        <v>1</v>
      </c>
      <c r="O296" t="b">
        <f>F296=ステップ対応前!F296</f>
        <v>1</v>
      </c>
      <c r="P296" t="b">
        <f>G296=ステップ対応前!G296</f>
        <v>1</v>
      </c>
      <c r="Q296" t="b">
        <f>H296=ステップ対応前!H296</f>
        <v>1</v>
      </c>
      <c r="R296" t="b">
        <f>I296=ステップ対応前!I296</f>
        <v>1</v>
      </c>
      <c r="S296" t="b">
        <f>J296=ステップ対応前!J296</f>
        <v>1</v>
      </c>
    </row>
    <row r="297" spans="1:19" x14ac:dyDescent="0.55000000000000004">
      <c r="A297" s="87">
        <v>45933.581145833334</v>
      </c>
      <c r="B297" s="66" t="s">
        <v>1388</v>
      </c>
      <c r="C297" s="66" t="s">
        <v>524</v>
      </c>
      <c r="D297" s="68">
        <v>45714</v>
      </c>
      <c r="E297" s="67">
        <v>0</v>
      </c>
      <c r="F297" s="67">
        <v>54</v>
      </c>
      <c r="G297" s="67">
        <v>116</v>
      </c>
      <c r="H297" s="66" t="s">
        <v>523</v>
      </c>
      <c r="I297" s="66" t="s">
        <v>490</v>
      </c>
      <c r="J297" s="67">
        <v>160</v>
      </c>
      <c r="K297" t="b">
        <f>B297=ステップ対応前!B297</f>
        <v>1</v>
      </c>
      <c r="L297" t="b">
        <f>C297=ステップ対応前!C297</f>
        <v>1</v>
      </c>
      <c r="M297" t="b">
        <f>D297=ステップ対応前!D297</f>
        <v>1</v>
      </c>
      <c r="N297" t="b">
        <f>E297=ステップ対応前!E297</f>
        <v>1</v>
      </c>
      <c r="O297" t="b">
        <f>F297=ステップ対応前!F297</f>
        <v>1</v>
      </c>
      <c r="P297" t="b">
        <f>G297=ステップ対応前!G297</f>
        <v>1</v>
      </c>
      <c r="Q297" t="b">
        <f>H297=ステップ対応前!H297</f>
        <v>1</v>
      </c>
      <c r="R297" t="b">
        <f>I297=ステップ対応前!I297</f>
        <v>1</v>
      </c>
      <c r="S297" t="b">
        <f>J297=ステップ対応前!J297</f>
        <v>1</v>
      </c>
    </row>
    <row r="298" spans="1:19" x14ac:dyDescent="0.55000000000000004">
      <c r="A298" s="87">
        <v>45933.581145833334</v>
      </c>
      <c r="B298" s="66" t="s">
        <v>1388</v>
      </c>
      <c r="C298" s="66" t="s">
        <v>524</v>
      </c>
      <c r="D298" s="68">
        <v>45715</v>
      </c>
      <c r="E298" s="67">
        <v>0</v>
      </c>
      <c r="F298" s="67">
        <v>54</v>
      </c>
      <c r="G298" s="67">
        <v>118</v>
      </c>
      <c r="H298" s="66" t="s">
        <v>523</v>
      </c>
      <c r="I298" s="66" t="s">
        <v>490</v>
      </c>
      <c r="J298" s="67">
        <v>160</v>
      </c>
      <c r="K298" t="b">
        <f>B298=ステップ対応前!B298</f>
        <v>1</v>
      </c>
      <c r="L298" t="b">
        <f>C298=ステップ対応前!C298</f>
        <v>1</v>
      </c>
      <c r="M298" t="b">
        <f>D298=ステップ対応前!D298</f>
        <v>1</v>
      </c>
      <c r="N298" t="b">
        <f>E298=ステップ対応前!E298</f>
        <v>1</v>
      </c>
      <c r="O298" t="b">
        <f>F298=ステップ対応前!F298</f>
        <v>1</v>
      </c>
      <c r="P298" t="b">
        <f>G298=ステップ対応前!G298</f>
        <v>1</v>
      </c>
      <c r="Q298" t="b">
        <f>H298=ステップ対応前!H298</f>
        <v>1</v>
      </c>
      <c r="R298" t="b">
        <f>I298=ステップ対応前!I298</f>
        <v>1</v>
      </c>
      <c r="S298" t="b">
        <f>J298=ステップ対応前!J298</f>
        <v>1</v>
      </c>
    </row>
    <row r="299" spans="1:19" x14ac:dyDescent="0.55000000000000004">
      <c r="A299" s="87">
        <v>45933.581145833334</v>
      </c>
      <c r="B299" s="66" t="s">
        <v>1388</v>
      </c>
      <c r="C299" s="66" t="s">
        <v>524</v>
      </c>
      <c r="D299" s="68">
        <v>45716</v>
      </c>
      <c r="E299" s="67">
        <v>0</v>
      </c>
      <c r="F299" s="67">
        <v>60</v>
      </c>
      <c r="G299" s="67">
        <v>135</v>
      </c>
      <c r="H299" s="66" t="s">
        <v>523</v>
      </c>
      <c r="I299" s="66" t="s">
        <v>490</v>
      </c>
      <c r="J299" s="67">
        <v>160</v>
      </c>
      <c r="K299" t="b">
        <f>B299=ステップ対応前!B299</f>
        <v>1</v>
      </c>
      <c r="L299" t="b">
        <f>C299=ステップ対応前!C299</f>
        <v>1</v>
      </c>
      <c r="M299" t="b">
        <f>D299=ステップ対応前!D299</f>
        <v>1</v>
      </c>
      <c r="N299" t="b">
        <f>E299=ステップ対応前!E299</f>
        <v>1</v>
      </c>
      <c r="O299" t="b">
        <f>F299=ステップ対応前!F299</f>
        <v>1</v>
      </c>
      <c r="P299" t="b">
        <f>G299=ステップ対応前!G299</f>
        <v>1</v>
      </c>
      <c r="Q299" t="b">
        <f>H299=ステップ対応前!H299</f>
        <v>1</v>
      </c>
      <c r="R299" t="b">
        <f>I299=ステップ対応前!I299</f>
        <v>1</v>
      </c>
      <c r="S299" t="b">
        <f>J299=ステップ対応前!J299</f>
        <v>1</v>
      </c>
    </row>
    <row r="300" spans="1:19" x14ac:dyDescent="0.55000000000000004">
      <c r="A300" s="87">
        <v>45933.581145833334</v>
      </c>
      <c r="B300" s="66" t="s">
        <v>1388</v>
      </c>
      <c r="C300" s="66" t="s">
        <v>524</v>
      </c>
      <c r="D300" s="68">
        <v>45719</v>
      </c>
      <c r="E300" s="67">
        <v>0</v>
      </c>
      <c r="F300" s="67">
        <v>53</v>
      </c>
      <c r="G300" s="67">
        <v>107</v>
      </c>
      <c r="H300" s="66" t="s">
        <v>523</v>
      </c>
      <c r="I300" s="66" t="s">
        <v>490</v>
      </c>
      <c r="J300" s="67">
        <v>160</v>
      </c>
      <c r="K300" t="b">
        <f>B300=ステップ対応前!B300</f>
        <v>1</v>
      </c>
      <c r="L300" t="b">
        <f>C300=ステップ対応前!C300</f>
        <v>1</v>
      </c>
      <c r="M300" t="b">
        <f>D300=ステップ対応前!D300</f>
        <v>1</v>
      </c>
      <c r="N300" t="b">
        <f>E300=ステップ対応前!E300</f>
        <v>1</v>
      </c>
      <c r="O300" t="b">
        <f>F300=ステップ対応前!F300</f>
        <v>1</v>
      </c>
      <c r="P300" t="b">
        <f>G300=ステップ対応前!G300</f>
        <v>1</v>
      </c>
      <c r="Q300" t="b">
        <f>H300=ステップ対応前!H300</f>
        <v>1</v>
      </c>
      <c r="R300" t="b">
        <f>I300=ステップ対応前!I300</f>
        <v>1</v>
      </c>
      <c r="S300" t="b">
        <f>J300=ステップ対応前!J300</f>
        <v>1</v>
      </c>
    </row>
    <row r="301" spans="1:19" x14ac:dyDescent="0.55000000000000004">
      <c r="A301" s="87">
        <v>45933.581145833334</v>
      </c>
      <c r="B301" s="66" t="s">
        <v>1388</v>
      </c>
      <c r="C301" s="66" t="s">
        <v>524</v>
      </c>
      <c r="D301" s="68">
        <v>45720</v>
      </c>
      <c r="E301" s="67">
        <v>0</v>
      </c>
      <c r="F301" s="67">
        <v>51</v>
      </c>
      <c r="G301" s="67">
        <v>103</v>
      </c>
      <c r="H301" s="66" t="s">
        <v>523</v>
      </c>
      <c r="I301" s="66" t="s">
        <v>490</v>
      </c>
      <c r="J301" s="67">
        <v>160</v>
      </c>
      <c r="K301" t="b">
        <f>B301=ステップ対応前!B301</f>
        <v>1</v>
      </c>
      <c r="L301" t="b">
        <f>C301=ステップ対応前!C301</f>
        <v>1</v>
      </c>
      <c r="M301" t="b">
        <f>D301=ステップ対応前!D301</f>
        <v>1</v>
      </c>
      <c r="N301" t="b">
        <f>E301=ステップ対応前!E301</f>
        <v>1</v>
      </c>
      <c r="O301" t="b">
        <f>F301=ステップ対応前!F301</f>
        <v>1</v>
      </c>
      <c r="P301" t="b">
        <f>G301=ステップ対応前!G301</f>
        <v>1</v>
      </c>
      <c r="Q301" t="b">
        <f>H301=ステップ対応前!H301</f>
        <v>1</v>
      </c>
      <c r="R301" t="b">
        <f>I301=ステップ対応前!I301</f>
        <v>1</v>
      </c>
      <c r="S301" t="b">
        <f>J301=ステップ対応前!J301</f>
        <v>1</v>
      </c>
    </row>
    <row r="302" spans="1:19" x14ac:dyDescent="0.55000000000000004">
      <c r="A302" s="87">
        <v>45933.581145833334</v>
      </c>
      <c r="B302" s="66" t="s">
        <v>1388</v>
      </c>
      <c r="C302" s="66" t="s">
        <v>524</v>
      </c>
      <c r="D302" s="68">
        <v>45721</v>
      </c>
      <c r="E302" s="67">
        <v>0</v>
      </c>
      <c r="F302" s="67">
        <v>50</v>
      </c>
      <c r="G302" s="67">
        <v>117</v>
      </c>
      <c r="H302" s="66" t="s">
        <v>523</v>
      </c>
      <c r="I302" s="66" t="s">
        <v>490</v>
      </c>
      <c r="J302" s="67">
        <v>160</v>
      </c>
      <c r="K302" t="b">
        <f>B302=ステップ対応前!B302</f>
        <v>1</v>
      </c>
      <c r="L302" t="b">
        <f>C302=ステップ対応前!C302</f>
        <v>1</v>
      </c>
      <c r="M302" t="b">
        <f>D302=ステップ対応前!D302</f>
        <v>1</v>
      </c>
      <c r="N302" t="b">
        <f>E302=ステップ対応前!E302</f>
        <v>1</v>
      </c>
      <c r="O302" t="b">
        <f>F302=ステップ対応前!F302</f>
        <v>1</v>
      </c>
      <c r="P302" t="b">
        <f>G302=ステップ対応前!G302</f>
        <v>1</v>
      </c>
      <c r="Q302" t="b">
        <f>H302=ステップ対応前!H302</f>
        <v>1</v>
      </c>
      <c r="R302" t="b">
        <f>I302=ステップ対応前!I302</f>
        <v>1</v>
      </c>
      <c r="S302" t="b">
        <f>J302=ステップ対応前!J302</f>
        <v>1</v>
      </c>
    </row>
    <row r="303" spans="1:19" x14ac:dyDescent="0.55000000000000004">
      <c r="A303" s="87">
        <v>45933.581145833334</v>
      </c>
      <c r="B303" s="66" t="s">
        <v>1388</v>
      </c>
      <c r="C303" s="66" t="s">
        <v>524</v>
      </c>
      <c r="D303" s="68">
        <v>45722</v>
      </c>
      <c r="E303" s="67">
        <v>0</v>
      </c>
      <c r="F303" s="67">
        <v>60</v>
      </c>
      <c r="G303" s="67">
        <v>100</v>
      </c>
      <c r="H303" s="66" t="s">
        <v>523</v>
      </c>
      <c r="I303" s="66" t="s">
        <v>490</v>
      </c>
      <c r="J303" s="67">
        <v>160</v>
      </c>
      <c r="K303" t="b">
        <f>B303=ステップ対応前!B303</f>
        <v>1</v>
      </c>
      <c r="L303" t="b">
        <f>C303=ステップ対応前!C303</f>
        <v>1</v>
      </c>
      <c r="M303" t="b">
        <f>D303=ステップ対応前!D303</f>
        <v>1</v>
      </c>
      <c r="N303" t="b">
        <f>E303=ステップ対応前!E303</f>
        <v>1</v>
      </c>
      <c r="O303" t="b">
        <f>F303=ステップ対応前!F303</f>
        <v>1</v>
      </c>
      <c r="P303" t="b">
        <f>G303=ステップ対応前!G303</f>
        <v>1</v>
      </c>
      <c r="Q303" t="b">
        <f>H303=ステップ対応前!H303</f>
        <v>1</v>
      </c>
      <c r="R303" t="b">
        <f>I303=ステップ対応前!I303</f>
        <v>1</v>
      </c>
      <c r="S303" t="b">
        <f>J303=ステップ対応前!J303</f>
        <v>1</v>
      </c>
    </row>
    <row r="304" spans="1:19" x14ac:dyDescent="0.55000000000000004">
      <c r="A304" s="87">
        <v>45933.581145833334</v>
      </c>
      <c r="B304" s="66" t="s">
        <v>1388</v>
      </c>
      <c r="C304" s="66" t="s">
        <v>524</v>
      </c>
      <c r="D304" s="68">
        <v>45723</v>
      </c>
      <c r="E304" s="67">
        <v>0</v>
      </c>
      <c r="F304" s="67">
        <v>52</v>
      </c>
      <c r="G304" s="67">
        <v>109</v>
      </c>
      <c r="H304" s="66" t="s">
        <v>523</v>
      </c>
      <c r="I304" s="66" t="s">
        <v>490</v>
      </c>
      <c r="J304" s="67">
        <v>160</v>
      </c>
      <c r="K304" t="b">
        <f>B304=ステップ対応前!B304</f>
        <v>1</v>
      </c>
      <c r="L304" t="b">
        <f>C304=ステップ対応前!C304</f>
        <v>1</v>
      </c>
      <c r="M304" t="b">
        <f>D304=ステップ対応前!D304</f>
        <v>1</v>
      </c>
      <c r="N304" t="b">
        <f>E304=ステップ対応前!E304</f>
        <v>1</v>
      </c>
      <c r="O304" t="b">
        <f>F304=ステップ対応前!F304</f>
        <v>1</v>
      </c>
      <c r="P304" t="b">
        <f>G304=ステップ対応前!G304</f>
        <v>1</v>
      </c>
      <c r="Q304" t="b">
        <f>H304=ステップ対応前!H304</f>
        <v>1</v>
      </c>
      <c r="R304" t="b">
        <f>I304=ステップ対応前!I304</f>
        <v>1</v>
      </c>
      <c r="S304" t="b">
        <f>J304=ステップ対応前!J304</f>
        <v>1</v>
      </c>
    </row>
    <row r="305" spans="1:19" x14ac:dyDescent="0.55000000000000004">
      <c r="A305" s="87">
        <v>45933.581145833334</v>
      </c>
      <c r="B305" s="66" t="s">
        <v>1388</v>
      </c>
      <c r="C305" s="66" t="s">
        <v>524</v>
      </c>
      <c r="D305" s="68">
        <v>45726</v>
      </c>
      <c r="E305" s="67">
        <v>0</v>
      </c>
      <c r="F305" s="67">
        <v>43</v>
      </c>
      <c r="G305" s="67">
        <v>106</v>
      </c>
      <c r="H305" s="66" t="s">
        <v>523</v>
      </c>
      <c r="I305" s="66" t="s">
        <v>490</v>
      </c>
      <c r="J305" s="67">
        <v>160</v>
      </c>
      <c r="K305" t="b">
        <f>B305=ステップ対応前!B305</f>
        <v>1</v>
      </c>
      <c r="L305" t="b">
        <f>C305=ステップ対応前!C305</f>
        <v>1</v>
      </c>
      <c r="M305" t="b">
        <f>D305=ステップ対応前!D305</f>
        <v>1</v>
      </c>
      <c r="N305" t="b">
        <f>E305=ステップ対応前!E305</f>
        <v>1</v>
      </c>
      <c r="O305" t="b">
        <f>F305=ステップ対応前!F305</f>
        <v>1</v>
      </c>
      <c r="P305" t="b">
        <f>G305=ステップ対応前!G305</f>
        <v>1</v>
      </c>
      <c r="Q305" t="b">
        <f>H305=ステップ対応前!H305</f>
        <v>1</v>
      </c>
      <c r="R305" t="b">
        <f>I305=ステップ対応前!I305</f>
        <v>1</v>
      </c>
      <c r="S305" t="b">
        <f>J305=ステップ対応前!J305</f>
        <v>1</v>
      </c>
    </row>
    <row r="306" spans="1:19" x14ac:dyDescent="0.55000000000000004">
      <c r="A306" s="87">
        <v>45933.581145833334</v>
      </c>
      <c r="B306" s="66" t="s">
        <v>1388</v>
      </c>
      <c r="C306" s="66" t="s">
        <v>524</v>
      </c>
      <c r="D306" s="68">
        <v>45727</v>
      </c>
      <c r="E306" s="67">
        <v>0</v>
      </c>
      <c r="F306" s="67">
        <v>45</v>
      </c>
      <c r="G306" s="67">
        <v>102</v>
      </c>
      <c r="H306" s="66" t="s">
        <v>523</v>
      </c>
      <c r="I306" s="66" t="s">
        <v>490</v>
      </c>
      <c r="J306" s="67">
        <v>160</v>
      </c>
      <c r="K306" t="b">
        <f>B306=ステップ対応前!B306</f>
        <v>1</v>
      </c>
      <c r="L306" t="b">
        <f>C306=ステップ対応前!C306</f>
        <v>1</v>
      </c>
      <c r="M306" t="b">
        <f>D306=ステップ対応前!D306</f>
        <v>1</v>
      </c>
      <c r="N306" t="b">
        <f>E306=ステップ対応前!E306</f>
        <v>1</v>
      </c>
      <c r="O306" t="b">
        <f>F306=ステップ対応前!F306</f>
        <v>1</v>
      </c>
      <c r="P306" t="b">
        <f>G306=ステップ対応前!G306</f>
        <v>1</v>
      </c>
      <c r="Q306" t="b">
        <f>H306=ステップ対応前!H306</f>
        <v>1</v>
      </c>
      <c r="R306" t="b">
        <f>I306=ステップ対応前!I306</f>
        <v>1</v>
      </c>
      <c r="S306" t="b">
        <f>J306=ステップ対応前!J306</f>
        <v>1</v>
      </c>
    </row>
    <row r="307" spans="1:19" x14ac:dyDescent="0.55000000000000004">
      <c r="A307" s="87">
        <v>45933.581145833334</v>
      </c>
      <c r="B307" s="66" t="s">
        <v>1388</v>
      </c>
      <c r="C307" s="66" t="s">
        <v>524</v>
      </c>
      <c r="D307" s="68">
        <v>45728</v>
      </c>
      <c r="E307" s="67">
        <v>0</v>
      </c>
      <c r="F307" s="67">
        <v>45</v>
      </c>
      <c r="G307" s="67">
        <v>111</v>
      </c>
      <c r="H307" s="66" t="s">
        <v>523</v>
      </c>
      <c r="I307" s="66" t="s">
        <v>490</v>
      </c>
      <c r="J307" s="67">
        <v>160</v>
      </c>
      <c r="K307" t="b">
        <f>B307=ステップ対応前!B307</f>
        <v>1</v>
      </c>
      <c r="L307" t="b">
        <f>C307=ステップ対応前!C307</f>
        <v>1</v>
      </c>
      <c r="M307" t="b">
        <f>D307=ステップ対応前!D307</f>
        <v>1</v>
      </c>
      <c r="N307" t="b">
        <f>E307=ステップ対応前!E307</f>
        <v>1</v>
      </c>
      <c r="O307" t="b">
        <f>F307=ステップ対応前!F307</f>
        <v>1</v>
      </c>
      <c r="P307" t="b">
        <f>G307=ステップ対応前!G307</f>
        <v>1</v>
      </c>
      <c r="Q307" t="b">
        <f>H307=ステップ対応前!H307</f>
        <v>1</v>
      </c>
      <c r="R307" t="b">
        <f>I307=ステップ対応前!I307</f>
        <v>1</v>
      </c>
      <c r="S307" t="b">
        <f>J307=ステップ対応前!J307</f>
        <v>1</v>
      </c>
    </row>
    <row r="308" spans="1:19" x14ac:dyDescent="0.55000000000000004">
      <c r="A308" s="87">
        <v>45933.581145833334</v>
      </c>
      <c r="B308" s="66" t="s">
        <v>1388</v>
      </c>
      <c r="C308" s="66" t="s">
        <v>524</v>
      </c>
      <c r="D308" s="68">
        <v>45729</v>
      </c>
      <c r="E308" s="67">
        <v>0</v>
      </c>
      <c r="F308" s="67">
        <v>60</v>
      </c>
      <c r="G308" s="67">
        <v>101</v>
      </c>
      <c r="H308" s="66" t="s">
        <v>523</v>
      </c>
      <c r="I308" s="66" t="s">
        <v>490</v>
      </c>
      <c r="J308" s="67">
        <v>160</v>
      </c>
      <c r="K308" t="b">
        <f>B308=ステップ対応前!B308</f>
        <v>1</v>
      </c>
      <c r="L308" t="b">
        <f>C308=ステップ対応前!C308</f>
        <v>1</v>
      </c>
      <c r="M308" t="b">
        <f>D308=ステップ対応前!D308</f>
        <v>1</v>
      </c>
      <c r="N308" t="b">
        <f>E308=ステップ対応前!E308</f>
        <v>1</v>
      </c>
      <c r="O308" t="b">
        <f>F308=ステップ対応前!F308</f>
        <v>1</v>
      </c>
      <c r="P308" t="b">
        <f>G308=ステップ対応前!G308</f>
        <v>1</v>
      </c>
      <c r="Q308" t="b">
        <f>H308=ステップ対応前!H308</f>
        <v>1</v>
      </c>
      <c r="R308" t="b">
        <f>I308=ステップ対応前!I308</f>
        <v>1</v>
      </c>
      <c r="S308" t="b">
        <f>J308=ステップ対応前!J308</f>
        <v>1</v>
      </c>
    </row>
    <row r="309" spans="1:19" x14ac:dyDescent="0.55000000000000004">
      <c r="A309" s="87">
        <v>45933.581145833334</v>
      </c>
      <c r="B309" s="66" t="s">
        <v>1388</v>
      </c>
      <c r="C309" s="66" t="s">
        <v>524</v>
      </c>
      <c r="D309" s="68">
        <v>45730</v>
      </c>
      <c r="E309" s="67">
        <v>0</v>
      </c>
      <c r="F309" s="67">
        <v>60</v>
      </c>
      <c r="G309" s="67">
        <v>111</v>
      </c>
      <c r="H309" s="66" t="s">
        <v>523</v>
      </c>
      <c r="I309" s="66" t="s">
        <v>490</v>
      </c>
      <c r="J309" s="67">
        <v>160</v>
      </c>
      <c r="K309" t="b">
        <f>B309=ステップ対応前!B309</f>
        <v>1</v>
      </c>
      <c r="L309" t="b">
        <f>C309=ステップ対応前!C309</f>
        <v>1</v>
      </c>
      <c r="M309" t="b">
        <f>D309=ステップ対応前!D309</f>
        <v>1</v>
      </c>
      <c r="N309" t="b">
        <f>E309=ステップ対応前!E309</f>
        <v>1</v>
      </c>
      <c r="O309" t="b">
        <f>F309=ステップ対応前!F309</f>
        <v>1</v>
      </c>
      <c r="P309" t="b">
        <f>G309=ステップ対応前!G309</f>
        <v>1</v>
      </c>
      <c r="Q309" t="b">
        <f>H309=ステップ対応前!H309</f>
        <v>1</v>
      </c>
      <c r="R309" t="b">
        <f>I309=ステップ対応前!I309</f>
        <v>1</v>
      </c>
      <c r="S309" t="b">
        <f>J309=ステップ対応前!J309</f>
        <v>1</v>
      </c>
    </row>
    <row r="310" spans="1:19" x14ac:dyDescent="0.55000000000000004">
      <c r="A310" s="87">
        <v>45933.581145833334</v>
      </c>
      <c r="B310" s="66" t="s">
        <v>1388</v>
      </c>
      <c r="C310" s="66" t="s">
        <v>524</v>
      </c>
      <c r="D310" s="68">
        <v>45733</v>
      </c>
      <c r="E310" s="67">
        <v>0</v>
      </c>
      <c r="F310" s="67">
        <v>60</v>
      </c>
      <c r="G310" s="67">
        <v>124</v>
      </c>
      <c r="H310" s="66" t="s">
        <v>523</v>
      </c>
      <c r="I310" s="66" t="s">
        <v>490</v>
      </c>
      <c r="J310" s="67">
        <v>160</v>
      </c>
      <c r="K310" t="b">
        <f>B310=ステップ対応前!B310</f>
        <v>1</v>
      </c>
      <c r="L310" t="b">
        <f>C310=ステップ対応前!C310</f>
        <v>1</v>
      </c>
      <c r="M310" t="b">
        <f>D310=ステップ対応前!D310</f>
        <v>1</v>
      </c>
      <c r="N310" t="b">
        <f>E310=ステップ対応前!E310</f>
        <v>1</v>
      </c>
      <c r="O310" t="b">
        <f>F310=ステップ対応前!F310</f>
        <v>1</v>
      </c>
      <c r="P310" t="b">
        <f>G310=ステップ対応前!G310</f>
        <v>1</v>
      </c>
      <c r="Q310" t="b">
        <f>H310=ステップ対応前!H310</f>
        <v>1</v>
      </c>
      <c r="R310" t="b">
        <f>I310=ステップ対応前!I310</f>
        <v>1</v>
      </c>
      <c r="S310" t="b">
        <f>J310=ステップ対応前!J310</f>
        <v>1</v>
      </c>
    </row>
    <row r="311" spans="1:19" x14ac:dyDescent="0.55000000000000004">
      <c r="A311" s="87">
        <v>45933.581145833334</v>
      </c>
      <c r="B311" s="66" t="s">
        <v>1388</v>
      </c>
      <c r="C311" s="66" t="s">
        <v>524</v>
      </c>
      <c r="D311" s="68">
        <v>45734</v>
      </c>
      <c r="E311" s="67">
        <v>0</v>
      </c>
      <c r="F311" s="67">
        <v>60</v>
      </c>
      <c r="G311" s="67">
        <v>121</v>
      </c>
      <c r="H311" s="66" t="s">
        <v>523</v>
      </c>
      <c r="I311" s="66" t="s">
        <v>490</v>
      </c>
      <c r="J311" s="67">
        <v>160</v>
      </c>
      <c r="K311" t="b">
        <f>B311=ステップ対応前!B311</f>
        <v>1</v>
      </c>
      <c r="L311" t="b">
        <f>C311=ステップ対応前!C311</f>
        <v>1</v>
      </c>
      <c r="M311" t="b">
        <f>D311=ステップ対応前!D311</f>
        <v>1</v>
      </c>
      <c r="N311" t="b">
        <f>E311=ステップ対応前!E311</f>
        <v>1</v>
      </c>
      <c r="O311" t="b">
        <f>F311=ステップ対応前!F311</f>
        <v>1</v>
      </c>
      <c r="P311" t="b">
        <f>G311=ステップ対応前!G311</f>
        <v>1</v>
      </c>
      <c r="Q311" t="b">
        <f>H311=ステップ対応前!H311</f>
        <v>1</v>
      </c>
      <c r="R311" t="b">
        <f>I311=ステップ対応前!I311</f>
        <v>1</v>
      </c>
      <c r="S311" t="b">
        <f>J311=ステップ対応前!J311</f>
        <v>1</v>
      </c>
    </row>
    <row r="312" spans="1:19" x14ac:dyDescent="0.55000000000000004">
      <c r="A312" s="87">
        <v>45933.581145833334</v>
      </c>
      <c r="B312" s="66" t="s">
        <v>1388</v>
      </c>
      <c r="C312" s="66" t="s">
        <v>524</v>
      </c>
      <c r="D312" s="68">
        <v>45735</v>
      </c>
      <c r="E312" s="67">
        <v>0</v>
      </c>
      <c r="F312" s="67">
        <v>55</v>
      </c>
      <c r="G312" s="67">
        <v>133</v>
      </c>
      <c r="H312" s="66" t="s">
        <v>523</v>
      </c>
      <c r="I312" s="66" t="s">
        <v>490</v>
      </c>
      <c r="J312" s="67">
        <v>160</v>
      </c>
      <c r="K312" t="b">
        <f>B312=ステップ対応前!B312</f>
        <v>1</v>
      </c>
      <c r="L312" t="b">
        <f>C312=ステップ対応前!C312</f>
        <v>1</v>
      </c>
      <c r="M312" t="b">
        <f>D312=ステップ対応前!D312</f>
        <v>1</v>
      </c>
      <c r="N312" t="b">
        <f>E312=ステップ対応前!E312</f>
        <v>1</v>
      </c>
      <c r="O312" t="b">
        <f>F312=ステップ対応前!F312</f>
        <v>1</v>
      </c>
      <c r="P312" t="b">
        <f>G312=ステップ対応前!G312</f>
        <v>1</v>
      </c>
      <c r="Q312" t="b">
        <f>H312=ステップ対応前!H312</f>
        <v>1</v>
      </c>
      <c r="R312" t="b">
        <f>I312=ステップ対応前!I312</f>
        <v>1</v>
      </c>
      <c r="S312" t="b">
        <f>J312=ステップ対応前!J312</f>
        <v>1</v>
      </c>
    </row>
    <row r="313" spans="1:19" x14ac:dyDescent="0.55000000000000004">
      <c r="A313" s="87">
        <v>45933.581145833334</v>
      </c>
      <c r="B313" s="66" t="s">
        <v>1388</v>
      </c>
      <c r="C313" s="66" t="s">
        <v>524</v>
      </c>
      <c r="D313" s="68">
        <v>45736</v>
      </c>
      <c r="E313" s="67">
        <v>0</v>
      </c>
      <c r="F313" s="67">
        <v>60</v>
      </c>
      <c r="G313" s="67">
        <v>128</v>
      </c>
      <c r="H313" s="66" t="s">
        <v>523</v>
      </c>
      <c r="I313" s="66" t="s">
        <v>490</v>
      </c>
      <c r="J313" s="67">
        <v>160</v>
      </c>
      <c r="K313" t="b">
        <f>B313=ステップ対応前!B313</f>
        <v>1</v>
      </c>
      <c r="L313" t="b">
        <f>C313=ステップ対応前!C313</f>
        <v>1</v>
      </c>
      <c r="M313" t="b">
        <f>D313=ステップ対応前!D313</f>
        <v>1</v>
      </c>
      <c r="N313" t="b">
        <f>E313=ステップ対応前!E313</f>
        <v>1</v>
      </c>
      <c r="O313" t="b">
        <f>F313=ステップ対応前!F313</f>
        <v>1</v>
      </c>
      <c r="P313" t="b">
        <f>G313=ステップ対応前!G313</f>
        <v>1</v>
      </c>
      <c r="Q313" t="b">
        <f>H313=ステップ対応前!H313</f>
        <v>1</v>
      </c>
      <c r="R313" t="b">
        <f>I313=ステップ対応前!I313</f>
        <v>1</v>
      </c>
      <c r="S313" t="b">
        <f>J313=ステップ対応前!J313</f>
        <v>1</v>
      </c>
    </row>
    <row r="314" spans="1:19" x14ac:dyDescent="0.55000000000000004">
      <c r="A314" s="87">
        <v>45933.581145833334</v>
      </c>
      <c r="B314" s="66" t="s">
        <v>1388</v>
      </c>
      <c r="C314" s="66" t="s">
        <v>524</v>
      </c>
      <c r="D314" s="68">
        <v>45737</v>
      </c>
      <c r="E314" s="67">
        <v>0</v>
      </c>
      <c r="F314" s="67">
        <v>48</v>
      </c>
      <c r="G314" s="67">
        <v>134</v>
      </c>
      <c r="H314" s="66" t="s">
        <v>523</v>
      </c>
      <c r="I314" s="66" t="s">
        <v>490</v>
      </c>
      <c r="J314" s="67">
        <v>160</v>
      </c>
      <c r="K314" t="b">
        <f>B314=ステップ対応前!B314</f>
        <v>1</v>
      </c>
      <c r="L314" t="b">
        <f>C314=ステップ対応前!C314</f>
        <v>1</v>
      </c>
      <c r="M314" t="b">
        <f>D314=ステップ対応前!D314</f>
        <v>1</v>
      </c>
      <c r="N314" t="b">
        <f>E314=ステップ対応前!E314</f>
        <v>1</v>
      </c>
      <c r="O314" t="b">
        <f>F314=ステップ対応前!F314</f>
        <v>1</v>
      </c>
      <c r="P314" t="b">
        <f>G314=ステップ対応前!G314</f>
        <v>1</v>
      </c>
      <c r="Q314" t="b">
        <f>H314=ステップ対応前!H314</f>
        <v>1</v>
      </c>
      <c r="R314" t="b">
        <f>I314=ステップ対応前!I314</f>
        <v>1</v>
      </c>
      <c r="S314" t="b">
        <f>J314=ステップ対応前!J314</f>
        <v>1</v>
      </c>
    </row>
    <row r="315" spans="1:19" x14ac:dyDescent="0.55000000000000004">
      <c r="A315" s="87">
        <v>45933.581145833334</v>
      </c>
      <c r="B315" s="66" t="s">
        <v>1388</v>
      </c>
      <c r="C315" s="66" t="s">
        <v>524</v>
      </c>
      <c r="D315" s="68">
        <v>45740</v>
      </c>
      <c r="E315" s="67">
        <v>0</v>
      </c>
      <c r="F315" s="67">
        <v>38</v>
      </c>
      <c r="G315" s="67">
        <v>132</v>
      </c>
      <c r="H315" s="66" t="s">
        <v>523</v>
      </c>
      <c r="I315" s="66" t="s">
        <v>490</v>
      </c>
      <c r="J315" s="67">
        <v>160</v>
      </c>
      <c r="K315" t="b">
        <f>B315=ステップ対応前!B315</f>
        <v>1</v>
      </c>
      <c r="L315" t="b">
        <f>C315=ステップ対応前!C315</f>
        <v>1</v>
      </c>
      <c r="M315" t="b">
        <f>D315=ステップ対応前!D315</f>
        <v>1</v>
      </c>
      <c r="N315" t="b">
        <f>E315=ステップ対応前!E315</f>
        <v>1</v>
      </c>
      <c r="O315" t="b">
        <f>F315=ステップ対応前!F315</f>
        <v>1</v>
      </c>
      <c r="P315" t="b">
        <f>G315=ステップ対応前!G315</f>
        <v>1</v>
      </c>
      <c r="Q315" t="b">
        <f>H315=ステップ対応前!H315</f>
        <v>1</v>
      </c>
      <c r="R315" t="b">
        <f>I315=ステップ対応前!I315</f>
        <v>1</v>
      </c>
      <c r="S315" t="b">
        <f>J315=ステップ対応前!J315</f>
        <v>1</v>
      </c>
    </row>
    <row r="316" spans="1:19" x14ac:dyDescent="0.55000000000000004">
      <c r="A316" s="87">
        <v>45933.581145833334</v>
      </c>
      <c r="B316" s="66" t="s">
        <v>1388</v>
      </c>
      <c r="C316" s="66" t="s">
        <v>524</v>
      </c>
      <c r="D316" s="68">
        <v>45741</v>
      </c>
      <c r="E316" s="67">
        <v>0</v>
      </c>
      <c r="F316" s="67">
        <v>45</v>
      </c>
      <c r="G316" s="67">
        <v>112</v>
      </c>
      <c r="H316" s="66" t="s">
        <v>523</v>
      </c>
      <c r="I316" s="66" t="s">
        <v>490</v>
      </c>
      <c r="J316" s="67">
        <v>160</v>
      </c>
      <c r="K316" t="b">
        <f>B316=ステップ対応前!B316</f>
        <v>1</v>
      </c>
      <c r="L316" t="b">
        <f>C316=ステップ対応前!C316</f>
        <v>1</v>
      </c>
      <c r="M316" t="b">
        <f>D316=ステップ対応前!D316</f>
        <v>1</v>
      </c>
      <c r="N316" t="b">
        <f>E316=ステップ対応前!E316</f>
        <v>1</v>
      </c>
      <c r="O316" t="b">
        <f>F316=ステップ対応前!F316</f>
        <v>1</v>
      </c>
      <c r="P316" t="b">
        <f>G316=ステップ対応前!G316</f>
        <v>1</v>
      </c>
      <c r="Q316" t="b">
        <f>H316=ステップ対応前!H316</f>
        <v>1</v>
      </c>
      <c r="R316" t="b">
        <f>I316=ステップ対応前!I316</f>
        <v>1</v>
      </c>
      <c r="S316" t="b">
        <f>J316=ステップ対応前!J316</f>
        <v>1</v>
      </c>
    </row>
    <row r="317" spans="1:19" x14ac:dyDescent="0.55000000000000004">
      <c r="A317" s="87">
        <v>45933.581145833334</v>
      </c>
      <c r="B317" s="66" t="s">
        <v>1388</v>
      </c>
      <c r="C317" s="66" t="s">
        <v>524</v>
      </c>
      <c r="D317" s="68">
        <v>45742</v>
      </c>
      <c r="E317" s="67">
        <v>0</v>
      </c>
      <c r="F317" s="67">
        <v>89</v>
      </c>
      <c r="G317" s="67">
        <v>124</v>
      </c>
      <c r="H317" s="66" t="s">
        <v>523</v>
      </c>
      <c r="I317" s="66" t="s">
        <v>490</v>
      </c>
      <c r="J317" s="67">
        <v>160</v>
      </c>
      <c r="K317" t="b">
        <f>B317=ステップ対応前!B317</f>
        <v>1</v>
      </c>
      <c r="L317" t="b">
        <f>C317=ステップ対応前!C317</f>
        <v>1</v>
      </c>
      <c r="M317" t="b">
        <f>D317=ステップ対応前!D317</f>
        <v>1</v>
      </c>
      <c r="N317" t="b">
        <f>E317=ステップ対応前!E317</f>
        <v>1</v>
      </c>
      <c r="O317" t="b">
        <f>F317=ステップ対応前!F317</f>
        <v>1</v>
      </c>
      <c r="P317" t="b">
        <f>G317=ステップ対応前!G317</f>
        <v>1</v>
      </c>
      <c r="Q317" t="b">
        <f>H317=ステップ対応前!H317</f>
        <v>1</v>
      </c>
      <c r="R317" t="b">
        <f>I317=ステップ対応前!I317</f>
        <v>1</v>
      </c>
      <c r="S317" t="b">
        <f>J317=ステップ対応前!J317</f>
        <v>1</v>
      </c>
    </row>
    <row r="318" spans="1:19" x14ac:dyDescent="0.55000000000000004">
      <c r="A318" s="87">
        <v>45933.581145833334</v>
      </c>
      <c r="B318" s="66" t="s">
        <v>1388</v>
      </c>
      <c r="C318" s="66" t="s">
        <v>524</v>
      </c>
      <c r="D318" s="68">
        <v>45743</v>
      </c>
      <c r="E318" s="67">
        <v>0</v>
      </c>
      <c r="F318" s="67">
        <v>50</v>
      </c>
      <c r="G318" s="67">
        <v>102</v>
      </c>
      <c r="H318" s="66" t="s">
        <v>523</v>
      </c>
      <c r="I318" s="66" t="s">
        <v>490</v>
      </c>
      <c r="J318" s="67">
        <v>160</v>
      </c>
      <c r="K318" t="b">
        <f>B318=ステップ対応前!B318</f>
        <v>1</v>
      </c>
      <c r="L318" t="b">
        <f>C318=ステップ対応前!C318</f>
        <v>1</v>
      </c>
      <c r="M318" t="b">
        <f>D318=ステップ対応前!D318</f>
        <v>1</v>
      </c>
      <c r="N318" t="b">
        <f>E318=ステップ対応前!E318</f>
        <v>1</v>
      </c>
      <c r="O318" t="b">
        <f>F318=ステップ対応前!F318</f>
        <v>1</v>
      </c>
      <c r="P318" t="b">
        <f>G318=ステップ対応前!G318</f>
        <v>1</v>
      </c>
      <c r="Q318" t="b">
        <f>H318=ステップ対応前!H318</f>
        <v>1</v>
      </c>
      <c r="R318" t="b">
        <f>I318=ステップ対応前!I318</f>
        <v>1</v>
      </c>
      <c r="S318" t="b">
        <f>J318=ステップ対応前!J318</f>
        <v>1</v>
      </c>
    </row>
    <row r="319" spans="1:19" x14ac:dyDescent="0.55000000000000004">
      <c r="A319" s="87">
        <v>45933.581145833334</v>
      </c>
      <c r="B319" s="66" t="s">
        <v>1388</v>
      </c>
      <c r="C319" s="66" t="s">
        <v>524</v>
      </c>
      <c r="D319" s="68">
        <v>45744</v>
      </c>
      <c r="E319" s="67">
        <v>0</v>
      </c>
      <c r="F319" s="67">
        <v>60</v>
      </c>
      <c r="G319" s="67">
        <v>132</v>
      </c>
      <c r="H319" s="66" t="s">
        <v>523</v>
      </c>
      <c r="I319" s="66" t="s">
        <v>490</v>
      </c>
      <c r="J319" s="67">
        <v>160</v>
      </c>
      <c r="K319" t="b">
        <f>B319=ステップ対応前!B319</f>
        <v>1</v>
      </c>
      <c r="L319" t="b">
        <f>C319=ステップ対応前!C319</f>
        <v>1</v>
      </c>
      <c r="M319" t="b">
        <f>D319=ステップ対応前!D319</f>
        <v>1</v>
      </c>
      <c r="N319" t="b">
        <f>E319=ステップ対応前!E319</f>
        <v>1</v>
      </c>
      <c r="O319" t="b">
        <f>F319=ステップ対応前!F319</f>
        <v>1</v>
      </c>
      <c r="P319" t="b">
        <f>G319=ステップ対応前!G319</f>
        <v>1</v>
      </c>
      <c r="Q319" t="b">
        <f>H319=ステップ対応前!H319</f>
        <v>1</v>
      </c>
      <c r="R319" t="b">
        <f>I319=ステップ対応前!I319</f>
        <v>1</v>
      </c>
      <c r="S319" t="b">
        <f>J319=ステップ対応前!J319</f>
        <v>1</v>
      </c>
    </row>
    <row r="320" spans="1:19" x14ac:dyDescent="0.55000000000000004">
      <c r="A320" s="87">
        <v>45933.581145833334</v>
      </c>
      <c r="B320" s="66" t="s">
        <v>1388</v>
      </c>
      <c r="C320" s="66" t="s">
        <v>524</v>
      </c>
      <c r="D320" s="68">
        <v>45751</v>
      </c>
      <c r="E320" s="67">
        <v>0</v>
      </c>
      <c r="F320" s="67">
        <v>54</v>
      </c>
      <c r="G320" s="67">
        <v>105</v>
      </c>
      <c r="H320" s="66" t="s">
        <v>523</v>
      </c>
      <c r="I320" s="66" t="s">
        <v>490</v>
      </c>
      <c r="J320" s="67">
        <v>160</v>
      </c>
      <c r="K320" t="b">
        <f>B320=ステップ対応前!B320</f>
        <v>1</v>
      </c>
      <c r="L320" t="b">
        <f>C320=ステップ対応前!C320</f>
        <v>1</v>
      </c>
      <c r="M320" t="b">
        <f>D320=ステップ対応前!D320</f>
        <v>1</v>
      </c>
      <c r="N320" t="b">
        <f>E320=ステップ対応前!E320</f>
        <v>1</v>
      </c>
      <c r="O320" t="b">
        <f>F320=ステップ対応前!F320</f>
        <v>1</v>
      </c>
      <c r="P320" t="b">
        <f>G320=ステップ対応前!G320</f>
        <v>1</v>
      </c>
      <c r="Q320" t="b">
        <f>H320=ステップ対応前!H320</f>
        <v>1</v>
      </c>
      <c r="R320" t="b">
        <f>I320=ステップ対応前!I320</f>
        <v>1</v>
      </c>
      <c r="S320" t="b">
        <f>J320=ステップ対応前!J320</f>
        <v>1</v>
      </c>
    </row>
    <row r="321" spans="1:19" x14ac:dyDescent="0.55000000000000004">
      <c r="A321" s="87">
        <v>45933.581145833334</v>
      </c>
      <c r="B321" s="66" t="s">
        <v>1388</v>
      </c>
      <c r="C321" s="66" t="s">
        <v>524</v>
      </c>
      <c r="D321" s="68">
        <v>45752</v>
      </c>
      <c r="E321" s="67">
        <v>0</v>
      </c>
      <c r="F321" s="67">
        <v>54</v>
      </c>
      <c r="G321" s="67">
        <v>84</v>
      </c>
      <c r="H321" s="66" t="s">
        <v>523</v>
      </c>
      <c r="I321" s="66" t="s">
        <v>490</v>
      </c>
      <c r="J321" s="67">
        <v>160</v>
      </c>
      <c r="K321" t="b">
        <f>B321=ステップ対応前!B321</f>
        <v>1</v>
      </c>
      <c r="L321" t="b">
        <f>C321=ステップ対応前!C321</f>
        <v>1</v>
      </c>
      <c r="M321" t="b">
        <f>D321=ステップ対応前!D321</f>
        <v>1</v>
      </c>
      <c r="N321" t="b">
        <f>E321=ステップ対応前!E321</f>
        <v>1</v>
      </c>
      <c r="O321" t="b">
        <f>F321=ステップ対応前!F321</f>
        <v>1</v>
      </c>
      <c r="P321" t="b">
        <f>G321=ステップ対応前!G321</f>
        <v>1</v>
      </c>
      <c r="Q321" t="b">
        <f>H321=ステップ対応前!H321</f>
        <v>1</v>
      </c>
      <c r="R321" t="b">
        <f>I321=ステップ対応前!I321</f>
        <v>1</v>
      </c>
      <c r="S321" t="b">
        <f>J321=ステップ対応前!J321</f>
        <v>1</v>
      </c>
    </row>
    <row r="322" spans="1:19" x14ac:dyDescent="0.55000000000000004">
      <c r="A322" s="87">
        <v>45933.581145833334</v>
      </c>
      <c r="B322" s="66" t="s">
        <v>1388</v>
      </c>
      <c r="C322" s="66" t="s">
        <v>524</v>
      </c>
      <c r="D322" s="68">
        <v>45754</v>
      </c>
      <c r="E322" s="67">
        <v>0</v>
      </c>
      <c r="F322" s="67">
        <v>54</v>
      </c>
      <c r="G322" s="67">
        <v>111</v>
      </c>
      <c r="H322" s="66" t="s">
        <v>523</v>
      </c>
      <c r="I322" s="66" t="s">
        <v>490</v>
      </c>
      <c r="J322" s="67">
        <v>160</v>
      </c>
      <c r="K322" t="b">
        <f>B322=ステップ対応前!B322</f>
        <v>1</v>
      </c>
      <c r="L322" t="b">
        <f>C322=ステップ対応前!C322</f>
        <v>1</v>
      </c>
      <c r="M322" t="b">
        <f>D322=ステップ対応前!D322</f>
        <v>1</v>
      </c>
      <c r="N322" t="b">
        <f>E322=ステップ対応前!E322</f>
        <v>1</v>
      </c>
      <c r="O322" t="b">
        <f>F322=ステップ対応前!F322</f>
        <v>1</v>
      </c>
      <c r="P322" t="b">
        <f>G322=ステップ対応前!G322</f>
        <v>1</v>
      </c>
      <c r="Q322" t="b">
        <f>H322=ステップ対応前!H322</f>
        <v>1</v>
      </c>
      <c r="R322" t="b">
        <f>I322=ステップ対応前!I322</f>
        <v>1</v>
      </c>
      <c r="S322" t="b">
        <f>J322=ステップ対応前!J322</f>
        <v>1</v>
      </c>
    </row>
    <row r="323" spans="1:19" x14ac:dyDescent="0.55000000000000004">
      <c r="A323" s="87">
        <v>45933.581145833334</v>
      </c>
      <c r="B323" s="66" t="s">
        <v>1388</v>
      </c>
      <c r="C323" s="66" t="s">
        <v>524</v>
      </c>
      <c r="D323" s="68">
        <v>45755</v>
      </c>
      <c r="E323" s="67">
        <v>0</v>
      </c>
      <c r="F323" s="67">
        <v>53</v>
      </c>
      <c r="G323" s="67">
        <v>94</v>
      </c>
      <c r="H323" s="66" t="s">
        <v>523</v>
      </c>
      <c r="I323" s="66" t="s">
        <v>490</v>
      </c>
      <c r="J323" s="67">
        <v>160</v>
      </c>
      <c r="K323" t="b">
        <f>B323=ステップ対応前!B323</f>
        <v>1</v>
      </c>
      <c r="L323" t="b">
        <f>C323=ステップ対応前!C323</f>
        <v>1</v>
      </c>
      <c r="M323" t="b">
        <f>D323=ステップ対応前!D323</f>
        <v>1</v>
      </c>
      <c r="N323" t="b">
        <f>E323=ステップ対応前!E323</f>
        <v>1</v>
      </c>
      <c r="O323" t="b">
        <f>F323=ステップ対応前!F323</f>
        <v>1</v>
      </c>
      <c r="P323" t="b">
        <f>G323=ステップ対応前!G323</f>
        <v>1</v>
      </c>
      <c r="Q323" t="b">
        <f>H323=ステップ対応前!H323</f>
        <v>1</v>
      </c>
      <c r="R323" t="b">
        <f>I323=ステップ対応前!I323</f>
        <v>1</v>
      </c>
      <c r="S323" t="b">
        <f>J323=ステップ対応前!J323</f>
        <v>1</v>
      </c>
    </row>
    <row r="324" spans="1:19" x14ac:dyDescent="0.55000000000000004">
      <c r="A324" s="87">
        <v>45933.581145833334</v>
      </c>
      <c r="B324" s="66" t="s">
        <v>1388</v>
      </c>
      <c r="C324" s="66" t="s">
        <v>524</v>
      </c>
      <c r="D324" s="68">
        <v>45758</v>
      </c>
      <c r="E324" s="67">
        <v>0</v>
      </c>
      <c r="F324" s="67">
        <v>60</v>
      </c>
      <c r="G324" s="67">
        <v>98</v>
      </c>
      <c r="H324" s="66" t="s">
        <v>523</v>
      </c>
      <c r="I324" s="66" t="s">
        <v>490</v>
      </c>
      <c r="J324" s="67">
        <v>160</v>
      </c>
      <c r="K324" t="b">
        <f>B324=ステップ対応前!B324</f>
        <v>1</v>
      </c>
      <c r="L324" t="b">
        <f>C324=ステップ対応前!C324</f>
        <v>1</v>
      </c>
      <c r="M324" t="b">
        <f>D324=ステップ対応前!D324</f>
        <v>1</v>
      </c>
      <c r="N324" t="b">
        <f>E324=ステップ対応前!E324</f>
        <v>1</v>
      </c>
      <c r="O324" t="b">
        <f>F324=ステップ対応前!F324</f>
        <v>1</v>
      </c>
      <c r="P324" t="b">
        <f>G324=ステップ対応前!G324</f>
        <v>1</v>
      </c>
      <c r="Q324" t="b">
        <f>H324=ステップ対応前!H324</f>
        <v>1</v>
      </c>
      <c r="R324" t="b">
        <f>I324=ステップ対応前!I324</f>
        <v>1</v>
      </c>
      <c r="S324" t="b">
        <f>J324=ステップ対応前!J324</f>
        <v>1</v>
      </c>
    </row>
    <row r="325" spans="1:19" x14ac:dyDescent="0.55000000000000004">
      <c r="A325" s="87">
        <v>45933.581145833334</v>
      </c>
      <c r="B325" s="66" t="s">
        <v>1388</v>
      </c>
      <c r="C325" s="66" t="s">
        <v>524</v>
      </c>
      <c r="D325" s="68">
        <v>45761</v>
      </c>
      <c r="E325" s="67">
        <v>0</v>
      </c>
      <c r="F325" s="67">
        <v>60</v>
      </c>
      <c r="G325" s="67">
        <v>83</v>
      </c>
      <c r="H325" s="66" t="s">
        <v>523</v>
      </c>
      <c r="I325" s="66" t="s">
        <v>490</v>
      </c>
      <c r="J325" s="67">
        <v>160</v>
      </c>
      <c r="K325" t="b">
        <f>B325=ステップ対応前!B325</f>
        <v>1</v>
      </c>
      <c r="L325" t="b">
        <f>C325=ステップ対応前!C325</f>
        <v>1</v>
      </c>
      <c r="M325" t="b">
        <f>D325=ステップ対応前!D325</f>
        <v>1</v>
      </c>
      <c r="N325" t="b">
        <f>E325=ステップ対応前!E325</f>
        <v>1</v>
      </c>
      <c r="O325" t="b">
        <f>F325=ステップ対応前!F325</f>
        <v>1</v>
      </c>
      <c r="P325" t="b">
        <f>G325=ステップ対応前!G325</f>
        <v>1</v>
      </c>
      <c r="Q325" t="b">
        <f>H325=ステップ対応前!H325</f>
        <v>1</v>
      </c>
      <c r="R325" t="b">
        <f>I325=ステップ対応前!I325</f>
        <v>1</v>
      </c>
      <c r="S325" t="b">
        <f>J325=ステップ対応前!J325</f>
        <v>1</v>
      </c>
    </row>
    <row r="326" spans="1:19" x14ac:dyDescent="0.55000000000000004">
      <c r="A326" s="87">
        <v>45933.581145833334</v>
      </c>
      <c r="B326" s="66" t="s">
        <v>1388</v>
      </c>
      <c r="C326" s="66" t="s">
        <v>524</v>
      </c>
      <c r="D326" s="68">
        <v>45762</v>
      </c>
      <c r="E326" s="67">
        <v>0</v>
      </c>
      <c r="F326" s="67">
        <v>47</v>
      </c>
      <c r="G326" s="67">
        <v>98</v>
      </c>
      <c r="H326" s="66" t="s">
        <v>523</v>
      </c>
      <c r="I326" s="66" t="s">
        <v>490</v>
      </c>
      <c r="J326" s="67">
        <v>160</v>
      </c>
      <c r="K326" t="b">
        <f>B326=ステップ対応前!B326</f>
        <v>1</v>
      </c>
      <c r="L326" t="b">
        <f>C326=ステップ対応前!C326</f>
        <v>1</v>
      </c>
      <c r="M326" t="b">
        <f>D326=ステップ対応前!D326</f>
        <v>1</v>
      </c>
      <c r="N326" t="b">
        <f>E326=ステップ対応前!E326</f>
        <v>1</v>
      </c>
      <c r="O326" t="b">
        <f>F326=ステップ対応前!F326</f>
        <v>1</v>
      </c>
      <c r="P326" t="b">
        <f>G326=ステップ対応前!G326</f>
        <v>1</v>
      </c>
      <c r="Q326" t="b">
        <f>H326=ステップ対応前!H326</f>
        <v>1</v>
      </c>
      <c r="R326" t="b">
        <f>I326=ステップ対応前!I326</f>
        <v>1</v>
      </c>
      <c r="S326" t="b">
        <f>J326=ステップ対応前!J326</f>
        <v>1</v>
      </c>
    </row>
    <row r="327" spans="1:19" x14ac:dyDescent="0.55000000000000004">
      <c r="A327" s="87">
        <v>45933.581145833334</v>
      </c>
      <c r="B327" s="66" t="s">
        <v>1388</v>
      </c>
      <c r="C327" s="66" t="s">
        <v>524</v>
      </c>
      <c r="D327" s="68">
        <v>45763</v>
      </c>
      <c r="E327" s="67">
        <v>0</v>
      </c>
      <c r="F327" s="67">
        <v>81</v>
      </c>
      <c r="G327" s="67">
        <v>84</v>
      </c>
      <c r="H327" s="66" t="s">
        <v>523</v>
      </c>
      <c r="I327" s="66" t="s">
        <v>490</v>
      </c>
      <c r="J327" s="67">
        <v>160</v>
      </c>
      <c r="K327" t="b">
        <f>B327=ステップ対応前!B327</f>
        <v>1</v>
      </c>
      <c r="L327" t="b">
        <f>C327=ステップ対応前!C327</f>
        <v>1</v>
      </c>
      <c r="M327" t="b">
        <f>D327=ステップ対応前!D327</f>
        <v>1</v>
      </c>
      <c r="N327" t="b">
        <f>E327=ステップ対応前!E327</f>
        <v>1</v>
      </c>
      <c r="O327" t="b">
        <f>F327=ステップ対応前!F327</f>
        <v>1</v>
      </c>
      <c r="P327" t="b">
        <f>G327=ステップ対応前!G327</f>
        <v>1</v>
      </c>
      <c r="Q327" t="b">
        <f>H327=ステップ対応前!H327</f>
        <v>1</v>
      </c>
      <c r="R327" t="b">
        <f>I327=ステップ対応前!I327</f>
        <v>1</v>
      </c>
      <c r="S327" t="b">
        <f>J327=ステップ対応前!J327</f>
        <v>1</v>
      </c>
    </row>
    <row r="328" spans="1:19" x14ac:dyDescent="0.55000000000000004">
      <c r="A328" s="87">
        <v>45933.581145833334</v>
      </c>
      <c r="B328" s="66" t="s">
        <v>1388</v>
      </c>
      <c r="C328" s="66" t="s">
        <v>524</v>
      </c>
      <c r="D328" s="68">
        <v>45764</v>
      </c>
      <c r="E328" s="67">
        <v>0</v>
      </c>
      <c r="F328" s="67">
        <v>20</v>
      </c>
      <c r="G328" s="67">
        <v>94</v>
      </c>
      <c r="H328" s="66" t="s">
        <v>523</v>
      </c>
      <c r="I328" s="66" t="s">
        <v>490</v>
      </c>
      <c r="J328" s="67">
        <v>160</v>
      </c>
      <c r="K328" t="b">
        <f>B328=ステップ対応前!B328</f>
        <v>1</v>
      </c>
      <c r="L328" t="b">
        <f>C328=ステップ対応前!C328</f>
        <v>1</v>
      </c>
      <c r="M328" t="b">
        <f>D328=ステップ対応前!D328</f>
        <v>1</v>
      </c>
      <c r="N328" t="b">
        <f>E328=ステップ対応前!E328</f>
        <v>1</v>
      </c>
      <c r="O328" t="b">
        <f>F328=ステップ対応前!F328</f>
        <v>1</v>
      </c>
      <c r="P328" t="b">
        <f>G328=ステップ対応前!G328</f>
        <v>1</v>
      </c>
      <c r="Q328" t="b">
        <f>H328=ステップ対応前!H328</f>
        <v>1</v>
      </c>
      <c r="R328" t="b">
        <f>I328=ステップ対応前!I328</f>
        <v>1</v>
      </c>
      <c r="S328" t="b">
        <f>J328=ステップ対応前!J328</f>
        <v>1</v>
      </c>
    </row>
    <row r="329" spans="1:19" x14ac:dyDescent="0.55000000000000004">
      <c r="A329" s="87">
        <v>45933.581145833334</v>
      </c>
      <c r="B329" s="66" t="s">
        <v>1388</v>
      </c>
      <c r="C329" s="66" t="s">
        <v>524</v>
      </c>
      <c r="D329" s="68">
        <v>45765</v>
      </c>
      <c r="E329" s="67">
        <v>0</v>
      </c>
      <c r="F329" s="67">
        <v>60</v>
      </c>
      <c r="G329" s="67">
        <v>91</v>
      </c>
      <c r="H329" s="66" t="s">
        <v>523</v>
      </c>
      <c r="I329" s="66" t="s">
        <v>490</v>
      </c>
      <c r="J329" s="67">
        <v>160</v>
      </c>
      <c r="K329" t="b">
        <f>B329=ステップ対応前!B329</f>
        <v>1</v>
      </c>
      <c r="L329" t="b">
        <f>C329=ステップ対応前!C329</f>
        <v>1</v>
      </c>
      <c r="M329" t="b">
        <f>D329=ステップ対応前!D329</f>
        <v>1</v>
      </c>
      <c r="N329" t="b">
        <f>E329=ステップ対応前!E329</f>
        <v>1</v>
      </c>
      <c r="O329" t="b">
        <f>F329=ステップ対応前!F329</f>
        <v>1</v>
      </c>
      <c r="P329" t="b">
        <f>G329=ステップ対応前!G329</f>
        <v>1</v>
      </c>
      <c r="Q329" t="b">
        <f>H329=ステップ対応前!H329</f>
        <v>1</v>
      </c>
      <c r="R329" t="b">
        <f>I329=ステップ対応前!I329</f>
        <v>1</v>
      </c>
      <c r="S329" t="b">
        <f>J329=ステップ対応前!J329</f>
        <v>1</v>
      </c>
    </row>
    <row r="330" spans="1:19" x14ac:dyDescent="0.55000000000000004">
      <c r="A330" s="87">
        <v>45933.581145833334</v>
      </c>
      <c r="B330" s="66" t="s">
        <v>1388</v>
      </c>
      <c r="C330" s="66" t="s">
        <v>524</v>
      </c>
      <c r="D330" s="68">
        <v>45768</v>
      </c>
      <c r="E330" s="67">
        <v>0</v>
      </c>
      <c r="F330" s="67">
        <v>60</v>
      </c>
      <c r="G330" s="67">
        <v>96</v>
      </c>
      <c r="H330" s="66" t="s">
        <v>523</v>
      </c>
      <c r="I330" s="66" t="s">
        <v>490</v>
      </c>
      <c r="J330" s="67">
        <v>160</v>
      </c>
      <c r="K330" t="b">
        <f>B330=ステップ対応前!B330</f>
        <v>1</v>
      </c>
      <c r="L330" t="b">
        <f>C330=ステップ対応前!C330</f>
        <v>1</v>
      </c>
      <c r="M330" t="b">
        <f>D330=ステップ対応前!D330</f>
        <v>1</v>
      </c>
      <c r="N330" t="b">
        <f>E330=ステップ対応前!E330</f>
        <v>1</v>
      </c>
      <c r="O330" t="b">
        <f>F330=ステップ対応前!F330</f>
        <v>1</v>
      </c>
      <c r="P330" t="b">
        <f>G330=ステップ対応前!G330</f>
        <v>1</v>
      </c>
      <c r="Q330" t="b">
        <f>H330=ステップ対応前!H330</f>
        <v>1</v>
      </c>
      <c r="R330" t="b">
        <f>I330=ステップ対応前!I330</f>
        <v>1</v>
      </c>
      <c r="S330" t="b">
        <f>J330=ステップ対応前!J330</f>
        <v>1</v>
      </c>
    </row>
    <row r="331" spans="1:19" x14ac:dyDescent="0.55000000000000004">
      <c r="A331" s="87">
        <v>45933.581145833334</v>
      </c>
      <c r="B331" s="66" t="s">
        <v>1388</v>
      </c>
      <c r="C331" s="66" t="s">
        <v>524</v>
      </c>
      <c r="D331" s="68">
        <v>45769</v>
      </c>
      <c r="E331" s="67">
        <v>0</v>
      </c>
      <c r="F331" s="67">
        <v>60</v>
      </c>
      <c r="G331" s="67">
        <v>95</v>
      </c>
      <c r="H331" s="66" t="s">
        <v>523</v>
      </c>
      <c r="I331" s="66" t="s">
        <v>490</v>
      </c>
      <c r="J331" s="67">
        <v>160</v>
      </c>
      <c r="K331" t="b">
        <f>B331=ステップ対応前!B331</f>
        <v>1</v>
      </c>
      <c r="L331" t="b">
        <f>C331=ステップ対応前!C331</f>
        <v>1</v>
      </c>
      <c r="M331" t="b">
        <f>D331=ステップ対応前!D331</f>
        <v>1</v>
      </c>
      <c r="N331" t="b">
        <f>E331=ステップ対応前!E331</f>
        <v>1</v>
      </c>
      <c r="O331" t="b">
        <f>F331=ステップ対応前!F331</f>
        <v>1</v>
      </c>
      <c r="P331" t="b">
        <f>G331=ステップ対応前!G331</f>
        <v>1</v>
      </c>
      <c r="Q331" t="b">
        <f>H331=ステップ対応前!H331</f>
        <v>1</v>
      </c>
      <c r="R331" t="b">
        <f>I331=ステップ対応前!I331</f>
        <v>1</v>
      </c>
      <c r="S331" t="b">
        <f>J331=ステップ対応前!J331</f>
        <v>1</v>
      </c>
    </row>
    <row r="332" spans="1:19" x14ac:dyDescent="0.55000000000000004">
      <c r="A332" s="87">
        <v>45933.581145833334</v>
      </c>
      <c r="B332" s="66" t="s">
        <v>1388</v>
      </c>
      <c r="C332" s="66" t="s">
        <v>524</v>
      </c>
      <c r="D332" s="68">
        <v>45770</v>
      </c>
      <c r="E332" s="67">
        <v>0</v>
      </c>
      <c r="F332" s="67">
        <v>58</v>
      </c>
      <c r="G332" s="67">
        <v>90</v>
      </c>
      <c r="H332" s="66" t="s">
        <v>523</v>
      </c>
      <c r="I332" s="66" t="s">
        <v>490</v>
      </c>
      <c r="J332" s="67">
        <v>160</v>
      </c>
      <c r="K332" t="b">
        <f>B332=ステップ対応前!B332</f>
        <v>1</v>
      </c>
      <c r="L332" t="b">
        <f>C332=ステップ対応前!C332</f>
        <v>1</v>
      </c>
      <c r="M332" t="b">
        <f>D332=ステップ対応前!D332</f>
        <v>1</v>
      </c>
      <c r="N332" t="b">
        <f>E332=ステップ対応前!E332</f>
        <v>1</v>
      </c>
      <c r="O332" t="b">
        <f>F332=ステップ対応前!F332</f>
        <v>1</v>
      </c>
      <c r="P332" t="b">
        <f>G332=ステップ対応前!G332</f>
        <v>1</v>
      </c>
      <c r="Q332" t="b">
        <f>H332=ステップ対応前!H332</f>
        <v>1</v>
      </c>
      <c r="R332" t="b">
        <f>I332=ステップ対応前!I332</f>
        <v>1</v>
      </c>
      <c r="S332" t="b">
        <f>J332=ステップ対応前!J332</f>
        <v>1</v>
      </c>
    </row>
    <row r="333" spans="1:19" x14ac:dyDescent="0.55000000000000004">
      <c r="A333" s="87">
        <v>45933.581145833334</v>
      </c>
      <c r="B333" s="66" t="s">
        <v>1388</v>
      </c>
      <c r="C333" s="66" t="s">
        <v>524</v>
      </c>
      <c r="D333" s="68">
        <v>45771</v>
      </c>
      <c r="E333" s="67">
        <v>0</v>
      </c>
      <c r="F333" s="67">
        <v>53</v>
      </c>
      <c r="G333" s="67">
        <v>67</v>
      </c>
      <c r="H333" s="66" t="s">
        <v>523</v>
      </c>
      <c r="I333" s="66" t="s">
        <v>490</v>
      </c>
      <c r="J333" s="67">
        <v>160</v>
      </c>
      <c r="K333" t="b">
        <f>B333=ステップ対応前!B333</f>
        <v>1</v>
      </c>
      <c r="L333" t="b">
        <f>C333=ステップ対応前!C333</f>
        <v>1</v>
      </c>
      <c r="M333" t="b">
        <f>D333=ステップ対応前!D333</f>
        <v>1</v>
      </c>
      <c r="N333" t="b">
        <f>E333=ステップ対応前!E333</f>
        <v>1</v>
      </c>
      <c r="O333" t="b">
        <f>F333=ステップ対応前!F333</f>
        <v>1</v>
      </c>
      <c r="P333" t="b">
        <f>G333=ステップ対応前!G333</f>
        <v>1</v>
      </c>
      <c r="Q333" t="b">
        <f>H333=ステップ対応前!H333</f>
        <v>1</v>
      </c>
      <c r="R333" t="b">
        <f>I333=ステップ対応前!I333</f>
        <v>1</v>
      </c>
      <c r="S333" t="b">
        <f>J333=ステップ対応前!J333</f>
        <v>1</v>
      </c>
    </row>
    <row r="334" spans="1:19" x14ac:dyDescent="0.55000000000000004">
      <c r="A334" s="87">
        <v>45933.581145833334</v>
      </c>
      <c r="B334" s="66" t="s">
        <v>1388</v>
      </c>
      <c r="C334" s="66" t="s">
        <v>524</v>
      </c>
      <c r="D334" s="68">
        <v>45772</v>
      </c>
      <c r="E334" s="67">
        <v>0</v>
      </c>
      <c r="F334" s="67">
        <v>60</v>
      </c>
      <c r="G334" s="67">
        <v>88</v>
      </c>
      <c r="H334" s="66" t="s">
        <v>523</v>
      </c>
      <c r="I334" s="66" t="s">
        <v>490</v>
      </c>
      <c r="J334" s="67">
        <v>160</v>
      </c>
      <c r="K334" t="b">
        <f>B334=ステップ対応前!B334</f>
        <v>1</v>
      </c>
      <c r="L334" t="b">
        <f>C334=ステップ対応前!C334</f>
        <v>1</v>
      </c>
      <c r="M334" t="b">
        <f>D334=ステップ対応前!D334</f>
        <v>1</v>
      </c>
      <c r="N334" t="b">
        <f>E334=ステップ対応前!E334</f>
        <v>1</v>
      </c>
      <c r="O334" t="b">
        <f>F334=ステップ対応前!F334</f>
        <v>1</v>
      </c>
      <c r="P334" t="b">
        <f>G334=ステップ対応前!G334</f>
        <v>1</v>
      </c>
      <c r="Q334" t="b">
        <f>H334=ステップ対応前!H334</f>
        <v>1</v>
      </c>
      <c r="R334" t="b">
        <f>I334=ステップ対応前!I334</f>
        <v>1</v>
      </c>
      <c r="S334" t="b">
        <f>J334=ステップ対応前!J334</f>
        <v>1</v>
      </c>
    </row>
    <row r="335" spans="1:19" x14ac:dyDescent="0.55000000000000004">
      <c r="A335" s="87">
        <v>45933.581145833334</v>
      </c>
      <c r="B335" s="66" t="s">
        <v>1388</v>
      </c>
      <c r="C335" s="66" t="s">
        <v>524</v>
      </c>
      <c r="D335" s="68">
        <v>45783</v>
      </c>
      <c r="E335" s="67">
        <v>0</v>
      </c>
      <c r="F335" s="67">
        <v>60</v>
      </c>
      <c r="G335" s="67">
        <v>84</v>
      </c>
      <c r="H335" s="66" t="s">
        <v>523</v>
      </c>
      <c r="I335" s="66" t="s">
        <v>490</v>
      </c>
      <c r="J335" s="67">
        <v>160</v>
      </c>
      <c r="K335" t="b">
        <f>B335=ステップ対応前!B335</f>
        <v>1</v>
      </c>
      <c r="L335" t="b">
        <f>C335=ステップ対応前!C335</f>
        <v>1</v>
      </c>
      <c r="M335" t="b">
        <f>D335=ステップ対応前!D335</f>
        <v>1</v>
      </c>
      <c r="N335" t="b">
        <f>E335=ステップ対応前!E335</f>
        <v>1</v>
      </c>
      <c r="O335" t="b">
        <f>F335=ステップ対応前!F335</f>
        <v>1</v>
      </c>
      <c r="P335" t="b">
        <f>G335=ステップ対応前!G335</f>
        <v>1</v>
      </c>
      <c r="Q335" t="b">
        <f>H335=ステップ対応前!H335</f>
        <v>1</v>
      </c>
      <c r="R335" t="b">
        <f>I335=ステップ対応前!I335</f>
        <v>1</v>
      </c>
      <c r="S335" t="b">
        <f>J335=ステップ対応前!J335</f>
        <v>1</v>
      </c>
    </row>
    <row r="336" spans="1:19" x14ac:dyDescent="0.55000000000000004">
      <c r="A336" s="87">
        <v>45933.581145833334</v>
      </c>
      <c r="B336" s="66" t="s">
        <v>1388</v>
      </c>
      <c r="C336" s="66" t="s">
        <v>524</v>
      </c>
      <c r="D336" s="68">
        <v>45784</v>
      </c>
      <c r="E336" s="67">
        <v>0</v>
      </c>
      <c r="F336" s="67">
        <v>52</v>
      </c>
      <c r="G336" s="67">
        <v>87</v>
      </c>
      <c r="H336" s="66" t="s">
        <v>523</v>
      </c>
      <c r="I336" s="66" t="s">
        <v>490</v>
      </c>
      <c r="J336" s="67">
        <v>160</v>
      </c>
      <c r="K336" t="b">
        <f>B336=ステップ対応前!B336</f>
        <v>1</v>
      </c>
      <c r="L336" t="b">
        <f>C336=ステップ対応前!C336</f>
        <v>1</v>
      </c>
      <c r="M336" t="b">
        <f>D336=ステップ対応前!D336</f>
        <v>1</v>
      </c>
      <c r="N336" t="b">
        <f>E336=ステップ対応前!E336</f>
        <v>1</v>
      </c>
      <c r="O336" t="b">
        <f>F336=ステップ対応前!F336</f>
        <v>1</v>
      </c>
      <c r="P336" t="b">
        <f>G336=ステップ対応前!G336</f>
        <v>1</v>
      </c>
      <c r="Q336" t="b">
        <f>H336=ステップ対応前!H336</f>
        <v>1</v>
      </c>
      <c r="R336" t="b">
        <f>I336=ステップ対応前!I336</f>
        <v>1</v>
      </c>
      <c r="S336" t="b">
        <f>J336=ステップ対応前!J336</f>
        <v>1</v>
      </c>
    </row>
    <row r="337" spans="1:19" x14ac:dyDescent="0.55000000000000004">
      <c r="A337" s="87">
        <v>45933.581145833334</v>
      </c>
      <c r="B337" s="66" t="s">
        <v>1388</v>
      </c>
      <c r="C337" s="66" t="s">
        <v>524</v>
      </c>
      <c r="D337" s="68">
        <v>45785</v>
      </c>
      <c r="E337" s="67">
        <v>0</v>
      </c>
      <c r="F337" s="67">
        <v>50</v>
      </c>
      <c r="G337" s="67">
        <v>87</v>
      </c>
      <c r="H337" s="66" t="s">
        <v>523</v>
      </c>
      <c r="I337" s="66" t="s">
        <v>490</v>
      </c>
      <c r="J337" s="67">
        <v>160</v>
      </c>
      <c r="K337" t="b">
        <f>B337=ステップ対応前!B337</f>
        <v>1</v>
      </c>
      <c r="L337" t="b">
        <f>C337=ステップ対応前!C337</f>
        <v>1</v>
      </c>
      <c r="M337" t="b">
        <f>D337=ステップ対応前!D337</f>
        <v>1</v>
      </c>
      <c r="N337" t="b">
        <f>E337=ステップ対応前!E337</f>
        <v>1</v>
      </c>
      <c r="O337" t="b">
        <f>F337=ステップ対応前!F337</f>
        <v>1</v>
      </c>
      <c r="P337" t="b">
        <f>G337=ステップ対応前!G337</f>
        <v>1</v>
      </c>
      <c r="Q337" t="b">
        <f>H337=ステップ対応前!H337</f>
        <v>1</v>
      </c>
      <c r="R337" t="b">
        <f>I337=ステップ対応前!I337</f>
        <v>1</v>
      </c>
      <c r="S337" t="b">
        <f>J337=ステップ対応前!J337</f>
        <v>1</v>
      </c>
    </row>
    <row r="338" spans="1:19" x14ac:dyDescent="0.55000000000000004">
      <c r="A338" s="87">
        <v>45933.581145833334</v>
      </c>
      <c r="B338" s="66" t="s">
        <v>1388</v>
      </c>
      <c r="C338" s="66" t="s">
        <v>524</v>
      </c>
      <c r="D338" s="68">
        <v>45786</v>
      </c>
      <c r="E338" s="67">
        <v>0</v>
      </c>
      <c r="F338" s="67">
        <v>60</v>
      </c>
      <c r="G338" s="67">
        <v>86</v>
      </c>
      <c r="H338" s="66" t="s">
        <v>523</v>
      </c>
      <c r="I338" s="66" t="s">
        <v>490</v>
      </c>
      <c r="J338" s="67">
        <v>160</v>
      </c>
      <c r="K338" t="b">
        <f>B338=ステップ対応前!B338</f>
        <v>1</v>
      </c>
      <c r="L338" t="b">
        <f>C338=ステップ対応前!C338</f>
        <v>1</v>
      </c>
      <c r="M338" t="b">
        <f>D338=ステップ対応前!D338</f>
        <v>1</v>
      </c>
      <c r="N338" t="b">
        <f>E338=ステップ対応前!E338</f>
        <v>1</v>
      </c>
      <c r="O338" t="b">
        <f>F338=ステップ対応前!F338</f>
        <v>1</v>
      </c>
      <c r="P338" t="b">
        <f>G338=ステップ対応前!G338</f>
        <v>1</v>
      </c>
      <c r="Q338" t="b">
        <f>H338=ステップ対応前!H338</f>
        <v>1</v>
      </c>
      <c r="R338" t="b">
        <f>I338=ステップ対応前!I338</f>
        <v>1</v>
      </c>
      <c r="S338" t="b">
        <f>J338=ステップ対応前!J338</f>
        <v>1</v>
      </c>
    </row>
    <row r="339" spans="1:19" x14ac:dyDescent="0.55000000000000004">
      <c r="A339" s="87">
        <v>45933.581145833334</v>
      </c>
      <c r="B339" s="66" t="s">
        <v>1388</v>
      </c>
      <c r="C339" s="66" t="s">
        <v>524</v>
      </c>
      <c r="D339" s="68">
        <v>45789</v>
      </c>
      <c r="E339" s="67">
        <v>0</v>
      </c>
      <c r="F339" s="67">
        <v>57</v>
      </c>
      <c r="G339" s="67">
        <v>72</v>
      </c>
      <c r="H339" s="66" t="s">
        <v>523</v>
      </c>
      <c r="I339" s="66" t="s">
        <v>490</v>
      </c>
      <c r="J339" s="67">
        <v>160</v>
      </c>
      <c r="K339" t="b">
        <f>B339=ステップ対応前!B339</f>
        <v>1</v>
      </c>
      <c r="L339" t="b">
        <f>C339=ステップ対応前!C339</f>
        <v>1</v>
      </c>
      <c r="M339" t="b">
        <f>D339=ステップ対応前!D339</f>
        <v>1</v>
      </c>
      <c r="N339" t="b">
        <f>E339=ステップ対応前!E339</f>
        <v>1</v>
      </c>
      <c r="O339" t="b">
        <f>F339=ステップ対応前!F339</f>
        <v>1</v>
      </c>
      <c r="P339" t="b">
        <f>G339=ステップ対応前!G339</f>
        <v>1</v>
      </c>
      <c r="Q339" t="b">
        <f>H339=ステップ対応前!H339</f>
        <v>1</v>
      </c>
      <c r="R339" t="b">
        <f>I339=ステップ対応前!I339</f>
        <v>1</v>
      </c>
      <c r="S339" t="b">
        <f>J339=ステップ対応前!J339</f>
        <v>1</v>
      </c>
    </row>
    <row r="340" spans="1:19" x14ac:dyDescent="0.55000000000000004">
      <c r="A340" s="87">
        <v>45933.581145833334</v>
      </c>
      <c r="B340" s="66" t="s">
        <v>1388</v>
      </c>
      <c r="C340" s="66" t="s">
        <v>524</v>
      </c>
      <c r="D340" s="68">
        <v>45790</v>
      </c>
      <c r="E340" s="67">
        <v>0</v>
      </c>
      <c r="F340" s="67">
        <v>56</v>
      </c>
      <c r="G340" s="67">
        <v>94</v>
      </c>
      <c r="H340" s="66" t="s">
        <v>523</v>
      </c>
      <c r="I340" s="66" t="s">
        <v>490</v>
      </c>
      <c r="J340" s="67">
        <v>160</v>
      </c>
      <c r="K340" t="b">
        <f>B340=ステップ対応前!B340</f>
        <v>1</v>
      </c>
      <c r="L340" t="b">
        <f>C340=ステップ対応前!C340</f>
        <v>1</v>
      </c>
      <c r="M340" t="b">
        <f>D340=ステップ対応前!D340</f>
        <v>1</v>
      </c>
      <c r="N340" t="b">
        <f>E340=ステップ対応前!E340</f>
        <v>1</v>
      </c>
      <c r="O340" t="b">
        <f>F340=ステップ対応前!F340</f>
        <v>1</v>
      </c>
      <c r="P340" t="b">
        <f>G340=ステップ対応前!G340</f>
        <v>1</v>
      </c>
      <c r="Q340" t="b">
        <f>H340=ステップ対応前!H340</f>
        <v>1</v>
      </c>
      <c r="R340" t="b">
        <f>I340=ステップ対応前!I340</f>
        <v>1</v>
      </c>
      <c r="S340" t="b">
        <f>J340=ステップ対応前!J340</f>
        <v>1</v>
      </c>
    </row>
    <row r="341" spans="1:19" x14ac:dyDescent="0.55000000000000004">
      <c r="A341" s="87">
        <v>45933.581145833334</v>
      </c>
      <c r="B341" s="66" t="s">
        <v>1388</v>
      </c>
      <c r="C341" s="66" t="s">
        <v>524</v>
      </c>
      <c r="D341" s="68">
        <v>45791</v>
      </c>
      <c r="E341" s="67">
        <v>0</v>
      </c>
      <c r="F341" s="67">
        <v>46</v>
      </c>
      <c r="G341" s="67">
        <v>82</v>
      </c>
      <c r="H341" s="66" t="s">
        <v>523</v>
      </c>
      <c r="I341" s="66" t="s">
        <v>490</v>
      </c>
      <c r="J341" s="67">
        <v>160</v>
      </c>
      <c r="K341" t="b">
        <f>B341=ステップ対応前!B341</f>
        <v>1</v>
      </c>
      <c r="L341" t="b">
        <f>C341=ステップ対応前!C341</f>
        <v>1</v>
      </c>
      <c r="M341" t="b">
        <f>D341=ステップ対応前!D341</f>
        <v>1</v>
      </c>
      <c r="N341" t="b">
        <f>E341=ステップ対応前!E341</f>
        <v>1</v>
      </c>
      <c r="O341" t="b">
        <f>F341=ステップ対応前!F341</f>
        <v>1</v>
      </c>
      <c r="P341" t="b">
        <f>G341=ステップ対応前!G341</f>
        <v>1</v>
      </c>
      <c r="Q341" t="b">
        <f>H341=ステップ対応前!H341</f>
        <v>1</v>
      </c>
      <c r="R341" t="b">
        <f>I341=ステップ対応前!I341</f>
        <v>1</v>
      </c>
      <c r="S341" t="b">
        <f>J341=ステップ対応前!J341</f>
        <v>1</v>
      </c>
    </row>
    <row r="342" spans="1:19" x14ac:dyDescent="0.55000000000000004">
      <c r="A342" s="87">
        <v>45933.581145833334</v>
      </c>
      <c r="B342" s="66" t="s">
        <v>1388</v>
      </c>
      <c r="C342" s="66" t="s">
        <v>524</v>
      </c>
      <c r="D342" s="68">
        <v>45792</v>
      </c>
      <c r="E342" s="67">
        <v>0</v>
      </c>
      <c r="F342" s="67">
        <v>55</v>
      </c>
      <c r="G342" s="67">
        <v>93</v>
      </c>
      <c r="H342" s="66" t="s">
        <v>523</v>
      </c>
      <c r="I342" s="66" t="s">
        <v>490</v>
      </c>
      <c r="J342" s="67">
        <v>160</v>
      </c>
      <c r="K342" t="b">
        <f>B342=ステップ対応前!B342</f>
        <v>1</v>
      </c>
      <c r="L342" t="b">
        <f>C342=ステップ対応前!C342</f>
        <v>1</v>
      </c>
      <c r="M342" t="b">
        <f>D342=ステップ対応前!D342</f>
        <v>1</v>
      </c>
      <c r="N342" t="b">
        <f>E342=ステップ対応前!E342</f>
        <v>1</v>
      </c>
      <c r="O342" t="b">
        <f>F342=ステップ対応前!F342</f>
        <v>1</v>
      </c>
      <c r="P342" t="b">
        <f>G342=ステップ対応前!G342</f>
        <v>1</v>
      </c>
      <c r="Q342" t="b">
        <f>H342=ステップ対応前!H342</f>
        <v>1</v>
      </c>
      <c r="R342" t="b">
        <f>I342=ステップ対応前!I342</f>
        <v>1</v>
      </c>
      <c r="S342" t="b">
        <f>J342=ステップ対応前!J342</f>
        <v>1</v>
      </c>
    </row>
    <row r="343" spans="1:19" x14ac:dyDescent="0.55000000000000004">
      <c r="A343" s="87">
        <v>45933.581145833334</v>
      </c>
      <c r="B343" s="66" t="s">
        <v>1388</v>
      </c>
      <c r="C343" s="66" t="s">
        <v>524</v>
      </c>
      <c r="D343" s="68">
        <v>45793</v>
      </c>
      <c r="E343" s="67">
        <v>0</v>
      </c>
      <c r="F343" s="67">
        <v>54</v>
      </c>
      <c r="G343" s="67">
        <v>91</v>
      </c>
      <c r="H343" s="66" t="s">
        <v>523</v>
      </c>
      <c r="I343" s="66" t="s">
        <v>490</v>
      </c>
      <c r="J343" s="67">
        <v>160</v>
      </c>
      <c r="K343" t="b">
        <f>B343=ステップ対応前!B343</f>
        <v>1</v>
      </c>
      <c r="L343" t="b">
        <f>C343=ステップ対応前!C343</f>
        <v>1</v>
      </c>
      <c r="M343" t="b">
        <f>D343=ステップ対応前!D343</f>
        <v>1</v>
      </c>
      <c r="N343" t="b">
        <f>E343=ステップ対応前!E343</f>
        <v>1</v>
      </c>
      <c r="O343" t="b">
        <f>F343=ステップ対応前!F343</f>
        <v>1</v>
      </c>
      <c r="P343" t="b">
        <f>G343=ステップ対応前!G343</f>
        <v>1</v>
      </c>
      <c r="Q343" t="b">
        <f>H343=ステップ対応前!H343</f>
        <v>1</v>
      </c>
      <c r="R343" t="b">
        <f>I343=ステップ対応前!I343</f>
        <v>1</v>
      </c>
      <c r="S343" t="b">
        <f>J343=ステップ対応前!J343</f>
        <v>1</v>
      </c>
    </row>
    <row r="344" spans="1:19" x14ac:dyDescent="0.55000000000000004">
      <c r="A344" s="87">
        <v>45933.581145833334</v>
      </c>
      <c r="B344" s="66" t="s">
        <v>1388</v>
      </c>
      <c r="C344" s="66" t="s">
        <v>524</v>
      </c>
      <c r="D344" s="68">
        <v>45796</v>
      </c>
      <c r="E344" s="67">
        <v>0</v>
      </c>
      <c r="F344" s="67">
        <v>37</v>
      </c>
      <c r="G344" s="67">
        <v>97</v>
      </c>
      <c r="H344" s="66" t="s">
        <v>523</v>
      </c>
      <c r="I344" s="66" t="s">
        <v>490</v>
      </c>
      <c r="J344" s="67">
        <v>160</v>
      </c>
      <c r="K344" t="b">
        <f>B344=ステップ対応前!B344</f>
        <v>1</v>
      </c>
      <c r="L344" t="b">
        <f>C344=ステップ対応前!C344</f>
        <v>1</v>
      </c>
      <c r="M344" t="b">
        <f>D344=ステップ対応前!D344</f>
        <v>1</v>
      </c>
      <c r="N344" t="b">
        <f>E344=ステップ対応前!E344</f>
        <v>1</v>
      </c>
      <c r="O344" t="b">
        <f>F344=ステップ対応前!F344</f>
        <v>1</v>
      </c>
      <c r="P344" t="b">
        <f>G344=ステップ対応前!G344</f>
        <v>1</v>
      </c>
      <c r="Q344" t="b">
        <f>H344=ステップ対応前!H344</f>
        <v>1</v>
      </c>
      <c r="R344" t="b">
        <f>I344=ステップ対応前!I344</f>
        <v>1</v>
      </c>
      <c r="S344" t="b">
        <f>J344=ステップ対応前!J344</f>
        <v>1</v>
      </c>
    </row>
    <row r="345" spans="1:19" x14ac:dyDescent="0.55000000000000004">
      <c r="A345" s="87">
        <v>45933.581145833334</v>
      </c>
      <c r="B345" s="66" t="s">
        <v>1388</v>
      </c>
      <c r="C345" s="66" t="s">
        <v>524</v>
      </c>
      <c r="D345" s="68">
        <v>45797</v>
      </c>
      <c r="E345" s="67">
        <v>0</v>
      </c>
      <c r="F345" s="67">
        <v>37</v>
      </c>
      <c r="G345" s="67">
        <v>80</v>
      </c>
      <c r="H345" s="66" t="s">
        <v>523</v>
      </c>
      <c r="I345" s="66" t="s">
        <v>490</v>
      </c>
      <c r="J345" s="67">
        <v>160</v>
      </c>
      <c r="K345" t="b">
        <f>B345=ステップ対応前!B345</f>
        <v>1</v>
      </c>
      <c r="L345" t="b">
        <f>C345=ステップ対応前!C345</f>
        <v>1</v>
      </c>
      <c r="M345" t="b">
        <f>D345=ステップ対応前!D345</f>
        <v>1</v>
      </c>
      <c r="N345" t="b">
        <f>E345=ステップ対応前!E345</f>
        <v>1</v>
      </c>
      <c r="O345" t="b">
        <f>F345=ステップ対応前!F345</f>
        <v>1</v>
      </c>
      <c r="P345" t="b">
        <f>G345=ステップ対応前!G345</f>
        <v>1</v>
      </c>
      <c r="Q345" t="b">
        <f>H345=ステップ対応前!H345</f>
        <v>1</v>
      </c>
      <c r="R345" t="b">
        <f>I345=ステップ対応前!I345</f>
        <v>1</v>
      </c>
      <c r="S345" t="b">
        <f>J345=ステップ対応前!J345</f>
        <v>1</v>
      </c>
    </row>
    <row r="346" spans="1:19" x14ac:dyDescent="0.55000000000000004">
      <c r="A346" s="87">
        <v>45933.581145833334</v>
      </c>
      <c r="B346" s="66" t="s">
        <v>1388</v>
      </c>
      <c r="C346" s="66" t="s">
        <v>524</v>
      </c>
      <c r="D346" s="68">
        <v>45798</v>
      </c>
      <c r="E346" s="67">
        <v>0</v>
      </c>
      <c r="F346" s="67">
        <v>10</v>
      </c>
      <c r="G346" s="67">
        <v>72</v>
      </c>
      <c r="H346" s="66" t="s">
        <v>523</v>
      </c>
      <c r="I346" s="66" t="s">
        <v>490</v>
      </c>
      <c r="J346" s="67">
        <v>160</v>
      </c>
      <c r="K346" t="b">
        <f>B346=ステップ対応前!B346</f>
        <v>1</v>
      </c>
      <c r="L346" t="b">
        <f>C346=ステップ対応前!C346</f>
        <v>1</v>
      </c>
      <c r="M346" t="b">
        <f>D346=ステップ対応前!D346</f>
        <v>1</v>
      </c>
      <c r="N346" t="b">
        <f>E346=ステップ対応前!E346</f>
        <v>1</v>
      </c>
      <c r="O346" t="b">
        <f>F346=ステップ対応前!F346</f>
        <v>1</v>
      </c>
      <c r="P346" t="b">
        <f>G346=ステップ対応前!G346</f>
        <v>1</v>
      </c>
      <c r="Q346" t="b">
        <f>H346=ステップ対応前!H346</f>
        <v>1</v>
      </c>
      <c r="R346" t="b">
        <f>I346=ステップ対応前!I346</f>
        <v>1</v>
      </c>
      <c r="S346" t="b">
        <f>J346=ステップ対応前!J346</f>
        <v>1</v>
      </c>
    </row>
    <row r="347" spans="1:19" x14ac:dyDescent="0.55000000000000004">
      <c r="A347" s="87">
        <v>45933.581145833334</v>
      </c>
      <c r="B347" s="66" t="s">
        <v>1388</v>
      </c>
      <c r="C347" s="66" t="s">
        <v>524</v>
      </c>
      <c r="D347" s="68">
        <v>45799</v>
      </c>
      <c r="E347" s="67">
        <v>0</v>
      </c>
      <c r="F347" s="67">
        <v>24</v>
      </c>
      <c r="G347" s="67">
        <v>72</v>
      </c>
      <c r="H347" s="66" t="s">
        <v>523</v>
      </c>
      <c r="I347" s="66" t="s">
        <v>490</v>
      </c>
      <c r="J347" s="67">
        <v>160</v>
      </c>
      <c r="K347" t="b">
        <f>B347=ステップ対応前!B347</f>
        <v>1</v>
      </c>
      <c r="L347" t="b">
        <f>C347=ステップ対応前!C347</f>
        <v>1</v>
      </c>
      <c r="M347" t="b">
        <f>D347=ステップ対応前!D347</f>
        <v>1</v>
      </c>
      <c r="N347" t="b">
        <f>E347=ステップ対応前!E347</f>
        <v>1</v>
      </c>
      <c r="O347" t="b">
        <f>F347=ステップ対応前!F347</f>
        <v>1</v>
      </c>
      <c r="P347" t="b">
        <f>G347=ステップ対応前!G347</f>
        <v>1</v>
      </c>
      <c r="Q347" t="b">
        <f>H347=ステップ対応前!H347</f>
        <v>1</v>
      </c>
      <c r="R347" t="b">
        <f>I347=ステップ対応前!I347</f>
        <v>1</v>
      </c>
      <c r="S347" t="b">
        <f>J347=ステップ対応前!J347</f>
        <v>1</v>
      </c>
    </row>
    <row r="348" spans="1:19" x14ac:dyDescent="0.55000000000000004">
      <c r="A348" s="87">
        <v>45933.581145833334</v>
      </c>
      <c r="B348" s="66" t="s">
        <v>1388</v>
      </c>
      <c r="C348" s="66" t="s">
        <v>524</v>
      </c>
      <c r="D348" s="68">
        <v>45800</v>
      </c>
      <c r="E348" s="67">
        <v>0</v>
      </c>
      <c r="F348" s="67">
        <v>43</v>
      </c>
      <c r="G348" s="67">
        <v>79</v>
      </c>
      <c r="H348" s="66" t="s">
        <v>523</v>
      </c>
      <c r="I348" s="66" t="s">
        <v>490</v>
      </c>
      <c r="J348" s="67">
        <v>160</v>
      </c>
      <c r="K348" t="b">
        <f>B348=ステップ対応前!B348</f>
        <v>1</v>
      </c>
      <c r="L348" t="b">
        <f>C348=ステップ対応前!C348</f>
        <v>1</v>
      </c>
      <c r="M348" t="b">
        <f>D348=ステップ対応前!D348</f>
        <v>1</v>
      </c>
      <c r="N348" t="b">
        <f>E348=ステップ対応前!E348</f>
        <v>1</v>
      </c>
      <c r="O348" t="b">
        <f>F348=ステップ対応前!F348</f>
        <v>1</v>
      </c>
      <c r="P348" t="b">
        <f>G348=ステップ対応前!G348</f>
        <v>1</v>
      </c>
      <c r="Q348" t="b">
        <f>H348=ステップ対応前!H348</f>
        <v>1</v>
      </c>
      <c r="R348" t="b">
        <f>I348=ステップ対応前!I348</f>
        <v>1</v>
      </c>
      <c r="S348" t="b">
        <f>J348=ステップ対応前!J348</f>
        <v>1</v>
      </c>
    </row>
    <row r="349" spans="1:19" x14ac:dyDescent="0.55000000000000004">
      <c r="A349" s="87">
        <v>45933.581145833334</v>
      </c>
      <c r="B349" s="66" t="s">
        <v>1388</v>
      </c>
      <c r="C349" s="66" t="s">
        <v>524</v>
      </c>
      <c r="D349" s="68">
        <v>45803</v>
      </c>
      <c r="E349" s="67">
        <v>0</v>
      </c>
      <c r="F349" s="67">
        <v>43</v>
      </c>
      <c r="G349" s="67">
        <v>73</v>
      </c>
      <c r="H349" s="66" t="s">
        <v>523</v>
      </c>
      <c r="I349" s="66" t="s">
        <v>490</v>
      </c>
      <c r="J349" s="67">
        <v>160</v>
      </c>
      <c r="K349" t="b">
        <f>B349=ステップ対応前!B349</f>
        <v>1</v>
      </c>
      <c r="L349" t="b">
        <f>C349=ステップ対応前!C349</f>
        <v>1</v>
      </c>
      <c r="M349" t="b">
        <f>D349=ステップ対応前!D349</f>
        <v>1</v>
      </c>
      <c r="N349" t="b">
        <f>E349=ステップ対応前!E349</f>
        <v>1</v>
      </c>
      <c r="O349" t="b">
        <f>F349=ステップ対応前!F349</f>
        <v>1</v>
      </c>
      <c r="P349" t="b">
        <f>G349=ステップ対応前!G349</f>
        <v>1</v>
      </c>
      <c r="Q349" t="b">
        <f>H349=ステップ対応前!H349</f>
        <v>1</v>
      </c>
      <c r="R349" t="b">
        <f>I349=ステップ対応前!I349</f>
        <v>1</v>
      </c>
      <c r="S349" t="b">
        <f>J349=ステップ対応前!J349</f>
        <v>1</v>
      </c>
    </row>
    <row r="350" spans="1:19" x14ac:dyDescent="0.55000000000000004">
      <c r="A350" s="87">
        <v>45933.581145833334</v>
      </c>
      <c r="B350" s="66" t="s">
        <v>1388</v>
      </c>
      <c r="C350" s="66" t="s">
        <v>524</v>
      </c>
      <c r="D350" s="68">
        <v>45804</v>
      </c>
      <c r="E350" s="67">
        <v>0</v>
      </c>
      <c r="F350" s="67">
        <v>43</v>
      </c>
      <c r="G350" s="67">
        <v>73</v>
      </c>
      <c r="H350" s="66" t="s">
        <v>523</v>
      </c>
      <c r="I350" s="66" t="s">
        <v>490</v>
      </c>
      <c r="J350" s="67">
        <v>160</v>
      </c>
      <c r="K350" t="b">
        <f>B350=ステップ対応前!B350</f>
        <v>1</v>
      </c>
      <c r="L350" t="b">
        <f>C350=ステップ対応前!C350</f>
        <v>1</v>
      </c>
      <c r="M350" t="b">
        <f>D350=ステップ対応前!D350</f>
        <v>1</v>
      </c>
      <c r="N350" t="b">
        <f>E350=ステップ対応前!E350</f>
        <v>1</v>
      </c>
      <c r="O350" t="b">
        <f>F350=ステップ対応前!F350</f>
        <v>1</v>
      </c>
      <c r="P350" t="b">
        <f>G350=ステップ対応前!G350</f>
        <v>1</v>
      </c>
      <c r="Q350" t="b">
        <f>H350=ステップ対応前!H350</f>
        <v>1</v>
      </c>
      <c r="R350" t="b">
        <f>I350=ステップ対応前!I350</f>
        <v>1</v>
      </c>
      <c r="S350" t="b">
        <f>J350=ステップ対応前!J350</f>
        <v>1</v>
      </c>
    </row>
    <row r="351" spans="1:19" x14ac:dyDescent="0.55000000000000004">
      <c r="A351" s="87">
        <v>45933.581145833334</v>
      </c>
      <c r="B351" s="66" t="s">
        <v>1388</v>
      </c>
      <c r="C351" s="66" t="s">
        <v>524</v>
      </c>
      <c r="D351" s="68">
        <v>45805</v>
      </c>
      <c r="E351" s="67">
        <v>0</v>
      </c>
      <c r="F351" s="67">
        <v>44</v>
      </c>
      <c r="G351" s="67">
        <v>73</v>
      </c>
      <c r="H351" s="66" t="s">
        <v>523</v>
      </c>
      <c r="I351" s="66" t="s">
        <v>490</v>
      </c>
      <c r="J351" s="67">
        <v>160</v>
      </c>
      <c r="K351" t="b">
        <f>B351=ステップ対応前!B351</f>
        <v>1</v>
      </c>
      <c r="L351" t="b">
        <f>C351=ステップ対応前!C351</f>
        <v>1</v>
      </c>
      <c r="M351" t="b">
        <f>D351=ステップ対応前!D351</f>
        <v>1</v>
      </c>
      <c r="N351" t="b">
        <f>E351=ステップ対応前!E351</f>
        <v>1</v>
      </c>
      <c r="O351" t="b">
        <f>F351=ステップ対応前!F351</f>
        <v>1</v>
      </c>
      <c r="P351" t="b">
        <f>G351=ステップ対応前!G351</f>
        <v>1</v>
      </c>
      <c r="Q351" t="b">
        <f>H351=ステップ対応前!H351</f>
        <v>1</v>
      </c>
      <c r="R351" t="b">
        <f>I351=ステップ対応前!I351</f>
        <v>1</v>
      </c>
      <c r="S351" t="b">
        <f>J351=ステップ対応前!J351</f>
        <v>1</v>
      </c>
    </row>
    <row r="352" spans="1:19" x14ac:dyDescent="0.55000000000000004">
      <c r="A352" s="87">
        <v>45933.581145833334</v>
      </c>
      <c r="B352" s="66" t="s">
        <v>1388</v>
      </c>
      <c r="C352" s="66" t="s">
        <v>524</v>
      </c>
      <c r="D352" s="68">
        <v>45806</v>
      </c>
      <c r="E352" s="67">
        <v>0</v>
      </c>
      <c r="F352" s="67">
        <v>42</v>
      </c>
      <c r="G352" s="67">
        <v>14</v>
      </c>
      <c r="H352" s="66" t="s">
        <v>523</v>
      </c>
      <c r="I352" s="66" t="s">
        <v>490</v>
      </c>
      <c r="J352" s="67">
        <v>160</v>
      </c>
      <c r="K352" t="b">
        <f>B352=ステップ対応前!B352</f>
        <v>1</v>
      </c>
      <c r="L352" t="b">
        <f>C352=ステップ対応前!C352</f>
        <v>1</v>
      </c>
      <c r="M352" t="b">
        <f>D352=ステップ対応前!D352</f>
        <v>1</v>
      </c>
      <c r="N352" t="b">
        <f>E352=ステップ対応前!E352</f>
        <v>1</v>
      </c>
      <c r="O352" t="b">
        <f>F352=ステップ対応前!F352</f>
        <v>1</v>
      </c>
      <c r="P352" t="b">
        <f>G352=ステップ対応前!G352</f>
        <v>1</v>
      </c>
      <c r="Q352" t="b">
        <f>H352=ステップ対応前!H352</f>
        <v>1</v>
      </c>
      <c r="R352" t="b">
        <f>I352=ステップ対応前!I352</f>
        <v>1</v>
      </c>
      <c r="S352" t="b">
        <f>J352=ステップ対応前!J352</f>
        <v>1</v>
      </c>
    </row>
    <row r="353" spans="1:19" x14ac:dyDescent="0.55000000000000004">
      <c r="A353" s="87">
        <v>45933.581145833334</v>
      </c>
      <c r="B353" s="66" t="s">
        <v>1388</v>
      </c>
      <c r="C353" s="66" t="s">
        <v>525</v>
      </c>
      <c r="D353" s="68">
        <v>45716</v>
      </c>
      <c r="E353" s="67">
        <v>0</v>
      </c>
      <c r="F353" s="67">
        <v>7</v>
      </c>
      <c r="G353" s="67">
        <v>135</v>
      </c>
      <c r="H353" s="66" t="s">
        <v>523</v>
      </c>
      <c r="I353" s="66" t="s">
        <v>490</v>
      </c>
      <c r="J353" s="67">
        <v>160</v>
      </c>
      <c r="K353" t="b">
        <f>B353=ステップ対応前!B353</f>
        <v>1</v>
      </c>
      <c r="L353" t="b">
        <f>C353=ステップ対応前!C353</f>
        <v>1</v>
      </c>
      <c r="M353" t="b">
        <f>D353=ステップ対応前!D353</f>
        <v>1</v>
      </c>
      <c r="N353" t="b">
        <f>E353=ステップ対応前!E353</f>
        <v>1</v>
      </c>
      <c r="O353" t="b">
        <f>F353=ステップ対応前!F353</f>
        <v>1</v>
      </c>
      <c r="P353" t="b">
        <f>G353=ステップ対応前!G353</f>
        <v>1</v>
      </c>
      <c r="Q353" t="b">
        <f>H353=ステップ対応前!H353</f>
        <v>1</v>
      </c>
      <c r="R353" t="b">
        <f>I353=ステップ対応前!I353</f>
        <v>1</v>
      </c>
      <c r="S353" t="b">
        <f>J353=ステップ対応前!J353</f>
        <v>1</v>
      </c>
    </row>
    <row r="354" spans="1:19" x14ac:dyDescent="0.55000000000000004">
      <c r="A354" s="87">
        <v>45933.581145833334</v>
      </c>
      <c r="B354" s="66" t="s">
        <v>1388</v>
      </c>
      <c r="C354" s="66" t="s">
        <v>525</v>
      </c>
      <c r="D354" s="68">
        <v>45719</v>
      </c>
      <c r="E354" s="67">
        <v>0</v>
      </c>
      <c r="F354" s="67">
        <v>9</v>
      </c>
      <c r="G354" s="67">
        <v>107</v>
      </c>
      <c r="H354" s="66" t="s">
        <v>523</v>
      </c>
      <c r="I354" s="66" t="s">
        <v>490</v>
      </c>
      <c r="J354" s="67">
        <v>160</v>
      </c>
      <c r="K354" t="b">
        <f>B354=ステップ対応前!B354</f>
        <v>1</v>
      </c>
      <c r="L354" t="b">
        <f>C354=ステップ対応前!C354</f>
        <v>1</v>
      </c>
      <c r="M354" t="b">
        <f>D354=ステップ対応前!D354</f>
        <v>1</v>
      </c>
      <c r="N354" t="b">
        <f>E354=ステップ対応前!E354</f>
        <v>1</v>
      </c>
      <c r="O354" t="b">
        <f>F354=ステップ対応前!F354</f>
        <v>1</v>
      </c>
      <c r="P354" t="b">
        <f>G354=ステップ対応前!G354</f>
        <v>1</v>
      </c>
      <c r="Q354" t="b">
        <f>H354=ステップ対応前!H354</f>
        <v>1</v>
      </c>
      <c r="R354" t="b">
        <f>I354=ステップ対応前!I354</f>
        <v>1</v>
      </c>
      <c r="S354" t="b">
        <f>J354=ステップ対応前!J354</f>
        <v>1</v>
      </c>
    </row>
    <row r="355" spans="1:19" x14ac:dyDescent="0.55000000000000004">
      <c r="A355" s="87">
        <v>45933.581145833334</v>
      </c>
      <c r="B355" s="66" t="s">
        <v>1388</v>
      </c>
      <c r="C355" s="66" t="s">
        <v>525</v>
      </c>
      <c r="D355" s="68">
        <v>45720</v>
      </c>
      <c r="E355" s="67">
        <v>7</v>
      </c>
      <c r="F355" s="67">
        <v>10</v>
      </c>
      <c r="G355" s="67">
        <v>103</v>
      </c>
      <c r="H355" s="66" t="s">
        <v>523</v>
      </c>
      <c r="I355" s="66" t="s">
        <v>490</v>
      </c>
      <c r="J355" s="67">
        <v>160</v>
      </c>
      <c r="K355" t="b">
        <f>B355=ステップ対応前!B355</f>
        <v>1</v>
      </c>
      <c r="L355" t="b">
        <f>C355=ステップ対応前!C355</f>
        <v>1</v>
      </c>
      <c r="M355" t="b">
        <f>D355=ステップ対応前!D355</f>
        <v>1</v>
      </c>
      <c r="N355" t="b">
        <f>E355=ステップ対応前!E355</f>
        <v>1</v>
      </c>
      <c r="O355" t="b">
        <f>F355=ステップ対応前!F355</f>
        <v>1</v>
      </c>
      <c r="P355" t="b">
        <f>G355=ステップ対応前!G355</f>
        <v>1</v>
      </c>
      <c r="Q355" t="b">
        <f>H355=ステップ対応前!H355</f>
        <v>1</v>
      </c>
      <c r="R355" t="b">
        <f>I355=ステップ対応前!I355</f>
        <v>1</v>
      </c>
      <c r="S355" t="b">
        <f>J355=ステップ対応前!J355</f>
        <v>1</v>
      </c>
    </row>
    <row r="356" spans="1:19" x14ac:dyDescent="0.55000000000000004">
      <c r="A356" s="87">
        <v>45933.581145833334</v>
      </c>
      <c r="B356" s="66" t="s">
        <v>1388</v>
      </c>
      <c r="C356" s="66" t="s">
        <v>525</v>
      </c>
      <c r="D356" s="68">
        <v>45721</v>
      </c>
      <c r="E356" s="67">
        <v>9</v>
      </c>
      <c r="F356" s="67">
        <v>5</v>
      </c>
      <c r="G356" s="67">
        <v>117</v>
      </c>
      <c r="H356" s="66" t="s">
        <v>523</v>
      </c>
      <c r="I356" s="66" t="s">
        <v>490</v>
      </c>
      <c r="J356" s="67">
        <v>160</v>
      </c>
      <c r="K356" t="b">
        <f>B356=ステップ対応前!B356</f>
        <v>1</v>
      </c>
      <c r="L356" t="b">
        <f>C356=ステップ対応前!C356</f>
        <v>1</v>
      </c>
      <c r="M356" t="b">
        <f>D356=ステップ対応前!D356</f>
        <v>1</v>
      </c>
      <c r="N356" t="b">
        <f>E356=ステップ対応前!E356</f>
        <v>1</v>
      </c>
      <c r="O356" t="b">
        <f>F356=ステップ対応前!F356</f>
        <v>1</v>
      </c>
      <c r="P356" t="b">
        <f>G356=ステップ対応前!G356</f>
        <v>1</v>
      </c>
      <c r="Q356" t="b">
        <f>H356=ステップ対応前!H356</f>
        <v>1</v>
      </c>
      <c r="R356" t="b">
        <f>I356=ステップ対応前!I356</f>
        <v>1</v>
      </c>
      <c r="S356" t="b">
        <f>J356=ステップ対応前!J356</f>
        <v>1</v>
      </c>
    </row>
    <row r="357" spans="1:19" x14ac:dyDescent="0.55000000000000004">
      <c r="A357" s="87">
        <v>45933.581145833334</v>
      </c>
      <c r="B357" s="66" t="s">
        <v>1388</v>
      </c>
      <c r="C357" s="66" t="s">
        <v>525</v>
      </c>
      <c r="D357" s="68">
        <v>45722</v>
      </c>
      <c r="E357" s="67">
        <v>10</v>
      </c>
      <c r="F357" s="67">
        <v>0</v>
      </c>
      <c r="G357" s="67">
        <v>100</v>
      </c>
      <c r="H357" s="66" t="s">
        <v>523</v>
      </c>
      <c r="I357" s="66" t="s">
        <v>490</v>
      </c>
      <c r="J357" s="67">
        <v>160</v>
      </c>
      <c r="K357" t="b">
        <f>B357=ステップ対応前!B357</f>
        <v>1</v>
      </c>
      <c r="L357" t="b">
        <f>C357=ステップ対応前!C357</f>
        <v>1</v>
      </c>
      <c r="M357" t="b">
        <f>D357=ステップ対応前!D357</f>
        <v>1</v>
      </c>
      <c r="N357" t="b">
        <f>E357=ステップ対応前!E357</f>
        <v>1</v>
      </c>
      <c r="O357" t="b">
        <f>F357=ステップ対応前!F357</f>
        <v>1</v>
      </c>
      <c r="P357" t="b">
        <f>G357=ステップ対応前!G357</f>
        <v>1</v>
      </c>
      <c r="Q357" t="b">
        <f>H357=ステップ対応前!H357</f>
        <v>1</v>
      </c>
      <c r="R357" t="b">
        <f>I357=ステップ対応前!I357</f>
        <v>1</v>
      </c>
      <c r="S357" t="b">
        <f>J357=ステップ対応前!J357</f>
        <v>1</v>
      </c>
    </row>
    <row r="358" spans="1:19" x14ac:dyDescent="0.55000000000000004">
      <c r="A358" s="87">
        <v>45933.581145833334</v>
      </c>
      <c r="B358" s="66" t="s">
        <v>1388</v>
      </c>
      <c r="C358" s="66" t="s">
        <v>525</v>
      </c>
      <c r="D358" s="68">
        <v>45751</v>
      </c>
      <c r="E358" s="67">
        <v>0</v>
      </c>
      <c r="F358" s="67">
        <v>6</v>
      </c>
      <c r="G358" s="67">
        <v>105</v>
      </c>
      <c r="H358" s="66" t="s">
        <v>523</v>
      </c>
      <c r="I358" s="66" t="s">
        <v>490</v>
      </c>
      <c r="J358" s="67">
        <v>160</v>
      </c>
      <c r="K358" t="b">
        <f>B358=ステップ対応前!B358</f>
        <v>1</v>
      </c>
      <c r="L358" t="b">
        <f>C358=ステップ対応前!C358</f>
        <v>1</v>
      </c>
      <c r="M358" t="b">
        <f>D358=ステップ対応前!D358</f>
        <v>1</v>
      </c>
      <c r="N358" t="b">
        <f>E358=ステップ対応前!E358</f>
        <v>1</v>
      </c>
      <c r="O358" t="b">
        <f>F358=ステップ対応前!F358</f>
        <v>1</v>
      </c>
      <c r="P358" t="b">
        <f>G358=ステップ対応前!G358</f>
        <v>1</v>
      </c>
      <c r="Q358" t="b">
        <f>H358=ステップ対応前!H358</f>
        <v>1</v>
      </c>
      <c r="R358" t="b">
        <f>I358=ステップ対応前!I358</f>
        <v>1</v>
      </c>
      <c r="S358" t="b">
        <f>J358=ステップ対応前!J358</f>
        <v>1</v>
      </c>
    </row>
    <row r="359" spans="1:19" x14ac:dyDescent="0.55000000000000004">
      <c r="A359" s="87">
        <v>45933.581145833334</v>
      </c>
      <c r="B359" s="66" t="s">
        <v>1388</v>
      </c>
      <c r="C359" s="66" t="s">
        <v>525</v>
      </c>
      <c r="D359" s="68">
        <v>45754</v>
      </c>
      <c r="E359" s="67">
        <v>0</v>
      </c>
      <c r="F359" s="67">
        <v>6</v>
      </c>
      <c r="G359" s="67">
        <v>111</v>
      </c>
      <c r="H359" s="66" t="s">
        <v>523</v>
      </c>
      <c r="I359" s="66" t="s">
        <v>490</v>
      </c>
      <c r="J359" s="67">
        <v>160</v>
      </c>
      <c r="K359" t="b">
        <f>B359=ステップ対応前!B359</f>
        <v>1</v>
      </c>
      <c r="L359" t="b">
        <f>C359=ステップ対応前!C359</f>
        <v>1</v>
      </c>
      <c r="M359" t="b">
        <f>D359=ステップ対応前!D359</f>
        <v>1</v>
      </c>
      <c r="N359" t="b">
        <f>E359=ステップ対応前!E359</f>
        <v>1</v>
      </c>
      <c r="O359" t="b">
        <f>F359=ステップ対応前!F359</f>
        <v>1</v>
      </c>
      <c r="P359" t="b">
        <f>G359=ステップ対応前!G359</f>
        <v>1</v>
      </c>
      <c r="Q359" t="b">
        <f>H359=ステップ対応前!H359</f>
        <v>1</v>
      </c>
      <c r="R359" t="b">
        <f>I359=ステップ対応前!I359</f>
        <v>1</v>
      </c>
      <c r="S359" t="b">
        <f>J359=ステップ対応前!J359</f>
        <v>1</v>
      </c>
    </row>
    <row r="360" spans="1:19" x14ac:dyDescent="0.55000000000000004">
      <c r="A360" s="87">
        <v>45933.581145833334</v>
      </c>
      <c r="B360" s="66" t="s">
        <v>1388</v>
      </c>
      <c r="C360" s="66" t="s">
        <v>525</v>
      </c>
      <c r="D360" s="68">
        <v>45755</v>
      </c>
      <c r="E360" s="67">
        <v>6</v>
      </c>
      <c r="F360" s="67">
        <v>6</v>
      </c>
      <c r="G360" s="67">
        <v>94</v>
      </c>
      <c r="H360" s="66" t="s">
        <v>523</v>
      </c>
      <c r="I360" s="66" t="s">
        <v>490</v>
      </c>
      <c r="J360" s="67">
        <v>160</v>
      </c>
      <c r="K360" t="b">
        <f>B360=ステップ対応前!B360</f>
        <v>1</v>
      </c>
      <c r="L360" t="b">
        <f>C360=ステップ対応前!C360</f>
        <v>1</v>
      </c>
      <c r="M360" t="b">
        <f>D360=ステップ対応前!D360</f>
        <v>1</v>
      </c>
      <c r="N360" t="b">
        <f>E360=ステップ対応前!E360</f>
        <v>1</v>
      </c>
      <c r="O360" t="b">
        <f>F360=ステップ対応前!F360</f>
        <v>1</v>
      </c>
      <c r="P360" t="b">
        <f>G360=ステップ対応前!G360</f>
        <v>1</v>
      </c>
      <c r="Q360" t="b">
        <f>H360=ステップ対応前!H360</f>
        <v>1</v>
      </c>
      <c r="R360" t="b">
        <f>I360=ステップ対応前!I360</f>
        <v>1</v>
      </c>
      <c r="S360" t="b">
        <f>J360=ステップ対応前!J360</f>
        <v>1</v>
      </c>
    </row>
    <row r="361" spans="1:19" x14ac:dyDescent="0.55000000000000004">
      <c r="A361" s="87">
        <v>45933.581145833334</v>
      </c>
      <c r="B361" s="66" t="s">
        <v>1388</v>
      </c>
      <c r="C361" s="66" t="s">
        <v>525</v>
      </c>
      <c r="D361" s="68">
        <v>45756</v>
      </c>
      <c r="E361" s="67">
        <v>6</v>
      </c>
      <c r="F361" s="67">
        <v>6</v>
      </c>
      <c r="G361" s="67">
        <v>72</v>
      </c>
      <c r="H361" s="66" t="s">
        <v>523</v>
      </c>
      <c r="I361" s="66" t="s">
        <v>490</v>
      </c>
      <c r="J361" s="67">
        <v>160</v>
      </c>
      <c r="K361" t="b">
        <f>B361=ステップ対応前!B361</f>
        <v>1</v>
      </c>
      <c r="L361" t="b">
        <f>C361=ステップ対応前!C361</f>
        <v>1</v>
      </c>
      <c r="M361" t="b">
        <f>D361=ステップ対応前!D361</f>
        <v>1</v>
      </c>
      <c r="N361" t="b">
        <f>E361=ステップ対応前!E361</f>
        <v>1</v>
      </c>
      <c r="O361" t="b">
        <f>F361=ステップ対応前!F361</f>
        <v>1</v>
      </c>
      <c r="P361" t="b">
        <f>G361=ステップ対応前!G361</f>
        <v>1</v>
      </c>
      <c r="Q361" t="b">
        <f>H361=ステップ対応前!H361</f>
        <v>1</v>
      </c>
      <c r="R361" t="b">
        <f>I361=ステップ対応前!I361</f>
        <v>1</v>
      </c>
      <c r="S361" t="b">
        <f>J361=ステップ対応前!J361</f>
        <v>1</v>
      </c>
    </row>
    <row r="362" spans="1:19" x14ac:dyDescent="0.55000000000000004">
      <c r="A362" s="87">
        <v>45933.581145833334</v>
      </c>
      <c r="B362" s="66" t="s">
        <v>1388</v>
      </c>
      <c r="C362" s="66" t="s">
        <v>525</v>
      </c>
      <c r="D362" s="68">
        <v>45757</v>
      </c>
      <c r="E362" s="67">
        <v>6</v>
      </c>
      <c r="F362" s="67">
        <v>0</v>
      </c>
      <c r="G362" s="67">
        <v>74</v>
      </c>
      <c r="H362" s="66" t="s">
        <v>523</v>
      </c>
      <c r="I362" s="66" t="s">
        <v>490</v>
      </c>
      <c r="J362" s="67">
        <v>160</v>
      </c>
      <c r="K362" t="b">
        <f>B362=ステップ対応前!B362</f>
        <v>1</v>
      </c>
      <c r="L362" t="b">
        <f>C362=ステップ対応前!C362</f>
        <v>1</v>
      </c>
      <c r="M362" t="b">
        <f>D362=ステップ対応前!D362</f>
        <v>1</v>
      </c>
      <c r="N362" t="b">
        <f>E362=ステップ対応前!E362</f>
        <v>1</v>
      </c>
      <c r="O362" t="b">
        <f>F362=ステップ対応前!F362</f>
        <v>1</v>
      </c>
      <c r="P362" t="b">
        <f>G362=ステップ対応前!G362</f>
        <v>1</v>
      </c>
      <c r="Q362" t="b">
        <f>H362=ステップ対応前!H362</f>
        <v>1</v>
      </c>
      <c r="R362" t="b">
        <f>I362=ステップ対応前!I362</f>
        <v>1</v>
      </c>
      <c r="S362" t="b">
        <f>J362=ステップ対応前!J362</f>
        <v>1</v>
      </c>
    </row>
    <row r="363" spans="1:19" x14ac:dyDescent="0.55000000000000004">
      <c r="A363" s="87">
        <v>45933.581145833334</v>
      </c>
      <c r="B363" s="66" t="s">
        <v>1388</v>
      </c>
      <c r="C363" s="66" t="s">
        <v>525</v>
      </c>
      <c r="D363" s="68">
        <v>45793</v>
      </c>
      <c r="E363" s="67">
        <v>0</v>
      </c>
      <c r="F363" s="67">
        <v>5</v>
      </c>
      <c r="G363" s="67">
        <v>91</v>
      </c>
      <c r="H363" s="66" t="s">
        <v>523</v>
      </c>
      <c r="I363" s="66" t="s">
        <v>490</v>
      </c>
      <c r="J363" s="67">
        <v>160</v>
      </c>
      <c r="K363" t="b">
        <f>B363=ステップ対応前!B363</f>
        <v>1</v>
      </c>
      <c r="L363" t="b">
        <f>C363=ステップ対応前!C363</f>
        <v>1</v>
      </c>
      <c r="M363" t="b">
        <f>D363=ステップ対応前!D363</f>
        <v>1</v>
      </c>
      <c r="N363" t="b">
        <f>E363=ステップ対応前!E363</f>
        <v>1</v>
      </c>
      <c r="O363" t="b">
        <f>F363=ステップ対応前!F363</f>
        <v>1</v>
      </c>
      <c r="P363" t="b">
        <f>G363=ステップ対応前!G363</f>
        <v>1</v>
      </c>
      <c r="Q363" t="b">
        <f>H363=ステップ対応前!H363</f>
        <v>1</v>
      </c>
      <c r="R363" t="b">
        <f>I363=ステップ対応前!I363</f>
        <v>1</v>
      </c>
      <c r="S363" t="b">
        <f>J363=ステップ対応前!J363</f>
        <v>1</v>
      </c>
    </row>
    <row r="364" spans="1:19" x14ac:dyDescent="0.55000000000000004">
      <c r="A364" s="87">
        <v>45933.581145833334</v>
      </c>
      <c r="B364" s="66" t="s">
        <v>1388</v>
      </c>
      <c r="C364" s="66" t="s">
        <v>525</v>
      </c>
      <c r="D364" s="68">
        <v>45796</v>
      </c>
      <c r="E364" s="67">
        <v>0</v>
      </c>
      <c r="F364" s="67">
        <v>5</v>
      </c>
      <c r="G364" s="67">
        <v>97</v>
      </c>
      <c r="H364" s="66" t="s">
        <v>523</v>
      </c>
      <c r="I364" s="66" t="s">
        <v>490</v>
      </c>
      <c r="J364" s="67">
        <v>160</v>
      </c>
      <c r="K364" t="b">
        <f>B364=ステップ対応前!B364</f>
        <v>1</v>
      </c>
      <c r="L364" t="b">
        <f>C364=ステップ対応前!C364</f>
        <v>1</v>
      </c>
      <c r="M364" t="b">
        <f>D364=ステップ対応前!D364</f>
        <v>1</v>
      </c>
      <c r="N364" t="b">
        <f>E364=ステップ対応前!E364</f>
        <v>1</v>
      </c>
      <c r="O364" t="b">
        <f>F364=ステップ対応前!F364</f>
        <v>1</v>
      </c>
      <c r="P364" t="b">
        <f>G364=ステップ対応前!G364</f>
        <v>1</v>
      </c>
      <c r="Q364" t="b">
        <f>H364=ステップ対応前!H364</f>
        <v>1</v>
      </c>
      <c r="R364" t="b">
        <f>I364=ステップ対応前!I364</f>
        <v>1</v>
      </c>
      <c r="S364" t="b">
        <f>J364=ステップ対応前!J364</f>
        <v>1</v>
      </c>
    </row>
    <row r="365" spans="1:19" x14ac:dyDescent="0.55000000000000004">
      <c r="A365" s="87">
        <v>45933.581145833334</v>
      </c>
      <c r="B365" s="66" t="s">
        <v>1388</v>
      </c>
      <c r="C365" s="66" t="s">
        <v>525</v>
      </c>
      <c r="D365" s="68">
        <v>45797</v>
      </c>
      <c r="E365" s="67">
        <v>5</v>
      </c>
      <c r="F365" s="67">
        <v>5</v>
      </c>
      <c r="G365" s="67">
        <v>80</v>
      </c>
      <c r="H365" s="66" t="s">
        <v>523</v>
      </c>
      <c r="I365" s="66" t="s">
        <v>490</v>
      </c>
      <c r="J365" s="67">
        <v>160</v>
      </c>
      <c r="K365" t="b">
        <f>B365=ステップ対応前!B365</f>
        <v>1</v>
      </c>
      <c r="L365" t="b">
        <f>C365=ステップ対応前!C365</f>
        <v>1</v>
      </c>
      <c r="M365" t="b">
        <f>D365=ステップ対応前!D365</f>
        <v>1</v>
      </c>
      <c r="N365" t="b">
        <f>E365=ステップ対応前!E365</f>
        <v>1</v>
      </c>
      <c r="O365" t="b">
        <f>F365=ステップ対応前!F365</f>
        <v>1</v>
      </c>
      <c r="P365" t="b">
        <f>G365=ステップ対応前!G365</f>
        <v>1</v>
      </c>
      <c r="Q365" t="b">
        <f>H365=ステップ対応前!H365</f>
        <v>1</v>
      </c>
      <c r="R365" t="b">
        <f>I365=ステップ対応前!I365</f>
        <v>1</v>
      </c>
      <c r="S365" t="b">
        <f>J365=ステップ対応前!J365</f>
        <v>1</v>
      </c>
    </row>
    <row r="366" spans="1:19" x14ac:dyDescent="0.55000000000000004">
      <c r="A366" s="87">
        <v>45933.581145833334</v>
      </c>
      <c r="B366" s="66" t="s">
        <v>1388</v>
      </c>
      <c r="C366" s="66" t="s">
        <v>525</v>
      </c>
      <c r="D366" s="68">
        <v>45798</v>
      </c>
      <c r="E366" s="67">
        <v>5</v>
      </c>
      <c r="F366" s="67">
        <v>5</v>
      </c>
      <c r="G366" s="67">
        <v>72</v>
      </c>
      <c r="H366" s="66" t="s">
        <v>523</v>
      </c>
      <c r="I366" s="66" t="s">
        <v>490</v>
      </c>
      <c r="J366" s="67">
        <v>160</v>
      </c>
      <c r="K366" t="b">
        <f>B366=ステップ対応前!B366</f>
        <v>1</v>
      </c>
      <c r="L366" t="b">
        <f>C366=ステップ対応前!C366</f>
        <v>1</v>
      </c>
      <c r="M366" t="b">
        <f>D366=ステップ対応前!D366</f>
        <v>1</v>
      </c>
      <c r="N366" t="b">
        <f>E366=ステップ対応前!E366</f>
        <v>1</v>
      </c>
      <c r="O366" t="b">
        <f>F366=ステップ対応前!F366</f>
        <v>1</v>
      </c>
      <c r="P366" t="b">
        <f>G366=ステップ対応前!G366</f>
        <v>1</v>
      </c>
      <c r="Q366" t="b">
        <f>H366=ステップ対応前!H366</f>
        <v>1</v>
      </c>
      <c r="R366" t="b">
        <f>I366=ステップ対応前!I366</f>
        <v>1</v>
      </c>
      <c r="S366" t="b">
        <f>J366=ステップ対応前!J366</f>
        <v>1</v>
      </c>
    </row>
    <row r="367" spans="1:19" x14ac:dyDescent="0.55000000000000004">
      <c r="A367" s="87">
        <v>45933.581145833334</v>
      </c>
      <c r="B367" s="66" t="s">
        <v>1388</v>
      </c>
      <c r="C367" s="66" t="s">
        <v>525</v>
      </c>
      <c r="D367" s="68">
        <v>45799</v>
      </c>
      <c r="E367" s="67">
        <v>5</v>
      </c>
      <c r="F367" s="67">
        <v>0</v>
      </c>
      <c r="G367" s="67">
        <v>72</v>
      </c>
      <c r="H367" s="66" t="s">
        <v>523</v>
      </c>
      <c r="I367" s="66" t="s">
        <v>490</v>
      </c>
      <c r="J367" s="67">
        <v>160</v>
      </c>
      <c r="K367" t="b">
        <f>B367=ステップ対応前!B367</f>
        <v>1</v>
      </c>
      <c r="L367" t="b">
        <f>C367=ステップ対応前!C367</f>
        <v>1</v>
      </c>
      <c r="M367" t="b">
        <f>D367=ステップ対応前!D367</f>
        <v>1</v>
      </c>
      <c r="N367" t="b">
        <f>E367=ステップ対応前!E367</f>
        <v>1</v>
      </c>
      <c r="O367" t="b">
        <f>F367=ステップ対応前!F367</f>
        <v>1</v>
      </c>
      <c r="P367" t="b">
        <f>G367=ステップ対応前!G367</f>
        <v>1</v>
      </c>
      <c r="Q367" t="b">
        <f>H367=ステップ対応前!H367</f>
        <v>1</v>
      </c>
      <c r="R367" t="b">
        <f>I367=ステップ対応前!I367</f>
        <v>1</v>
      </c>
      <c r="S367" t="b">
        <f>J367=ステップ対応前!J367</f>
        <v>1</v>
      </c>
    </row>
    <row r="368" spans="1:19" x14ac:dyDescent="0.55000000000000004">
      <c r="A368" s="87">
        <v>45933.581145833334</v>
      </c>
      <c r="B368" s="66" t="s">
        <v>1388</v>
      </c>
      <c r="C368" s="66" t="s">
        <v>525</v>
      </c>
      <c r="D368" s="68">
        <v>45800</v>
      </c>
      <c r="E368" s="67">
        <v>5</v>
      </c>
      <c r="F368" s="67">
        <v>0</v>
      </c>
      <c r="G368" s="67">
        <v>79</v>
      </c>
      <c r="H368" s="66" t="s">
        <v>523</v>
      </c>
      <c r="I368" s="66" t="s">
        <v>490</v>
      </c>
      <c r="J368" s="67">
        <v>160</v>
      </c>
      <c r="K368" t="b">
        <f>B368=ステップ対応前!B368</f>
        <v>1</v>
      </c>
      <c r="L368" t="b">
        <f>C368=ステップ対応前!C368</f>
        <v>1</v>
      </c>
      <c r="M368" t="b">
        <f>D368=ステップ対応前!D368</f>
        <v>1</v>
      </c>
      <c r="N368" t="b">
        <f>E368=ステップ対応前!E368</f>
        <v>1</v>
      </c>
      <c r="O368" t="b">
        <f>F368=ステップ対応前!F368</f>
        <v>1</v>
      </c>
      <c r="P368" t="b">
        <f>G368=ステップ対応前!G368</f>
        <v>1</v>
      </c>
      <c r="Q368" t="b">
        <f>H368=ステップ対応前!H368</f>
        <v>1</v>
      </c>
      <c r="R368" t="b">
        <f>I368=ステップ対応前!I368</f>
        <v>1</v>
      </c>
      <c r="S368" t="b">
        <f>J368=ステップ対応前!J368</f>
        <v>1</v>
      </c>
    </row>
    <row r="369" spans="1:19" x14ac:dyDescent="0.55000000000000004">
      <c r="A369" s="87">
        <v>45933.581145833334</v>
      </c>
      <c r="B369" s="66" t="s">
        <v>1388</v>
      </c>
      <c r="C369" s="66" t="s">
        <v>526</v>
      </c>
      <c r="D369" s="68">
        <v>45748</v>
      </c>
      <c r="E369" s="67">
        <v>0</v>
      </c>
      <c r="F369" s="67">
        <v>3</v>
      </c>
      <c r="G369" s="67">
        <v>128</v>
      </c>
      <c r="H369" s="66" t="s">
        <v>513</v>
      </c>
      <c r="I369" s="66" t="s">
        <v>499</v>
      </c>
      <c r="J369" s="67">
        <v>160</v>
      </c>
      <c r="K369" t="b">
        <f>B369=ステップ対応前!B369</f>
        <v>1</v>
      </c>
      <c r="L369" t="b">
        <f>C369=ステップ対応前!C369</f>
        <v>1</v>
      </c>
      <c r="M369" t="b">
        <f>D369=ステップ対応前!D369</f>
        <v>1</v>
      </c>
      <c r="N369" t="b">
        <f>E369=ステップ対応前!E369</f>
        <v>1</v>
      </c>
      <c r="O369" t="b">
        <f>F369=ステップ対応前!F369</f>
        <v>1</v>
      </c>
      <c r="P369" t="b">
        <f>G369=ステップ対応前!G369</f>
        <v>1</v>
      </c>
      <c r="Q369" t="b">
        <f>H369=ステップ対応前!H369</f>
        <v>1</v>
      </c>
      <c r="R369" t="b">
        <f>I369=ステップ対応前!I369</f>
        <v>1</v>
      </c>
      <c r="S369" t="b">
        <f>J369=ステップ対応前!J369</f>
        <v>1</v>
      </c>
    </row>
    <row r="370" spans="1:19" x14ac:dyDescent="0.55000000000000004">
      <c r="A370" s="87">
        <v>45933.581145833334</v>
      </c>
      <c r="B370" s="66" t="s">
        <v>1388</v>
      </c>
      <c r="C370" s="66" t="s">
        <v>526</v>
      </c>
      <c r="D370" s="68">
        <v>45751</v>
      </c>
      <c r="E370" s="67">
        <v>3</v>
      </c>
      <c r="F370" s="67">
        <v>0</v>
      </c>
      <c r="G370" s="67">
        <v>105</v>
      </c>
      <c r="H370" s="66" t="s">
        <v>513</v>
      </c>
      <c r="I370" s="66" t="s">
        <v>499</v>
      </c>
      <c r="J370" s="67">
        <v>160</v>
      </c>
      <c r="K370" t="b">
        <f>B370=ステップ対応前!B370</f>
        <v>1</v>
      </c>
      <c r="L370" t="b">
        <f>C370=ステップ対応前!C370</f>
        <v>1</v>
      </c>
      <c r="M370" t="b">
        <f>D370=ステップ対応前!D370</f>
        <v>1</v>
      </c>
      <c r="N370" t="b">
        <f>E370=ステップ対応前!E370</f>
        <v>1</v>
      </c>
      <c r="O370" t="b">
        <f>F370=ステップ対応前!F370</f>
        <v>1</v>
      </c>
      <c r="P370" t="b">
        <f>G370=ステップ対応前!G370</f>
        <v>1</v>
      </c>
      <c r="Q370" t="b">
        <f>H370=ステップ対応前!H370</f>
        <v>1</v>
      </c>
      <c r="R370" t="b">
        <f>I370=ステップ対応前!I370</f>
        <v>1</v>
      </c>
      <c r="S370" t="b">
        <f>J370=ステップ対応前!J370</f>
        <v>1</v>
      </c>
    </row>
    <row r="371" spans="1:19" x14ac:dyDescent="0.55000000000000004">
      <c r="A371" s="87">
        <v>45933.581145833334</v>
      </c>
      <c r="B371" s="66" t="s">
        <v>1388</v>
      </c>
      <c r="C371" s="66" t="s">
        <v>527</v>
      </c>
      <c r="D371" s="68">
        <v>45714</v>
      </c>
      <c r="E371" s="67">
        <v>0</v>
      </c>
      <c r="F371" s="67">
        <v>58</v>
      </c>
      <c r="G371" s="67">
        <v>116</v>
      </c>
      <c r="H371" s="66" t="s">
        <v>513</v>
      </c>
      <c r="I371" s="66" t="s">
        <v>473</v>
      </c>
      <c r="J371" s="67">
        <v>180</v>
      </c>
      <c r="K371" t="b">
        <f>B371=ステップ対応前!B371</f>
        <v>1</v>
      </c>
      <c r="L371" t="b">
        <f>C371=ステップ対応前!C371</f>
        <v>1</v>
      </c>
      <c r="M371" t="b">
        <f>D371=ステップ対応前!D371</f>
        <v>1</v>
      </c>
      <c r="N371" t="b">
        <f>E371=ステップ対応前!E371</f>
        <v>1</v>
      </c>
      <c r="O371" t="b">
        <f>F371=ステップ対応前!F371</f>
        <v>1</v>
      </c>
      <c r="P371" t="b">
        <f>G371=ステップ対応前!G371</f>
        <v>1</v>
      </c>
      <c r="Q371" t="b">
        <f>H371=ステップ対応前!H371</f>
        <v>1</v>
      </c>
      <c r="R371" t="b">
        <f>I371=ステップ対応前!I371</f>
        <v>1</v>
      </c>
      <c r="S371" t="b">
        <f>J371=ステップ対応前!J371</f>
        <v>1</v>
      </c>
    </row>
    <row r="372" spans="1:19" x14ac:dyDescent="0.55000000000000004">
      <c r="A372" s="87">
        <v>45933.581145833334</v>
      </c>
      <c r="B372" s="66" t="s">
        <v>1388</v>
      </c>
      <c r="C372" s="66" t="s">
        <v>527</v>
      </c>
      <c r="D372" s="68">
        <v>45715</v>
      </c>
      <c r="E372" s="67">
        <v>0</v>
      </c>
      <c r="F372" s="67">
        <v>12</v>
      </c>
      <c r="G372" s="67">
        <v>118</v>
      </c>
      <c r="H372" s="66" t="s">
        <v>513</v>
      </c>
      <c r="I372" s="66" t="s">
        <v>473</v>
      </c>
      <c r="J372" s="67">
        <v>180</v>
      </c>
      <c r="K372" t="b">
        <f>B372=ステップ対応前!B372</f>
        <v>1</v>
      </c>
      <c r="L372" t="b">
        <f>C372=ステップ対応前!C372</f>
        <v>1</v>
      </c>
      <c r="M372" t="b">
        <f>D372=ステップ対応前!D372</f>
        <v>1</v>
      </c>
      <c r="N372" t="b">
        <f>E372=ステップ対応前!E372</f>
        <v>1</v>
      </c>
      <c r="O372" t="b">
        <f>F372=ステップ対応前!F372</f>
        <v>1</v>
      </c>
      <c r="P372" t="b">
        <f>G372=ステップ対応前!G372</f>
        <v>1</v>
      </c>
      <c r="Q372" t="b">
        <f>H372=ステップ対応前!H372</f>
        <v>1</v>
      </c>
      <c r="R372" t="b">
        <f>I372=ステップ対応前!I372</f>
        <v>1</v>
      </c>
      <c r="S372" t="b">
        <f>J372=ステップ対応前!J372</f>
        <v>1</v>
      </c>
    </row>
    <row r="373" spans="1:19" x14ac:dyDescent="0.55000000000000004">
      <c r="A373" s="87">
        <v>45933.581145833334</v>
      </c>
      <c r="B373" s="66" t="s">
        <v>1388</v>
      </c>
      <c r="C373" s="66" t="s">
        <v>527</v>
      </c>
      <c r="D373" s="68">
        <v>45716</v>
      </c>
      <c r="E373" s="67">
        <v>58</v>
      </c>
      <c r="F373" s="67">
        <v>75</v>
      </c>
      <c r="G373" s="67">
        <v>135</v>
      </c>
      <c r="H373" s="66" t="s">
        <v>513</v>
      </c>
      <c r="I373" s="66" t="s">
        <v>473</v>
      </c>
      <c r="J373" s="67">
        <v>180</v>
      </c>
      <c r="K373" t="b">
        <f>B373=ステップ対応前!B373</f>
        <v>1</v>
      </c>
      <c r="L373" t="b">
        <f>C373=ステップ対応前!C373</f>
        <v>1</v>
      </c>
      <c r="M373" t="b">
        <f>D373=ステップ対応前!D373</f>
        <v>1</v>
      </c>
      <c r="N373" t="b">
        <f>E373=ステップ対応前!E373</f>
        <v>1</v>
      </c>
      <c r="O373" t="b">
        <f>F373=ステップ対応前!F373</f>
        <v>1</v>
      </c>
      <c r="P373" t="b">
        <f>G373=ステップ対応前!G373</f>
        <v>1</v>
      </c>
      <c r="Q373" t="b">
        <f>H373=ステップ対応前!H373</f>
        <v>1</v>
      </c>
      <c r="R373" t="b">
        <f>I373=ステップ対応前!I373</f>
        <v>1</v>
      </c>
      <c r="S373" t="b">
        <f>J373=ステップ対応前!J373</f>
        <v>1</v>
      </c>
    </row>
    <row r="374" spans="1:19" x14ac:dyDescent="0.55000000000000004">
      <c r="A374" s="87">
        <v>45933.581145833334</v>
      </c>
      <c r="B374" s="66" t="s">
        <v>1388</v>
      </c>
      <c r="C374" s="66" t="s">
        <v>527</v>
      </c>
      <c r="D374" s="68">
        <v>45719</v>
      </c>
      <c r="E374" s="67">
        <v>12</v>
      </c>
      <c r="F374" s="67">
        <v>18</v>
      </c>
      <c r="G374" s="67">
        <v>107</v>
      </c>
      <c r="H374" s="66" t="s">
        <v>513</v>
      </c>
      <c r="I374" s="66" t="s">
        <v>473</v>
      </c>
      <c r="J374" s="67">
        <v>180</v>
      </c>
      <c r="K374" t="b">
        <f>B374=ステップ対応前!B374</f>
        <v>1</v>
      </c>
      <c r="L374" t="b">
        <f>C374=ステップ対応前!C374</f>
        <v>1</v>
      </c>
      <c r="M374" t="b">
        <f>D374=ステップ対応前!D374</f>
        <v>1</v>
      </c>
      <c r="N374" t="b">
        <f>E374=ステップ対応前!E374</f>
        <v>1</v>
      </c>
      <c r="O374" t="b">
        <f>F374=ステップ対応前!F374</f>
        <v>1</v>
      </c>
      <c r="P374" t="b">
        <f>G374=ステップ対応前!G374</f>
        <v>1</v>
      </c>
      <c r="Q374" t="b">
        <f>H374=ステップ対応前!H374</f>
        <v>1</v>
      </c>
      <c r="R374" t="b">
        <f>I374=ステップ対応前!I374</f>
        <v>1</v>
      </c>
      <c r="S374" t="b">
        <f>J374=ステップ対応前!J374</f>
        <v>1</v>
      </c>
    </row>
    <row r="375" spans="1:19" x14ac:dyDescent="0.55000000000000004">
      <c r="A375" s="87">
        <v>45933.581145833334</v>
      </c>
      <c r="B375" s="66" t="s">
        <v>1388</v>
      </c>
      <c r="C375" s="66" t="s">
        <v>527</v>
      </c>
      <c r="D375" s="68">
        <v>45720</v>
      </c>
      <c r="E375" s="67">
        <v>75</v>
      </c>
      <c r="F375" s="67">
        <v>54</v>
      </c>
      <c r="G375" s="67">
        <v>103</v>
      </c>
      <c r="H375" s="66" t="s">
        <v>513</v>
      </c>
      <c r="I375" s="66" t="s">
        <v>473</v>
      </c>
      <c r="J375" s="67">
        <v>180</v>
      </c>
      <c r="K375" t="b">
        <f>B375=ステップ対応前!B375</f>
        <v>1</v>
      </c>
      <c r="L375" t="b">
        <f>C375=ステップ対応前!C375</f>
        <v>1</v>
      </c>
      <c r="M375" t="b">
        <f>D375=ステップ対応前!D375</f>
        <v>1</v>
      </c>
      <c r="N375" t="b">
        <f>E375=ステップ対応前!E375</f>
        <v>1</v>
      </c>
      <c r="O375" t="b">
        <f>F375=ステップ対応前!F375</f>
        <v>1</v>
      </c>
      <c r="P375" t="b">
        <f>G375=ステップ対応前!G375</f>
        <v>1</v>
      </c>
      <c r="Q375" t="b">
        <f>H375=ステップ対応前!H375</f>
        <v>1</v>
      </c>
      <c r="R375" t="b">
        <f>I375=ステップ対応前!I375</f>
        <v>1</v>
      </c>
      <c r="S375" t="b">
        <f>J375=ステップ対応前!J375</f>
        <v>1</v>
      </c>
    </row>
    <row r="376" spans="1:19" x14ac:dyDescent="0.55000000000000004">
      <c r="A376" s="87">
        <v>45933.581145833334</v>
      </c>
      <c r="B376" s="66" t="s">
        <v>1388</v>
      </c>
      <c r="C376" s="66" t="s">
        <v>527</v>
      </c>
      <c r="D376" s="68">
        <v>45721</v>
      </c>
      <c r="E376" s="67">
        <v>18</v>
      </c>
      <c r="F376" s="67">
        <v>66</v>
      </c>
      <c r="G376" s="67">
        <v>117</v>
      </c>
      <c r="H376" s="66" t="s">
        <v>513</v>
      </c>
      <c r="I376" s="66" t="s">
        <v>473</v>
      </c>
      <c r="J376" s="67">
        <v>180</v>
      </c>
      <c r="K376" t="b">
        <f>B376=ステップ対応前!B376</f>
        <v>1</v>
      </c>
      <c r="L376" t="b">
        <f>C376=ステップ対応前!C376</f>
        <v>1</v>
      </c>
      <c r="M376" t="b">
        <f>D376=ステップ対応前!D376</f>
        <v>1</v>
      </c>
      <c r="N376" t="b">
        <f>E376=ステップ対応前!E376</f>
        <v>1</v>
      </c>
      <c r="O376" t="b">
        <f>F376=ステップ対応前!F376</f>
        <v>1</v>
      </c>
      <c r="P376" t="b">
        <f>G376=ステップ対応前!G376</f>
        <v>1</v>
      </c>
      <c r="Q376" t="b">
        <f>H376=ステップ対応前!H376</f>
        <v>1</v>
      </c>
      <c r="R376" t="b">
        <f>I376=ステップ対応前!I376</f>
        <v>1</v>
      </c>
      <c r="S376" t="b">
        <f>J376=ステップ対応前!J376</f>
        <v>1</v>
      </c>
    </row>
    <row r="377" spans="1:19" x14ac:dyDescent="0.55000000000000004">
      <c r="A377" s="87">
        <v>45933.581145833334</v>
      </c>
      <c r="B377" s="66" t="s">
        <v>1388</v>
      </c>
      <c r="C377" s="66" t="s">
        <v>527</v>
      </c>
      <c r="D377" s="68">
        <v>45722</v>
      </c>
      <c r="E377" s="67">
        <v>54</v>
      </c>
      <c r="F377" s="67">
        <v>20</v>
      </c>
      <c r="G377" s="67">
        <v>100</v>
      </c>
      <c r="H377" s="66" t="s">
        <v>513</v>
      </c>
      <c r="I377" s="66" t="s">
        <v>473</v>
      </c>
      <c r="J377" s="67">
        <v>180</v>
      </c>
      <c r="K377" t="b">
        <f>B377=ステップ対応前!B377</f>
        <v>1</v>
      </c>
      <c r="L377" t="b">
        <f>C377=ステップ対応前!C377</f>
        <v>1</v>
      </c>
      <c r="M377" t="b">
        <f>D377=ステップ対応前!D377</f>
        <v>1</v>
      </c>
      <c r="N377" t="b">
        <f>E377=ステップ対応前!E377</f>
        <v>1</v>
      </c>
      <c r="O377" t="b">
        <f>F377=ステップ対応前!F377</f>
        <v>1</v>
      </c>
      <c r="P377" t="b">
        <f>G377=ステップ対応前!G377</f>
        <v>1</v>
      </c>
      <c r="Q377" t="b">
        <f>H377=ステップ対応前!H377</f>
        <v>1</v>
      </c>
      <c r="R377" t="b">
        <f>I377=ステップ対応前!I377</f>
        <v>1</v>
      </c>
      <c r="S377" t="b">
        <f>J377=ステップ対応前!J377</f>
        <v>1</v>
      </c>
    </row>
    <row r="378" spans="1:19" x14ac:dyDescent="0.55000000000000004">
      <c r="A378" s="87">
        <v>45933.581145833334</v>
      </c>
      <c r="B378" s="66" t="s">
        <v>1388</v>
      </c>
      <c r="C378" s="66" t="s">
        <v>527</v>
      </c>
      <c r="D378" s="68">
        <v>45723</v>
      </c>
      <c r="E378" s="67">
        <v>66</v>
      </c>
      <c r="F378" s="67">
        <v>18</v>
      </c>
      <c r="G378" s="67">
        <v>109</v>
      </c>
      <c r="H378" s="66" t="s">
        <v>513</v>
      </c>
      <c r="I378" s="66" t="s">
        <v>473</v>
      </c>
      <c r="J378" s="67">
        <v>180</v>
      </c>
      <c r="K378" t="b">
        <f>B378=ステップ対応前!B378</f>
        <v>1</v>
      </c>
      <c r="L378" t="b">
        <f>C378=ステップ対応前!C378</f>
        <v>1</v>
      </c>
      <c r="M378" t="b">
        <f>D378=ステップ対応前!D378</f>
        <v>1</v>
      </c>
      <c r="N378" t="b">
        <f>E378=ステップ対応前!E378</f>
        <v>1</v>
      </c>
      <c r="O378" t="b">
        <f>F378=ステップ対応前!F378</f>
        <v>1</v>
      </c>
      <c r="P378" t="b">
        <f>G378=ステップ対応前!G378</f>
        <v>1</v>
      </c>
      <c r="Q378" t="b">
        <f>H378=ステップ対応前!H378</f>
        <v>1</v>
      </c>
      <c r="R378" t="b">
        <f>I378=ステップ対応前!I378</f>
        <v>1</v>
      </c>
      <c r="S378" t="b">
        <f>J378=ステップ対応前!J378</f>
        <v>1</v>
      </c>
    </row>
    <row r="379" spans="1:19" x14ac:dyDescent="0.55000000000000004">
      <c r="A379" s="87">
        <v>45933.581145833334</v>
      </c>
      <c r="B379" s="66" t="s">
        <v>1388</v>
      </c>
      <c r="C379" s="66" t="s">
        <v>527</v>
      </c>
      <c r="D379" s="68">
        <v>45726</v>
      </c>
      <c r="E379" s="67">
        <v>20</v>
      </c>
      <c r="F379" s="67">
        <v>4</v>
      </c>
      <c r="G379" s="67">
        <v>106</v>
      </c>
      <c r="H379" s="66" t="s">
        <v>513</v>
      </c>
      <c r="I379" s="66" t="s">
        <v>473</v>
      </c>
      <c r="J379" s="67">
        <v>180</v>
      </c>
      <c r="K379" t="b">
        <f>B379=ステップ対応前!B379</f>
        <v>1</v>
      </c>
      <c r="L379" t="b">
        <f>C379=ステップ対応前!C379</f>
        <v>1</v>
      </c>
      <c r="M379" t="b">
        <f>D379=ステップ対応前!D379</f>
        <v>1</v>
      </c>
      <c r="N379" t="b">
        <f>E379=ステップ対応前!E379</f>
        <v>1</v>
      </c>
      <c r="O379" t="b">
        <f>F379=ステップ対応前!F379</f>
        <v>1</v>
      </c>
      <c r="P379" t="b">
        <f>G379=ステップ対応前!G379</f>
        <v>1</v>
      </c>
      <c r="Q379" t="b">
        <f>H379=ステップ対応前!H379</f>
        <v>1</v>
      </c>
      <c r="R379" t="b">
        <f>I379=ステップ対応前!I379</f>
        <v>1</v>
      </c>
      <c r="S379" t="b">
        <f>J379=ステップ対応前!J379</f>
        <v>1</v>
      </c>
    </row>
    <row r="380" spans="1:19" x14ac:dyDescent="0.55000000000000004">
      <c r="A380" s="87">
        <v>45933.581145833334</v>
      </c>
      <c r="B380" s="66" t="s">
        <v>1388</v>
      </c>
      <c r="C380" s="66" t="s">
        <v>527</v>
      </c>
      <c r="D380" s="68">
        <v>45727</v>
      </c>
      <c r="E380" s="67">
        <v>18</v>
      </c>
      <c r="F380" s="67">
        <v>29</v>
      </c>
      <c r="G380" s="67">
        <v>102</v>
      </c>
      <c r="H380" s="66" t="s">
        <v>513</v>
      </c>
      <c r="I380" s="66" t="s">
        <v>473</v>
      </c>
      <c r="J380" s="67">
        <v>180</v>
      </c>
      <c r="K380" t="b">
        <f>B380=ステップ対応前!B380</f>
        <v>1</v>
      </c>
      <c r="L380" t="b">
        <f>C380=ステップ対応前!C380</f>
        <v>1</v>
      </c>
      <c r="M380" t="b">
        <f>D380=ステップ対応前!D380</f>
        <v>1</v>
      </c>
      <c r="N380" t="b">
        <f>E380=ステップ対応前!E380</f>
        <v>1</v>
      </c>
      <c r="O380" t="b">
        <f>F380=ステップ対応前!F380</f>
        <v>1</v>
      </c>
      <c r="P380" t="b">
        <f>G380=ステップ対応前!G380</f>
        <v>1</v>
      </c>
      <c r="Q380" t="b">
        <f>H380=ステップ対応前!H380</f>
        <v>1</v>
      </c>
      <c r="R380" t="b">
        <f>I380=ステップ対応前!I380</f>
        <v>1</v>
      </c>
      <c r="S380" t="b">
        <f>J380=ステップ対応前!J380</f>
        <v>1</v>
      </c>
    </row>
    <row r="381" spans="1:19" x14ac:dyDescent="0.55000000000000004">
      <c r="A381" s="87">
        <v>45933.581145833334</v>
      </c>
      <c r="B381" s="66" t="s">
        <v>1388</v>
      </c>
      <c r="C381" s="66" t="s">
        <v>527</v>
      </c>
      <c r="D381" s="68">
        <v>45728</v>
      </c>
      <c r="E381" s="67">
        <v>4</v>
      </c>
      <c r="F381" s="67">
        <v>22</v>
      </c>
      <c r="G381" s="67">
        <v>111</v>
      </c>
      <c r="H381" s="66" t="s">
        <v>513</v>
      </c>
      <c r="I381" s="66" t="s">
        <v>473</v>
      </c>
      <c r="J381" s="67">
        <v>180</v>
      </c>
      <c r="K381" t="b">
        <f>B381=ステップ対応前!B381</f>
        <v>1</v>
      </c>
      <c r="L381" t="b">
        <f>C381=ステップ対応前!C381</f>
        <v>1</v>
      </c>
      <c r="M381" t="b">
        <f>D381=ステップ対応前!D381</f>
        <v>1</v>
      </c>
      <c r="N381" t="b">
        <f>E381=ステップ対応前!E381</f>
        <v>1</v>
      </c>
      <c r="O381" t="b">
        <f>F381=ステップ対応前!F381</f>
        <v>1</v>
      </c>
      <c r="P381" t="b">
        <f>G381=ステップ対応前!G381</f>
        <v>1</v>
      </c>
      <c r="Q381" t="b">
        <f>H381=ステップ対応前!H381</f>
        <v>1</v>
      </c>
      <c r="R381" t="b">
        <f>I381=ステップ対応前!I381</f>
        <v>1</v>
      </c>
      <c r="S381" t="b">
        <f>J381=ステップ対応前!J381</f>
        <v>1</v>
      </c>
    </row>
    <row r="382" spans="1:19" x14ac:dyDescent="0.55000000000000004">
      <c r="A382" s="87">
        <v>45933.581145833334</v>
      </c>
      <c r="B382" s="66" t="s">
        <v>1388</v>
      </c>
      <c r="C382" s="66" t="s">
        <v>527</v>
      </c>
      <c r="D382" s="68">
        <v>45729</v>
      </c>
      <c r="E382" s="67">
        <v>29</v>
      </c>
      <c r="F382" s="67">
        <v>4</v>
      </c>
      <c r="G382" s="67">
        <v>101</v>
      </c>
      <c r="H382" s="66" t="s">
        <v>513</v>
      </c>
      <c r="I382" s="66" t="s">
        <v>473</v>
      </c>
      <c r="J382" s="67">
        <v>180</v>
      </c>
      <c r="K382" t="b">
        <f>B382=ステップ対応前!B382</f>
        <v>1</v>
      </c>
      <c r="L382" t="b">
        <f>C382=ステップ対応前!C382</f>
        <v>1</v>
      </c>
      <c r="M382" t="b">
        <f>D382=ステップ対応前!D382</f>
        <v>1</v>
      </c>
      <c r="N382" t="b">
        <f>E382=ステップ対応前!E382</f>
        <v>1</v>
      </c>
      <c r="O382" t="b">
        <f>F382=ステップ対応前!F382</f>
        <v>1</v>
      </c>
      <c r="P382" t="b">
        <f>G382=ステップ対応前!G382</f>
        <v>1</v>
      </c>
      <c r="Q382" t="b">
        <f>H382=ステップ対応前!H382</f>
        <v>1</v>
      </c>
      <c r="R382" t="b">
        <f>I382=ステップ対応前!I382</f>
        <v>1</v>
      </c>
      <c r="S382" t="b">
        <f>J382=ステップ対応前!J382</f>
        <v>1</v>
      </c>
    </row>
    <row r="383" spans="1:19" x14ac:dyDescent="0.55000000000000004">
      <c r="A383" s="87">
        <v>45933.581145833334</v>
      </c>
      <c r="B383" s="66" t="s">
        <v>1388</v>
      </c>
      <c r="C383" s="66" t="s">
        <v>527</v>
      </c>
      <c r="D383" s="68">
        <v>45730</v>
      </c>
      <c r="E383" s="67">
        <v>22</v>
      </c>
      <c r="F383" s="67">
        <v>4</v>
      </c>
      <c r="G383" s="67">
        <v>111</v>
      </c>
      <c r="H383" s="66" t="s">
        <v>513</v>
      </c>
      <c r="I383" s="66" t="s">
        <v>473</v>
      </c>
      <c r="J383" s="67">
        <v>180</v>
      </c>
      <c r="K383" t="b">
        <f>B383=ステップ対応前!B383</f>
        <v>1</v>
      </c>
      <c r="L383" t="b">
        <f>C383=ステップ対応前!C383</f>
        <v>1</v>
      </c>
      <c r="M383" t="b">
        <f>D383=ステップ対応前!D383</f>
        <v>1</v>
      </c>
      <c r="N383" t="b">
        <f>E383=ステップ対応前!E383</f>
        <v>1</v>
      </c>
      <c r="O383" t="b">
        <f>F383=ステップ対応前!F383</f>
        <v>1</v>
      </c>
      <c r="P383" t="b">
        <f>G383=ステップ対応前!G383</f>
        <v>1</v>
      </c>
      <c r="Q383" t="b">
        <f>H383=ステップ対応前!H383</f>
        <v>1</v>
      </c>
      <c r="R383" t="b">
        <f>I383=ステップ対応前!I383</f>
        <v>1</v>
      </c>
      <c r="S383" t="b">
        <f>J383=ステップ対応前!J383</f>
        <v>1</v>
      </c>
    </row>
    <row r="384" spans="1:19" x14ac:dyDescent="0.55000000000000004">
      <c r="A384" s="87">
        <v>45933.581145833334</v>
      </c>
      <c r="B384" s="66" t="s">
        <v>1388</v>
      </c>
      <c r="C384" s="66" t="s">
        <v>527</v>
      </c>
      <c r="D384" s="68">
        <v>45733</v>
      </c>
      <c r="E384" s="67">
        <v>4</v>
      </c>
      <c r="F384" s="67">
        <v>4</v>
      </c>
      <c r="G384" s="67">
        <v>124</v>
      </c>
      <c r="H384" s="66" t="s">
        <v>513</v>
      </c>
      <c r="I384" s="66" t="s">
        <v>473</v>
      </c>
      <c r="J384" s="67">
        <v>180</v>
      </c>
      <c r="K384" t="b">
        <f>B384=ステップ対応前!B384</f>
        <v>1</v>
      </c>
      <c r="L384" t="b">
        <f>C384=ステップ対応前!C384</f>
        <v>1</v>
      </c>
      <c r="M384" t="b">
        <f>D384=ステップ対応前!D384</f>
        <v>1</v>
      </c>
      <c r="N384" t="b">
        <f>E384=ステップ対応前!E384</f>
        <v>1</v>
      </c>
      <c r="O384" t="b">
        <f>F384=ステップ対応前!F384</f>
        <v>1</v>
      </c>
      <c r="P384" t="b">
        <f>G384=ステップ対応前!G384</f>
        <v>1</v>
      </c>
      <c r="Q384" t="b">
        <f>H384=ステップ対応前!H384</f>
        <v>1</v>
      </c>
      <c r="R384" t="b">
        <f>I384=ステップ対応前!I384</f>
        <v>1</v>
      </c>
      <c r="S384" t="b">
        <f>J384=ステップ対応前!J384</f>
        <v>1</v>
      </c>
    </row>
    <row r="385" spans="1:19" x14ac:dyDescent="0.55000000000000004">
      <c r="A385" s="87">
        <v>45933.581145833334</v>
      </c>
      <c r="B385" s="66" t="s">
        <v>1388</v>
      </c>
      <c r="C385" s="66" t="s">
        <v>527</v>
      </c>
      <c r="D385" s="68">
        <v>45734</v>
      </c>
      <c r="E385" s="67">
        <v>4</v>
      </c>
      <c r="F385" s="67">
        <v>4</v>
      </c>
      <c r="G385" s="67">
        <v>121</v>
      </c>
      <c r="H385" s="66" t="s">
        <v>513</v>
      </c>
      <c r="I385" s="66" t="s">
        <v>473</v>
      </c>
      <c r="J385" s="67">
        <v>180</v>
      </c>
      <c r="K385" t="b">
        <f>B385=ステップ対応前!B385</f>
        <v>1</v>
      </c>
      <c r="L385" t="b">
        <f>C385=ステップ対応前!C385</f>
        <v>1</v>
      </c>
      <c r="M385" t="b">
        <f>D385=ステップ対応前!D385</f>
        <v>1</v>
      </c>
      <c r="N385" t="b">
        <f>E385=ステップ対応前!E385</f>
        <v>1</v>
      </c>
      <c r="O385" t="b">
        <f>F385=ステップ対応前!F385</f>
        <v>1</v>
      </c>
      <c r="P385" t="b">
        <f>G385=ステップ対応前!G385</f>
        <v>1</v>
      </c>
      <c r="Q385" t="b">
        <f>H385=ステップ対応前!H385</f>
        <v>1</v>
      </c>
      <c r="R385" t="b">
        <f>I385=ステップ対応前!I385</f>
        <v>1</v>
      </c>
      <c r="S385" t="b">
        <f>J385=ステップ対応前!J385</f>
        <v>1</v>
      </c>
    </row>
    <row r="386" spans="1:19" x14ac:dyDescent="0.55000000000000004">
      <c r="A386" s="87">
        <v>45933.581145833334</v>
      </c>
      <c r="B386" s="66" t="s">
        <v>1388</v>
      </c>
      <c r="C386" s="66" t="s">
        <v>527</v>
      </c>
      <c r="D386" s="68">
        <v>45735</v>
      </c>
      <c r="E386" s="67">
        <v>4</v>
      </c>
      <c r="F386" s="67">
        <v>4</v>
      </c>
      <c r="G386" s="67">
        <v>133</v>
      </c>
      <c r="H386" s="66" t="s">
        <v>513</v>
      </c>
      <c r="I386" s="66" t="s">
        <v>473</v>
      </c>
      <c r="J386" s="67">
        <v>180</v>
      </c>
      <c r="K386" t="b">
        <f>B386=ステップ対応前!B386</f>
        <v>1</v>
      </c>
      <c r="L386" t="b">
        <f>C386=ステップ対応前!C386</f>
        <v>1</v>
      </c>
      <c r="M386" t="b">
        <f>D386=ステップ対応前!D386</f>
        <v>1</v>
      </c>
      <c r="N386" t="b">
        <f>E386=ステップ対応前!E386</f>
        <v>1</v>
      </c>
      <c r="O386" t="b">
        <f>F386=ステップ対応前!F386</f>
        <v>1</v>
      </c>
      <c r="P386" t="b">
        <f>G386=ステップ対応前!G386</f>
        <v>1</v>
      </c>
      <c r="Q386" t="b">
        <f>H386=ステップ対応前!H386</f>
        <v>1</v>
      </c>
      <c r="R386" t="b">
        <f>I386=ステップ対応前!I386</f>
        <v>1</v>
      </c>
      <c r="S386" t="b">
        <f>J386=ステップ対応前!J386</f>
        <v>1</v>
      </c>
    </row>
    <row r="387" spans="1:19" x14ac:dyDescent="0.55000000000000004">
      <c r="A387" s="87">
        <v>45933.581145833334</v>
      </c>
      <c r="B387" s="66" t="s">
        <v>1388</v>
      </c>
      <c r="C387" s="66" t="s">
        <v>527</v>
      </c>
      <c r="D387" s="68">
        <v>45736</v>
      </c>
      <c r="E387" s="67">
        <v>4</v>
      </c>
      <c r="F387" s="67">
        <v>4</v>
      </c>
      <c r="G387" s="67">
        <v>128</v>
      </c>
      <c r="H387" s="66" t="s">
        <v>513</v>
      </c>
      <c r="I387" s="66" t="s">
        <v>473</v>
      </c>
      <c r="J387" s="67">
        <v>180</v>
      </c>
      <c r="K387" t="b">
        <f>B387=ステップ対応前!B387</f>
        <v>1</v>
      </c>
      <c r="L387" t="b">
        <f>C387=ステップ対応前!C387</f>
        <v>1</v>
      </c>
      <c r="M387" t="b">
        <f>D387=ステップ対応前!D387</f>
        <v>1</v>
      </c>
      <c r="N387" t="b">
        <f>E387=ステップ対応前!E387</f>
        <v>1</v>
      </c>
      <c r="O387" t="b">
        <f>F387=ステップ対応前!F387</f>
        <v>1</v>
      </c>
      <c r="P387" t="b">
        <f>G387=ステップ対応前!G387</f>
        <v>1</v>
      </c>
      <c r="Q387" t="b">
        <f>H387=ステップ対応前!H387</f>
        <v>1</v>
      </c>
      <c r="R387" t="b">
        <f>I387=ステップ対応前!I387</f>
        <v>1</v>
      </c>
      <c r="S387" t="b">
        <f>J387=ステップ対応前!J387</f>
        <v>1</v>
      </c>
    </row>
    <row r="388" spans="1:19" x14ac:dyDescent="0.55000000000000004">
      <c r="A388" s="87">
        <v>45933.581145833334</v>
      </c>
      <c r="B388" s="66" t="s">
        <v>1388</v>
      </c>
      <c r="C388" s="66" t="s">
        <v>527</v>
      </c>
      <c r="D388" s="68">
        <v>45737</v>
      </c>
      <c r="E388" s="67">
        <v>4</v>
      </c>
      <c r="F388" s="67">
        <v>4</v>
      </c>
      <c r="G388" s="67">
        <v>134</v>
      </c>
      <c r="H388" s="66" t="s">
        <v>513</v>
      </c>
      <c r="I388" s="66" t="s">
        <v>473</v>
      </c>
      <c r="J388" s="67">
        <v>180</v>
      </c>
      <c r="K388" t="b">
        <f>B388=ステップ対応前!B388</f>
        <v>1</v>
      </c>
      <c r="L388" t="b">
        <f>C388=ステップ対応前!C388</f>
        <v>1</v>
      </c>
      <c r="M388" t="b">
        <f>D388=ステップ対応前!D388</f>
        <v>1</v>
      </c>
      <c r="N388" t="b">
        <f>E388=ステップ対応前!E388</f>
        <v>1</v>
      </c>
      <c r="O388" t="b">
        <f>F388=ステップ対応前!F388</f>
        <v>1</v>
      </c>
      <c r="P388" t="b">
        <f>G388=ステップ対応前!G388</f>
        <v>1</v>
      </c>
      <c r="Q388" t="b">
        <f>H388=ステップ対応前!H388</f>
        <v>1</v>
      </c>
      <c r="R388" t="b">
        <f>I388=ステップ対応前!I388</f>
        <v>1</v>
      </c>
      <c r="S388" t="b">
        <f>J388=ステップ対応前!J388</f>
        <v>1</v>
      </c>
    </row>
    <row r="389" spans="1:19" x14ac:dyDescent="0.55000000000000004">
      <c r="A389" s="87">
        <v>45933.581145833334</v>
      </c>
      <c r="B389" s="66" t="s">
        <v>1388</v>
      </c>
      <c r="C389" s="66" t="s">
        <v>527</v>
      </c>
      <c r="D389" s="68">
        <v>45740</v>
      </c>
      <c r="E389" s="67">
        <v>4</v>
      </c>
      <c r="F389" s="67">
        <v>4</v>
      </c>
      <c r="G389" s="67">
        <v>132</v>
      </c>
      <c r="H389" s="66" t="s">
        <v>513</v>
      </c>
      <c r="I389" s="66" t="s">
        <v>473</v>
      </c>
      <c r="J389" s="67">
        <v>180</v>
      </c>
      <c r="K389" t="b">
        <f>B389=ステップ対応前!B389</f>
        <v>1</v>
      </c>
      <c r="L389" t="b">
        <f>C389=ステップ対応前!C389</f>
        <v>1</v>
      </c>
      <c r="M389" t="b">
        <f>D389=ステップ対応前!D389</f>
        <v>1</v>
      </c>
      <c r="N389" t="b">
        <f>E389=ステップ対応前!E389</f>
        <v>1</v>
      </c>
      <c r="O389" t="b">
        <f>F389=ステップ対応前!F389</f>
        <v>1</v>
      </c>
      <c r="P389" t="b">
        <f>G389=ステップ対応前!G389</f>
        <v>1</v>
      </c>
      <c r="Q389" t="b">
        <f>H389=ステップ対応前!H389</f>
        <v>1</v>
      </c>
      <c r="R389" t="b">
        <f>I389=ステップ対応前!I389</f>
        <v>1</v>
      </c>
      <c r="S389" t="b">
        <f>J389=ステップ対応前!J389</f>
        <v>1</v>
      </c>
    </row>
    <row r="390" spans="1:19" x14ac:dyDescent="0.55000000000000004">
      <c r="A390" s="87">
        <v>45933.581145833334</v>
      </c>
      <c r="B390" s="66" t="s">
        <v>1388</v>
      </c>
      <c r="C390" s="66" t="s">
        <v>527</v>
      </c>
      <c r="D390" s="68">
        <v>45741</v>
      </c>
      <c r="E390" s="67">
        <v>4</v>
      </c>
      <c r="F390" s="67">
        <v>49</v>
      </c>
      <c r="G390" s="67">
        <v>112</v>
      </c>
      <c r="H390" s="66" t="s">
        <v>513</v>
      </c>
      <c r="I390" s="66" t="s">
        <v>473</v>
      </c>
      <c r="J390" s="67">
        <v>180</v>
      </c>
      <c r="K390" t="b">
        <f>B390=ステップ対応前!B390</f>
        <v>1</v>
      </c>
      <c r="L390" t="b">
        <f>C390=ステップ対応前!C390</f>
        <v>1</v>
      </c>
      <c r="M390" t="b">
        <f>D390=ステップ対応前!D390</f>
        <v>1</v>
      </c>
      <c r="N390" t="b">
        <f>E390=ステップ対応前!E390</f>
        <v>1</v>
      </c>
      <c r="O390" t="b">
        <f>F390=ステップ対応前!F390</f>
        <v>1</v>
      </c>
      <c r="P390" t="b">
        <f>G390=ステップ対応前!G390</f>
        <v>1</v>
      </c>
      <c r="Q390" t="b">
        <f>H390=ステップ対応前!H390</f>
        <v>1</v>
      </c>
      <c r="R390" t="b">
        <f>I390=ステップ対応前!I390</f>
        <v>1</v>
      </c>
      <c r="S390" t="b">
        <f>J390=ステップ対応前!J390</f>
        <v>1</v>
      </c>
    </row>
    <row r="391" spans="1:19" x14ac:dyDescent="0.55000000000000004">
      <c r="A391" s="87">
        <v>45933.581145833334</v>
      </c>
      <c r="B391" s="66" t="s">
        <v>1388</v>
      </c>
      <c r="C391" s="66" t="s">
        <v>527</v>
      </c>
      <c r="D391" s="68">
        <v>45742</v>
      </c>
      <c r="E391" s="67">
        <v>4</v>
      </c>
      <c r="F391" s="67">
        <v>27</v>
      </c>
      <c r="G391" s="67">
        <v>124</v>
      </c>
      <c r="H391" s="66" t="s">
        <v>513</v>
      </c>
      <c r="I391" s="66" t="s">
        <v>473</v>
      </c>
      <c r="J391" s="67">
        <v>180</v>
      </c>
      <c r="K391" t="b">
        <f>B391=ステップ対応前!B391</f>
        <v>1</v>
      </c>
      <c r="L391" t="b">
        <f>C391=ステップ対応前!C391</f>
        <v>1</v>
      </c>
      <c r="M391" t="b">
        <f>D391=ステップ対応前!D391</f>
        <v>1</v>
      </c>
      <c r="N391" t="b">
        <f>E391=ステップ対応前!E391</f>
        <v>1</v>
      </c>
      <c r="O391" t="b">
        <f>F391=ステップ対応前!F391</f>
        <v>1</v>
      </c>
      <c r="P391" t="b">
        <f>G391=ステップ対応前!G391</f>
        <v>1</v>
      </c>
      <c r="Q391" t="b">
        <f>H391=ステップ対応前!H391</f>
        <v>1</v>
      </c>
      <c r="R391" t="b">
        <f>I391=ステップ対応前!I391</f>
        <v>1</v>
      </c>
      <c r="S391" t="b">
        <f>J391=ステップ対応前!J391</f>
        <v>1</v>
      </c>
    </row>
    <row r="392" spans="1:19" x14ac:dyDescent="0.55000000000000004">
      <c r="A392" s="87">
        <v>45933.581145833334</v>
      </c>
      <c r="B392" s="66" t="s">
        <v>1388</v>
      </c>
      <c r="C392" s="66" t="s">
        <v>527</v>
      </c>
      <c r="D392" s="68">
        <v>45743</v>
      </c>
      <c r="E392" s="67">
        <v>49</v>
      </c>
      <c r="F392" s="67">
        <v>28</v>
      </c>
      <c r="G392" s="67">
        <v>102</v>
      </c>
      <c r="H392" s="66" t="s">
        <v>513</v>
      </c>
      <c r="I392" s="66" t="s">
        <v>473</v>
      </c>
      <c r="J392" s="67">
        <v>180</v>
      </c>
      <c r="K392" t="b">
        <f>B392=ステップ対応前!B392</f>
        <v>1</v>
      </c>
      <c r="L392" t="b">
        <f>C392=ステップ対応前!C392</f>
        <v>1</v>
      </c>
      <c r="M392" t="b">
        <f>D392=ステップ対応前!D392</f>
        <v>1</v>
      </c>
      <c r="N392" t="b">
        <f>E392=ステップ対応前!E392</f>
        <v>1</v>
      </c>
      <c r="O392" t="b">
        <f>F392=ステップ対応前!F392</f>
        <v>1</v>
      </c>
      <c r="P392" t="b">
        <f>G392=ステップ対応前!G392</f>
        <v>1</v>
      </c>
      <c r="Q392" t="b">
        <f>H392=ステップ対応前!H392</f>
        <v>1</v>
      </c>
      <c r="R392" t="b">
        <f>I392=ステップ対応前!I392</f>
        <v>1</v>
      </c>
      <c r="S392" t="b">
        <f>J392=ステップ対応前!J392</f>
        <v>1</v>
      </c>
    </row>
    <row r="393" spans="1:19" x14ac:dyDescent="0.55000000000000004">
      <c r="A393" s="87">
        <v>45933.581145833334</v>
      </c>
      <c r="B393" s="66" t="s">
        <v>1388</v>
      </c>
      <c r="C393" s="66" t="s">
        <v>527</v>
      </c>
      <c r="D393" s="68">
        <v>45744</v>
      </c>
      <c r="E393" s="67">
        <v>3</v>
      </c>
      <c r="F393" s="67">
        <v>32</v>
      </c>
      <c r="G393" s="67">
        <v>132</v>
      </c>
      <c r="H393" s="66" t="s">
        <v>513</v>
      </c>
      <c r="I393" s="66" t="s">
        <v>473</v>
      </c>
      <c r="J393" s="67">
        <v>180</v>
      </c>
      <c r="K393" t="b">
        <f>B393=ステップ対応前!B393</f>
        <v>1</v>
      </c>
      <c r="L393" t="b">
        <f>C393=ステップ対応前!C393</f>
        <v>1</v>
      </c>
      <c r="M393" t="b">
        <f>D393=ステップ対応前!D393</f>
        <v>1</v>
      </c>
      <c r="N393" t="b">
        <f>E393=ステップ対応前!E393</f>
        <v>1</v>
      </c>
      <c r="O393" t="b">
        <f>F393=ステップ対応前!F393</f>
        <v>1</v>
      </c>
      <c r="P393" t="b">
        <f>G393=ステップ対応前!G393</f>
        <v>1</v>
      </c>
      <c r="Q393" t="b">
        <f>H393=ステップ対応前!H393</f>
        <v>1</v>
      </c>
      <c r="R393" t="b">
        <f>I393=ステップ対応前!I393</f>
        <v>1</v>
      </c>
      <c r="S393" t="b">
        <f>J393=ステップ対応前!J393</f>
        <v>1</v>
      </c>
    </row>
    <row r="394" spans="1:19" x14ac:dyDescent="0.55000000000000004">
      <c r="A394" s="87">
        <v>45933.581145833334</v>
      </c>
      <c r="B394" s="66" t="s">
        <v>1388</v>
      </c>
      <c r="C394" s="66" t="s">
        <v>527</v>
      </c>
      <c r="D394" s="68">
        <v>45748</v>
      </c>
      <c r="E394" s="67">
        <v>24</v>
      </c>
      <c r="F394" s="67">
        <v>32</v>
      </c>
      <c r="G394" s="67">
        <v>128</v>
      </c>
      <c r="H394" s="66" t="s">
        <v>513</v>
      </c>
      <c r="I394" s="66" t="s">
        <v>473</v>
      </c>
      <c r="J394" s="67">
        <v>180</v>
      </c>
      <c r="K394" t="b">
        <f>B394=ステップ対応前!B394</f>
        <v>1</v>
      </c>
      <c r="L394" t="b">
        <f>C394=ステップ対応前!C394</f>
        <v>1</v>
      </c>
      <c r="M394" t="b">
        <f>D394=ステップ対応前!D394</f>
        <v>1</v>
      </c>
      <c r="N394" t="b">
        <f>E394=ステップ対応前!E394</f>
        <v>1</v>
      </c>
      <c r="O394" t="b">
        <f>F394=ステップ対応前!F394</f>
        <v>1</v>
      </c>
      <c r="P394" t="b">
        <f>G394=ステップ対応前!G394</f>
        <v>1</v>
      </c>
      <c r="Q394" t="b">
        <f>H394=ステップ対応前!H394</f>
        <v>1</v>
      </c>
      <c r="R394" t="b">
        <f>I394=ステップ対応前!I394</f>
        <v>1</v>
      </c>
      <c r="S394" t="b">
        <f>J394=ステップ対応前!J394</f>
        <v>1</v>
      </c>
    </row>
    <row r="395" spans="1:19" x14ac:dyDescent="0.55000000000000004">
      <c r="A395" s="87">
        <v>45933.581145833334</v>
      </c>
      <c r="B395" s="66" t="s">
        <v>1388</v>
      </c>
      <c r="C395" s="66" t="s">
        <v>527</v>
      </c>
      <c r="D395" s="68">
        <v>45749</v>
      </c>
      <c r="E395" s="67">
        <v>28</v>
      </c>
      <c r="F395" s="67">
        <v>14</v>
      </c>
      <c r="G395" s="67">
        <v>102</v>
      </c>
      <c r="H395" s="66" t="s">
        <v>513</v>
      </c>
      <c r="I395" s="66" t="s">
        <v>473</v>
      </c>
      <c r="J395" s="67">
        <v>180</v>
      </c>
      <c r="K395" t="b">
        <f>B395=ステップ対応前!B395</f>
        <v>1</v>
      </c>
      <c r="L395" t="b">
        <f>C395=ステップ対応前!C395</f>
        <v>1</v>
      </c>
      <c r="M395" t="b">
        <f>D395=ステップ対応前!D395</f>
        <v>1</v>
      </c>
      <c r="N395" t="b">
        <f>E395=ステップ対応前!E395</f>
        <v>1</v>
      </c>
      <c r="O395" t="b">
        <f>F395=ステップ対応前!F395</f>
        <v>1</v>
      </c>
      <c r="P395" t="b">
        <f>G395=ステップ対応前!G395</f>
        <v>1</v>
      </c>
      <c r="Q395" t="b">
        <f>H395=ステップ対応前!H395</f>
        <v>1</v>
      </c>
      <c r="R395" t="b">
        <f>I395=ステップ対応前!I395</f>
        <v>1</v>
      </c>
      <c r="S395" t="b">
        <f>J395=ステップ対応前!J395</f>
        <v>1</v>
      </c>
    </row>
    <row r="396" spans="1:19" x14ac:dyDescent="0.55000000000000004">
      <c r="A396" s="87">
        <v>45933.581145833334</v>
      </c>
      <c r="B396" s="66" t="s">
        <v>1388</v>
      </c>
      <c r="C396" s="66" t="s">
        <v>527</v>
      </c>
      <c r="D396" s="68">
        <v>45750</v>
      </c>
      <c r="E396" s="67">
        <v>32</v>
      </c>
      <c r="F396" s="67">
        <v>14</v>
      </c>
      <c r="G396" s="67">
        <v>108</v>
      </c>
      <c r="H396" s="66" t="s">
        <v>513</v>
      </c>
      <c r="I396" s="66" t="s">
        <v>473</v>
      </c>
      <c r="J396" s="67">
        <v>180</v>
      </c>
      <c r="K396" t="b">
        <f>B396=ステップ対応前!B396</f>
        <v>1</v>
      </c>
      <c r="L396" t="b">
        <f>C396=ステップ対応前!C396</f>
        <v>1</v>
      </c>
      <c r="M396" t="b">
        <f>D396=ステップ対応前!D396</f>
        <v>1</v>
      </c>
      <c r="N396" t="b">
        <f>E396=ステップ対応前!E396</f>
        <v>1</v>
      </c>
      <c r="O396" t="b">
        <f>F396=ステップ対応前!F396</f>
        <v>1</v>
      </c>
      <c r="P396" t="b">
        <f>G396=ステップ対応前!G396</f>
        <v>1</v>
      </c>
      <c r="Q396" t="b">
        <f>H396=ステップ対応前!H396</f>
        <v>1</v>
      </c>
      <c r="R396" t="b">
        <f>I396=ステップ対応前!I396</f>
        <v>1</v>
      </c>
      <c r="S396" t="b">
        <f>J396=ステップ対応前!J396</f>
        <v>1</v>
      </c>
    </row>
    <row r="397" spans="1:19" x14ac:dyDescent="0.55000000000000004">
      <c r="A397" s="87">
        <v>45933.581145833334</v>
      </c>
      <c r="B397" s="66" t="s">
        <v>1388</v>
      </c>
      <c r="C397" s="66" t="s">
        <v>527</v>
      </c>
      <c r="D397" s="68">
        <v>45751</v>
      </c>
      <c r="E397" s="67">
        <v>32</v>
      </c>
      <c r="F397" s="67">
        <v>11</v>
      </c>
      <c r="G397" s="67">
        <v>105</v>
      </c>
      <c r="H397" s="66" t="s">
        <v>513</v>
      </c>
      <c r="I397" s="66" t="s">
        <v>473</v>
      </c>
      <c r="J397" s="67">
        <v>180</v>
      </c>
      <c r="K397" t="b">
        <f>B397=ステップ対応前!B397</f>
        <v>1</v>
      </c>
      <c r="L397" t="b">
        <f>C397=ステップ対応前!C397</f>
        <v>1</v>
      </c>
      <c r="M397" t="b">
        <f>D397=ステップ対応前!D397</f>
        <v>1</v>
      </c>
      <c r="N397" t="b">
        <f>E397=ステップ対応前!E397</f>
        <v>1</v>
      </c>
      <c r="O397" t="b">
        <f>F397=ステップ対応前!F397</f>
        <v>1</v>
      </c>
      <c r="P397" t="b">
        <f>G397=ステップ対応前!G397</f>
        <v>1</v>
      </c>
      <c r="Q397" t="b">
        <f>H397=ステップ対応前!H397</f>
        <v>1</v>
      </c>
      <c r="R397" t="b">
        <f>I397=ステップ対応前!I397</f>
        <v>1</v>
      </c>
      <c r="S397" t="b">
        <f>J397=ステップ対応前!J397</f>
        <v>1</v>
      </c>
    </row>
    <row r="398" spans="1:19" x14ac:dyDescent="0.55000000000000004">
      <c r="A398" s="87">
        <v>45933.581145833334</v>
      </c>
      <c r="B398" s="66" t="s">
        <v>1388</v>
      </c>
      <c r="C398" s="66" t="s">
        <v>527</v>
      </c>
      <c r="D398" s="68">
        <v>45754</v>
      </c>
      <c r="E398" s="67">
        <v>14</v>
      </c>
      <c r="F398" s="67">
        <v>20</v>
      </c>
      <c r="G398" s="67">
        <v>111</v>
      </c>
      <c r="H398" s="66" t="s">
        <v>513</v>
      </c>
      <c r="I398" s="66" t="s">
        <v>473</v>
      </c>
      <c r="J398" s="67">
        <v>180</v>
      </c>
      <c r="K398" t="b">
        <f>B398=ステップ対応前!B398</f>
        <v>1</v>
      </c>
      <c r="L398" t="b">
        <f>C398=ステップ対応前!C398</f>
        <v>1</v>
      </c>
      <c r="M398" t="b">
        <f>D398=ステップ対応前!D398</f>
        <v>1</v>
      </c>
      <c r="N398" t="b">
        <f>E398=ステップ対応前!E398</f>
        <v>1</v>
      </c>
      <c r="O398" t="b">
        <f>F398=ステップ対応前!F398</f>
        <v>1</v>
      </c>
      <c r="P398" t="b">
        <f>G398=ステップ対応前!G398</f>
        <v>1</v>
      </c>
      <c r="Q398" t="b">
        <f>H398=ステップ対応前!H398</f>
        <v>1</v>
      </c>
      <c r="R398" t="b">
        <f>I398=ステップ対応前!I398</f>
        <v>1</v>
      </c>
      <c r="S398" t="b">
        <f>J398=ステップ対応前!J398</f>
        <v>1</v>
      </c>
    </row>
    <row r="399" spans="1:19" x14ac:dyDescent="0.55000000000000004">
      <c r="A399" s="87">
        <v>45933.581145833334</v>
      </c>
      <c r="B399" s="66" t="s">
        <v>1388</v>
      </c>
      <c r="C399" s="66" t="s">
        <v>527</v>
      </c>
      <c r="D399" s="68">
        <v>45755</v>
      </c>
      <c r="E399" s="67">
        <v>14</v>
      </c>
      <c r="F399" s="67">
        <v>14</v>
      </c>
      <c r="G399" s="67">
        <v>94</v>
      </c>
      <c r="H399" s="66" t="s">
        <v>513</v>
      </c>
      <c r="I399" s="66" t="s">
        <v>473</v>
      </c>
      <c r="J399" s="67">
        <v>180</v>
      </c>
      <c r="K399" t="b">
        <f>B399=ステップ対応前!B399</f>
        <v>1</v>
      </c>
      <c r="L399" t="b">
        <f>C399=ステップ対応前!C399</f>
        <v>1</v>
      </c>
      <c r="M399" t="b">
        <f>D399=ステップ対応前!D399</f>
        <v>1</v>
      </c>
      <c r="N399" t="b">
        <f>E399=ステップ対応前!E399</f>
        <v>1</v>
      </c>
      <c r="O399" t="b">
        <f>F399=ステップ対応前!F399</f>
        <v>1</v>
      </c>
      <c r="P399" t="b">
        <f>G399=ステップ対応前!G399</f>
        <v>1</v>
      </c>
      <c r="Q399" t="b">
        <f>H399=ステップ対応前!H399</f>
        <v>1</v>
      </c>
      <c r="R399" t="b">
        <f>I399=ステップ対応前!I399</f>
        <v>1</v>
      </c>
      <c r="S399" t="b">
        <f>J399=ステップ対応前!J399</f>
        <v>1</v>
      </c>
    </row>
    <row r="400" spans="1:19" x14ac:dyDescent="0.55000000000000004">
      <c r="A400" s="87">
        <v>45933.581145833334</v>
      </c>
      <c r="B400" s="66" t="s">
        <v>1388</v>
      </c>
      <c r="C400" s="66" t="s">
        <v>527</v>
      </c>
      <c r="D400" s="68">
        <v>45756</v>
      </c>
      <c r="E400" s="67">
        <v>11</v>
      </c>
      <c r="F400" s="67">
        <v>16</v>
      </c>
      <c r="G400" s="67">
        <v>72</v>
      </c>
      <c r="H400" s="66" t="s">
        <v>513</v>
      </c>
      <c r="I400" s="66" t="s">
        <v>473</v>
      </c>
      <c r="J400" s="67">
        <v>180</v>
      </c>
      <c r="K400" t="b">
        <f>B400=ステップ対応前!B400</f>
        <v>1</v>
      </c>
      <c r="L400" t="b">
        <f>C400=ステップ対応前!C400</f>
        <v>1</v>
      </c>
      <c r="M400" t="b">
        <f>D400=ステップ対応前!D400</f>
        <v>1</v>
      </c>
      <c r="N400" t="b">
        <f>E400=ステップ対応前!E400</f>
        <v>1</v>
      </c>
      <c r="O400" t="b">
        <f>F400=ステップ対応前!F400</f>
        <v>1</v>
      </c>
      <c r="P400" t="b">
        <f>G400=ステップ対応前!G400</f>
        <v>1</v>
      </c>
      <c r="Q400" t="b">
        <f>H400=ステップ対応前!H400</f>
        <v>1</v>
      </c>
      <c r="R400" t="b">
        <f>I400=ステップ対応前!I400</f>
        <v>1</v>
      </c>
      <c r="S400" t="b">
        <f>J400=ステップ対応前!J400</f>
        <v>1</v>
      </c>
    </row>
    <row r="401" spans="1:19" x14ac:dyDescent="0.55000000000000004">
      <c r="A401" s="87">
        <v>45933.581145833334</v>
      </c>
      <c r="B401" s="66" t="s">
        <v>1388</v>
      </c>
      <c r="C401" s="66" t="s">
        <v>527</v>
      </c>
      <c r="D401" s="68">
        <v>45757</v>
      </c>
      <c r="E401" s="67">
        <v>20</v>
      </c>
      <c r="F401" s="67">
        <v>19</v>
      </c>
      <c r="G401" s="67">
        <v>74</v>
      </c>
      <c r="H401" s="66" t="s">
        <v>513</v>
      </c>
      <c r="I401" s="66" t="s">
        <v>473</v>
      </c>
      <c r="J401" s="67">
        <v>180</v>
      </c>
      <c r="K401" t="b">
        <f>B401=ステップ対応前!B401</f>
        <v>1</v>
      </c>
      <c r="L401" t="b">
        <f>C401=ステップ対応前!C401</f>
        <v>1</v>
      </c>
      <c r="M401" t="b">
        <f>D401=ステップ対応前!D401</f>
        <v>1</v>
      </c>
      <c r="N401" t="b">
        <f>E401=ステップ対応前!E401</f>
        <v>1</v>
      </c>
      <c r="O401" t="b">
        <f>F401=ステップ対応前!F401</f>
        <v>1</v>
      </c>
      <c r="P401" t="b">
        <f>G401=ステップ対応前!G401</f>
        <v>1</v>
      </c>
      <c r="Q401" t="b">
        <f>H401=ステップ対応前!H401</f>
        <v>1</v>
      </c>
      <c r="R401" t="b">
        <f>I401=ステップ対応前!I401</f>
        <v>1</v>
      </c>
      <c r="S401" t="b">
        <f>J401=ステップ対応前!J401</f>
        <v>1</v>
      </c>
    </row>
    <row r="402" spans="1:19" x14ac:dyDescent="0.55000000000000004">
      <c r="A402" s="87">
        <v>45933.581145833334</v>
      </c>
      <c r="B402" s="66" t="s">
        <v>1388</v>
      </c>
      <c r="C402" s="66" t="s">
        <v>527</v>
      </c>
      <c r="D402" s="68">
        <v>45758</v>
      </c>
      <c r="E402" s="67">
        <v>14</v>
      </c>
      <c r="F402" s="67">
        <v>16</v>
      </c>
      <c r="G402" s="67">
        <v>98</v>
      </c>
      <c r="H402" s="66" t="s">
        <v>513</v>
      </c>
      <c r="I402" s="66" t="s">
        <v>473</v>
      </c>
      <c r="J402" s="67">
        <v>180</v>
      </c>
      <c r="K402" t="b">
        <f>B402=ステップ対応前!B402</f>
        <v>1</v>
      </c>
      <c r="L402" t="b">
        <f>C402=ステップ対応前!C402</f>
        <v>1</v>
      </c>
      <c r="M402" t="b">
        <f>D402=ステップ対応前!D402</f>
        <v>1</v>
      </c>
      <c r="N402" t="b">
        <f>E402=ステップ対応前!E402</f>
        <v>1</v>
      </c>
      <c r="O402" t="b">
        <f>F402=ステップ対応前!F402</f>
        <v>1</v>
      </c>
      <c r="P402" t="b">
        <f>G402=ステップ対応前!G402</f>
        <v>1</v>
      </c>
      <c r="Q402" t="b">
        <f>H402=ステップ対応前!H402</f>
        <v>1</v>
      </c>
      <c r="R402" t="b">
        <f>I402=ステップ対応前!I402</f>
        <v>1</v>
      </c>
      <c r="S402" t="b">
        <f>J402=ステップ対応前!J402</f>
        <v>1</v>
      </c>
    </row>
    <row r="403" spans="1:19" x14ac:dyDescent="0.55000000000000004">
      <c r="A403" s="87">
        <v>45933.581145833334</v>
      </c>
      <c r="B403" s="66" t="s">
        <v>1388</v>
      </c>
      <c r="C403" s="66" t="s">
        <v>527</v>
      </c>
      <c r="D403" s="68">
        <v>45761</v>
      </c>
      <c r="E403" s="67">
        <v>16</v>
      </c>
      <c r="F403" s="67">
        <v>32</v>
      </c>
      <c r="G403" s="67">
        <v>83</v>
      </c>
      <c r="H403" s="66" t="s">
        <v>513</v>
      </c>
      <c r="I403" s="66" t="s">
        <v>473</v>
      </c>
      <c r="J403" s="67">
        <v>180</v>
      </c>
      <c r="K403" t="b">
        <f>B403=ステップ対応前!B403</f>
        <v>1</v>
      </c>
      <c r="L403" t="b">
        <f>C403=ステップ対応前!C403</f>
        <v>1</v>
      </c>
      <c r="M403" t="b">
        <f>D403=ステップ対応前!D403</f>
        <v>1</v>
      </c>
      <c r="N403" t="b">
        <f>E403=ステップ対応前!E403</f>
        <v>1</v>
      </c>
      <c r="O403" t="b">
        <f>F403=ステップ対応前!F403</f>
        <v>1</v>
      </c>
      <c r="P403" t="b">
        <f>G403=ステップ対応前!G403</f>
        <v>1</v>
      </c>
      <c r="Q403" t="b">
        <f>H403=ステップ対応前!H403</f>
        <v>1</v>
      </c>
      <c r="R403" t="b">
        <f>I403=ステップ対応前!I403</f>
        <v>1</v>
      </c>
      <c r="S403" t="b">
        <f>J403=ステップ対応前!J403</f>
        <v>1</v>
      </c>
    </row>
    <row r="404" spans="1:19" x14ac:dyDescent="0.55000000000000004">
      <c r="A404" s="87">
        <v>45933.581145833334</v>
      </c>
      <c r="B404" s="66" t="s">
        <v>1388</v>
      </c>
      <c r="C404" s="66" t="s">
        <v>527</v>
      </c>
      <c r="D404" s="68">
        <v>45762</v>
      </c>
      <c r="E404" s="67">
        <v>19</v>
      </c>
      <c r="F404" s="67">
        <v>33</v>
      </c>
      <c r="G404" s="67">
        <v>98</v>
      </c>
      <c r="H404" s="66" t="s">
        <v>513</v>
      </c>
      <c r="I404" s="66" t="s">
        <v>473</v>
      </c>
      <c r="J404" s="67">
        <v>180</v>
      </c>
      <c r="K404" t="b">
        <f>B404=ステップ対応前!B404</f>
        <v>1</v>
      </c>
      <c r="L404" t="b">
        <f>C404=ステップ対応前!C404</f>
        <v>1</v>
      </c>
      <c r="M404" t="b">
        <f>D404=ステップ対応前!D404</f>
        <v>1</v>
      </c>
      <c r="N404" t="b">
        <f>E404=ステップ対応前!E404</f>
        <v>1</v>
      </c>
      <c r="O404" t="b">
        <f>F404=ステップ対応前!F404</f>
        <v>1</v>
      </c>
      <c r="P404" t="b">
        <f>G404=ステップ対応前!G404</f>
        <v>1</v>
      </c>
      <c r="Q404" t="b">
        <f>H404=ステップ対応前!H404</f>
        <v>1</v>
      </c>
      <c r="R404" t="b">
        <f>I404=ステップ対応前!I404</f>
        <v>1</v>
      </c>
      <c r="S404" t="b">
        <f>J404=ステップ対応前!J404</f>
        <v>1</v>
      </c>
    </row>
    <row r="405" spans="1:19" x14ac:dyDescent="0.55000000000000004">
      <c r="A405" s="87">
        <v>45933.581145833334</v>
      </c>
      <c r="B405" s="66" t="s">
        <v>1388</v>
      </c>
      <c r="C405" s="66" t="s">
        <v>527</v>
      </c>
      <c r="D405" s="68">
        <v>45763</v>
      </c>
      <c r="E405" s="67">
        <v>16</v>
      </c>
      <c r="F405" s="67">
        <v>32</v>
      </c>
      <c r="G405" s="67">
        <v>84</v>
      </c>
      <c r="H405" s="66" t="s">
        <v>513</v>
      </c>
      <c r="I405" s="66" t="s">
        <v>473</v>
      </c>
      <c r="J405" s="67">
        <v>180</v>
      </c>
      <c r="K405" t="b">
        <f>B405=ステップ対応前!B405</f>
        <v>1</v>
      </c>
      <c r="L405" t="b">
        <f>C405=ステップ対応前!C405</f>
        <v>1</v>
      </c>
      <c r="M405" t="b">
        <f>D405=ステップ対応前!D405</f>
        <v>1</v>
      </c>
      <c r="N405" t="b">
        <f>E405=ステップ対応前!E405</f>
        <v>1</v>
      </c>
      <c r="O405" t="b">
        <f>F405=ステップ対応前!F405</f>
        <v>1</v>
      </c>
      <c r="P405" t="b">
        <f>G405=ステップ対応前!G405</f>
        <v>1</v>
      </c>
      <c r="Q405" t="b">
        <f>H405=ステップ対応前!H405</f>
        <v>1</v>
      </c>
      <c r="R405" t="b">
        <f>I405=ステップ対応前!I405</f>
        <v>1</v>
      </c>
      <c r="S405" t="b">
        <f>J405=ステップ対応前!J405</f>
        <v>1</v>
      </c>
    </row>
    <row r="406" spans="1:19" x14ac:dyDescent="0.55000000000000004">
      <c r="A406" s="87">
        <v>45933.581145833334</v>
      </c>
      <c r="B406" s="66" t="s">
        <v>1388</v>
      </c>
      <c r="C406" s="66" t="s">
        <v>527</v>
      </c>
      <c r="D406" s="68">
        <v>45764</v>
      </c>
      <c r="E406" s="67">
        <v>32</v>
      </c>
      <c r="F406" s="67">
        <v>32</v>
      </c>
      <c r="G406" s="67">
        <v>94</v>
      </c>
      <c r="H406" s="66" t="s">
        <v>513</v>
      </c>
      <c r="I406" s="66" t="s">
        <v>473</v>
      </c>
      <c r="J406" s="67">
        <v>180</v>
      </c>
      <c r="K406" t="b">
        <f>B406=ステップ対応前!B406</f>
        <v>1</v>
      </c>
      <c r="L406" t="b">
        <f>C406=ステップ対応前!C406</f>
        <v>1</v>
      </c>
      <c r="M406" t="b">
        <f>D406=ステップ対応前!D406</f>
        <v>1</v>
      </c>
      <c r="N406" t="b">
        <f>E406=ステップ対応前!E406</f>
        <v>1</v>
      </c>
      <c r="O406" t="b">
        <f>F406=ステップ対応前!F406</f>
        <v>1</v>
      </c>
      <c r="P406" t="b">
        <f>G406=ステップ対応前!G406</f>
        <v>1</v>
      </c>
      <c r="Q406" t="b">
        <f>H406=ステップ対応前!H406</f>
        <v>1</v>
      </c>
      <c r="R406" t="b">
        <f>I406=ステップ対応前!I406</f>
        <v>1</v>
      </c>
      <c r="S406" t="b">
        <f>J406=ステップ対応前!J406</f>
        <v>1</v>
      </c>
    </row>
    <row r="407" spans="1:19" x14ac:dyDescent="0.55000000000000004">
      <c r="A407" s="87">
        <v>45933.581145833334</v>
      </c>
      <c r="B407" s="66" t="s">
        <v>1388</v>
      </c>
      <c r="C407" s="66" t="s">
        <v>527</v>
      </c>
      <c r="D407" s="68">
        <v>45765</v>
      </c>
      <c r="E407" s="67">
        <v>33</v>
      </c>
      <c r="F407" s="67">
        <v>32</v>
      </c>
      <c r="G407" s="67">
        <v>91</v>
      </c>
      <c r="H407" s="66" t="s">
        <v>513</v>
      </c>
      <c r="I407" s="66" t="s">
        <v>473</v>
      </c>
      <c r="J407" s="67">
        <v>180</v>
      </c>
      <c r="K407" t="b">
        <f>B407=ステップ対応前!B407</f>
        <v>1</v>
      </c>
      <c r="L407" t="b">
        <f>C407=ステップ対応前!C407</f>
        <v>1</v>
      </c>
      <c r="M407" t="b">
        <f>D407=ステップ対応前!D407</f>
        <v>1</v>
      </c>
      <c r="N407" t="b">
        <f>E407=ステップ対応前!E407</f>
        <v>1</v>
      </c>
      <c r="O407" t="b">
        <f>F407=ステップ対応前!F407</f>
        <v>1</v>
      </c>
      <c r="P407" t="b">
        <f>G407=ステップ対応前!G407</f>
        <v>1</v>
      </c>
      <c r="Q407" t="b">
        <f>H407=ステップ対応前!H407</f>
        <v>1</v>
      </c>
      <c r="R407" t="b">
        <f>I407=ステップ対応前!I407</f>
        <v>1</v>
      </c>
      <c r="S407" t="b">
        <f>J407=ステップ対応前!J407</f>
        <v>1</v>
      </c>
    </row>
    <row r="408" spans="1:19" x14ac:dyDescent="0.55000000000000004">
      <c r="A408" s="87">
        <v>45933.581145833334</v>
      </c>
      <c r="B408" s="66" t="s">
        <v>1388</v>
      </c>
      <c r="C408" s="66" t="s">
        <v>527</v>
      </c>
      <c r="D408" s="68">
        <v>45768</v>
      </c>
      <c r="E408" s="67">
        <v>32</v>
      </c>
      <c r="F408" s="67">
        <v>31</v>
      </c>
      <c r="G408" s="67">
        <v>96</v>
      </c>
      <c r="H408" s="66" t="s">
        <v>513</v>
      </c>
      <c r="I408" s="66" t="s">
        <v>473</v>
      </c>
      <c r="J408" s="67">
        <v>180</v>
      </c>
      <c r="K408" t="b">
        <f>B408=ステップ対応前!B408</f>
        <v>1</v>
      </c>
      <c r="L408" t="b">
        <f>C408=ステップ対応前!C408</f>
        <v>1</v>
      </c>
      <c r="M408" t="b">
        <f>D408=ステップ対応前!D408</f>
        <v>1</v>
      </c>
      <c r="N408" t="b">
        <f>E408=ステップ対応前!E408</f>
        <v>1</v>
      </c>
      <c r="O408" t="b">
        <f>F408=ステップ対応前!F408</f>
        <v>1</v>
      </c>
      <c r="P408" t="b">
        <f>G408=ステップ対応前!G408</f>
        <v>1</v>
      </c>
      <c r="Q408" t="b">
        <f>H408=ステップ対応前!H408</f>
        <v>1</v>
      </c>
      <c r="R408" t="b">
        <f>I408=ステップ対応前!I408</f>
        <v>1</v>
      </c>
      <c r="S408" t="b">
        <f>J408=ステップ対応前!J408</f>
        <v>1</v>
      </c>
    </row>
    <row r="409" spans="1:19" x14ac:dyDescent="0.55000000000000004">
      <c r="A409" s="87">
        <v>45933.581145833334</v>
      </c>
      <c r="B409" s="66" t="s">
        <v>1388</v>
      </c>
      <c r="C409" s="66" t="s">
        <v>527</v>
      </c>
      <c r="D409" s="68">
        <v>45769</v>
      </c>
      <c r="E409" s="67">
        <v>32</v>
      </c>
      <c r="F409" s="67">
        <v>30</v>
      </c>
      <c r="G409" s="67">
        <v>95</v>
      </c>
      <c r="H409" s="66" t="s">
        <v>513</v>
      </c>
      <c r="I409" s="66" t="s">
        <v>473</v>
      </c>
      <c r="J409" s="67">
        <v>180</v>
      </c>
      <c r="K409" t="b">
        <f>B409=ステップ対応前!B409</f>
        <v>1</v>
      </c>
      <c r="L409" t="b">
        <f>C409=ステップ対応前!C409</f>
        <v>1</v>
      </c>
      <c r="M409" t="b">
        <f>D409=ステップ対応前!D409</f>
        <v>1</v>
      </c>
      <c r="N409" t="b">
        <f>E409=ステップ対応前!E409</f>
        <v>1</v>
      </c>
      <c r="O409" t="b">
        <f>F409=ステップ対応前!F409</f>
        <v>1</v>
      </c>
      <c r="P409" t="b">
        <f>G409=ステップ対応前!G409</f>
        <v>1</v>
      </c>
      <c r="Q409" t="b">
        <f>H409=ステップ対応前!H409</f>
        <v>1</v>
      </c>
      <c r="R409" t="b">
        <f>I409=ステップ対応前!I409</f>
        <v>1</v>
      </c>
      <c r="S409" t="b">
        <f>J409=ステップ対応前!J409</f>
        <v>1</v>
      </c>
    </row>
    <row r="410" spans="1:19" x14ac:dyDescent="0.55000000000000004">
      <c r="A410" s="87">
        <v>45933.581145833334</v>
      </c>
      <c r="B410" s="66" t="s">
        <v>1388</v>
      </c>
      <c r="C410" s="66" t="s">
        <v>527</v>
      </c>
      <c r="D410" s="68">
        <v>45770</v>
      </c>
      <c r="E410" s="67">
        <v>32</v>
      </c>
      <c r="F410" s="67">
        <v>30</v>
      </c>
      <c r="G410" s="67">
        <v>97</v>
      </c>
      <c r="H410" s="66" t="s">
        <v>513</v>
      </c>
      <c r="I410" s="66" t="s">
        <v>473</v>
      </c>
      <c r="J410" s="67">
        <v>180</v>
      </c>
      <c r="K410" t="b">
        <f>B410=ステップ対応前!B410</f>
        <v>1</v>
      </c>
      <c r="L410" t="b">
        <f>C410=ステップ対応前!C410</f>
        <v>1</v>
      </c>
      <c r="M410" t="b">
        <f>D410=ステップ対応前!D410</f>
        <v>1</v>
      </c>
      <c r="N410" t="b">
        <f>E410=ステップ対応前!E410</f>
        <v>1</v>
      </c>
      <c r="O410" t="b">
        <f>F410=ステップ対応前!F410</f>
        <v>1</v>
      </c>
      <c r="P410" t="b">
        <f>G410=ステップ対応前!G410</f>
        <v>1</v>
      </c>
      <c r="Q410" t="b">
        <f>H410=ステップ対応前!H410</f>
        <v>1</v>
      </c>
      <c r="R410" t="b">
        <f>I410=ステップ対応前!I410</f>
        <v>1</v>
      </c>
      <c r="S410" t="b">
        <f>J410=ステップ対応前!J410</f>
        <v>1</v>
      </c>
    </row>
    <row r="411" spans="1:19" x14ac:dyDescent="0.55000000000000004">
      <c r="A411" s="87">
        <v>45933.581145833334</v>
      </c>
      <c r="B411" s="66" t="s">
        <v>1388</v>
      </c>
      <c r="C411" s="66" t="s">
        <v>527</v>
      </c>
      <c r="D411" s="68">
        <v>45771</v>
      </c>
      <c r="E411" s="67">
        <v>31</v>
      </c>
      <c r="F411" s="67">
        <v>0</v>
      </c>
      <c r="G411" s="67">
        <v>17</v>
      </c>
      <c r="H411" s="66" t="s">
        <v>513</v>
      </c>
      <c r="I411" s="66" t="s">
        <v>473</v>
      </c>
      <c r="J411" s="67">
        <v>180</v>
      </c>
      <c r="K411" t="b">
        <f>B411=ステップ対応前!B411</f>
        <v>1</v>
      </c>
      <c r="L411" t="b">
        <f>C411=ステップ対応前!C411</f>
        <v>1</v>
      </c>
      <c r="M411" t="b">
        <f>D411=ステップ対応前!D411</f>
        <v>1</v>
      </c>
      <c r="N411" t="b">
        <f>E411=ステップ対応前!E411</f>
        <v>1</v>
      </c>
      <c r="O411" t="b">
        <f>F411=ステップ対応前!F411</f>
        <v>1</v>
      </c>
      <c r="P411" t="b">
        <f>G411=ステップ対応前!G411</f>
        <v>1</v>
      </c>
      <c r="Q411" t="b">
        <f>H411=ステップ対応前!H411</f>
        <v>1</v>
      </c>
      <c r="R411" t="b">
        <f>I411=ステップ対応前!I411</f>
        <v>1</v>
      </c>
      <c r="S411" t="b">
        <f>J411=ステップ対応前!J411</f>
        <v>1</v>
      </c>
    </row>
    <row r="412" spans="1:19" x14ac:dyDescent="0.55000000000000004">
      <c r="A412" s="87">
        <v>45933.581145833334</v>
      </c>
      <c r="B412" s="66" t="s">
        <v>1388</v>
      </c>
      <c r="C412" s="66" t="s">
        <v>527</v>
      </c>
      <c r="D412" s="68">
        <v>45772</v>
      </c>
      <c r="E412" s="67">
        <v>30</v>
      </c>
      <c r="F412" s="67">
        <v>0</v>
      </c>
      <c r="G412" s="67">
        <v>0</v>
      </c>
      <c r="H412" s="66" t="s">
        <v>513</v>
      </c>
      <c r="I412" s="66" t="s">
        <v>473</v>
      </c>
      <c r="J412" s="67">
        <v>180</v>
      </c>
      <c r="K412" t="b">
        <f>B412=ステップ対応前!B412</f>
        <v>1</v>
      </c>
      <c r="L412" t="b">
        <f>C412=ステップ対応前!C412</f>
        <v>1</v>
      </c>
      <c r="M412" t="b">
        <f>D412=ステップ対応前!D412</f>
        <v>1</v>
      </c>
      <c r="N412" t="b">
        <f>E412=ステップ対応前!E412</f>
        <v>1</v>
      </c>
      <c r="O412" t="b">
        <f>F412=ステップ対応前!F412</f>
        <v>1</v>
      </c>
      <c r="P412" t="b">
        <f>G412=ステップ対応前!G412</f>
        <v>1</v>
      </c>
      <c r="Q412" t="b">
        <f>H412=ステップ対応前!H412</f>
        <v>1</v>
      </c>
      <c r="R412" t="b">
        <f>I412=ステップ対応前!I412</f>
        <v>1</v>
      </c>
      <c r="S412" t="b">
        <f>J412=ステップ対応前!J412</f>
        <v>1</v>
      </c>
    </row>
    <row r="413" spans="1:19" x14ac:dyDescent="0.55000000000000004">
      <c r="A413" s="87">
        <v>45933.581145833334</v>
      </c>
      <c r="B413" s="66" t="s">
        <v>1388</v>
      </c>
      <c r="C413" s="66" t="s">
        <v>527</v>
      </c>
      <c r="D413" s="68">
        <v>45790</v>
      </c>
      <c r="E413" s="67">
        <v>0</v>
      </c>
      <c r="F413" s="67">
        <v>40</v>
      </c>
      <c r="G413" s="67">
        <v>94</v>
      </c>
      <c r="H413" s="66" t="s">
        <v>513</v>
      </c>
      <c r="I413" s="66" t="s">
        <v>473</v>
      </c>
      <c r="J413" s="67">
        <v>180</v>
      </c>
      <c r="K413" t="b">
        <f>B413=ステップ対応前!B413</f>
        <v>1</v>
      </c>
      <c r="L413" t="b">
        <f>C413=ステップ対応前!C413</f>
        <v>1</v>
      </c>
      <c r="M413" t="b">
        <f>D413=ステップ対応前!D413</f>
        <v>1</v>
      </c>
      <c r="N413" t="b">
        <f>E413=ステップ対応前!E413</f>
        <v>1</v>
      </c>
      <c r="O413" t="b">
        <f>F413=ステップ対応前!F413</f>
        <v>1</v>
      </c>
      <c r="P413" t="b">
        <f>G413=ステップ対応前!G413</f>
        <v>1</v>
      </c>
      <c r="Q413" t="b">
        <f>H413=ステップ対応前!H413</f>
        <v>1</v>
      </c>
      <c r="R413" t="b">
        <f>I413=ステップ対応前!I413</f>
        <v>1</v>
      </c>
      <c r="S413" t="b">
        <f>J413=ステップ対応前!J413</f>
        <v>1</v>
      </c>
    </row>
    <row r="414" spans="1:19" x14ac:dyDescent="0.55000000000000004">
      <c r="A414" s="87">
        <v>45933.581145833334</v>
      </c>
      <c r="B414" s="66" t="s">
        <v>1388</v>
      </c>
      <c r="C414" s="66" t="s">
        <v>527</v>
      </c>
      <c r="D414" s="68">
        <v>45791</v>
      </c>
      <c r="E414" s="67">
        <v>0</v>
      </c>
      <c r="F414" s="67">
        <v>40</v>
      </c>
      <c r="G414" s="67">
        <v>82</v>
      </c>
      <c r="H414" s="66" t="s">
        <v>513</v>
      </c>
      <c r="I414" s="66" t="s">
        <v>473</v>
      </c>
      <c r="J414" s="67">
        <v>180</v>
      </c>
      <c r="K414" t="b">
        <f>B414=ステップ対応前!B414</f>
        <v>1</v>
      </c>
      <c r="L414" t="b">
        <f>C414=ステップ対応前!C414</f>
        <v>1</v>
      </c>
      <c r="M414" t="b">
        <f>D414=ステップ対応前!D414</f>
        <v>1</v>
      </c>
      <c r="N414" t="b">
        <f>E414=ステップ対応前!E414</f>
        <v>1</v>
      </c>
      <c r="O414" t="b">
        <f>F414=ステップ対応前!F414</f>
        <v>1</v>
      </c>
      <c r="P414" t="b">
        <f>G414=ステップ対応前!G414</f>
        <v>1</v>
      </c>
      <c r="Q414" t="b">
        <f>H414=ステップ対応前!H414</f>
        <v>1</v>
      </c>
      <c r="R414" t="b">
        <f>I414=ステップ対応前!I414</f>
        <v>1</v>
      </c>
      <c r="S414" t="b">
        <f>J414=ステップ対応前!J414</f>
        <v>1</v>
      </c>
    </row>
    <row r="415" spans="1:19" x14ac:dyDescent="0.55000000000000004">
      <c r="A415" s="87">
        <v>45933.581145833334</v>
      </c>
      <c r="B415" s="66" t="s">
        <v>1388</v>
      </c>
      <c r="C415" s="66" t="s">
        <v>527</v>
      </c>
      <c r="D415" s="68">
        <v>45792</v>
      </c>
      <c r="E415" s="67">
        <v>40</v>
      </c>
      <c r="F415" s="67">
        <v>43</v>
      </c>
      <c r="G415" s="67">
        <v>93</v>
      </c>
      <c r="H415" s="66" t="s">
        <v>513</v>
      </c>
      <c r="I415" s="66" t="s">
        <v>473</v>
      </c>
      <c r="J415" s="67">
        <v>180</v>
      </c>
      <c r="K415" t="b">
        <f>B415=ステップ対応前!B415</f>
        <v>1</v>
      </c>
      <c r="L415" t="b">
        <f>C415=ステップ対応前!C415</f>
        <v>1</v>
      </c>
      <c r="M415" t="b">
        <f>D415=ステップ対応前!D415</f>
        <v>1</v>
      </c>
      <c r="N415" t="b">
        <f>E415=ステップ対応前!E415</f>
        <v>1</v>
      </c>
      <c r="O415" t="b">
        <f>F415=ステップ対応前!F415</f>
        <v>1</v>
      </c>
      <c r="P415" t="b">
        <f>G415=ステップ対応前!G415</f>
        <v>1</v>
      </c>
      <c r="Q415" t="b">
        <f>H415=ステップ対応前!H415</f>
        <v>1</v>
      </c>
      <c r="R415" t="b">
        <f>I415=ステップ対応前!I415</f>
        <v>1</v>
      </c>
      <c r="S415" t="b">
        <f>J415=ステップ対応前!J415</f>
        <v>1</v>
      </c>
    </row>
    <row r="416" spans="1:19" x14ac:dyDescent="0.55000000000000004">
      <c r="A416" s="87">
        <v>45933.581145833334</v>
      </c>
      <c r="B416" s="66" t="s">
        <v>1388</v>
      </c>
      <c r="C416" s="66" t="s">
        <v>527</v>
      </c>
      <c r="D416" s="68">
        <v>45793</v>
      </c>
      <c r="E416" s="67">
        <v>40</v>
      </c>
      <c r="F416" s="67">
        <v>40</v>
      </c>
      <c r="G416" s="67">
        <v>91</v>
      </c>
      <c r="H416" s="66" t="s">
        <v>513</v>
      </c>
      <c r="I416" s="66" t="s">
        <v>473</v>
      </c>
      <c r="J416" s="67">
        <v>180</v>
      </c>
      <c r="K416" t="b">
        <f>B416=ステップ対応前!B416</f>
        <v>1</v>
      </c>
      <c r="L416" t="b">
        <f>C416=ステップ対応前!C416</f>
        <v>1</v>
      </c>
      <c r="M416" t="b">
        <f>D416=ステップ対応前!D416</f>
        <v>1</v>
      </c>
      <c r="N416" t="b">
        <f>E416=ステップ対応前!E416</f>
        <v>1</v>
      </c>
      <c r="O416" t="b">
        <f>F416=ステップ対応前!F416</f>
        <v>1</v>
      </c>
      <c r="P416" t="b">
        <f>G416=ステップ対応前!G416</f>
        <v>1</v>
      </c>
      <c r="Q416" t="b">
        <f>H416=ステップ対応前!H416</f>
        <v>1</v>
      </c>
      <c r="R416" t="b">
        <f>I416=ステップ対応前!I416</f>
        <v>1</v>
      </c>
      <c r="S416" t="b">
        <f>J416=ステップ対応前!J416</f>
        <v>1</v>
      </c>
    </row>
    <row r="417" spans="1:19" x14ac:dyDescent="0.55000000000000004">
      <c r="A417" s="87">
        <v>45933.581145833334</v>
      </c>
      <c r="B417" s="66" t="s">
        <v>1388</v>
      </c>
      <c r="C417" s="66" t="s">
        <v>527</v>
      </c>
      <c r="D417" s="68">
        <v>45796</v>
      </c>
      <c r="E417" s="67">
        <v>43</v>
      </c>
      <c r="F417" s="67">
        <v>38</v>
      </c>
      <c r="G417" s="67">
        <v>97</v>
      </c>
      <c r="H417" s="66" t="s">
        <v>513</v>
      </c>
      <c r="I417" s="66" t="s">
        <v>473</v>
      </c>
      <c r="J417" s="67">
        <v>180</v>
      </c>
      <c r="K417" t="b">
        <f>B417=ステップ対応前!B417</f>
        <v>1</v>
      </c>
      <c r="L417" t="b">
        <f>C417=ステップ対応前!C417</f>
        <v>1</v>
      </c>
      <c r="M417" t="b">
        <f>D417=ステップ対応前!D417</f>
        <v>1</v>
      </c>
      <c r="N417" t="b">
        <f>E417=ステップ対応前!E417</f>
        <v>1</v>
      </c>
      <c r="O417" t="b">
        <f>F417=ステップ対応前!F417</f>
        <v>1</v>
      </c>
      <c r="P417" t="b">
        <f>G417=ステップ対応前!G417</f>
        <v>1</v>
      </c>
      <c r="Q417" t="b">
        <f>H417=ステップ対応前!H417</f>
        <v>1</v>
      </c>
      <c r="R417" t="b">
        <f>I417=ステップ対応前!I417</f>
        <v>1</v>
      </c>
      <c r="S417" t="b">
        <f>J417=ステップ対応前!J417</f>
        <v>1</v>
      </c>
    </row>
    <row r="418" spans="1:19" x14ac:dyDescent="0.55000000000000004">
      <c r="A418" s="87">
        <v>45933.581145833334</v>
      </c>
      <c r="B418" s="66" t="s">
        <v>1388</v>
      </c>
      <c r="C418" s="66" t="s">
        <v>527</v>
      </c>
      <c r="D418" s="68">
        <v>45797</v>
      </c>
      <c r="E418" s="67">
        <v>40</v>
      </c>
      <c r="F418" s="67">
        <v>40</v>
      </c>
      <c r="G418" s="67">
        <v>80</v>
      </c>
      <c r="H418" s="66" t="s">
        <v>513</v>
      </c>
      <c r="I418" s="66" t="s">
        <v>473</v>
      </c>
      <c r="J418" s="67">
        <v>180</v>
      </c>
      <c r="K418" t="b">
        <f>B418=ステップ対応前!B418</f>
        <v>1</v>
      </c>
      <c r="L418" t="b">
        <f>C418=ステップ対応前!C418</f>
        <v>1</v>
      </c>
      <c r="M418" t="b">
        <f>D418=ステップ対応前!D418</f>
        <v>1</v>
      </c>
      <c r="N418" t="b">
        <f>E418=ステップ対応前!E418</f>
        <v>1</v>
      </c>
      <c r="O418" t="b">
        <f>F418=ステップ対応前!F418</f>
        <v>1</v>
      </c>
      <c r="P418" t="b">
        <f>G418=ステップ対応前!G418</f>
        <v>1</v>
      </c>
      <c r="Q418" t="b">
        <f>H418=ステップ対応前!H418</f>
        <v>1</v>
      </c>
      <c r="R418" t="b">
        <f>I418=ステップ対応前!I418</f>
        <v>1</v>
      </c>
      <c r="S418" t="b">
        <f>J418=ステップ対応前!J418</f>
        <v>1</v>
      </c>
    </row>
    <row r="419" spans="1:19" x14ac:dyDescent="0.55000000000000004">
      <c r="A419" s="87">
        <v>45933.581145833334</v>
      </c>
      <c r="B419" s="66" t="s">
        <v>1388</v>
      </c>
      <c r="C419" s="66" t="s">
        <v>527</v>
      </c>
      <c r="D419" s="68">
        <v>45798</v>
      </c>
      <c r="E419" s="67">
        <v>38</v>
      </c>
      <c r="F419" s="67">
        <v>40</v>
      </c>
      <c r="G419" s="67">
        <v>72</v>
      </c>
      <c r="H419" s="66" t="s">
        <v>513</v>
      </c>
      <c r="I419" s="66" t="s">
        <v>473</v>
      </c>
      <c r="J419" s="67">
        <v>180</v>
      </c>
      <c r="K419" t="b">
        <f>B419=ステップ対応前!B419</f>
        <v>1</v>
      </c>
      <c r="L419" t="b">
        <f>C419=ステップ対応前!C419</f>
        <v>1</v>
      </c>
      <c r="M419" t="b">
        <f>D419=ステップ対応前!D419</f>
        <v>1</v>
      </c>
      <c r="N419" t="b">
        <f>E419=ステップ対応前!E419</f>
        <v>1</v>
      </c>
      <c r="O419" t="b">
        <f>F419=ステップ対応前!F419</f>
        <v>1</v>
      </c>
      <c r="P419" t="b">
        <f>G419=ステップ対応前!G419</f>
        <v>1</v>
      </c>
      <c r="Q419" t="b">
        <f>H419=ステップ対応前!H419</f>
        <v>1</v>
      </c>
      <c r="R419" t="b">
        <f>I419=ステップ対応前!I419</f>
        <v>1</v>
      </c>
      <c r="S419" t="b">
        <f>J419=ステップ対応前!J419</f>
        <v>1</v>
      </c>
    </row>
    <row r="420" spans="1:19" x14ac:dyDescent="0.55000000000000004">
      <c r="A420" s="87">
        <v>45933.581145833334</v>
      </c>
      <c r="B420" s="66" t="s">
        <v>1388</v>
      </c>
      <c r="C420" s="66" t="s">
        <v>527</v>
      </c>
      <c r="D420" s="68">
        <v>45799</v>
      </c>
      <c r="E420" s="67">
        <v>40</v>
      </c>
      <c r="F420" s="67">
        <v>40</v>
      </c>
      <c r="G420" s="67">
        <v>72</v>
      </c>
      <c r="H420" s="66" t="s">
        <v>513</v>
      </c>
      <c r="I420" s="66" t="s">
        <v>473</v>
      </c>
      <c r="J420" s="67">
        <v>180</v>
      </c>
      <c r="K420" t="b">
        <f>B420=ステップ対応前!B420</f>
        <v>1</v>
      </c>
      <c r="L420" t="b">
        <f>C420=ステップ対応前!C420</f>
        <v>1</v>
      </c>
      <c r="M420" t="b">
        <f>D420=ステップ対応前!D420</f>
        <v>1</v>
      </c>
      <c r="N420" t="b">
        <f>E420=ステップ対応前!E420</f>
        <v>1</v>
      </c>
      <c r="O420" t="b">
        <f>F420=ステップ対応前!F420</f>
        <v>1</v>
      </c>
      <c r="P420" t="b">
        <f>G420=ステップ対応前!G420</f>
        <v>1</v>
      </c>
      <c r="Q420" t="b">
        <f>H420=ステップ対応前!H420</f>
        <v>1</v>
      </c>
      <c r="R420" t="b">
        <f>I420=ステップ対応前!I420</f>
        <v>1</v>
      </c>
      <c r="S420" t="b">
        <f>J420=ステップ対応前!J420</f>
        <v>1</v>
      </c>
    </row>
    <row r="421" spans="1:19" x14ac:dyDescent="0.55000000000000004">
      <c r="A421" s="87">
        <v>45933.581145833334</v>
      </c>
      <c r="B421" s="66" t="s">
        <v>1388</v>
      </c>
      <c r="C421" s="66" t="s">
        <v>527</v>
      </c>
      <c r="D421" s="68">
        <v>45800</v>
      </c>
      <c r="E421" s="67">
        <v>40</v>
      </c>
      <c r="F421" s="67">
        <v>40</v>
      </c>
      <c r="G421" s="67">
        <v>79</v>
      </c>
      <c r="H421" s="66" t="s">
        <v>513</v>
      </c>
      <c r="I421" s="66" t="s">
        <v>473</v>
      </c>
      <c r="J421" s="67">
        <v>180</v>
      </c>
      <c r="K421" t="b">
        <f>B421=ステップ対応前!B421</f>
        <v>1</v>
      </c>
      <c r="L421" t="b">
        <f>C421=ステップ対応前!C421</f>
        <v>1</v>
      </c>
      <c r="M421" t="b">
        <f>D421=ステップ対応前!D421</f>
        <v>1</v>
      </c>
      <c r="N421" t="b">
        <f>E421=ステップ対応前!E421</f>
        <v>1</v>
      </c>
      <c r="O421" t="b">
        <f>F421=ステップ対応前!F421</f>
        <v>1</v>
      </c>
      <c r="P421" t="b">
        <f>G421=ステップ対応前!G421</f>
        <v>1</v>
      </c>
      <c r="Q421" t="b">
        <f>H421=ステップ対応前!H421</f>
        <v>1</v>
      </c>
      <c r="R421" t="b">
        <f>I421=ステップ対応前!I421</f>
        <v>1</v>
      </c>
      <c r="S421" t="b">
        <f>J421=ステップ対応前!J421</f>
        <v>1</v>
      </c>
    </row>
    <row r="422" spans="1:19" x14ac:dyDescent="0.55000000000000004">
      <c r="A422" s="87">
        <v>45933.581145833334</v>
      </c>
      <c r="B422" s="66" t="s">
        <v>1388</v>
      </c>
      <c r="C422" s="66" t="s">
        <v>527</v>
      </c>
      <c r="D422" s="68">
        <v>45803</v>
      </c>
      <c r="E422" s="67">
        <v>40</v>
      </c>
      <c r="F422" s="67">
        <v>40</v>
      </c>
      <c r="G422" s="67">
        <v>73</v>
      </c>
      <c r="H422" s="66" t="s">
        <v>513</v>
      </c>
      <c r="I422" s="66" t="s">
        <v>473</v>
      </c>
      <c r="J422" s="67">
        <v>180</v>
      </c>
      <c r="K422" t="b">
        <f>B422=ステップ対応前!B422</f>
        <v>1</v>
      </c>
      <c r="L422" t="b">
        <f>C422=ステップ対応前!C422</f>
        <v>1</v>
      </c>
      <c r="M422" t="b">
        <f>D422=ステップ対応前!D422</f>
        <v>1</v>
      </c>
      <c r="N422" t="b">
        <f>E422=ステップ対応前!E422</f>
        <v>1</v>
      </c>
      <c r="O422" t="b">
        <f>F422=ステップ対応前!F422</f>
        <v>1</v>
      </c>
      <c r="P422" t="b">
        <f>G422=ステップ対応前!G422</f>
        <v>1</v>
      </c>
      <c r="Q422" t="b">
        <f>H422=ステップ対応前!H422</f>
        <v>1</v>
      </c>
      <c r="R422" t="b">
        <f>I422=ステップ対応前!I422</f>
        <v>1</v>
      </c>
      <c r="S422" t="b">
        <f>J422=ステップ対応前!J422</f>
        <v>1</v>
      </c>
    </row>
    <row r="423" spans="1:19" x14ac:dyDescent="0.55000000000000004">
      <c r="A423" s="87">
        <v>45933.581145833334</v>
      </c>
      <c r="B423" s="66" t="s">
        <v>1388</v>
      </c>
      <c r="C423" s="66" t="s">
        <v>527</v>
      </c>
      <c r="D423" s="68">
        <v>45804</v>
      </c>
      <c r="E423" s="67">
        <v>40</v>
      </c>
      <c r="F423" s="67">
        <v>41</v>
      </c>
      <c r="G423" s="67">
        <v>73</v>
      </c>
      <c r="H423" s="66" t="s">
        <v>513</v>
      </c>
      <c r="I423" s="66" t="s">
        <v>473</v>
      </c>
      <c r="J423" s="67">
        <v>180</v>
      </c>
      <c r="K423" t="b">
        <f>B423=ステップ対応前!B423</f>
        <v>1</v>
      </c>
      <c r="L423" t="b">
        <f>C423=ステップ対応前!C423</f>
        <v>1</v>
      </c>
      <c r="M423" t="b">
        <f>D423=ステップ対応前!D423</f>
        <v>1</v>
      </c>
      <c r="N423" t="b">
        <f>E423=ステップ対応前!E423</f>
        <v>1</v>
      </c>
      <c r="O423" t="b">
        <f>F423=ステップ対応前!F423</f>
        <v>1</v>
      </c>
      <c r="P423" t="b">
        <f>G423=ステップ対応前!G423</f>
        <v>1</v>
      </c>
      <c r="Q423" t="b">
        <f>H423=ステップ対応前!H423</f>
        <v>1</v>
      </c>
      <c r="R423" t="b">
        <f>I423=ステップ対応前!I423</f>
        <v>1</v>
      </c>
      <c r="S423" t="b">
        <f>J423=ステップ対応前!J423</f>
        <v>1</v>
      </c>
    </row>
    <row r="424" spans="1:19" x14ac:dyDescent="0.55000000000000004">
      <c r="A424" s="87">
        <v>45933.581145833334</v>
      </c>
      <c r="B424" s="66" t="s">
        <v>1388</v>
      </c>
      <c r="C424" s="66" t="s">
        <v>527</v>
      </c>
      <c r="D424" s="68">
        <v>45805</v>
      </c>
      <c r="E424" s="67">
        <v>40</v>
      </c>
      <c r="F424" s="67">
        <v>41</v>
      </c>
      <c r="G424" s="67">
        <v>73</v>
      </c>
      <c r="H424" s="66" t="s">
        <v>513</v>
      </c>
      <c r="I424" s="66" t="s">
        <v>473</v>
      </c>
      <c r="J424" s="67">
        <v>180</v>
      </c>
      <c r="K424" t="b">
        <f>B424=ステップ対応前!B424</f>
        <v>1</v>
      </c>
      <c r="L424" t="b">
        <f>C424=ステップ対応前!C424</f>
        <v>1</v>
      </c>
      <c r="M424" t="b">
        <f>D424=ステップ対応前!D424</f>
        <v>1</v>
      </c>
      <c r="N424" t="b">
        <f>E424=ステップ対応前!E424</f>
        <v>1</v>
      </c>
      <c r="O424" t="b">
        <f>F424=ステップ対応前!F424</f>
        <v>1</v>
      </c>
      <c r="P424" t="b">
        <f>G424=ステップ対応前!G424</f>
        <v>1</v>
      </c>
      <c r="Q424" t="b">
        <f>H424=ステップ対応前!H424</f>
        <v>1</v>
      </c>
      <c r="R424" t="b">
        <f>I424=ステップ対応前!I424</f>
        <v>1</v>
      </c>
      <c r="S424" t="b">
        <f>J424=ステップ対応前!J424</f>
        <v>1</v>
      </c>
    </row>
    <row r="425" spans="1:19" x14ac:dyDescent="0.55000000000000004">
      <c r="A425" s="87">
        <v>45933.581145833334</v>
      </c>
      <c r="B425" s="66" t="s">
        <v>1388</v>
      </c>
      <c r="C425" s="66" t="s">
        <v>527</v>
      </c>
      <c r="D425" s="68">
        <v>45806</v>
      </c>
      <c r="E425" s="67">
        <v>41</v>
      </c>
      <c r="F425" s="67">
        <v>0</v>
      </c>
      <c r="G425" s="67">
        <v>14</v>
      </c>
      <c r="H425" s="66" t="s">
        <v>513</v>
      </c>
      <c r="I425" s="66" t="s">
        <v>473</v>
      </c>
      <c r="J425" s="67">
        <v>180</v>
      </c>
      <c r="K425" t="b">
        <f>B425=ステップ対応前!B425</f>
        <v>1</v>
      </c>
      <c r="L425" t="b">
        <f>C425=ステップ対応前!C425</f>
        <v>1</v>
      </c>
      <c r="M425" t="b">
        <f>D425=ステップ対応前!D425</f>
        <v>1</v>
      </c>
      <c r="N425" t="b">
        <f>E425=ステップ対応前!E425</f>
        <v>1</v>
      </c>
      <c r="O425" t="b">
        <f>F425=ステップ対応前!F425</f>
        <v>1</v>
      </c>
      <c r="P425" t="b">
        <f>G425=ステップ対応前!G425</f>
        <v>1</v>
      </c>
      <c r="Q425" t="b">
        <f>H425=ステップ対応前!H425</f>
        <v>1</v>
      </c>
      <c r="R425" t="b">
        <f>I425=ステップ対応前!I425</f>
        <v>1</v>
      </c>
      <c r="S425" t="b">
        <f>J425=ステップ対応前!J425</f>
        <v>1</v>
      </c>
    </row>
    <row r="426" spans="1:19" x14ac:dyDescent="0.55000000000000004">
      <c r="A426" s="87">
        <v>45933.581145833334</v>
      </c>
      <c r="B426" s="66" t="s">
        <v>1388</v>
      </c>
      <c r="C426" s="66" t="s">
        <v>527</v>
      </c>
      <c r="D426" s="68">
        <v>45807</v>
      </c>
      <c r="E426" s="67">
        <v>41</v>
      </c>
      <c r="F426" s="67">
        <v>0</v>
      </c>
      <c r="G426" s="67">
        <v>0</v>
      </c>
      <c r="H426" s="66" t="s">
        <v>513</v>
      </c>
      <c r="I426" s="66" t="s">
        <v>473</v>
      </c>
      <c r="J426" s="67">
        <v>180</v>
      </c>
      <c r="K426" t="b">
        <f>B426=ステップ対応前!B426</f>
        <v>1</v>
      </c>
      <c r="L426" t="b">
        <f>C426=ステップ対応前!C426</f>
        <v>1</v>
      </c>
      <c r="M426" t="b">
        <f>D426=ステップ対応前!D426</f>
        <v>1</v>
      </c>
      <c r="N426" t="b">
        <f>E426=ステップ対応前!E426</f>
        <v>1</v>
      </c>
      <c r="O426" t="b">
        <f>F426=ステップ対応前!F426</f>
        <v>1</v>
      </c>
      <c r="P426" t="b">
        <f>G426=ステップ対応前!G426</f>
        <v>1</v>
      </c>
      <c r="Q426" t="b">
        <f>H426=ステップ対応前!H426</f>
        <v>1</v>
      </c>
      <c r="R426" t="b">
        <f>I426=ステップ対応前!I426</f>
        <v>1</v>
      </c>
      <c r="S426" t="b">
        <f>J426=ステップ対応前!J426</f>
        <v>1</v>
      </c>
    </row>
    <row r="427" spans="1:19" x14ac:dyDescent="0.55000000000000004">
      <c r="A427" s="87">
        <v>45933.581145833334</v>
      </c>
      <c r="B427" s="66" t="s">
        <v>1388</v>
      </c>
      <c r="C427" s="66" t="s">
        <v>529</v>
      </c>
      <c r="D427" s="68">
        <v>45716</v>
      </c>
      <c r="E427" s="67">
        <v>0</v>
      </c>
      <c r="F427" s="67">
        <v>40</v>
      </c>
      <c r="G427" s="67">
        <v>135</v>
      </c>
      <c r="H427" s="66" t="s">
        <v>528</v>
      </c>
      <c r="I427" s="66" t="s">
        <v>473</v>
      </c>
      <c r="J427" s="67">
        <v>200</v>
      </c>
      <c r="K427" t="b">
        <f>B427=ステップ対応前!B427</f>
        <v>1</v>
      </c>
      <c r="L427" t="b">
        <f>C427=ステップ対応前!C427</f>
        <v>1</v>
      </c>
      <c r="M427" t="b">
        <f>D427=ステップ対応前!D427</f>
        <v>1</v>
      </c>
      <c r="N427" t="b">
        <f>E427=ステップ対応前!E427</f>
        <v>1</v>
      </c>
      <c r="O427" t="b">
        <f>F427=ステップ対応前!F427</f>
        <v>1</v>
      </c>
      <c r="P427" t="b">
        <f>G427=ステップ対応前!G427</f>
        <v>1</v>
      </c>
      <c r="Q427" t="b">
        <f>H427=ステップ対応前!H427</f>
        <v>1</v>
      </c>
      <c r="R427" t="b">
        <f>I427=ステップ対応前!I427</f>
        <v>1</v>
      </c>
      <c r="S427" t="b">
        <f>J427=ステップ対応前!J427</f>
        <v>1</v>
      </c>
    </row>
    <row r="428" spans="1:19" x14ac:dyDescent="0.55000000000000004">
      <c r="A428" s="87">
        <v>45933.581145833334</v>
      </c>
      <c r="B428" s="66" t="s">
        <v>1388</v>
      </c>
      <c r="C428" s="66" t="s">
        <v>529</v>
      </c>
      <c r="D428" s="68">
        <v>45720</v>
      </c>
      <c r="E428" s="67">
        <v>40</v>
      </c>
      <c r="F428" s="67">
        <v>0</v>
      </c>
      <c r="G428" s="67">
        <v>103</v>
      </c>
      <c r="H428" s="66" t="s">
        <v>528</v>
      </c>
      <c r="I428" s="66" t="s">
        <v>473</v>
      </c>
      <c r="J428" s="67">
        <v>200</v>
      </c>
      <c r="K428" t="b">
        <f>B428=ステップ対応前!B428</f>
        <v>1</v>
      </c>
      <c r="L428" t="b">
        <f>C428=ステップ対応前!C428</f>
        <v>1</v>
      </c>
      <c r="M428" t="b">
        <f>D428=ステップ対応前!D428</f>
        <v>1</v>
      </c>
      <c r="N428" t="b">
        <f>E428=ステップ対応前!E428</f>
        <v>1</v>
      </c>
      <c r="O428" t="b">
        <f>F428=ステップ対応前!F428</f>
        <v>1</v>
      </c>
      <c r="P428" t="b">
        <f>G428=ステップ対応前!G428</f>
        <v>1</v>
      </c>
      <c r="Q428" t="b">
        <f>H428=ステップ対応前!H428</f>
        <v>1</v>
      </c>
      <c r="R428" t="b">
        <f>I428=ステップ対応前!I428</f>
        <v>1</v>
      </c>
      <c r="S428" t="b">
        <f>J428=ステップ対応前!J428</f>
        <v>1</v>
      </c>
    </row>
    <row r="429" spans="1:19" x14ac:dyDescent="0.55000000000000004">
      <c r="A429" s="87">
        <v>45933.581145833334</v>
      </c>
      <c r="B429" s="66" t="s">
        <v>1388</v>
      </c>
      <c r="C429" s="66" t="s">
        <v>529</v>
      </c>
      <c r="D429" s="68">
        <v>45757</v>
      </c>
      <c r="E429" s="67">
        <v>0</v>
      </c>
      <c r="F429" s="67">
        <v>40</v>
      </c>
      <c r="G429" s="67">
        <v>74</v>
      </c>
      <c r="H429" s="66" t="s">
        <v>528</v>
      </c>
      <c r="I429" s="66" t="s">
        <v>473</v>
      </c>
      <c r="J429" s="67">
        <v>200</v>
      </c>
      <c r="K429" t="b">
        <f>B429=ステップ対応前!B429</f>
        <v>1</v>
      </c>
      <c r="L429" t="b">
        <f>C429=ステップ対応前!C429</f>
        <v>1</v>
      </c>
      <c r="M429" t="b">
        <f>D429=ステップ対応前!D429</f>
        <v>1</v>
      </c>
      <c r="N429" t="b">
        <f>E429=ステップ対応前!E429</f>
        <v>1</v>
      </c>
      <c r="O429" t="b">
        <f>F429=ステップ対応前!F429</f>
        <v>1</v>
      </c>
      <c r="P429" t="b">
        <f>G429=ステップ対応前!G429</f>
        <v>1</v>
      </c>
      <c r="Q429" t="b">
        <f>H429=ステップ対応前!H429</f>
        <v>1</v>
      </c>
      <c r="R429" t="b">
        <f>I429=ステップ対応前!I429</f>
        <v>1</v>
      </c>
      <c r="S429" t="b">
        <f>J429=ステップ対応前!J429</f>
        <v>1</v>
      </c>
    </row>
    <row r="430" spans="1:19" x14ac:dyDescent="0.55000000000000004">
      <c r="A430" s="87">
        <v>45933.581145833334</v>
      </c>
      <c r="B430" s="66" t="s">
        <v>1388</v>
      </c>
      <c r="C430" s="66" t="s">
        <v>529</v>
      </c>
      <c r="D430" s="68">
        <v>45758</v>
      </c>
      <c r="E430" s="67">
        <v>0</v>
      </c>
      <c r="F430" s="67">
        <v>40</v>
      </c>
      <c r="G430" s="67">
        <v>98</v>
      </c>
      <c r="H430" s="66" t="s">
        <v>528</v>
      </c>
      <c r="I430" s="66" t="s">
        <v>473</v>
      </c>
      <c r="J430" s="67">
        <v>200</v>
      </c>
      <c r="K430" t="b">
        <f>B430=ステップ対応前!B430</f>
        <v>1</v>
      </c>
      <c r="L430" t="b">
        <f>C430=ステップ対応前!C430</f>
        <v>1</v>
      </c>
      <c r="M430" t="b">
        <f>D430=ステップ対応前!D430</f>
        <v>1</v>
      </c>
      <c r="N430" t="b">
        <f>E430=ステップ対応前!E430</f>
        <v>1</v>
      </c>
      <c r="O430" t="b">
        <f>F430=ステップ対応前!F430</f>
        <v>1</v>
      </c>
      <c r="P430" t="b">
        <f>G430=ステップ対応前!G430</f>
        <v>1</v>
      </c>
      <c r="Q430" t="b">
        <f>H430=ステップ対応前!H430</f>
        <v>1</v>
      </c>
      <c r="R430" t="b">
        <f>I430=ステップ対応前!I430</f>
        <v>1</v>
      </c>
      <c r="S430" t="b">
        <f>J430=ステップ対応前!J430</f>
        <v>1</v>
      </c>
    </row>
    <row r="431" spans="1:19" x14ac:dyDescent="0.55000000000000004">
      <c r="A431" s="87">
        <v>45933.581145833334</v>
      </c>
      <c r="B431" s="66" t="s">
        <v>1388</v>
      </c>
      <c r="C431" s="66" t="s">
        <v>529</v>
      </c>
      <c r="D431" s="68">
        <v>45761</v>
      </c>
      <c r="E431" s="67">
        <v>40</v>
      </c>
      <c r="F431" s="67">
        <v>40</v>
      </c>
      <c r="G431" s="67">
        <v>83</v>
      </c>
      <c r="H431" s="66" t="s">
        <v>528</v>
      </c>
      <c r="I431" s="66" t="s">
        <v>473</v>
      </c>
      <c r="J431" s="67">
        <v>200</v>
      </c>
      <c r="K431" t="b">
        <f>B431=ステップ対応前!B431</f>
        <v>1</v>
      </c>
      <c r="L431" t="b">
        <f>C431=ステップ対応前!C431</f>
        <v>1</v>
      </c>
      <c r="M431" t="b">
        <f>D431=ステップ対応前!D431</f>
        <v>1</v>
      </c>
      <c r="N431" t="b">
        <f>E431=ステップ対応前!E431</f>
        <v>1</v>
      </c>
      <c r="O431" t="b">
        <f>F431=ステップ対応前!F431</f>
        <v>1</v>
      </c>
      <c r="P431" t="b">
        <f>G431=ステップ対応前!G431</f>
        <v>1</v>
      </c>
      <c r="Q431" t="b">
        <f>H431=ステップ対応前!H431</f>
        <v>1</v>
      </c>
      <c r="R431" t="b">
        <f>I431=ステップ対応前!I431</f>
        <v>1</v>
      </c>
      <c r="S431" t="b">
        <f>J431=ステップ対応前!J431</f>
        <v>1</v>
      </c>
    </row>
    <row r="432" spans="1:19" x14ac:dyDescent="0.55000000000000004">
      <c r="A432" s="87">
        <v>45933.581145833334</v>
      </c>
      <c r="B432" s="66" t="s">
        <v>1388</v>
      </c>
      <c r="C432" s="66" t="s">
        <v>529</v>
      </c>
      <c r="D432" s="68">
        <v>45762</v>
      </c>
      <c r="E432" s="67">
        <v>40</v>
      </c>
      <c r="F432" s="67">
        <v>0</v>
      </c>
      <c r="G432" s="67">
        <v>98</v>
      </c>
      <c r="H432" s="66" t="s">
        <v>528</v>
      </c>
      <c r="I432" s="66" t="s">
        <v>473</v>
      </c>
      <c r="J432" s="67">
        <v>200</v>
      </c>
      <c r="K432" t="b">
        <f>B432=ステップ対応前!B432</f>
        <v>1</v>
      </c>
      <c r="L432" t="b">
        <f>C432=ステップ対応前!C432</f>
        <v>1</v>
      </c>
      <c r="M432" t="b">
        <f>D432=ステップ対応前!D432</f>
        <v>1</v>
      </c>
      <c r="N432" t="b">
        <f>E432=ステップ対応前!E432</f>
        <v>1</v>
      </c>
      <c r="O432" t="b">
        <f>F432=ステップ対応前!F432</f>
        <v>1</v>
      </c>
      <c r="P432" t="b">
        <f>G432=ステップ対応前!G432</f>
        <v>1</v>
      </c>
      <c r="Q432" t="b">
        <f>H432=ステップ対応前!H432</f>
        <v>1</v>
      </c>
      <c r="R432" t="b">
        <f>I432=ステップ対応前!I432</f>
        <v>1</v>
      </c>
      <c r="S432" t="b">
        <f>J432=ステップ対応前!J432</f>
        <v>1</v>
      </c>
    </row>
    <row r="433" spans="1:19" x14ac:dyDescent="0.55000000000000004">
      <c r="A433" s="87">
        <v>45933.581145833334</v>
      </c>
      <c r="B433" s="66" t="s">
        <v>1388</v>
      </c>
      <c r="C433" s="66" t="s">
        <v>529</v>
      </c>
      <c r="D433" s="68">
        <v>45763</v>
      </c>
      <c r="E433" s="67">
        <v>40</v>
      </c>
      <c r="F433" s="67">
        <v>0</v>
      </c>
      <c r="G433" s="67">
        <v>84</v>
      </c>
      <c r="H433" s="66" t="s">
        <v>528</v>
      </c>
      <c r="I433" s="66" t="s">
        <v>473</v>
      </c>
      <c r="J433" s="67">
        <v>200</v>
      </c>
      <c r="K433" t="b">
        <f>B433=ステップ対応前!B433</f>
        <v>1</v>
      </c>
      <c r="L433" t="b">
        <f>C433=ステップ対応前!C433</f>
        <v>1</v>
      </c>
      <c r="M433" t="b">
        <f>D433=ステップ対応前!D433</f>
        <v>1</v>
      </c>
      <c r="N433" t="b">
        <f>E433=ステップ対応前!E433</f>
        <v>1</v>
      </c>
      <c r="O433" t="b">
        <f>F433=ステップ対応前!F433</f>
        <v>1</v>
      </c>
      <c r="P433" t="b">
        <f>G433=ステップ対応前!G433</f>
        <v>1</v>
      </c>
      <c r="Q433" t="b">
        <f>H433=ステップ対応前!H433</f>
        <v>1</v>
      </c>
      <c r="R433" t="b">
        <f>I433=ステップ対応前!I433</f>
        <v>1</v>
      </c>
      <c r="S433" t="b">
        <f>J433=ステップ対応前!J433</f>
        <v>1</v>
      </c>
    </row>
    <row r="434" spans="1:19" x14ac:dyDescent="0.55000000000000004">
      <c r="A434" s="87">
        <v>45933.581145833334</v>
      </c>
      <c r="B434" s="66" t="s">
        <v>1388</v>
      </c>
      <c r="C434" s="66" t="s">
        <v>529</v>
      </c>
      <c r="D434" s="68">
        <v>45786</v>
      </c>
      <c r="E434" s="67">
        <v>0</v>
      </c>
      <c r="F434" s="67">
        <v>40</v>
      </c>
      <c r="G434" s="67">
        <v>86</v>
      </c>
      <c r="H434" s="66" t="s">
        <v>528</v>
      </c>
      <c r="I434" s="66" t="s">
        <v>473</v>
      </c>
      <c r="J434" s="67">
        <v>200</v>
      </c>
      <c r="K434" t="b">
        <f>B434=ステップ対応前!B434</f>
        <v>1</v>
      </c>
      <c r="L434" t="b">
        <f>C434=ステップ対応前!C434</f>
        <v>1</v>
      </c>
      <c r="M434" t="b">
        <f>D434=ステップ対応前!D434</f>
        <v>1</v>
      </c>
      <c r="N434" t="b">
        <f>E434=ステップ対応前!E434</f>
        <v>1</v>
      </c>
      <c r="O434" t="b">
        <f>F434=ステップ対応前!F434</f>
        <v>1</v>
      </c>
      <c r="P434" t="b">
        <f>G434=ステップ対応前!G434</f>
        <v>1</v>
      </c>
      <c r="Q434" t="b">
        <f>H434=ステップ対応前!H434</f>
        <v>1</v>
      </c>
      <c r="R434" t="b">
        <f>I434=ステップ対応前!I434</f>
        <v>1</v>
      </c>
      <c r="S434" t="b">
        <f>J434=ステップ対応前!J434</f>
        <v>1</v>
      </c>
    </row>
    <row r="435" spans="1:19" x14ac:dyDescent="0.55000000000000004">
      <c r="A435" s="87">
        <v>45933.581145833334</v>
      </c>
      <c r="B435" s="66" t="s">
        <v>1388</v>
      </c>
      <c r="C435" s="66" t="s">
        <v>529</v>
      </c>
      <c r="D435" s="68">
        <v>45790</v>
      </c>
      <c r="E435" s="67">
        <v>40</v>
      </c>
      <c r="F435" s="67">
        <v>0</v>
      </c>
      <c r="G435" s="67">
        <v>94</v>
      </c>
      <c r="H435" s="66" t="s">
        <v>528</v>
      </c>
      <c r="I435" s="66" t="s">
        <v>473</v>
      </c>
      <c r="J435" s="67">
        <v>200</v>
      </c>
      <c r="K435" t="b">
        <f>B435=ステップ対応前!B435</f>
        <v>1</v>
      </c>
      <c r="L435" t="b">
        <f>C435=ステップ対応前!C435</f>
        <v>1</v>
      </c>
      <c r="M435" t="b">
        <f>D435=ステップ対応前!D435</f>
        <v>1</v>
      </c>
      <c r="N435" t="b">
        <f>E435=ステップ対応前!E435</f>
        <v>1</v>
      </c>
      <c r="O435" t="b">
        <f>F435=ステップ対応前!F435</f>
        <v>1</v>
      </c>
      <c r="P435" t="b">
        <f>G435=ステップ対応前!G435</f>
        <v>1</v>
      </c>
      <c r="Q435" t="b">
        <f>H435=ステップ対応前!H435</f>
        <v>1</v>
      </c>
      <c r="R435" t="b">
        <f>I435=ステップ対応前!I435</f>
        <v>1</v>
      </c>
      <c r="S435" t="b">
        <f>J435=ステップ対応前!J435</f>
        <v>1</v>
      </c>
    </row>
    <row r="436" spans="1:19" x14ac:dyDescent="0.55000000000000004">
      <c r="A436" s="87">
        <v>45933.581145833334</v>
      </c>
      <c r="B436" s="66" t="s">
        <v>1388</v>
      </c>
      <c r="C436" s="66" t="s">
        <v>530</v>
      </c>
      <c r="D436" s="68">
        <v>45715</v>
      </c>
      <c r="E436" s="67">
        <v>0</v>
      </c>
      <c r="F436" s="67">
        <v>40</v>
      </c>
      <c r="G436" s="67">
        <v>118</v>
      </c>
      <c r="H436" s="66" t="s">
        <v>528</v>
      </c>
      <c r="I436" s="66" t="s">
        <v>473</v>
      </c>
      <c r="J436" s="67">
        <v>200</v>
      </c>
      <c r="K436" t="b">
        <f>B436=ステップ対応前!B436</f>
        <v>1</v>
      </c>
      <c r="L436" t="b">
        <f>C436=ステップ対応前!C436</f>
        <v>1</v>
      </c>
      <c r="M436" t="b">
        <f>D436=ステップ対応前!D436</f>
        <v>1</v>
      </c>
      <c r="N436" t="b">
        <f>E436=ステップ対応前!E436</f>
        <v>1</v>
      </c>
      <c r="O436" t="b">
        <f>F436=ステップ対応前!F436</f>
        <v>1</v>
      </c>
      <c r="P436" t="b">
        <f>G436=ステップ対応前!G436</f>
        <v>1</v>
      </c>
      <c r="Q436" t="b">
        <f>H436=ステップ対応前!H436</f>
        <v>1</v>
      </c>
      <c r="R436" t="b">
        <f>I436=ステップ対応前!I436</f>
        <v>1</v>
      </c>
      <c r="S436" t="b">
        <f>J436=ステップ対応前!J436</f>
        <v>1</v>
      </c>
    </row>
    <row r="437" spans="1:19" x14ac:dyDescent="0.55000000000000004">
      <c r="A437" s="87">
        <v>45933.581145833334</v>
      </c>
      <c r="B437" s="66" t="s">
        <v>1388</v>
      </c>
      <c r="C437" s="66" t="s">
        <v>530</v>
      </c>
      <c r="D437" s="68">
        <v>45719</v>
      </c>
      <c r="E437" s="67">
        <v>40</v>
      </c>
      <c r="F437" s="67">
        <v>0</v>
      </c>
      <c r="G437" s="67">
        <v>107</v>
      </c>
      <c r="H437" s="66" t="s">
        <v>528</v>
      </c>
      <c r="I437" s="66" t="s">
        <v>473</v>
      </c>
      <c r="J437" s="67">
        <v>200</v>
      </c>
      <c r="K437" t="b">
        <f>B437=ステップ対応前!B437</f>
        <v>1</v>
      </c>
      <c r="L437" t="b">
        <f>C437=ステップ対応前!C437</f>
        <v>1</v>
      </c>
      <c r="M437" t="b">
        <f>D437=ステップ対応前!D437</f>
        <v>1</v>
      </c>
      <c r="N437" t="b">
        <f>E437=ステップ対応前!E437</f>
        <v>1</v>
      </c>
      <c r="O437" t="b">
        <f>F437=ステップ対応前!F437</f>
        <v>1</v>
      </c>
      <c r="P437" t="b">
        <f>G437=ステップ対応前!G437</f>
        <v>1</v>
      </c>
      <c r="Q437" t="b">
        <f>H437=ステップ対応前!H437</f>
        <v>1</v>
      </c>
      <c r="R437" t="b">
        <f>I437=ステップ対応前!I437</f>
        <v>1</v>
      </c>
      <c r="S437" t="b">
        <f>J437=ステップ対応前!J437</f>
        <v>1</v>
      </c>
    </row>
    <row r="438" spans="1:19" x14ac:dyDescent="0.55000000000000004">
      <c r="A438" s="87">
        <v>45933.581145833334</v>
      </c>
      <c r="B438" s="66" t="s">
        <v>1388</v>
      </c>
      <c r="C438" s="66" t="s">
        <v>530</v>
      </c>
      <c r="D438" s="68">
        <v>45785</v>
      </c>
      <c r="E438" s="67">
        <v>0</v>
      </c>
      <c r="F438" s="67">
        <v>40</v>
      </c>
      <c r="G438" s="67">
        <v>87</v>
      </c>
      <c r="H438" s="66" t="s">
        <v>528</v>
      </c>
      <c r="I438" s="66" t="s">
        <v>473</v>
      </c>
      <c r="J438" s="67">
        <v>200</v>
      </c>
      <c r="K438" t="b">
        <f>B438=ステップ対応前!B438</f>
        <v>1</v>
      </c>
      <c r="L438" t="b">
        <f>C438=ステップ対応前!C438</f>
        <v>1</v>
      </c>
      <c r="M438" t="b">
        <f>D438=ステップ対応前!D438</f>
        <v>1</v>
      </c>
      <c r="N438" t="b">
        <f>E438=ステップ対応前!E438</f>
        <v>1</v>
      </c>
      <c r="O438" t="b">
        <f>F438=ステップ対応前!F438</f>
        <v>1</v>
      </c>
      <c r="P438" t="b">
        <f>G438=ステップ対応前!G438</f>
        <v>1</v>
      </c>
      <c r="Q438" t="b">
        <f>H438=ステップ対応前!H438</f>
        <v>1</v>
      </c>
      <c r="R438" t="b">
        <f>I438=ステップ対応前!I438</f>
        <v>1</v>
      </c>
      <c r="S438" t="b">
        <f>J438=ステップ対応前!J438</f>
        <v>1</v>
      </c>
    </row>
    <row r="439" spans="1:19" x14ac:dyDescent="0.55000000000000004">
      <c r="A439" s="87">
        <v>45933.581145833334</v>
      </c>
      <c r="B439" s="66" t="s">
        <v>1388</v>
      </c>
      <c r="C439" s="66" t="s">
        <v>530</v>
      </c>
      <c r="D439" s="68">
        <v>45789</v>
      </c>
      <c r="E439" s="67">
        <v>40</v>
      </c>
      <c r="F439" s="67">
        <v>0</v>
      </c>
      <c r="G439" s="67">
        <v>72</v>
      </c>
      <c r="H439" s="66" t="s">
        <v>528</v>
      </c>
      <c r="I439" s="66" t="s">
        <v>473</v>
      </c>
      <c r="J439" s="67">
        <v>200</v>
      </c>
      <c r="K439" t="b">
        <f>B439=ステップ対応前!B439</f>
        <v>1</v>
      </c>
      <c r="L439" t="b">
        <f>C439=ステップ対応前!C439</f>
        <v>1</v>
      </c>
      <c r="M439" t="b">
        <f>D439=ステップ対応前!D439</f>
        <v>1</v>
      </c>
      <c r="N439" t="b">
        <f>E439=ステップ対応前!E439</f>
        <v>1</v>
      </c>
      <c r="O439" t="b">
        <f>F439=ステップ対応前!F439</f>
        <v>1</v>
      </c>
      <c r="P439" t="b">
        <f>G439=ステップ対応前!G439</f>
        <v>1</v>
      </c>
      <c r="Q439" t="b">
        <f>H439=ステップ対応前!H439</f>
        <v>1</v>
      </c>
      <c r="R439" t="b">
        <f>I439=ステップ対応前!I439</f>
        <v>1</v>
      </c>
      <c r="S439" t="b">
        <f>J439=ステップ対応前!J439</f>
        <v>1</v>
      </c>
    </row>
    <row r="440" spans="1:19" x14ac:dyDescent="0.55000000000000004">
      <c r="A440" s="87">
        <v>45933.581145833334</v>
      </c>
      <c r="B440" s="66" t="s">
        <v>1388</v>
      </c>
      <c r="C440" s="66" t="s">
        <v>531</v>
      </c>
      <c r="D440" s="68">
        <v>45715</v>
      </c>
      <c r="E440" s="67">
        <v>0</v>
      </c>
      <c r="F440" s="67">
        <v>5</v>
      </c>
      <c r="G440" s="67">
        <v>118</v>
      </c>
      <c r="H440" s="66" t="s">
        <v>513</v>
      </c>
      <c r="I440" s="66" t="s">
        <v>499</v>
      </c>
      <c r="J440" s="67">
        <v>160</v>
      </c>
      <c r="K440" t="b">
        <f>B440=ステップ対応前!B440</f>
        <v>1</v>
      </c>
      <c r="L440" t="b">
        <f>C440=ステップ対応前!C440</f>
        <v>1</v>
      </c>
      <c r="M440" t="b">
        <f>D440=ステップ対応前!D440</f>
        <v>1</v>
      </c>
      <c r="N440" t="b">
        <f>E440=ステップ対応前!E440</f>
        <v>1</v>
      </c>
      <c r="O440" t="b">
        <f>F440=ステップ対応前!F440</f>
        <v>1</v>
      </c>
      <c r="P440" t="b">
        <f>G440=ステップ対応前!G440</f>
        <v>1</v>
      </c>
      <c r="Q440" t="b">
        <f>H440=ステップ対応前!H440</f>
        <v>1</v>
      </c>
      <c r="R440" t="b">
        <f>I440=ステップ対応前!I440</f>
        <v>1</v>
      </c>
      <c r="S440" t="b">
        <f>J440=ステップ対応前!J440</f>
        <v>1</v>
      </c>
    </row>
    <row r="441" spans="1:19" x14ac:dyDescent="0.55000000000000004">
      <c r="A441" s="87">
        <v>45933.581145833334</v>
      </c>
      <c r="B441" s="66" t="s">
        <v>1388</v>
      </c>
      <c r="C441" s="66" t="s">
        <v>531</v>
      </c>
      <c r="D441" s="68">
        <v>45719</v>
      </c>
      <c r="E441" s="67">
        <v>5</v>
      </c>
      <c r="F441" s="67">
        <v>0</v>
      </c>
      <c r="G441" s="67">
        <v>107</v>
      </c>
      <c r="H441" s="66" t="s">
        <v>513</v>
      </c>
      <c r="I441" s="66" t="s">
        <v>499</v>
      </c>
      <c r="J441" s="67">
        <v>160</v>
      </c>
      <c r="K441" t="b">
        <f>B441=ステップ対応前!B441</f>
        <v>1</v>
      </c>
      <c r="L441" t="b">
        <f>C441=ステップ対応前!C441</f>
        <v>1</v>
      </c>
      <c r="M441" t="b">
        <f>D441=ステップ対応前!D441</f>
        <v>1</v>
      </c>
      <c r="N441" t="b">
        <f>E441=ステップ対応前!E441</f>
        <v>1</v>
      </c>
      <c r="O441" t="b">
        <f>F441=ステップ対応前!F441</f>
        <v>1</v>
      </c>
      <c r="P441" t="b">
        <f>G441=ステップ対応前!G441</f>
        <v>1</v>
      </c>
      <c r="Q441" t="b">
        <f>H441=ステップ対応前!H441</f>
        <v>1</v>
      </c>
      <c r="R441" t="b">
        <f>I441=ステップ対応前!I441</f>
        <v>1</v>
      </c>
      <c r="S441" t="b">
        <f>J441=ステップ対応前!J441</f>
        <v>1</v>
      </c>
    </row>
    <row r="442" spans="1:19" x14ac:dyDescent="0.55000000000000004">
      <c r="A442" s="87">
        <v>45933.581145833334</v>
      </c>
      <c r="B442" s="66" t="s">
        <v>1388</v>
      </c>
      <c r="C442" s="66" t="s">
        <v>533</v>
      </c>
      <c r="D442" s="68">
        <v>45736</v>
      </c>
      <c r="E442" s="67">
        <v>0</v>
      </c>
      <c r="F442" s="67">
        <v>6</v>
      </c>
      <c r="G442" s="67">
        <v>128</v>
      </c>
      <c r="H442" s="66" t="s">
        <v>532</v>
      </c>
      <c r="I442" s="66" t="s">
        <v>473</v>
      </c>
      <c r="J442" s="67">
        <v>200</v>
      </c>
      <c r="K442" t="b">
        <f>B442=ステップ対応前!B442</f>
        <v>1</v>
      </c>
      <c r="L442" t="b">
        <f>C442=ステップ対応前!C442</f>
        <v>1</v>
      </c>
      <c r="M442" t="b">
        <f>D442=ステップ対応前!D442</f>
        <v>1</v>
      </c>
      <c r="N442" t="b">
        <f>E442=ステップ対応前!E442</f>
        <v>1</v>
      </c>
      <c r="O442" t="b">
        <f>F442=ステップ対応前!F442</f>
        <v>1</v>
      </c>
      <c r="P442" t="b">
        <f>G442=ステップ対応前!G442</f>
        <v>1</v>
      </c>
      <c r="Q442" t="b">
        <f>H442=ステップ対応前!H442</f>
        <v>1</v>
      </c>
      <c r="R442" t="b">
        <f>I442=ステップ対応前!I442</f>
        <v>1</v>
      </c>
      <c r="S442" t="b">
        <f>J442=ステップ対応前!J442</f>
        <v>1</v>
      </c>
    </row>
    <row r="443" spans="1:19" x14ac:dyDescent="0.55000000000000004">
      <c r="A443" s="87">
        <v>45933.581145833334</v>
      </c>
      <c r="B443" s="66" t="s">
        <v>1388</v>
      </c>
      <c r="C443" s="66" t="s">
        <v>533</v>
      </c>
      <c r="D443" s="68">
        <v>45740</v>
      </c>
      <c r="E443" s="67">
        <v>6</v>
      </c>
      <c r="F443" s="67">
        <v>0</v>
      </c>
      <c r="G443" s="67">
        <v>132</v>
      </c>
      <c r="H443" s="66" t="s">
        <v>532</v>
      </c>
      <c r="I443" s="66" t="s">
        <v>473</v>
      </c>
      <c r="J443" s="67">
        <v>200</v>
      </c>
      <c r="K443" t="b">
        <f>B443=ステップ対応前!B443</f>
        <v>1</v>
      </c>
      <c r="L443" t="b">
        <f>C443=ステップ対応前!C443</f>
        <v>1</v>
      </c>
      <c r="M443" t="b">
        <f>D443=ステップ対応前!D443</f>
        <v>1</v>
      </c>
      <c r="N443" t="b">
        <f>E443=ステップ対応前!E443</f>
        <v>1</v>
      </c>
      <c r="O443" t="b">
        <f>F443=ステップ対応前!F443</f>
        <v>1</v>
      </c>
      <c r="P443" t="b">
        <f>G443=ステップ対応前!G443</f>
        <v>1</v>
      </c>
      <c r="Q443" t="b">
        <f>H443=ステップ対応前!H443</f>
        <v>1</v>
      </c>
      <c r="R443" t="b">
        <f>I443=ステップ対応前!I443</f>
        <v>1</v>
      </c>
      <c r="S443" t="b">
        <f>J443=ステップ対応前!J443</f>
        <v>1</v>
      </c>
    </row>
    <row r="444" spans="1:19" x14ac:dyDescent="0.55000000000000004">
      <c r="A444" s="87">
        <v>45933.581145833334</v>
      </c>
      <c r="B444" s="66" t="s">
        <v>1387</v>
      </c>
      <c r="C444" s="66" t="s">
        <v>469</v>
      </c>
      <c r="D444" s="68">
        <v>45719</v>
      </c>
      <c r="E444" s="67">
        <v>0</v>
      </c>
      <c r="F444" s="67">
        <v>4</v>
      </c>
      <c r="G444" s="67">
        <v>126</v>
      </c>
      <c r="H444" s="66" t="s">
        <v>468</v>
      </c>
      <c r="I444" s="66" t="s">
        <v>470</v>
      </c>
      <c r="J444" s="67">
        <v>100</v>
      </c>
      <c r="K444" t="b">
        <f>B444=ステップ対応前!B444</f>
        <v>1</v>
      </c>
      <c r="L444" t="b">
        <f>C444=ステップ対応前!C444</f>
        <v>1</v>
      </c>
      <c r="M444" t="b">
        <f>D444=ステップ対応前!D444</f>
        <v>1</v>
      </c>
      <c r="N444" t="b">
        <f>E444=ステップ対応前!E444</f>
        <v>1</v>
      </c>
      <c r="O444" t="b">
        <f>F444=ステップ対応前!F444</f>
        <v>1</v>
      </c>
      <c r="P444" t="b">
        <f>G444=ステップ対応前!G444</f>
        <v>1</v>
      </c>
      <c r="Q444" t="b">
        <f>H444=ステップ対応前!H444</f>
        <v>1</v>
      </c>
      <c r="R444" t="b">
        <f>I444=ステップ対応前!I444</f>
        <v>1</v>
      </c>
      <c r="S444" t="b">
        <f>J444=ステップ対応前!J444</f>
        <v>1</v>
      </c>
    </row>
    <row r="445" spans="1:19" x14ac:dyDescent="0.55000000000000004">
      <c r="A445" s="87">
        <v>45933.581145833334</v>
      </c>
      <c r="B445" s="66" t="s">
        <v>1387</v>
      </c>
      <c r="C445" s="66" t="s">
        <v>472</v>
      </c>
      <c r="D445" s="68">
        <v>45726</v>
      </c>
      <c r="E445" s="67">
        <v>0</v>
      </c>
      <c r="F445" s="67">
        <v>32</v>
      </c>
      <c r="G445" s="67">
        <v>125</v>
      </c>
      <c r="H445" s="66" t="s">
        <v>471</v>
      </c>
      <c r="I445" s="66" t="s">
        <v>473</v>
      </c>
      <c r="J445" s="67">
        <v>106</v>
      </c>
      <c r="K445" t="b">
        <f>B445=ステップ対応前!B445</f>
        <v>1</v>
      </c>
      <c r="L445" t="b">
        <f>C445=ステップ対応前!C445</f>
        <v>1</v>
      </c>
      <c r="M445" t="b">
        <f>D445=ステップ対応前!D445</f>
        <v>1</v>
      </c>
      <c r="N445" t="b">
        <f>E445=ステップ対応前!E445</f>
        <v>1</v>
      </c>
      <c r="O445" t="b">
        <f>F445=ステップ対応前!F445</f>
        <v>1</v>
      </c>
      <c r="P445" t="b">
        <f>G445=ステップ対応前!G445</f>
        <v>1</v>
      </c>
      <c r="Q445" t="b">
        <f>H445=ステップ対応前!H445</f>
        <v>1</v>
      </c>
      <c r="R445" t="b">
        <f>I445=ステップ対応前!I445</f>
        <v>1</v>
      </c>
      <c r="S445" t="b">
        <f>J445=ステップ対応前!J445</f>
        <v>1</v>
      </c>
    </row>
    <row r="446" spans="1:19" x14ac:dyDescent="0.55000000000000004">
      <c r="A446" s="87">
        <v>45933.581145833334</v>
      </c>
      <c r="B446" s="66" t="s">
        <v>1387</v>
      </c>
      <c r="C446" s="66" t="s">
        <v>472</v>
      </c>
      <c r="D446" s="68">
        <v>45727</v>
      </c>
      <c r="E446" s="67">
        <v>0</v>
      </c>
      <c r="F446" s="67">
        <v>32</v>
      </c>
      <c r="G446" s="67">
        <v>128</v>
      </c>
      <c r="H446" s="66" t="s">
        <v>471</v>
      </c>
      <c r="I446" s="66" t="s">
        <v>473</v>
      </c>
      <c r="J446" s="67">
        <v>106</v>
      </c>
      <c r="K446" t="b">
        <f>B446=ステップ対応前!B446</f>
        <v>1</v>
      </c>
      <c r="L446" t="b">
        <f>C446=ステップ対応前!C446</f>
        <v>1</v>
      </c>
      <c r="M446" t="b">
        <f>D446=ステップ対応前!D446</f>
        <v>1</v>
      </c>
      <c r="N446" t="b">
        <f>E446=ステップ対応前!E446</f>
        <v>1</v>
      </c>
      <c r="O446" t="b">
        <f>F446=ステップ対応前!F446</f>
        <v>1</v>
      </c>
      <c r="P446" t="b">
        <f>G446=ステップ対応前!G446</f>
        <v>1</v>
      </c>
      <c r="Q446" t="b">
        <f>H446=ステップ対応前!H446</f>
        <v>1</v>
      </c>
      <c r="R446" t="b">
        <f>I446=ステップ対応前!I446</f>
        <v>1</v>
      </c>
      <c r="S446" t="b">
        <f>J446=ステップ対応前!J446</f>
        <v>1</v>
      </c>
    </row>
    <row r="447" spans="1:19" x14ac:dyDescent="0.55000000000000004">
      <c r="A447" s="87">
        <v>45933.581145833334</v>
      </c>
      <c r="B447" s="66" t="s">
        <v>1387</v>
      </c>
      <c r="C447" s="66" t="s">
        <v>472</v>
      </c>
      <c r="D447" s="68">
        <v>45728</v>
      </c>
      <c r="E447" s="67">
        <v>0</v>
      </c>
      <c r="F447" s="67">
        <v>32</v>
      </c>
      <c r="G447" s="67">
        <v>129</v>
      </c>
      <c r="H447" s="66" t="s">
        <v>471</v>
      </c>
      <c r="I447" s="66" t="s">
        <v>473</v>
      </c>
      <c r="J447" s="67">
        <v>106</v>
      </c>
      <c r="K447" t="b">
        <f>B447=ステップ対応前!B447</f>
        <v>1</v>
      </c>
      <c r="L447" t="b">
        <f>C447=ステップ対応前!C447</f>
        <v>1</v>
      </c>
      <c r="M447" t="b">
        <f>D447=ステップ対応前!D447</f>
        <v>1</v>
      </c>
      <c r="N447" t="b">
        <f>E447=ステップ対応前!E447</f>
        <v>1</v>
      </c>
      <c r="O447" t="b">
        <f>F447=ステップ対応前!F447</f>
        <v>1</v>
      </c>
      <c r="P447" t="b">
        <f>G447=ステップ対応前!G447</f>
        <v>1</v>
      </c>
      <c r="Q447" t="b">
        <f>H447=ステップ対応前!H447</f>
        <v>1</v>
      </c>
      <c r="R447" t="b">
        <f>I447=ステップ対応前!I447</f>
        <v>1</v>
      </c>
      <c r="S447" t="b">
        <f>J447=ステップ対応前!J447</f>
        <v>1</v>
      </c>
    </row>
    <row r="448" spans="1:19" x14ac:dyDescent="0.55000000000000004">
      <c r="A448" s="87">
        <v>45933.581145833334</v>
      </c>
      <c r="B448" s="66" t="s">
        <v>1387</v>
      </c>
      <c r="C448" s="66" t="s">
        <v>472</v>
      </c>
      <c r="D448" s="68">
        <v>45729</v>
      </c>
      <c r="E448" s="67">
        <v>32</v>
      </c>
      <c r="F448" s="67">
        <v>32</v>
      </c>
      <c r="G448" s="67">
        <v>132</v>
      </c>
      <c r="H448" s="66" t="s">
        <v>471</v>
      </c>
      <c r="I448" s="66" t="s">
        <v>473</v>
      </c>
      <c r="J448" s="67">
        <v>106</v>
      </c>
      <c r="K448" t="b">
        <f>B448=ステップ対応前!B448</f>
        <v>1</v>
      </c>
      <c r="L448" t="b">
        <f>C448=ステップ対応前!C448</f>
        <v>1</v>
      </c>
      <c r="M448" t="b">
        <f>D448=ステップ対応前!D448</f>
        <v>1</v>
      </c>
      <c r="N448" t="b">
        <f>E448=ステップ対応前!E448</f>
        <v>1</v>
      </c>
      <c r="O448" t="b">
        <f>F448=ステップ対応前!F448</f>
        <v>1</v>
      </c>
      <c r="P448" t="b">
        <f>G448=ステップ対応前!G448</f>
        <v>1</v>
      </c>
      <c r="Q448" t="b">
        <f>H448=ステップ対応前!H448</f>
        <v>1</v>
      </c>
      <c r="R448" t="b">
        <f>I448=ステップ対応前!I448</f>
        <v>1</v>
      </c>
      <c r="S448" t="b">
        <f>J448=ステップ対応前!J448</f>
        <v>1</v>
      </c>
    </row>
    <row r="449" spans="1:19" x14ac:dyDescent="0.55000000000000004">
      <c r="A449" s="87">
        <v>45933.581145833334</v>
      </c>
      <c r="B449" s="66" t="s">
        <v>1387</v>
      </c>
      <c r="C449" s="66" t="s">
        <v>472</v>
      </c>
      <c r="D449" s="68">
        <v>45730</v>
      </c>
      <c r="E449" s="67">
        <v>32</v>
      </c>
      <c r="F449" s="67">
        <v>0</v>
      </c>
      <c r="G449" s="67">
        <v>132</v>
      </c>
      <c r="H449" s="66" t="s">
        <v>471</v>
      </c>
      <c r="I449" s="66" t="s">
        <v>473</v>
      </c>
      <c r="J449" s="67">
        <v>106</v>
      </c>
      <c r="K449" t="b">
        <f>B449=ステップ対応前!B449</f>
        <v>1</v>
      </c>
      <c r="L449" t="b">
        <f>C449=ステップ対応前!C449</f>
        <v>1</v>
      </c>
      <c r="M449" t="b">
        <f>D449=ステップ対応前!D449</f>
        <v>1</v>
      </c>
      <c r="N449" t="b">
        <f>E449=ステップ対応前!E449</f>
        <v>1</v>
      </c>
      <c r="O449" t="b">
        <f>F449=ステップ対応前!F449</f>
        <v>1</v>
      </c>
      <c r="P449" t="b">
        <f>G449=ステップ対応前!G449</f>
        <v>1</v>
      </c>
      <c r="Q449" t="b">
        <f>H449=ステップ対応前!H449</f>
        <v>1</v>
      </c>
      <c r="R449" t="b">
        <f>I449=ステップ対応前!I449</f>
        <v>1</v>
      </c>
      <c r="S449" t="b">
        <f>J449=ステップ対応前!J449</f>
        <v>1</v>
      </c>
    </row>
    <row r="450" spans="1:19" x14ac:dyDescent="0.55000000000000004">
      <c r="A450" s="87">
        <v>45933.581145833334</v>
      </c>
      <c r="B450" s="66" t="s">
        <v>1387</v>
      </c>
      <c r="C450" s="66" t="s">
        <v>472</v>
      </c>
      <c r="D450" s="68">
        <v>45733</v>
      </c>
      <c r="E450" s="67">
        <v>32</v>
      </c>
      <c r="F450" s="67">
        <v>0</v>
      </c>
      <c r="G450" s="67">
        <v>100</v>
      </c>
      <c r="H450" s="66" t="s">
        <v>471</v>
      </c>
      <c r="I450" s="66" t="s">
        <v>473</v>
      </c>
      <c r="J450" s="67">
        <v>106</v>
      </c>
      <c r="K450" t="b">
        <f>B450=ステップ対応前!B450</f>
        <v>1</v>
      </c>
      <c r="L450" t="b">
        <f>C450=ステップ対応前!C450</f>
        <v>1</v>
      </c>
      <c r="M450" t="b">
        <f>D450=ステップ対応前!D450</f>
        <v>1</v>
      </c>
      <c r="N450" t="b">
        <f>E450=ステップ対応前!E450</f>
        <v>1</v>
      </c>
      <c r="O450" t="b">
        <f>F450=ステップ対応前!F450</f>
        <v>1</v>
      </c>
      <c r="P450" t="b">
        <f>G450=ステップ対応前!G450</f>
        <v>1</v>
      </c>
      <c r="Q450" t="b">
        <f>H450=ステップ対応前!H450</f>
        <v>1</v>
      </c>
      <c r="R450" t="b">
        <f>I450=ステップ対応前!I450</f>
        <v>1</v>
      </c>
      <c r="S450" t="b">
        <f>J450=ステップ対応前!J450</f>
        <v>1</v>
      </c>
    </row>
    <row r="451" spans="1:19" x14ac:dyDescent="0.55000000000000004">
      <c r="A451" s="87">
        <v>45933.581145833334</v>
      </c>
      <c r="B451" s="66" t="s">
        <v>1387</v>
      </c>
      <c r="C451" s="66" t="s">
        <v>472</v>
      </c>
      <c r="D451" s="68">
        <v>45734</v>
      </c>
      <c r="E451" s="67">
        <v>32</v>
      </c>
      <c r="F451" s="67">
        <v>0</v>
      </c>
      <c r="G451" s="67">
        <v>124</v>
      </c>
      <c r="H451" s="66" t="s">
        <v>471</v>
      </c>
      <c r="I451" s="66" t="s">
        <v>473</v>
      </c>
      <c r="J451" s="67">
        <v>106</v>
      </c>
      <c r="K451" t="b">
        <f>B451=ステップ対応前!B451</f>
        <v>1</v>
      </c>
      <c r="L451" t="b">
        <f>C451=ステップ対応前!C451</f>
        <v>1</v>
      </c>
      <c r="M451" t="b">
        <f>D451=ステップ対応前!D451</f>
        <v>1</v>
      </c>
      <c r="N451" t="b">
        <f>E451=ステップ対応前!E451</f>
        <v>1</v>
      </c>
      <c r="O451" t="b">
        <f>F451=ステップ対応前!F451</f>
        <v>1</v>
      </c>
      <c r="P451" t="b">
        <f>G451=ステップ対応前!G451</f>
        <v>1</v>
      </c>
      <c r="Q451" t="b">
        <f>H451=ステップ対応前!H451</f>
        <v>1</v>
      </c>
      <c r="R451" t="b">
        <f>I451=ステップ対応前!I451</f>
        <v>1</v>
      </c>
      <c r="S451" t="b">
        <f>J451=ステップ対応前!J451</f>
        <v>1</v>
      </c>
    </row>
    <row r="452" spans="1:19" x14ac:dyDescent="0.55000000000000004">
      <c r="A452" s="87">
        <v>45933.581145833334</v>
      </c>
      <c r="B452" s="66" t="s">
        <v>1387</v>
      </c>
      <c r="C452" s="66" t="s">
        <v>472</v>
      </c>
      <c r="D452" s="68">
        <v>45736</v>
      </c>
      <c r="E452" s="67">
        <v>0</v>
      </c>
      <c r="F452" s="67">
        <v>32</v>
      </c>
      <c r="G452" s="67">
        <v>118</v>
      </c>
      <c r="H452" s="66" t="s">
        <v>471</v>
      </c>
      <c r="I452" s="66" t="s">
        <v>473</v>
      </c>
      <c r="J452" s="67">
        <v>106</v>
      </c>
      <c r="K452" t="b">
        <f>B452=ステップ対応前!B452</f>
        <v>1</v>
      </c>
      <c r="L452" t="b">
        <f>C452=ステップ対応前!C452</f>
        <v>1</v>
      </c>
      <c r="M452" t="b">
        <f>D452=ステップ対応前!D452</f>
        <v>1</v>
      </c>
      <c r="N452" t="b">
        <f>E452=ステップ対応前!E452</f>
        <v>1</v>
      </c>
      <c r="O452" t="b">
        <f>F452=ステップ対応前!F452</f>
        <v>1</v>
      </c>
      <c r="P452" t="b">
        <f>G452=ステップ対応前!G452</f>
        <v>1</v>
      </c>
      <c r="Q452" t="b">
        <f>H452=ステップ対応前!H452</f>
        <v>1</v>
      </c>
      <c r="R452" t="b">
        <f>I452=ステップ対応前!I452</f>
        <v>1</v>
      </c>
      <c r="S452" t="b">
        <f>J452=ステップ対応前!J452</f>
        <v>1</v>
      </c>
    </row>
    <row r="453" spans="1:19" x14ac:dyDescent="0.55000000000000004">
      <c r="A453" s="87">
        <v>45933.581145833334</v>
      </c>
      <c r="B453" s="66" t="s">
        <v>1387</v>
      </c>
      <c r="C453" s="66" t="s">
        <v>472</v>
      </c>
      <c r="D453" s="68">
        <v>45737</v>
      </c>
      <c r="E453" s="67">
        <v>0</v>
      </c>
      <c r="F453" s="67">
        <v>32</v>
      </c>
      <c r="G453" s="67">
        <v>118</v>
      </c>
      <c r="H453" s="66" t="s">
        <v>471</v>
      </c>
      <c r="I453" s="66" t="s">
        <v>473</v>
      </c>
      <c r="J453" s="67">
        <v>106</v>
      </c>
      <c r="K453" t="b">
        <f>B453=ステップ対応前!B453</f>
        <v>1</v>
      </c>
      <c r="L453" t="b">
        <f>C453=ステップ対応前!C453</f>
        <v>1</v>
      </c>
      <c r="M453" t="b">
        <f>D453=ステップ対応前!D453</f>
        <v>1</v>
      </c>
      <c r="N453" t="b">
        <f>E453=ステップ対応前!E453</f>
        <v>1</v>
      </c>
      <c r="O453" t="b">
        <f>F453=ステップ対応前!F453</f>
        <v>1</v>
      </c>
      <c r="P453" t="b">
        <f>G453=ステップ対応前!G453</f>
        <v>1</v>
      </c>
      <c r="Q453" t="b">
        <f>H453=ステップ対応前!H453</f>
        <v>1</v>
      </c>
      <c r="R453" t="b">
        <f>I453=ステップ対応前!I453</f>
        <v>1</v>
      </c>
      <c r="S453" t="b">
        <f>J453=ステップ対応前!J453</f>
        <v>1</v>
      </c>
    </row>
    <row r="454" spans="1:19" x14ac:dyDescent="0.55000000000000004">
      <c r="A454" s="87">
        <v>45933.581145833334</v>
      </c>
      <c r="B454" s="66" t="s">
        <v>1387</v>
      </c>
      <c r="C454" s="66" t="s">
        <v>472</v>
      </c>
      <c r="D454" s="68">
        <v>45740</v>
      </c>
      <c r="E454" s="67">
        <v>0</v>
      </c>
      <c r="F454" s="67">
        <v>30</v>
      </c>
      <c r="G454" s="67">
        <v>115</v>
      </c>
      <c r="H454" s="66" t="s">
        <v>471</v>
      </c>
      <c r="I454" s="66" t="s">
        <v>473</v>
      </c>
      <c r="J454" s="67">
        <v>106</v>
      </c>
      <c r="K454" t="b">
        <f>B454=ステップ対応前!B454</f>
        <v>1</v>
      </c>
      <c r="L454" t="b">
        <f>C454=ステップ対応前!C454</f>
        <v>1</v>
      </c>
      <c r="M454" t="b">
        <f>D454=ステップ対応前!D454</f>
        <v>1</v>
      </c>
      <c r="N454" t="b">
        <f>E454=ステップ対応前!E454</f>
        <v>1</v>
      </c>
      <c r="O454" t="b">
        <f>F454=ステップ対応前!F454</f>
        <v>1</v>
      </c>
      <c r="P454" t="b">
        <f>G454=ステップ対応前!G454</f>
        <v>1</v>
      </c>
      <c r="Q454" t="b">
        <f>H454=ステップ対応前!H454</f>
        <v>1</v>
      </c>
      <c r="R454" t="b">
        <f>I454=ステップ対応前!I454</f>
        <v>1</v>
      </c>
      <c r="S454" t="b">
        <f>J454=ステップ対応前!J454</f>
        <v>1</v>
      </c>
    </row>
    <row r="455" spans="1:19" x14ac:dyDescent="0.55000000000000004">
      <c r="A455" s="87">
        <v>45933.581145833334</v>
      </c>
      <c r="B455" s="66" t="s">
        <v>1387</v>
      </c>
      <c r="C455" s="66" t="s">
        <v>472</v>
      </c>
      <c r="D455" s="68">
        <v>45741</v>
      </c>
      <c r="E455" s="67">
        <v>32</v>
      </c>
      <c r="F455" s="67">
        <v>28</v>
      </c>
      <c r="G455" s="67">
        <v>122</v>
      </c>
      <c r="H455" s="66" t="s">
        <v>471</v>
      </c>
      <c r="I455" s="66" t="s">
        <v>473</v>
      </c>
      <c r="J455" s="67">
        <v>106</v>
      </c>
      <c r="K455" t="b">
        <f>B455=ステップ対応前!B455</f>
        <v>1</v>
      </c>
      <c r="L455" t="b">
        <f>C455=ステップ対応前!C455</f>
        <v>1</v>
      </c>
      <c r="M455" t="b">
        <f>D455=ステップ対応前!D455</f>
        <v>1</v>
      </c>
      <c r="N455" t="b">
        <f>E455=ステップ対応前!E455</f>
        <v>1</v>
      </c>
      <c r="O455" t="b">
        <f>F455=ステップ対応前!F455</f>
        <v>1</v>
      </c>
      <c r="P455" t="b">
        <f>G455=ステップ対応前!G455</f>
        <v>1</v>
      </c>
      <c r="Q455" t="b">
        <f>H455=ステップ対応前!H455</f>
        <v>1</v>
      </c>
      <c r="R455" t="b">
        <f>I455=ステップ対応前!I455</f>
        <v>1</v>
      </c>
      <c r="S455" t="b">
        <f>J455=ステップ対応前!J455</f>
        <v>1</v>
      </c>
    </row>
    <row r="456" spans="1:19" x14ac:dyDescent="0.55000000000000004">
      <c r="A456" s="87">
        <v>45933.581145833334</v>
      </c>
      <c r="B456" s="66" t="s">
        <v>1387</v>
      </c>
      <c r="C456" s="66" t="s">
        <v>472</v>
      </c>
      <c r="D456" s="68">
        <v>45770</v>
      </c>
      <c r="E456" s="67">
        <v>0</v>
      </c>
      <c r="F456" s="67">
        <v>10</v>
      </c>
      <c r="G456" s="67">
        <v>99</v>
      </c>
      <c r="H456" s="66" t="s">
        <v>471</v>
      </c>
      <c r="I456" s="66" t="s">
        <v>473</v>
      </c>
      <c r="J456" s="67">
        <v>106</v>
      </c>
      <c r="K456" t="b">
        <f>B456=ステップ対応前!B456</f>
        <v>1</v>
      </c>
      <c r="L456" t="b">
        <f>C456=ステップ対応前!C456</f>
        <v>1</v>
      </c>
      <c r="M456" t="b">
        <f>D456=ステップ対応前!D456</f>
        <v>1</v>
      </c>
      <c r="N456" t="b">
        <f>E456=ステップ対応前!E456</f>
        <v>1</v>
      </c>
      <c r="O456" t="b">
        <f>F456=ステップ対応前!F456</f>
        <v>1</v>
      </c>
      <c r="P456" t="b">
        <f>G456=ステップ対応前!G456</f>
        <v>1</v>
      </c>
      <c r="Q456" t="b">
        <f>H456=ステップ対応前!H456</f>
        <v>1</v>
      </c>
      <c r="R456" t="b">
        <f>I456=ステップ対応前!I456</f>
        <v>1</v>
      </c>
      <c r="S456" t="b">
        <f>J456=ステップ対応前!J456</f>
        <v>1</v>
      </c>
    </row>
    <row r="457" spans="1:19" x14ac:dyDescent="0.55000000000000004">
      <c r="A457" s="87">
        <v>45933.581145833334</v>
      </c>
      <c r="B457" s="66" t="s">
        <v>1387</v>
      </c>
      <c r="C457" s="66" t="s">
        <v>472</v>
      </c>
      <c r="D457" s="68">
        <v>45771</v>
      </c>
      <c r="E457" s="67">
        <v>0</v>
      </c>
      <c r="F457" s="67">
        <v>13</v>
      </c>
      <c r="G457" s="67">
        <v>104</v>
      </c>
      <c r="H457" s="66" t="s">
        <v>471</v>
      </c>
      <c r="I457" s="66" t="s">
        <v>473</v>
      </c>
      <c r="J457" s="67">
        <v>106</v>
      </c>
      <c r="K457" t="b">
        <f>B457=ステップ対応前!B457</f>
        <v>1</v>
      </c>
      <c r="L457" t="b">
        <f>C457=ステップ対応前!C457</f>
        <v>1</v>
      </c>
      <c r="M457" t="b">
        <f>D457=ステップ対応前!D457</f>
        <v>1</v>
      </c>
      <c r="N457" t="b">
        <f>E457=ステップ対応前!E457</f>
        <v>1</v>
      </c>
      <c r="O457" t="b">
        <f>F457=ステップ対応前!F457</f>
        <v>1</v>
      </c>
      <c r="P457" t="b">
        <f>G457=ステップ対応前!G457</f>
        <v>1</v>
      </c>
      <c r="Q457" t="b">
        <f>H457=ステップ対応前!H457</f>
        <v>1</v>
      </c>
      <c r="R457" t="b">
        <f>I457=ステップ対応前!I457</f>
        <v>1</v>
      </c>
      <c r="S457" t="b">
        <f>J457=ステップ対応前!J457</f>
        <v>1</v>
      </c>
    </row>
    <row r="458" spans="1:19" x14ac:dyDescent="0.55000000000000004">
      <c r="A458" s="87">
        <v>45933.581145833334</v>
      </c>
      <c r="B458" s="66" t="s">
        <v>1387</v>
      </c>
      <c r="C458" s="66" t="s">
        <v>472</v>
      </c>
      <c r="D458" s="68">
        <v>45772</v>
      </c>
      <c r="E458" s="67">
        <v>0</v>
      </c>
      <c r="F458" s="67">
        <v>13</v>
      </c>
      <c r="G458" s="67">
        <v>113</v>
      </c>
      <c r="H458" s="66" t="s">
        <v>471</v>
      </c>
      <c r="I458" s="66" t="s">
        <v>473</v>
      </c>
      <c r="J458" s="67">
        <v>106</v>
      </c>
      <c r="K458" t="b">
        <f>B458=ステップ対応前!B458</f>
        <v>1</v>
      </c>
      <c r="L458" t="b">
        <f>C458=ステップ対応前!C458</f>
        <v>1</v>
      </c>
      <c r="M458" t="b">
        <f>D458=ステップ対応前!D458</f>
        <v>1</v>
      </c>
      <c r="N458" t="b">
        <f>E458=ステップ対応前!E458</f>
        <v>1</v>
      </c>
      <c r="O458" t="b">
        <f>F458=ステップ対応前!F458</f>
        <v>1</v>
      </c>
      <c r="P458" t="b">
        <f>G458=ステップ対応前!G458</f>
        <v>1</v>
      </c>
      <c r="Q458" t="b">
        <f>H458=ステップ対応前!H458</f>
        <v>1</v>
      </c>
      <c r="R458" t="b">
        <f>I458=ステップ対応前!I458</f>
        <v>1</v>
      </c>
      <c r="S458" t="b">
        <f>J458=ステップ対応前!J458</f>
        <v>1</v>
      </c>
    </row>
    <row r="459" spans="1:19" x14ac:dyDescent="0.55000000000000004">
      <c r="A459" s="87">
        <v>45933.581145833334</v>
      </c>
      <c r="B459" s="66" t="s">
        <v>1387</v>
      </c>
      <c r="C459" s="66" t="s">
        <v>472</v>
      </c>
      <c r="D459" s="68">
        <v>45783</v>
      </c>
      <c r="E459" s="67">
        <v>10</v>
      </c>
      <c r="F459" s="67">
        <v>13</v>
      </c>
      <c r="G459" s="67">
        <v>124</v>
      </c>
      <c r="H459" s="66" t="s">
        <v>471</v>
      </c>
      <c r="I459" s="66" t="s">
        <v>473</v>
      </c>
      <c r="J459" s="67">
        <v>106</v>
      </c>
      <c r="K459" t="b">
        <f>B459=ステップ対応前!B459</f>
        <v>1</v>
      </c>
      <c r="L459" t="b">
        <f>C459=ステップ対応前!C459</f>
        <v>1</v>
      </c>
      <c r="M459" t="b">
        <f>D459=ステップ対応前!D459</f>
        <v>1</v>
      </c>
      <c r="N459" t="b">
        <f>E459=ステップ対応前!E459</f>
        <v>1</v>
      </c>
      <c r="O459" t="b">
        <f>F459=ステップ対応前!F459</f>
        <v>1</v>
      </c>
      <c r="P459" t="b">
        <f>G459=ステップ対応前!G459</f>
        <v>1</v>
      </c>
      <c r="Q459" t="b">
        <f>H459=ステップ対応前!H459</f>
        <v>1</v>
      </c>
      <c r="R459" t="b">
        <f>I459=ステップ対応前!I459</f>
        <v>1</v>
      </c>
      <c r="S459" t="b">
        <f>J459=ステップ対応前!J459</f>
        <v>1</v>
      </c>
    </row>
    <row r="460" spans="1:19" x14ac:dyDescent="0.55000000000000004">
      <c r="A460" s="87">
        <v>45933.581145833334</v>
      </c>
      <c r="B460" s="66" t="s">
        <v>1387</v>
      </c>
      <c r="C460" s="66" t="s">
        <v>472</v>
      </c>
      <c r="D460" s="68">
        <v>45784</v>
      </c>
      <c r="E460" s="67">
        <v>13</v>
      </c>
      <c r="F460" s="67">
        <v>13</v>
      </c>
      <c r="G460" s="67">
        <v>123</v>
      </c>
      <c r="H460" s="66" t="s">
        <v>471</v>
      </c>
      <c r="I460" s="66" t="s">
        <v>473</v>
      </c>
      <c r="J460" s="67">
        <v>106</v>
      </c>
      <c r="K460" t="b">
        <f>B460=ステップ対応前!B460</f>
        <v>1</v>
      </c>
      <c r="L460" t="b">
        <f>C460=ステップ対応前!C460</f>
        <v>1</v>
      </c>
      <c r="M460" t="b">
        <f>D460=ステップ対応前!D460</f>
        <v>1</v>
      </c>
      <c r="N460" t="b">
        <f>E460=ステップ対応前!E460</f>
        <v>1</v>
      </c>
      <c r="O460" t="b">
        <f>F460=ステップ対応前!F460</f>
        <v>1</v>
      </c>
      <c r="P460" t="b">
        <f>G460=ステップ対応前!G460</f>
        <v>1</v>
      </c>
      <c r="Q460" t="b">
        <f>H460=ステップ対応前!H460</f>
        <v>1</v>
      </c>
      <c r="R460" t="b">
        <f>I460=ステップ対応前!I460</f>
        <v>1</v>
      </c>
      <c r="S460" t="b">
        <f>J460=ステップ対応前!J460</f>
        <v>1</v>
      </c>
    </row>
    <row r="461" spans="1:19" x14ac:dyDescent="0.55000000000000004">
      <c r="A461" s="87">
        <v>45933.581145833334</v>
      </c>
      <c r="B461" s="66" t="s">
        <v>1387</v>
      </c>
      <c r="C461" s="66" t="s">
        <v>472</v>
      </c>
      <c r="D461" s="68">
        <v>45785</v>
      </c>
      <c r="E461" s="67">
        <v>13</v>
      </c>
      <c r="F461" s="67">
        <v>13</v>
      </c>
      <c r="G461" s="67">
        <v>129</v>
      </c>
      <c r="H461" s="66" t="s">
        <v>471</v>
      </c>
      <c r="I461" s="66" t="s">
        <v>473</v>
      </c>
      <c r="J461" s="67">
        <v>106</v>
      </c>
      <c r="K461" t="b">
        <f>B461=ステップ対応前!B461</f>
        <v>1</v>
      </c>
      <c r="L461" t="b">
        <f>C461=ステップ対応前!C461</f>
        <v>1</v>
      </c>
      <c r="M461" t="b">
        <f>D461=ステップ対応前!D461</f>
        <v>1</v>
      </c>
      <c r="N461" t="b">
        <f>E461=ステップ対応前!E461</f>
        <v>1</v>
      </c>
      <c r="O461" t="b">
        <f>F461=ステップ対応前!F461</f>
        <v>1</v>
      </c>
      <c r="P461" t="b">
        <f>G461=ステップ対応前!G461</f>
        <v>1</v>
      </c>
      <c r="Q461" t="b">
        <f>H461=ステップ対応前!H461</f>
        <v>1</v>
      </c>
      <c r="R461" t="b">
        <f>I461=ステップ対応前!I461</f>
        <v>1</v>
      </c>
      <c r="S461" t="b">
        <f>J461=ステップ対応前!J461</f>
        <v>1</v>
      </c>
    </row>
    <row r="462" spans="1:19" x14ac:dyDescent="0.55000000000000004">
      <c r="A462" s="87">
        <v>45933.581145833334</v>
      </c>
      <c r="B462" s="66" t="s">
        <v>1387</v>
      </c>
      <c r="C462" s="66" t="s">
        <v>472</v>
      </c>
      <c r="D462" s="68">
        <v>45786</v>
      </c>
      <c r="E462" s="67">
        <v>13</v>
      </c>
      <c r="F462" s="67">
        <v>23</v>
      </c>
      <c r="G462" s="67">
        <v>125</v>
      </c>
      <c r="H462" s="66" t="s">
        <v>471</v>
      </c>
      <c r="I462" s="66" t="s">
        <v>473</v>
      </c>
      <c r="J462" s="67">
        <v>106</v>
      </c>
      <c r="K462" t="b">
        <f>B462=ステップ対応前!B462</f>
        <v>1</v>
      </c>
      <c r="L462" t="b">
        <f>C462=ステップ対応前!C462</f>
        <v>1</v>
      </c>
      <c r="M462" t="b">
        <f>D462=ステップ対応前!D462</f>
        <v>1</v>
      </c>
      <c r="N462" t="b">
        <f>E462=ステップ対応前!E462</f>
        <v>1</v>
      </c>
      <c r="O462" t="b">
        <f>F462=ステップ対応前!F462</f>
        <v>1</v>
      </c>
      <c r="P462" t="b">
        <f>G462=ステップ対応前!G462</f>
        <v>1</v>
      </c>
      <c r="Q462" t="b">
        <f>H462=ステップ対応前!H462</f>
        <v>1</v>
      </c>
      <c r="R462" t="b">
        <f>I462=ステップ対応前!I462</f>
        <v>1</v>
      </c>
      <c r="S462" t="b">
        <f>J462=ステップ対応前!J462</f>
        <v>1</v>
      </c>
    </row>
    <row r="463" spans="1:19" x14ac:dyDescent="0.55000000000000004">
      <c r="A463" s="87">
        <v>45933.581145833334</v>
      </c>
      <c r="B463" s="66" t="s">
        <v>1387</v>
      </c>
      <c r="C463" s="66" t="s">
        <v>472</v>
      </c>
      <c r="D463" s="68">
        <v>45789</v>
      </c>
      <c r="E463" s="67">
        <v>13</v>
      </c>
      <c r="F463" s="67">
        <v>12</v>
      </c>
      <c r="G463" s="67">
        <v>129</v>
      </c>
      <c r="H463" s="66" t="s">
        <v>471</v>
      </c>
      <c r="I463" s="66" t="s">
        <v>473</v>
      </c>
      <c r="J463" s="67">
        <v>106</v>
      </c>
      <c r="K463" t="b">
        <f>B463=ステップ対応前!B463</f>
        <v>1</v>
      </c>
      <c r="L463" t="b">
        <f>C463=ステップ対応前!C463</f>
        <v>1</v>
      </c>
      <c r="M463" t="b">
        <f>D463=ステップ対応前!D463</f>
        <v>1</v>
      </c>
      <c r="N463" t="b">
        <f>E463=ステップ対応前!E463</f>
        <v>1</v>
      </c>
      <c r="O463" t="b">
        <f>F463=ステップ対応前!F463</f>
        <v>1</v>
      </c>
      <c r="P463" t="b">
        <f>G463=ステップ対応前!G463</f>
        <v>1</v>
      </c>
      <c r="Q463" t="b">
        <f>H463=ステップ対応前!H463</f>
        <v>1</v>
      </c>
      <c r="R463" t="b">
        <f>I463=ステップ対応前!I463</f>
        <v>1</v>
      </c>
      <c r="S463" t="b">
        <f>J463=ステップ対応前!J463</f>
        <v>1</v>
      </c>
    </row>
    <row r="464" spans="1:19" x14ac:dyDescent="0.55000000000000004">
      <c r="A464" s="87">
        <v>45933.581145833334</v>
      </c>
      <c r="B464" s="66" t="s">
        <v>1387</v>
      </c>
      <c r="C464" s="66" t="s">
        <v>472</v>
      </c>
      <c r="D464" s="68">
        <v>45790</v>
      </c>
      <c r="E464" s="67">
        <v>13</v>
      </c>
      <c r="F464" s="67">
        <v>0</v>
      </c>
      <c r="G464" s="67">
        <v>133</v>
      </c>
      <c r="H464" s="66" t="s">
        <v>471</v>
      </c>
      <c r="I464" s="66" t="s">
        <v>473</v>
      </c>
      <c r="J464" s="67">
        <v>106</v>
      </c>
      <c r="K464" t="b">
        <f>B464=ステップ対応前!B464</f>
        <v>1</v>
      </c>
      <c r="L464" t="b">
        <f>C464=ステップ対応前!C464</f>
        <v>1</v>
      </c>
      <c r="M464" t="b">
        <f>D464=ステップ対応前!D464</f>
        <v>1</v>
      </c>
      <c r="N464" t="b">
        <f>E464=ステップ対応前!E464</f>
        <v>1</v>
      </c>
      <c r="O464" t="b">
        <f>F464=ステップ対応前!F464</f>
        <v>1</v>
      </c>
      <c r="P464" t="b">
        <f>G464=ステップ対応前!G464</f>
        <v>1</v>
      </c>
      <c r="Q464" t="b">
        <f>H464=ステップ対応前!H464</f>
        <v>1</v>
      </c>
      <c r="R464" t="b">
        <f>I464=ステップ対応前!I464</f>
        <v>1</v>
      </c>
      <c r="S464" t="b">
        <f>J464=ステップ対応前!J464</f>
        <v>1</v>
      </c>
    </row>
    <row r="465" spans="1:19" x14ac:dyDescent="0.55000000000000004">
      <c r="A465" s="87">
        <v>45933.581145833334</v>
      </c>
      <c r="B465" s="66" t="s">
        <v>1387</v>
      </c>
      <c r="C465" s="66" t="s">
        <v>472</v>
      </c>
      <c r="D465" s="68">
        <v>45791</v>
      </c>
      <c r="E465" s="67">
        <v>13</v>
      </c>
      <c r="F465" s="67">
        <v>0</v>
      </c>
      <c r="G465" s="67">
        <v>123</v>
      </c>
      <c r="H465" s="66" t="s">
        <v>471</v>
      </c>
      <c r="I465" s="66" t="s">
        <v>473</v>
      </c>
      <c r="J465" s="67">
        <v>106</v>
      </c>
      <c r="K465" t="b">
        <f>B465=ステップ対応前!B465</f>
        <v>1</v>
      </c>
      <c r="L465" t="b">
        <f>C465=ステップ対応前!C465</f>
        <v>1</v>
      </c>
      <c r="M465" t="b">
        <f>D465=ステップ対応前!D465</f>
        <v>1</v>
      </c>
      <c r="N465" t="b">
        <f>E465=ステップ対応前!E465</f>
        <v>1</v>
      </c>
      <c r="O465" t="b">
        <f>F465=ステップ対応前!F465</f>
        <v>1</v>
      </c>
      <c r="P465" t="b">
        <f>G465=ステップ対応前!G465</f>
        <v>1</v>
      </c>
      <c r="Q465" t="b">
        <f>H465=ステップ対応前!H465</f>
        <v>1</v>
      </c>
      <c r="R465" t="b">
        <f>I465=ステップ対応前!I465</f>
        <v>1</v>
      </c>
      <c r="S465" t="b">
        <f>J465=ステップ対応前!J465</f>
        <v>1</v>
      </c>
    </row>
    <row r="466" spans="1:19" x14ac:dyDescent="0.55000000000000004">
      <c r="A466" s="87">
        <v>45933.581145833334</v>
      </c>
      <c r="B466" s="66" t="s">
        <v>1387</v>
      </c>
      <c r="C466" s="66" t="s">
        <v>472</v>
      </c>
      <c r="D466" s="68">
        <v>45792</v>
      </c>
      <c r="E466" s="67">
        <v>12</v>
      </c>
      <c r="F466" s="67">
        <v>0</v>
      </c>
      <c r="G466" s="67">
        <v>108</v>
      </c>
      <c r="H466" s="66" t="s">
        <v>471</v>
      </c>
      <c r="I466" s="66" t="s">
        <v>473</v>
      </c>
      <c r="J466" s="67">
        <v>106</v>
      </c>
      <c r="K466" t="b">
        <f>B466=ステップ対応前!B466</f>
        <v>1</v>
      </c>
      <c r="L466" t="b">
        <f>C466=ステップ対応前!C466</f>
        <v>1</v>
      </c>
      <c r="M466" t="b">
        <f>D466=ステップ対応前!D466</f>
        <v>1</v>
      </c>
      <c r="N466" t="b">
        <f>E466=ステップ対応前!E466</f>
        <v>1</v>
      </c>
      <c r="O466" t="b">
        <f>F466=ステップ対応前!F466</f>
        <v>1</v>
      </c>
      <c r="P466" t="b">
        <f>G466=ステップ対応前!G466</f>
        <v>1</v>
      </c>
      <c r="Q466" t="b">
        <f>H466=ステップ対応前!H466</f>
        <v>1</v>
      </c>
      <c r="R466" t="b">
        <f>I466=ステップ対応前!I466</f>
        <v>1</v>
      </c>
      <c r="S466" t="b">
        <f>J466=ステップ対応前!J466</f>
        <v>1</v>
      </c>
    </row>
    <row r="467" spans="1:19" x14ac:dyDescent="0.55000000000000004">
      <c r="A467" s="87">
        <v>45933.581145833334</v>
      </c>
      <c r="B467" s="66" t="s">
        <v>1387</v>
      </c>
      <c r="C467" s="66" t="s">
        <v>475</v>
      </c>
      <c r="D467" s="68">
        <v>45723</v>
      </c>
      <c r="E467" s="67">
        <v>0</v>
      </c>
      <c r="F467" s="67">
        <v>26</v>
      </c>
      <c r="G467" s="67">
        <v>134</v>
      </c>
      <c r="H467" s="66" t="s">
        <v>474</v>
      </c>
      <c r="I467" s="66" t="s">
        <v>476</v>
      </c>
      <c r="J467" s="67">
        <v>130</v>
      </c>
      <c r="K467" t="b">
        <f>B467=ステップ対応前!B467</f>
        <v>1</v>
      </c>
      <c r="L467" t="b">
        <f>C467=ステップ対応前!C467</f>
        <v>1</v>
      </c>
      <c r="M467" t="b">
        <f>D467=ステップ対応前!D467</f>
        <v>1</v>
      </c>
      <c r="N467" t="b">
        <f>E467=ステップ対応前!E467</f>
        <v>1</v>
      </c>
      <c r="O467" t="b">
        <f>F467=ステップ対応前!F467</f>
        <v>1</v>
      </c>
      <c r="P467" t="b">
        <f>G467=ステップ対応前!G467</f>
        <v>1</v>
      </c>
      <c r="Q467" t="b">
        <f>H467=ステップ対応前!H467</f>
        <v>1</v>
      </c>
      <c r="R467" t="b">
        <f>I467=ステップ対応前!I467</f>
        <v>1</v>
      </c>
      <c r="S467" t="b">
        <f>J467=ステップ対応前!J467</f>
        <v>1</v>
      </c>
    </row>
    <row r="468" spans="1:19" x14ac:dyDescent="0.55000000000000004">
      <c r="A468" s="87">
        <v>45933.581145833334</v>
      </c>
      <c r="B468" s="66" t="s">
        <v>1387</v>
      </c>
      <c r="C468" s="66" t="s">
        <v>475</v>
      </c>
      <c r="D468" s="68">
        <v>45726</v>
      </c>
      <c r="E468" s="67">
        <v>0</v>
      </c>
      <c r="F468" s="67">
        <v>26</v>
      </c>
      <c r="G468" s="67">
        <v>125</v>
      </c>
      <c r="H468" s="66" t="s">
        <v>474</v>
      </c>
      <c r="I468" s="66" t="s">
        <v>476</v>
      </c>
      <c r="J468" s="67">
        <v>130</v>
      </c>
      <c r="K468" t="b">
        <f>B468=ステップ対応前!B468</f>
        <v>1</v>
      </c>
      <c r="L468" t="b">
        <f>C468=ステップ対応前!C468</f>
        <v>1</v>
      </c>
      <c r="M468" t="b">
        <f>D468=ステップ対応前!D468</f>
        <v>1</v>
      </c>
      <c r="N468" t="b">
        <f>E468=ステップ対応前!E468</f>
        <v>1</v>
      </c>
      <c r="O468" t="b">
        <f>F468=ステップ対応前!F468</f>
        <v>1</v>
      </c>
      <c r="P468" t="b">
        <f>G468=ステップ対応前!G468</f>
        <v>1</v>
      </c>
      <c r="Q468" t="b">
        <f>H468=ステップ対応前!H468</f>
        <v>1</v>
      </c>
      <c r="R468" t="b">
        <f>I468=ステップ対応前!I468</f>
        <v>1</v>
      </c>
      <c r="S468" t="b">
        <f>J468=ステップ対応前!J468</f>
        <v>1</v>
      </c>
    </row>
    <row r="469" spans="1:19" x14ac:dyDescent="0.55000000000000004">
      <c r="A469" s="87">
        <v>45933.581145833334</v>
      </c>
      <c r="B469" s="66" t="s">
        <v>1387</v>
      </c>
      <c r="C469" s="66" t="s">
        <v>475</v>
      </c>
      <c r="D469" s="68">
        <v>45727</v>
      </c>
      <c r="E469" s="67">
        <v>0</v>
      </c>
      <c r="F469" s="67">
        <v>26</v>
      </c>
      <c r="G469" s="67">
        <v>128</v>
      </c>
      <c r="H469" s="66" t="s">
        <v>474</v>
      </c>
      <c r="I469" s="66" t="s">
        <v>476</v>
      </c>
      <c r="J469" s="67">
        <v>130</v>
      </c>
      <c r="K469" t="b">
        <f>B469=ステップ対応前!B469</f>
        <v>1</v>
      </c>
      <c r="L469" t="b">
        <f>C469=ステップ対応前!C469</f>
        <v>1</v>
      </c>
      <c r="M469" t="b">
        <f>D469=ステップ対応前!D469</f>
        <v>1</v>
      </c>
      <c r="N469" t="b">
        <f>E469=ステップ対応前!E469</f>
        <v>1</v>
      </c>
      <c r="O469" t="b">
        <f>F469=ステップ対応前!F469</f>
        <v>1</v>
      </c>
      <c r="P469" t="b">
        <f>G469=ステップ対応前!G469</f>
        <v>1</v>
      </c>
      <c r="Q469" t="b">
        <f>H469=ステップ対応前!H469</f>
        <v>1</v>
      </c>
      <c r="R469" t="b">
        <f>I469=ステップ対応前!I469</f>
        <v>1</v>
      </c>
      <c r="S469" t="b">
        <f>J469=ステップ対応前!J469</f>
        <v>1</v>
      </c>
    </row>
    <row r="470" spans="1:19" x14ac:dyDescent="0.55000000000000004">
      <c r="A470" s="87">
        <v>45933.581145833334</v>
      </c>
      <c r="B470" s="66" t="s">
        <v>1387</v>
      </c>
      <c r="C470" s="66" t="s">
        <v>475</v>
      </c>
      <c r="D470" s="68">
        <v>45728</v>
      </c>
      <c r="E470" s="67">
        <v>26</v>
      </c>
      <c r="F470" s="67">
        <v>26</v>
      </c>
      <c r="G470" s="67">
        <v>129</v>
      </c>
      <c r="H470" s="66" t="s">
        <v>474</v>
      </c>
      <c r="I470" s="66" t="s">
        <v>476</v>
      </c>
      <c r="J470" s="67">
        <v>130</v>
      </c>
      <c r="K470" t="b">
        <f>B470=ステップ対応前!B470</f>
        <v>1</v>
      </c>
      <c r="L470" t="b">
        <f>C470=ステップ対応前!C470</f>
        <v>1</v>
      </c>
      <c r="M470" t="b">
        <f>D470=ステップ対応前!D470</f>
        <v>1</v>
      </c>
      <c r="N470" t="b">
        <f>E470=ステップ対応前!E470</f>
        <v>1</v>
      </c>
      <c r="O470" t="b">
        <f>F470=ステップ対応前!F470</f>
        <v>1</v>
      </c>
      <c r="P470" t="b">
        <f>G470=ステップ対応前!G470</f>
        <v>1</v>
      </c>
      <c r="Q470" t="b">
        <f>H470=ステップ対応前!H470</f>
        <v>1</v>
      </c>
      <c r="R470" t="b">
        <f>I470=ステップ対応前!I470</f>
        <v>1</v>
      </c>
      <c r="S470" t="b">
        <f>J470=ステップ対応前!J470</f>
        <v>1</v>
      </c>
    </row>
    <row r="471" spans="1:19" x14ac:dyDescent="0.55000000000000004">
      <c r="A471" s="87">
        <v>45933.581145833334</v>
      </c>
      <c r="B471" s="66" t="s">
        <v>1387</v>
      </c>
      <c r="C471" s="66" t="s">
        <v>475</v>
      </c>
      <c r="D471" s="68">
        <v>45729</v>
      </c>
      <c r="E471" s="67">
        <v>26</v>
      </c>
      <c r="F471" s="67">
        <v>26</v>
      </c>
      <c r="G471" s="67">
        <v>132</v>
      </c>
      <c r="H471" s="66" t="s">
        <v>474</v>
      </c>
      <c r="I471" s="66" t="s">
        <v>476</v>
      </c>
      <c r="J471" s="67">
        <v>130</v>
      </c>
      <c r="K471" t="b">
        <f>B471=ステップ対応前!B471</f>
        <v>1</v>
      </c>
      <c r="L471" t="b">
        <f>C471=ステップ対応前!C471</f>
        <v>1</v>
      </c>
      <c r="M471" t="b">
        <f>D471=ステップ対応前!D471</f>
        <v>1</v>
      </c>
      <c r="N471" t="b">
        <f>E471=ステップ対応前!E471</f>
        <v>1</v>
      </c>
      <c r="O471" t="b">
        <f>F471=ステップ対応前!F471</f>
        <v>1</v>
      </c>
      <c r="P471" t="b">
        <f>G471=ステップ対応前!G471</f>
        <v>1</v>
      </c>
      <c r="Q471" t="b">
        <f>H471=ステップ対応前!H471</f>
        <v>1</v>
      </c>
      <c r="R471" t="b">
        <f>I471=ステップ対応前!I471</f>
        <v>1</v>
      </c>
      <c r="S471" t="b">
        <f>J471=ステップ対応前!J471</f>
        <v>1</v>
      </c>
    </row>
    <row r="472" spans="1:19" x14ac:dyDescent="0.55000000000000004">
      <c r="A472" s="87">
        <v>45933.581145833334</v>
      </c>
      <c r="B472" s="66" t="s">
        <v>1387</v>
      </c>
      <c r="C472" s="66" t="s">
        <v>475</v>
      </c>
      <c r="D472" s="68">
        <v>45730</v>
      </c>
      <c r="E472" s="67">
        <v>26</v>
      </c>
      <c r="F472" s="67">
        <v>52</v>
      </c>
      <c r="G472" s="67">
        <v>132</v>
      </c>
      <c r="H472" s="66" t="s">
        <v>474</v>
      </c>
      <c r="I472" s="66" t="s">
        <v>476</v>
      </c>
      <c r="J472" s="67">
        <v>130</v>
      </c>
      <c r="K472" t="b">
        <f>B472=ステップ対応前!B472</f>
        <v>1</v>
      </c>
      <c r="L472" t="b">
        <f>C472=ステップ対応前!C472</f>
        <v>1</v>
      </c>
      <c r="M472" t="b">
        <f>D472=ステップ対応前!D472</f>
        <v>1</v>
      </c>
      <c r="N472" t="b">
        <f>E472=ステップ対応前!E472</f>
        <v>1</v>
      </c>
      <c r="O472" t="b">
        <f>F472=ステップ対応前!F472</f>
        <v>1</v>
      </c>
      <c r="P472" t="b">
        <f>G472=ステップ対応前!G472</f>
        <v>1</v>
      </c>
      <c r="Q472" t="b">
        <f>H472=ステップ対応前!H472</f>
        <v>1</v>
      </c>
      <c r="R472" t="b">
        <f>I472=ステップ対応前!I472</f>
        <v>1</v>
      </c>
      <c r="S472" t="b">
        <f>J472=ステップ対応前!J472</f>
        <v>1</v>
      </c>
    </row>
    <row r="473" spans="1:19" x14ac:dyDescent="0.55000000000000004">
      <c r="A473" s="87">
        <v>45933.581145833334</v>
      </c>
      <c r="B473" s="66" t="s">
        <v>1387</v>
      </c>
      <c r="C473" s="66" t="s">
        <v>475</v>
      </c>
      <c r="D473" s="68">
        <v>45733</v>
      </c>
      <c r="E473" s="67">
        <v>26</v>
      </c>
      <c r="F473" s="67">
        <v>52</v>
      </c>
      <c r="G473" s="67">
        <v>100</v>
      </c>
      <c r="H473" s="66" t="s">
        <v>474</v>
      </c>
      <c r="I473" s="66" t="s">
        <v>476</v>
      </c>
      <c r="J473" s="67">
        <v>130</v>
      </c>
      <c r="K473" t="b">
        <f>B473=ステップ対応前!B473</f>
        <v>1</v>
      </c>
      <c r="L473" t="b">
        <f>C473=ステップ対応前!C473</f>
        <v>1</v>
      </c>
      <c r="M473" t="b">
        <f>D473=ステップ対応前!D473</f>
        <v>1</v>
      </c>
      <c r="N473" t="b">
        <f>E473=ステップ対応前!E473</f>
        <v>1</v>
      </c>
      <c r="O473" t="b">
        <f>F473=ステップ対応前!F473</f>
        <v>1</v>
      </c>
      <c r="P473" t="b">
        <f>G473=ステップ対応前!G473</f>
        <v>1</v>
      </c>
      <c r="Q473" t="b">
        <f>H473=ステップ対応前!H473</f>
        <v>1</v>
      </c>
      <c r="R473" t="b">
        <f>I473=ステップ対応前!I473</f>
        <v>1</v>
      </c>
      <c r="S473" t="b">
        <f>J473=ステップ対応前!J473</f>
        <v>1</v>
      </c>
    </row>
    <row r="474" spans="1:19" x14ac:dyDescent="0.55000000000000004">
      <c r="A474" s="87">
        <v>45933.581145833334</v>
      </c>
      <c r="B474" s="66" t="s">
        <v>1387</v>
      </c>
      <c r="C474" s="66" t="s">
        <v>475</v>
      </c>
      <c r="D474" s="68">
        <v>45734</v>
      </c>
      <c r="E474" s="67">
        <v>26</v>
      </c>
      <c r="F474" s="67">
        <v>52</v>
      </c>
      <c r="G474" s="67">
        <v>124</v>
      </c>
      <c r="H474" s="66" t="s">
        <v>474</v>
      </c>
      <c r="I474" s="66" t="s">
        <v>476</v>
      </c>
      <c r="J474" s="67">
        <v>130</v>
      </c>
      <c r="K474" t="b">
        <f>B474=ステップ対応前!B474</f>
        <v>1</v>
      </c>
      <c r="L474" t="b">
        <f>C474=ステップ対応前!C474</f>
        <v>1</v>
      </c>
      <c r="M474" t="b">
        <f>D474=ステップ対応前!D474</f>
        <v>1</v>
      </c>
      <c r="N474" t="b">
        <f>E474=ステップ対応前!E474</f>
        <v>1</v>
      </c>
      <c r="O474" t="b">
        <f>F474=ステップ対応前!F474</f>
        <v>1</v>
      </c>
      <c r="P474" t="b">
        <f>G474=ステップ対応前!G474</f>
        <v>1</v>
      </c>
      <c r="Q474" t="b">
        <f>H474=ステップ対応前!H474</f>
        <v>1</v>
      </c>
      <c r="R474" t="b">
        <f>I474=ステップ対応前!I474</f>
        <v>1</v>
      </c>
      <c r="S474" t="b">
        <f>J474=ステップ対応前!J474</f>
        <v>1</v>
      </c>
    </row>
    <row r="475" spans="1:19" x14ac:dyDescent="0.55000000000000004">
      <c r="A475" s="87">
        <v>45933.581145833334</v>
      </c>
      <c r="B475" s="66" t="s">
        <v>1387</v>
      </c>
      <c r="C475" s="66" t="s">
        <v>475</v>
      </c>
      <c r="D475" s="68">
        <v>45735</v>
      </c>
      <c r="E475" s="67">
        <v>52</v>
      </c>
      <c r="F475" s="67">
        <v>52</v>
      </c>
      <c r="G475" s="67">
        <v>115</v>
      </c>
      <c r="H475" s="66" t="s">
        <v>474</v>
      </c>
      <c r="I475" s="66" t="s">
        <v>476</v>
      </c>
      <c r="J475" s="67">
        <v>130</v>
      </c>
      <c r="K475" t="b">
        <f>B475=ステップ対応前!B475</f>
        <v>1</v>
      </c>
      <c r="L475" t="b">
        <f>C475=ステップ対応前!C475</f>
        <v>1</v>
      </c>
      <c r="M475" t="b">
        <f>D475=ステップ対応前!D475</f>
        <v>1</v>
      </c>
      <c r="N475" t="b">
        <f>E475=ステップ対応前!E475</f>
        <v>1</v>
      </c>
      <c r="O475" t="b">
        <f>F475=ステップ対応前!F475</f>
        <v>1</v>
      </c>
      <c r="P475" t="b">
        <f>G475=ステップ対応前!G475</f>
        <v>1</v>
      </c>
      <c r="Q475" t="b">
        <f>H475=ステップ対応前!H475</f>
        <v>1</v>
      </c>
      <c r="R475" t="b">
        <f>I475=ステップ対応前!I475</f>
        <v>1</v>
      </c>
      <c r="S475" t="b">
        <f>J475=ステップ対応前!J475</f>
        <v>1</v>
      </c>
    </row>
    <row r="476" spans="1:19" x14ac:dyDescent="0.55000000000000004">
      <c r="A476" s="87">
        <v>45933.581145833334</v>
      </c>
      <c r="B476" s="66" t="s">
        <v>1387</v>
      </c>
      <c r="C476" s="66" t="s">
        <v>475</v>
      </c>
      <c r="D476" s="68">
        <v>45736</v>
      </c>
      <c r="E476" s="67">
        <v>52</v>
      </c>
      <c r="F476" s="67">
        <v>26</v>
      </c>
      <c r="G476" s="67">
        <v>118</v>
      </c>
      <c r="H476" s="66" t="s">
        <v>474</v>
      </c>
      <c r="I476" s="66" t="s">
        <v>476</v>
      </c>
      <c r="J476" s="67">
        <v>130</v>
      </c>
      <c r="K476" t="b">
        <f>B476=ステップ対応前!B476</f>
        <v>1</v>
      </c>
      <c r="L476" t="b">
        <f>C476=ステップ対応前!C476</f>
        <v>1</v>
      </c>
      <c r="M476" t="b">
        <f>D476=ステップ対応前!D476</f>
        <v>1</v>
      </c>
      <c r="N476" t="b">
        <f>E476=ステップ対応前!E476</f>
        <v>1</v>
      </c>
      <c r="O476" t="b">
        <f>F476=ステップ対応前!F476</f>
        <v>1</v>
      </c>
      <c r="P476" t="b">
        <f>G476=ステップ対応前!G476</f>
        <v>1</v>
      </c>
      <c r="Q476" t="b">
        <f>H476=ステップ対応前!H476</f>
        <v>1</v>
      </c>
      <c r="R476" t="b">
        <f>I476=ステップ対応前!I476</f>
        <v>1</v>
      </c>
      <c r="S476" t="b">
        <f>J476=ステップ対応前!J476</f>
        <v>1</v>
      </c>
    </row>
    <row r="477" spans="1:19" x14ac:dyDescent="0.55000000000000004">
      <c r="A477" s="87">
        <v>45933.581145833334</v>
      </c>
      <c r="B477" s="66" t="s">
        <v>1387</v>
      </c>
      <c r="C477" s="66" t="s">
        <v>475</v>
      </c>
      <c r="D477" s="68">
        <v>45737</v>
      </c>
      <c r="E477" s="67">
        <v>52</v>
      </c>
      <c r="F477" s="67">
        <v>26</v>
      </c>
      <c r="G477" s="67">
        <v>118</v>
      </c>
      <c r="H477" s="66" t="s">
        <v>474</v>
      </c>
      <c r="I477" s="66" t="s">
        <v>476</v>
      </c>
      <c r="J477" s="67">
        <v>130</v>
      </c>
      <c r="K477" t="b">
        <f>B477=ステップ対応前!B477</f>
        <v>1</v>
      </c>
      <c r="L477" t="b">
        <f>C477=ステップ対応前!C477</f>
        <v>1</v>
      </c>
      <c r="M477" t="b">
        <f>D477=ステップ対応前!D477</f>
        <v>1</v>
      </c>
      <c r="N477" t="b">
        <f>E477=ステップ対応前!E477</f>
        <v>1</v>
      </c>
      <c r="O477" t="b">
        <f>F477=ステップ対応前!F477</f>
        <v>1</v>
      </c>
      <c r="P477" t="b">
        <f>G477=ステップ対応前!G477</f>
        <v>1</v>
      </c>
      <c r="Q477" t="b">
        <f>H477=ステップ対応前!H477</f>
        <v>1</v>
      </c>
      <c r="R477" t="b">
        <f>I477=ステップ対応前!I477</f>
        <v>1</v>
      </c>
      <c r="S477" t="b">
        <f>J477=ステップ対応前!J477</f>
        <v>1</v>
      </c>
    </row>
    <row r="478" spans="1:19" x14ac:dyDescent="0.55000000000000004">
      <c r="A478" s="87">
        <v>45933.581145833334</v>
      </c>
      <c r="B478" s="66" t="s">
        <v>1387</v>
      </c>
      <c r="C478" s="66" t="s">
        <v>475</v>
      </c>
      <c r="D478" s="68">
        <v>45740</v>
      </c>
      <c r="E478" s="67">
        <v>52</v>
      </c>
      <c r="F478" s="67">
        <v>26</v>
      </c>
      <c r="G478" s="67">
        <v>115</v>
      </c>
      <c r="H478" s="66" t="s">
        <v>474</v>
      </c>
      <c r="I478" s="66" t="s">
        <v>476</v>
      </c>
      <c r="J478" s="67">
        <v>130</v>
      </c>
      <c r="K478" t="b">
        <f>B478=ステップ対応前!B478</f>
        <v>1</v>
      </c>
      <c r="L478" t="b">
        <f>C478=ステップ対応前!C478</f>
        <v>1</v>
      </c>
      <c r="M478" t="b">
        <f>D478=ステップ対応前!D478</f>
        <v>1</v>
      </c>
      <c r="N478" t="b">
        <f>E478=ステップ対応前!E478</f>
        <v>1</v>
      </c>
      <c r="O478" t="b">
        <f>F478=ステップ対応前!F478</f>
        <v>1</v>
      </c>
      <c r="P478" t="b">
        <f>G478=ステップ対応前!G478</f>
        <v>1</v>
      </c>
      <c r="Q478" t="b">
        <f>H478=ステップ対応前!H478</f>
        <v>1</v>
      </c>
      <c r="R478" t="b">
        <f>I478=ステップ対応前!I478</f>
        <v>1</v>
      </c>
      <c r="S478" t="b">
        <f>J478=ステップ対応前!J478</f>
        <v>1</v>
      </c>
    </row>
    <row r="479" spans="1:19" x14ac:dyDescent="0.55000000000000004">
      <c r="A479" s="87">
        <v>45933.581145833334</v>
      </c>
      <c r="B479" s="66" t="s">
        <v>1387</v>
      </c>
      <c r="C479" s="66" t="s">
        <v>475</v>
      </c>
      <c r="D479" s="68">
        <v>45741</v>
      </c>
      <c r="E479" s="67">
        <v>26</v>
      </c>
      <c r="F479" s="67">
        <v>24</v>
      </c>
      <c r="G479" s="67">
        <v>122</v>
      </c>
      <c r="H479" s="66" t="s">
        <v>474</v>
      </c>
      <c r="I479" s="66" t="s">
        <v>476</v>
      </c>
      <c r="J479" s="67">
        <v>130</v>
      </c>
      <c r="K479" t="b">
        <f>B479=ステップ対応前!B479</f>
        <v>1</v>
      </c>
      <c r="L479" t="b">
        <f>C479=ステップ対応前!C479</f>
        <v>1</v>
      </c>
      <c r="M479" t="b">
        <f>D479=ステップ対応前!D479</f>
        <v>1</v>
      </c>
      <c r="N479" t="b">
        <f>E479=ステップ対応前!E479</f>
        <v>1</v>
      </c>
      <c r="O479" t="b">
        <f>F479=ステップ対応前!F479</f>
        <v>1</v>
      </c>
      <c r="P479" t="b">
        <f>G479=ステップ対応前!G479</f>
        <v>1</v>
      </c>
      <c r="Q479" t="b">
        <f>H479=ステップ対応前!H479</f>
        <v>1</v>
      </c>
      <c r="R479" t="b">
        <f>I479=ステップ対応前!I479</f>
        <v>1</v>
      </c>
      <c r="S479" t="b">
        <f>J479=ステップ対応前!J479</f>
        <v>1</v>
      </c>
    </row>
    <row r="480" spans="1:19" x14ac:dyDescent="0.55000000000000004">
      <c r="A480" s="87">
        <v>45933.581145833334</v>
      </c>
      <c r="B480" s="66" t="s">
        <v>1387</v>
      </c>
      <c r="C480" s="66" t="s">
        <v>475</v>
      </c>
      <c r="D480" s="68">
        <v>45742</v>
      </c>
      <c r="E480" s="67">
        <v>26</v>
      </c>
      <c r="F480" s="67">
        <v>0</v>
      </c>
      <c r="G480" s="67">
        <v>132</v>
      </c>
      <c r="H480" s="66" t="s">
        <v>474</v>
      </c>
      <c r="I480" s="66" t="s">
        <v>476</v>
      </c>
      <c r="J480" s="67">
        <v>130</v>
      </c>
      <c r="K480" t="b">
        <f>B480=ステップ対応前!B480</f>
        <v>1</v>
      </c>
      <c r="L480" t="b">
        <f>C480=ステップ対応前!C480</f>
        <v>1</v>
      </c>
      <c r="M480" t="b">
        <f>D480=ステップ対応前!D480</f>
        <v>1</v>
      </c>
      <c r="N480" t="b">
        <f>E480=ステップ対応前!E480</f>
        <v>1</v>
      </c>
      <c r="O480" t="b">
        <f>F480=ステップ対応前!F480</f>
        <v>1</v>
      </c>
      <c r="P480" t="b">
        <f>G480=ステップ対応前!G480</f>
        <v>1</v>
      </c>
      <c r="Q480" t="b">
        <f>H480=ステップ対応前!H480</f>
        <v>1</v>
      </c>
      <c r="R480" t="b">
        <f>I480=ステップ対応前!I480</f>
        <v>1</v>
      </c>
      <c r="S480" t="b">
        <f>J480=ステップ対応前!J480</f>
        <v>1</v>
      </c>
    </row>
    <row r="481" spans="1:19" x14ac:dyDescent="0.55000000000000004">
      <c r="A481" s="87">
        <v>45933.581145833334</v>
      </c>
      <c r="B481" s="66" t="s">
        <v>1387</v>
      </c>
      <c r="C481" s="66" t="s">
        <v>475</v>
      </c>
      <c r="D481" s="68">
        <v>45743</v>
      </c>
      <c r="E481" s="67">
        <v>26</v>
      </c>
      <c r="F481" s="67">
        <v>0</v>
      </c>
      <c r="G481" s="67">
        <v>132</v>
      </c>
      <c r="H481" s="66" t="s">
        <v>474</v>
      </c>
      <c r="I481" s="66" t="s">
        <v>476</v>
      </c>
      <c r="J481" s="67">
        <v>130</v>
      </c>
      <c r="K481" t="b">
        <f>B481=ステップ対応前!B481</f>
        <v>1</v>
      </c>
      <c r="L481" t="b">
        <f>C481=ステップ対応前!C481</f>
        <v>1</v>
      </c>
      <c r="M481" t="b">
        <f>D481=ステップ対応前!D481</f>
        <v>1</v>
      </c>
      <c r="N481" t="b">
        <f>E481=ステップ対応前!E481</f>
        <v>1</v>
      </c>
      <c r="O481" t="b">
        <f>F481=ステップ対応前!F481</f>
        <v>1</v>
      </c>
      <c r="P481" t="b">
        <f>G481=ステップ対応前!G481</f>
        <v>1</v>
      </c>
      <c r="Q481" t="b">
        <f>H481=ステップ対応前!H481</f>
        <v>1</v>
      </c>
      <c r="R481" t="b">
        <f>I481=ステップ対応前!I481</f>
        <v>1</v>
      </c>
      <c r="S481" t="b">
        <f>J481=ステップ対応前!J481</f>
        <v>1</v>
      </c>
    </row>
    <row r="482" spans="1:19" x14ac:dyDescent="0.55000000000000004">
      <c r="A482" s="87">
        <v>45933.581145833334</v>
      </c>
      <c r="B482" s="66" t="s">
        <v>1387</v>
      </c>
      <c r="C482" s="66" t="s">
        <v>475</v>
      </c>
      <c r="D482" s="68">
        <v>45744</v>
      </c>
      <c r="E482" s="67">
        <v>24</v>
      </c>
      <c r="F482" s="67">
        <v>0</v>
      </c>
      <c r="G482" s="67">
        <v>131</v>
      </c>
      <c r="H482" s="66" t="s">
        <v>474</v>
      </c>
      <c r="I482" s="66" t="s">
        <v>476</v>
      </c>
      <c r="J482" s="67">
        <v>130</v>
      </c>
      <c r="K482" t="b">
        <f>B482=ステップ対応前!B482</f>
        <v>1</v>
      </c>
      <c r="L482" t="b">
        <f>C482=ステップ対応前!C482</f>
        <v>1</v>
      </c>
      <c r="M482" t="b">
        <f>D482=ステップ対応前!D482</f>
        <v>1</v>
      </c>
      <c r="N482" t="b">
        <f>E482=ステップ対応前!E482</f>
        <v>1</v>
      </c>
      <c r="O482" t="b">
        <f>F482=ステップ対応前!F482</f>
        <v>1</v>
      </c>
      <c r="P482" t="b">
        <f>G482=ステップ対応前!G482</f>
        <v>1</v>
      </c>
      <c r="Q482" t="b">
        <f>H482=ステップ対応前!H482</f>
        <v>1</v>
      </c>
      <c r="R482" t="b">
        <f>I482=ステップ対応前!I482</f>
        <v>1</v>
      </c>
      <c r="S482" t="b">
        <f>J482=ステップ対応前!J482</f>
        <v>1</v>
      </c>
    </row>
    <row r="483" spans="1:19" x14ac:dyDescent="0.55000000000000004">
      <c r="A483" s="87">
        <v>45933.581145833334</v>
      </c>
      <c r="B483" s="66" t="s">
        <v>1387</v>
      </c>
      <c r="C483" s="66" t="s">
        <v>475</v>
      </c>
      <c r="D483" s="68">
        <v>45790</v>
      </c>
      <c r="E483" s="67">
        <v>0</v>
      </c>
      <c r="F483" s="67">
        <v>12</v>
      </c>
      <c r="G483" s="67">
        <v>133</v>
      </c>
      <c r="H483" s="66" t="s">
        <v>474</v>
      </c>
      <c r="I483" s="66" t="s">
        <v>476</v>
      </c>
      <c r="J483" s="67">
        <v>130</v>
      </c>
      <c r="K483" t="b">
        <f>B483=ステップ対応前!B483</f>
        <v>1</v>
      </c>
      <c r="L483" t="b">
        <f>C483=ステップ対応前!C483</f>
        <v>1</v>
      </c>
      <c r="M483" t="b">
        <f>D483=ステップ対応前!D483</f>
        <v>1</v>
      </c>
      <c r="N483" t="b">
        <f>E483=ステップ対応前!E483</f>
        <v>1</v>
      </c>
      <c r="O483" t="b">
        <f>F483=ステップ対応前!F483</f>
        <v>1</v>
      </c>
      <c r="P483" t="b">
        <f>G483=ステップ対応前!G483</f>
        <v>1</v>
      </c>
      <c r="Q483" t="b">
        <f>H483=ステップ対応前!H483</f>
        <v>1</v>
      </c>
      <c r="R483" t="b">
        <f>I483=ステップ対応前!I483</f>
        <v>1</v>
      </c>
      <c r="S483" t="b">
        <f>J483=ステップ対応前!J483</f>
        <v>1</v>
      </c>
    </row>
    <row r="484" spans="1:19" x14ac:dyDescent="0.55000000000000004">
      <c r="A484" s="87">
        <v>45933.581145833334</v>
      </c>
      <c r="B484" s="66" t="s">
        <v>1387</v>
      </c>
      <c r="C484" s="66" t="s">
        <v>475</v>
      </c>
      <c r="D484" s="68">
        <v>45791</v>
      </c>
      <c r="E484" s="67">
        <v>0</v>
      </c>
      <c r="F484" s="67">
        <v>12</v>
      </c>
      <c r="G484" s="67">
        <v>123</v>
      </c>
      <c r="H484" s="66" t="s">
        <v>474</v>
      </c>
      <c r="I484" s="66" t="s">
        <v>476</v>
      </c>
      <c r="J484" s="67">
        <v>130</v>
      </c>
      <c r="K484" t="b">
        <f>B484=ステップ対応前!B484</f>
        <v>1</v>
      </c>
      <c r="L484" t="b">
        <f>C484=ステップ対応前!C484</f>
        <v>1</v>
      </c>
      <c r="M484" t="b">
        <f>D484=ステップ対応前!D484</f>
        <v>1</v>
      </c>
      <c r="N484" t="b">
        <f>E484=ステップ対応前!E484</f>
        <v>1</v>
      </c>
      <c r="O484" t="b">
        <f>F484=ステップ対応前!F484</f>
        <v>1</v>
      </c>
      <c r="P484" t="b">
        <f>G484=ステップ対応前!G484</f>
        <v>1</v>
      </c>
      <c r="Q484" t="b">
        <f>H484=ステップ対応前!H484</f>
        <v>1</v>
      </c>
      <c r="R484" t="b">
        <f>I484=ステップ対応前!I484</f>
        <v>1</v>
      </c>
      <c r="S484" t="b">
        <f>J484=ステップ対応前!J484</f>
        <v>1</v>
      </c>
    </row>
    <row r="485" spans="1:19" x14ac:dyDescent="0.55000000000000004">
      <c r="A485" s="87">
        <v>45933.581145833334</v>
      </c>
      <c r="B485" s="66" t="s">
        <v>1387</v>
      </c>
      <c r="C485" s="66" t="s">
        <v>475</v>
      </c>
      <c r="D485" s="68">
        <v>45792</v>
      </c>
      <c r="E485" s="67">
        <v>0</v>
      </c>
      <c r="F485" s="67">
        <v>13</v>
      </c>
      <c r="G485" s="67">
        <v>108</v>
      </c>
      <c r="H485" s="66" t="s">
        <v>474</v>
      </c>
      <c r="I485" s="66" t="s">
        <v>476</v>
      </c>
      <c r="J485" s="67">
        <v>130</v>
      </c>
      <c r="K485" t="b">
        <f>B485=ステップ対応前!B485</f>
        <v>1</v>
      </c>
      <c r="L485" t="b">
        <f>C485=ステップ対応前!C485</f>
        <v>1</v>
      </c>
      <c r="M485" t="b">
        <f>D485=ステップ対応前!D485</f>
        <v>1</v>
      </c>
      <c r="N485" t="b">
        <f>E485=ステップ対応前!E485</f>
        <v>1</v>
      </c>
      <c r="O485" t="b">
        <f>F485=ステップ対応前!F485</f>
        <v>1</v>
      </c>
      <c r="P485" t="b">
        <f>G485=ステップ対応前!G485</f>
        <v>1</v>
      </c>
      <c r="Q485" t="b">
        <f>H485=ステップ対応前!H485</f>
        <v>1</v>
      </c>
      <c r="R485" t="b">
        <f>I485=ステップ対応前!I485</f>
        <v>1</v>
      </c>
      <c r="S485" t="b">
        <f>J485=ステップ対応前!J485</f>
        <v>1</v>
      </c>
    </row>
    <row r="486" spans="1:19" x14ac:dyDescent="0.55000000000000004">
      <c r="A486" s="87">
        <v>45933.581145833334</v>
      </c>
      <c r="B486" s="66" t="s">
        <v>1387</v>
      </c>
      <c r="C486" s="66" t="s">
        <v>475</v>
      </c>
      <c r="D486" s="68">
        <v>45793</v>
      </c>
      <c r="E486" s="67">
        <v>12</v>
      </c>
      <c r="F486" s="67">
        <v>12</v>
      </c>
      <c r="G486" s="67">
        <v>120</v>
      </c>
      <c r="H486" s="66" t="s">
        <v>474</v>
      </c>
      <c r="I486" s="66" t="s">
        <v>476</v>
      </c>
      <c r="J486" s="67">
        <v>130</v>
      </c>
      <c r="K486" t="b">
        <f>B486=ステップ対応前!B486</f>
        <v>1</v>
      </c>
      <c r="L486" t="b">
        <f>C486=ステップ対応前!C486</f>
        <v>1</v>
      </c>
      <c r="M486" t="b">
        <f>D486=ステップ対応前!D486</f>
        <v>1</v>
      </c>
      <c r="N486" t="b">
        <f>E486=ステップ対応前!E486</f>
        <v>1</v>
      </c>
      <c r="O486" t="b">
        <f>F486=ステップ対応前!F486</f>
        <v>1</v>
      </c>
      <c r="P486" t="b">
        <f>G486=ステップ対応前!G486</f>
        <v>1</v>
      </c>
      <c r="Q486" t="b">
        <f>H486=ステップ対応前!H486</f>
        <v>1</v>
      </c>
      <c r="R486" t="b">
        <f>I486=ステップ対応前!I486</f>
        <v>1</v>
      </c>
      <c r="S486" t="b">
        <f>J486=ステップ対応前!J486</f>
        <v>1</v>
      </c>
    </row>
    <row r="487" spans="1:19" x14ac:dyDescent="0.55000000000000004">
      <c r="A487" s="87">
        <v>45933.581145833334</v>
      </c>
      <c r="B487" s="66" t="s">
        <v>1387</v>
      </c>
      <c r="C487" s="66" t="s">
        <v>475</v>
      </c>
      <c r="D487" s="68">
        <v>45796</v>
      </c>
      <c r="E487" s="67">
        <v>12</v>
      </c>
      <c r="F487" s="67">
        <v>33</v>
      </c>
      <c r="G487" s="67">
        <v>114</v>
      </c>
      <c r="H487" s="66" t="s">
        <v>474</v>
      </c>
      <c r="I487" s="66" t="s">
        <v>476</v>
      </c>
      <c r="J487" s="67">
        <v>130</v>
      </c>
      <c r="K487" t="b">
        <f>B487=ステップ対応前!B487</f>
        <v>1</v>
      </c>
      <c r="L487" t="b">
        <f>C487=ステップ対応前!C487</f>
        <v>1</v>
      </c>
      <c r="M487" t="b">
        <f>D487=ステップ対応前!D487</f>
        <v>1</v>
      </c>
      <c r="N487" t="b">
        <f>E487=ステップ対応前!E487</f>
        <v>1</v>
      </c>
      <c r="O487" t="b">
        <f>F487=ステップ対応前!F487</f>
        <v>1</v>
      </c>
      <c r="P487" t="b">
        <f>G487=ステップ対応前!G487</f>
        <v>1</v>
      </c>
      <c r="Q487" t="b">
        <f>H487=ステップ対応前!H487</f>
        <v>1</v>
      </c>
      <c r="R487" t="b">
        <f>I487=ステップ対応前!I487</f>
        <v>1</v>
      </c>
      <c r="S487" t="b">
        <f>J487=ステップ対応前!J487</f>
        <v>1</v>
      </c>
    </row>
    <row r="488" spans="1:19" x14ac:dyDescent="0.55000000000000004">
      <c r="A488" s="87">
        <v>45933.581145833334</v>
      </c>
      <c r="B488" s="66" t="s">
        <v>1387</v>
      </c>
      <c r="C488" s="66" t="s">
        <v>475</v>
      </c>
      <c r="D488" s="68">
        <v>45797</v>
      </c>
      <c r="E488" s="67">
        <v>13</v>
      </c>
      <c r="F488" s="67">
        <v>33</v>
      </c>
      <c r="G488" s="67">
        <v>118</v>
      </c>
      <c r="H488" s="66" t="s">
        <v>474</v>
      </c>
      <c r="I488" s="66" t="s">
        <v>476</v>
      </c>
      <c r="J488" s="67">
        <v>130</v>
      </c>
      <c r="K488" t="b">
        <f>B488=ステップ対応前!B488</f>
        <v>1</v>
      </c>
      <c r="L488" t="b">
        <f>C488=ステップ対応前!C488</f>
        <v>1</v>
      </c>
      <c r="M488" t="b">
        <f>D488=ステップ対応前!D488</f>
        <v>1</v>
      </c>
      <c r="N488" t="b">
        <f>E488=ステップ対応前!E488</f>
        <v>1</v>
      </c>
      <c r="O488" t="b">
        <f>F488=ステップ対応前!F488</f>
        <v>1</v>
      </c>
      <c r="P488" t="b">
        <f>G488=ステップ対応前!G488</f>
        <v>1</v>
      </c>
      <c r="Q488" t="b">
        <f>H488=ステップ対応前!H488</f>
        <v>1</v>
      </c>
      <c r="R488" t="b">
        <f>I488=ステップ対応前!I488</f>
        <v>1</v>
      </c>
      <c r="S488" t="b">
        <f>J488=ステップ対応前!J488</f>
        <v>1</v>
      </c>
    </row>
    <row r="489" spans="1:19" x14ac:dyDescent="0.55000000000000004">
      <c r="A489" s="87">
        <v>45933.581145833334</v>
      </c>
      <c r="B489" s="66" t="s">
        <v>1387</v>
      </c>
      <c r="C489" s="66" t="s">
        <v>475</v>
      </c>
      <c r="D489" s="68">
        <v>45798</v>
      </c>
      <c r="E489" s="67">
        <v>12</v>
      </c>
      <c r="F489" s="67">
        <v>35</v>
      </c>
      <c r="G489" s="67">
        <v>108</v>
      </c>
      <c r="H489" s="66" t="s">
        <v>474</v>
      </c>
      <c r="I489" s="66" t="s">
        <v>476</v>
      </c>
      <c r="J489" s="67">
        <v>130</v>
      </c>
      <c r="K489" t="b">
        <f>B489=ステップ対応前!B489</f>
        <v>1</v>
      </c>
      <c r="L489" t="b">
        <f>C489=ステップ対応前!C489</f>
        <v>1</v>
      </c>
      <c r="M489" t="b">
        <f>D489=ステップ対応前!D489</f>
        <v>1</v>
      </c>
      <c r="N489" t="b">
        <f>E489=ステップ対応前!E489</f>
        <v>1</v>
      </c>
      <c r="O489" t="b">
        <f>F489=ステップ対応前!F489</f>
        <v>1</v>
      </c>
      <c r="P489" t="b">
        <f>G489=ステップ対応前!G489</f>
        <v>1</v>
      </c>
      <c r="Q489" t="b">
        <f>H489=ステップ対応前!H489</f>
        <v>1</v>
      </c>
      <c r="R489" t="b">
        <f>I489=ステップ対応前!I489</f>
        <v>1</v>
      </c>
      <c r="S489" t="b">
        <f>J489=ステップ対応前!J489</f>
        <v>1</v>
      </c>
    </row>
    <row r="490" spans="1:19" x14ac:dyDescent="0.55000000000000004">
      <c r="A490" s="87">
        <v>45933.581145833334</v>
      </c>
      <c r="B490" s="66" t="s">
        <v>1387</v>
      </c>
      <c r="C490" s="66" t="s">
        <v>475</v>
      </c>
      <c r="D490" s="68">
        <v>45799</v>
      </c>
      <c r="E490" s="67">
        <v>33</v>
      </c>
      <c r="F490" s="67">
        <v>12</v>
      </c>
      <c r="G490" s="67">
        <v>109</v>
      </c>
      <c r="H490" s="66" t="s">
        <v>474</v>
      </c>
      <c r="I490" s="66" t="s">
        <v>476</v>
      </c>
      <c r="J490" s="67">
        <v>130</v>
      </c>
      <c r="K490" t="b">
        <f>B490=ステップ対応前!B490</f>
        <v>1</v>
      </c>
      <c r="L490" t="b">
        <f>C490=ステップ対応前!C490</f>
        <v>1</v>
      </c>
      <c r="M490" t="b">
        <f>D490=ステップ対応前!D490</f>
        <v>1</v>
      </c>
      <c r="N490" t="b">
        <f>E490=ステップ対応前!E490</f>
        <v>1</v>
      </c>
      <c r="O490" t="b">
        <f>F490=ステップ対応前!F490</f>
        <v>1</v>
      </c>
      <c r="P490" t="b">
        <f>G490=ステップ対応前!G490</f>
        <v>1</v>
      </c>
      <c r="Q490" t="b">
        <f>H490=ステップ対応前!H490</f>
        <v>1</v>
      </c>
      <c r="R490" t="b">
        <f>I490=ステップ対応前!I490</f>
        <v>1</v>
      </c>
      <c r="S490" t="b">
        <f>J490=ステップ対応前!J490</f>
        <v>1</v>
      </c>
    </row>
    <row r="491" spans="1:19" x14ac:dyDescent="0.55000000000000004">
      <c r="A491" s="87">
        <v>45933.581145833334</v>
      </c>
      <c r="B491" s="66" t="s">
        <v>1387</v>
      </c>
      <c r="C491" s="66" t="s">
        <v>475</v>
      </c>
      <c r="D491" s="68">
        <v>45800</v>
      </c>
      <c r="E491" s="67">
        <v>33</v>
      </c>
      <c r="F491" s="67">
        <v>13</v>
      </c>
      <c r="G491" s="67">
        <v>110</v>
      </c>
      <c r="H491" s="66" t="s">
        <v>474</v>
      </c>
      <c r="I491" s="66" t="s">
        <v>476</v>
      </c>
      <c r="J491" s="67">
        <v>130</v>
      </c>
      <c r="K491" t="b">
        <f>B491=ステップ対応前!B491</f>
        <v>1</v>
      </c>
      <c r="L491" t="b">
        <f>C491=ステップ対応前!C491</f>
        <v>1</v>
      </c>
      <c r="M491" t="b">
        <f>D491=ステップ対応前!D491</f>
        <v>1</v>
      </c>
      <c r="N491" t="b">
        <f>E491=ステップ対応前!E491</f>
        <v>1</v>
      </c>
      <c r="O491" t="b">
        <f>F491=ステップ対応前!F491</f>
        <v>1</v>
      </c>
      <c r="P491" t="b">
        <f>G491=ステップ対応前!G491</f>
        <v>1</v>
      </c>
      <c r="Q491" t="b">
        <f>H491=ステップ対応前!H491</f>
        <v>1</v>
      </c>
      <c r="R491" t="b">
        <f>I491=ステップ対応前!I491</f>
        <v>1</v>
      </c>
      <c r="S491" t="b">
        <f>J491=ステップ対応前!J491</f>
        <v>1</v>
      </c>
    </row>
    <row r="492" spans="1:19" x14ac:dyDescent="0.55000000000000004">
      <c r="A492" s="87">
        <v>45933.581145833334</v>
      </c>
      <c r="B492" s="66" t="s">
        <v>1387</v>
      </c>
      <c r="C492" s="66" t="s">
        <v>475</v>
      </c>
      <c r="D492" s="68">
        <v>45803</v>
      </c>
      <c r="E492" s="67">
        <v>35</v>
      </c>
      <c r="F492" s="67">
        <v>12</v>
      </c>
      <c r="G492" s="67">
        <v>111</v>
      </c>
      <c r="H492" s="66" t="s">
        <v>474</v>
      </c>
      <c r="I492" s="66" t="s">
        <v>476</v>
      </c>
      <c r="J492" s="67">
        <v>130</v>
      </c>
      <c r="K492" t="b">
        <f>B492=ステップ対応前!B492</f>
        <v>1</v>
      </c>
      <c r="L492" t="b">
        <f>C492=ステップ対応前!C492</f>
        <v>1</v>
      </c>
      <c r="M492" t="b">
        <f>D492=ステップ対応前!D492</f>
        <v>1</v>
      </c>
      <c r="N492" t="b">
        <f>E492=ステップ対応前!E492</f>
        <v>1</v>
      </c>
      <c r="O492" t="b">
        <f>F492=ステップ対応前!F492</f>
        <v>1</v>
      </c>
      <c r="P492" t="b">
        <f>G492=ステップ対応前!G492</f>
        <v>1</v>
      </c>
      <c r="Q492" t="b">
        <f>H492=ステップ対応前!H492</f>
        <v>1</v>
      </c>
      <c r="R492" t="b">
        <f>I492=ステップ対応前!I492</f>
        <v>1</v>
      </c>
      <c r="S492" t="b">
        <f>J492=ステップ対応前!J492</f>
        <v>1</v>
      </c>
    </row>
    <row r="493" spans="1:19" x14ac:dyDescent="0.55000000000000004">
      <c r="A493" s="87">
        <v>45933.581145833334</v>
      </c>
      <c r="B493" s="66" t="s">
        <v>1387</v>
      </c>
      <c r="C493" s="66" t="s">
        <v>475</v>
      </c>
      <c r="D493" s="68">
        <v>45804</v>
      </c>
      <c r="E493" s="67">
        <v>12</v>
      </c>
      <c r="F493" s="67">
        <v>13</v>
      </c>
      <c r="G493" s="67">
        <v>94</v>
      </c>
      <c r="H493" s="66" t="s">
        <v>474</v>
      </c>
      <c r="I493" s="66" t="s">
        <v>476</v>
      </c>
      <c r="J493" s="67">
        <v>130</v>
      </c>
      <c r="K493" t="b">
        <f>B493=ステップ対応前!B493</f>
        <v>1</v>
      </c>
      <c r="L493" t="b">
        <f>C493=ステップ対応前!C493</f>
        <v>1</v>
      </c>
      <c r="M493" t="b">
        <f>D493=ステップ対応前!D493</f>
        <v>1</v>
      </c>
      <c r="N493" t="b">
        <f>E493=ステップ対応前!E493</f>
        <v>1</v>
      </c>
      <c r="O493" t="b">
        <f>F493=ステップ対応前!F493</f>
        <v>1</v>
      </c>
      <c r="P493" t="b">
        <f>G493=ステップ対応前!G493</f>
        <v>1</v>
      </c>
      <c r="Q493" t="b">
        <f>H493=ステップ対応前!H493</f>
        <v>1</v>
      </c>
      <c r="R493" t="b">
        <f>I493=ステップ対応前!I493</f>
        <v>1</v>
      </c>
      <c r="S493" t="b">
        <f>J493=ステップ対応前!J493</f>
        <v>1</v>
      </c>
    </row>
    <row r="494" spans="1:19" x14ac:dyDescent="0.55000000000000004">
      <c r="A494" s="87">
        <v>45933.581145833334</v>
      </c>
      <c r="B494" s="66" t="s">
        <v>1387</v>
      </c>
      <c r="C494" s="66" t="s">
        <v>475</v>
      </c>
      <c r="D494" s="68">
        <v>45805</v>
      </c>
      <c r="E494" s="67">
        <v>13</v>
      </c>
      <c r="F494" s="67">
        <v>0</v>
      </c>
      <c r="G494" s="67">
        <v>93</v>
      </c>
      <c r="H494" s="66" t="s">
        <v>474</v>
      </c>
      <c r="I494" s="66" t="s">
        <v>476</v>
      </c>
      <c r="J494" s="67">
        <v>130</v>
      </c>
      <c r="K494" t="b">
        <f>B494=ステップ対応前!B494</f>
        <v>1</v>
      </c>
      <c r="L494" t="b">
        <f>C494=ステップ対応前!C494</f>
        <v>1</v>
      </c>
      <c r="M494" t="b">
        <f>D494=ステップ対応前!D494</f>
        <v>1</v>
      </c>
      <c r="N494" t="b">
        <f>E494=ステップ対応前!E494</f>
        <v>1</v>
      </c>
      <c r="O494" t="b">
        <f>F494=ステップ対応前!F494</f>
        <v>1</v>
      </c>
      <c r="P494" t="b">
        <f>G494=ステップ対応前!G494</f>
        <v>1</v>
      </c>
      <c r="Q494" t="b">
        <f>H494=ステップ対応前!H494</f>
        <v>1</v>
      </c>
      <c r="R494" t="b">
        <f>I494=ステップ対応前!I494</f>
        <v>1</v>
      </c>
      <c r="S494" t="b">
        <f>J494=ステップ対応前!J494</f>
        <v>1</v>
      </c>
    </row>
    <row r="495" spans="1:19" x14ac:dyDescent="0.55000000000000004">
      <c r="A495" s="87">
        <v>45933.581145833334</v>
      </c>
      <c r="B495" s="66" t="s">
        <v>1387</v>
      </c>
      <c r="C495" s="66" t="s">
        <v>475</v>
      </c>
      <c r="D495" s="68">
        <v>45806</v>
      </c>
      <c r="E495" s="67">
        <v>12</v>
      </c>
      <c r="F495" s="67">
        <v>0</v>
      </c>
      <c r="G495" s="67">
        <v>60</v>
      </c>
      <c r="H495" s="66" t="s">
        <v>474</v>
      </c>
      <c r="I495" s="66" t="s">
        <v>476</v>
      </c>
      <c r="J495" s="67">
        <v>130</v>
      </c>
      <c r="K495" t="b">
        <f>B495=ステップ対応前!B495</f>
        <v>1</v>
      </c>
      <c r="L495" t="b">
        <f>C495=ステップ対応前!C495</f>
        <v>1</v>
      </c>
      <c r="M495" t="b">
        <f>D495=ステップ対応前!D495</f>
        <v>1</v>
      </c>
      <c r="N495" t="b">
        <f>E495=ステップ対応前!E495</f>
        <v>1</v>
      </c>
      <c r="O495" t="b">
        <f>F495=ステップ対応前!F495</f>
        <v>1</v>
      </c>
      <c r="P495" t="b">
        <f>G495=ステップ対応前!G495</f>
        <v>1</v>
      </c>
      <c r="Q495" t="b">
        <f>H495=ステップ対応前!H495</f>
        <v>1</v>
      </c>
      <c r="R495" t="b">
        <f>I495=ステップ対応前!I495</f>
        <v>1</v>
      </c>
      <c r="S495" t="b">
        <f>J495=ステップ対応前!J495</f>
        <v>1</v>
      </c>
    </row>
    <row r="496" spans="1:19" x14ac:dyDescent="0.55000000000000004">
      <c r="A496" s="87">
        <v>45933.581145833334</v>
      </c>
      <c r="B496" s="66" t="s">
        <v>1387</v>
      </c>
      <c r="C496" s="66" t="s">
        <v>475</v>
      </c>
      <c r="D496" s="68">
        <v>45807</v>
      </c>
      <c r="E496" s="67">
        <v>13</v>
      </c>
      <c r="F496" s="67">
        <v>0</v>
      </c>
      <c r="G496" s="67">
        <v>0</v>
      </c>
      <c r="H496" s="66" t="s">
        <v>474</v>
      </c>
      <c r="I496" s="66" t="s">
        <v>476</v>
      </c>
      <c r="J496" s="67">
        <v>130</v>
      </c>
      <c r="K496" t="b">
        <f>B496=ステップ対応前!B496</f>
        <v>1</v>
      </c>
      <c r="L496" t="b">
        <f>C496=ステップ対応前!C496</f>
        <v>1</v>
      </c>
      <c r="M496" t="b">
        <f>D496=ステップ対応前!D496</f>
        <v>1</v>
      </c>
      <c r="N496" t="b">
        <f>E496=ステップ対応前!E496</f>
        <v>1</v>
      </c>
      <c r="O496" t="b">
        <f>F496=ステップ対応前!F496</f>
        <v>1</v>
      </c>
      <c r="P496" t="b">
        <f>G496=ステップ対応前!G496</f>
        <v>1</v>
      </c>
      <c r="Q496" t="b">
        <f>H496=ステップ対応前!H496</f>
        <v>1</v>
      </c>
      <c r="R496" t="b">
        <f>I496=ステップ対応前!I496</f>
        <v>1</v>
      </c>
      <c r="S496" t="b">
        <f>J496=ステップ対応前!J496</f>
        <v>1</v>
      </c>
    </row>
    <row r="497" spans="1:19" x14ac:dyDescent="0.55000000000000004">
      <c r="A497" s="87">
        <v>45933.581145833334</v>
      </c>
      <c r="B497" s="66" t="s">
        <v>1387</v>
      </c>
      <c r="C497" s="66" t="s">
        <v>478</v>
      </c>
      <c r="D497" s="68">
        <v>45729</v>
      </c>
      <c r="E497" s="67">
        <v>0</v>
      </c>
      <c r="F497" s="67">
        <v>100</v>
      </c>
      <c r="G497" s="67">
        <v>132</v>
      </c>
      <c r="H497" s="66" t="s">
        <v>477</v>
      </c>
      <c r="I497" s="66" t="s">
        <v>473</v>
      </c>
      <c r="J497" s="67">
        <v>110</v>
      </c>
      <c r="K497" t="b">
        <f>B497=ステップ対応前!B497</f>
        <v>1</v>
      </c>
      <c r="L497" t="b">
        <f>C497=ステップ対応前!C497</f>
        <v>1</v>
      </c>
      <c r="M497" t="b">
        <f>D497=ステップ対応前!D497</f>
        <v>1</v>
      </c>
      <c r="N497" t="b">
        <f>E497=ステップ対応前!E497</f>
        <v>1</v>
      </c>
      <c r="O497" t="b">
        <f>F497=ステップ対応前!F497</f>
        <v>1</v>
      </c>
      <c r="P497" t="b">
        <f>G497=ステップ対応前!G497</f>
        <v>1</v>
      </c>
      <c r="Q497" t="b">
        <f>H497=ステップ対応前!H497</f>
        <v>1</v>
      </c>
      <c r="R497" t="b">
        <f>I497=ステップ対応前!I497</f>
        <v>1</v>
      </c>
      <c r="S497" t="b">
        <f>J497=ステップ対応前!J497</f>
        <v>1</v>
      </c>
    </row>
    <row r="498" spans="1:19" x14ac:dyDescent="0.55000000000000004">
      <c r="A498" s="87">
        <v>45933.581145833334</v>
      </c>
      <c r="B498" s="66" t="s">
        <v>1387</v>
      </c>
      <c r="C498" s="66" t="s">
        <v>478</v>
      </c>
      <c r="D498" s="68">
        <v>45730</v>
      </c>
      <c r="E498" s="67">
        <v>0</v>
      </c>
      <c r="F498" s="67">
        <v>100</v>
      </c>
      <c r="G498" s="67">
        <v>132</v>
      </c>
      <c r="H498" s="66" t="s">
        <v>477</v>
      </c>
      <c r="I498" s="66" t="s">
        <v>473</v>
      </c>
      <c r="J498" s="67">
        <v>110</v>
      </c>
      <c r="K498" t="b">
        <f>B498=ステップ対応前!B498</f>
        <v>1</v>
      </c>
      <c r="L498" t="b">
        <f>C498=ステップ対応前!C498</f>
        <v>1</v>
      </c>
      <c r="M498" t="b">
        <f>D498=ステップ対応前!D498</f>
        <v>1</v>
      </c>
      <c r="N498" t="b">
        <f>E498=ステップ対応前!E498</f>
        <v>1</v>
      </c>
      <c r="O498" t="b">
        <f>F498=ステップ対応前!F498</f>
        <v>1</v>
      </c>
      <c r="P498" t="b">
        <f>G498=ステップ対応前!G498</f>
        <v>1</v>
      </c>
      <c r="Q498" t="b">
        <f>H498=ステップ対応前!H498</f>
        <v>1</v>
      </c>
      <c r="R498" t="b">
        <f>I498=ステップ対応前!I498</f>
        <v>1</v>
      </c>
      <c r="S498" t="b">
        <f>J498=ステップ対応前!J498</f>
        <v>1</v>
      </c>
    </row>
    <row r="499" spans="1:19" x14ac:dyDescent="0.55000000000000004">
      <c r="A499" s="87">
        <v>45933.581145833334</v>
      </c>
      <c r="B499" s="66" t="s">
        <v>1387</v>
      </c>
      <c r="C499" s="66" t="s">
        <v>478</v>
      </c>
      <c r="D499" s="68">
        <v>45733</v>
      </c>
      <c r="E499" s="67">
        <v>100</v>
      </c>
      <c r="F499" s="67">
        <v>0</v>
      </c>
      <c r="G499" s="67">
        <v>100</v>
      </c>
      <c r="H499" s="66" t="s">
        <v>477</v>
      </c>
      <c r="I499" s="66" t="s">
        <v>473</v>
      </c>
      <c r="J499" s="67">
        <v>110</v>
      </c>
      <c r="K499" t="b">
        <f>B499=ステップ対応前!B499</f>
        <v>1</v>
      </c>
      <c r="L499" t="b">
        <f>C499=ステップ対応前!C499</f>
        <v>1</v>
      </c>
      <c r="M499" t="b">
        <f>D499=ステップ対応前!D499</f>
        <v>1</v>
      </c>
      <c r="N499" t="b">
        <f>E499=ステップ対応前!E499</f>
        <v>1</v>
      </c>
      <c r="O499" t="b">
        <f>F499=ステップ対応前!F499</f>
        <v>1</v>
      </c>
      <c r="P499" t="b">
        <f>G499=ステップ対応前!G499</f>
        <v>1</v>
      </c>
      <c r="Q499" t="b">
        <f>H499=ステップ対応前!H499</f>
        <v>1</v>
      </c>
      <c r="R499" t="b">
        <f>I499=ステップ対応前!I499</f>
        <v>1</v>
      </c>
      <c r="S499" t="b">
        <f>J499=ステップ対応前!J499</f>
        <v>1</v>
      </c>
    </row>
    <row r="500" spans="1:19" x14ac:dyDescent="0.55000000000000004">
      <c r="A500" s="87">
        <v>45933.581145833334</v>
      </c>
      <c r="B500" s="66" t="s">
        <v>1387</v>
      </c>
      <c r="C500" s="66" t="s">
        <v>478</v>
      </c>
      <c r="D500" s="68">
        <v>45734</v>
      </c>
      <c r="E500" s="67">
        <v>100</v>
      </c>
      <c r="F500" s="67">
        <v>0</v>
      </c>
      <c r="G500" s="67">
        <v>124</v>
      </c>
      <c r="H500" s="66" t="s">
        <v>477</v>
      </c>
      <c r="I500" s="66" t="s">
        <v>473</v>
      </c>
      <c r="J500" s="67">
        <v>110</v>
      </c>
      <c r="K500" t="b">
        <f>B500=ステップ対応前!B500</f>
        <v>1</v>
      </c>
      <c r="L500" t="b">
        <f>C500=ステップ対応前!C500</f>
        <v>1</v>
      </c>
      <c r="M500" t="b">
        <f>D500=ステップ対応前!D500</f>
        <v>1</v>
      </c>
      <c r="N500" t="b">
        <f>E500=ステップ対応前!E500</f>
        <v>1</v>
      </c>
      <c r="O500" t="b">
        <f>F500=ステップ対応前!F500</f>
        <v>1</v>
      </c>
      <c r="P500" t="b">
        <f>G500=ステップ対応前!G500</f>
        <v>1</v>
      </c>
      <c r="Q500" t="b">
        <f>H500=ステップ対応前!H500</f>
        <v>1</v>
      </c>
      <c r="R500" t="b">
        <f>I500=ステップ対応前!I500</f>
        <v>1</v>
      </c>
      <c r="S500" t="b">
        <f>J500=ステップ対応前!J500</f>
        <v>1</v>
      </c>
    </row>
    <row r="501" spans="1:19" x14ac:dyDescent="0.55000000000000004">
      <c r="A501" s="87">
        <v>45933.581145833334</v>
      </c>
      <c r="B501" s="66" t="s">
        <v>1387</v>
      </c>
      <c r="C501" s="66" t="s">
        <v>478</v>
      </c>
      <c r="D501" s="68">
        <v>45750</v>
      </c>
      <c r="E501" s="67">
        <v>0</v>
      </c>
      <c r="F501" s="67">
        <v>100</v>
      </c>
      <c r="G501" s="67">
        <v>110</v>
      </c>
      <c r="H501" s="66" t="s">
        <v>477</v>
      </c>
      <c r="I501" s="66" t="s">
        <v>473</v>
      </c>
      <c r="J501" s="67">
        <v>110</v>
      </c>
      <c r="K501" t="b">
        <f>B501=ステップ対応前!B501</f>
        <v>1</v>
      </c>
      <c r="L501" t="b">
        <f>C501=ステップ対応前!C501</f>
        <v>1</v>
      </c>
      <c r="M501" t="b">
        <f>D501=ステップ対応前!D501</f>
        <v>1</v>
      </c>
      <c r="N501" t="b">
        <f>E501=ステップ対応前!E501</f>
        <v>1</v>
      </c>
      <c r="O501" t="b">
        <f>F501=ステップ対応前!F501</f>
        <v>1</v>
      </c>
      <c r="P501" t="b">
        <f>G501=ステップ対応前!G501</f>
        <v>1</v>
      </c>
      <c r="Q501" t="b">
        <f>H501=ステップ対応前!H501</f>
        <v>1</v>
      </c>
      <c r="R501" t="b">
        <f>I501=ステップ対応前!I501</f>
        <v>1</v>
      </c>
      <c r="S501" t="b">
        <f>J501=ステップ対応前!J501</f>
        <v>1</v>
      </c>
    </row>
    <row r="502" spans="1:19" x14ac:dyDescent="0.55000000000000004">
      <c r="A502" s="87">
        <v>45933.581145833334</v>
      </c>
      <c r="B502" s="66" t="s">
        <v>1387</v>
      </c>
      <c r="C502" s="66" t="s">
        <v>478</v>
      </c>
      <c r="D502" s="68">
        <v>45751</v>
      </c>
      <c r="E502" s="67">
        <v>100</v>
      </c>
      <c r="F502" s="67">
        <v>0</v>
      </c>
      <c r="G502" s="67">
        <v>129</v>
      </c>
      <c r="H502" s="66" t="s">
        <v>477</v>
      </c>
      <c r="I502" s="66" t="s">
        <v>473</v>
      </c>
      <c r="J502" s="67">
        <v>110</v>
      </c>
      <c r="K502" t="b">
        <f>B502=ステップ対応前!B502</f>
        <v>1</v>
      </c>
      <c r="L502" t="b">
        <f>C502=ステップ対応前!C502</f>
        <v>1</v>
      </c>
      <c r="M502" t="b">
        <f>D502=ステップ対応前!D502</f>
        <v>1</v>
      </c>
      <c r="N502" t="b">
        <f>E502=ステップ対応前!E502</f>
        <v>1</v>
      </c>
      <c r="O502" t="b">
        <f>F502=ステップ対応前!F502</f>
        <v>1</v>
      </c>
      <c r="P502" t="b">
        <f>G502=ステップ対応前!G502</f>
        <v>1</v>
      </c>
      <c r="Q502" t="b">
        <f>H502=ステップ対応前!H502</f>
        <v>1</v>
      </c>
      <c r="R502" t="b">
        <f>I502=ステップ対応前!I502</f>
        <v>1</v>
      </c>
      <c r="S502" t="b">
        <f>J502=ステップ対応前!J502</f>
        <v>1</v>
      </c>
    </row>
    <row r="503" spans="1:19" x14ac:dyDescent="0.55000000000000004">
      <c r="A503" s="87">
        <v>45933.581145833334</v>
      </c>
      <c r="B503" s="66" t="s">
        <v>1387</v>
      </c>
      <c r="C503" s="66" t="s">
        <v>478</v>
      </c>
      <c r="D503" s="68">
        <v>45771</v>
      </c>
      <c r="E503" s="67">
        <v>0</v>
      </c>
      <c r="F503" s="67">
        <v>100</v>
      </c>
      <c r="G503" s="67">
        <v>104</v>
      </c>
      <c r="H503" s="66" t="s">
        <v>477</v>
      </c>
      <c r="I503" s="66" t="s">
        <v>473</v>
      </c>
      <c r="J503" s="67">
        <v>110</v>
      </c>
      <c r="K503" t="b">
        <f>B503=ステップ対応前!B503</f>
        <v>1</v>
      </c>
      <c r="L503" t="b">
        <f>C503=ステップ対応前!C503</f>
        <v>1</v>
      </c>
      <c r="M503" t="b">
        <f>D503=ステップ対応前!D503</f>
        <v>1</v>
      </c>
      <c r="N503" t="b">
        <f>E503=ステップ対応前!E503</f>
        <v>1</v>
      </c>
      <c r="O503" t="b">
        <f>F503=ステップ対応前!F503</f>
        <v>1</v>
      </c>
      <c r="P503" t="b">
        <f>G503=ステップ対応前!G503</f>
        <v>1</v>
      </c>
      <c r="Q503" t="b">
        <f>H503=ステップ対応前!H503</f>
        <v>1</v>
      </c>
      <c r="R503" t="b">
        <f>I503=ステップ対応前!I503</f>
        <v>1</v>
      </c>
      <c r="S503" t="b">
        <f>J503=ステップ対応前!J503</f>
        <v>1</v>
      </c>
    </row>
    <row r="504" spans="1:19" x14ac:dyDescent="0.55000000000000004">
      <c r="A504" s="87">
        <v>45933.581145833334</v>
      </c>
      <c r="B504" s="66" t="s">
        <v>1387</v>
      </c>
      <c r="C504" s="66" t="s">
        <v>478</v>
      </c>
      <c r="D504" s="68">
        <v>45772</v>
      </c>
      <c r="E504" s="67">
        <v>100</v>
      </c>
      <c r="F504" s="67">
        <v>0</v>
      </c>
      <c r="G504" s="67">
        <v>113</v>
      </c>
      <c r="H504" s="66" t="s">
        <v>477</v>
      </c>
      <c r="I504" s="66" t="s">
        <v>473</v>
      </c>
      <c r="J504" s="67">
        <v>110</v>
      </c>
      <c r="K504" t="b">
        <f>B504=ステップ対応前!B504</f>
        <v>1</v>
      </c>
      <c r="L504" t="b">
        <f>C504=ステップ対応前!C504</f>
        <v>1</v>
      </c>
      <c r="M504" t="b">
        <f>D504=ステップ対応前!D504</f>
        <v>1</v>
      </c>
      <c r="N504" t="b">
        <f>E504=ステップ対応前!E504</f>
        <v>1</v>
      </c>
      <c r="O504" t="b">
        <f>F504=ステップ対応前!F504</f>
        <v>1</v>
      </c>
      <c r="P504" t="b">
        <f>G504=ステップ対応前!G504</f>
        <v>1</v>
      </c>
      <c r="Q504" t="b">
        <f>H504=ステップ対応前!H504</f>
        <v>1</v>
      </c>
      <c r="R504" t="b">
        <f>I504=ステップ対応前!I504</f>
        <v>1</v>
      </c>
      <c r="S504" t="b">
        <f>J504=ステップ対応前!J504</f>
        <v>1</v>
      </c>
    </row>
    <row r="505" spans="1:19" x14ac:dyDescent="0.55000000000000004">
      <c r="A505" s="87">
        <v>45933.581145833334</v>
      </c>
      <c r="B505" s="66" t="s">
        <v>1387</v>
      </c>
      <c r="C505" s="66" t="s">
        <v>480</v>
      </c>
      <c r="D505" s="68">
        <v>45715</v>
      </c>
      <c r="E505" s="67">
        <v>0</v>
      </c>
      <c r="F505" s="67">
        <v>100</v>
      </c>
      <c r="G505" s="67">
        <v>129</v>
      </c>
      <c r="H505" s="66" t="s">
        <v>479</v>
      </c>
      <c r="I505" s="66" t="s">
        <v>473</v>
      </c>
      <c r="J505" s="67">
        <v>110</v>
      </c>
      <c r="K505" t="b">
        <f>B505=ステップ対応前!B505</f>
        <v>1</v>
      </c>
      <c r="L505" t="b">
        <f>C505=ステップ対応前!C505</f>
        <v>1</v>
      </c>
      <c r="M505" t="b">
        <f>D505=ステップ対応前!D505</f>
        <v>1</v>
      </c>
      <c r="N505" t="b">
        <f>E505=ステップ対応前!E505</f>
        <v>1</v>
      </c>
      <c r="O505" t="b">
        <f>F505=ステップ対応前!F505</f>
        <v>1</v>
      </c>
      <c r="P505" t="b">
        <f>G505=ステップ対応前!G505</f>
        <v>1</v>
      </c>
      <c r="Q505" t="b">
        <f>H505=ステップ対応前!H505</f>
        <v>1</v>
      </c>
      <c r="R505" t="b">
        <f>I505=ステップ対応前!I505</f>
        <v>1</v>
      </c>
      <c r="S505" t="b">
        <f>J505=ステップ対応前!J505</f>
        <v>1</v>
      </c>
    </row>
    <row r="506" spans="1:19" x14ac:dyDescent="0.55000000000000004">
      <c r="A506" s="87">
        <v>45933.581145833334</v>
      </c>
      <c r="B506" s="66" t="s">
        <v>1387</v>
      </c>
      <c r="C506" s="66" t="s">
        <v>480</v>
      </c>
      <c r="D506" s="68">
        <v>45716</v>
      </c>
      <c r="E506" s="67">
        <v>0</v>
      </c>
      <c r="F506" s="67">
        <v>100</v>
      </c>
      <c r="G506" s="67">
        <v>125</v>
      </c>
      <c r="H506" s="66" t="s">
        <v>479</v>
      </c>
      <c r="I506" s="66" t="s">
        <v>473</v>
      </c>
      <c r="J506" s="67">
        <v>110</v>
      </c>
      <c r="K506" t="b">
        <f>B506=ステップ対応前!B506</f>
        <v>1</v>
      </c>
      <c r="L506" t="b">
        <f>C506=ステップ対応前!C506</f>
        <v>1</v>
      </c>
      <c r="M506" t="b">
        <f>D506=ステップ対応前!D506</f>
        <v>1</v>
      </c>
      <c r="N506" t="b">
        <f>E506=ステップ対応前!E506</f>
        <v>1</v>
      </c>
      <c r="O506" t="b">
        <f>F506=ステップ対応前!F506</f>
        <v>1</v>
      </c>
      <c r="P506" t="b">
        <f>G506=ステップ対応前!G506</f>
        <v>1</v>
      </c>
      <c r="Q506" t="b">
        <f>H506=ステップ対応前!H506</f>
        <v>1</v>
      </c>
      <c r="R506" t="b">
        <f>I506=ステップ対応前!I506</f>
        <v>1</v>
      </c>
      <c r="S506" t="b">
        <f>J506=ステップ対応前!J506</f>
        <v>1</v>
      </c>
    </row>
    <row r="507" spans="1:19" x14ac:dyDescent="0.55000000000000004">
      <c r="A507" s="87">
        <v>45933.581145833334</v>
      </c>
      <c r="B507" s="66" t="s">
        <v>1387</v>
      </c>
      <c r="C507" s="66" t="s">
        <v>480</v>
      </c>
      <c r="D507" s="68">
        <v>45719</v>
      </c>
      <c r="E507" s="67">
        <v>100</v>
      </c>
      <c r="F507" s="67">
        <v>100</v>
      </c>
      <c r="G507" s="67">
        <v>126</v>
      </c>
      <c r="H507" s="66" t="s">
        <v>479</v>
      </c>
      <c r="I507" s="66" t="s">
        <v>473</v>
      </c>
      <c r="J507" s="67">
        <v>110</v>
      </c>
      <c r="K507" t="b">
        <f>B507=ステップ対応前!B507</f>
        <v>1</v>
      </c>
      <c r="L507" t="b">
        <f>C507=ステップ対応前!C507</f>
        <v>1</v>
      </c>
      <c r="M507" t="b">
        <f>D507=ステップ対応前!D507</f>
        <v>1</v>
      </c>
      <c r="N507" t="b">
        <f>E507=ステップ対応前!E507</f>
        <v>1</v>
      </c>
      <c r="O507" t="b">
        <f>F507=ステップ対応前!F507</f>
        <v>1</v>
      </c>
      <c r="P507" t="b">
        <f>G507=ステップ対応前!G507</f>
        <v>1</v>
      </c>
      <c r="Q507" t="b">
        <f>H507=ステップ対応前!H507</f>
        <v>1</v>
      </c>
      <c r="R507" t="b">
        <f>I507=ステップ対応前!I507</f>
        <v>1</v>
      </c>
      <c r="S507" t="b">
        <f>J507=ステップ対応前!J507</f>
        <v>1</v>
      </c>
    </row>
    <row r="508" spans="1:19" x14ac:dyDescent="0.55000000000000004">
      <c r="A508" s="87">
        <v>45933.581145833334</v>
      </c>
      <c r="B508" s="66" t="s">
        <v>1387</v>
      </c>
      <c r="C508" s="66" t="s">
        <v>480</v>
      </c>
      <c r="D508" s="68">
        <v>45720</v>
      </c>
      <c r="E508" s="67">
        <v>100</v>
      </c>
      <c r="F508" s="67">
        <v>100</v>
      </c>
      <c r="G508" s="67">
        <v>131</v>
      </c>
      <c r="H508" s="66" t="s">
        <v>479</v>
      </c>
      <c r="I508" s="66" t="s">
        <v>473</v>
      </c>
      <c r="J508" s="67">
        <v>110</v>
      </c>
      <c r="K508" t="b">
        <f>B508=ステップ対応前!B508</f>
        <v>1</v>
      </c>
      <c r="L508" t="b">
        <f>C508=ステップ対応前!C508</f>
        <v>1</v>
      </c>
      <c r="M508" t="b">
        <f>D508=ステップ対応前!D508</f>
        <v>1</v>
      </c>
      <c r="N508" t="b">
        <f>E508=ステップ対応前!E508</f>
        <v>1</v>
      </c>
      <c r="O508" t="b">
        <f>F508=ステップ対応前!F508</f>
        <v>1</v>
      </c>
      <c r="P508" t="b">
        <f>G508=ステップ対応前!G508</f>
        <v>1</v>
      </c>
      <c r="Q508" t="b">
        <f>H508=ステップ対応前!H508</f>
        <v>1</v>
      </c>
      <c r="R508" t="b">
        <f>I508=ステップ対応前!I508</f>
        <v>1</v>
      </c>
      <c r="S508" t="b">
        <f>J508=ステップ対応前!J508</f>
        <v>1</v>
      </c>
    </row>
    <row r="509" spans="1:19" x14ac:dyDescent="0.55000000000000004">
      <c r="A509" s="87">
        <v>45933.581145833334</v>
      </c>
      <c r="B509" s="66" t="s">
        <v>1387</v>
      </c>
      <c r="C509" s="66" t="s">
        <v>480</v>
      </c>
      <c r="D509" s="68">
        <v>45721</v>
      </c>
      <c r="E509" s="67">
        <v>100</v>
      </c>
      <c r="F509" s="67">
        <v>100</v>
      </c>
      <c r="G509" s="67">
        <v>129</v>
      </c>
      <c r="H509" s="66" t="s">
        <v>479</v>
      </c>
      <c r="I509" s="66" t="s">
        <v>473</v>
      </c>
      <c r="J509" s="67">
        <v>110</v>
      </c>
      <c r="K509" t="b">
        <f>B509=ステップ対応前!B509</f>
        <v>1</v>
      </c>
      <c r="L509" t="b">
        <f>C509=ステップ対応前!C509</f>
        <v>1</v>
      </c>
      <c r="M509" t="b">
        <f>D509=ステップ対応前!D509</f>
        <v>1</v>
      </c>
      <c r="N509" t="b">
        <f>E509=ステップ対応前!E509</f>
        <v>1</v>
      </c>
      <c r="O509" t="b">
        <f>F509=ステップ対応前!F509</f>
        <v>1</v>
      </c>
      <c r="P509" t="b">
        <f>G509=ステップ対応前!G509</f>
        <v>1</v>
      </c>
      <c r="Q509" t="b">
        <f>H509=ステップ対応前!H509</f>
        <v>1</v>
      </c>
      <c r="R509" t="b">
        <f>I509=ステップ対応前!I509</f>
        <v>1</v>
      </c>
      <c r="S509" t="b">
        <f>J509=ステップ対応前!J509</f>
        <v>1</v>
      </c>
    </row>
    <row r="510" spans="1:19" x14ac:dyDescent="0.55000000000000004">
      <c r="A510" s="87">
        <v>45933.581145833334</v>
      </c>
      <c r="B510" s="66" t="s">
        <v>1387</v>
      </c>
      <c r="C510" s="66" t="s">
        <v>480</v>
      </c>
      <c r="D510" s="68">
        <v>45722</v>
      </c>
      <c r="E510" s="67">
        <v>100</v>
      </c>
      <c r="F510" s="67">
        <v>100</v>
      </c>
      <c r="G510" s="67">
        <v>126</v>
      </c>
      <c r="H510" s="66" t="s">
        <v>479</v>
      </c>
      <c r="I510" s="66" t="s">
        <v>473</v>
      </c>
      <c r="J510" s="67">
        <v>110</v>
      </c>
      <c r="K510" t="b">
        <f>B510=ステップ対応前!B510</f>
        <v>1</v>
      </c>
      <c r="L510" t="b">
        <f>C510=ステップ対応前!C510</f>
        <v>1</v>
      </c>
      <c r="M510" t="b">
        <f>D510=ステップ対応前!D510</f>
        <v>1</v>
      </c>
      <c r="N510" t="b">
        <f>E510=ステップ対応前!E510</f>
        <v>1</v>
      </c>
      <c r="O510" t="b">
        <f>F510=ステップ対応前!F510</f>
        <v>1</v>
      </c>
      <c r="P510" t="b">
        <f>G510=ステップ対応前!G510</f>
        <v>1</v>
      </c>
      <c r="Q510" t="b">
        <f>H510=ステップ対応前!H510</f>
        <v>1</v>
      </c>
      <c r="R510" t="b">
        <f>I510=ステップ対応前!I510</f>
        <v>1</v>
      </c>
      <c r="S510" t="b">
        <f>J510=ステップ対応前!J510</f>
        <v>1</v>
      </c>
    </row>
    <row r="511" spans="1:19" x14ac:dyDescent="0.55000000000000004">
      <c r="A511" s="87">
        <v>45933.581145833334</v>
      </c>
      <c r="B511" s="66" t="s">
        <v>1387</v>
      </c>
      <c r="C511" s="66" t="s">
        <v>480</v>
      </c>
      <c r="D511" s="68">
        <v>45723</v>
      </c>
      <c r="E511" s="67">
        <v>100</v>
      </c>
      <c r="F511" s="67">
        <v>0</v>
      </c>
      <c r="G511" s="67">
        <v>134</v>
      </c>
      <c r="H511" s="66" t="s">
        <v>479</v>
      </c>
      <c r="I511" s="66" t="s">
        <v>473</v>
      </c>
      <c r="J511" s="67">
        <v>110</v>
      </c>
      <c r="K511" t="b">
        <f>B511=ステップ対応前!B511</f>
        <v>1</v>
      </c>
      <c r="L511" t="b">
        <f>C511=ステップ対応前!C511</f>
        <v>1</v>
      </c>
      <c r="M511" t="b">
        <f>D511=ステップ対応前!D511</f>
        <v>1</v>
      </c>
      <c r="N511" t="b">
        <f>E511=ステップ対応前!E511</f>
        <v>1</v>
      </c>
      <c r="O511" t="b">
        <f>F511=ステップ対応前!F511</f>
        <v>1</v>
      </c>
      <c r="P511" t="b">
        <f>G511=ステップ対応前!G511</f>
        <v>1</v>
      </c>
      <c r="Q511" t="b">
        <f>H511=ステップ対応前!H511</f>
        <v>1</v>
      </c>
      <c r="R511" t="b">
        <f>I511=ステップ対応前!I511</f>
        <v>1</v>
      </c>
      <c r="S511" t="b">
        <f>J511=ステップ対応前!J511</f>
        <v>1</v>
      </c>
    </row>
    <row r="512" spans="1:19" x14ac:dyDescent="0.55000000000000004">
      <c r="A512" s="87">
        <v>45933.581145833334</v>
      </c>
      <c r="B512" s="66" t="s">
        <v>1387</v>
      </c>
      <c r="C512" s="66" t="s">
        <v>480</v>
      </c>
      <c r="D512" s="68">
        <v>45726</v>
      </c>
      <c r="E512" s="67">
        <v>100</v>
      </c>
      <c r="F512" s="67">
        <v>0</v>
      </c>
      <c r="G512" s="67">
        <v>125</v>
      </c>
      <c r="H512" s="66" t="s">
        <v>479</v>
      </c>
      <c r="I512" s="66" t="s">
        <v>473</v>
      </c>
      <c r="J512" s="67">
        <v>110</v>
      </c>
      <c r="K512" t="b">
        <f>B512=ステップ対応前!B512</f>
        <v>1</v>
      </c>
      <c r="L512" t="b">
        <f>C512=ステップ対応前!C512</f>
        <v>1</v>
      </c>
      <c r="M512" t="b">
        <f>D512=ステップ対応前!D512</f>
        <v>1</v>
      </c>
      <c r="N512" t="b">
        <f>E512=ステップ対応前!E512</f>
        <v>1</v>
      </c>
      <c r="O512" t="b">
        <f>F512=ステップ対応前!F512</f>
        <v>1</v>
      </c>
      <c r="P512" t="b">
        <f>G512=ステップ対応前!G512</f>
        <v>1</v>
      </c>
      <c r="Q512" t="b">
        <f>H512=ステップ対応前!H512</f>
        <v>1</v>
      </c>
      <c r="R512" t="b">
        <f>I512=ステップ対応前!I512</f>
        <v>1</v>
      </c>
      <c r="S512" t="b">
        <f>J512=ステップ対応前!J512</f>
        <v>1</v>
      </c>
    </row>
    <row r="513" spans="1:19" x14ac:dyDescent="0.55000000000000004">
      <c r="A513" s="87">
        <v>45933.581145833334</v>
      </c>
      <c r="B513" s="66" t="s">
        <v>1387</v>
      </c>
      <c r="C513" s="66" t="s">
        <v>480</v>
      </c>
      <c r="D513" s="68">
        <v>45751</v>
      </c>
      <c r="E513" s="67">
        <v>0</v>
      </c>
      <c r="F513" s="67">
        <v>100</v>
      </c>
      <c r="G513" s="67">
        <v>129</v>
      </c>
      <c r="H513" s="66" t="s">
        <v>479</v>
      </c>
      <c r="I513" s="66" t="s">
        <v>473</v>
      </c>
      <c r="J513" s="67">
        <v>110</v>
      </c>
      <c r="K513" t="b">
        <f>B513=ステップ対応前!B513</f>
        <v>1</v>
      </c>
      <c r="L513" t="b">
        <f>C513=ステップ対応前!C513</f>
        <v>1</v>
      </c>
      <c r="M513" t="b">
        <f>D513=ステップ対応前!D513</f>
        <v>1</v>
      </c>
      <c r="N513" t="b">
        <f>E513=ステップ対応前!E513</f>
        <v>1</v>
      </c>
      <c r="O513" t="b">
        <f>F513=ステップ対応前!F513</f>
        <v>1</v>
      </c>
      <c r="P513" t="b">
        <f>G513=ステップ対応前!G513</f>
        <v>1</v>
      </c>
      <c r="Q513" t="b">
        <f>H513=ステップ対応前!H513</f>
        <v>1</v>
      </c>
      <c r="R513" t="b">
        <f>I513=ステップ対応前!I513</f>
        <v>1</v>
      </c>
      <c r="S513" t="b">
        <f>J513=ステップ対応前!J513</f>
        <v>1</v>
      </c>
    </row>
    <row r="514" spans="1:19" x14ac:dyDescent="0.55000000000000004">
      <c r="A514" s="87">
        <v>45933.581145833334</v>
      </c>
      <c r="B514" s="66" t="s">
        <v>1387</v>
      </c>
      <c r="C514" s="66" t="s">
        <v>480</v>
      </c>
      <c r="D514" s="68">
        <v>45752</v>
      </c>
      <c r="E514" s="67">
        <v>0</v>
      </c>
      <c r="F514" s="67">
        <v>100</v>
      </c>
      <c r="G514" s="67">
        <v>97</v>
      </c>
      <c r="H514" s="66" t="s">
        <v>479</v>
      </c>
      <c r="I514" s="66" t="s">
        <v>473</v>
      </c>
      <c r="J514" s="67">
        <v>110</v>
      </c>
      <c r="K514" t="b">
        <f>B514=ステップ対応前!B514</f>
        <v>1</v>
      </c>
      <c r="L514" t="b">
        <f>C514=ステップ対応前!C514</f>
        <v>1</v>
      </c>
      <c r="M514" t="b">
        <f>D514=ステップ対応前!D514</f>
        <v>1</v>
      </c>
      <c r="N514" t="b">
        <f>E514=ステップ対応前!E514</f>
        <v>1</v>
      </c>
      <c r="O514" t="b">
        <f>F514=ステップ対応前!F514</f>
        <v>1</v>
      </c>
      <c r="P514" t="b">
        <f>G514=ステップ対応前!G514</f>
        <v>1</v>
      </c>
      <c r="Q514" t="b">
        <f>H514=ステップ対応前!H514</f>
        <v>1</v>
      </c>
      <c r="R514" t="b">
        <f>I514=ステップ対応前!I514</f>
        <v>1</v>
      </c>
      <c r="S514" t="b">
        <f>J514=ステップ対応前!J514</f>
        <v>1</v>
      </c>
    </row>
    <row r="515" spans="1:19" x14ac:dyDescent="0.55000000000000004">
      <c r="A515" s="87">
        <v>45933.581145833334</v>
      </c>
      <c r="B515" s="66" t="s">
        <v>1387</v>
      </c>
      <c r="C515" s="66" t="s">
        <v>480</v>
      </c>
      <c r="D515" s="68">
        <v>45754</v>
      </c>
      <c r="E515" s="67">
        <v>100</v>
      </c>
      <c r="F515" s="67">
        <v>100</v>
      </c>
      <c r="G515" s="67">
        <v>120</v>
      </c>
      <c r="H515" s="66" t="s">
        <v>479</v>
      </c>
      <c r="I515" s="66" t="s">
        <v>473</v>
      </c>
      <c r="J515" s="67">
        <v>110</v>
      </c>
      <c r="K515" t="b">
        <f>B515=ステップ対応前!B515</f>
        <v>1</v>
      </c>
      <c r="L515" t="b">
        <f>C515=ステップ対応前!C515</f>
        <v>1</v>
      </c>
      <c r="M515" t="b">
        <f>D515=ステップ対応前!D515</f>
        <v>1</v>
      </c>
      <c r="N515" t="b">
        <f>E515=ステップ対応前!E515</f>
        <v>1</v>
      </c>
      <c r="O515" t="b">
        <f>F515=ステップ対応前!F515</f>
        <v>1</v>
      </c>
      <c r="P515" t="b">
        <f>G515=ステップ対応前!G515</f>
        <v>1</v>
      </c>
      <c r="Q515" t="b">
        <f>H515=ステップ対応前!H515</f>
        <v>1</v>
      </c>
      <c r="R515" t="b">
        <f>I515=ステップ対応前!I515</f>
        <v>1</v>
      </c>
      <c r="S515" t="b">
        <f>J515=ステップ対応前!J515</f>
        <v>1</v>
      </c>
    </row>
    <row r="516" spans="1:19" x14ac:dyDescent="0.55000000000000004">
      <c r="A516" s="87">
        <v>45933.581145833334</v>
      </c>
      <c r="B516" s="66" t="s">
        <v>1387</v>
      </c>
      <c r="C516" s="66" t="s">
        <v>480</v>
      </c>
      <c r="D516" s="68">
        <v>45755</v>
      </c>
      <c r="E516" s="67">
        <v>100</v>
      </c>
      <c r="F516" s="67">
        <v>100</v>
      </c>
      <c r="G516" s="67">
        <v>103</v>
      </c>
      <c r="H516" s="66" t="s">
        <v>479</v>
      </c>
      <c r="I516" s="66" t="s">
        <v>473</v>
      </c>
      <c r="J516" s="67">
        <v>110</v>
      </c>
      <c r="K516" t="b">
        <f>B516=ステップ対応前!B516</f>
        <v>1</v>
      </c>
      <c r="L516" t="b">
        <f>C516=ステップ対応前!C516</f>
        <v>1</v>
      </c>
      <c r="M516" t="b">
        <f>D516=ステップ対応前!D516</f>
        <v>1</v>
      </c>
      <c r="N516" t="b">
        <f>E516=ステップ対応前!E516</f>
        <v>1</v>
      </c>
      <c r="O516" t="b">
        <f>F516=ステップ対応前!F516</f>
        <v>1</v>
      </c>
      <c r="P516" t="b">
        <f>G516=ステップ対応前!G516</f>
        <v>1</v>
      </c>
      <c r="Q516" t="b">
        <f>H516=ステップ対応前!H516</f>
        <v>1</v>
      </c>
      <c r="R516" t="b">
        <f>I516=ステップ対応前!I516</f>
        <v>1</v>
      </c>
      <c r="S516" t="b">
        <f>J516=ステップ対応前!J516</f>
        <v>1</v>
      </c>
    </row>
    <row r="517" spans="1:19" x14ac:dyDescent="0.55000000000000004">
      <c r="A517" s="87">
        <v>45933.581145833334</v>
      </c>
      <c r="B517" s="66" t="s">
        <v>1387</v>
      </c>
      <c r="C517" s="66" t="s">
        <v>480</v>
      </c>
      <c r="D517" s="68">
        <v>45756</v>
      </c>
      <c r="E517" s="67">
        <v>100</v>
      </c>
      <c r="F517" s="67">
        <v>100</v>
      </c>
      <c r="G517" s="67">
        <v>91</v>
      </c>
      <c r="H517" s="66" t="s">
        <v>479</v>
      </c>
      <c r="I517" s="66" t="s">
        <v>473</v>
      </c>
      <c r="J517" s="67">
        <v>110</v>
      </c>
      <c r="K517" t="b">
        <f>B517=ステップ対応前!B517</f>
        <v>1</v>
      </c>
      <c r="L517" t="b">
        <f>C517=ステップ対応前!C517</f>
        <v>1</v>
      </c>
      <c r="M517" t="b">
        <f>D517=ステップ対応前!D517</f>
        <v>1</v>
      </c>
      <c r="N517" t="b">
        <f>E517=ステップ対応前!E517</f>
        <v>1</v>
      </c>
      <c r="O517" t="b">
        <f>F517=ステップ対応前!F517</f>
        <v>1</v>
      </c>
      <c r="P517" t="b">
        <f>G517=ステップ対応前!G517</f>
        <v>1</v>
      </c>
      <c r="Q517" t="b">
        <f>H517=ステップ対応前!H517</f>
        <v>1</v>
      </c>
      <c r="R517" t="b">
        <f>I517=ステップ対応前!I517</f>
        <v>1</v>
      </c>
      <c r="S517" t="b">
        <f>J517=ステップ対応前!J517</f>
        <v>1</v>
      </c>
    </row>
    <row r="518" spans="1:19" x14ac:dyDescent="0.55000000000000004">
      <c r="A518" s="87">
        <v>45933.581145833334</v>
      </c>
      <c r="B518" s="66" t="s">
        <v>1387</v>
      </c>
      <c r="C518" s="66" t="s">
        <v>480</v>
      </c>
      <c r="D518" s="68">
        <v>45757</v>
      </c>
      <c r="E518" s="67">
        <v>100</v>
      </c>
      <c r="F518" s="67">
        <v>100</v>
      </c>
      <c r="G518" s="67">
        <v>120</v>
      </c>
      <c r="H518" s="66" t="s">
        <v>479</v>
      </c>
      <c r="I518" s="66" t="s">
        <v>473</v>
      </c>
      <c r="J518" s="67">
        <v>110</v>
      </c>
      <c r="K518" t="b">
        <f>B518=ステップ対応前!B518</f>
        <v>1</v>
      </c>
      <c r="L518" t="b">
        <f>C518=ステップ対応前!C518</f>
        <v>1</v>
      </c>
      <c r="M518" t="b">
        <f>D518=ステップ対応前!D518</f>
        <v>1</v>
      </c>
      <c r="N518" t="b">
        <f>E518=ステップ対応前!E518</f>
        <v>1</v>
      </c>
      <c r="O518" t="b">
        <f>F518=ステップ対応前!F518</f>
        <v>1</v>
      </c>
      <c r="P518" t="b">
        <f>G518=ステップ対応前!G518</f>
        <v>1</v>
      </c>
      <c r="Q518" t="b">
        <f>H518=ステップ対応前!H518</f>
        <v>1</v>
      </c>
      <c r="R518" t="b">
        <f>I518=ステップ対応前!I518</f>
        <v>1</v>
      </c>
      <c r="S518" t="b">
        <f>J518=ステップ対応前!J518</f>
        <v>1</v>
      </c>
    </row>
    <row r="519" spans="1:19" x14ac:dyDescent="0.55000000000000004">
      <c r="A519" s="87">
        <v>45933.581145833334</v>
      </c>
      <c r="B519" s="66" t="s">
        <v>1387</v>
      </c>
      <c r="C519" s="66" t="s">
        <v>480</v>
      </c>
      <c r="D519" s="68">
        <v>45758</v>
      </c>
      <c r="E519" s="67">
        <v>200</v>
      </c>
      <c r="F519" s="67">
        <v>100</v>
      </c>
      <c r="G519" s="67">
        <v>104</v>
      </c>
      <c r="H519" s="66" t="s">
        <v>479</v>
      </c>
      <c r="I519" s="66" t="s">
        <v>473</v>
      </c>
      <c r="J519" s="67">
        <v>110</v>
      </c>
      <c r="K519" t="b">
        <f>B519=ステップ対応前!B519</f>
        <v>1</v>
      </c>
      <c r="L519" t="b">
        <f>C519=ステップ対応前!C519</f>
        <v>1</v>
      </c>
      <c r="M519" t="b">
        <f>D519=ステップ対応前!D519</f>
        <v>1</v>
      </c>
      <c r="N519" t="b">
        <f>E519=ステップ対応前!E519</f>
        <v>1</v>
      </c>
      <c r="O519" t="b">
        <f>F519=ステップ対応前!F519</f>
        <v>1</v>
      </c>
      <c r="P519" t="b">
        <f>G519=ステップ対応前!G519</f>
        <v>1</v>
      </c>
      <c r="Q519" t="b">
        <f>H519=ステップ対応前!H519</f>
        <v>1</v>
      </c>
      <c r="R519" t="b">
        <f>I519=ステップ対応前!I519</f>
        <v>1</v>
      </c>
      <c r="S519" t="b">
        <f>J519=ステップ対応前!J519</f>
        <v>1</v>
      </c>
    </row>
    <row r="520" spans="1:19" x14ac:dyDescent="0.55000000000000004">
      <c r="A520" s="87">
        <v>45933.581145833334</v>
      </c>
      <c r="B520" s="66" t="s">
        <v>1387</v>
      </c>
      <c r="C520" s="66" t="s">
        <v>480</v>
      </c>
      <c r="D520" s="68">
        <v>45761</v>
      </c>
      <c r="E520" s="67">
        <v>100</v>
      </c>
      <c r="F520" s="67">
        <v>200</v>
      </c>
      <c r="G520" s="67">
        <v>130</v>
      </c>
      <c r="H520" s="66" t="s">
        <v>479</v>
      </c>
      <c r="I520" s="66" t="s">
        <v>473</v>
      </c>
      <c r="J520" s="67">
        <v>110</v>
      </c>
      <c r="K520" t="b">
        <f>B520=ステップ対応前!B520</f>
        <v>1</v>
      </c>
      <c r="L520" t="b">
        <f>C520=ステップ対応前!C520</f>
        <v>1</v>
      </c>
      <c r="M520" t="b">
        <f>D520=ステップ対応前!D520</f>
        <v>1</v>
      </c>
      <c r="N520" t="b">
        <f>E520=ステップ対応前!E520</f>
        <v>1</v>
      </c>
      <c r="O520" t="b">
        <f>F520=ステップ対応前!F520</f>
        <v>1</v>
      </c>
      <c r="P520" t="b">
        <f>G520=ステップ対応前!G520</f>
        <v>1</v>
      </c>
      <c r="Q520" t="b">
        <f>H520=ステップ対応前!H520</f>
        <v>1</v>
      </c>
      <c r="R520" t="b">
        <f>I520=ステップ対応前!I520</f>
        <v>1</v>
      </c>
      <c r="S520" t="b">
        <f>J520=ステップ対応前!J520</f>
        <v>1</v>
      </c>
    </row>
    <row r="521" spans="1:19" x14ac:dyDescent="0.55000000000000004">
      <c r="A521" s="87">
        <v>45933.581145833334</v>
      </c>
      <c r="B521" s="66" t="s">
        <v>1387</v>
      </c>
      <c r="C521" s="66" t="s">
        <v>480</v>
      </c>
      <c r="D521" s="68">
        <v>45762</v>
      </c>
      <c r="E521" s="67">
        <v>200</v>
      </c>
      <c r="F521" s="67">
        <v>200</v>
      </c>
      <c r="G521" s="67">
        <v>113</v>
      </c>
      <c r="H521" s="66" t="s">
        <v>479</v>
      </c>
      <c r="I521" s="66" t="s">
        <v>473</v>
      </c>
      <c r="J521" s="67">
        <v>110</v>
      </c>
      <c r="K521" t="b">
        <f>B521=ステップ対応前!B521</f>
        <v>1</v>
      </c>
      <c r="L521" t="b">
        <f>C521=ステップ対応前!C521</f>
        <v>1</v>
      </c>
      <c r="M521" t="b">
        <f>D521=ステップ対応前!D521</f>
        <v>1</v>
      </c>
      <c r="N521" t="b">
        <f>E521=ステップ対応前!E521</f>
        <v>1</v>
      </c>
      <c r="O521" t="b">
        <f>F521=ステップ対応前!F521</f>
        <v>1</v>
      </c>
      <c r="P521" t="b">
        <f>G521=ステップ対応前!G521</f>
        <v>1</v>
      </c>
      <c r="Q521" t="b">
        <f>H521=ステップ対応前!H521</f>
        <v>1</v>
      </c>
      <c r="R521" t="b">
        <f>I521=ステップ対応前!I521</f>
        <v>1</v>
      </c>
      <c r="S521" t="b">
        <f>J521=ステップ対応前!J521</f>
        <v>1</v>
      </c>
    </row>
    <row r="522" spans="1:19" x14ac:dyDescent="0.55000000000000004">
      <c r="A522" s="87">
        <v>45933.581145833334</v>
      </c>
      <c r="B522" s="66" t="s">
        <v>1387</v>
      </c>
      <c r="C522" s="66" t="s">
        <v>480</v>
      </c>
      <c r="D522" s="68">
        <v>45763</v>
      </c>
      <c r="E522" s="67">
        <v>200</v>
      </c>
      <c r="F522" s="67">
        <v>200</v>
      </c>
      <c r="G522" s="67">
        <v>126</v>
      </c>
      <c r="H522" s="66" t="s">
        <v>479</v>
      </c>
      <c r="I522" s="66" t="s">
        <v>473</v>
      </c>
      <c r="J522" s="67">
        <v>110</v>
      </c>
      <c r="K522" t="b">
        <f>B522=ステップ対応前!B522</f>
        <v>1</v>
      </c>
      <c r="L522" t="b">
        <f>C522=ステップ対応前!C522</f>
        <v>1</v>
      </c>
      <c r="M522" t="b">
        <f>D522=ステップ対応前!D522</f>
        <v>1</v>
      </c>
      <c r="N522" t="b">
        <f>E522=ステップ対応前!E522</f>
        <v>1</v>
      </c>
      <c r="O522" t="b">
        <f>F522=ステップ対応前!F522</f>
        <v>1</v>
      </c>
      <c r="P522" t="b">
        <f>G522=ステップ対応前!G522</f>
        <v>1</v>
      </c>
      <c r="Q522" t="b">
        <f>H522=ステップ対応前!H522</f>
        <v>1</v>
      </c>
      <c r="R522" t="b">
        <f>I522=ステップ対応前!I522</f>
        <v>1</v>
      </c>
      <c r="S522" t="b">
        <f>J522=ステップ対応前!J522</f>
        <v>1</v>
      </c>
    </row>
    <row r="523" spans="1:19" x14ac:dyDescent="0.55000000000000004">
      <c r="A523" s="87">
        <v>45933.581145833334</v>
      </c>
      <c r="B523" s="66" t="s">
        <v>1387</v>
      </c>
      <c r="C523" s="66" t="s">
        <v>480</v>
      </c>
      <c r="D523" s="68">
        <v>45764</v>
      </c>
      <c r="E523" s="67">
        <v>200</v>
      </c>
      <c r="F523" s="67">
        <v>200</v>
      </c>
      <c r="G523" s="67">
        <v>129</v>
      </c>
      <c r="H523" s="66" t="s">
        <v>479</v>
      </c>
      <c r="I523" s="66" t="s">
        <v>473</v>
      </c>
      <c r="J523" s="67">
        <v>110</v>
      </c>
      <c r="K523" t="b">
        <f>B523=ステップ対応前!B523</f>
        <v>1</v>
      </c>
      <c r="L523" t="b">
        <f>C523=ステップ対応前!C523</f>
        <v>1</v>
      </c>
      <c r="M523" t="b">
        <f>D523=ステップ対応前!D523</f>
        <v>1</v>
      </c>
      <c r="N523" t="b">
        <f>E523=ステップ対応前!E523</f>
        <v>1</v>
      </c>
      <c r="O523" t="b">
        <f>F523=ステップ対応前!F523</f>
        <v>1</v>
      </c>
      <c r="P523" t="b">
        <f>G523=ステップ対応前!G523</f>
        <v>1</v>
      </c>
      <c r="Q523" t="b">
        <f>H523=ステップ対応前!H523</f>
        <v>1</v>
      </c>
      <c r="R523" t="b">
        <f>I523=ステップ対応前!I523</f>
        <v>1</v>
      </c>
      <c r="S523" t="b">
        <f>J523=ステップ対応前!J523</f>
        <v>1</v>
      </c>
    </row>
    <row r="524" spans="1:19" x14ac:dyDescent="0.55000000000000004">
      <c r="A524" s="87">
        <v>45933.581145833334</v>
      </c>
      <c r="B524" s="66" t="s">
        <v>1387</v>
      </c>
      <c r="C524" s="66" t="s">
        <v>480</v>
      </c>
      <c r="D524" s="68">
        <v>45765</v>
      </c>
      <c r="E524" s="67">
        <v>200</v>
      </c>
      <c r="F524" s="67">
        <v>200</v>
      </c>
      <c r="G524" s="67">
        <v>119</v>
      </c>
      <c r="H524" s="66" t="s">
        <v>479</v>
      </c>
      <c r="I524" s="66" t="s">
        <v>473</v>
      </c>
      <c r="J524" s="67">
        <v>110</v>
      </c>
      <c r="K524" t="b">
        <f>B524=ステップ対応前!B524</f>
        <v>1</v>
      </c>
      <c r="L524" t="b">
        <f>C524=ステップ対応前!C524</f>
        <v>1</v>
      </c>
      <c r="M524" t="b">
        <f>D524=ステップ対応前!D524</f>
        <v>1</v>
      </c>
      <c r="N524" t="b">
        <f>E524=ステップ対応前!E524</f>
        <v>1</v>
      </c>
      <c r="O524" t="b">
        <f>F524=ステップ対応前!F524</f>
        <v>1</v>
      </c>
      <c r="P524" t="b">
        <f>G524=ステップ対応前!G524</f>
        <v>1</v>
      </c>
      <c r="Q524" t="b">
        <f>H524=ステップ対応前!H524</f>
        <v>1</v>
      </c>
      <c r="R524" t="b">
        <f>I524=ステップ対応前!I524</f>
        <v>1</v>
      </c>
      <c r="S524" t="b">
        <f>J524=ステップ対応前!J524</f>
        <v>1</v>
      </c>
    </row>
    <row r="525" spans="1:19" x14ac:dyDescent="0.55000000000000004">
      <c r="A525" s="87">
        <v>45933.581145833334</v>
      </c>
      <c r="B525" s="66" t="s">
        <v>1387</v>
      </c>
      <c r="C525" s="66" t="s">
        <v>480</v>
      </c>
      <c r="D525" s="68">
        <v>45768</v>
      </c>
      <c r="E525" s="67">
        <v>200</v>
      </c>
      <c r="F525" s="67">
        <v>200</v>
      </c>
      <c r="G525" s="67">
        <v>124</v>
      </c>
      <c r="H525" s="66" t="s">
        <v>479</v>
      </c>
      <c r="I525" s="66" t="s">
        <v>473</v>
      </c>
      <c r="J525" s="67">
        <v>110</v>
      </c>
      <c r="K525" t="b">
        <f>B525=ステップ対応前!B525</f>
        <v>1</v>
      </c>
      <c r="L525" t="b">
        <f>C525=ステップ対応前!C525</f>
        <v>1</v>
      </c>
      <c r="M525" t="b">
        <f>D525=ステップ対応前!D525</f>
        <v>1</v>
      </c>
      <c r="N525" t="b">
        <f>E525=ステップ対応前!E525</f>
        <v>1</v>
      </c>
      <c r="O525" t="b">
        <f>F525=ステップ対応前!F525</f>
        <v>1</v>
      </c>
      <c r="P525" t="b">
        <f>G525=ステップ対応前!G525</f>
        <v>1</v>
      </c>
      <c r="Q525" t="b">
        <f>H525=ステップ対応前!H525</f>
        <v>1</v>
      </c>
      <c r="R525" t="b">
        <f>I525=ステップ対応前!I525</f>
        <v>1</v>
      </c>
      <c r="S525" t="b">
        <f>J525=ステップ対応前!J525</f>
        <v>1</v>
      </c>
    </row>
    <row r="526" spans="1:19" x14ac:dyDescent="0.55000000000000004">
      <c r="A526" s="87">
        <v>45933.581145833334</v>
      </c>
      <c r="B526" s="66" t="s">
        <v>1387</v>
      </c>
      <c r="C526" s="66" t="s">
        <v>480</v>
      </c>
      <c r="D526" s="68">
        <v>45769</v>
      </c>
      <c r="E526" s="67">
        <v>200</v>
      </c>
      <c r="F526" s="67">
        <v>100</v>
      </c>
      <c r="G526" s="67">
        <v>112</v>
      </c>
      <c r="H526" s="66" t="s">
        <v>479</v>
      </c>
      <c r="I526" s="66" t="s">
        <v>473</v>
      </c>
      <c r="J526" s="67">
        <v>110</v>
      </c>
      <c r="K526" t="b">
        <f>B526=ステップ対応前!B526</f>
        <v>1</v>
      </c>
      <c r="L526" t="b">
        <f>C526=ステップ対応前!C526</f>
        <v>1</v>
      </c>
      <c r="M526" t="b">
        <f>D526=ステップ対応前!D526</f>
        <v>1</v>
      </c>
      <c r="N526" t="b">
        <f>E526=ステップ対応前!E526</f>
        <v>1</v>
      </c>
      <c r="O526" t="b">
        <f>F526=ステップ対応前!F526</f>
        <v>1</v>
      </c>
      <c r="P526" t="b">
        <f>G526=ステップ対応前!G526</f>
        <v>1</v>
      </c>
      <c r="Q526" t="b">
        <f>H526=ステップ対応前!H526</f>
        <v>1</v>
      </c>
      <c r="R526" t="b">
        <f>I526=ステップ対応前!I526</f>
        <v>1</v>
      </c>
      <c r="S526" t="b">
        <f>J526=ステップ対応前!J526</f>
        <v>1</v>
      </c>
    </row>
    <row r="527" spans="1:19" x14ac:dyDescent="0.55000000000000004">
      <c r="A527" s="87">
        <v>45933.581145833334</v>
      </c>
      <c r="B527" s="66" t="s">
        <v>1387</v>
      </c>
      <c r="C527" s="66" t="s">
        <v>480</v>
      </c>
      <c r="D527" s="68">
        <v>45770</v>
      </c>
      <c r="E527" s="67">
        <v>100</v>
      </c>
      <c r="F527" s="67">
        <v>100</v>
      </c>
      <c r="G527" s="67">
        <v>99</v>
      </c>
      <c r="H527" s="66" t="s">
        <v>479</v>
      </c>
      <c r="I527" s="66" t="s">
        <v>473</v>
      </c>
      <c r="J527" s="67">
        <v>110</v>
      </c>
      <c r="K527" t="b">
        <f>B527=ステップ対応前!B527</f>
        <v>1</v>
      </c>
      <c r="L527" t="b">
        <f>C527=ステップ対応前!C527</f>
        <v>1</v>
      </c>
      <c r="M527" t="b">
        <f>D527=ステップ対応前!D527</f>
        <v>1</v>
      </c>
      <c r="N527" t="b">
        <f>E527=ステップ対応前!E527</f>
        <v>1</v>
      </c>
      <c r="O527" t="b">
        <f>F527=ステップ対応前!F527</f>
        <v>1</v>
      </c>
      <c r="P527" t="b">
        <f>G527=ステップ対応前!G527</f>
        <v>1</v>
      </c>
      <c r="Q527" t="b">
        <f>H527=ステップ対応前!H527</f>
        <v>1</v>
      </c>
      <c r="R527" t="b">
        <f>I527=ステップ対応前!I527</f>
        <v>1</v>
      </c>
      <c r="S527" t="b">
        <f>J527=ステップ対応前!J527</f>
        <v>1</v>
      </c>
    </row>
    <row r="528" spans="1:19" x14ac:dyDescent="0.55000000000000004">
      <c r="A528" s="87">
        <v>45933.581145833334</v>
      </c>
      <c r="B528" s="66" t="s">
        <v>1387</v>
      </c>
      <c r="C528" s="66" t="s">
        <v>480</v>
      </c>
      <c r="D528" s="68">
        <v>45771</v>
      </c>
      <c r="E528" s="67">
        <v>100</v>
      </c>
      <c r="F528" s="67">
        <v>100</v>
      </c>
      <c r="G528" s="67">
        <v>104</v>
      </c>
      <c r="H528" s="66" t="s">
        <v>479</v>
      </c>
      <c r="I528" s="66" t="s">
        <v>473</v>
      </c>
      <c r="J528" s="67">
        <v>110</v>
      </c>
      <c r="K528" t="b">
        <f>B528=ステップ対応前!B528</f>
        <v>1</v>
      </c>
      <c r="L528" t="b">
        <f>C528=ステップ対応前!C528</f>
        <v>1</v>
      </c>
      <c r="M528" t="b">
        <f>D528=ステップ対応前!D528</f>
        <v>1</v>
      </c>
      <c r="N528" t="b">
        <f>E528=ステップ対応前!E528</f>
        <v>1</v>
      </c>
      <c r="O528" t="b">
        <f>F528=ステップ対応前!F528</f>
        <v>1</v>
      </c>
      <c r="P528" t="b">
        <f>G528=ステップ対応前!G528</f>
        <v>1</v>
      </c>
      <c r="Q528" t="b">
        <f>H528=ステップ対応前!H528</f>
        <v>1</v>
      </c>
      <c r="R528" t="b">
        <f>I528=ステップ対応前!I528</f>
        <v>1</v>
      </c>
      <c r="S528" t="b">
        <f>J528=ステップ対応前!J528</f>
        <v>1</v>
      </c>
    </row>
    <row r="529" spans="1:19" x14ac:dyDescent="0.55000000000000004">
      <c r="A529" s="87">
        <v>45933.581145833334</v>
      </c>
      <c r="B529" s="66" t="s">
        <v>1387</v>
      </c>
      <c r="C529" s="66" t="s">
        <v>480</v>
      </c>
      <c r="D529" s="68">
        <v>45772</v>
      </c>
      <c r="E529" s="67">
        <v>100</v>
      </c>
      <c r="F529" s="67">
        <v>100</v>
      </c>
      <c r="G529" s="67">
        <v>113</v>
      </c>
      <c r="H529" s="66" t="s">
        <v>479</v>
      </c>
      <c r="I529" s="66" t="s">
        <v>473</v>
      </c>
      <c r="J529" s="67">
        <v>110</v>
      </c>
      <c r="K529" t="b">
        <f>B529=ステップ対応前!B529</f>
        <v>1</v>
      </c>
      <c r="L529" t="b">
        <f>C529=ステップ対応前!C529</f>
        <v>1</v>
      </c>
      <c r="M529" t="b">
        <f>D529=ステップ対応前!D529</f>
        <v>1</v>
      </c>
      <c r="N529" t="b">
        <f>E529=ステップ対応前!E529</f>
        <v>1</v>
      </c>
      <c r="O529" t="b">
        <f>F529=ステップ対応前!F529</f>
        <v>1</v>
      </c>
      <c r="P529" t="b">
        <f>G529=ステップ対応前!G529</f>
        <v>1</v>
      </c>
      <c r="Q529" t="b">
        <f>H529=ステップ対応前!H529</f>
        <v>1</v>
      </c>
      <c r="R529" t="b">
        <f>I529=ステップ対応前!I529</f>
        <v>1</v>
      </c>
      <c r="S529" t="b">
        <f>J529=ステップ対応前!J529</f>
        <v>1</v>
      </c>
    </row>
    <row r="530" spans="1:19" x14ac:dyDescent="0.55000000000000004">
      <c r="A530" s="87">
        <v>45933.581145833334</v>
      </c>
      <c r="B530" s="66" t="s">
        <v>1387</v>
      </c>
      <c r="C530" s="66" t="s">
        <v>480</v>
      </c>
      <c r="D530" s="68">
        <v>45783</v>
      </c>
      <c r="E530" s="67">
        <v>100</v>
      </c>
      <c r="F530" s="67">
        <v>100</v>
      </c>
      <c r="G530" s="67">
        <v>124</v>
      </c>
      <c r="H530" s="66" t="s">
        <v>479</v>
      </c>
      <c r="I530" s="66" t="s">
        <v>473</v>
      </c>
      <c r="J530" s="67">
        <v>110</v>
      </c>
      <c r="K530" t="b">
        <f>B530=ステップ対応前!B530</f>
        <v>1</v>
      </c>
      <c r="L530" t="b">
        <f>C530=ステップ対応前!C530</f>
        <v>1</v>
      </c>
      <c r="M530" t="b">
        <f>D530=ステップ対応前!D530</f>
        <v>1</v>
      </c>
      <c r="N530" t="b">
        <f>E530=ステップ対応前!E530</f>
        <v>1</v>
      </c>
      <c r="O530" t="b">
        <f>F530=ステップ対応前!F530</f>
        <v>1</v>
      </c>
      <c r="P530" t="b">
        <f>G530=ステップ対応前!G530</f>
        <v>1</v>
      </c>
      <c r="Q530" t="b">
        <f>H530=ステップ対応前!H530</f>
        <v>1</v>
      </c>
      <c r="R530" t="b">
        <f>I530=ステップ対応前!I530</f>
        <v>1</v>
      </c>
      <c r="S530" t="b">
        <f>J530=ステップ対応前!J530</f>
        <v>1</v>
      </c>
    </row>
    <row r="531" spans="1:19" x14ac:dyDescent="0.55000000000000004">
      <c r="A531" s="87">
        <v>45933.581145833334</v>
      </c>
      <c r="B531" s="66" t="s">
        <v>1387</v>
      </c>
      <c r="C531" s="66" t="s">
        <v>480</v>
      </c>
      <c r="D531" s="68">
        <v>45784</v>
      </c>
      <c r="E531" s="67">
        <v>100</v>
      </c>
      <c r="F531" s="67">
        <v>100</v>
      </c>
      <c r="G531" s="67">
        <v>123</v>
      </c>
      <c r="H531" s="66" t="s">
        <v>479</v>
      </c>
      <c r="I531" s="66" t="s">
        <v>473</v>
      </c>
      <c r="J531" s="67">
        <v>110</v>
      </c>
      <c r="K531" t="b">
        <f>B531=ステップ対応前!B531</f>
        <v>1</v>
      </c>
      <c r="L531" t="b">
        <f>C531=ステップ対応前!C531</f>
        <v>1</v>
      </c>
      <c r="M531" t="b">
        <f>D531=ステップ対応前!D531</f>
        <v>1</v>
      </c>
      <c r="N531" t="b">
        <f>E531=ステップ対応前!E531</f>
        <v>1</v>
      </c>
      <c r="O531" t="b">
        <f>F531=ステップ対応前!F531</f>
        <v>1</v>
      </c>
      <c r="P531" t="b">
        <f>G531=ステップ対応前!G531</f>
        <v>1</v>
      </c>
      <c r="Q531" t="b">
        <f>H531=ステップ対応前!H531</f>
        <v>1</v>
      </c>
      <c r="R531" t="b">
        <f>I531=ステップ対応前!I531</f>
        <v>1</v>
      </c>
      <c r="S531" t="b">
        <f>J531=ステップ対応前!J531</f>
        <v>1</v>
      </c>
    </row>
    <row r="532" spans="1:19" x14ac:dyDescent="0.55000000000000004">
      <c r="A532" s="87">
        <v>45933.581145833334</v>
      </c>
      <c r="B532" s="66" t="s">
        <v>1387</v>
      </c>
      <c r="C532" s="66" t="s">
        <v>480</v>
      </c>
      <c r="D532" s="68">
        <v>45785</v>
      </c>
      <c r="E532" s="67">
        <v>100</v>
      </c>
      <c r="F532" s="67">
        <v>100</v>
      </c>
      <c r="G532" s="67">
        <v>129</v>
      </c>
      <c r="H532" s="66" t="s">
        <v>479</v>
      </c>
      <c r="I532" s="66" t="s">
        <v>473</v>
      </c>
      <c r="J532" s="67">
        <v>110</v>
      </c>
      <c r="K532" t="b">
        <f>B532=ステップ対応前!B532</f>
        <v>1</v>
      </c>
      <c r="L532" t="b">
        <f>C532=ステップ対応前!C532</f>
        <v>1</v>
      </c>
      <c r="M532" t="b">
        <f>D532=ステップ対応前!D532</f>
        <v>1</v>
      </c>
      <c r="N532" t="b">
        <f>E532=ステップ対応前!E532</f>
        <v>1</v>
      </c>
      <c r="O532" t="b">
        <f>F532=ステップ対応前!F532</f>
        <v>1</v>
      </c>
      <c r="P532" t="b">
        <f>G532=ステップ対応前!G532</f>
        <v>1</v>
      </c>
      <c r="Q532" t="b">
        <f>H532=ステップ対応前!H532</f>
        <v>1</v>
      </c>
      <c r="R532" t="b">
        <f>I532=ステップ対応前!I532</f>
        <v>1</v>
      </c>
      <c r="S532" t="b">
        <f>J532=ステップ対応前!J532</f>
        <v>1</v>
      </c>
    </row>
    <row r="533" spans="1:19" x14ac:dyDescent="0.55000000000000004">
      <c r="A533" s="87">
        <v>45933.581145833334</v>
      </c>
      <c r="B533" s="66" t="s">
        <v>1387</v>
      </c>
      <c r="C533" s="66" t="s">
        <v>480</v>
      </c>
      <c r="D533" s="68">
        <v>45786</v>
      </c>
      <c r="E533" s="67">
        <v>100</v>
      </c>
      <c r="F533" s="67">
        <v>100</v>
      </c>
      <c r="G533" s="67">
        <v>125</v>
      </c>
      <c r="H533" s="66" t="s">
        <v>479</v>
      </c>
      <c r="I533" s="66" t="s">
        <v>473</v>
      </c>
      <c r="J533" s="67">
        <v>110</v>
      </c>
      <c r="K533" t="b">
        <f>B533=ステップ対応前!B533</f>
        <v>1</v>
      </c>
      <c r="L533" t="b">
        <f>C533=ステップ対応前!C533</f>
        <v>1</v>
      </c>
      <c r="M533" t="b">
        <f>D533=ステップ対応前!D533</f>
        <v>1</v>
      </c>
      <c r="N533" t="b">
        <f>E533=ステップ対応前!E533</f>
        <v>1</v>
      </c>
      <c r="O533" t="b">
        <f>F533=ステップ対応前!F533</f>
        <v>1</v>
      </c>
      <c r="P533" t="b">
        <f>G533=ステップ対応前!G533</f>
        <v>1</v>
      </c>
      <c r="Q533" t="b">
        <f>H533=ステップ対応前!H533</f>
        <v>1</v>
      </c>
      <c r="R533" t="b">
        <f>I533=ステップ対応前!I533</f>
        <v>1</v>
      </c>
      <c r="S533" t="b">
        <f>J533=ステップ対応前!J533</f>
        <v>1</v>
      </c>
    </row>
    <row r="534" spans="1:19" x14ac:dyDescent="0.55000000000000004">
      <c r="A534" s="87">
        <v>45933.581145833334</v>
      </c>
      <c r="B534" s="66" t="s">
        <v>1387</v>
      </c>
      <c r="C534" s="66" t="s">
        <v>480</v>
      </c>
      <c r="D534" s="68">
        <v>45789</v>
      </c>
      <c r="E534" s="67">
        <v>100</v>
      </c>
      <c r="F534" s="67">
        <v>100</v>
      </c>
      <c r="G534" s="67">
        <v>129</v>
      </c>
      <c r="H534" s="66" t="s">
        <v>479</v>
      </c>
      <c r="I534" s="66" t="s">
        <v>473</v>
      </c>
      <c r="J534" s="67">
        <v>110</v>
      </c>
      <c r="K534" t="b">
        <f>B534=ステップ対応前!B534</f>
        <v>1</v>
      </c>
      <c r="L534" t="b">
        <f>C534=ステップ対応前!C534</f>
        <v>1</v>
      </c>
      <c r="M534" t="b">
        <f>D534=ステップ対応前!D534</f>
        <v>1</v>
      </c>
      <c r="N534" t="b">
        <f>E534=ステップ対応前!E534</f>
        <v>1</v>
      </c>
      <c r="O534" t="b">
        <f>F534=ステップ対応前!F534</f>
        <v>1</v>
      </c>
      <c r="P534" t="b">
        <f>G534=ステップ対応前!G534</f>
        <v>1</v>
      </c>
      <c r="Q534" t="b">
        <f>H534=ステップ対応前!H534</f>
        <v>1</v>
      </c>
      <c r="R534" t="b">
        <f>I534=ステップ対応前!I534</f>
        <v>1</v>
      </c>
      <c r="S534" t="b">
        <f>J534=ステップ対応前!J534</f>
        <v>1</v>
      </c>
    </row>
    <row r="535" spans="1:19" x14ac:dyDescent="0.55000000000000004">
      <c r="A535" s="87">
        <v>45933.581145833334</v>
      </c>
      <c r="B535" s="66" t="s">
        <v>1387</v>
      </c>
      <c r="C535" s="66" t="s">
        <v>480</v>
      </c>
      <c r="D535" s="68">
        <v>45790</v>
      </c>
      <c r="E535" s="67">
        <v>100</v>
      </c>
      <c r="F535" s="67">
        <v>100</v>
      </c>
      <c r="G535" s="67">
        <v>133</v>
      </c>
      <c r="H535" s="66" t="s">
        <v>479</v>
      </c>
      <c r="I535" s="66" t="s">
        <v>473</v>
      </c>
      <c r="J535" s="67">
        <v>110</v>
      </c>
      <c r="K535" t="b">
        <f>B535=ステップ対応前!B535</f>
        <v>1</v>
      </c>
      <c r="L535" t="b">
        <f>C535=ステップ対応前!C535</f>
        <v>1</v>
      </c>
      <c r="M535" t="b">
        <f>D535=ステップ対応前!D535</f>
        <v>1</v>
      </c>
      <c r="N535" t="b">
        <f>E535=ステップ対応前!E535</f>
        <v>1</v>
      </c>
      <c r="O535" t="b">
        <f>F535=ステップ対応前!F535</f>
        <v>1</v>
      </c>
      <c r="P535" t="b">
        <f>G535=ステップ対応前!G535</f>
        <v>1</v>
      </c>
      <c r="Q535" t="b">
        <f>H535=ステップ対応前!H535</f>
        <v>1</v>
      </c>
      <c r="R535" t="b">
        <f>I535=ステップ対応前!I535</f>
        <v>1</v>
      </c>
      <c r="S535" t="b">
        <f>J535=ステップ対応前!J535</f>
        <v>1</v>
      </c>
    </row>
    <row r="536" spans="1:19" x14ac:dyDescent="0.55000000000000004">
      <c r="A536" s="87">
        <v>45933.581145833334</v>
      </c>
      <c r="B536" s="66" t="s">
        <v>1387</v>
      </c>
      <c r="C536" s="66" t="s">
        <v>480</v>
      </c>
      <c r="D536" s="68">
        <v>45791</v>
      </c>
      <c r="E536" s="67">
        <v>100</v>
      </c>
      <c r="F536" s="67">
        <v>200</v>
      </c>
      <c r="G536" s="67">
        <v>123</v>
      </c>
      <c r="H536" s="66" t="s">
        <v>479</v>
      </c>
      <c r="I536" s="66" t="s">
        <v>473</v>
      </c>
      <c r="J536" s="67">
        <v>110</v>
      </c>
      <c r="K536" t="b">
        <f>B536=ステップ対応前!B536</f>
        <v>1</v>
      </c>
      <c r="L536" t="b">
        <f>C536=ステップ対応前!C536</f>
        <v>1</v>
      </c>
      <c r="M536" t="b">
        <f>D536=ステップ対応前!D536</f>
        <v>1</v>
      </c>
      <c r="N536" t="b">
        <f>E536=ステップ対応前!E536</f>
        <v>1</v>
      </c>
      <c r="O536" t="b">
        <f>F536=ステップ対応前!F536</f>
        <v>1</v>
      </c>
      <c r="P536" t="b">
        <f>G536=ステップ対応前!G536</f>
        <v>1</v>
      </c>
      <c r="Q536" t="b">
        <f>H536=ステップ対応前!H536</f>
        <v>1</v>
      </c>
      <c r="R536" t="b">
        <f>I536=ステップ対応前!I536</f>
        <v>1</v>
      </c>
      <c r="S536" t="b">
        <f>J536=ステップ対応前!J536</f>
        <v>1</v>
      </c>
    </row>
    <row r="537" spans="1:19" x14ac:dyDescent="0.55000000000000004">
      <c r="A537" s="87">
        <v>45933.581145833334</v>
      </c>
      <c r="B537" s="66" t="s">
        <v>1387</v>
      </c>
      <c r="C537" s="66" t="s">
        <v>480</v>
      </c>
      <c r="D537" s="68">
        <v>45792</v>
      </c>
      <c r="E537" s="67">
        <v>200</v>
      </c>
      <c r="F537" s="67">
        <v>200</v>
      </c>
      <c r="G537" s="67">
        <v>108</v>
      </c>
      <c r="H537" s="66" t="s">
        <v>479</v>
      </c>
      <c r="I537" s="66" t="s">
        <v>473</v>
      </c>
      <c r="J537" s="67">
        <v>110</v>
      </c>
      <c r="K537" t="b">
        <f>B537=ステップ対応前!B537</f>
        <v>1</v>
      </c>
      <c r="L537" t="b">
        <f>C537=ステップ対応前!C537</f>
        <v>1</v>
      </c>
      <c r="M537" t="b">
        <f>D537=ステップ対応前!D537</f>
        <v>1</v>
      </c>
      <c r="N537" t="b">
        <f>E537=ステップ対応前!E537</f>
        <v>1</v>
      </c>
      <c r="O537" t="b">
        <f>F537=ステップ対応前!F537</f>
        <v>1</v>
      </c>
      <c r="P537" t="b">
        <f>G537=ステップ対応前!G537</f>
        <v>1</v>
      </c>
      <c r="Q537" t="b">
        <f>H537=ステップ対応前!H537</f>
        <v>1</v>
      </c>
      <c r="R537" t="b">
        <f>I537=ステップ対応前!I537</f>
        <v>1</v>
      </c>
      <c r="S537" t="b">
        <f>J537=ステップ対応前!J537</f>
        <v>1</v>
      </c>
    </row>
    <row r="538" spans="1:19" x14ac:dyDescent="0.55000000000000004">
      <c r="A538" s="87">
        <v>45933.581145833334</v>
      </c>
      <c r="B538" s="66" t="s">
        <v>1387</v>
      </c>
      <c r="C538" s="66" t="s">
        <v>480</v>
      </c>
      <c r="D538" s="68">
        <v>45793</v>
      </c>
      <c r="E538" s="67">
        <v>200</v>
      </c>
      <c r="F538" s="67">
        <v>100</v>
      </c>
      <c r="G538" s="67">
        <v>120</v>
      </c>
      <c r="H538" s="66" t="s">
        <v>479</v>
      </c>
      <c r="I538" s="66" t="s">
        <v>473</v>
      </c>
      <c r="J538" s="67">
        <v>110</v>
      </c>
      <c r="K538" t="b">
        <f>B538=ステップ対応前!B538</f>
        <v>1</v>
      </c>
      <c r="L538" t="b">
        <f>C538=ステップ対応前!C538</f>
        <v>1</v>
      </c>
      <c r="M538" t="b">
        <f>D538=ステップ対応前!D538</f>
        <v>1</v>
      </c>
      <c r="N538" t="b">
        <f>E538=ステップ対応前!E538</f>
        <v>1</v>
      </c>
      <c r="O538" t="b">
        <f>F538=ステップ対応前!F538</f>
        <v>1</v>
      </c>
      <c r="P538" t="b">
        <f>G538=ステップ対応前!G538</f>
        <v>1</v>
      </c>
      <c r="Q538" t="b">
        <f>H538=ステップ対応前!H538</f>
        <v>1</v>
      </c>
      <c r="R538" t="b">
        <f>I538=ステップ対応前!I538</f>
        <v>1</v>
      </c>
      <c r="S538" t="b">
        <f>J538=ステップ対応前!J538</f>
        <v>1</v>
      </c>
    </row>
    <row r="539" spans="1:19" x14ac:dyDescent="0.55000000000000004">
      <c r="A539" s="87">
        <v>45933.581145833334</v>
      </c>
      <c r="B539" s="66" t="s">
        <v>1387</v>
      </c>
      <c r="C539" s="66" t="s">
        <v>480</v>
      </c>
      <c r="D539" s="68">
        <v>45796</v>
      </c>
      <c r="E539" s="67">
        <v>100</v>
      </c>
      <c r="F539" s="67">
        <v>100</v>
      </c>
      <c r="G539" s="67">
        <v>114</v>
      </c>
      <c r="H539" s="66" t="s">
        <v>479</v>
      </c>
      <c r="I539" s="66" t="s">
        <v>473</v>
      </c>
      <c r="J539" s="67">
        <v>110</v>
      </c>
      <c r="K539" t="b">
        <f>B539=ステップ対応前!B539</f>
        <v>1</v>
      </c>
      <c r="L539" t="b">
        <f>C539=ステップ対応前!C539</f>
        <v>1</v>
      </c>
      <c r="M539" t="b">
        <f>D539=ステップ対応前!D539</f>
        <v>1</v>
      </c>
      <c r="N539" t="b">
        <f>E539=ステップ対応前!E539</f>
        <v>1</v>
      </c>
      <c r="O539" t="b">
        <f>F539=ステップ対応前!F539</f>
        <v>1</v>
      </c>
      <c r="P539" t="b">
        <f>G539=ステップ対応前!G539</f>
        <v>1</v>
      </c>
      <c r="Q539" t="b">
        <f>H539=ステップ対応前!H539</f>
        <v>1</v>
      </c>
      <c r="R539" t="b">
        <f>I539=ステップ対応前!I539</f>
        <v>1</v>
      </c>
      <c r="S539" t="b">
        <f>J539=ステップ対応前!J539</f>
        <v>1</v>
      </c>
    </row>
    <row r="540" spans="1:19" x14ac:dyDescent="0.55000000000000004">
      <c r="A540" s="87">
        <v>45933.581145833334</v>
      </c>
      <c r="B540" s="66" t="s">
        <v>1387</v>
      </c>
      <c r="C540" s="66" t="s">
        <v>480</v>
      </c>
      <c r="D540" s="68">
        <v>45797</v>
      </c>
      <c r="E540" s="67">
        <v>100</v>
      </c>
      <c r="F540" s="67">
        <v>200</v>
      </c>
      <c r="G540" s="67">
        <v>118</v>
      </c>
      <c r="H540" s="66" t="s">
        <v>479</v>
      </c>
      <c r="I540" s="66" t="s">
        <v>473</v>
      </c>
      <c r="J540" s="67">
        <v>110</v>
      </c>
      <c r="K540" t="b">
        <f>B540=ステップ対応前!B540</f>
        <v>1</v>
      </c>
      <c r="L540" t="b">
        <f>C540=ステップ対応前!C540</f>
        <v>1</v>
      </c>
      <c r="M540" t="b">
        <f>D540=ステップ対応前!D540</f>
        <v>1</v>
      </c>
      <c r="N540" t="b">
        <f>E540=ステップ対応前!E540</f>
        <v>1</v>
      </c>
      <c r="O540" t="b">
        <f>F540=ステップ対応前!F540</f>
        <v>1</v>
      </c>
      <c r="P540" t="b">
        <f>G540=ステップ対応前!G540</f>
        <v>1</v>
      </c>
      <c r="Q540" t="b">
        <f>H540=ステップ対応前!H540</f>
        <v>1</v>
      </c>
      <c r="R540" t="b">
        <f>I540=ステップ対応前!I540</f>
        <v>1</v>
      </c>
      <c r="S540" t="b">
        <f>J540=ステップ対応前!J540</f>
        <v>1</v>
      </c>
    </row>
    <row r="541" spans="1:19" x14ac:dyDescent="0.55000000000000004">
      <c r="A541" s="87">
        <v>45933.581145833334</v>
      </c>
      <c r="B541" s="66" t="s">
        <v>1387</v>
      </c>
      <c r="C541" s="66" t="s">
        <v>480</v>
      </c>
      <c r="D541" s="68">
        <v>45798</v>
      </c>
      <c r="E541" s="67">
        <v>200</v>
      </c>
      <c r="F541" s="67">
        <v>100</v>
      </c>
      <c r="G541" s="67">
        <v>108</v>
      </c>
      <c r="H541" s="66" t="s">
        <v>479</v>
      </c>
      <c r="I541" s="66" t="s">
        <v>473</v>
      </c>
      <c r="J541" s="67">
        <v>110</v>
      </c>
      <c r="K541" t="b">
        <f>B541=ステップ対応前!B541</f>
        <v>1</v>
      </c>
      <c r="L541" t="b">
        <f>C541=ステップ対応前!C541</f>
        <v>1</v>
      </c>
      <c r="M541" t="b">
        <f>D541=ステップ対応前!D541</f>
        <v>1</v>
      </c>
      <c r="N541" t="b">
        <f>E541=ステップ対応前!E541</f>
        <v>1</v>
      </c>
      <c r="O541" t="b">
        <f>F541=ステップ対応前!F541</f>
        <v>1</v>
      </c>
      <c r="P541" t="b">
        <f>G541=ステップ対応前!G541</f>
        <v>1</v>
      </c>
      <c r="Q541" t="b">
        <f>H541=ステップ対応前!H541</f>
        <v>1</v>
      </c>
      <c r="R541" t="b">
        <f>I541=ステップ対応前!I541</f>
        <v>1</v>
      </c>
      <c r="S541" t="b">
        <f>J541=ステップ対応前!J541</f>
        <v>1</v>
      </c>
    </row>
    <row r="542" spans="1:19" x14ac:dyDescent="0.55000000000000004">
      <c r="A542" s="87">
        <v>45933.581145833334</v>
      </c>
      <c r="B542" s="66" t="s">
        <v>1387</v>
      </c>
      <c r="C542" s="66" t="s">
        <v>480</v>
      </c>
      <c r="D542" s="68">
        <v>45799</v>
      </c>
      <c r="E542" s="67">
        <v>100</v>
      </c>
      <c r="F542" s="67">
        <v>100</v>
      </c>
      <c r="G542" s="67">
        <v>109</v>
      </c>
      <c r="H542" s="66" t="s">
        <v>479</v>
      </c>
      <c r="I542" s="66" t="s">
        <v>473</v>
      </c>
      <c r="J542" s="67">
        <v>110</v>
      </c>
      <c r="K542" t="b">
        <f>B542=ステップ対応前!B542</f>
        <v>1</v>
      </c>
      <c r="L542" t="b">
        <f>C542=ステップ対応前!C542</f>
        <v>1</v>
      </c>
      <c r="M542" t="b">
        <f>D542=ステップ対応前!D542</f>
        <v>1</v>
      </c>
      <c r="N542" t="b">
        <f>E542=ステップ対応前!E542</f>
        <v>1</v>
      </c>
      <c r="O542" t="b">
        <f>F542=ステップ対応前!F542</f>
        <v>1</v>
      </c>
      <c r="P542" t="b">
        <f>G542=ステップ対応前!G542</f>
        <v>1</v>
      </c>
      <c r="Q542" t="b">
        <f>H542=ステップ対応前!H542</f>
        <v>1</v>
      </c>
      <c r="R542" t="b">
        <f>I542=ステップ対応前!I542</f>
        <v>1</v>
      </c>
      <c r="S542" t="b">
        <f>J542=ステップ対応前!J542</f>
        <v>1</v>
      </c>
    </row>
    <row r="543" spans="1:19" x14ac:dyDescent="0.55000000000000004">
      <c r="A543" s="87">
        <v>45933.581145833334</v>
      </c>
      <c r="B543" s="66" t="s">
        <v>1387</v>
      </c>
      <c r="C543" s="66" t="s">
        <v>480</v>
      </c>
      <c r="D543" s="68">
        <v>45800</v>
      </c>
      <c r="E543" s="67">
        <v>100</v>
      </c>
      <c r="F543" s="67">
        <v>100</v>
      </c>
      <c r="G543" s="67">
        <v>110</v>
      </c>
      <c r="H543" s="66" t="s">
        <v>479</v>
      </c>
      <c r="I543" s="66" t="s">
        <v>473</v>
      </c>
      <c r="J543" s="67">
        <v>110</v>
      </c>
      <c r="K543" t="b">
        <f>B543=ステップ対応前!B543</f>
        <v>1</v>
      </c>
      <c r="L543" t="b">
        <f>C543=ステップ対応前!C543</f>
        <v>1</v>
      </c>
      <c r="M543" t="b">
        <f>D543=ステップ対応前!D543</f>
        <v>1</v>
      </c>
      <c r="N543" t="b">
        <f>E543=ステップ対応前!E543</f>
        <v>1</v>
      </c>
      <c r="O543" t="b">
        <f>F543=ステップ対応前!F543</f>
        <v>1</v>
      </c>
      <c r="P543" t="b">
        <f>G543=ステップ対応前!G543</f>
        <v>1</v>
      </c>
      <c r="Q543" t="b">
        <f>H543=ステップ対応前!H543</f>
        <v>1</v>
      </c>
      <c r="R543" t="b">
        <f>I543=ステップ対応前!I543</f>
        <v>1</v>
      </c>
      <c r="S543" t="b">
        <f>J543=ステップ対応前!J543</f>
        <v>1</v>
      </c>
    </row>
    <row r="544" spans="1:19" x14ac:dyDescent="0.55000000000000004">
      <c r="A544" s="87">
        <v>45933.581145833334</v>
      </c>
      <c r="B544" s="66" t="s">
        <v>1387</v>
      </c>
      <c r="C544" s="66" t="s">
        <v>480</v>
      </c>
      <c r="D544" s="68">
        <v>45803</v>
      </c>
      <c r="E544" s="67">
        <v>100</v>
      </c>
      <c r="F544" s="67">
        <v>100</v>
      </c>
      <c r="G544" s="67">
        <v>111</v>
      </c>
      <c r="H544" s="66" t="s">
        <v>479</v>
      </c>
      <c r="I544" s="66" t="s">
        <v>473</v>
      </c>
      <c r="J544" s="67">
        <v>110</v>
      </c>
      <c r="K544" t="b">
        <f>B544=ステップ対応前!B544</f>
        <v>1</v>
      </c>
      <c r="L544" t="b">
        <f>C544=ステップ対応前!C544</f>
        <v>1</v>
      </c>
      <c r="M544" t="b">
        <f>D544=ステップ対応前!D544</f>
        <v>1</v>
      </c>
      <c r="N544" t="b">
        <f>E544=ステップ対応前!E544</f>
        <v>1</v>
      </c>
      <c r="O544" t="b">
        <f>F544=ステップ対応前!F544</f>
        <v>1</v>
      </c>
      <c r="P544" t="b">
        <f>G544=ステップ対応前!G544</f>
        <v>1</v>
      </c>
      <c r="Q544" t="b">
        <f>H544=ステップ対応前!H544</f>
        <v>1</v>
      </c>
      <c r="R544" t="b">
        <f>I544=ステップ対応前!I544</f>
        <v>1</v>
      </c>
      <c r="S544" t="b">
        <f>J544=ステップ対応前!J544</f>
        <v>1</v>
      </c>
    </row>
    <row r="545" spans="1:19" x14ac:dyDescent="0.55000000000000004">
      <c r="A545" s="87">
        <v>45933.581145833334</v>
      </c>
      <c r="B545" s="66" t="s">
        <v>1387</v>
      </c>
      <c r="C545" s="66" t="s">
        <v>480</v>
      </c>
      <c r="D545" s="68">
        <v>45804</v>
      </c>
      <c r="E545" s="67">
        <v>100</v>
      </c>
      <c r="F545" s="67">
        <v>100</v>
      </c>
      <c r="G545" s="67">
        <v>94</v>
      </c>
      <c r="H545" s="66" t="s">
        <v>479</v>
      </c>
      <c r="I545" s="66" t="s">
        <v>473</v>
      </c>
      <c r="J545" s="67">
        <v>110</v>
      </c>
      <c r="K545" t="b">
        <f>B545=ステップ対応前!B545</f>
        <v>1</v>
      </c>
      <c r="L545" t="b">
        <f>C545=ステップ対応前!C545</f>
        <v>1</v>
      </c>
      <c r="M545" t="b">
        <f>D545=ステップ対応前!D545</f>
        <v>1</v>
      </c>
      <c r="N545" t="b">
        <f>E545=ステップ対応前!E545</f>
        <v>1</v>
      </c>
      <c r="O545" t="b">
        <f>F545=ステップ対応前!F545</f>
        <v>1</v>
      </c>
      <c r="P545" t="b">
        <f>G545=ステップ対応前!G545</f>
        <v>1</v>
      </c>
      <c r="Q545" t="b">
        <f>H545=ステップ対応前!H545</f>
        <v>1</v>
      </c>
      <c r="R545" t="b">
        <f>I545=ステップ対応前!I545</f>
        <v>1</v>
      </c>
      <c r="S545" t="b">
        <f>J545=ステップ対応前!J545</f>
        <v>1</v>
      </c>
    </row>
    <row r="546" spans="1:19" x14ac:dyDescent="0.55000000000000004">
      <c r="A546" s="87">
        <v>45933.581145833334</v>
      </c>
      <c r="B546" s="66" t="s">
        <v>1387</v>
      </c>
      <c r="C546" s="66" t="s">
        <v>480</v>
      </c>
      <c r="D546" s="68">
        <v>45805</v>
      </c>
      <c r="E546" s="67">
        <v>100</v>
      </c>
      <c r="F546" s="67">
        <v>100</v>
      </c>
      <c r="G546" s="67">
        <v>93</v>
      </c>
      <c r="H546" s="66" t="s">
        <v>479</v>
      </c>
      <c r="I546" s="66" t="s">
        <v>473</v>
      </c>
      <c r="J546" s="67">
        <v>110</v>
      </c>
      <c r="K546" t="b">
        <f>B546=ステップ対応前!B546</f>
        <v>1</v>
      </c>
      <c r="L546" t="b">
        <f>C546=ステップ対応前!C546</f>
        <v>1</v>
      </c>
      <c r="M546" t="b">
        <f>D546=ステップ対応前!D546</f>
        <v>1</v>
      </c>
      <c r="N546" t="b">
        <f>E546=ステップ対応前!E546</f>
        <v>1</v>
      </c>
      <c r="O546" t="b">
        <f>F546=ステップ対応前!F546</f>
        <v>1</v>
      </c>
      <c r="P546" t="b">
        <f>G546=ステップ対応前!G546</f>
        <v>1</v>
      </c>
      <c r="Q546" t="b">
        <f>H546=ステップ対応前!H546</f>
        <v>1</v>
      </c>
      <c r="R546" t="b">
        <f>I546=ステップ対応前!I546</f>
        <v>1</v>
      </c>
      <c r="S546" t="b">
        <f>J546=ステップ対応前!J546</f>
        <v>1</v>
      </c>
    </row>
    <row r="547" spans="1:19" x14ac:dyDescent="0.55000000000000004">
      <c r="A547" s="87">
        <v>45933.581145833334</v>
      </c>
      <c r="B547" s="66" t="s">
        <v>1387</v>
      </c>
      <c r="C547" s="66" t="s">
        <v>480</v>
      </c>
      <c r="D547" s="68">
        <v>45806</v>
      </c>
      <c r="E547" s="67">
        <v>100</v>
      </c>
      <c r="F547" s="67">
        <v>100</v>
      </c>
      <c r="G547" s="67">
        <v>60</v>
      </c>
      <c r="H547" s="66" t="s">
        <v>479</v>
      </c>
      <c r="I547" s="66" t="s">
        <v>473</v>
      </c>
      <c r="J547" s="67">
        <v>110</v>
      </c>
      <c r="K547" t="b">
        <f>B547=ステップ対応前!B547</f>
        <v>1</v>
      </c>
      <c r="L547" t="b">
        <f>C547=ステップ対応前!C547</f>
        <v>1</v>
      </c>
      <c r="M547" t="b">
        <f>D547=ステップ対応前!D547</f>
        <v>1</v>
      </c>
      <c r="N547" t="b">
        <f>E547=ステップ対応前!E547</f>
        <v>1</v>
      </c>
      <c r="O547" t="b">
        <f>F547=ステップ対応前!F547</f>
        <v>1</v>
      </c>
      <c r="P547" t="b">
        <f>G547=ステップ対応前!G547</f>
        <v>1</v>
      </c>
      <c r="Q547" t="b">
        <f>H547=ステップ対応前!H547</f>
        <v>1</v>
      </c>
      <c r="R547" t="b">
        <f>I547=ステップ対応前!I547</f>
        <v>1</v>
      </c>
      <c r="S547" t="b">
        <f>J547=ステップ対応前!J547</f>
        <v>1</v>
      </c>
    </row>
    <row r="548" spans="1:19" x14ac:dyDescent="0.55000000000000004">
      <c r="A548" s="87">
        <v>45933.581145833334</v>
      </c>
      <c r="B548" s="66" t="s">
        <v>1387</v>
      </c>
      <c r="C548" s="66" t="s">
        <v>480</v>
      </c>
      <c r="D548" s="68">
        <v>45807</v>
      </c>
      <c r="E548" s="67">
        <v>100</v>
      </c>
      <c r="F548" s="67">
        <v>0</v>
      </c>
      <c r="G548" s="67">
        <v>0</v>
      </c>
      <c r="H548" s="66" t="s">
        <v>479</v>
      </c>
      <c r="I548" s="66" t="s">
        <v>473</v>
      </c>
      <c r="J548" s="67">
        <v>110</v>
      </c>
      <c r="K548" t="b">
        <f>B548=ステップ対応前!B548</f>
        <v>1</v>
      </c>
      <c r="L548" t="b">
        <f>C548=ステップ対応前!C548</f>
        <v>1</v>
      </c>
      <c r="M548" t="b">
        <f>D548=ステップ対応前!D548</f>
        <v>1</v>
      </c>
      <c r="N548" t="b">
        <f>E548=ステップ対応前!E548</f>
        <v>1</v>
      </c>
      <c r="O548" t="b">
        <f>F548=ステップ対応前!F548</f>
        <v>1</v>
      </c>
      <c r="P548" t="b">
        <f>G548=ステップ対応前!G548</f>
        <v>1</v>
      </c>
      <c r="Q548" t="b">
        <f>H548=ステップ対応前!H548</f>
        <v>1</v>
      </c>
      <c r="R548" t="b">
        <f>I548=ステップ対応前!I548</f>
        <v>1</v>
      </c>
      <c r="S548" t="b">
        <f>J548=ステップ対応前!J548</f>
        <v>1</v>
      </c>
    </row>
    <row r="549" spans="1:19" x14ac:dyDescent="0.55000000000000004">
      <c r="A549" s="87">
        <v>45933.581145833334</v>
      </c>
      <c r="B549" s="66" t="s">
        <v>1387</v>
      </c>
      <c r="C549" s="66" t="s">
        <v>482</v>
      </c>
      <c r="D549" s="68">
        <v>45714</v>
      </c>
      <c r="E549" s="67">
        <v>0</v>
      </c>
      <c r="F549" s="67">
        <v>10</v>
      </c>
      <c r="G549" s="67">
        <v>111</v>
      </c>
      <c r="H549" s="66" t="s">
        <v>481</v>
      </c>
      <c r="I549" s="66" t="s">
        <v>473</v>
      </c>
      <c r="J549" s="67">
        <v>110</v>
      </c>
      <c r="K549" t="b">
        <f>B549=ステップ対応前!B549</f>
        <v>1</v>
      </c>
      <c r="L549" t="b">
        <f>C549=ステップ対応前!C549</f>
        <v>1</v>
      </c>
      <c r="M549" t="b">
        <f>D549=ステップ対応前!D549</f>
        <v>1</v>
      </c>
      <c r="N549" t="b">
        <f>E549=ステップ対応前!E549</f>
        <v>1</v>
      </c>
      <c r="O549" t="b">
        <f>F549=ステップ対応前!F549</f>
        <v>1</v>
      </c>
      <c r="P549" t="b">
        <f>G549=ステップ対応前!G549</f>
        <v>1</v>
      </c>
      <c r="Q549" t="b">
        <f>H549=ステップ対応前!H549</f>
        <v>1</v>
      </c>
      <c r="R549" t="b">
        <f>I549=ステップ対応前!I549</f>
        <v>1</v>
      </c>
      <c r="S549" t="b">
        <f>J549=ステップ対応前!J549</f>
        <v>1</v>
      </c>
    </row>
    <row r="550" spans="1:19" x14ac:dyDescent="0.55000000000000004">
      <c r="A550" s="87">
        <v>45933.581145833334</v>
      </c>
      <c r="B550" s="66" t="s">
        <v>1387</v>
      </c>
      <c r="C550" s="66" t="s">
        <v>482</v>
      </c>
      <c r="D550" s="68">
        <v>45734</v>
      </c>
      <c r="E550" s="67">
        <v>0</v>
      </c>
      <c r="F550" s="67">
        <v>100</v>
      </c>
      <c r="G550" s="67">
        <v>124</v>
      </c>
      <c r="H550" s="66" t="s">
        <v>481</v>
      </c>
      <c r="I550" s="66" t="s">
        <v>473</v>
      </c>
      <c r="J550" s="67">
        <v>110</v>
      </c>
      <c r="K550" t="b">
        <f>B550=ステップ対応前!B550</f>
        <v>1</v>
      </c>
      <c r="L550" t="b">
        <f>C550=ステップ対応前!C550</f>
        <v>1</v>
      </c>
      <c r="M550" t="b">
        <f>D550=ステップ対応前!D550</f>
        <v>1</v>
      </c>
      <c r="N550" t="b">
        <f>E550=ステップ対応前!E550</f>
        <v>1</v>
      </c>
      <c r="O550" t="b">
        <f>F550=ステップ対応前!F550</f>
        <v>1</v>
      </c>
      <c r="P550" t="b">
        <f>G550=ステップ対応前!G550</f>
        <v>1</v>
      </c>
      <c r="Q550" t="b">
        <f>H550=ステップ対応前!H550</f>
        <v>1</v>
      </c>
      <c r="R550" t="b">
        <f>I550=ステップ対応前!I550</f>
        <v>1</v>
      </c>
      <c r="S550" t="b">
        <f>J550=ステップ対応前!J550</f>
        <v>1</v>
      </c>
    </row>
    <row r="551" spans="1:19" x14ac:dyDescent="0.55000000000000004">
      <c r="A551" s="87">
        <v>45933.581145833334</v>
      </c>
      <c r="B551" s="66" t="s">
        <v>1387</v>
      </c>
      <c r="C551" s="66" t="s">
        <v>482</v>
      </c>
      <c r="D551" s="68">
        <v>45735</v>
      </c>
      <c r="E551" s="67">
        <v>0</v>
      </c>
      <c r="F551" s="67">
        <v>100</v>
      </c>
      <c r="G551" s="67">
        <v>115</v>
      </c>
      <c r="H551" s="66" t="s">
        <v>481</v>
      </c>
      <c r="I551" s="66" t="s">
        <v>473</v>
      </c>
      <c r="J551" s="67">
        <v>110</v>
      </c>
      <c r="K551" t="b">
        <f>B551=ステップ対応前!B551</f>
        <v>1</v>
      </c>
      <c r="L551" t="b">
        <f>C551=ステップ対応前!C551</f>
        <v>1</v>
      </c>
      <c r="M551" t="b">
        <f>D551=ステップ対応前!D551</f>
        <v>1</v>
      </c>
      <c r="N551" t="b">
        <f>E551=ステップ対応前!E551</f>
        <v>1</v>
      </c>
      <c r="O551" t="b">
        <f>F551=ステップ対応前!F551</f>
        <v>1</v>
      </c>
      <c r="P551" t="b">
        <f>G551=ステップ対応前!G551</f>
        <v>1</v>
      </c>
      <c r="Q551" t="b">
        <f>H551=ステップ対応前!H551</f>
        <v>1</v>
      </c>
      <c r="R551" t="b">
        <f>I551=ステップ対応前!I551</f>
        <v>1</v>
      </c>
      <c r="S551" t="b">
        <f>J551=ステップ対応前!J551</f>
        <v>1</v>
      </c>
    </row>
    <row r="552" spans="1:19" x14ac:dyDescent="0.55000000000000004">
      <c r="A552" s="87">
        <v>45933.581145833334</v>
      </c>
      <c r="B552" s="66" t="s">
        <v>1387</v>
      </c>
      <c r="C552" s="66" t="s">
        <v>482</v>
      </c>
      <c r="D552" s="68">
        <v>45736</v>
      </c>
      <c r="E552" s="67">
        <v>100</v>
      </c>
      <c r="F552" s="67">
        <v>100</v>
      </c>
      <c r="G552" s="67">
        <v>118</v>
      </c>
      <c r="H552" s="66" t="s">
        <v>481</v>
      </c>
      <c r="I552" s="66" t="s">
        <v>473</v>
      </c>
      <c r="J552" s="67">
        <v>110</v>
      </c>
      <c r="K552" t="b">
        <f>B552=ステップ対応前!B552</f>
        <v>1</v>
      </c>
      <c r="L552" t="b">
        <f>C552=ステップ対応前!C552</f>
        <v>1</v>
      </c>
      <c r="M552" t="b">
        <f>D552=ステップ対応前!D552</f>
        <v>1</v>
      </c>
      <c r="N552" t="b">
        <f>E552=ステップ対応前!E552</f>
        <v>1</v>
      </c>
      <c r="O552" t="b">
        <f>F552=ステップ対応前!F552</f>
        <v>1</v>
      </c>
      <c r="P552" t="b">
        <f>G552=ステップ対応前!G552</f>
        <v>1</v>
      </c>
      <c r="Q552" t="b">
        <f>H552=ステップ対応前!H552</f>
        <v>1</v>
      </c>
      <c r="R552" t="b">
        <f>I552=ステップ対応前!I552</f>
        <v>1</v>
      </c>
      <c r="S552" t="b">
        <f>J552=ステップ対応前!J552</f>
        <v>1</v>
      </c>
    </row>
    <row r="553" spans="1:19" x14ac:dyDescent="0.55000000000000004">
      <c r="A553" s="87">
        <v>45933.581145833334</v>
      </c>
      <c r="B553" s="66" t="s">
        <v>1387</v>
      </c>
      <c r="C553" s="66" t="s">
        <v>482</v>
      </c>
      <c r="D553" s="68">
        <v>45737</v>
      </c>
      <c r="E553" s="67">
        <v>100</v>
      </c>
      <c r="F553" s="67">
        <v>100</v>
      </c>
      <c r="G553" s="67">
        <v>118</v>
      </c>
      <c r="H553" s="66" t="s">
        <v>481</v>
      </c>
      <c r="I553" s="66" t="s">
        <v>473</v>
      </c>
      <c r="J553" s="67">
        <v>110</v>
      </c>
      <c r="K553" t="b">
        <f>B553=ステップ対応前!B553</f>
        <v>1</v>
      </c>
      <c r="L553" t="b">
        <f>C553=ステップ対応前!C553</f>
        <v>1</v>
      </c>
      <c r="M553" t="b">
        <f>D553=ステップ対応前!D553</f>
        <v>1</v>
      </c>
      <c r="N553" t="b">
        <f>E553=ステップ対応前!E553</f>
        <v>1</v>
      </c>
      <c r="O553" t="b">
        <f>F553=ステップ対応前!F553</f>
        <v>1</v>
      </c>
      <c r="P553" t="b">
        <f>G553=ステップ対応前!G553</f>
        <v>1</v>
      </c>
      <c r="Q553" t="b">
        <f>H553=ステップ対応前!H553</f>
        <v>1</v>
      </c>
      <c r="R553" t="b">
        <f>I553=ステップ対応前!I553</f>
        <v>1</v>
      </c>
      <c r="S553" t="b">
        <f>J553=ステップ対応前!J553</f>
        <v>1</v>
      </c>
    </row>
    <row r="554" spans="1:19" x14ac:dyDescent="0.55000000000000004">
      <c r="A554" s="87">
        <v>45933.581145833334</v>
      </c>
      <c r="B554" s="66" t="s">
        <v>1387</v>
      </c>
      <c r="C554" s="66" t="s">
        <v>482</v>
      </c>
      <c r="D554" s="68">
        <v>45740</v>
      </c>
      <c r="E554" s="67">
        <v>100</v>
      </c>
      <c r="F554" s="67">
        <v>100</v>
      </c>
      <c r="G554" s="67">
        <v>115</v>
      </c>
      <c r="H554" s="66" t="s">
        <v>481</v>
      </c>
      <c r="I554" s="66" t="s">
        <v>473</v>
      </c>
      <c r="J554" s="67">
        <v>110</v>
      </c>
      <c r="K554" t="b">
        <f>B554=ステップ対応前!B554</f>
        <v>1</v>
      </c>
      <c r="L554" t="b">
        <f>C554=ステップ対応前!C554</f>
        <v>1</v>
      </c>
      <c r="M554" t="b">
        <f>D554=ステップ対応前!D554</f>
        <v>1</v>
      </c>
      <c r="N554" t="b">
        <f>E554=ステップ対応前!E554</f>
        <v>1</v>
      </c>
      <c r="O554" t="b">
        <f>F554=ステップ対応前!F554</f>
        <v>1</v>
      </c>
      <c r="P554" t="b">
        <f>G554=ステップ対応前!G554</f>
        <v>1</v>
      </c>
      <c r="Q554" t="b">
        <f>H554=ステップ対応前!H554</f>
        <v>1</v>
      </c>
      <c r="R554" t="b">
        <f>I554=ステップ対応前!I554</f>
        <v>1</v>
      </c>
      <c r="S554" t="b">
        <f>J554=ステップ対応前!J554</f>
        <v>1</v>
      </c>
    </row>
    <row r="555" spans="1:19" x14ac:dyDescent="0.55000000000000004">
      <c r="A555" s="87">
        <v>45933.581145833334</v>
      </c>
      <c r="B555" s="66" t="s">
        <v>1387</v>
      </c>
      <c r="C555" s="66" t="s">
        <v>482</v>
      </c>
      <c r="D555" s="68">
        <v>45741</v>
      </c>
      <c r="E555" s="67">
        <v>100</v>
      </c>
      <c r="F555" s="67">
        <v>100</v>
      </c>
      <c r="G555" s="67">
        <v>122</v>
      </c>
      <c r="H555" s="66" t="s">
        <v>481</v>
      </c>
      <c r="I555" s="66" t="s">
        <v>473</v>
      </c>
      <c r="J555" s="67">
        <v>110</v>
      </c>
      <c r="K555" t="b">
        <f>B555=ステップ対応前!B555</f>
        <v>1</v>
      </c>
      <c r="L555" t="b">
        <f>C555=ステップ対応前!C555</f>
        <v>1</v>
      </c>
      <c r="M555" t="b">
        <f>D555=ステップ対応前!D555</f>
        <v>1</v>
      </c>
      <c r="N555" t="b">
        <f>E555=ステップ対応前!E555</f>
        <v>1</v>
      </c>
      <c r="O555" t="b">
        <f>F555=ステップ対応前!F555</f>
        <v>1</v>
      </c>
      <c r="P555" t="b">
        <f>G555=ステップ対応前!G555</f>
        <v>1</v>
      </c>
      <c r="Q555" t="b">
        <f>H555=ステップ対応前!H555</f>
        <v>1</v>
      </c>
      <c r="R555" t="b">
        <f>I555=ステップ対応前!I555</f>
        <v>1</v>
      </c>
      <c r="S555" t="b">
        <f>J555=ステップ対応前!J555</f>
        <v>1</v>
      </c>
    </row>
    <row r="556" spans="1:19" x14ac:dyDescent="0.55000000000000004">
      <c r="A556" s="87">
        <v>45933.581145833334</v>
      </c>
      <c r="B556" s="66" t="s">
        <v>1387</v>
      </c>
      <c r="C556" s="66" t="s">
        <v>482</v>
      </c>
      <c r="D556" s="68">
        <v>45769</v>
      </c>
      <c r="E556" s="67">
        <v>0</v>
      </c>
      <c r="F556" s="67">
        <v>100</v>
      </c>
      <c r="G556" s="67">
        <v>112</v>
      </c>
      <c r="H556" s="66" t="s">
        <v>481</v>
      </c>
      <c r="I556" s="66" t="s">
        <v>473</v>
      </c>
      <c r="J556" s="67">
        <v>110</v>
      </c>
      <c r="K556" t="b">
        <f>B556=ステップ対応前!B556</f>
        <v>1</v>
      </c>
      <c r="L556" t="b">
        <f>C556=ステップ対応前!C556</f>
        <v>1</v>
      </c>
      <c r="M556" t="b">
        <f>D556=ステップ対応前!D556</f>
        <v>1</v>
      </c>
      <c r="N556" t="b">
        <f>E556=ステップ対応前!E556</f>
        <v>1</v>
      </c>
      <c r="O556" t="b">
        <f>F556=ステップ対応前!F556</f>
        <v>1</v>
      </c>
      <c r="P556" t="b">
        <f>G556=ステップ対応前!G556</f>
        <v>1</v>
      </c>
      <c r="Q556" t="b">
        <f>H556=ステップ対応前!H556</f>
        <v>1</v>
      </c>
      <c r="R556" t="b">
        <f>I556=ステップ対応前!I556</f>
        <v>1</v>
      </c>
      <c r="S556" t="b">
        <f>J556=ステップ対応前!J556</f>
        <v>1</v>
      </c>
    </row>
    <row r="557" spans="1:19" x14ac:dyDescent="0.55000000000000004">
      <c r="A557" s="87">
        <v>45933.581145833334</v>
      </c>
      <c r="B557" s="66" t="s">
        <v>1387</v>
      </c>
      <c r="C557" s="66" t="s">
        <v>482</v>
      </c>
      <c r="D557" s="68">
        <v>45770</v>
      </c>
      <c r="E557" s="67">
        <v>100</v>
      </c>
      <c r="F557" s="67">
        <v>100</v>
      </c>
      <c r="G557" s="67">
        <v>99</v>
      </c>
      <c r="H557" s="66" t="s">
        <v>481</v>
      </c>
      <c r="I557" s="66" t="s">
        <v>473</v>
      </c>
      <c r="J557" s="67">
        <v>110</v>
      </c>
      <c r="K557" t="b">
        <f>B557=ステップ対応前!B557</f>
        <v>1</v>
      </c>
      <c r="L557" t="b">
        <f>C557=ステップ対応前!C557</f>
        <v>1</v>
      </c>
      <c r="M557" t="b">
        <f>D557=ステップ対応前!D557</f>
        <v>1</v>
      </c>
      <c r="N557" t="b">
        <f>E557=ステップ対応前!E557</f>
        <v>1</v>
      </c>
      <c r="O557" t="b">
        <f>F557=ステップ対応前!F557</f>
        <v>1</v>
      </c>
      <c r="P557" t="b">
        <f>G557=ステップ対応前!G557</f>
        <v>1</v>
      </c>
      <c r="Q557" t="b">
        <f>H557=ステップ対応前!H557</f>
        <v>1</v>
      </c>
      <c r="R557" t="b">
        <f>I557=ステップ対応前!I557</f>
        <v>1</v>
      </c>
      <c r="S557" t="b">
        <f>J557=ステップ対応前!J557</f>
        <v>1</v>
      </c>
    </row>
    <row r="558" spans="1:19" x14ac:dyDescent="0.55000000000000004">
      <c r="A558" s="87">
        <v>45933.581145833334</v>
      </c>
      <c r="B558" s="66" t="s">
        <v>1387</v>
      </c>
      <c r="C558" s="66" t="s">
        <v>482</v>
      </c>
      <c r="D558" s="68">
        <v>45771</v>
      </c>
      <c r="E558" s="67">
        <v>100</v>
      </c>
      <c r="F558" s="67">
        <v>0</v>
      </c>
      <c r="G558" s="67">
        <v>104</v>
      </c>
      <c r="H558" s="66" t="s">
        <v>481</v>
      </c>
      <c r="I558" s="66" t="s">
        <v>473</v>
      </c>
      <c r="J558" s="67">
        <v>110</v>
      </c>
      <c r="K558" t="b">
        <f>B558=ステップ対応前!B558</f>
        <v>1</v>
      </c>
      <c r="L558" t="b">
        <f>C558=ステップ対応前!C558</f>
        <v>1</v>
      </c>
      <c r="M558" t="b">
        <f>D558=ステップ対応前!D558</f>
        <v>1</v>
      </c>
      <c r="N558" t="b">
        <f>E558=ステップ対応前!E558</f>
        <v>1</v>
      </c>
      <c r="O558" t="b">
        <f>F558=ステップ対応前!F558</f>
        <v>1</v>
      </c>
      <c r="P558" t="b">
        <f>G558=ステップ対応前!G558</f>
        <v>1</v>
      </c>
      <c r="Q558" t="b">
        <f>H558=ステップ対応前!H558</f>
        <v>1</v>
      </c>
      <c r="R558" t="b">
        <f>I558=ステップ対応前!I558</f>
        <v>1</v>
      </c>
      <c r="S558" t="b">
        <f>J558=ステップ対応前!J558</f>
        <v>1</v>
      </c>
    </row>
    <row r="559" spans="1:19" x14ac:dyDescent="0.55000000000000004">
      <c r="A559" s="87">
        <v>45933.581145833334</v>
      </c>
      <c r="B559" s="66" t="s">
        <v>1387</v>
      </c>
      <c r="C559" s="66" t="s">
        <v>482</v>
      </c>
      <c r="D559" s="68">
        <v>45793</v>
      </c>
      <c r="E559" s="67">
        <v>0</v>
      </c>
      <c r="F559" s="67">
        <v>100</v>
      </c>
      <c r="G559" s="67">
        <v>120</v>
      </c>
      <c r="H559" s="66" t="s">
        <v>481</v>
      </c>
      <c r="I559" s="66" t="s">
        <v>473</v>
      </c>
      <c r="J559" s="67">
        <v>110</v>
      </c>
      <c r="K559" t="b">
        <f>B559=ステップ対応前!B559</f>
        <v>1</v>
      </c>
      <c r="L559" t="b">
        <f>C559=ステップ対応前!C559</f>
        <v>1</v>
      </c>
      <c r="M559" t="b">
        <f>D559=ステップ対応前!D559</f>
        <v>1</v>
      </c>
      <c r="N559" t="b">
        <f>E559=ステップ対応前!E559</f>
        <v>1</v>
      </c>
      <c r="O559" t="b">
        <f>F559=ステップ対応前!F559</f>
        <v>1</v>
      </c>
      <c r="P559" t="b">
        <f>G559=ステップ対応前!G559</f>
        <v>1</v>
      </c>
      <c r="Q559" t="b">
        <f>H559=ステップ対応前!H559</f>
        <v>1</v>
      </c>
      <c r="R559" t="b">
        <f>I559=ステップ対応前!I559</f>
        <v>1</v>
      </c>
      <c r="S559" t="b">
        <f>J559=ステップ対応前!J559</f>
        <v>1</v>
      </c>
    </row>
    <row r="560" spans="1:19" x14ac:dyDescent="0.55000000000000004">
      <c r="A560" s="87">
        <v>45933.581145833334</v>
      </c>
      <c r="B560" s="66" t="s">
        <v>1387</v>
      </c>
      <c r="C560" s="66" t="s">
        <v>482</v>
      </c>
      <c r="D560" s="68">
        <v>45796</v>
      </c>
      <c r="E560" s="67">
        <v>100</v>
      </c>
      <c r="F560" s="67">
        <v>100</v>
      </c>
      <c r="G560" s="67">
        <v>114</v>
      </c>
      <c r="H560" s="66" t="s">
        <v>481</v>
      </c>
      <c r="I560" s="66" t="s">
        <v>473</v>
      </c>
      <c r="J560" s="67">
        <v>110</v>
      </c>
      <c r="K560" t="b">
        <f>B560=ステップ対応前!B560</f>
        <v>1</v>
      </c>
      <c r="L560" t="b">
        <f>C560=ステップ対応前!C560</f>
        <v>1</v>
      </c>
      <c r="M560" t="b">
        <f>D560=ステップ対応前!D560</f>
        <v>1</v>
      </c>
      <c r="N560" t="b">
        <f>E560=ステップ対応前!E560</f>
        <v>1</v>
      </c>
      <c r="O560" t="b">
        <f>F560=ステップ対応前!F560</f>
        <v>1</v>
      </c>
      <c r="P560" t="b">
        <f>G560=ステップ対応前!G560</f>
        <v>1</v>
      </c>
      <c r="Q560" t="b">
        <f>H560=ステップ対応前!H560</f>
        <v>1</v>
      </c>
      <c r="R560" t="b">
        <f>I560=ステップ対応前!I560</f>
        <v>1</v>
      </c>
      <c r="S560" t="b">
        <f>J560=ステップ対応前!J560</f>
        <v>1</v>
      </c>
    </row>
    <row r="561" spans="1:19" x14ac:dyDescent="0.55000000000000004">
      <c r="A561" s="87">
        <v>45933.581145833334</v>
      </c>
      <c r="B561" s="66" t="s">
        <v>1387</v>
      </c>
      <c r="C561" s="66" t="s">
        <v>482</v>
      </c>
      <c r="D561" s="68">
        <v>45797</v>
      </c>
      <c r="E561" s="67">
        <v>100</v>
      </c>
      <c r="F561" s="67">
        <v>0</v>
      </c>
      <c r="G561" s="67">
        <v>118</v>
      </c>
      <c r="H561" s="66" t="s">
        <v>481</v>
      </c>
      <c r="I561" s="66" t="s">
        <v>473</v>
      </c>
      <c r="J561" s="67">
        <v>110</v>
      </c>
      <c r="K561" t="b">
        <f>B561=ステップ対応前!B561</f>
        <v>1</v>
      </c>
      <c r="L561" t="b">
        <f>C561=ステップ対応前!C561</f>
        <v>1</v>
      </c>
      <c r="M561" t="b">
        <f>D561=ステップ対応前!D561</f>
        <v>1</v>
      </c>
      <c r="N561" t="b">
        <f>E561=ステップ対応前!E561</f>
        <v>1</v>
      </c>
      <c r="O561" t="b">
        <f>F561=ステップ対応前!F561</f>
        <v>1</v>
      </c>
      <c r="P561" t="b">
        <f>G561=ステップ対応前!G561</f>
        <v>1</v>
      </c>
      <c r="Q561" t="b">
        <f>H561=ステップ対応前!H561</f>
        <v>1</v>
      </c>
      <c r="R561" t="b">
        <f>I561=ステップ対応前!I561</f>
        <v>1</v>
      </c>
      <c r="S561" t="b">
        <f>J561=ステップ対応前!J561</f>
        <v>1</v>
      </c>
    </row>
    <row r="562" spans="1:19" x14ac:dyDescent="0.55000000000000004">
      <c r="A562" s="87">
        <v>45933.581145833334</v>
      </c>
      <c r="B562" s="66" t="s">
        <v>1387</v>
      </c>
      <c r="C562" s="66" t="s">
        <v>484</v>
      </c>
      <c r="D562" s="68">
        <v>45723</v>
      </c>
      <c r="E562" s="67">
        <v>0</v>
      </c>
      <c r="F562" s="67">
        <v>100</v>
      </c>
      <c r="G562" s="67">
        <v>134</v>
      </c>
      <c r="H562" s="66" t="s">
        <v>483</v>
      </c>
      <c r="I562" s="66" t="s">
        <v>473</v>
      </c>
      <c r="J562" s="67">
        <v>110</v>
      </c>
      <c r="K562" t="b">
        <f>B562=ステップ対応前!B562</f>
        <v>1</v>
      </c>
      <c r="L562" t="b">
        <f>C562=ステップ対応前!C562</f>
        <v>1</v>
      </c>
      <c r="M562" t="b">
        <f>D562=ステップ対応前!D562</f>
        <v>1</v>
      </c>
      <c r="N562" t="b">
        <f>E562=ステップ対応前!E562</f>
        <v>1</v>
      </c>
      <c r="O562" t="b">
        <f>F562=ステップ対応前!F562</f>
        <v>1</v>
      </c>
      <c r="P562" t="b">
        <f>G562=ステップ対応前!G562</f>
        <v>1</v>
      </c>
      <c r="Q562" t="b">
        <f>H562=ステップ対応前!H562</f>
        <v>1</v>
      </c>
      <c r="R562" t="b">
        <f>I562=ステップ対応前!I562</f>
        <v>1</v>
      </c>
      <c r="S562" t="b">
        <f>J562=ステップ対応前!J562</f>
        <v>1</v>
      </c>
    </row>
    <row r="563" spans="1:19" x14ac:dyDescent="0.55000000000000004">
      <c r="A563" s="87">
        <v>45933.581145833334</v>
      </c>
      <c r="B563" s="66" t="s">
        <v>1387</v>
      </c>
      <c r="C563" s="66" t="s">
        <v>484</v>
      </c>
      <c r="D563" s="68">
        <v>45726</v>
      </c>
      <c r="E563" s="67">
        <v>0</v>
      </c>
      <c r="F563" s="67">
        <v>100</v>
      </c>
      <c r="G563" s="67">
        <v>125</v>
      </c>
      <c r="H563" s="66" t="s">
        <v>483</v>
      </c>
      <c r="I563" s="66" t="s">
        <v>473</v>
      </c>
      <c r="J563" s="67">
        <v>110</v>
      </c>
      <c r="K563" t="b">
        <f>B563=ステップ対応前!B563</f>
        <v>1</v>
      </c>
      <c r="L563" t="b">
        <f>C563=ステップ対応前!C563</f>
        <v>1</v>
      </c>
      <c r="M563" t="b">
        <f>D563=ステップ対応前!D563</f>
        <v>1</v>
      </c>
      <c r="N563" t="b">
        <f>E563=ステップ対応前!E563</f>
        <v>1</v>
      </c>
      <c r="O563" t="b">
        <f>F563=ステップ対応前!F563</f>
        <v>1</v>
      </c>
      <c r="P563" t="b">
        <f>G563=ステップ対応前!G563</f>
        <v>1</v>
      </c>
      <c r="Q563" t="b">
        <f>H563=ステップ対応前!H563</f>
        <v>1</v>
      </c>
      <c r="R563" t="b">
        <f>I563=ステップ対応前!I563</f>
        <v>1</v>
      </c>
      <c r="S563" t="b">
        <f>J563=ステップ対応前!J563</f>
        <v>1</v>
      </c>
    </row>
    <row r="564" spans="1:19" x14ac:dyDescent="0.55000000000000004">
      <c r="A564" s="87">
        <v>45933.581145833334</v>
      </c>
      <c r="B564" s="66" t="s">
        <v>1387</v>
      </c>
      <c r="C564" s="66" t="s">
        <v>484</v>
      </c>
      <c r="D564" s="68">
        <v>45727</v>
      </c>
      <c r="E564" s="67">
        <v>100</v>
      </c>
      <c r="F564" s="67">
        <v>100</v>
      </c>
      <c r="G564" s="67">
        <v>128</v>
      </c>
      <c r="H564" s="66" t="s">
        <v>483</v>
      </c>
      <c r="I564" s="66" t="s">
        <v>473</v>
      </c>
      <c r="J564" s="67">
        <v>110</v>
      </c>
      <c r="K564" t="b">
        <f>B564=ステップ対応前!B564</f>
        <v>1</v>
      </c>
      <c r="L564" t="b">
        <f>C564=ステップ対応前!C564</f>
        <v>1</v>
      </c>
      <c r="M564" t="b">
        <f>D564=ステップ対応前!D564</f>
        <v>1</v>
      </c>
      <c r="N564" t="b">
        <f>E564=ステップ対応前!E564</f>
        <v>1</v>
      </c>
      <c r="O564" t="b">
        <f>F564=ステップ対応前!F564</f>
        <v>1</v>
      </c>
      <c r="P564" t="b">
        <f>G564=ステップ対応前!G564</f>
        <v>1</v>
      </c>
      <c r="Q564" t="b">
        <f>H564=ステップ対応前!H564</f>
        <v>1</v>
      </c>
      <c r="R564" t="b">
        <f>I564=ステップ対応前!I564</f>
        <v>1</v>
      </c>
      <c r="S564" t="b">
        <f>J564=ステップ対応前!J564</f>
        <v>1</v>
      </c>
    </row>
    <row r="565" spans="1:19" x14ac:dyDescent="0.55000000000000004">
      <c r="A565" s="87">
        <v>45933.581145833334</v>
      </c>
      <c r="B565" s="66" t="s">
        <v>1387</v>
      </c>
      <c r="C565" s="66" t="s">
        <v>484</v>
      </c>
      <c r="D565" s="68">
        <v>45728</v>
      </c>
      <c r="E565" s="67">
        <v>100</v>
      </c>
      <c r="F565" s="67">
        <v>100</v>
      </c>
      <c r="G565" s="67">
        <v>129</v>
      </c>
      <c r="H565" s="66" t="s">
        <v>483</v>
      </c>
      <c r="I565" s="66" t="s">
        <v>473</v>
      </c>
      <c r="J565" s="67">
        <v>110</v>
      </c>
      <c r="K565" t="b">
        <f>B565=ステップ対応前!B565</f>
        <v>1</v>
      </c>
      <c r="L565" t="b">
        <f>C565=ステップ対応前!C565</f>
        <v>1</v>
      </c>
      <c r="M565" t="b">
        <f>D565=ステップ対応前!D565</f>
        <v>1</v>
      </c>
      <c r="N565" t="b">
        <f>E565=ステップ対応前!E565</f>
        <v>1</v>
      </c>
      <c r="O565" t="b">
        <f>F565=ステップ対応前!F565</f>
        <v>1</v>
      </c>
      <c r="P565" t="b">
        <f>G565=ステップ対応前!G565</f>
        <v>1</v>
      </c>
      <c r="Q565" t="b">
        <f>H565=ステップ対応前!H565</f>
        <v>1</v>
      </c>
      <c r="R565" t="b">
        <f>I565=ステップ対応前!I565</f>
        <v>1</v>
      </c>
      <c r="S565" t="b">
        <f>J565=ステップ対応前!J565</f>
        <v>1</v>
      </c>
    </row>
    <row r="566" spans="1:19" x14ac:dyDescent="0.55000000000000004">
      <c r="A566" s="87">
        <v>45933.581145833334</v>
      </c>
      <c r="B566" s="66" t="s">
        <v>1387</v>
      </c>
      <c r="C566" s="66" t="s">
        <v>484</v>
      </c>
      <c r="D566" s="68">
        <v>45729</v>
      </c>
      <c r="E566" s="67">
        <v>100</v>
      </c>
      <c r="F566" s="67">
        <v>0</v>
      </c>
      <c r="G566" s="67">
        <v>132</v>
      </c>
      <c r="H566" s="66" t="s">
        <v>483</v>
      </c>
      <c r="I566" s="66" t="s">
        <v>473</v>
      </c>
      <c r="J566" s="67">
        <v>110</v>
      </c>
      <c r="K566" t="b">
        <f>B566=ステップ対応前!B566</f>
        <v>1</v>
      </c>
      <c r="L566" t="b">
        <f>C566=ステップ対応前!C566</f>
        <v>1</v>
      </c>
      <c r="M566" t="b">
        <f>D566=ステップ対応前!D566</f>
        <v>1</v>
      </c>
      <c r="N566" t="b">
        <f>E566=ステップ対応前!E566</f>
        <v>1</v>
      </c>
      <c r="O566" t="b">
        <f>F566=ステップ対応前!F566</f>
        <v>1</v>
      </c>
      <c r="P566" t="b">
        <f>G566=ステップ対応前!G566</f>
        <v>1</v>
      </c>
      <c r="Q566" t="b">
        <f>H566=ステップ対応前!H566</f>
        <v>1</v>
      </c>
      <c r="R566" t="b">
        <f>I566=ステップ対応前!I566</f>
        <v>1</v>
      </c>
      <c r="S566" t="b">
        <f>J566=ステップ対応前!J566</f>
        <v>1</v>
      </c>
    </row>
    <row r="567" spans="1:19" x14ac:dyDescent="0.55000000000000004">
      <c r="A567" s="87">
        <v>45933.581145833334</v>
      </c>
      <c r="B567" s="66" t="s">
        <v>1387</v>
      </c>
      <c r="C567" s="66" t="s">
        <v>484</v>
      </c>
      <c r="D567" s="68">
        <v>45730</v>
      </c>
      <c r="E567" s="67">
        <v>100</v>
      </c>
      <c r="F567" s="67">
        <v>0</v>
      </c>
      <c r="G567" s="67">
        <v>132</v>
      </c>
      <c r="H567" s="66" t="s">
        <v>483</v>
      </c>
      <c r="I567" s="66" t="s">
        <v>473</v>
      </c>
      <c r="J567" s="67">
        <v>110</v>
      </c>
      <c r="K567" t="b">
        <f>B567=ステップ対応前!B567</f>
        <v>1</v>
      </c>
      <c r="L567" t="b">
        <f>C567=ステップ対応前!C567</f>
        <v>1</v>
      </c>
      <c r="M567" t="b">
        <f>D567=ステップ対応前!D567</f>
        <v>1</v>
      </c>
      <c r="N567" t="b">
        <f>E567=ステップ対応前!E567</f>
        <v>1</v>
      </c>
      <c r="O567" t="b">
        <f>F567=ステップ対応前!F567</f>
        <v>1</v>
      </c>
      <c r="P567" t="b">
        <f>G567=ステップ対応前!G567</f>
        <v>1</v>
      </c>
      <c r="Q567" t="b">
        <f>H567=ステップ対応前!H567</f>
        <v>1</v>
      </c>
      <c r="R567" t="b">
        <f>I567=ステップ対応前!I567</f>
        <v>1</v>
      </c>
      <c r="S567" t="b">
        <f>J567=ステップ対応前!J567</f>
        <v>1</v>
      </c>
    </row>
    <row r="568" spans="1:19" x14ac:dyDescent="0.55000000000000004">
      <c r="A568" s="87">
        <v>45933.581145833334</v>
      </c>
      <c r="B568" s="66" t="s">
        <v>1387</v>
      </c>
      <c r="C568" s="66" t="s">
        <v>484</v>
      </c>
      <c r="D568" s="68">
        <v>45748</v>
      </c>
      <c r="E568" s="67">
        <v>0</v>
      </c>
      <c r="F568" s="67">
        <v>100</v>
      </c>
      <c r="G568" s="67">
        <v>119</v>
      </c>
      <c r="H568" s="66" t="s">
        <v>483</v>
      </c>
      <c r="I568" s="66" t="s">
        <v>473</v>
      </c>
      <c r="J568" s="67">
        <v>110</v>
      </c>
      <c r="K568" t="b">
        <f>B568=ステップ対応前!B568</f>
        <v>1</v>
      </c>
      <c r="L568" t="b">
        <f>C568=ステップ対応前!C568</f>
        <v>1</v>
      </c>
      <c r="M568" t="b">
        <f>D568=ステップ対応前!D568</f>
        <v>1</v>
      </c>
      <c r="N568" t="b">
        <f>E568=ステップ対応前!E568</f>
        <v>1</v>
      </c>
      <c r="O568" t="b">
        <f>F568=ステップ対応前!F568</f>
        <v>1</v>
      </c>
      <c r="P568" t="b">
        <f>G568=ステップ対応前!G568</f>
        <v>1</v>
      </c>
      <c r="Q568" t="b">
        <f>H568=ステップ対応前!H568</f>
        <v>1</v>
      </c>
      <c r="R568" t="b">
        <f>I568=ステップ対応前!I568</f>
        <v>1</v>
      </c>
      <c r="S568" t="b">
        <f>J568=ステップ対応前!J568</f>
        <v>1</v>
      </c>
    </row>
    <row r="569" spans="1:19" x14ac:dyDescent="0.55000000000000004">
      <c r="A569" s="87">
        <v>45933.581145833334</v>
      </c>
      <c r="B569" s="66" t="s">
        <v>1387</v>
      </c>
      <c r="C569" s="66" t="s">
        <v>484</v>
      </c>
      <c r="D569" s="68">
        <v>45749</v>
      </c>
      <c r="E569" s="67">
        <v>100</v>
      </c>
      <c r="F569" s="67">
        <v>100</v>
      </c>
      <c r="G569" s="67">
        <v>130</v>
      </c>
      <c r="H569" s="66" t="s">
        <v>483</v>
      </c>
      <c r="I569" s="66" t="s">
        <v>473</v>
      </c>
      <c r="J569" s="67">
        <v>110</v>
      </c>
      <c r="K569" t="b">
        <f>B569=ステップ対応前!B569</f>
        <v>1</v>
      </c>
      <c r="L569" t="b">
        <f>C569=ステップ対応前!C569</f>
        <v>1</v>
      </c>
      <c r="M569" t="b">
        <f>D569=ステップ対応前!D569</f>
        <v>1</v>
      </c>
      <c r="N569" t="b">
        <f>E569=ステップ対応前!E569</f>
        <v>1</v>
      </c>
      <c r="O569" t="b">
        <f>F569=ステップ対応前!F569</f>
        <v>1</v>
      </c>
      <c r="P569" t="b">
        <f>G569=ステップ対応前!G569</f>
        <v>1</v>
      </c>
      <c r="Q569" t="b">
        <f>H569=ステップ対応前!H569</f>
        <v>1</v>
      </c>
      <c r="R569" t="b">
        <f>I569=ステップ対応前!I569</f>
        <v>1</v>
      </c>
      <c r="S569" t="b">
        <f>J569=ステップ対応前!J569</f>
        <v>1</v>
      </c>
    </row>
    <row r="570" spans="1:19" x14ac:dyDescent="0.55000000000000004">
      <c r="A570" s="87">
        <v>45933.581145833334</v>
      </c>
      <c r="B570" s="66" t="s">
        <v>1387</v>
      </c>
      <c r="C570" s="66" t="s">
        <v>484</v>
      </c>
      <c r="D570" s="68">
        <v>45750</v>
      </c>
      <c r="E570" s="67">
        <v>100</v>
      </c>
      <c r="F570" s="67">
        <v>0</v>
      </c>
      <c r="G570" s="67">
        <v>110</v>
      </c>
      <c r="H570" s="66" t="s">
        <v>483</v>
      </c>
      <c r="I570" s="66" t="s">
        <v>473</v>
      </c>
      <c r="J570" s="67">
        <v>110</v>
      </c>
      <c r="K570" t="b">
        <f>B570=ステップ対応前!B570</f>
        <v>1</v>
      </c>
      <c r="L570" t="b">
        <f>C570=ステップ対応前!C570</f>
        <v>1</v>
      </c>
      <c r="M570" t="b">
        <f>D570=ステップ対応前!D570</f>
        <v>1</v>
      </c>
      <c r="N570" t="b">
        <f>E570=ステップ対応前!E570</f>
        <v>1</v>
      </c>
      <c r="O570" t="b">
        <f>F570=ステップ対応前!F570</f>
        <v>1</v>
      </c>
      <c r="P570" t="b">
        <f>G570=ステップ対応前!G570</f>
        <v>1</v>
      </c>
      <c r="Q570" t="b">
        <f>H570=ステップ対応前!H570</f>
        <v>1</v>
      </c>
      <c r="R570" t="b">
        <f>I570=ステップ対応前!I570</f>
        <v>1</v>
      </c>
      <c r="S570" t="b">
        <f>J570=ステップ対応前!J570</f>
        <v>1</v>
      </c>
    </row>
    <row r="571" spans="1:19" x14ac:dyDescent="0.55000000000000004">
      <c r="A571" s="87">
        <v>45933.581145833334</v>
      </c>
      <c r="B571" s="66" t="s">
        <v>1387</v>
      </c>
      <c r="C571" s="66" t="s">
        <v>484</v>
      </c>
      <c r="D571" s="68">
        <v>45751</v>
      </c>
      <c r="E571" s="67">
        <v>0</v>
      </c>
      <c r="F571" s="67">
        <v>100</v>
      </c>
      <c r="G571" s="67">
        <v>129</v>
      </c>
      <c r="H571" s="66" t="s">
        <v>483</v>
      </c>
      <c r="I571" s="66" t="s">
        <v>473</v>
      </c>
      <c r="J571" s="67">
        <v>110</v>
      </c>
      <c r="K571" t="b">
        <f>B571=ステップ対応前!B571</f>
        <v>1</v>
      </c>
      <c r="L571" t="b">
        <f>C571=ステップ対応前!C571</f>
        <v>1</v>
      </c>
      <c r="M571" t="b">
        <f>D571=ステップ対応前!D571</f>
        <v>1</v>
      </c>
      <c r="N571" t="b">
        <f>E571=ステップ対応前!E571</f>
        <v>1</v>
      </c>
      <c r="O571" t="b">
        <f>F571=ステップ対応前!F571</f>
        <v>1</v>
      </c>
      <c r="P571" t="b">
        <f>G571=ステップ対応前!G571</f>
        <v>1</v>
      </c>
      <c r="Q571" t="b">
        <f>H571=ステップ対応前!H571</f>
        <v>1</v>
      </c>
      <c r="R571" t="b">
        <f>I571=ステップ対応前!I571</f>
        <v>1</v>
      </c>
      <c r="S571" t="b">
        <f>J571=ステップ対応前!J571</f>
        <v>1</v>
      </c>
    </row>
    <row r="572" spans="1:19" x14ac:dyDescent="0.55000000000000004">
      <c r="A572" s="87">
        <v>45933.581145833334</v>
      </c>
      <c r="B572" s="66" t="s">
        <v>1387</v>
      </c>
      <c r="C572" s="66" t="s">
        <v>484</v>
      </c>
      <c r="D572" s="68">
        <v>45752</v>
      </c>
      <c r="E572" s="67">
        <v>0</v>
      </c>
      <c r="F572" s="67">
        <v>100</v>
      </c>
      <c r="G572" s="67">
        <v>97</v>
      </c>
      <c r="H572" s="66" t="s">
        <v>483</v>
      </c>
      <c r="I572" s="66" t="s">
        <v>473</v>
      </c>
      <c r="J572" s="67">
        <v>110</v>
      </c>
      <c r="K572" t="b">
        <f>B572=ステップ対応前!B572</f>
        <v>1</v>
      </c>
      <c r="L572" t="b">
        <f>C572=ステップ対応前!C572</f>
        <v>1</v>
      </c>
      <c r="M572" t="b">
        <f>D572=ステップ対応前!D572</f>
        <v>1</v>
      </c>
      <c r="N572" t="b">
        <f>E572=ステップ対応前!E572</f>
        <v>1</v>
      </c>
      <c r="O572" t="b">
        <f>F572=ステップ対応前!F572</f>
        <v>1</v>
      </c>
      <c r="P572" t="b">
        <f>G572=ステップ対応前!G572</f>
        <v>1</v>
      </c>
      <c r="Q572" t="b">
        <f>H572=ステップ対応前!H572</f>
        <v>1</v>
      </c>
      <c r="R572" t="b">
        <f>I572=ステップ対応前!I572</f>
        <v>1</v>
      </c>
      <c r="S572" t="b">
        <f>J572=ステップ対応前!J572</f>
        <v>1</v>
      </c>
    </row>
    <row r="573" spans="1:19" x14ac:dyDescent="0.55000000000000004">
      <c r="A573" s="87">
        <v>45933.581145833334</v>
      </c>
      <c r="B573" s="66" t="s">
        <v>1387</v>
      </c>
      <c r="C573" s="66" t="s">
        <v>484</v>
      </c>
      <c r="D573" s="68">
        <v>45754</v>
      </c>
      <c r="E573" s="67">
        <v>100</v>
      </c>
      <c r="F573" s="67">
        <v>100</v>
      </c>
      <c r="G573" s="67">
        <v>120</v>
      </c>
      <c r="H573" s="66" t="s">
        <v>483</v>
      </c>
      <c r="I573" s="66" t="s">
        <v>473</v>
      </c>
      <c r="J573" s="67">
        <v>110</v>
      </c>
      <c r="K573" t="b">
        <f>B573=ステップ対応前!B573</f>
        <v>1</v>
      </c>
      <c r="L573" t="b">
        <f>C573=ステップ対応前!C573</f>
        <v>1</v>
      </c>
      <c r="M573" t="b">
        <f>D573=ステップ対応前!D573</f>
        <v>1</v>
      </c>
      <c r="N573" t="b">
        <f>E573=ステップ対応前!E573</f>
        <v>1</v>
      </c>
      <c r="O573" t="b">
        <f>F573=ステップ対応前!F573</f>
        <v>1</v>
      </c>
      <c r="P573" t="b">
        <f>G573=ステップ対応前!G573</f>
        <v>1</v>
      </c>
      <c r="Q573" t="b">
        <f>H573=ステップ対応前!H573</f>
        <v>1</v>
      </c>
      <c r="R573" t="b">
        <f>I573=ステップ対応前!I573</f>
        <v>1</v>
      </c>
      <c r="S573" t="b">
        <f>J573=ステップ対応前!J573</f>
        <v>1</v>
      </c>
    </row>
    <row r="574" spans="1:19" x14ac:dyDescent="0.55000000000000004">
      <c r="A574" s="87">
        <v>45933.581145833334</v>
      </c>
      <c r="B574" s="66" t="s">
        <v>1387</v>
      </c>
      <c r="C574" s="66" t="s">
        <v>484</v>
      </c>
      <c r="D574" s="68">
        <v>45755</v>
      </c>
      <c r="E574" s="67">
        <v>100</v>
      </c>
      <c r="F574" s="67">
        <v>0</v>
      </c>
      <c r="G574" s="67">
        <v>103</v>
      </c>
      <c r="H574" s="66" t="s">
        <v>483</v>
      </c>
      <c r="I574" s="66" t="s">
        <v>473</v>
      </c>
      <c r="J574" s="67">
        <v>110</v>
      </c>
      <c r="K574" t="b">
        <f>B574=ステップ対応前!B574</f>
        <v>1</v>
      </c>
      <c r="L574" t="b">
        <f>C574=ステップ対応前!C574</f>
        <v>1</v>
      </c>
      <c r="M574" t="b">
        <f>D574=ステップ対応前!D574</f>
        <v>1</v>
      </c>
      <c r="N574" t="b">
        <f>E574=ステップ対応前!E574</f>
        <v>1</v>
      </c>
      <c r="O574" t="b">
        <f>F574=ステップ対応前!F574</f>
        <v>1</v>
      </c>
      <c r="P574" t="b">
        <f>G574=ステップ対応前!G574</f>
        <v>1</v>
      </c>
      <c r="Q574" t="b">
        <f>H574=ステップ対応前!H574</f>
        <v>1</v>
      </c>
      <c r="R574" t="b">
        <f>I574=ステップ対応前!I574</f>
        <v>1</v>
      </c>
      <c r="S574" t="b">
        <f>J574=ステップ対応前!J574</f>
        <v>1</v>
      </c>
    </row>
    <row r="575" spans="1:19" x14ac:dyDescent="0.55000000000000004">
      <c r="A575" s="87">
        <v>45933.581145833334</v>
      </c>
      <c r="B575" s="66" t="s">
        <v>1387</v>
      </c>
      <c r="C575" s="66" t="s">
        <v>484</v>
      </c>
      <c r="D575" s="68">
        <v>45756</v>
      </c>
      <c r="E575" s="67">
        <v>100</v>
      </c>
      <c r="F575" s="67">
        <v>0</v>
      </c>
      <c r="G575" s="67">
        <v>91</v>
      </c>
      <c r="H575" s="66" t="s">
        <v>483</v>
      </c>
      <c r="I575" s="66" t="s">
        <v>473</v>
      </c>
      <c r="J575" s="67">
        <v>110</v>
      </c>
      <c r="K575" t="b">
        <f>B575=ステップ対応前!B575</f>
        <v>1</v>
      </c>
      <c r="L575" t="b">
        <f>C575=ステップ対応前!C575</f>
        <v>1</v>
      </c>
      <c r="M575" t="b">
        <f>D575=ステップ対応前!D575</f>
        <v>1</v>
      </c>
      <c r="N575" t="b">
        <f>E575=ステップ対応前!E575</f>
        <v>1</v>
      </c>
      <c r="O575" t="b">
        <f>F575=ステップ対応前!F575</f>
        <v>1</v>
      </c>
      <c r="P575" t="b">
        <f>G575=ステップ対応前!G575</f>
        <v>1</v>
      </c>
      <c r="Q575" t="b">
        <f>H575=ステップ対応前!H575</f>
        <v>1</v>
      </c>
      <c r="R575" t="b">
        <f>I575=ステップ対応前!I575</f>
        <v>1</v>
      </c>
      <c r="S575" t="b">
        <f>J575=ステップ対応前!J575</f>
        <v>1</v>
      </c>
    </row>
    <row r="576" spans="1:19" x14ac:dyDescent="0.55000000000000004">
      <c r="A576" s="87">
        <v>45933.581145833334</v>
      </c>
      <c r="B576" s="66" t="s">
        <v>1387</v>
      </c>
      <c r="C576" s="66" t="s">
        <v>484</v>
      </c>
      <c r="D576" s="68">
        <v>45784</v>
      </c>
      <c r="E576" s="67">
        <v>0</v>
      </c>
      <c r="F576" s="67">
        <v>100</v>
      </c>
      <c r="G576" s="67">
        <v>123</v>
      </c>
      <c r="H576" s="66" t="s">
        <v>483</v>
      </c>
      <c r="I576" s="66" t="s">
        <v>473</v>
      </c>
      <c r="J576" s="67">
        <v>110</v>
      </c>
      <c r="K576" t="b">
        <f>B576=ステップ対応前!B576</f>
        <v>1</v>
      </c>
      <c r="L576" t="b">
        <f>C576=ステップ対応前!C576</f>
        <v>1</v>
      </c>
      <c r="M576" t="b">
        <f>D576=ステップ対応前!D576</f>
        <v>1</v>
      </c>
      <c r="N576" t="b">
        <f>E576=ステップ対応前!E576</f>
        <v>1</v>
      </c>
      <c r="O576" t="b">
        <f>F576=ステップ対応前!F576</f>
        <v>1</v>
      </c>
      <c r="P576" t="b">
        <f>G576=ステップ対応前!G576</f>
        <v>1</v>
      </c>
      <c r="Q576" t="b">
        <f>H576=ステップ対応前!H576</f>
        <v>1</v>
      </c>
      <c r="R576" t="b">
        <f>I576=ステップ対応前!I576</f>
        <v>1</v>
      </c>
      <c r="S576" t="b">
        <f>J576=ステップ対応前!J576</f>
        <v>1</v>
      </c>
    </row>
    <row r="577" spans="1:19" x14ac:dyDescent="0.55000000000000004">
      <c r="A577" s="87">
        <v>45933.581145833334</v>
      </c>
      <c r="B577" s="66" t="s">
        <v>1387</v>
      </c>
      <c r="C577" s="66" t="s">
        <v>484</v>
      </c>
      <c r="D577" s="68">
        <v>45785</v>
      </c>
      <c r="E577" s="67">
        <v>100</v>
      </c>
      <c r="F577" s="67">
        <v>100</v>
      </c>
      <c r="G577" s="67">
        <v>129</v>
      </c>
      <c r="H577" s="66" t="s">
        <v>483</v>
      </c>
      <c r="I577" s="66" t="s">
        <v>473</v>
      </c>
      <c r="J577" s="67">
        <v>110</v>
      </c>
      <c r="K577" t="b">
        <f>B577=ステップ対応前!B577</f>
        <v>1</v>
      </c>
      <c r="L577" t="b">
        <f>C577=ステップ対応前!C577</f>
        <v>1</v>
      </c>
      <c r="M577" t="b">
        <f>D577=ステップ対応前!D577</f>
        <v>1</v>
      </c>
      <c r="N577" t="b">
        <f>E577=ステップ対応前!E577</f>
        <v>1</v>
      </c>
      <c r="O577" t="b">
        <f>F577=ステップ対応前!F577</f>
        <v>1</v>
      </c>
      <c r="P577" t="b">
        <f>G577=ステップ対応前!G577</f>
        <v>1</v>
      </c>
      <c r="Q577" t="b">
        <f>H577=ステップ対応前!H577</f>
        <v>1</v>
      </c>
      <c r="R577" t="b">
        <f>I577=ステップ対応前!I577</f>
        <v>1</v>
      </c>
      <c r="S577" t="b">
        <f>J577=ステップ対応前!J577</f>
        <v>1</v>
      </c>
    </row>
    <row r="578" spans="1:19" x14ac:dyDescent="0.55000000000000004">
      <c r="A578" s="87">
        <v>45933.581145833334</v>
      </c>
      <c r="B578" s="66" t="s">
        <v>1387</v>
      </c>
      <c r="C578" s="66" t="s">
        <v>484</v>
      </c>
      <c r="D578" s="68">
        <v>45786</v>
      </c>
      <c r="E578" s="67">
        <v>100</v>
      </c>
      <c r="F578" s="67">
        <v>100</v>
      </c>
      <c r="G578" s="67">
        <v>125</v>
      </c>
      <c r="H578" s="66" t="s">
        <v>483</v>
      </c>
      <c r="I578" s="66" t="s">
        <v>473</v>
      </c>
      <c r="J578" s="67">
        <v>110</v>
      </c>
      <c r="K578" t="b">
        <f>B578=ステップ対応前!B578</f>
        <v>1</v>
      </c>
      <c r="L578" t="b">
        <f>C578=ステップ対応前!C578</f>
        <v>1</v>
      </c>
      <c r="M578" t="b">
        <f>D578=ステップ対応前!D578</f>
        <v>1</v>
      </c>
      <c r="N578" t="b">
        <f>E578=ステップ対応前!E578</f>
        <v>1</v>
      </c>
      <c r="O578" t="b">
        <f>F578=ステップ対応前!F578</f>
        <v>1</v>
      </c>
      <c r="P578" t="b">
        <f>G578=ステップ対応前!G578</f>
        <v>1</v>
      </c>
      <c r="Q578" t="b">
        <f>H578=ステップ対応前!H578</f>
        <v>1</v>
      </c>
      <c r="R578" t="b">
        <f>I578=ステップ対応前!I578</f>
        <v>1</v>
      </c>
      <c r="S578" t="b">
        <f>J578=ステップ対応前!J578</f>
        <v>1</v>
      </c>
    </row>
    <row r="579" spans="1:19" x14ac:dyDescent="0.55000000000000004">
      <c r="A579" s="87">
        <v>45933.581145833334</v>
      </c>
      <c r="B579" s="66" t="s">
        <v>1387</v>
      </c>
      <c r="C579" s="66" t="s">
        <v>484</v>
      </c>
      <c r="D579" s="68">
        <v>45789</v>
      </c>
      <c r="E579" s="67">
        <v>100</v>
      </c>
      <c r="F579" s="67">
        <v>100</v>
      </c>
      <c r="G579" s="67">
        <v>129</v>
      </c>
      <c r="H579" s="66" t="s">
        <v>483</v>
      </c>
      <c r="I579" s="66" t="s">
        <v>473</v>
      </c>
      <c r="J579" s="67">
        <v>110</v>
      </c>
      <c r="K579" t="b">
        <f>B579=ステップ対応前!B579</f>
        <v>1</v>
      </c>
      <c r="L579" t="b">
        <f>C579=ステップ対応前!C579</f>
        <v>1</v>
      </c>
      <c r="M579" t="b">
        <f>D579=ステップ対応前!D579</f>
        <v>1</v>
      </c>
      <c r="N579" t="b">
        <f>E579=ステップ対応前!E579</f>
        <v>1</v>
      </c>
      <c r="O579" t="b">
        <f>F579=ステップ対応前!F579</f>
        <v>1</v>
      </c>
      <c r="P579" t="b">
        <f>G579=ステップ対応前!G579</f>
        <v>1</v>
      </c>
      <c r="Q579" t="b">
        <f>H579=ステップ対応前!H579</f>
        <v>1</v>
      </c>
      <c r="R579" t="b">
        <f>I579=ステップ対応前!I579</f>
        <v>1</v>
      </c>
      <c r="S579" t="b">
        <f>J579=ステップ対応前!J579</f>
        <v>1</v>
      </c>
    </row>
    <row r="580" spans="1:19" x14ac:dyDescent="0.55000000000000004">
      <c r="A580" s="87">
        <v>45933.581145833334</v>
      </c>
      <c r="B580" s="66" t="s">
        <v>1387</v>
      </c>
      <c r="C580" s="66" t="s">
        <v>484</v>
      </c>
      <c r="D580" s="68">
        <v>45790</v>
      </c>
      <c r="E580" s="67">
        <v>100</v>
      </c>
      <c r="F580" s="67">
        <v>100</v>
      </c>
      <c r="G580" s="67">
        <v>133</v>
      </c>
      <c r="H580" s="66" t="s">
        <v>483</v>
      </c>
      <c r="I580" s="66" t="s">
        <v>473</v>
      </c>
      <c r="J580" s="67">
        <v>110</v>
      </c>
      <c r="K580" t="b">
        <f>B580=ステップ対応前!B580</f>
        <v>1</v>
      </c>
      <c r="L580" t="b">
        <f>C580=ステップ対応前!C580</f>
        <v>1</v>
      </c>
      <c r="M580" t="b">
        <f>D580=ステップ対応前!D580</f>
        <v>1</v>
      </c>
      <c r="N580" t="b">
        <f>E580=ステップ対応前!E580</f>
        <v>1</v>
      </c>
      <c r="O580" t="b">
        <f>F580=ステップ対応前!F580</f>
        <v>1</v>
      </c>
      <c r="P580" t="b">
        <f>G580=ステップ対応前!G580</f>
        <v>1</v>
      </c>
      <c r="Q580" t="b">
        <f>H580=ステップ対応前!H580</f>
        <v>1</v>
      </c>
      <c r="R580" t="b">
        <f>I580=ステップ対応前!I580</f>
        <v>1</v>
      </c>
      <c r="S580" t="b">
        <f>J580=ステップ対応前!J580</f>
        <v>1</v>
      </c>
    </row>
    <row r="581" spans="1:19" x14ac:dyDescent="0.55000000000000004">
      <c r="A581" s="87">
        <v>45933.581145833334</v>
      </c>
      <c r="B581" s="66" t="s">
        <v>1387</v>
      </c>
      <c r="C581" s="66" t="s">
        <v>484</v>
      </c>
      <c r="D581" s="68">
        <v>45791</v>
      </c>
      <c r="E581" s="67">
        <v>100</v>
      </c>
      <c r="F581" s="67">
        <v>5</v>
      </c>
      <c r="G581" s="67">
        <v>123</v>
      </c>
      <c r="H581" s="66" t="s">
        <v>483</v>
      </c>
      <c r="I581" s="66" t="s">
        <v>473</v>
      </c>
      <c r="J581" s="67">
        <v>110</v>
      </c>
      <c r="K581" t="b">
        <f>B581=ステップ対応前!B581</f>
        <v>1</v>
      </c>
      <c r="L581" t="b">
        <f>C581=ステップ対応前!C581</f>
        <v>1</v>
      </c>
      <c r="M581" t="b">
        <f>D581=ステップ対応前!D581</f>
        <v>1</v>
      </c>
      <c r="N581" t="b">
        <f>E581=ステップ対応前!E581</f>
        <v>1</v>
      </c>
      <c r="O581" t="b">
        <f>F581=ステップ対応前!F581</f>
        <v>1</v>
      </c>
      <c r="P581" t="b">
        <f>G581=ステップ対応前!G581</f>
        <v>1</v>
      </c>
      <c r="Q581" t="b">
        <f>H581=ステップ対応前!H581</f>
        <v>1</v>
      </c>
      <c r="R581" t="b">
        <f>I581=ステップ対応前!I581</f>
        <v>1</v>
      </c>
      <c r="S581" t="b">
        <f>J581=ステップ対応前!J581</f>
        <v>1</v>
      </c>
    </row>
    <row r="582" spans="1:19" x14ac:dyDescent="0.55000000000000004">
      <c r="A582" s="87">
        <v>45933.581145833334</v>
      </c>
      <c r="B582" s="66" t="s">
        <v>1387</v>
      </c>
      <c r="C582" s="66" t="s">
        <v>484</v>
      </c>
      <c r="D582" s="68">
        <v>45792</v>
      </c>
      <c r="E582" s="67">
        <v>5</v>
      </c>
      <c r="F582" s="67">
        <v>0</v>
      </c>
      <c r="G582" s="67">
        <v>108</v>
      </c>
      <c r="H582" s="66" t="s">
        <v>483</v>
      </c>
      <c r="I582" s="66" t="s">
        <v>473</v>
      </c>
      <c r="J582" s="67">
        <v>110</v>
      </c>
      <c r="K582" t="b">
        <f>B582=ステップ対応前!B582</f>
        <v>1</v>
      </c>
      <c r="L582" t="b">
        <f>C582=ステップ対応前!C582</f>
        <v>1</v>
      </c>
      <c r="M582" t="b">
        <f>D582=ステップ対応前!D582</f>
        <v>1</v>
      </c>
      <c r="N582" t="b">
        <f>E582=ステップ対応前!E582</f>
        <v>1</v>
      </c>
      <c r="O582" t="b">
        <f>F582=ステップ対応前!F582</f>
        <v>1</v>
      </c>
      <c r="P582" t="b">
        <f>G582=ステップ対応前!G582</f>
        <v>1</v>
      </c>
      <c r="Q582" t="b">
        <f>H582=ステップ対応前!H582</f>
        <v>1</v>
      </c>
      <c r="R582" t="b">
        <f>I582=ステップ対応前!I582</f>
        <v>1</v>
      </c>
      <c r="S582" t="b">
        <f>J582=ステップ対応前!J582</f>
        <v>1</v>
      </c>
    </row>
    <row r="583" spans="1:19" x14ac:dyDescent="0.55000000000000004">
      <c r="A583" s="87">
        <v>45933.581145833334</v>
      </c>
      <c r="B583" s="66" t="s">
        <v>1387</v>
      </c>
      <c r="C583" s="66" t="s">
        <v>485</v>
      </c>
      <c r="D583" s="68">
        <v>45733</v>
      </c>
      <c r="E583" s="67">
        <v>0</v>
      </c>
      <c r="F583" s="67">
        <v>100</v>
      </c>
      <c r="G583" s="67">
        <v>100</v>
      </c>
      <c r="H583" s="66" t="s">
        <v>477</v>
      </c>
      <c r="I583" s="66" t="s">
        <v>473</v>
      </c>
      <c r="J583" s="67">
        <v>110</v>
      </c>
      <c r="K583" t="b">
        <f>B583=ステップ対応前!B583</f>
        <v>1</v>
      </c>
      <c r="L583" t="b">
        <f>C583=ステップ対応前!C583</f>
        <v>1</v>
      </c>
      <c r="M583" t="b">
        <f>D583=ステップ対応前!D583</f>
        <v>1</v>
      </c>
      <c r="N583" t="b">
        <f>E583=ステップ対応前!E583</f>
        <v>1</v>
      </c>
      <c r="O583" t="b">
        <f>F583=ステップ対応前!F583</f>
        <v>1</v>
      </c>
      <c r="P583" t="b">
        <f>G583=ステップ対応前!G583</f>
        <v>1</v>
      </c>
      <c r="Q583" t="b">
        <f>H583=ステップ対応前!H583</f>
        <v>1</v>
      </c>
      <c r="R583" t="b">
        <f>I583=ステップ対応前!I583</f>
        <v>1</v>
      </c>
      <c r="S583" t="b">
        <f>J583=ステップ対応前!J583</f>
        <v>1</v>
      </c>
    </row>
    <row r="584" spans="1:19" x14ac:dyDescent="0.55000000000000004">
      <c r="A584" s="87">
        <v>45933.581145833334</v>
      </c>
      <c r="B584" s="66" t="s">
        <v>1387</v>
      </c>
      <c r="C584" s="66" t="s">
        <v>485</v>
      </c>
      <c r="D584" s="68">
        <v>45735</v>
      </c>
      <c r="E584" s="67">
        <v>100</v>
      </c>
      <c r="F584" s="67">
        <v>0</v>
      </c>
      <c r="G584" s="67">
        <v>115</v>
      </c>
      <c r="H584" s="66" t="s">
        <v>477</v>
      </c>
      <c r="I584" s="66" t="s">
        <v>473</v>
      </c>
      <c r="J584" s="67">
        <v>110</v>
      </c>
      <c r="K584" t="b">
        <f>B584=ステップ対応前!B584</f>
        <v>1</v>
      </c>
      <c r="L584" t="b">
        <f>C584=ステップ対応前!C584</f>
        <v>1</v>
      </c>
      <c r="M584" t="b">
        <f>D584=ステップ対応前!D584</f>
        <v>1</v>
      </c>
      <c r="N584" t="b">
        <f>E584=ステップ対応前!E584</f>
        <v>1</v>
      </c>
      <c r="O584" t="b">
        <f>F584=ステップ対応前!F584</f>
        <v>1</v>
      </c>
      <c r="P584" t="b">
        <f>G584=ステップ対応前!G584</f>
        <v>1</v>
      </c>
      <c r="Q584" t="b">
        <f>H584=ステップ対応前!H584</f>
        <v>1</v>
      </c>
      <c r="R584" t="b">
        <f>I584=ステップ対応前!I584</f>
        <v>1</v>
      </c>
      <c r="S584" t="b">
        <f>J584=ステップ対応前!J584</f>
        <v>1</v>
      </c>
    </row>
    <row r="585" spans="1:19" x14ac:dyDescent="0.55000000000000004">
      <c r="A585" s="87">
        <v>45933.581145833334</v>
      </c>
      <c r="B585" s="66" t="s">
        <v>1387</v>
      </c>
      <c r="C585" s="66" t="s">
        <v>485</v>
      </c>
      <c r="D585" s="68">
        <v>45743</v>
      </c>
      <c r="E585" s="67">
        <v>0</v>
      </c>
      <c r="F585" s="67">
        <v>100</v>
      </c>
      <c r="G585" s="67">
        <v>131</v>
      </c>
      <c r="H585" s="66" t="s">
        <v>477</v>
      </c>
      <c r="I585" s="66" t="s">
        <v>473</v>
      </c>
      <c r="J585" s="67">
        <v>110</v>
      </c>
      <c r="K585" t="b">
        <f>B585=ステップ対応前!B585</f>
        <v>1</v>
      </c>
      <c r="L585" t="b">
        <f>C585=ステップ対応前!C585</f>
        <v>1</v>
      </c>
      <c r="M585" t="b">
        <f>D585=ステップ対応前!D585</f>
        <v>1</v>
      </c>
      <c r="N585" t="b">
        <f>E585=ステップ対応前!E585</f>
        <v>1</v>
      </c>
      <c r="O585" t="b">
        <f>F585=ステップ対応前!F585</f>
        <v>1</v>
      </c>
      <c r="P585" t="b">
        <f>G585=ステップ対応前!G585</f>
        <v>1</v>
      </c>
      <c r="Q585" t="b">
        <f>H585=ステップ対応前!H585</f>
        <v>1</v>
      </c>
      <c r="R585" t="b">
        <f>I585=ステップ対応前!I585</f>
        <v>1</v>
      </c>
      <c r="S585" t="b">
        <f>J585=ステップ対応前!J585</f>
        <v>1</v>
      </c>
    </row>
    <row r="586" spans="1:19" x14ac:dyDescent="0.55000000000000004">
      <c r="A586" s="87">
        <v>45933.581145833334</v>
      </c>
      <c r="B586" s="66" t="s">
        <v>1387</v>
      </c>
      <c r="C586" s="66" t="s">
        <v>485</v>
      </c>
      <c r="D586" s="68">
        <v>45748</v>
      </c>
      <c r="E586" s="67">
        <v>100</v>
      </c>
      <c r="F586" s="67">
        <v>0</v>
      </c>
      <c r="G586" s="67">
        <v>119</v>
      </c>
      <c r="H586" s="66" t="s">
        <v>477</v>
      </c>
      <c r="I586" s="66" t="s">
        <v>473</v>
      </c>
      <c r="J586" s="67">
        <v>110</v>
      </c>
      <c r="K586" t="b">
        <f>B586=ステップ対応前!B586</f>
        <v>1</v>
      </c>
      <c r="L586" t="b">
        <f>C586=ステップ対応前!C586</f>
        <v>1</v>
      </c>
      <c r="M586" t="b">
        <f>D586=ステップ対応前!D586</f>
        <v>1</v>
      </c>
      <c r="N586" t="b">
        <f>E586=ステップ対応前!E586</f>
        <v>1</v>
      </c>
      <c r="O586" t="b">
        <f>F586=ステップ対応前!F586</f>
        <v>1</v>
      </c>
      <c r="P586" t="b">
        <f>G586=ステップ対応前!G586</f>
        <v>1</v>
      </c>
      <c r="Q586" t="b">
        <f>H586=ステップ対応前!H586</f>
        <v>1</v>
      </c>
      <c r="R586" t="b">
        <f>I586=ステップ対応前!I586</f>
        <v>1</v>
      </c>
      <c r="S586" t="b">
        <f>J586=ステップ対応前!J586</f>
        <v>1</v>
      </c>
    </row>
    <row r="587" spans="1:19" x14ac:dyDescent="0.55000000000000004">
      <c r="A587" s="87">
        <v>45933.581145833334</v>
      </c>
      <c r="B587" s="66" t="s">
        <v>1387</v>
      </c>
      <c r="C587" s="66" t="s">
        <v>485</v>
      </c>
      <c r="D587" s="68">
        <v>45754</v>
      </c>
      <c r="E587" s="67">
        <v>0</v>
      </c>
      <c r="F587" s="67">
        <v>2</v>
      </c>
      <c r="G587" s="67">
        <v>120</v>
      </c>
      <c r="H587" s="66" t="s">
        <v>477</v>
      </c>
      <c r="I587" s="66" t="s">
        <v>473</v>
      </c>
      <c r="J587" s="67">
        <v>110</v>
      </c>
      <c r="K587" t="b">
        <f>B587=ステップ対応前!B587</f>
        <v>1</v>
      </c>
      <c r="L587" t="b">
        <f>C587=ステップ対応前!C587</f>
        <v>1</v>
      </c>
      <c r="M587" t="b">
        <f>D587=ステップ対応前!D587</f>
        <v>1</v>
      </c>
      <c r="N587" t="b">
        <f>E587=ステップ対応前!E587</f>
        <v>1</v>
      </c>
      <c r="O587" t="b">
        <f>F587=ステップ対応前!F587</f>
        <v>1</v>
      </c>
      <c r="P587" t="b">
        <f>G587=ステップ対応前!G587</f>
        <v>1</v>
      </c>
      <c r="Q587" t="b">
        <f>H587=ステップ対応前!H587</f>
        <v>1</v>
      </c>
      <c r="R587" t="b">
        <f>I587=ステップ対応前!I587</f>
        <v>1</v>
      </c>
      <c r="S587" t="b">
        <f>J587=ステップ対応前!J587</f>
        <v>1</v>
      </c>
    </row>
    <row r="588" spans="1:19" x14ac:dyDescent="0.55000000000000004">
      <c r="A588" s="87">
        <v>45933.581145833334</v>
      </c>
      <c r="B588" s="66" t="s">
        <v>1387</v>
      </c>
      <c r="C588" s="66" t="s">
        <v>485</v>
      </c>
      <c r="D588" s="68">
        <v>45772</v>
      </c>
      <c r="E588" s="67">
        <v>0</v>
      </c>
      <c r="F588" s="67">
        <v>100</v>
      </c>
      <c r="G588" s="67">
        <v>113</v>
      </c>
      <c r="H588" s="66" t="s">
        <v>477</v>
      </c>
      <c r="I588" s="66" t="s">
        <v>473</v>
      </c>
      <c r="J588" s="67">
        <v>110</v>
      </c>
      <c r="K588" t="b">
        <f>B588=ステップ対応前!B588</f>
        <v>1</v>
      </c>
      <c r="L588" t="b">
        <f>C588=ステップ対応前!C588</f>
        <v>1</v>
      </c>
      <c r="M588" t="b">
        <f>D588=ステップ対応前!D588</f>
        <v>1</v>
      </c>
      <c r="N588" t="b">
        <f>E588=ステップ対応前!E588</f>
        <v>1</v>
      </c>
      <c r="O588" t="b">
        <f>F588=ステップ対応前!F588</f>
        <v>1</v>
      </c>
      <c r="P588" t="b">
        <f>G588=ステップ対応前!G588</f>
        <v>1</v>
      </c>
      <c r="Q588" t="b">
        <f>H588=ステップ対応前!H588</f>
        <v>1</v>
      </c>
      <c r="R588" t="b">
        <f>I588=ステップ対応前!I588</f>
        <v>1</v>
      </c>
      <c r="S588" t="b">
        <f>J588=ステップ対応前!J588</f>
        <v>1</v>
      </c>
    </row>
    <row r="589" spans="1:19" x14ac:dyDescent="0.55000000000000004">
      <c r="A589" s="87">
        <v>45933.581145833334</v>
      </c>
      <c r="B589" s="66" t="s">
        <v>1387</v>
      </c>
      <c r="C589" s="66" t="s">
        <v>485</v>
      </c>
      <c r="D589" s="68">
        <v>45783</v>
      </c>
      <c r="E589" s="67">
        <v>100</v>
      </c>
      <c r="F589" s="67">
        <v>100</v>
      </c>
      <c r="G589" s="67">
        <v>124</v>
      </c>
      <c r="H589" s="66" t="s">
        <v>477</v>
      </c>
      <c r="I589" s="66" t="s">
        <v>473</v>
      </c>
      <c r="J589" s="67">
        <v>110</v>
      </c>
      <c r="K589" t="b">
        <f>B589=ステップ対応前!B589</f>
        <v>1</v>
      </c>
      <c r="L589" t="b">
        <f>C589=ステップ対応前!C589</f>
        <v>1</v>
      </c>
      <c r="M589" t="b">
        <f>D589=ステップ対応前!D589</f>
        <v>1</v>
      </c>
      <c r="N589" t="b">
        <f>E589=ステップ対応前!E589</f>
        <v>1</v>
      </c>
      <c r="O589" t="b">
        <f>F589=ステップ対応前!F589</f>
        <v>1</v>
      </c>
      <c r="P589" t="b">
        <f>G589=ステップ対応前!G589</f>
        <v>1</v>
      </c>
      <c r="Q589" t="b">
        <f>H589=ステップ対応前!H589</f>
        <v>1</v>
      </c>
      <c r="R589" t="b">
        <f>I589=ステップ対応前!I589</f>
        <v>1</v>
      </c>
      <c r="S589" t="b">
        <f>J589=ステップ対応前!J589</f>
        <v>1</v>
      </c>
    </row>
    <row r="590" spans="1:19" x14ac:dyDescent="0.55000000000000004">
      <c r="A590" s="87">
        <v>45933.581145833334</v>
      </c>
      <c r="B590" s="66" t="s">
        <v>1387</v>
      </c>
      <c r="C590" s="66" t="s">
        <v>485</v>
      </c>
      <c r="D590" s="68">
        <v>45784</v>
      </c>
      <c r="E590" s="67">
        <v>100</v>
      </c>
      <c r="F590" s="67">
        <v>0</v>
      </c>
      <c r="G590" s="67">
        <v>123</v>
      </c>
      <c r="H590" s="66" t="s">
        <v>477</v>
      </c>
      <c r="I590" s="66" t="s">
        <v>473</v>
      </c>
      <c r="J590" s="67">
        <v>110</v>
      </c>
      <c r="K590" t="b">
        <f>B590=ステップ対応前!B590</f>
        <v>1</v>
      </c>
      <c r="L590" t="b">
        <f>C590=ステップ対応前!C590</f>
        <v>1</v>
      </c>
      <c r="M590" t="b">
        <f>D590=ステップ対応前!D590</f>
        <v>1</v>
      </c>
      <c r="N590" t="b">
        <f>E590=ステップ対応前!E590</f>
        <v>1</v>
      </c>
      <c r="O590" t="b">
        <f>F590=ステップ対応前!F590</f>
        <v>1</v>
      </c>
      <c r="P590" t="b">
        <f>G590=ステップ対応前!G590</f>
        <v>1</v>
      </c>
      <c r="Q590" t="b">
        <f>H590=ステップ対応前!H590</f>
        <v>1</v>
      </c>
      <c r="R590" t="b">
        <f>I590=ステップ対応前!I590</f>
        <v>1</v>
      </c>
      <c r="S590" t="b">
        <f>J590=ステップ対応前!J590</f>
        <v>1</v>
      </c>
    </row>
    <row r="591" spans="1:19" x14ac:dyDescent="0.55000000000000004">
      <c r="A591" s="87">
        <v>45933.581145833334</v>
      </c>
      <c r="B591" s="66" t="s">
        <v>1387</v>
      </c>
      <c r="C591" s="66" t="s">
        <v>486</v>
      </c>
      <c r="D591" s="68">
        <v>45714</v>
      </c>
      <c r="E591" s="67">
        <v>0</v>
      </c>
      <c r="F591" s="67">
        <v>2</v>
      </c>
      <c r="G591" s="67">
        <v>111</v>
      </c>
      <c r="H591" s="66" t="s">
        <v>477</v>
      </c>
      <c r="I591" s="66" t="s">
        <v>473</v>
      </c>
      <c r="J591" s="67">
        <v>110</v>
      </c>
      <c r="K591" t="b">
        <f>B591=ステップ対応前!B591</f>
        <v>1</v>
      </c>
      <c r="L591" t="b">
        <f>C591=ステップ対応前!C591</f>
        <v>1</v>
      </c>
      <c r="M591" t="b">
        <f>D591=ステップ対応前!D591</f>
        <v>1</v>
      </c>
      <c r="N591" t="b">
        <f>E591=ステップ対応前!E591</f>
        <v>1</v>
      </c>
      <c r="O591" t="b">
        <f>F591=ステップ対応前!F591</f>
        <v>1</v>
      </c>
      <c r="P591" t="b">
        <f>G591=ステップ対応前!G591</f>
        <v>1</v>
      </c>
      <c r="Q591" t="b">
        <f>H591=ステップ対応前!H591</f>
        <v>1</v>
      </c>
      <c r="R591" t="b">
        <f>I591=ステップ対応前!I591</f>
        <v>1</v>
      </c>
      <c r="S591" t="b">
        <f>J591=ステップ対応前!J591</f>
        <v>1</v>
      </c>
    </row>
    <row r="592" spans="1:19" x14ac:dyDescent="0.55000000000000004">
      <c r="A592" s="87">
        <v>45933.581145833334</v>
      </c>
      <c r="B592" s="66" t="s">
        <v>1387</v>
      </c>
      <c r="C592" s="66" t="s">
        <v>486</v>
      </c>
      <c r="D592" s="68">
        <v>45743</v>
      </c>
      <c r="E592" s="67">
        <v>0</v>
      </c>
      <c r="F592" s="67">
        <v>100</v>
      </c>
      <c r="G592" s="67">
        <v>132</v>
      </c>
      <c r="H592" s="66" t="s">
        <v>477</v>
      </c>
      <c r="I592" s="66" t="s">
        <v>473</v>
      </c>
      <c r="J592" s="67">
        <v>110</v>
      </c>
      <c r="K592" t="b">
        <f>B592=ステップ対応前!B592</f>
        <v>1</v>
      </c>
      <c r="L592" t="b">
        <f>C592=ステップ対応前!C592</f>
        <v>1</v>
      </c>
      <c r="M592" t="b">
        <f>D592=ステップ対応前!D592</f>
        <v>1</v>
      </c>
      <c r="N592" t="b">
        <f>E592=ステップ対応前!E592</f>
        <v>1</v>
      </c>
      <c r="O592" t="b">
        <f>F592=ステップ対応前!F592</f>
        <v>1</v>
      </c>
      <c r="P592" t="b">
        <f>G592=ステップ対応前!G592</f>
        <v>1</v>
      </c>
      <c r="Q592" t="b">
        <f>H592=ステップ対応前!H592</f>
        <v>1</v>
      </c>
      <c r="R592" t="b">
        <f>I592=ステップ対応前!I592</f>
        <v>1</v>
      </c>
      <c r="S592" t="b">
        <f>J592=ステップ対応前!J592</f>
        <v>1</v>
      </c>
    </row>
    <row r="593" spans="1:19" x14ac:dyDescent="0.55000000000000004">
      <c r="A593" s="87">
        <v>45933.581145833334</v>
      </c>
      <c r="B593" s="66" t="s">
        <v>1387</v>
      </c>
      <c r="C593" s="66" t="s">
        <v>488</v>
      </c>
      <c r="D593" s="68">
        <v>45729</v>
      </c>
      <c r="E593" s="67">
        <v>0</v>
      </c>
      <c r="F593" s="67">
        <v>14</v>
      </c>
      <c r="G593" s="67">
        <v>132</v>
      </c>
      <c r="H593" s="66" t="s">
        <v>489</v>
      </c>
      <c r="I593" s="66" t="s">
        <v>490</v>
      </c>
      <c r="J593" s="67">
        <v>150</v>
      </c>
      <c r="K593" t="b">
        <f>B593=ステップ対応前!B593</f>
        <v>1</v>
      </c>
      <c r="L593" t="b">
        <f>C593=ステップ対応前!C593</f>
        <v>1</v>
      </c>
      <c r="M593" t="b">
        <f>D593=ステップ対応前!D593</f>
        <v>1</v>
      </c>
      <c r="N593" t="b">
        <f>E593=ステップ対応前!E593</f>
        <v>1</v>
      </c>
      <c r="O593" t="b">
        <f>F593=ステップ対応前!F593</f>
        <v>1</v>
      </c>
      <c r="P593" t="b">
        <f>G593=ステップ対応前!G593</f>
        <v>1</v>
      </c>
      <c r="Q593" t="b">
        <f>H593=ステップ対応前!H593</f>
        <v>1</v>
      </c>
      <c r="R593" t="b">
        <f>I593=ステップ対応前!I593</f>
        <v>1</v>
      </c>
      <c r="S593" t="b">
        <f>J593=ステップ対応前!J593</f>
        <v>1</v>
      </c>
    </row>
    <row r="594" spans="1:19" x14ac:dyDescent="0.55000000000000004">
      <c r="A594" s="87">
        <v>45933.581145833334</v>
      </c>
      <c r="B594" s="66" t="s">
        <v>1387</v>
      </c>
      <c r="C594" s="66" t="s">
        <v>488</v>
      </c>
      <c r="D594" s="68">
        <v>45730</v>
      </c>
      <c r="E594" s="67">
        <v>0</v>
      </c>
      <c r="F594" s="67">
        <v>14</v>
      </c>
      <c r="G594" s="67">
        <v>132</v>
      </c>
      <c r="H594" s="66" t="s">
        <v>489</v>
      </c>
      <c r="I594" s="66" t="s">
        <v>490</v>
      </c>
      <c r="J594" s="67">
        <v>150</v>
      </c>
      <c r="K594" t="b">
        <f>B594=ステップ対応前!B594</f>
        <v>1</v>
      </c>
      <c r="L594" t="b">
        <f>C594=ステップ対応前!C594</f>
        <v>1</v>
      </c>
      <c r="M594" t="b">
        <f>D594=ステップ対応前!D594</f>
        <v>1</v>
      </c>
      <c r="N594" t="b">
        <f>E594=ステップ対応前!E594</f>
        <v>1</v>
      </c>
      <c r="O594" t="b">
        <f>F594=ステップ対応前!F594</f>
        <v>1</v>
      </c>
      <c r="P594" t="b">
        <f>G594=ステップ対応前!G594</f>
        <v>1</v>
      </c>
      <c r="Q594" t="b">
        <f>H594=ステップ対応前!H594</f>
        <v>1</v>
      </c>
      <c r="R594" t="b">
        <f>I594=ステップ対応前!I594</f>
        <v>1</v>
      </c>
      <c r="S594" t="b">
        <f>J594=ステップ対応前!J594</f>
        <v>1</v>
      </c>
    </row>
    <row r="595" spans="1:19" x14ac:dyDescent="0.55000000000000004">
      <c r="A595" s="87">
        <v>45933.581145833334</v>
      </c>
      <c r="B595" s="66" t="s">
        <v>1387</v>
      </c>
      <c r="C595" s="66" t="s">
        <v>488</v>
      </c>
      <c r="D595" s="68">
        <v>45733</v>
      </c>
      <c r="E595" s="67">
        <v>0</v>
      </c>
      <c r="F595" s="67">
        <v>16</v>
      </c>
      <c r="G595" s="67">
        <v>100</v>
      </c>
      <c r="H595" s="66" t="s">
        <v>489</v>
      </c>
      <c r="I595" s="66" t="s">
        <v>490</v>
      </c>
      <c r="J595" s="67">
        <v>150</v>
      </c>
      <c r="K595" t="b">
        <f>B595=ステップ対応前!B595</f>
        <v>1</v>
      </c>
      <c r="L595" t="b">
        <f>C595=ステップ対応前!C595</f>
        <v>1</v>
      </c>
      <c r="M595" t="b">
        <f>D595=ステップ対応前!D595</f>
        <v>1</v>
      </c>
      <c r="N595" t="b">
        <f>E595=ステップ対応前!E595</f>
        <v>1</v>
      </c>
      <c r="O595" t="b">
        <f>F595=ステップ対応前!F595</f>
        <v>1</v>
      </c>
      <c r="P595" t="b">
        <f>G595=ステップ対応前!G595</f>
        <v>1</v>
      </c>
      <c r="Q595" t="b">
        <f>H595=ステップ対応前!H595</f>
        <v>1</v>
      </c>
      <c r="R595" t="b">
        <f>I595=ステップ対応前!I595</f>
        <v>1</v>
      </c>
      <c r="S595" t="b">
        <f>J595=ステップ対応前!J595</f>
        <v>1</v>
      </c>
    </row>
    <row r="596" spans="1:19" x14ac:dyDescent="0.55000000000000004">
      <c r="A596" s="87">
        <v>45933.581145833334</v>
      </c>
      <c r="B596" s="66" t="s">
        <v>1387</v>
      </c>
      <c r="C596" s="66" t="s">
        <v>488</v>
      </c>
      <c r="D596" s="68">
        <v>45734</v>
      </c>
      <c r="E596" s="67">
        <v>14</v>
      </c>
      <c r="F596" s="67">
        <v>10</v>
      </c>
      <c r="G596" s="67">
        <v>124</v>
      </c>
      <c r="H596" s="66" t="s">
        <v>489</v>
      </c>
      <c r="I596" s="66" t="s">
        <v>490</v>
      </c>
      <c r="J596" s="67">
        <v>150</v>
      </c>
      <c r="K596" t="b">
        <f>B596=ステップ対応前!B596</f>
        <v>1</v>
      </c>
      <c r="L596" t="b">
        <f>C596=ステップ対応前!C596</f>
        <v>1</v>
      </c>
      <c r="M596" t="b">
        <f>D596=ステップ対応前!D596</f>
        <v>1</v>
      </c>
      <c r="N596" t="b">
        <f>E596=ステップ対応前!E596</f>
        <v>1</v>
      </c>
      <c r="O596" t="b">
        <f>F596=ステップ対応前!F596</f>
        <v>1</v>
      </c>
      <c r="P596" t="b">
        <f>G596=ステップ対応前!G596</f>
        <v>1</v>
      </c>
      <c r="Q596" t="b">
        <f>H596=ステップ対応前!H596</f>
        <v>1</v>
      </c>
      <c r="R596" t="b">
        <f>I596=ステップ対応前!I596</f>
        <v>1</v>
      </c>
      <c r="S596" t="b">
        <f>J596=ステップ対応前!J596</f>
        <v>1</v>
      </c>
    </row>
    <row r="597" spans="1:19" x14ac:dyDescent="0.55000000000000004">
      <c r="A597" s="87">
        <v>45933.581145833334</v>
      </c>
      <c r="B597" s="66" t="s">
        <v>1387</v>
      </c>
      <c r="C597" s="66" t="s">
        <v>488</v>
      </c>
      <c r="D597" s="68">
        <v>45735</v>
      </c>
      <c r="E597" s="67">
        <v>14</v>
      </c>
      <c r="F597" s="67">
        <v>24</v>
      </c>
      <c r="G597" s="67">
        <v>115</v>
      </c>
      <c r="H597" s="66" t="s">
        <v>489</v>
      </c>
      <c r="I597" s="66" t="s">
        <v>490</v>
      </c>
      <c r="J597" s="67">
        <v>150</v>
      </c>
      <c r="K597" t="b">
        <f>B597=ステップ対応前!B597</f>
        <v>1</v>
      </c>
      <c r="L597" t="b">
        <f>C597=ステップ対応前!C597</f>
        <v>1</v>
      </c>
      <c r="M597" t="b">
        <f>D597=ステップ対応前!D597</f>
        <v>1</v>
      </c>
      <c r="N597" t="b">
        <f>E597=ステップ対応前!E597</f>
        <v>1</v>
      </c>
      <c r="O597" t="b">
        <f>F597=ステップ対応前!F597</f>
        <v>1</v>
      </c>
      <c r="P597" t="b">
        <f>G597=ステップ対応前!G597</f>
        <v>1</v>
      </c>
      <c r="Q597" t="b">
        <f>H597=ステップ対応前!H597</f>
        <v>1</v>
      </c>
      <c r="R597" t="b">
        <f>I597=ステップ対応前!I597</f>
        <v>1</v>
      </c>
      <c r="S597" t="b">
        <f>J597=ステップ対応前!J597</f>
        <v>1</v>
      </c>
    </row>
    <row r="598" spans="1:19" x14ac:dyDescent="0.55000000000000004">
      <c r="A598" s="87">
        <v>45933.581145833334</v>
      </c>
      <c r="B598" s="66" t="s">
        <v>1387</v>
      </c>
      <c r="C598" s="66" t="s">
        <v>488</v>
      </c>
      <c r="D598" s="68">
        <v>45736</v>
      </c>
      <c r="E598" s="67">
        <v>16</v>
      </c>
      <c r="F598" s="67">
        <v>0</v>
      </c>
      <c r="G598" s="67">
        <v>118</v>
      </c>
      <c r="H598" s="66" t="s">
        <v>489</v>
      </c>
      <c r="I598" s="66" t="s">
        <v>490</v>
      </c>
      <c r="J598" s="67">
        <v>150</v>
      </c>
      <c r="K598" t="b">
        <f>B598=ステップ対応前!B598</f>
        <v>1</v>
      </c>
      <c r="L598" t="b">
        <f>C598=ステップ対応前!C598</f>
        <v>1</v>
      </c>
      <c r="M598" t="b">
        <f>D598=ステップ対応前!D598</f>
        <v>1</v>
      </c>
      <c r="N598" t="b">
        <f>E598=ステップ対応前!E598</f>
        <v>1</v>
      </c>
      <c r="O598" t="b">
        <f>F598=ステップ対応前!F598</f>
        <v>1</v>
      </c>
      <c r="P598" t="b">
        <f>G598=ステップ対応前!G598</f>
        <v>1</v>
      </c>
      <c r="Q598" t="b">
        <f>H598=ステップ対応前!H598</f>
        <v>1</v>
      </c>
      <c r="R598" t="b">
        <f>I598=ステップ対応前!I598</f>
        <v>1</v>
      </c>
      <c r="S598" t="b">
        <f>J598=ステップ対応前!J598</f>
        <v>1</v>
      </c>
    </row>
    <row r="599" spans="1:19" x14ac:dyDescent="0.55000000000000004">
      <c r="A599" s="87">
        <v>45933.581145833334</v>
      </c>
      <c r="B599" s="66" t="s">
        <v>1387</v>
      </c>
      <c r="C599" s="66" t="s">
        <v>488</v>
      </c>
      <c r="D599" s="68">
        <v>45737</v>
      </c>
      <c r="E599" s="67">
        <v>10</v>
      </c>
      <c r="F599" s="67">
        <v>0</v>
      </c>
      <c r="G599" s="67">
        <v>118</v>
      </c>
      <c r="H599" s="66" t="s">
        <v>489</v>
      </c>
      <c r="I599" s="66" t="s">
        <v>490</v>
      </c>
      <c r="J599" s="67">
        <v>150</v>
      </c>
      <c r="K599" t="b">
        <f>B599=ステップ対応前!B599</f>
        <v>1</v>
      </c>
      <c r="L599" t="b">
        <f>C599=ステップ対応前!C599</f>
        <v>1</v>
      </c>
      <c r="M599" t="b">
        <f>D599=ステップ対応前!D599</f>
        <v>1</v>
      </c>
      <c r="N599" t="b">
        <f>E599=ステップ対応前!E599</f>
        <v>1</v>
      </c>
      <c r="O599" t="b">
        <f>F599=ステップ対応前!F599</f>
        <v>1</v>
      </c>
      <c r="P599" t="b">
        <f>G599=ステップ対応前!G599</f>
        <v>1</v>
      </c>
      <c r="Q599" t="b">
        <f>H599=ステップ対応前!H599</f>
        <v>1</v>
      </c>
      <c r="R599" t="b">
        <f>I599=ステップ対応前!I599</f>
        <v>1</v>
      </c>
      <c r="S599" t="b">
        <f>J599=ステップ対応前!J599</f>
        <v>1</v>
      </c>
    </row>
    <row r="600" spans="1:19" x14ac:dyDescent="0.55000000000000004">
      <c r="A600" s="87">
        <v>45933.581145833334</v>
      </c>
      <c r="B600" s="66" t="s">
        <v>1387</v>
      </c>
      <c r="C600" s="66" t="s">
        <v>488</v>
      </c>
      <c r="D600" s="68">
        <v>45740</v>
      </c>
      <c r="E600" s="67">
        <v>24</v>
      </c>
      <c r="F600" s="67">
        <v>0</v>
      </c>
      <c r="G600" s="67">
        <v>115</v>
      </c>
      <c r="H600" s="66" t="s">
        <v>489</v>
      </c>
      <c r="I600" s="66" t="s">
        <v>490</v>
      </c>
      <c r="J600" s="67">
        <v>150</v>
      </c>
      <c r="K600" t="b">
        <f>B600=ステップ対応前!B600</f>
        <v>1</v>
      </c>
      <c r="L600" t="b">
        <f>C600=ステップ対応前!C600</f>
        <v>1</v>
      </c>
      <c r="M600" t="b">
        <f>D600=ステップ対応前!D600</f>
        <v>1</v>
      </c>
      <c r="N600" t="b">
        <f>E600=ステップ対応前!E600</f>
        <v>1</v>
      </c>
      <c r="O600" t="b">
        <f>F600=ステップ対応前!F600</f>
        <v>1</v>
      </c>
      <c r="P600" t="b">
        <f>G600=ステップ対応前!G600</f>
        <v>1</v>
      </c>
      <c r="Q600" t="b">
        <f>H600=ステップ対応前!H600</f>
        <v>1</v>
      </c>
      <c r="R600" t="b">
        <f>I600=ステップ対応前!I600</f>
        <v>1</v>
      </c>
      <c r="S600" t="b">
        <f>J600=ステップ対応前!J600</f>
        <v>1</v>
      </c>
    </row>
    <row r="601" spans="1:19" x14ac:dyDescent="0.55000000000000004">
      <c r="A601" s="87">
        <v>45933.581145833334</v>
      </c>
      <c r="B601" s="66" t="s">
        <v>1387</v>
      </c>
      <c r="C601" s="66" t="s">
        <v>488</v>
      </c>
      <c r="D601" s="68">
        <v>45754</v>
      </c>
      <c r="E601" s="67">
        <v>0</v>
      </c>
      <c r="F601" s="67">
        <v>28</v>
      </c>
      <c r="G601" s="67">
        <v>120</v>
      </c>
      <c r="H601" s="66" t="s">
        <v>489</v>
      </c>
      <c r="I601" s="66" t="s">
        <v>490</v>
      </c>
      <c r="J601" s="67">
        <v>150</v>
      </c>
      <c r="K601" t="b">
        <f>B601=ステップ対応前!B601</f>
        <v>1</v>
      </c>
      <c r="L601" t="b">
        <f>C601=ステップ対応前!C601</f>
        <v>1</v>
      </c>
      <c r="M601" t="b">
        <f>D601=ステップ対応前!D601</f>
        <v>1</v>
      </c>
      <c r="N601" t="b">
        <f>E601=ステップ対応前!E601</f>
        <v>1</v>
      </c>
      <c r="O601" t="b">
        <f>F601=ステップ対応前!F601</f>
        <v>1</v>
      </c>
      <c r="P601" t="b">
        <f>G601=ステップ対応前!G601</f>
        <v>1</v>
      </c>
      <c r="Q601" t="b">
        <f>H601=ステップ対応前!H601</f>
        <v>1</v>
      </c>
      <c r="R601" t="b">
        <f>I601=ステップ対応前!I601</f>
        <v>1</v>
      </c>
      <c r="S601" t="b">
        <f>J601=ステップ対応前!J601</f>
        <v>1</v>
      </c>
    </row>
    <row r="602" spans="1:19" x14ac:dyDescent="0.55000000000000004">
      <c r="A602" s="87">
        <v>45933.581145833334</v>
      </c>
      <c r="B602" s="66" t="s">
        <v>1387</v>
      </c>
      <c r="C602" s="66" t="s">
        <v>488</v>
      </c>
      <c r="D602" s="68">
        <v>45755</v>
      </c>
      <c r="E602" s="67">
        <v>0</v>
      </c>
      <c r="F602" s="67">
        <v>30</v>
      </c>
      <c r="G602" s="67">
        <v>103</v>
      </c>
      <c r="H602" s="66" t="s">
        <v>489</v>
      </c>
      <c r="I602" s="66" t="s">
        <v>490</v>
      </c>
      <c r="J602" s="67">
        <v>150</v>
      </c>
      <c r="K602" t="b">
        <f>B602=ステップ対応前!B602</f>
        <v>1</v>
      </c>
      <c r="L602" t="b">
        <f>C602=ステップ対応前!C602</f>
        <v>1</v>
      </c>
      <c r="M602" t="b">
        <f>D602=ステップ対応前!D602</f>
        <v>1</v>
      </c>
      <c r="N602" t="b">
        <f>E602=ステップ対応前!E602</f>
        <v>1</v>
      </c>
      <c r="O602" t="b">
        <f>F602=ステップ対応前!F602</f>
        <v>1</v>
      </c>
      <c r="P602" t="b">
        <f>G602=ステップ対応前!G602</f>
        <v>1</v>
      </c>
      <c r="Q602" t="b">
        <f>H602=ステップ対応前!H602</f>
        <v>1</v>
      </c>
      <c r="R602" t="b">
        <f>I602=ステップ対応前!I602</f>
        <v>1</v>
      </c>
      <c r="S602" t="b">
        <f>J602=ステップ対応前!J602</f>
        <v>1</v>
      </c>
    </row>
    <row r="603" spans="1:19" x14ac:dyDescent="0.55000000000000004">
      <c r="A603" s="87">
        <v>45933.581145833334</v>
      </c>
      <c r="B603" s="66" t="s">
        <v>1387</v>
      </c>
      <c r="C603" s="66" t="s">
        <v>488</v>
      </c>
      <c r="D603" s="68">
        <v>45756</v>
      </c>
      <c r="E603" s="67">
        <v>28</v>
      </c>
      <c r="F603" s="67">
        <v>15</v>
      </c>
      <c r="G603" s="67">
        <v>91</v>
      </c>
      <c r="H603" s="66" t="s">
        <v>489</v>
      </c>
      <c r="I603" s="66" t="s">
        <v>490</v>
      </c>
      <c r="J603" s="67">
        <v>150</v>
      </c>
      <c r="K603" t="b">
        <f>B603=ステップ対応前!B603</f>
        <v>1</v>
      </c>
      <c r="L603" t="b">
        <f>C603=ステップ対応前!C603</f>
        <v>1</v>
      </c>
      <c r="M603" t="b">
        <f>D603=ステップ対応前!D603</f>
        <v>1</v>
      </c>
      <c r="N603" t="b">
        <f>E603=ステップ対応前!E603</f>
        <v>1</v>
      </c>
      <c r="O603" t="b">
        <f>F603=ステップ対応前!F603</f>
        <v>1</v>
      </c>
      <c r="P603" t="b">
        <f>G603=ステップ対応前!G603</f>
        <v>1</v>
      </c>
      <c r="Q603" t="b">
        <f>H603=ステップ対応前!H603</f>
        <v>1</v>
      </c>
      <c r="R603" t="b">
        <f>I603=ステップ対応前!I603</f>
        <v>1</v>
      </c>
      <c r="S603" t="b">
        <f>J603=ステップ対応前!J603</f>
        <v>1</v>
      </c>
    </row>
    <row r="604" spans="1:19" x14ac:dyDescent="0.55000000000000004">
      <c r="A604" s="87">
        <v>45933.581145833334</v>
      </c>
      <c r="B604" s="66" t="s">
        <v>1387</v>
      </c>
      <c r="C604" s="66" t="s">
        <v>488</v>
      </c>
      <c r="D604" s="68">
        <v>45757</v>
      </c>
      <c r="E604" s="67">
        <v>25</v>
      </c>
      <c r="F604" s="67">
        <v>0</v>
      </c>
      <c r="G604" s="67">
        <v>120</v>
      </c>
      <c r="H604" s="66" t="s">
        <v>489</v>
      </c>
      <c r="I604" s="66" t="s">
        <v>490</v>
      </c>
      <c r="J604" s="67">
        <v>150</v>
      </c>
      <c r="K604" t="b">
        <f>B604=ステップ対応前!B604</f>
        <v>1</v>
      </c>
      <c r="L604" t="b">
        <f>C604=ステップ対応前!C604</f>
        <v>1</v>
      </c>
      <c r="M604" t="b">
        <f>D604=ステップ対応前!D604</f>
        <v>1</v>
      </c>
      <c r="N604" t="b">
        <f>E604=ステップ対応前!E604</f>
        <v>1</v>
      </c>
      <c r="O604" t="b">
        <f>F604=ステップ対応前!F604</f>
        <v>1</v>
      </c>
      <c r="P604" t="b">
        <f>G604=ステップ対応前!G604</f>
        <v>1</v>
      </c>
      <c r="Q604" t="b">
        <f>H604=ステップ対応前!H604</f>
        <v>1</v>
      </c>
      <c r="R604" t="b">
        <f>I604=ステップ対応前!I604</f>
        <v>1</v>
      </c>
      <c r="S604" t="b">
        <f>J604=ステップ対応前!J604</f>
        <v>1</v>
      </c>
    </row>
    <row r="605" spans="1:19" x14ac:dyDescent="0.55000000000000004">
      <c r="A605" s="87">
        <v>45933.581145833334</v>
      </c>
      <c r="B605" s="66" t="s">
        <v>1387</v>
      </c>
      <c r="C605" s="66" t="s">
        <v>488</v>
      </c>
      <c r="D605" s="68">
        <v>45758</v>
      </c>
      <c r="E605" s="67">
        <v>15</v>
      </c>
      <c r="F605" s="67">
        <v>0</v>
      </c>
      <c r="G605" s="67">
        <v>104</v>
      </c>
      <c r="H605" s="66" t="s">
        <v>489</v>
      </c>
      <c r="I605" s="66" t="s">
        <v>490</v>
      </c>
      <c r="J605" s="67">
        <v>150</v>
      </c>
      <c r="K605" t="b">
        <f>B605=ステップ対応前!B605</f>
        <v>1</v>
      </c>
      <c r="L605" t="b">
        <f>C605=ステップ対応前!C605</f>
        <v>1</v>
      </c>
      <c r="M605" t="b">
        <f>D605=ステップ対応前!D605</f>
        <v>1</v>
      </c>
      <c r="N605" t="b">
        <f>E605=ステップ対応前!E605</f>
        <v>1</v>
      </c>
      <c r="O605" t="b">
        <f>F605=ステップ対応前!F605</f>
        <v>1</v>
      </c>
      <c r="P605" t="b">
        <f>G605=ステップ対応前!G605</f>
        <v>1</v>
      </c>
      <c r="Q605" t="b">
        <f>H605=ステップ対応前!H605</f>
        <v>1</v>
      </c>
      <c r="R605" t="b">
        <f>I605=ステップ対応前!I605</f>
        <v>1</v>
      </c>
      <c r="S605" t="b">
        <f>J605=ステップ対応前!J605</f>
        <v>1</v>
      </c>
    </row>
    <row r="606" spans="1:19" x14ac:dyDescent="0.55000000000000004">
      <c r="A606" s="87">
        <v>45933.581145833334</v>
      </c>
      <c r="B606" s="66" t="s">
        <v>1387</v>
      </c>
      <c r="C606" s="66" t="s">
        <v>488</v>
      </c>
      <c r="D606" s="68">
        <v>45792</v>
      </c>
      <c r="E606" s="67">
        <v>29</v>
      </c>
      <c r="F606" s="67">
        <v>0</v>
      </c>
      <c r="G606" s="67">
        <v>108</v>
      </c>
      <c r="H606" s="66" t="s">
        <v>489</v>
      </c>
      <c r="I606" s="66" t="s">
        <v>490</v>
      </c>
      <c r="J606" s="67">
        <v>150</v>
      </c>
      <c r="K606" t="b">
        <f>B606=ステップ対応前!B606</f>
        <v>1</v>
      </c>
      <c r="L606" t="b">
        <f>C606=ステップ対応前!C606</f>
        <v>1</v>
      </c>
      <c r="M606" t="b">
        <f>D606=ステップ対応前!D606</f>
        <v>1</v>
      </c>
      <c r="N606" t="b">
        <f>E606=ステップ対応前!E606</f>
        <v>1</v>
      </c>
      <c r="O606" t="b">
        <f>F606=ステップ対応前!F606</f>
        <v>1</v>
      </c>
      <c r="P606" t="b">
        <f>G606=ステップ対応前!G606</f>
        <v>1</v>
      </c>
      <c r="Q606" t="b">
        <f>H606=ステップ対応前!H606</f>
        <v>1</v>
      </c>
      <c r="R606" t="b">
        <f>I606=ステップ対応前!I606</f>
        <v>1</v>
      </c>
      <c r="S606" t="b">
        <f>J606=ステップ対応前!J606</f>
        <v>1</v>
      </c>
    </row>
    <row r="607" spans="1:19" x14ac:dyDescent="0.55000000000000004">
      <c r="A607" s="87">
        <v>45933.581145833334</v>
      </c>
      <c r="B607" s="66" t="s">
        <v>1387</v>
      </c>
      <c r="C607" s="66" t="s">
        <v>488</v>
      </c>
      <c r="D607" s="68">
        <v>45793</v>
      </c>
      <c r="E607" s="67">
        <v>1</v>
      </c>
      <c r="F607" s="67">
        <v>0</v>
      </c>
      <c r="G607" s="67">
        <v>120</v>
      </c>
      <c r="H607" s="66" t="s">
        <v>489</v>
      </c>
      <c r="I607" s="66" t="s">
        <v>490</v>
      </c>
      <c r="J607" s="67">
        <v>150</v>
      </c>
      <c r="K607" t="b">
        <f>B607=ステップ対応前!B607</f>
        <v>1</v>
      </c>
      <c r="L607" t="b">
        <f>C607=ステップ対応前!C607</f>
        <v>1</v>
      </c>
      <c r="M607" t="b">
        <f>D607=ステップ対応前!D607</f>
        <v>1</v>
      </c>
      <c r="N607" t="b">
        <f>E607=ステップ対応前!E607</f>
        <v>1</v>
      </c>
      <c r="O607" t="b">
        <f>F607=ステップ対応前!F607</f>
        <v>1</v>
      </c>
      <c r="P607" t="b">
        <f>G607=ステップ対応前!G607</f>
        <v>1</v>
      </c>
      <c r="Q607" t="b">
        <f>H607=ステップ対応前!H607</f>
        <v>1</v>
      </c>
      <c r="R607" t="b">
        <f>I607=ステップ対応前!I607</f>
        <v>1</v>
      </c>
      <c r="S607" t="b">
        <f>J607=ステップ対応前!J607</f>
        <v>1</v>
      </c>
    </row>
    <row r="608" spans="1:19" x14ac:dyDescent="0.55000000000000004">
      <c r="A608" s="87">
        <v>45933.581145833334</v>
      </c>
      <c r="B608" s="66" t="s">
        <v>1387</v>
      </c>
      <c r="C608" s="66" t="s">
        <v>495</v>
      </c>
      <c r="D608" s="68">
        <v>45722</v>
      </c>
      <c r="E608" s="67">
        <v>0</v>
      </c>
      <c r="F608" s="67">
        <v>12</v>
      </c>
      <c r="G608" s="67">
        <v>126</v>
      </c>
      <c r="H608" s="66" t="s">
        <v>494</v>
      </c>
      <c r="I608" s="66" t="s">
        <v>496</v>
      </c>
      <c r="J608" s="67">
        <v>180</v>
      </c>
      <c r="K608" t="b">
        <f>B608=ステップ対応前!B608</f>
        <v>1</v>
      </c>
      <c r="L608" t="b">
        <f>C608=ステップ対応前!C608</f>
        <v>1</v>
      </c>
      <c r="M608" t="b">
        <f>D608=ステップ対応前!D608</f>
        <v>1</v>
      </c>
      <c r="N608" t="b">
        <f>E608=ステップ対応前!E608</f>
        <v>1</v>
      </c>
      <c r="O608" t="b">
        <f>F608=ステップ対応前!F608</f>
        <v>1</v>
      </c>
      <c r="P608" t="b">
        <f>G608=ステップ対応前!G608</f>
        <v>1</v>
      </c>
      <c r="Q608" t="b">
        <f>H608=ステップ対応前!H608</f>
        <v>1</v>
      </c>
      <c r="R608" t="b">
        <f>I608=ステップ対応前!I608</f>
        <v>1</v>
      </c>
      <c r="S608" t="b">
        <f>J608=ステップ対応前!J608</f>
        <v>1</v>
      </c>
    </row>
    <row r="609" spans="1:19" x14ac:dyDescent="0.55000000000000004">
      <c r="A609" s="87">
        <v>45933.581145833334</v>
      </c>
      <c r="B609" s="66" t="s">
        <v>1387</v>
      </c>
      <c r="C609" s="66" t="s">
        <v>495</v>
      </c>
      <c r="D609" s="68">
        <v>45723</v>
      </c>
      <c r="E609" s="67">
        <v>0</v>
      </c>
      <c r="F609" s="67">
        <v>13</v>
      </c>
      <c r="G609" s="67">
        <v>134</v>
      </c>
      <c r="H609" s="66" t="s">
        <v>494</v>
      </c>
      <c r="I609" s="66" t="s">
        <v>496</v>
      </c>
      <c r="J609" s="67">
        <v>180</v>
      </c>
      <c r="K609" t="b">
        <f>B609=ステップ対応前!B609</f>
        <v>1</v>
      </c>
      <c r="L609" t="b">
        <f>C609=ステップ対応前!C609</f>
        <v>1</v>
      </c>
      <c r="M609" t="b">
        <f>D609=ステップ対応前!D609</f>
        <v>1</v>
      </c>
      <c r="N609" t="b">
        <f>E609=ステップ対応前!E609</f>
        <v>1</v>
      </c>
      <c r="O609" t="b">
        <f>F609=ステップ対応前!F609</f>
        <v>1</v>
      </c>
      <c r="P609" t="b">
        <f>G609=ステップ対応前!G609</f>
        <v>1</v>
      </c>
      <c r="Q609" t="b">
        <f>H609=ステップ対応前!H609</f>
        <v>1</v>
      </c>
      <c r="R609" t="b">
        <f>I609=ステップ対応前!I609</f>
        <v>1</v>
      </c>
      <c r="S609" t="b">
        <f>J609=ステップ対応前!J609</f>
        <v>1</v>
      </c>
    </row>
    <row r="610" spans="1:19" x14ac:dyDescent="0.55000000000000004">
      <c r="A610" s="87">
        <v>45933.581145833334</v>
      </c>
      <c r="B610" s="66" t="s">
        <v>1387</v>
      </c>
      <c r="C610" s="66" t="s">
        <v>495</v>
      </c>
      <c r="D610" s="68">
        <v>45727</v>
      </c>
      <c r="E610" s="67">
        <v>12</v>
      </c>
      <c r="F610" s="67">
        <v>0</v>
      </c>
      <c r="G610" s="67">
        <v>128</v>
      </c>
      <c r="H610" s="66" t="s">
        <v>494</v>
      </c>
      <c r="I610" s="66" t="s">
        <v>496</v>
      </c>
      <c r="J610" s="67">
        <v>180</v>
      </c>
      <c r="K610" t="b">
        <f>B610=ステップ対応前!B610</f>
        <v>1</v>
      </c>
      <c r="L610" t="b">
        <f>C610=ステップ対応前!C610</f>
        <v>1</v>
      </c>
      <c r="M610" t="b">
        <f>D610=ステップ対応前!D610</f>
        <v>1</v>
      </c>
      <c r="N610" t="b">
        <f>E610=ステップ対応前!E610</f>
        <v>1</v>
      </c>
      <c r="O610" t="b">
        <f>F610=ステップ対応前!F610</f>
        <v>1</v>
      </c>
      <c r="P610" t="b">
        <f>G610=ステップ対応前!G610</f>
        <v>1</v>
      </c>
      <c r="Q610" t="b">
        <f>H610=ステップ対応前!H610</f>
        <v>1</v>
      </c>
      <c r="R610" t="b">
        <f>I610=ステップ対応前!I610</f>
        <v>1</v>
      </c>
      <c r="S610" t="b">
        <f>J610=ステップ対応前!J610</f>
        <v>1</v>
      </c>
    </row>
    <row r="611" spans="1:19" x14ac:dyDescent="0.55000000000000004">
      <c r="A611" s="87">
        <v>45933.581145833334</v>
      </c>
      <c r="B611" s="66" t="s">
        <v>1387</v>
      </c>
      <c r="C611" s="66" t="s">
        <v>495</v>
      </c>
      <c r="D611" s="68">
        <v>45728</v>
      </c>
      <c r="E611" s="67">
        <v>13</v>
      </c>
      <c r="F611" s="67">
        <v>0</v>
      </c>
      <c r="G611" s="67">
        <v>129</v>
      </c>
      <c r="H611" s="66" t="s">
        <v>494</v>
      </c>
      <c r="I611" s="66" t="s">
        <v>496</v>
      </c>
      <c r="J611" s="67">
        <v>180</v>
      </c>
      <c r="K611" t="b">
        <f>B611=ステップ対応前!B611</f>
        <v>1</v>
      </c>
      <c r="L611" t="b">
        <f>C611=ステップ対応前!C611</f>
        <v>1</v>
      </c>
      <c r="M611" t="b">
        <f>D611=ステップ対応前!D611</f>
        <v>1</v>
      </c>
      <c r="N611" t="b">
        <f>E611=ステップ対応前!E611</f>
        <v>1</v>
      </c>
      <c r="O611" t="b">
        <f>F611=ステップ対応前!F611</f>
        <v>1</v>
      </c>
      <c r="P611" t="b">
        <f>G611=ステップ対応前!G611</f>
        <v>1</v>
      </c>
      <c r="Q611" t="b">
        <f>H611=ステップ対応前!H611</f>
        <v>1</v>
      </c>
      <c r="R611" t="b">
        <f>I611=ステップ対応前!I611</f>
        <v>1</v>
      </c>
      <c r="S611" t="b">
        <f>J611=ステップ対応前!J611</f>
        <v>1</v>
      </c>
    </row>
    <row r="612" spans="1:19" x14ac:dyDescent="0.55000000000000004">
      <c r="A612" s="87">
        <v>45933.581145833334</v>
      </c>
      <c r="B612" s="66" t="s">
        <v>1387</v>
      </c>
      <c r="C612" s="66" t="s">
        <v>498</v>
      </c>
      <c r="D612" s="68">
        <v>45727</v>
      </c>
      <c r="E612" s="67">
        <v>0</v>
      </c>
      <c r="F612" s="67">
        <v>20</v>
      </c>
      <c r="G612" s="67">
        <v>128</v>
      </c>
      <c r="H612" s="66" t="s">
        <v>497</v>
      </c>
      <c r="I612" s="66" t="s">
        <v>499</v>
      </c>
      <c r="J612" s="67">
        <v>120</v>
      </c>
      <c r="K612" t="b">
        <f>B612=ステップ対応前!B612</f>
        <v>1</v>
      </c>
      <c r="L612" t="b">
        <f>C612=ステップ対応前!C612</f>
        <v>1</v>
      </c>
      <c r="M612" t="b">
        <f>D612=ステップ対応前!D612</f>
        <v>1</v>
      </c>
      <c r="N612" t="b">
        <f>E612=ステップ対応前!E612</f>
        <v>1</v>
      </c>
      <c r="O612" t="b">
        <f>F612=ステップ対応前!F612</f>
        <v>1</v>
      </c>
      <c r="P612" t="b">
        <f>G612=ステップ対応前!G612</f>
        <v>1</v>
      </c>
      <c r="Q612" t="b">
        <f>H612=ステップ対応前!H612</f>
        <v>1</v>
      </c>
      <c r="R612" t="b">
        <f>I612=ステップ対応前!I612</f>
        <v>1</v>
      </c>
      <c r="S612" t="b">
        <f>J612=ステップ対応前!J612</f>
        <v>1</v>
      </c>
    </row>
    <row r="613" spans="1:19" x14ac:dyDescent="0.55000000000000004">
      <c r="A613" s="87">
        <v>45933.581145833334</v>
      </c>
      <c r="B613" s="66" t="s">
        <v>1387</v>
      </c>
      <c r="C613" s="66" t="s">
        <v>498</v>
      </c>
      <c r="D613" s="68">
        <v>45729</v>
      </c>
      <c r="E613" s="67">
        <v>20</v>
      </c>
      <c r="F613" s="67">
        <v>0</v>
      </c>
      <c r="G613" s="67">
        <v>132</v>
      </c>
      <c r="H613" s="66" t="s">
        <v>497</v>
      </c>
      <c r="I613" s="66" t="s">
        <v>499</v>
      </c>
      <c r="J613" s="67">
        <v>120</v>
      </c>
      <c r="K613" t="b">
        <f>B613=ステップ対応前!B613</f>
        <v>1</v>
      </c>
      <c r="L613" t="b">
        <f>C613=ステップ対応前!C613</f>
        <v>1</v>
      </c>
      <c r="M613" t="b">
        <f>D613=ステップ対応前!D613</f>
        <v>1</v>
      </c>
      <c r="N613" t="b">
        <f>E613=ステップ対応前!E613</f>
        <v>1</v>
      </c>
      <c r="O613" t="b">
        <f>F613=ステップ対応前!F613</f>
        <v>1</v>
      </c>
      <c r="P613" t="b">
        <f>G613=ステップ対応前!G613</f>
        <v>1</v>
      </c>
      <c r="Q613" t="b">
        <f>H613=ステップ対応前!H613</f>
        <v>1</v>
      </c>
      <c r="R613" t="b">
        <f>I613=ステップ対応前!I613</f>
        <v>1</v>
      </c>
      <c r="S613" t="b">
        <f>J613=ステップ対応前!J613</f>
        <v>1</v>
      </c>
    </row>
    <row r="614" spans="1:19" x14ac:dyDescent="0.55000000000000004">
      <c r="A614" s="87">
        <v>45933.581145833334</v>
      </c>
      <c r="B614" s="66" t="s">
        <v>1387</v>
      </c>
      <c r="C614" s="66" t="s">
        <v>506</v>
      </c>
      <c r="D614" s="68">
        <v>45799</v>
      </c>
      <c r="E614" s="67">
        <v>0</v>
      </c>
      <c r="F614" s="67">
        <v>4</v>
      </c>
      <c r="G614" s="67">
        <v>109</v>
      </c>
      <c r="H614" s="66" t="s">
        <v>505</v>
      </c>
      <c r="I614" s="66" t="s">
        <v>490</v>
      </c>
      <c r="J614" s="67">
        <v>160</v>
      </c>
      <c r="K614" t="b">
        <f>B614=ステップ対応前!B614</f>
        <v>1</v>
      </c>
      <c r="L614" t="b">
        <f>C614=ステップ対応前!C614</f>
        <v>1</v>
      </c>
      <c r="M614" t="b">
        <f>D614=ステップ対応前!D614</f>
        <v>1</v>
      </c>
      <c r="N614" t="b">
        <f>E614=ステップ対応前!E614</f>
        <v>1</v>
      </c>
      <c r="O614" t="b">
        <f>F614=ステップ対応前!F614</f>
        <v>1</v>
      </c>
      <c r="P614" t="b">
        <f>G614=ステップ対応前!G614</f>
        <v>1</v>
      </c>
      <c r="Q614" t="b">
        <f>H614=ステップ対応前!H614</f>
        <v>1</v>
      </c>
      <c r="R614" t="b">
        <f>I614=ステップ対応前!I614</f>
        <v>1</v>
      </c>
      <c r="S614" t="b">
        <f>J614=ステップ対応前!J614</f>
        <v>1</v>
      </c>
    </row>
    <row r="615" spans="1:19" x14ac:dyDescent="0.55000000000000004">
      <c r="A615" s="87">
        <v>45933.581145833334</v>
      </c>
      <c r="B615" s="66" t="s">
        <v>1387</v>
      </c>
      <c r="C615" s="66" t="s">
        <v>506</v>
      </c>
      <c r="D615" s="68">
        <v>45803</v>
      </c>
      <c r="E615" s="67">
        <v>4</v>
      </c>
      <c r="F615" s="67">
        <v>0</v>
      </c>
      <c r="G615" s="67">
        <v>111</v>
      </c>
      <c r="H615" s="66" t="s">
        <v>505</v>
      </c>
      <c r="I615" s="66" t="s">
        <v>490</v>
      </c>
      <c r="J615" s="67">
        <v>160</v>
      </c>
      <c r="K615" t="b">
        <f>B615=ステップ対応前!B615</f>
        <v>1</v>
      </c>
      <c r="L615" t="b">
        <f>C615=ステップ対応前!C615</f>
        <v>1</v>
      </c>
      <c r="M615" t="b">
        <f>D615=ステップ対応前!D615</f>
        <v>1</v>
      </c>
      <c r="N615" t="b">
        <f>E615=ステップ対応前!E615</f>
        <v>1</v>
      </c>
      <c r="O615" t="b">
        <f>F615=ステップ対応前!F615</f>
        <v>1</v>
      </c>
      <c r="P615" t="b">
        <f>G615=ステップ対応前!G615</f>
        <v>1</v>
      </c>
      <c r="Q615" t="b">
        <f>H615=ステップ対応前!H615</f>
        <v>1</v>
      </c>
      <c r="R615" t="b">
        <f>I615=ステップ対応前!I615</f>
        <v>1</v>
      </c>
      <c r="S615" t="b">
        <f>J615=ステップ対応前!J615</f>
        <v>1</v>
      </c>
    </row>
    <row r="616" spans="1:19" x14ac:dyDescent="0.55000000000000004">
      <c r="A616" s="87">
        <v>45933.581145833334</v>
      </c>
      <c r="B616" s="66" t="s">
        <v>1387</v>
      </c>
      <c r="C616" s="66" t="s">
        <v>508</v>
      </c>
      <c r="D616" s="68">
        <v>45714</v>
      </c>
      <c r="E616" s="67">
        <v>0</v>
      </c>
      <c r="F616" s="67">
        <v>170</v>
      </c>
      <c r="G616" s="67">
        <v>111</v>
      </c>
      <c r="H616" s="66" t="s">
        <v>507</v>
      </c>
      <c r="I616" s="66" t="s">
        <v>490</v>
      </c>
      <c r="J616" s="67">
        <v>150</v>
      </c>
      <c r="K616" t="b">
        <f>B616=ステップ対応前!B616</f>
        <v>1</v>
      </c>
      <c r="L616" t="b">
        <f>C616=ステップ対応前!C616</f>
        <v>1</v>
      </c>
      <c r="M616" t="b">
        <f>D616=ステップ対応前!D616</f>
        <v>1</v>
      </c>
      <c r="N616" t="b">
        <f>E616=ステップ対応前!E616</f>
        <v>1</v>
      </c>
      <c r="O616" t="b">
        <f>F616=ステップ対応前!F616</f>
        <v>1</v>
      </c>
      <c r="P616" t="b">
        <f>G616=ステップ対応前!G616</f>
        <v>1</v>
      </c>
      <c r="Q616" t="b">
        <f>H616=ステップ対応前!H616</f>
        <v>1</v>
      </c>
      <c r="R616" t="b">
        <f>I616=ステップ対応前!I616</f>
        <v>1</v>
      </c>
      <c r="S616" t="b">
        <f>J616=ステップ対応前!J616</f>
        <v>1</v>
      </c>
    </row>
    <row r="617" spans="1:19" x14ac:dyDescent="0.55000000000000004">
      <c r="A617" s="87">
        <v>45933.581145833334</v>
      </c>
      <c r="B617" s="66" t="s">
        <v>1387</v>
      </c>
      <c r="C617" s="66" t="s">
        <v>508</v>
      </c>
      <c r="D617" s="68">
        <v>45715</v>
      </c>
      <c r="E617" s="67">
        <v>0</v>
      </c>
      <c r="F617" s="67">
        <v>157</v>
      </c>
      <c r="G617" s="67">
        <v>129</v>
      </c>
      <c r="H617" s="66" t="s">
        <v>507</v>
      </c>
      <c r="I617" s="66" t="s">
        <v>490</v>
      </c>
      <c r="J617" s="67">
        <v>150</v>
      </c>
      <c r="K617" t="b">
        <f>B617=ステップ対応前!B617</f>
        <v>1</v>
      </c>
      <c r="L617" t="b">
        <f>C617=ステップ対応前!C617</f>
        <v>1</v>
      </c>
      <c r="M617" t="b">
        <f>D617=ステップ対応前!D617</f>
        <v>1</v>
      </c>
      <c r="N617" t="b">
        <f>E617=ステップ対応前!E617</f>
        <v>1</v>
      </c>
      <c r="O617" t="b">
        <f>F617=ステップ対応前!F617</f>
        <v>1</v>
      </c>
      <c r="P617" t="b">
        <f>G617=ステップ対応前!G617</f>
        <v>1</v>
      </c>
      <c r="Q617" t="b">
        <f>H617=ステップ対応前!H617</f>
        <v>1</v>
      </c>
      <c r="R617" t="b">
        <f>I617=ステップ対応前!I617</f>
        <v>1</v>
      </c>
      <c r="S617" t="b">
        <f>J617=ステップ対応前!J617</f>
        <v>1</v>
      </c>
    </row>
    <row r="618" spans="1:19" x14ac:dyDescent="0.55000000000000004">
      <c r="A618" s="87">
        <v>45933.581145833334</v>
      </c>
      <c r="B618" s="66" t="s">
        <v>1387</v>
      </c>
      <c r="C618" s="66" t="s">
        <v>508</v>
      </c>
      <c r="D618" s="68">
        <v>45716</v>
      </c>
      <c r="E618" s="67">
        <v>170</v>
      </c>
      <c r="F618" s="67">
        <v>160</v>
      </c>
      <c r="G618" s="67">
        <v>125</v>
      </c>
      <c r="H618" s="66" t="s">
        <v>507</v>
      </c>
      <c r="I618" s="66" t="s">
        <v>490</v>
      </c>
      <c r="J618" s="67">
        <v>150</v>
      </c>
      <c r="K618" t="b">
        <f>B618=ステップ対応前!B618</f>
        <v>1</v>
      </c>
      <c r="L618" t="b">
        <f>C618=ステップ対応前!C618</f>
        <v>1</v>
      </c>
      <c r="M618" t="b">
        <f>D618=ステップ対応前!D618</f>
        <v>1</v>
      </c>
      <c r="N618" t="b">
        <f>E618=ステップ対応前!E618</f>
        <v>1</v>
      </c>
      <c r="O618" t="b">
        <f>F618=ステップ対応前!F618</f>
        <v>1</v>
      </c>
      <c r="P618" t="b">
        <f>G618=ステップ対応前!G618</f>
        <v>1</v>
      </c>
      <c r="Q618" t="b">
        <f>H618=ステップ対応前!H618</f>
        <v>1</v>
      </c>
      <c r="R618" t="b">
        <f>I618=ステップ対応前!I618</f>
        <v>1</v>
      </c>
      <c r="S618" t="b">
        <f>J618=ステップ対応前!J618</f>
        <v>1</v>
      </c>
    </row>
    <row r="619" spans="1:19" x14ac:dyDescent="0.55000000000000004">
      <c r="A619" s="87">
        <v>45933.581145833334</v>
      </c>
      <c r="B619" s="66" t="s">
        <v>1387</v>
      </c>
      <c r="C619" s="66" t="s">
        <v>508</v>
      </c>
      <c r="D619" s="68">
        <v>45719</v>
      </c>
      <c r="E619" s="67">
        <v>157</v>
      </c>
      <c r="F619" s="67">
        <v>180</v>
      </c>
      <c r="G619" s="67">
        <v>126</v>
      </c>
      <c r="H619" s="66" t="s">
        <v>507</v>
      </c>
      <c r="I619" s="66" t="s">
        <v>490</v>
      </c>
      <c r="J619" s="67">
        <v>150</v>
      </c>
      <c r="K619" t="b">
        <f>B619=ステップ対応前!B619</f>
        <v>1</v>
      </c>
      <c r="L619" t="b">
        <f>C619=ステップ対応前!C619</f>
        <v>1</v>
      </c>
      <c r="M619" t="b">
        <f>D619=ステップ対応前!D619</f>
        <v>1</v>
      </c>
      <c r="N619" t="b">
        <f>E619=ステップ対応前!E619</f>
        <v>1</v>
      </c>
      <c r="O619" t="b">
        <f>F619=ステップ対応前!F619</f>
        <v>1</v>
      </c>
      <c r="P619" t="b">
        <f>G619=ステップ対応前!G619</f>
        <v>1</v>
      </c>
      <c r="Q619" t="b">
        <f>H619=ステップ対応前!H619</f>
        <v>1</v>
      </c>
      <c r="R619" t="b">
        <f>I619=ステップ対応前!I619</f>
        <v>1</v>
      </c>
      <c r="S619" t="b">
        <f>J619=ステップ対応前!J619</f>
        <v>1</v>
      </c>
    </row>
    <row r="620" spans="1:19" x14ac:dyDescent="0.55000000000000004">
      <c r="A620" s="87">
        <v>45933.581145833334</v>
      </c>
      <c r="B620" s="66" t="s">
        <v>1387</v>
      </c>
      <c r="C620" s="66" t="s">
        <v>508</v>
      </c>
      <c r="D620" s="68">
        <v>45720</v>
      </c>
      <c r="E620" s="67">
        <v>160</v>
      </c>
      <c r="F620" s="67">
        <v>167</v>
      </c>
      <c r="G620" s="67">
        <v>131</v>
      </c>
      <c r="H620" s="66" t="s">
        <v>507</v>
      </c>
      <c r="I620" s="66" t="s">
        <v>490</v>
      </c>
      <c r="J620" s="67">
        <v>150</v>
      </c>
      <c r="K620" t="b">
        <f>B620=ステップ対応前!B620</f>
        <v>1</v>
      </c>
      <c r="L620" t="b">
        <f>C620=ステップ対応前!C620</f>
        <v>1</v>
      </c>
      <c r="M620" t="b">
        <f>D620=ステップ対応前!D620</f>
        <v>1</v>
      </c>
      <c r="N620" t="b">
        <f>E620=ステップ対応前!E620</f>
        <v>1</v>
      </c>
      <c r="O620" t="b">
        <f>F620=ステップ対応前!F620</f>
        <v>1</v>
      </c>
      <c r="P620" t="b">
        <f>G620=ステップ対応前!G620</f>
        <v>1</v>
      </c>
      <c r="Q620" t="b">
        <f>H620=ステップ対応前!H620</f>
        <v>1</v>
      </c>
      <c r="R620" t="b">
        <f>I620=ステップ対応前!I620</f>
        <v>1</v>
      </c>
      <c r="S620" t="b">
        <f>J620=ステップ対応前!J620</f>
        <v>1</v>
      </c>
    </row>
    <row r="621" spans="1:19" x14ac:dyDescent="0.55000000000000004">
      <c r="A621" s="87">
        <v>45933.581145833334</v>
      </c>
      <c r="B621" s="66" t="s">
        <v>1387</v>
      </c>
      <c r="C621" s="66" t="s">
        <v>508</v>
      </c>
      <c r="D621" s="68">
        <v>45721</v>
      </c>
      <c r="E621" s="67">
        <v>180</v>
      </c>
      <c r="F621" s="67">
        <v>167</v>
      </c>
      <c r="G621" s="67">
        <v>129</v>
      </c>
      <c r="H621" s="66" t="s">
        <v>507</v>
      </c>
      <c r="I621" s="66" t="s">
        <v>490</v>
      </c>
      <c r="J621" s="67">
        <v>150</v>
      </c>
      <c r="K621" t="b">
        <f>B621=ステップ対応前!B621</f>
        <v>1</v>
      </c>
      <c r="L621" t="b">
        <f>C621=ステップ対応前!C621</f>
        <v>1</v>
      </c>
      <c r="M621" t="b">
        <f>D621=ステップ対応前!D621</f>
        <v>1</v>
      </c>
      <c r="N621" t="b">
        <f>E621=ステップ対応前!E621</f>
        <v>1</v>
      </c>
      <c r="O621" t="b">
        <f>F621=ステップ対応前!F621</f>
        <v>1</v>
      </c>
      <c r="P621" t="b">
        <f>G621=ステップ対応前!G621</f>
        <v>1</v>
      </c>
      <c r="Q621" t="b">
        <f>H621=ステップ対応前!H621</f>
        <v>1</v>
      </c>
      <c r="R621" t="b">
        <f>I621=ステップ対応前!I621</f>
        <v>1</v>
      </c>
      <c r="S621" t="b">
        <f>J621=ステップ対応前!J621</f>
        <v>1</v>
      </c>
    </row>
    <row r="622" spans="1:19" x14ac:dyDescent="0.55000000000000004">
      <c r="A622" s="87">
        <v>45933.581145833334</v>
      </c>
      <c r="B622" s="66" t="s">
        <v>1387</v>
      </c>
      <c r="C622" s="66" t="s">
        <v>508</v>
      </c>
      <c r="D622" s="68">
        <v>45722</v>
      </c>
      <c r="E622" s="67">
        <v>167</v>
      </c>
      <c r="F622" s="67">
        <v>167</v>
      </c>
      <c r="G622" s="67">
        <v>126</v>
      </c>
      <c r="H622" s="66" t="s">
        <v>507</v>
      </c>
      <c r="I622" s="66" t="s">
        <v>490</v>
      </c>
      <c r="J622" s="67">
        <v>150</v>
      </c>
      <c r="K622" t="b">
        <f>B622=ステップ対応前!B622</f>
        <v>1</v>
      </c>
      <c r="L622" t="b">
        <f>C622=ステップ対応前!C622</f>
        <v>1</v>
      </c>
      <c r="M622" t="b">
        <f>D622=ステップ対応前!D622</f>
        <v>1</v>
      </c>
      <c r="N622" t="b">
        <f>E622=ステップ対応前!E622</f>
        <v>1</v>
      </c>
      <c r="O622" t="b">
        <f>F622=ステップ対応前!F622</f>
        <v>1</v>
      </c>
      <c r="P622" t="b">
        <f>G622=ステップ対応前!G622</f>
        <v>1</v>
      </c>
      <c r="Q622" t="b">
        <f>H622=ステップ対応前!H622</f>
        <v>1</v>
      </c>
      <c r="R622" t="b">
        <f>I622=ステップ対応前!I622</f>
        <v>1</v>
      </c>
      <c r="S622" t="b">
        <f>J622=ステップ対応前!J622</f>
        <v>1</v>
      </c>
    </row>
    <row r="623" spans="1:19" x14ac:dyDescent="0.55000000000000004">
      <c r="A623" s="87">
        <v>45933.581145833334</v>
      </c>
      <c r="B623" s="66" t="s">
        <v>1387</v>
      </c>
      <c r="C623" s="66" t="s">
        <v>508</v>
      </c>
      <c r="D623" s="68">
        <v>45723</v>
      </c>
      <c r="E623" s="67">
        <v>167</v>
      </c>
      <c r="F623" s="67">
        <v>167</v>
      </c>
      <c r="G623" s="67">
        <v>134</v>
      </c>
      <c r="H623" s="66" t="s">
        <v>507</v>
      </c>
      <c r="I623" s="66" t="s">
        <v>490</v>
      </c>
      <c r="J623" s="67">
        <v>150</v>
      </c>
      <c r="K623" t="b">
        <f>B623=ステップ対応前!B623</f>
        <v>1</v>
      </c>
      <c r="L623" t="b">
        <f>C623=ステップ対応前!C623</f>
        <v>1</v>
      </c>
      <c r="M623" t="b">
        <f>D623=ステップ対応前!D623</f>
        <v>1</v>
      </c>
      <c r="N623" t="b">
        <f>E623=ステップ対応前!E623</f>
        <v>1</v>
      </c>
      <c r="O623" t="b">
        <f>F623=ステップ対応前!F623</f>
        <v>1</v>
      </c>
      <c r="P623" t="b">
        <f>G623=ステップ対応前!G623</f>
        <v>1</v>
      </c>
      <c r="Q623" t="b">
        <f>H623=ステップ対応前!H623</f>
        <v>1</v>
      </c>
      <c r="R623" t="b">
        <f>I623=ステップ対応前!I623</f>
        <v>1</v>
      </c>
      <c r="S623" t="b">
        <f>J623=ステップ対応前!J623</f>
        <v>1</v>
      </c>
    </row>
    <row r="624" spans="1:19" x14ac:dyDescent="0.55000000000000004">
      <c r="A624" s="87">
        <v>45933.581145833334</v>
      </c>
      <c r="B624" s="66" t="s">
        <v>1387</v>
      </c>
      <c r="C624" s="66" t="s">
        <v>508</v>
      </c>
      <c r="D624" s="68">
        <v>45726</v>
      </c>
      <c r="E624" s="67">
        <v>167</v>
      </c>
      <c r="F624" s="67">
        <v>167</v>
      </c>
      <c r="G624" s="67">
        <v>125</v>
      </c>
      <c r="H624" s="66" t="s">
        <v>507</v>
      </c>
      <c r="I624" s="66" t="s">
        <v>490</v>
      </c>
      <c r="J624" s="67">
        <v>150</v>
      </c>
      <c r="K624" t="b">
        <f>B624=ステップ対応前!B624</f>
        <v>1</v>
      </c>
      <c r="L624" t="b">
        <f>C624=ステップ対応前!C624</f>
        <v>1</v>
      </c>
      <c r="M624" t="b">
        <f>D624=ステップ対応前!D624</f>
        <v>1</v>
      </c>
      <c r="N624" t="b">
        <f>E624=ステップ対応前!E624</f>
        <v>1</v>
      </c>
      <c r="O624" t="b">
        <f>F624=ステップ対応前!F624</f>
        <v>1</v>
      </c>
      <c r="P624" t="b">
        <f>G624=ステップ対応前!G624</f>
        <v>1</v>
      </c>
      <c r="Q624" t="b">
        <f>H624=ステップ対応前!H624</f>
        <v>1</v>
      </c>
      <c r="R624" t="b">
        <f>I624=ステップ対応前!I624</f>
        <v>1</v>
      </c>
      <c r="S624" t="b">
        <f>J624=ステップ対応前!J624</f>
        <v>1</v>
      </c>
    </row>
    <row r="625" spans="1:19" x14ac:dyDescent="0.55000000000000004">
      <c r="A625" s="87">
        <v>45933.581145833334</v>
      </c>
      <c r="B625" s="66" t="s">
        <v>1387</v>
      </c>
      <c r="C625" s="66" t="s">
        <v>508</v>
      </c>
      <c r="D625" s="68">
        <v>45727</v>
      </c>
      <c r="E625" s="67">
        <v>167</v>
      </c>
      <c r="F625" s="67">
        <v>167</v>
      </c>
      <c r="G625" s="67">
        <v>128</v>
      </c>
      <c r="H625" s="66" t="s">
        <v>507</v>
      </c>
      <c r="I625" s="66" t="s">
        <v>490</v>
      </c>
      <c r="J625" s="67">
        <v>150</v>
      </c>
      <c r="K625" t="b">
        <f>B625=ステップ対応前!B625</f>
        <v>1</v>
      </c>
      <c r="L625" t="b">
        <f>C625=ステップ対応前!C625</f>
        <v>1</v>
      </c>
      <c r="M625" t="b">
        <f>D625=ステップ対応前!D625</f>
        <v>1</v>
      </c>
      <c r="N625" t="b">
        <f>E625=ステップ対応前!E625</f>
        <v>1</v>
      </c>
      <c r="O625" t="b">
        <f>F625=ステップ対応前!F625</f>
        <v>1</v>
      </c>
      <c r="P625" t="b">
        <f>G625=ステップ対応前!G625</f>
        <v>1</v>
      </c>
      <c r="Q625" t="b">
        <f>H625=ステップ対応前!H625</f>
        <v>1</v>
      </c>
      <c r="R625" t="b">
        <f>I625=ステップ対応前!I625</f>
        <v>1</v>
      </c>
      <c r="S625" t="b">
        <f>J625=ステップ対応前!J625</f>
        <v>1</v>
      </c>
    </row>
    <row r="626" spans="1:19" x14ac:dyDescent="0.55000000000000004">
      <c r="A626" s="87">
        <v>45933.581145833334</v>
      </c>
      <c r="B626" s="66" t="s">
        <v>1387</v>
      </c>
      <c r="C626" s="66" t="s">
        <v>508</v>
      </c>
      <c r="D626" s="68">
        <v>45728</v>
      </c>
      <c r="E626" s="67">
        <v>167</v>
      </c>
      <c r="F626" s="67">
        <v>167</v>
      </c>
      <c r="G626" s="67">
        <v>129</v>
      </c>
      <c r="H626" s="66" t="s">
        <v>507</v>
      </c>
      <c r="I626" s="66" t="s">
        <v>490</v>
      </c>
      <c r="J626" s="67">
        <v>150</v>
      </c>
      <c r="K626" t="b">
        <f>B626=ステップ対応前!B626</f>
        <v>1</v>
      </c>
      <c r="L626" t="b">
        <f>C626=ステップ対応前!C626</f>
        <v>1</v>
      </c>
      <c r="M626" t="b">
        <f>D626=ステップ対応前!D626</f>
        <v>1</v>
      </c>
      <c r="N626" t="b">
        <f>E626=ステップ対応前!E626</f>
        <v>1</v>
      </c>
      <c r="O626" t="b">
        <f>F626=ステップ対応前!F626</f>
        <v>1</v>
      </c>
      <c r="P626" t="b">
        <f>G626=ステップ対応前!G626</f>
        <v>1</v>
      </c>
      <c r="Q626" t="b">
        <f>H626=ステップ対応前!H626</f>
        <v>1</v>
      </c>
      <c r="R626" t="b">
        <f>I626=ステップ対応前!I626</f>
        <v>1</v>
      </c>
      <c r="S626" t="b">
        <f>J626=ステップ対応前!J626</f>
        <v>1</v>
      </c>
    </row>
    <row r="627" spans="1:19" x14ac:dyDescent="0.55000000000000004">
      <c r="A627" s="87">
        <v>45933.581145833334</v>
      </c>
      <c r="B627" s="66" t="s">
        <v>1387</v>
      </c>
      <c r="C627" s="66" t="s">
        <v>508</v>
      </c>
      <c r="D627" s="68">
        <v>45729</v>
      </c>
      <c r="E627" s="67">
        <v>167</v>
      </c>
      <c r="F627" s="67">
        <v>166</v>
      </c>
      <c r="G627" s="67">
        <v>132</v>
      </c>
      <c r="H627" s="66" t="s">
        <v>507</v>
      </c>
      <c r="I627" s="66" t="s">
        <v>490</v>
      </c>
      <c r="J627" s="67">
        <v>150</v>
      </c>
      <c r="K627" t="b">
        <f>B627=ステップ対応前!B627</f>
        <v>1</v>
      </c>
      <c r="L627" t="b">
        <f>C627=ステップ対応前!C627</f>
        <v>1</v>
      </c>
      <c r="M627" t="b">
        <f>D627=ステップ対応前!D627</f>
        <v>1</v>
      </c>
      <c r="N627" t="b">
        <f>E627=ステップ対応前!E627</f>
        <v>1</v>
      </c>
      <c r="O627" t="b">
        <f>F627=ステップ対応前!F627</f>
        <v>1</v>
      </c>
      <c r="P627" t="b">
        <f>G627=ステップ対応前!G627</f>
        <v>1</v>
      </c>
      <c r="Q627" t="b">
        <f>H627=ステップ対応前!H627</f>
        <v>1</v>
      </c>
      <c r="R627" t="b">
        <f>I627=ステップ対応前!I627</f>
        <v>1</v>
      </c>
      <c r="S627" t="b">
        <f>J627=ステップ対応前!J627</f>
        <v>1</v>
      </c>
    </row>
    <row r="628" spans="1:19" x14ac:dyDescent="0.55000000000000004">
      <c r="A628" s="87">
        <v>45933.581145833334</v>
      </c>
      <c r="B628" s="66" t="s">
        <v>1387</v>
      </c>
      <c r="C628" s="66" t="s">
        <v>508</v>
      </c>
      <c r="D628" s="68">
        <v>45730</v>
      </c>
      <c r="E628" s="67">
        <v>167</v>
      </c>
      <c r="F628" s="67">
        <v>166</v>
      </c>
      <c r="G628" s="67">
        <v>132</v>
      </c>
      <c r="H628" s="66" t="s">
        <v>507</v>
      </c>
      <c r="I628" s="66" t="s">
        <v>490</v>
      </c>
      <c r="J628" s="67">
        <v>150</v>
      </c>
      <c r="K628" t="b">
        <f>B628=ステップ対応前!B628</f>
        <v>1</v>
      </c>
      <c r="L628" t="b">
        <f>C628=ステップ対応前!C628</f>
        <v>1</v>
      </c>
      <c r="M628" t="b">
        <f>D628=ステップ対応前!D628</f>
        <v>1</v>
      </c>
      <c r="N628" t="b">
        <f>E628=ステップ対応前!E628</f>
        <v>1</v>
      </c>
      <c r="O628" t="b">
        <f>F628=ステップ対応前!F628</f>
        <v>1</v>
      </c>
      <c r="P628" t="b">
        <f>G628=ステップ対応前!G628</f>
        <v>1</v>
      </c>
      <c r="Q628" t="b">
        <f>H628=ステップ対応前!H628</f>
        <v>1</v>
      </c>
      <c r="R628" t="b">
        <f>I628=ステップ対応前!I628</f>
        <v>1</v>
      </c>
      <c r="S628" t="b">
        <f>J628=ステップ対応前!J628</f>
        <v>1</v>
      </c>
    </row>
    <row r="629" spans="1:19" x14ac:dyDescent="0.55000000000000004">
      <c r="A629" s="87">
        <v>45933.581145833334</v>
      </c>
      <c r="B629" s="66" t="s">
        <v>1387</v>
      </c>
      <c r="C629" s="66" t="s">
        <v>508</v>
      </c>
      <c r="D629" s="68">
        <v>45733</v>
      </c>
      <c r="E629" s="67">
        <v>166</v>
      </c>
      <c r="F629" s="67">
        <v>166</v>
      </c>
      <c r="G629" s="67">
        <v>100</v>
      </c>
      <c r="H629" s="66" t="s">
        <v>507</v>
      </c>
      <c r="I629" s="66" t="s">
        <v>490</v>
      </c>
      <c r="J629" s="67">
        <v>150</v>
      </c>
      <c r="K629" t="b">
        <f>B629=ステップ対応前!B629</f>
        <v>1</v>
      </c>
      <c r="L629" t="b">
        <f>C629=ステップ対応前!C629</f>
        <v>1</v>
      </c>
      <c r="M629" t="b">
        <f>D629=ステップ対応前!D629</f>
        <v>1</v>
      </c>
      <c r="N629" t="b">
        <f>E629=ステップ対応前!E629</f>
        <v>1</v>
      </c>
      <c r="O629" t="b">
        <f>F629=ステップ対応前!F629</f>
        <v>1</v>
      </c>
      <c r="P629" t="b">
        <f>G629=ステップ対応前!G629</f>
        <v>1</v>
      </c>
      <c r="Q629" t="b">
        <f>H629=ステップ対応前!H629</f>
        <v>1</v>
      </c>
      <c r="R629" t="b">
        <f>I629=ステップ対応前!I629</f>
        <v>1</v>
      </c>
      <c r="S629" t="b">
        <f>J629=ステップ対応前!J629</f>
        <v>1</v>
      </c>
    </row>
    <row r="630" spans="1:19" x14ac:dyDescent="0.55000000000000004">
      <c r="A630" s="87">
        <v>45933.581145833334</v>
      </c>
      <c r="B630" s="66" t="s">
        <v>1387</v>
      </c>
      <c r="C630" s="66" t="s">
        <v>508</v>
      </c>
      <c r="D630" s="68">
        <v>45734</v>
      </c>
      <c r="E630" s="67">
        <v>166</v>
      </c>
      <c r="F630" s="67">
        <v>167</v>
      </c>
      <c r="G630" s="67">
        <v>124</v>
      </c>
      <c r="H630" s="66" t="s">
        <v>507</v>
      </c>
      <c r="I630" s="66" t="s">
        <v>490</v>
      </c>
      <c r="J630" s="67">
        <v>150</v>
      </c>
      <c r="K630" t="b">
        <f>B630=ステップ対応前!B630</f>
        <v>1</v>
      </c>
      <c r="L630" t="b">
        <f>C630=ステップ対応前!C630</f>
        <v>1</v>
      </c>
      <c r="M630" t="b">
        <f>D630=ステップ対応前!D630</f>
        <v>1</v>
      </c>
      <c r="N630" t="b">
        <f>E630=ステップ対応前!E630</f>
        <v>1</v>
      </c>
      <c r="O630" t="b">
        <f>F630=ステップ対応前!F630</f>
        <v>1</v>
      </c>
      <c r="P630" t="b">
        <f>G630=ステップ対応前!G630</f>
        <v>1</v>
      </c>
      <c r="Q630" t="b">
        <f>H630=ステップ対応前!H630</f>
        <v>1</v>
      </c>
      <c r="R630" t="b">
        <f>I630=ステップ対応前!I630</f>
        <v>1</v>
      </c>
      <c r="S630" t="b">
        <f>J630=ステップ対応前!J630</f>
        <v>1</v>
      </c>
    </row>
    <row r="631" spans="1:19" x14ac:dyDescent="0.55000000000000004">
      <c r="A631" s="87">
        <v>45933.581145833334</v>
      </c>
      <c r="B631" s="66" t="s">
        <v>1387</v>
      </c>
      <c r="C631" s="66" t="s">
        <v>508</v>
      </c>
      <c r="D631" s="68">
        <v>45735</v>
      </c>
      <c r="E631" s="67">
        <v>166</v>
      </c>
      <c r="F631" s="67">
        <v>167</v>
      </c>
      <c r="G631" s="67">
        <v>115</v>
      </c>
      <c r="H631" s="66" t="s">
        <v>507</v>
      </c>
      <c r="I631" s="66" t="s">
        <v>490</v>
      </c>
      <c r="J631" s="67">
        <v>150</v>
      </c>
      <c r="K631" t="b">
        <f>B631=ステップ対応前!B631</f>
        <v>1</v>
      </c>
      <c r="L631" t="b">
        <f>C631=ステップ対応前!C631</f>
        <v>1</v>
      </c>
      <c r="M631" t="b">
        <f>D631=ステップ対応前!D631</f>
        <v>1</v>
      </c>
      <c r="N631" t="b">
        <f>E631=ステップ対応前!E631</f>
        <v>1</v>
      </c>
      <c r="O631" t="b">
        <f>F631=ステップ対応前!F631</f>
        <v>1</v>
      </c>
      <c r="P631" t="b">
        <f>G631=ステップ対応前!G631</f>
        <v>1</v>
      </c>
      <c r="Q631" t="b">
        <f>H631=ステップ対応前!H631</f>
        <v>1</v>
      </c>
      <c r="R631" t="b">
        <f>I631=ステップ対応前!I631</f>
        <v>1</v>
      </c>
      <c r="S631" t="b">
        <f>J631=ステップ対応前!J631</f>
        <v>1</v>
      </c>
    </row>
    <row r="632" spans="1:19" x14ac:dyDescent="0.55000000000000004">
      <c r="A632" s="87">
        <v>45933.581145833334</v>
      </c>
      <c r="B632" s="66" t="s">
        <v>1387</v>
      </c>
      <c r="C632" s="66" t="s">
        <v>508</v>
      </c>
      <c r="D632" s="68">
        <v>45736</v>
      </c>
      <c r="E632" s="67">
        <v>167</v>
      </c>
      <c r="F632" s="67">
        <v>166</v>
      </c>
      <c r="G632" s="67">
        <v>118</v>
      </c>
      <c r="H632" s="66" t="s">
        <v>507</v>
      </c>
      <c r="I632" s="66" t="s">
        <v>490</v>
      </c>
      <c r="J632" s="67">
        <v>150</v>
      </c>
      <c r="K632" t="b">
        <f>B632=ステップ対応前!B632</f>
        <v>1</v>
      </c>
      <c r="L632" t="b">
        <f>C632=ステップ対応前!C632</f>
        <v>1</v>
      </c>
      <c r="M632" t="b">
        <f>D632=ステップ対応前!D632</f>
        <v>1</v>
      </c>
      <c r="N632" t="b">
        <f>E632=ステップ対応前!E632</f>
        <v>1</v>
      </c>
      <c r="O632" t="b">
        <f>F632=ステップ対応前!F632</f>
        <v>1</v>
      </c>
      <c r="P632" t="b">
        <f>G632=ステップ対応前!G632</f>
        <v>1</v>
      </c>
      <c r="Q632" t="b">
        <f>H632=ステップ対応前!H632</f>
        <v>1</v>
      </c>
      <c r="R632" t="b">
        <f>I632=ステップ対応前!I632</f>
        <v>1</v>
      </c>
      <c r="S632" t="b">
        <f>J632=ステップ対応前!J632</f>
        <v>1</v>
      </c>
    </row>
    <row r="633" spans="1:19" x14ac:dyDescent="0.55000000000000004">
      <c r="A633" s="87">
        <v>45933.581145833334</v>
      </c>
      <c r="B633" s="66" t="s">
        <v>1387</v>
      </c>
      <c r="C633" s="66" t="s">
        <v>508</v>
      </c>
      <c r="D633" s="68">
        <v>45737</v>
      </c>
      <c r="E633" s="67">
        <v>167</v>
      </c>
      <c r="F633" s="67">
        <v>166</v>
      </c>
      <c r="G633" s="67">
        <v>118</v>
      </c>
      <c r="H633" s="66" t="s">
        <v>507</v>
      </c>
      <c r="I633" s="66" t="s">
        <v>490</v>
      </c>
      <c r="J633" s="67">
        <v>150</v>
      </c>
      <c r="K633" t="b">
        <f>B633=ステップ対応前!B633</f>
        <v>1</v>
      </c>
      <c r="L633" t="b">
        <f>C633=ステップ対応前!C633</f>
        <v>1</v>
      </c>
      <c r="M633" t="b">
        <f>D633=ステップ対応前!D633</f>
        <v>1</v>
      </c>
      <c r="N633" t="b">
        <f>E633=ステップ対応前!E633</f>
        <v>1</v>
      </c>
      <c r="O633" t="b">
        <f>F633=ステップ対応前!F633</f>
        <v>1</v>
      </c>
      <c r="P633" t="b">
        <f>G633=ステップ対応前!G633</f>
        <v>1</v>
      </c>
      <c r="Q633" t="b">
        <f>H633=ステップ対応前!H633</f>
        <v>1</v>
      </c>
      <c r="R633" t="b">
        <f>I633=ステップ対応前!I633</f>
        <v>1</v>
      </c>
      <c r="S633" t="b">
        <f>J633=ステップ対応前!J633</f>
        <v>1</v>
      </c>
    </row>
    <row r="634" spans="1:19" x14ac:dyDescent="0.55000000000000004">
      <c r="A634" s="87">
        <v>45933.581145833334</v>
      </c>
      <c r="B634" s="66" t="s">
        <v>1387</v>
      </c>
      <c r="C634" s="66" t="s">
        <v>508</v>
      </c>
      <c r="D634" s="68">
        <v>45740</v>
      </c>
      <c r="E634" s="67">
        <v>0</v>
      </c>
      <c r="F634" s="67">
        <v>165</v>
      </c>
      <c r="G634" s="67">
        <v>115</v>
      </c>
      <c r="H634" s="66" t="s">
        <v>507</v>
      </c>
      <c r="I634" s="66" t="s">
        <v>490</v>
      </c>
      <c r="J634" s="67">
        <v>150</v>
      </c>
      <c r="K634" t="b">
        <f>B634=ステップ対応前!B634</f>
        <v>1</v>
      </c>
      <c r="L634" t="b">
        <f>C634=ステップ対応前!C634</f>
        <v>1</v>
      </c>
      <c r="M634" t="b">
        <f>D634=ステップ対応前!D634</f>
        <v>1</v>
      </c>
      <c r="N634" t="b">
        <f>E634=ステップ対応前!E634</f>
        <v>1</v>
      </c>
      <c r="O634" t="b">
        <f>F634=ステップ対応前!F634</f>
        <v>1</v>
      </c>
      <c r="P634" t="b">
        <f>G634=ステップ対応前!G634</f>
        <v>1</v>
      </c>
      <c r="Q634" t="b">
        <f>H634=ステップ対応前!H634</f>
        <v>1</v>
      </c>
      <c r="R634" t="b">
        <f>I634=ステップ対応前!I634</f>
        <v>1</v>
      </c>
      <c r="S634" t="b">
        <f>J634=ステップ対応前!J634</f>
        <v>1</v>
      </c>
    </row>
    <row r="635" spans="1:19" x14ac:dyDescent="0.55000000000000004">
      <c r="A635" s="87">
        <v>45933.581145833334</v>
      </c>
      <c r="B635" s="66" t="s">
        <v>1387</v>
      </c>
      <c r="C635" s="66" t="s">
        <v>508</v>
      </c>
      <c r="D635" s="68">
        <v>45741</v>
      </c>
      <c r="E635" s="67">
        <v>166</v>
      </c>
      <c r="F635" s="67">
        <v>120</v>
      </c>
      <c r="G635" s="67">
        <v>122</v>
      </c>
      <c r="H635" s="66" t="s">
        <v>507</v>
      </c>
      <c r="I635" s="66" t="s">
        <v>490</v>
      </c>
      <c r="J635" s="67">
        <v>150</v>
      </c>
      <c r="K635" t="b">
        <f>B635=ステップ対応前!B635</f>
        <v>1</v>
      </c>
      <c r="L635" t="b">
        <f>C635=ステップ対応前!C635</f>
        <v>1</v>
      </c>
      <c r="M635" t="b">
        <f>D635=ステップ対応前!D635</f>
        <v>1</v>
      </c>
      <c r="N635" t="b">
        <f>E635=ステップ対応前!E635</f>
        <v>1</v>
      </c>
      <c r="O635" t="b">
        <f>F635=ステップ対応前!F635</f>
        <v>1</v>
      </c>
      <c r="P635" t="b">
        <f>G635=ステップ対応前!G635</f>
        <v>1</v>
      </c>
      <c r="Q635" t="b">
        <f>H635=ステップ対応前!H635</f>
        <v>1</v>
      </c>
      <c r="R635" t="b">
        <f>I635=ステップ対応前!I635</f>
        <v>1</v>
      </c>
      <c r="S635" t="b">
        <f>J635=ステップ対応前!J635</f>
        <v>1</v>
      </c>
    </row>
    <row r="636" spans="1:19" x14ac:dyDescent="0.55000000000000004">
      <c r="A636" s="87">
        <v>45933.581145833334</v>
      </c>
      <c r="B636" s="66" t="s">
        <v>1387</v>
      </c>
      <c r="C636" s="66" t="s">
        <v>508</v>
      </c>
      <c r="D636" s="68">
        <v>45742</v>
      </c>
      <c r="E636" s="67">
        <v>0</v>
      </c>
      <c r="F636" s="67">
        <v>120</v>
      </c>
      <c r="G636" s="67">
        <v>130</v>
      </c>
      <c r="H636" s="66" t="s">
        <v>507</v>
      </c>
      <c r="I636" s="66" t="s">
        <v>490</v>
      </c>
      <c r="J636" s="67">
        <v>120</v>
      </c>
      <c r="K636" t="b">
        <f>B636=ステップ対応前!B636</f>
        <v>1</v>
      </c>
      <c r="L636" t="b">
        <f>C636=ステップ対応前!C636</f>
        <v>1</v>
      </c>
      <c r="M636" t="b">
        <f>D636=ステップ対応前!D636</f>
        <v>1</v>
      </c>
      <c r="N636" t="b">
        <f>E636=ステップ対応前!E636</f>
        <v>1</v>
      </c>
      <c r="O636" t="b">
        <f>F636=ステップ対応前!F636</f>
        <v>1</v>
      </c>
      <c r="P636" t="b">
        <f>G636=ステップ対応前!G636</f>
        <v>1</v>
      </c>
      <c r="Q636" t="b">
        <f>H636=ステップ対応前!H636</f>
        <v>1</v>
      </c>
      <c r="R636" t="b">
        <f>I636=ステップ対応前!I636</f>
        <v>1</v>
      </c>
      <c r="S636" t="b">
        <f>J636=ステップ対応前!J636</f>
        <v>1</v>
      </c>
    </row>
    <row r="637" spans="1:19" x14ac:dyDescent="0.55000000000000004">
      <c r="A637" s="87">
        <v>45933.581145833334</v>
      </c>
      <c r="B637" s="66" t="s">
        <v>1387</v>
      </c>
      <c r="C637" s="66" t="s">
        <v>508</v>
      </c>
      <c r="D637" s="68">
        <v>45744</v>
      </c>
      <c r="E637" s="67">
        <v>120</v>
      </c>
      <c r="F637" s="67">
        <v>0</v>
      </c>
      <c r="G637" s="67">
        <v>129</v>
      </c>
      <c r="H637" s="66" t="s">
        <v>507</v>
      </c>
      <c r="I637" s="66" t="s">
        <v>490</v>
      </c>
      <c r="J637" s="67">
        <v>120</v>
      </c>
      <c r="K637" t="b">
        <f>B637=ステップ対応前!B637</f>
        <v>1</v>
      </c>
      <c r="L637" t="b">
        <f>C637=ステップ対応前!C637</f>
        <v>1</v>
      </c>
      <c r="M637" t="b">
        <f>D637=ステップ対応前!D637</f>
        <v>1</v>
      </c>
      <c r="N637" t="b">
        <f>E637=ステップ対応前!E637</f>
        <v>1</v>
      </c>
      <c r="O637" t="b">
        <f>F637=ステップ対応前!F637</f>
        <v>1</v>
      </c>
      <c r="P637" t="b">
        <f>G637=ステップ対応前!G637</f>
        <v>1</v>
      </c>
      <c r="Q637" t="b">
        <f>H637=ステップ対応前!H637</f>
        <v>1</v>
      </c>
      <c r="R637" t="b">
        <f>I637=ステップ対応前!I637</f>
        <v>1</v>
      </c>
      <c r="S637" t="b">
        <f>J637=ステップ対応前!J637</f>
        <v>1</v>
      </c>
    </row>
    <row r="638" spans="1:19" x14ac:dyDescent="0.55000000000000004">
      <c r="A638" s="87">
        <v>45933.581145833334</v>
      </c>
      <c r="B638" s="66" t="s">
        <v>1387</v>
      </c>
      <c r="C638" s="66" t="s">
        <v>508</v>
      </c>
      <c r="D638" s="68">
        <v>45749</v>
      </c>
      <c r="E638" s="67">
        <v>0</v>
      </c>
      <c r="F638" s="67">
        <v>99</v>
      </c>
      <c r="G638" s="67">
        <v>130</v>
      </c>
      <c r="H638" s="66" t="s">
        <v>507</v>
      </c>
      <c r="I638" s="66" t="s">
        <v>490</v>
      </c>
      <c r="J638" s="67">
        <v>120</v>
      </c>
      <c r="K638" t="b">
        <f>B638=ステップ対応前!B638</f>
        <v>1</v>
      </c>
      <c r="L638" t="b">
        <f>C638=ステップ対応前!C638</f>
        <v>1</v>
      </c>
      <c r="M638" t="b">
        <f>D638=ステップ対応前!D638</f>
        <v>1</v>
      </c>
      <c r="N638" t="b">
        <f>E638=ステップ対応前!E638</f>
        <v>1</v>
      </c>
      <c r="O638" t="b">
        <f>F638=ステップ対応前!F638</f>
        <v>1</v>
      </c>
      <c r="P638" t="b">
        <f>G638=ステップ対応前!G638</f>
        <v>1</v>
      </c>
      <c r="Q638" t="b">
        <f>H638=ステップ対応前!H638</f>
        <v>1</v>
      </c>
      <c r="R638" t="b">
        <f>I638=ステップ対応前!I638</f>
        <v>1</v>
      </c>
      <c r="S638" t="b">
        <f>J638=ステップ対応前!J638</f>
        <v>1</v>
      </c>
    </row>
    <row r="639" spans="1:19" x14ac:dyDescent="0.55000000000000004">
      <c r="A639" s="87">
        <v>45933.581145833334</v>
      </c>
      <c r="B639" s="66" t="s">
        <v>1387</v>
      </c>
      <c r="C639" s="66" t="s">
        <v>508</v>
      </c>
      <c r="D639" s="68">
        <v>45750</v>
      </c>
      <c r="E639" s="67">
        <v>0</v>
      </c>
      <c r="F639" s="67">
        <v>158</v>
      </c>
      <c r="G639" s="67">
        <v>110</v>
      </c>
      <c r="H639" s="66" t="s">
        <v>507</v>
      </c>
      <c r="I639" s="66" t="s">
        <v>490</v>
      </c>
      <c r="J639" s="67">
        <v>120</v>
      </c>
      <c r="K639" t="b">
        <f>B639=ステップ対応前!B639</f>
        <v>1</v>
      </c>
      <c r="L639" t="b">
        <f>C639=ステップ対応前!C639</f>
        <v>1</v>
      </c>
      <c r="M639" t="b">
        <f>D639=ステップ対応前!D639</f>
        <v>1</v>
      </c>
      <c r="N639" t="b">
        <f>E639=ステップ対応前!E639</f>
        <v>1</v>
      </c>
      <c r="O639" t="b">
        <f>F639=ステップ対応前!F639</f>
        <v>1</v>
      </c>
      <c r="P639" t="b">
        <f>G639=ステップ対応前!G639</f>
        <v>1</v>
      </c>
      <c r="Q639" t="b">
        <f>H639=ステップ対応前!H639</f>
        <v>1</v>
      </c>
      <c r="R639" t="b">
        <f>I639=ステップ対応前!I639</f>
        <v>1</v>
      </c>
      <c r="S639" t="b">
        <f>J639=ステップ対応前!J639</f>
        <v>1</v>
      </c>
    </row>
    <row r="640" spans="1:19" x14ac:dyDescent="0.55000000000000004">
      <c r="A640" s="87">
        <v>45933.581145833334</v>
      </c>
      <c r="B640" s="66" t="s">
        <v>1387</v>
      </c>
      <c r="C640" s="66" t="s">
        <v>508</v>
      </c>
      <c r="D640" s="68">
        <v>45751</v>
      </c>
      <c r="E640" s="67">
        <v>99</v>
      </c>
      <c r="F640" s="67">
        <v>118</v>
      </c>
      <c r="G640" s="67">
        <v>129</v>
      </c>
      <c r="H640" s="66" t="s">
        <v>507</v>
      </c>
      <c r="I640" s="66" t="s">
        <v>490</v>
      </c>
      <c r="J640" s="67">
        <v>120</v>
      </c>
      <c r="K640" t="b">
        <f>B640=ステップ対応前!B640</f>
        <v>1</v>
      </c>
      <c r="L640" t="b">
        <f>C640=ステップ対応前!C640</f>
        <v>1</v>
      </c>
      <c r="M640" t="b">
        <f>D640=ステップ対応前!D640</f>
        <v>1</v>
      </c>
      <c r="N640" t="b">
        <f>E640=ステップ対応前!E640</f>
        <v>1</v>
      </c>
      <c r="O640" t="b">
        <f>F640=ステップ対応前!F640</f>
        <v>1</v>
      </c>
      <c r="P640" t="b">
        <f>G640=ステップ対応前!G640</f>
        <v>1</v>
      </c>
      <c r="Q640" t="b">
        <f>H640=ステップ対応前!H640</f>
        <v>1</v>
      </c>
      <c r="R640" t="b">
        <f>I640=ステップ対応前!I640</f>
        <v>1</v>
      </c>
      <c r="S640" t="b">
        <f>J640=ステップ対応前!J640</f>
        <v>1</v>
      </c>
    </row>
    <row r="641" spans="1:19" x14ac:dyDescent="0.55000000000000004">
      <c r="A641" s="87">
        <v>45933.581145833334</v>
      </c>
      <c r="B641" s="66" t="s">
        <v>1387</v>
      </c>
      <c r="C641" s="66" t="s">
        <v>508</v>
      </c>
      <c r="D641" s="68">
        <v>45752</v>
      </c>
      <c r="E641" s="67">
        <v>0</v>
      </c>
      <c r="F641" s="67">
        <v>179</v>
      </c>
      <c r="G641" s="67">
        <v>97</v>
      </c>
      <c r="H641" s="66" t="s">
        <v>507</v>
      </c>
      <c r="I641" s="66" t="s">
        <v>490</v>
      </c>
      <c r="J641" s="67">
        <v>120</v>
      </c>
      <c r="K641" t="b">
        <f>B641=ステップ対応前!B641</f>
        <v>1</v>
      </c>
      <c r="L641" t="b">
        <f>C641=ステップ対応前!C641</f>
        <v>1</v>
      </c>
      <c r="M641" t="b">
        <f>D641=ステップ対応前!D641</f>
        <v>1</v>
      </c>
      <c r="N641" t="b">
        <f>E641=ステップ対応前!E641</f>
        <v>1</v>
      </c>
      <c r="O641" t="b">
        <f>F641=ステップ対応前!F641</f>
        <v>1</v>
      </c>
      <c r="P641" t="b">
        <f>G641=ステップ対応前!G641</f>
        <v>1</v>
      </c>
      <c r="Q641" t="b">
        <f>H641=ステップ対応前!H641</f>
        <v>1</v>
      </c>
      <c r="R641" t="b">
        <f>I641=ステップ対応前!I641</f>
        <v>1</v>
      </c>
      <c r="S641" t="b">
        <f>J641=ステップ対応前!J641</f>
        <v>1</v>
      </c>
    </row>
    <row r="642" spans="1:19" x14ac:dyDescent="0.55000000000000004">
      <c r="A642" s="87">
        <v>45933.581145833334</v>
      </c>
      <c r="B642" s="66" t="s">
        <v>1387</v>
      </c>
      <c r="C642" s="66" t="s">
        <v>508</v>
      </c>
      <c r="D642" s="68">
        <v>45754</v>
      </c>
      <c r="E642" s="67">
        <v>158</v>
      </c>
      <c r="F642" s="67">
        <v>100</v>
      </c>
      <c r="G642" s="67">
        <v>120</v>
      </c>
      <c r="H642" s="66" t="s">
        <v>507</v>
      </c>
      <c r="I642" s="66" t="s">
        <v>490</v>
      </c>
      <c r="J642" s="67">
        <v>120</v>
      </c>
      <c r="K642" t="b">
        <f>B642=ステップ対応前!B642</f>
        <v>1</v>
      </c>
      <c r="L642" t="b">
        <f>C642=ステップ対応前!C642</f>
        <v>1</v>
      </c>
      <c r="M642" t="b">
        <f>D642=ステップ対応前!D642</f>
        <v>1</v>
      </c>
      <c r="N642" t="b">
        <f>E642=ステップ対応前!E642</f>
        <v>1</v>
      </c>
      <c r="O642" t="b">
        <f>F642=ステップ対応前!F642</f>
        <v>1</v>
      </c>
      <c r="P642" t="b">
        <f>G642=ステップ対応前!G642</f>
        <v>1</v>
      </c>
      <c r="Q642" t="b">
        <f>H642=ステップ対応前!H642</f>
        <v>1</v>
      </c>
      <c r="R642" t="b">
        <f>I642=ステップ対応前!I642</f>
        <v>1</v>
      </c>
      <c r="S642" t="b">
        <f>J642=ステップ対応前!J642</f>
        <v>1</v>
      </c>
    </row>
    <row r="643" spans="1:19" x14ac:dyDescent="0.55000000000000004">
      <c r="A643" s="87">
        <v>45933.581145833334</v>
      </c>
      <c r="B643" s="66" t="s">
        <v>1387</v>
      </c>
      <c r="C643" s="66" t="s">
        <v>508</v>
      </c>
      <c r="D643" s="68">
        <v>45755</v>
      </c>
      <c r="E643" s="67">
        <v>118</v>
      </c>
      <c r="F643" s="67">
        <v>182</v>
      </c>
      <c r="G643" s="67">
        <v>103</v>
      </c>
      <c r="H643" s="66" t="s">
        <v>507</v>
      </c>
      <c r="I643" s="66" t="s">
        <v>490</v>
      </c>
      <c r="J643" s="67">
        <v>120</v>
      </c>
      <c r="K643" t="b">
        <f>B643=ステップ対応前!B643</f>
        <v>1</v>
      </c>
      <c r="L643" t="b">
        <f>C643=ステップ対応前!C643</f>
        <v>1</v>
      </c>
      <c r="M643" t="b">
        <f>D643=ステップ対応前!D643</f>
        <v>1</v>
      </c>
      <c r="N643" t="b">
        <f>E643=ステップ対応前!E643</f>
        <v>1</v>
      </c>
      <c r="O643" t="b">
        <f>F643=ステップ対応前!F643</f>
        <v>1</v>
      </c>
      <c r="P643" t="b">
        <f>G643=ステップ対応前!G643</f>
        <v>1</v>
      </c>
      <c r="Q643" t="b">
        <f>H643=ステップ対応前!H643</f>
        <v>1</v>
      </c>
      <c r="R643" t="b">
        <f>I643=ステップ対応前!I643</f>
        <v>1</v>
      </c>
      <c r="S643" t="b">
        <f>J643=ステップ対応前!J643</f>
        <v>1</v>
      </c>
    </row>
    <row r="644" spans="1:19" x14ac:dyDescent="0.55000000000000004">
      <c r="A644" s="87">
        <v>45933.581145833334</v>
      </c>
      <c r="B644" s="66" t="s">
        <v>1387</v>
      </c>
      <c r="C644" s="66" t="s">
        <v>508</v>
      </c>
      <c r="D644" s="68">
        <v>45756</v>
      </c>
      <c r="E644" s="67">
        <v>154</v>
      </c>
      <c r="F644" s="67">
        <v>172</v>
      </c>
      <c r="G644" s="67">
        <v>91</v>
      </c>
      <c r="H644" s="66" t="s">
        <v>507</v>
      </c>
      <c r="I644" s="66" t="s">
        <v>490</v>
      </c>
      <c r="J644" s="67">
        <v>120</v>
      </c>
      <c r="K644" t="b">
        <f>B644=ステップ対応前!B644</f>
        <v>1</v>
      </c>
      <c r="L644" t="b">
        <f>C644=ステップ対応前!C644</f>
        <v>1</v>
      </c>
      <c r="M644" t="b">
        <f>D644=ステップ対応前!D644</f>
        <v>1</v>
      </c>
      <c r="N644" t="b">
        <f>E644=ステップ対応前!E644</f>
        <v>1</v>
      </c>
      <c r="O644" t="b">
        <f>F644=ステップ対応前!F644</f>
        <v>1</v>
      </c>
      <c r="P644" t="b">
        <f>G644=ステップ対応前!G644</f>
        <v>1</v>
      </c>
      <c r="Q644" t="b">
        <f>H644=ステップ対応前!H644</f>
        <v>1</v>
      </c>
      <c r="R644" t="b">
        <f>I644=ステップ対応前!I644</f>
        <v>1</v>
      </c>
      <c r="S644" t="b">
        <f>J644=ステップ対応前!J644</f>
        <v>1</v>
      </c>
    </row>
    <row r="645" spans="1:19" x14ac:dyDescent="0.55000000000000004">
      <c r="A645" s="87">
        <v>45933.581145833334</v>
      </c>
      <c r="B645" s="66" t="s">
        <v>1387</v>
      </c>
      <c r="C645" s="66" t="s">
        <v>508</v>
      </c>
      <c r="D645" s="68">
        <v>45757</v>
      </c>
      <c r="E645" s="67">
        <v>182</v>
      </c>
      <c r="F645" s="67">
        <v>165</v>
      </c>
      <c r="G645" s="67">
        <v>120</v>
      </c>
      <c r="H645" s="66" t="s">
        <v>507</v>
      </c>
      <c r="I645" s="66" t="s">
        <v>490</v>
      </c>
      <c r="J645" s="67">
        <v>120</v>
      </c>
      <c r="K645" t="b">
        <f>B645=ステップ対応前!B645</f>
        <v>1</v>
      </c>
      <c r="L645" t="b">
        <f>C645=ステップ対応前!C645</f>
        <v>1</v>
      </c>
      <c r="M645" t="b">
        <f>D645=ステップ対応前!D645</f>
        <v>1</v>
      </c>
      <c r="N645" t="b">
        <f>E645=ステップ対応前!E645</f>
        <v>1</v>
      </c>
      <c r="O645" t="b">
        <f>F645=ステップ対応前!F645</f>
        <v>1</v>
      </c>
      <c r="P645" t="b">
        <f>G645=ステップ対応前!G645</f>
        <v>1</v>
      </c>
      <c r="Q645" t="b">
        <f>H645=ステップ対応前!H645</f>
        <v>1</v>
      </c>
      <c r="R645" t="b">
        <f>I645=ステップ対応前!I645</f>
        <v>1</v>
      </c>
      <c r="S645" t="b">
        <f>J645=ステップ対応前!J645</f>
        <v>1</v>
      </c>
    </row>
    <row r="646" spans="1:19" x14ac:dyDescent="0.55000000000000004">
      <c r="A646" s="87">
        <v>45933.581145833334</v>
      </c>
      <c r="B646" s="66" t="s">
        <v>1387</v>
      </c>
      <c r="C646" s="66" t="s">
        <v>508</v>
      </c>
      <c r="D646" s="68">
        <v>45758</v>
      </c>
      <c r="E646" s="67">
        <v>172</v>
      </c>
      <c r="F646" s="67">
        <v>165</v>
      </c>
      <c r="G646" s="67">
        <v>104</v>
      </c>
      <c r="H646" s="66" t="s">
        <v>507</v>
      </c>
      <c r="I646" s="66" t="s">
        <v>490</v>
      </c>
      <c r="J646" s="67">
        <v>120</v>
      </c>
      <c r="K646" t="b">
        <f>B646=ステップ対応前!B646</f>
        <v>1</v>
      </c>
      <c r="L646" t="b">
        <f>C646=ステップ対応前!C646</f>
        <v>1</v>
      </c>
      <c r="M646" t="b">
        <f>D646=ステップ対応前!D646</f>
        <v>1</v>
      </c>
      <c r="N646" t="b">
        <f>E646=ステップ対応前!E646</f>
        <v>1</v>
      </c>
      <c r="O646" t="b">
        <f>F646=ステップ対応前!F646</f>
        <v>1</v>
      </c>
      <c r="P646" t="b">
        <f>G646=ステップ対応前!G646</f>
        <v>1</v>
      </c>
      <c r="Q646" t="b">
        <f>H646=ステップ対応前!H646</f>
        <v>1</v>
      </c>
      <c r="R646" t="b">
        <f>I646=ステップ対応前!I646</f>
        <v>1</v>
      </c>
      <c r="S646" t="b">
        <f>J646=ステップ対応前!J646</f>
        <v>1</v>
      </c>
    </row>
    <row r="647" spans="1:19" x14ac:dyDescent="0.55000000000000004">
      <c r="A647" s="87">
        <v>45933.581145833334</v>
      </c>
      <c r="B647" s="66" t="s">
        <v>1387</v>
      </c>
      <c r="C647" s="66" t="s">
        <v>508</v>
      </c>
      <c r="D647" s="68">
        <v>45761</v>
      </c>
      <c r="E647" s="67">
        <v>165</v>
      </c>
      <c r="F647" s="67">
        <v>130</v>
      </c>
      <c r="G647" s="67">
        <v>130</v>
      </c>
      <c r="H647" s="66" t="s">
        <v>507</v>
      </c>
      <c r="I647" s="66" t="s">
        <v>490</v>
      </c>
      <c r="J647" s="67">
        <v>120</v>
      </c>
      <c r="K647" t="b">
        <f>B647=ステップ対応前!B647</f>
        <v>1</v>
      </c>
      <c r="L647" t="b">
        <f>C647=ステップ対応前!C647</f>
        <v>1</v>
      </c>
      <c r="M647" t="b">
        <f>D647=ステップ対応前!D647</f>
        <v>1</v>
      </c>
      <c r="N647" t="b">
        <f>E647=ステップ対応前!E647</f>
        <v>1</v>
      </c>
      <c r="O647" t="b">
        <f>F647=ステップ対応前!F647</f>
        <v>1</v>
      </c>
      <c r="P647" t="b">
        <f>G647=ステップ対応前!G647</f>
        <v>1</v>
      </c>
      <c r="Q647" t="b">
        <f>H647=ステップ対応前!H647</f>
        <v>1</v>
      </c>
      <c r="R647" t="b">
        <f>I647=ステップ対応前!I647</f>
        <v>1</v>
      </c>
      <c r="S647" t="b">
        <f>J647=ステップ対応前!J647</f>
        <v>1</v>
      </c>
    </row>
    <row r="648" spans="1:19" x14ac:dyDescent="0.55000000000000004">
      <c r="A648" s="87">
        <v>45933.581145833334</v>
      </c>
      <c r="B648" s="66" t="s">
        <v>1387</v>
      </c>
      <c r="C648" s="66" t="s">
        <v>508</v>
      </c>
      <c r="D648" s="68">
        <v>45762</v>
      </c>
      <c r="E648" s="67">
        <v>165</v>
      </c>
      <c r="F648" s="67">
        <v>105</v>
      </c>
      <c r="G648" s="67">
        <v>113</v>
      </c>
      <c r="H648" s="66" t="s">
        <v>507</v>
      </c>
      <c r="I648" s="66" t="s">
        <v>490</v>
      </c>
      <c r="J648" s="67">
        <v>120</v>
      </c>
      <c r="K648" t="b">
        <f>B648=ステップ対応前!B648</f>
        <v>1</v>
      </c>
      <c r="L648" t="b">
        <f>C648=ステップ対応前!C648</f>
        <v>1</v>
      </c>
      <c r="M648" t="b">
        <f>D648=ステップ対応前!D648</f>
        <v>1</v>
      </c>
      <c r="N648" t="b">
        <f>E648=ステップ対応前!E648</f>
        <v>1</v>
      </c>
      <c r="O648" t="b">
        <f>F648=ステップ対応前!F648</f>
        <v>1</v>
      </c>
      <c r="P648" t="b">
        <f>G648=ステップ対応前!G648</f>
        <v>1</v>
      </c>
      <c r="Q648" t="b">
        <f>H648=ステップ対応前!H648</f>
        <v>1</v>
      </c>
      <c r="R648" t="b">
        <f>I648=ステップ対応前!I648</f>
        <v>1</v>
      </c>
      <c r="S648" t="b">
        <f>J648=ステップ対応前!J648</f>
        <v>1</v>
      </c>
    </row>
    <row r="649" spans="1:19" x14ac:dyDescent="0.55000000000000004">
      <c r="A649" s="87">
        <v>45933.581145833334</v>
      </c>
      <c r="B649" s="66" t="s">
        <v>1387</v>
      </c>
      <c r="C649" s="66" t="s">
        <v>508</v>
      </c>
      <c r="D649" s="68">
        <v>45763</v>
      </c>
      <c r="E649" s="67">
        <v>180</v>
      </c>
      <c r="F649" s="67">
        <v>112</v>
      </c>
      <c r="G649" s="67">
        <v>126</v>
      </c>
      <c r="H649" s="66" t="s">
        <v>507</v>
      </c>
      <c r="I649" s="66" t="s">
        <v>490</v>
      </c>
      <c r="J649" s="67">
        <v>120</v>
      </c>
      <c r="K649" t="b">
        <f>B649=ステップ対応前!B649</f>
        <v>1</v>
      </c>
      <c r="L649" t="b">
        <f>C649=ステップ対応前!C649</f>
        <v>1</v>
      </c>
      <c r="M649" t="b">
        <f>D649=ステップ対応前!D649</f>
        <v>1</v>
      </c>
      <c r="N649" t="b">
        <f>E649=ステップ対応前!E649</f>
        <v>1</v>
      </c>
      <c r="O649" t="b">
        <f>F649=ステップ対応前!F649</f>
        <v>1</v>
      </c>
      <c r="P649" t="b">
        <f>G649=ステップ対応前!G649</f>
        <v>1</v>
      </c>
      <c r="Q649" t="b">
        <f>H649=ステップ対応前!H649</f>
        <v>1</v>
      </c>
      <c r="R649" t="b">
        <f>I649=ステップ対応前!I649</f>
        <v>1</v>
      </c>
      <c r="S649" t="b">
        <f>J649=ステップ対応前!J649</f>
        <v>1</v>
      </c>
    </row>
    <row r="650" spans="1:19" x14ac:dyDescent="0.55000000000000004">
      <c r="A650" s="87">
        <v>45933.581145833334</v>
      </c>
      <c r="B650" s="66" t="s">
        <v>1387</v>
      </c>
      <c r="C650" s="66" t="s">
        <v>508</v>
      </c>
      <c r="D650" s="68">
        <v>45764</v>
      </c>
      <c r="E650" s="67">
        <v>160</v>
      </c>
      <c r="F650" s="67">
        <v>91</v>
      </c>
      <c r="G650" s="67">
        <v>129</v>
      </c>
      <c r="H650" s="66" t="s">
        <v>507</v>
      </c>
      <c r="I650" s="66" t="s">
        <v>490</v>
      </c>
      <c r="J650" s="67">
        <v>120</v>
      </c>
      <c r="K650" t="b">
        <f>B650=ステップ対応前!B650</f>
        <v>1</v>
      </c>
      <c r="L650" t="b">
        <f>C650=ステップ対応前!C650</f>
        <v>1</v>
      </c>
      <c r="M650" t="b">
        <f>D650=ステップ対応前!D650</f>
        <v>1</v>
      </c>
      <c r="N650" t="b">
        <f>E650=ステップ対応前!E650</f>
        <v>1</v>
      </c>
      <c r="O650" t="b">
        <f>F650=ステップ対応前!F650</f>
        <v>1</v>
      </c>
      <c r="P650" t="b">
        <f>G650=ステップ対応前!G650</f>
        <v>1</v>
      </c>
      <c r="Q650" t="b">
        <f>H650=ステップ対応前!H650</f>
        <v>1</v>
      </c>
      <c r="R650" t="b">
        <f>I650=ステップ対応前!I650</f>
        <v>1</v>
      </c>
      <c r="S650" t="b">
        <f>J650=ステップ対応前!J650</f>
        <v>1</v>
      </c>
    </row>
    <row r="651" spans="1:19" x14ac:dyDescent="0.55000000000000004">
      <c r="A651" s="87">
        <v>45933.581145833334</v>
      </c>
      <c r="B651" s="66" t="s">
        <v>1387</v>
      </c>
      <c r="C651" s="66" t="s">
        <v>508</v>
      </c>
      <c r="D651" s="68">
        <v>45765</v>
      </c>
      <c r="E651" s="67">
        <v>112</v>
      </c>
      <c r="F651" s="67">
        <v>160</v>
      </c>
      <c r="G651" s="67">
        <v>119</v>
      </c>
      <c r="H651" s="66" t="s">
        <v>507</v>
      </c>
      <c r="I651" s="66" t="s">
        <v>490</v>
      </c>
      <c r="J651" s="67">
        <v>120</v>
      </c>
      <c r="K651" t="b">
        <f>B651=ステップ対応前!B651</f>
        <v>1</v>
      </c>
      <c r="L651" t="b">
        <f>C651=ステップ対応前!C651</f>
        <v>1</v>
      </c>
      <c r="M651" t="b">
        <f>D651=ステップ対応前!D651</f>
        <v>1</v>
      </c>
      <c r="N651" t="b">
        <f>E651=ステップ対応前!E651</f>
        <v>1</v>
      </c>
      <c r="O651" t="b">
        <f>F651=ステップ対応前!F651</f>
        <v>1</v>
      </c>
      <c r="P651" t="b">
        <f>G651=ステップ対応前!G651</f>
        <v>1</v>
      </c>
      <c r="Q651" t="b">
        <f>H651=ステップ対応前!H651</f>
        <v>1</v>
      </c>
      <c r="R651" t="b">
        <f>I651=ステップ対応前!I651</f>
        <v>1</v>
      </c>
      <c r="S651" t="b">
        <f>J651=ステップ対応前!J651</f>
        <v>1</v>
      </c>
    </row>
    <row r="652" spans="1:19" x14ac:dyDescent="0.55000000000000004">
      <c r="A652" s="87">
        <v>45933.581145833334</v>
      </c>
      <c r="B652" s="66" t="s">
        <v>1387</v>
      </c>
      <c r="C652" s="66" t="s">
        <v>508</v>
      </c>
      <c r="D652" s="68">
        <v>45768</v>
      </c>
      <c r="E652" s="67">
        <v>111</v>
      </c>
      <c r="F652" s="67">
        <v>106</v>
      </c>
      <c r="G652" s="67">
        <v>124</v>
      </c>
      <c r="H652" s="66" t="s">
        <v>507</v>
      </c>
      <c r="I652" s="66" t="s">
        <v>490</v>
      </c>
      <c r="J652" s="67">
        <v>120</v>
      </c>
      <c r="K652" t="b">
        <f>B652=ステップ対応前!B652</f>
        <v>1</v>
      </c>
      <c r="L652" t="b">
        <f>C652=ステップ対応前!C652</f>
        <v>1</v>
      </c>
      <c r="M652" t="b">
        <f>D652=ステップ対応前!D652</f>
        <v>1</v>
      </c>
      <c r="N652" t="b">
        <f>E652=ステップ対応前!E652</f>
        <v>1</v>
      </c>
      <c r="O652" t="b">
        <f>F652=ステップ対応前!F652</f>
        <v>1</v>
      </c>
      <c r="P652" t="b">
        <f>G652=ステップ対応前!G652</f>
        <v>1</v>
      </c>
      <c r="Q652" t="b">
        <f>H652=ステップ対応前!H652</f>
        <v>1</v>
      </c>
      <c r="R652" t="b">
        <f>I652=ステップ対応前!I652</f>
        <v>1</v>
      </c>
      <c r="S652" t="b">
        <f>J652=ステップ対応前!J652</f>
        <v>1</v>
      </c>
    </row>
    <row r="653" spans="1:19" x14ac:dyDescent="0.55000000000000004">
      <c r="A653" s="87">
        <v>45933.581145833334</v>
      </c>
      <c r="B653" s="66" t="s">
        <v>1387</v>
      </c>
      <c r="C653" s="66" t="s">
        <v>508</v>
      </c>
      <c r="D653" s="68">
        <v>45769</v>
      </c>
      <c r="E653" s="67">
        <v>160</v>
      </c>
      <c r="F653" s="67">
        <v>160</v>
      </c>
      <c r="G653" s="67">
        <v>112</v>
      </c>
      <c r="H653" s="66" t="s">
        <v>507</v>
      </c>
      <c r="I653" s="66" t="s">
        <v>490</v>
      </c>
      <c r="J653" s="67">
        <v>120</v>
      </c>
      <c r="K653" t="b">
        <f>B653=ステップ対応前!B653</f>
        <v>1</v>
      </c>
      <c r="L653" t="b">
        <f>C653=ステップ対応前!C653</f>
        <v>1</v>
      </c>
      <c r="M653" t="b">
        <f>D653=ステップ対応前!D653</f>
        <v>1</v>
      </c>
      <c r="N653" t="b">
        <f>E653=ステップ対応前!E653</f>
        <v>1</v>
      </c>
      <c r="O653" t="b">
        <f>F653=ステップ対応前!F653</f>
        <v>1</v>
      </c>
      <c r="P653" t="b">
        <f>G653=ステップ対応前!G653</f>
        <v>1</v>
      </c>
      <c r="Q653" t="b">
        <f>H653=ステップ対応前!H653</f>
        <v>1</v>
      </c>
      <c r="R653" t="b">
        <f>I653=ステップ対応前!I653</f>
        <v>1</v>
      </c>
      <c r="S653" t="b">
        <f>J653=ステップ対応前!J653</f>
        <v>1</v>
      </c>
    </row>
    <row r="654" spans="1:19" x14ac:dyDescent="0.55000000000000004">
      <c r="A654" s="87">
        <v>45933.581145833334</v>
      </c>
      <c r="B654" s="66" t="s">
        <v>1387</v>
      </c>
      <c r="C654" s="66" t="s">
        <v>508</v>
      </c>
      <c r="D654" s="68">
        <v>45770</v>
      </c>
      <c r="E654" s="67">
        <v>106</v>
      </c>
      <c r="F654" s="67">
        <v>179</v>
      </c>
      <c r="G654" s="67">
        <v>99</v>
      </c>
      <c r="H654" s="66" t="s">
        <v>507</v>
      </c>
      <c r="I654" s="66" t="s">
        <v>490</v>
      </c>
      <c r="J654" s="67">
        <v>120</v>
      </c>
      <c r="K654" t="b">
        <f>B654=ステップ対応前!B654</f>
        <v>1</v>
      </c>
      <c r="L654" t="b">
        <f>C654=ステップ対応前!C654</f>
        <v>1</v>
      </c>
      <c r="M654" t="b">
        <f>D654=ステップ対応前!D654</f>
        <v>1</v>
      </c>
      <c r="N654" t="b">
        <f>E654=ステップ対応前!E654</f>
        <v>1</v>
      </c>
      <c r="O654" t="b">
        <f>F654=ステップ対応前!F654</f>
        <v>1</v>
      </c>
      <c r="P654" t="b">
        <f>G654=ステップ対応前!G654</f>
        <v>1</v>
      </c>
      <c r="Q654" t="b">
        <f>H654=ステップ対応前!H654</f>
        <v>1</v>
      </c>
      <c r="R654" t="b">
        <f>I654=ステップ対応前!I654</f>
        <v>1</v>
      </c>
      <c r="S654" t="b">
        <f>J654=ステップ対応前!J654</f>
        <v>1</v>
      </c>
    </row>
    <row r="655" spans="1:19" x14ac:dyDescent="0.55000000000000004">
      <c r="A655" s="87">
        <v>45933.581145833334</v>
      </c>
      <c r="B655" s="66" t="s">
        <v>1387</v>
      </c>
      <c r="C655" s="66" t="s">
        <v>508</v>
      </c>
      <c r="D655" s="68">
        <v>45771</v>
      </c>
      <c r="E655" s="67">
        <v>160</v>
      </c>
      <c r="F655" s="67">
        <v>132</v>
      </c>
      <c r="G655" s="67">
        <v>104</v>
      </c>
      <c r="H655" s="66" t="s">
        <v>507</v>
      </c>
      <c r="I655" s="66" t="s">
        <v>490</v>
      </c>
      <c r="J655" s="67">
        <v>120</v>
      </c>
      <c r="K655" t="b">
        <f>B655=ステップ対応前!B655</f>
        <v>1</v>
      </c>
      <c r="L655" t="b">
        <f>C655=ステップ対応前!C655</f>
        <v>1</v>
      </c>
      <c r="M655" t="b">
        <f>D655=ステップ対応前!D655</f>
        <v>1</v>
      </c>
      <c r="N655" t="b">
        <f>E655=ステップ対応前!E655</f>
        <v>1</v>
      </c>
      <c r="O655" t="b">
        <f>F655=ステップ対応前!F655</f>
        <v>1</v>
      </c>
      <c r="P655" t="b">
        <f>G655=ステップ対応前!G655</f>
        <v>1</v>
      </c>
      <c r="Q655" t="b">
        <f>H655=ステップ対応前!H655</f>
        <v>1</v>
      </c>
      <c r="R655" t="b">
        <f>I655=ステップ対応前!I655</f>
        <v>1</v>
      </c>
      <c r="S655" t="b">
        <f>J655=ステップ対応前!J655</f>
        <v>1</v>
      </c>
    </row>
    <row r="656" spans="1:19" x14ac:dyDescent="0.55000000000000004">
      <c r="A656" s="87">
        <v>45933.581145833334</v>
      </c>
      <c r="B656" s="66" t="s">
        <v>1387</v>
      </c>
      <c r="C656" s="66" t="s">
        <v>508</v>
      </c>
      <c r="D656" s="68">
        <v>45772</v>
      </c>
      <c r="E656" s="67">
        <v>179</v>
      </c>
      <c r="F656" s="67">
        <v>127</v>
      </c>
      <c r="G656" s="67">
        <v>113</v>
      </c>
      <c r="H656" s="66" t="s">
        <v>507</v>
      </c>
      <c r="I656" s="66" t="s">
        <v>490</v>
      </c>
      <c r="J656" s="67">
        <v>120</v>
      </c>
      <c r="K656" t="b">
        <f>B656=ステップ対応前!B656</f>
        <v>1</v>
      </c>
      <c r="L656" t="b">
        <f>C656=ステップ対応前!C656</f>
        <v>1</v>
      </c>
      <c r="M656" t="b">
        <f>D656=ステップ対応前!D656</f>
        <v>1</v>
      </c>
      <c r="N656" t="b">
        <f>E656=ステップ対応前!E656</f>
        <v>1</v>
      </c>
      <c r="O656" t="b">
        <f>F656=ステップ対応前!F656</f>
        <v>1</v>
      </c>
      <c r="P656" t="b">
        <f>G656=ステップ対応前!G656</f>
        <v>1</v>
      </c>
      <c r="Q656" t="b">
        <f>H656=ステップ対応前!H656</f>
        <v>1</v>
      </c>
      <c r="R656" t="b">
        <f>I656=ステップ対応前!I656</f>
        <v>1</v>
      </c>
      <c r="S656" t="b">
        <f>J656=ステップ対応前!J656</f>
        <v>1</v>
      </c>
    </row>
    <row r="657" spans="1:19" x14ac:dyDescent="0.55000000000000004">
      <c r="A657" s="87">
        <v>45933.581145833334</v>
      </c>
      <c r="B657" s="66" t="s">
        <v>1387</v>
      </c>
      <c r="C657" s="66" t="s">
        <v>508</v>
      </c>
      <c r="D657" s="68">
        <v>45783</v>
      </c>
      <c r="E657" s="67">
        <v>132</v>
      </c>
      <c r="F657" s="67">
        <v>127</v>
      </c>
      <c r="G657" s="67">
        <v>124</v>
      </c>
      <c r="H657" s="66" t="s">
        <v>507</v>
      </c>
      <c r="I657" s="66" t="s">
        <v>490</v>
      </c>
      <c r="J657" s="67">
        <v>120</v>
      </c>
      <c r="K657" t="b">
        <f>B657=ステップ対応前!B657</f>
        <v>1</v>
      </c>
      <c r="L657" t="b">
        <f>C657=ステップ対応前!C657</f>
        <v>1</v>
      </c>
      <c r="M657" t="b">
        <f>D657=ステップ対応前!D657</f>
        <v>1</v>
      </c>
      <c r="N657" t="b">
        <f>E657=ステップ対応前!E657</f>
        <v>1</v>
      </c>
      <c r="O657" t="b">
        <f>F657=ステップ対応前!F657</f>
        <v>1</v>
      </c>
      <c r="P657" t="b">
        <f>G657=ステップ対応前!G657</f>
        <v>1</v>
      </c>
      <c r="Q657" t="b">
        <f>H657=ステップ対応前!H657</f>
        <v>1</v>
      </c>
      <c r="R657" t="b">
        <f>I657=ステップ対応前!I657</f>
        <v>1</v>
      </c>
      <c r="S657" t="b">
        <f>J657=ステップ対応前!J657</f>
        <v>1</v>
      </c>
    </row>
    <row r="658" spans="1:19" x14ac:dyDescent="0.55000000000000004">
      <c r="A658" s="87">
        <v>45933.581145833334</v>
      </c>
      <c r="B658" s="66" t="s">
        <v>1387</v>
      </c>
      <c r="C658" s="66" t="s">
        <v>508</v>
      </c>
      <c r="D658" s="68">
        <v>45784</v>
      </c>
      <c r="E658" s="67">
        <v>127</v>
      </c>
      <c r="F658" s="67">
        <v>127</v>
      </c>
      <c r="G658" s="67">
        <v>123</v>
      </c>
      <c r="H658" s="66" t="s">
        <v>507</v>
      </c>
      <c r="I658" s="66" t="s">
        <v>490</v>
      </c>
      <c r="J658" s="67">
        <v>120</v>
      </c>
      <c r="K658" t="b">
        <f>B658=ステップ対応前!B658</f>
        <v>1</v>
      </c>
      <c r="L658" t="b">
        <f>C658=ステップ対応前!C658</f>
        <v>1</v>
      </c>
      <c r="M658" t="b">
        <f>D658=ステップ対応前!D658</f>
        <v>1</v>
      </c>
      <c r="N658" t="b">
        <f>E658=ステップ対応前!E658</f>
        <v>1</v>
      </c>
      <c r="O658" t="b">
        <f>F658=ステップ対応前!F658</f>
        <v>1</v>
      </c>
      <c r="P658" t="b">
        <f>G658=ステップ対応前!G658</f>
        <v>1</v>
      </c>
      <c r="Q658" t="b">
        <f>H658=ステップ対応前!H658</f>
        <v>1</v>
      </c>
      <c r="R658" t="b">
        <f>I658=ステップ対応前!I658</f>
        <v>1</v>
      </c>
      <c r="S658" t="b">
        <f>J658=ステップ対応前!J658</f>
        <v>1</v>
      </c>
    </row>
    <row r="659" spans="1:19" x14ac:dyDescent="0.55000000000000004">
      <c r="A659" s="87">
        <v>45933.581145833334</v>
      </c>
      <c r="B659" s="66" t="s">
        <v>1387</v>
      </c>
      <c r="C659" s="66" t="s">
        <v>508</v>
      </c>
      <c r="D659" s="68">
        <v>45785</v>
      </c>
      <c r="E659" s="67">
        <v>127</v>
      </c>
      <c r="F659" s="67">
        <v>127</v>
      </c>
      <c r="G659" s="67">
        <v>129</v>
      </c>
      <c r="H659" s="66" t="s">
        <v>507</v>
      </c>
      <c r="I659" s="66" t="s">
        <v>490</v>
      </c>
      <c r="J659" s="67">
        <v>120</v>
      </c>
      <c r="K659" t="b">
        <f>B659=ステップ対応前!B659</f>
        <v>1</v>
      </c>
      <c r="L659" t="b">
        <f>C659=ステップ対応前!C659</f>
        <v>1</v>
      </c>
      <c r="M659" t="b">
        <f>D659=ステップ対応前!D659</f>
        <v>1</v>
      </c>
      <c r="N659" t="b">
        <f>E659=ステップ対応前!E659</f>
        <v>1</v>
      </c>
      <c r="O659" t="b">
        <f>F659=ステップ対応前!F659</f>
        <v>1</v>
      </c>
      <c r="P659" t="b">
        <f>G659=ステップ対応前!G659</f>
        <v>1</v>
      </c>
      <c r="Q659" t="b">
        <f>H659=ステップ対応前!H659</f>
        <v>1</v>
      </c>
      <c r="R659" t="b">
        <f>I659=ステップ対応前!I659</f>
        <v>1</v>
      </c>
      <c r="S659" t="b">
        <f>J659=ステップ対応前!J659</f>
        <v>1</v>
      </c>
    </row>
    <row r="660" spans="1:19" x14ac:dyDescent="0.55000000000000004">
      <c r="A660" s="87">
        <v>45933.581145833334</v>
      </c>
      <c r="B660" s="66" t="s">
        <v>1387</v>
      </c>
      <c r="C660" s="66" t="s">
        <v>508</v>
      </c>
      <c r="D660" s="68">
        <v>45786</v>
      </c>
      <c r="E660" s="67">
        <v>127</v>
      </c>
      <c r="F660" s="67">
        <v>137</v>
      </c>
      <c r="G660" s="67">
        <v>125</v>
      </c>
      <c r="H660" s="66" t="s">
        <v>507</v>
      </c>
      <c r="I660" s="66" t="s">
        <v>490</v>
      </c>
      <c r="J660" s="67">
        <v>120</v>
      </c>
      <c r="K660" t="b">
        <f>B660=ステップ対応前!B660</f>
        <v>1</v>
      </c>
      <c r="L660" t="b">
        <f>C660=ステップ対応前!C660</f>
        <v>1</v>
      </c>
      <c r="M660" t="b">
        <f>D660=ステップ対応前!D660</f>
        <v>1</v>
      </c>
      <c r="N660" t="b">
        <f>E660=ステップ対応前!E660</f>
        <v>1</v>
      </c>
      <c r="O660" t="b">
        <f>F660=ステップ対応前!F660</f>
        <v>1</v>
      </c>
      <c r="P660" t="b">
        <f>G660=ステップ対応前!G660</f>
        <v>1</v>
      </c>
      <c r="Q660" t="b">
        <f>H660=ステップ対応前!H660</f>
        <v>1</v>
      </c>
      <c r="R660" t="b">
        <f>I660=ステップ対応前!I660</f>
        <v>1</v>
      </c>
      <c r="S660" t="b">
        <f>J660=ステップ対応前!J660</f>
        <v>1</v>
      </c>
    </row>
    <row r="661" spans="1:19" x14ac:dyDescent="0.55000000000000004">
      <c r="A661" s="87">
        <v>45933.581145833334</v>
      </c>
      <c r="B661" s="66" t="s">
        <v>1387</v>
      </c>
      <c r="C661" s="66" t="s">
        <v>508</v>
      </c>
      <c r="D661" s="68">
        <v>45789</v>
      </c>
      <c r="E661" s="67">
        <v>127</v>
      </c>
      <c r="F661" s="67">
        <v>127</v>
      </c>
      <c r="G661" s="67">
        <v>129</v>
      </c>
      <c r="H661" s="66" t="s">
        <v>507</v>
      </c>
      <c r="I661" s="66" t="s">
        <v>490</v>
      </c>
      <c r="J661" s="67">
        <v>120</v>
      </c>
      <c r="K661" t="b">
        <f>B661=ステップ対応前!B661</f>
        <v>1</v>
      </c>
      <c r="L661" t="b">
        <f>C661=ステップ対応前!C661</f>
        <v>1</v>
      </c>
      <c r="M661" t="b">
        <f>D661=ステップ対応前!D661</f>
        <v>1</v>
      </c>
      <c r="N661" t="b">
        <f>E661=ステップ対応前!E661</f>
        <v>1</v>
      </c>
      <c r="O661" t="b">
        <f>F661=ステップ対応前!F661</f>
        <v>1</v>
      </c>
      <c r="P661" t="b">
        <f>G661=ステップ対応前!G661</f>
        <v>1</v>
      </c>
      <c r="Q661" t="b">
        <f>H661=ステップ対応前!H661</f>
        <v>1</v>
      </c>
      <c r="R661" t="b">
        <f>I661=ステップ対応前!I661</f>
        <v>1</v>
      </c>
      <c r="S661" t="b">
        <f>J661=ステップ対応前!J661</f>
        <v>1</v>
      </c>
    </row>
    <row r="662" spans="1:19" x14ac:dyDescent="0.55000000000000004">
      <c r="A662" s="87">
        <v>45933.581145833334</v>
      </c>
      <c r="B662" s="66" t="s">
        <v>1387</v>
      </c>
      <c r="C662" s="66" t="s">
        <v>508</v>
      </c>
      <c r="D662" s="68">
        <v>45790</v>
      </c>
      <c r="E662" s="67">
        <v>137</v>
      </c>
      <c r="F662" s="67">
        <v>131</v>
      </c>
      <c r="G662" s="67">
        <v>133</v>
      </c>
      <c r="H662" s="66" t="s">
        <v>507</v>
      </c>
      <c r="I662" s="66" t="s">
        <v>490</v>
      </c>
      <c r="J662" s="67">
        <v>120</v>
      </c>
      <c r="K662" t="b">
        <f>B662=ステップ対応前!B662</f>
        <v>1</v>
      </c>
      <c r="L662" t="b">
        <f>C662=ステップ対応前!C662</f>
        <v>1</v>
      </c>
      <c r="M662" t="b">
        <f>D662=ステップ対応前!D662</f>
        <v>1</v>
      </c>
      <c r="N662" t="b">
        <f>E662=ステップ対応前!E662</f>
        <v>1</v>
      </c>
      <c r="O662" t="b">
        <f>F662=ステップ対応前!F662</f>
        <v>1</v>
      </c>
      <c r="P662" t="b">
        <f>G662=ステップ対応前!G662</f>
        <v>1</v>
      </c>
      <c r="Q662" t="b">
        <f>H662=ステップ対応前!H662</f>
        <v>1</v>
      </c>
      <c r="R662" t="b">
        <f>I662=ステップ対応前!I662</f>
        <v>1</v>
      </c>
      <c r="S662" t="b">
        <f>J662=ステップ対応前!J662</f>
        <v>1</v>
      </c>
    </row>
    <row r="663" spans="1:19" x14ac:dyDescent="0.55000000000000004">
      <c r="A663" s="87">
        <v>45933.581145833334</v>
      </c>
      <c r="B663" s="66" t="s">
        <v>1387</v>
      </c>
      <c r="C663" s="66" t="s">
        <v>508</v>
      </c>
      <c r="D663" s="68">
        <v>45791</v>
      </c>
      <c r="E663" s="67">
        <v>127</v>
      </c>
      <c r="F663" s="67">
        <v>109</v>
      </c>
      <c r="G663" s="67">
        <v>123</v>
      </c>
      <c r="H663" s="66" t="s">
        <v>507</v>
      </c>
      <c r="I663" s="66" t="s">
        <v>490</v>
      </c>
      <c r="J663" s="67">
        <v>120</v>
      </c>
      <c r="K663" t="b">
        <f>B663=ステップ対応前!B663</f>
        <v>1</v>
      </c>
      <c r="L663" t="b">
        <f>C663=ステップ対応前!C663</f>
        <v>1</v>
      </c>
      <c r="M663" t="b">
        <f>D663=ステップ対応前!D663</f>
        <v>1</v>
      </c>
      <c r="N663" t="b">
        <f>E663=ステップ対応前!E663</f>
        <v>1</v>
      </c>
      <c r="O663" t="b">
        <f>F663=ステップ対応前!F663</f>
        <v>1</v>
      </c>
      <c r="P663" t="b">
        <f>G663=ステップ対応前!G663</f>
        <v>1</v>
      </c>
      <c r="Q663" t="b">
        <f>H663=ステップ対応前!H663</f>
        <v>1</v>
      </c>
      <c r="R663" t="b">
        <f>I663=ステップ対応前!I663</f>
        <v>1</v>
      </c>
      <c r="S663" t="b">
        <f>J663=ステップ対応前!J663</f>
        <v>1</v>
      </c>
    </row>
    <row r="664" spans="1:19" x14ac:dyDescent="0.55000000000000004">
      <c r="A664" s="87">
        <v>45933.581145833334</v>
      </c>
      <c r="B664" s="66" t="s">
        <v>1387</v>
      </c>
      <c r="C664" s="66" t="s">
        <v>508</v>
      </c>
      <c r="D664" s="68">
        <v>45792</v>
      </c>
      <c r="E664" s="67">
        <v>131</v>
      </c>
      <c r="F664" s="67">
        <v>123</v>
      </c>
      <c r="G664" s="67">
        <v>108</v>
      </c>
      <c r="H664" s="66" t="s">
        <v>507</v>
      </c>
      <c r="I664" s="66" t="s">
        <v>490</v>
      </c>
      <c r="J664" s="67">
        <v>120</v>
      </c>
      <c r="K664" t="b">
        <f>B664=ステップ対応前!B664</f>
        <v>1</v>
      </c>
      <c r="L664" t="b">
        <f>C664=ステップ対応前!C664</f>
        <v>1</v>
      </c>
      <c r="M664" t="b">
        <f>D664=ステップ対応前!D664</f>
        <v>1</v>
      </c>
      <c r="N664" t="b">
        <f>E664=ステップ対応前!E664</f>
        <v>1</v>
      </c>
      <c r="O664" t="b">
        <f>F664=ステップ対応前!F664</f>
        <v>1</v>
      </c>
      <c r="P664" t="b">
        <f>G664=ステップ対応前!G664</f>
        <v>1</v>
      </c>
      <c r="Q664" t="b">
        <f>H664=ステップ対応前!H664</f>
        <v>1</v>
      </c>
      <c r="R664" t="b">
        <f>I664=ステップ対応前!I664</f>
        <v>1</v>
      </c>
      <c r="S664" t="b">
        <f>J664=ステップ対応前!J664</f>
        <v>1</v>
      </c>
    </row>
    <row r="665" spans="1:19" x14ac:dyDescent="0.55000000000000004">
      <c r="A665" s="87">
        <v>45933.581145833334</v>
      </c>
      <c r="B665" s="66" t="s">
        <v>1387</v>
      </c>
      <c r="C665" s="66" t="s">
        <v>508</v>
      </c>
      <c r="D665" s="68">
        <v>45793</v>
      </c>
      <c r="E665" s="67">
        <v>109</v>
      </c>
      <c r="F665" s="67">
        <v>137</v>
      </c>
      <c r="G665" s="67">
        <v>120</v>
      </c>
      <c r="H665" s="66" t="s">
        <v>507</v>
      </c>
      <c r="I665" s="66" t="s">
        <v>490</v>
      </c>
      <c r="J665" s="67">
        <v>120</v>
      </c>
      <c r="K665" t="b">
        <f>B665=ステップ対応前!B665</f>
        <v>1</v>
      </c>
      <c r="L665" t="b">
        <f>C665=ステップ対応前!C665</f>
        <v>1</v>
      </c>
      <c r="M665" t="b">
        <f>D665=ステップ対応前!D665</f>
        <v>1</v>
      </c>
      <c r="N665" t="b">
        <f>E665=ステップ対応前!E665</f>
        <v>1</v>
      </c>
      <c r="O665" t="b">
        <f>F665=ステップ対応前!F665</f>
        <v>1</v>
      </c>
      <c r="P665" t="b">
        <f>G665=ステップ対応前!G665</f>
        <v>1</v>
      </c>
      <c r="Q665" t="b">
        <f>H665=ステップ対応前!H665</f>
        <v>1</v>
      </c>
      <c r="R665" t="b">
        <f>I665=ステップ対応前!I665</f>
        <v>1</v>
      </c>
      <c r="S665" t="b">
        <f>J665=ステップ対応前!J665</f>
        <v>1</v>
      </c>
    </row>
    <row r="666" spans="1:19" x14ac:dyDescent="0.55000000000000004">
      <c r="A666" s="87">
        <v>45933.581145833334</v>
      </c>
      <c r="B666" s="66" t="s">
        <v>1387</v>
      </c>
      <c r="C666" s="66" t="s">
        <v>508</v>
      </c>
      <c r="D666" s="68">
        <v>45796</v>
      </c>
      <c r="E666" s="67">
        <v>123</v>
      </c>
      <c r="F666" s="67">
        <v>134</v>
      </c>
      <c r="G666" s="67">
        <v>114</v>
      </c>
      <c r="H666" s="66" t="s">
        <v>507</v>
      </c>
      <c r="I666" s="66" t="s">
        <v>490</v>
      </c>
      <c r="J666" s="67">
        <v>120</v>
      </c>
      <c r="K666" t="b">
        <f>B666=ステップ対応前!B666</f>
        <v>1</v>
      </c>
      <c r="L666" t="b">
        <f>C666=ステップ対応前!C666</f>
        <v>1</v>
      </c>
      <c r="M666" t="b">
        <f>D666=ステップ対応前!D666</f>
        <v>1</v>
      </c>
      <c r="N666" t="b">
        <f>E666=ステップ対応前!E666</f>
        <v>1</v>
      </c>
      <c r="O666" t="b">
        <f>F666=ステップ対応前!F666</f>
        <v>1</v>
      </c>
      <c r="P666" t="b">
        <f>G666=ステップ対応前!G666</f>
        <v>1</v>
      </c>
      <c r="Q666" t="b">
        <f>H666=ステップ対応前!H666</f>
        <v>1</v>
      </c>
      <c r="R666" t="b">
        <f>I666=ステップ対応前!I666</f>
        <v>1</v>
      </c>
      <c r="S666" t="b">
        <f>J666=ステップ対応前!J666</f>
        <v>1</v>
      </c>
    </row>
    <row r="667" spans="1:19" x14ac:dyDescent="0.55000000000000004">
      <c r="A667" s="87">
        <v>45933.581145833334</v>
      </c>
      <c r="B667" s="66" t="s">
        <v>1387</v>
      </c>
      <c r="C667" s="66" t="s">
        <v>508</v>
      </c>
      <c r="D667" s="68">
        <v>45797</v>
      </c>
      <c r="E667" s="67">
        <v>137</v>
      </c>
      <c r="F667" s="67">
        <v>133</v>
      </c>
      <c r="G667" s="67">
        <v>118</v>
      </c>
      <c r="H667" s="66" t="s">
        <v>507</v>
      </c>
      <c r="I667" s="66" t="s">
        <v>490</v>
      </c>
      <c r="J667" s="67">
        <v>120</v>
      </c>
      <c r="K667" t="b">
        <f>B667=ステップ対応前!B667</f>
        <v>1</v>
      </c>
      <c r="L667" t="b">
        <f>C667=ステップ対応前!C667</f>
        <v>1</v>
      </c>
      <c r="M667" t="b">
        <f>D667=ステップ対応前!D667</f>
        <v>1</v>
      </c>
      <c r="N667" t="b">
        <f>E667=ステップ対応前!E667</f>
        <v>1</v>
      </c>
      <c r="O667" t="b">
        <f>F667=ステップ対応前!F667</f>
        <v>1</v>
      </c>
      <c r="P667" t="b">
        <f>G667=ステップ対応前!G667</f>
        <v>1</v>
      </c>
      <c r="Q667" t="b">
        <f>H667=ステップ対応前!H667</f>
        <v>1</v>
      </c>
      <c r="R667" t="b">
        <f>I667=ステップ対応前!I667</f>
        <v>1</v>
      </c>
      <c r="S667" t="b">
        <f>J667=ステップ対応前!J667</f>
        <v>1</v>
      </c>
    </row>
    <row r="668" spans="1:19" x14ac:dyDescent="0.55000000000000004">
      <c r="A668" s="87">
        <v>45933.581145833334</v>
      </c>
      <c r="B668" s="66" t="s">
        <v>1387</v>
      </c>
      <c r="C668" s="66" t="s">
        <v>508</v>
      </c>
      <c r="D668" s="68">
        <v>45798</v>
      </c>
      <c r="E668" s="67">
        <v>134</v>
      </c>
      <c r="F668" s="67">
        <v>93</v>
      </c>
      <c r="G668" s="67">
        <v>108</v>
      </c>
      <c r="H668" s="66" t="s">
        <v>507</v>
      </c>
      <c r="I668" s="66" t="s">
        <v>490</v>
      </c>
      <c r="J668" s="67">
        <v>120</v>
      </c>
      <c r="K668" t="b">
        <f>B668=ステップ対応前!B668</f>
        <v>1</v>
      </c>
      <c r="L668" t="b">
        <f>C668=ステップ対応前!C668</f>
        <v>1</v>
      </c>
      <c r="M668" t="b">
        <f>D668=ステップ対応前!D668</f>
        <v>1</v>
      </c>
      <c r="N668" t="b">
        <f>E668=ステップ対応前!E668</f>
        <v>1</v>
      </c>
      <c r="O668" t="b">
        <f>F668=ステップ対応前!F668</f>
        <v>1</v>
      </c>
      <c r="P668" t="b">
        <f>G668=ステップ対応前!G668</f>
        <v>1</v>
      </c>
      <c r="Q668" t="b">
        <f>H668=ステップ対応前!H668</f>
        <v>1</v>
      </c>
      <c r="R668" t="b">
        <f>I668=ステップ対応前!I668</f>
        <v>1</v>
      </c>
      <c r="S668" t="b">
        <f>J668=ステップ対応前!J668</f>
        <v>1</v>
      </c>
    </row>
    <row r="669" spans="1:19" x14ac:dyDescent="0.55000000000000004">
      <c r="A669" s="87">
        <v>45933.581145833334</v>
      </c>
      <c r="B669" s="66" t="s">
        <v>1387</v>
      </c>
      <c r="C669" s="66" t="s">
        <v>508</v>
      </c>
      <c r="D669" s="68">
        <v>45799</v>
      </c>
      <c r="E669" s="67">
        <v>133</v>
      </c>
      <c r="F669" s="67">
        <v>128</v>
      </c>
      <c r="G669" s="67">
        <v>109</v>
      </c>
      <c r="H669" s="66" t="s">
        <v>507</v>
      </c>
      <c r="I669" s="66" t="s">
        <v>490</v>
      </c>
      <c r="J669" s="67">
        <v>120</v>
      </c>
      <c r="K669" t="b">
        <f>B669=ステップ対応前!B669</f>
        <v>1</v>
      </c>
      <c r="L669" t="b">
        <f>C669=ステップ対応前!C669</f>
        <v>1</v>
      </c>
      <c r="M669" t="b">
        <f>D669=ステップ対応前!D669</f>
        <v>1</v>
      </c>
      <c r="N669" t="b">
        <f>E669=ステップ対応前!E669</f>
        <v>1</v>
      </c>
      <c r="O669" t="b">
        <f>F669=ステップ対応前!F669</f>
        <v>1</v>
      </c>
      <c r="P669" t="b">
        <f>G669=ステップ対応前!G669</f>
        <v>1</v>
      </c>
      <c r="Q669" t="b">
        <f>H669=ステップ対応前!H669</f>
        <v>1</v>
      </c>
      <c r="R669" t="b">
        <f>I669=ステップ対応前!I669</f>
        <v>1</v>
      </c>
      <c r="S669" t="b">
        <f>J669=ステップ対応前!J669</f>
        <v>1</v>
      </c>
    </row>
    <row r="670" spans="1:19" x14ac:dyDescent="0.55000000000000004">
      <c r="A670" s="87">
        <v>45933.581145833334</v>
      </c>
      <c r="B670" s="66" t="s">
        <v>1387</v>
      </c>
      <c r="C670" s="66" t="s">
        <v>508</v>
      </c>
      <c r="D670" s="68">
        <v>45800</v>
      </c>
      <c r="E670" s="67">
        <v>93</v>
      </c>
      <c r="F670" s="67">
        <v>128</v>
      </c>
      <c r="G670" s="67">
        <v>110</v>
      </c>
      <c r="H670" s="66" t="s">
        <v>507</v>
      </c>
      <c r="I670" s="66" t="s">
        <v>490</v>
      </c>
      <c r="J670" s="67">
        <v>120</v>
      </c>
      <c r="K670" t="b">
        <f>B670=ステップ対応前!B670</f>
        <v>1</v>
      </c>
      <c r="L670" t="b">
        <f>C670=ステップ対応前!C670</f>
        <v>1</v>
      </c>
      <c r="M670" t="b">
        <f>D670=ステップ対応前!D670</f>
        <v>1</v>
      </c>
      <c r="N670" t="b">
        <f>E670=ステップ対応前!E670</f>
        <v>1</v>
      </c>
      <c r="O670" t="b">
        <f>F670=ステップ対応前!F670</f>
        <v>1</v>
      </c>
      <c r="P670" t="b">
        <f>G670=ステップ対応前!G670</f>
        <v>1</v>
      </c>
      <c r="Q670" t="b">
        <f>H670=ステップ対応前!H670</f>
        <v>1</v>
      </c>
      <c r="R670" t="b">
        <f>I670=ステップ対応前!I670</f>
        <v>1</v>
      </c>
      <c r="S670" t="b">
        <f>J670=ステップ対応前!J670</f>
        <v>1</v>
      </c>
    </row>
    <row r="671" spans="1:19" x14ac:dyDescent="0.55000000000000004">
      <c r="A671" s="87">
        <v>45933.581145833334</v>
      </c>
      <c r="B671" s="66" t="s">
        <v>1387</v>
      </c>
      <c r="C671" s="66" t="s">
        <v>508</v>
      </c>
      <c r="D671" s="68">
        <v>45803</v>
      </c>
      <c r="E671" s="67">
        <v>128</v>
      </c>
      <c r="F671" s="67">
        <v>128</v>
      </c>
      <c r="G671" s="67">
        <v>111</v>
      </c>
      <c r="H671" s="66" t="s">
        <v>507</v>
      </c>
      <c r="I671" s="66" t="s">
        <v>490</v>
      </c>
      <c r="J671" s="67">
        <v>120</v>
      </c>
      <c r="K671" t="b">
        <f>B671=ステップ対応前!B671</f>
        <v>1</v>
      </c>
      <c r="L671" t="b">
        <f>C671=ステップ対応前!C671</f>
        <v>1</v>
      </c>
      <c r="M671" t="b">
        <f>D671=ステップ対応前!D671</f>
        <v>1</v>
      </c>
      <c r="N671" t="b">
        <f>E671=ステップ対応前!E671</f>
        <v>1</v>
      </c>
      <c r="O671" t="b">
        <f>F671=ステップ対応前!F671</f>
        <v>1</v>
      </c>
      <c r="P671" t="b">
        <f>G671=ステップ対応前!G671</f>
        <v>1</v>
      </c>
      <c r="Q671" t="b">
        <f>H671=ステップ対応前!H671</f>
        <v>1</v>
      </c>
      <c r="R671" t="b">
        <f>I671=ステップ対応前!I671</f>
        <v>1</v>
      </c>
      <c r="S671" t="b">
        <f>J671=ステップ対応前!J671</f>
        <v>1</v>
      </c>
    </row>
    <row r="672" spans="1:19" x14ac:dyDescent="0.55000000000000004">
      <c r="A672" s="87">
        <v>45933.581145833334</v>
      </c>
      <c r="B672" s="66" t="s">
        <v>1387</v>
      </c>
      <c r="C672" s="66" t="s">
        <v>508</v>
      </c>
      <c r="D672" s="68">
        <v>45804</v>
      </c>
      <c r="E672" s="67">
        <v>128</v>
      </c>
      <c r="F672" s="67">
        <v>127</v>
      </c>
      <c r="G672" s="67">
        <v>94</v>
      </c>
      <c r="H672" s="66" t="s">
        <v>507</v>
      </c>
      <c r="I672" s="66" t="s">
        <v>490</v>
      </c>
      <c r="J672" s="67">
        <v>120</v>
      </c>
      <c r="K672" t="b">
        <f>B672=ステップ対応前!B672</f>
        <v>1</v>
      </c>
      <c r="L672" t="b">
        <f>C672=ステップ対応前!C672</f>
        <v>1</v>
      </c>
      <c r="M672" t="b">
        <f>D672=ステップ対応前!D672</f>
        <v>1</v>
      </c>
      <c r="N672" t="b">
        <f>E672=ステップ対応前!E672</f>
        <v>1</v>
      </c>
      <c r="O672" t="b">
        <f>F672=ステップ対応前!F672</f>
        <v>1</v>
      </c>
      <c r="P672" t="b">
        <f>G672=ステップ対応前!G672</f>
        <v>1</v>
      </c>
      <c r="Q672" t="b">
        <f>H672=ステップ対応前!H672</f>
        <v>1</v>
      </c>
      <c r="R672" t="b">
        <f>I672=ステップ対応前!I672</f>
        <v>1</v>
      </c>
      <c r="S672" t="b">
        <f>J672=ステップ対応前!J672</f>
        <v>1</v>
      </c>
    </row>
    <row r="673" spans="1:19" x14ac:dyDescent="0.55000000000000004">
      <c r="A673" s="87">
        <v>45933.581145833334</v>
      </c>
      <c r="B673" s="66" t="s">
        <v>1387</v>
      </c>
      <c r="C673" s="66" t="s">
        <v>508</v>
      </c>
      <c r="D673" s="68">
        <v>45805</v>
      </c>
      <c r="E673" s="67">
        <v>128</v>
      </c>
      <c r="F673" s="67">
        <v>132</v>
      </c>
      <c r="G673" s="67">
        <v>93</v>
      </c>
      <c r="H673" s="66" t="s">
        <v>507</v>
      </c>
      <c r="I673" s="66" t="s">
        <v>490</v>
      </c>
      <c r="J673" s="67">
        <v>120</v>
      </c>
      <c r="K673" t="b">
        <f>B673=ステップ対応前!B673</f>
        <v>1</v>
      </c>
      <c r="L673" t="b">
        <f>C673=ステップ対応前!C673</f>
        <v>1</v>
      </c>
      <c r="M673" t="b">
        <f>D673=ステップ対応前!D673</f>
        <v>1</v>
      </c>
      <c r="N673" t="b">
        <f>E673=ステップ対応前!E673</f>
        <v>1</v>
      </c>
      <c r="O673" t="b">
        <f>F673=ステップ対応前!F673</f>
        <v>1</v>
      </c>
      <c r="P673" t="b">
        <f>G673=ステップ対応前!G673</f>
        <v>1</v>
      </c>
      <c r="Q673" t="b">
        <f>H673=ステップ対応前!H673</f>
        <v>1</v>
      </c>
      <c r="R673" t="b">
        <f>I673=ステップ対応前!I673</f>
        <v>1</v>
      </c>
      <c r="S673" t="b">
        <f>J673=ステップ対応前!J673</f>
        <v>1</v>
      </c>
    </row>
    <row r="674" spans="1:19" x14ac:dyDescent="0.55000000000000004">
      <c r="A674" s="87">
        <v>45933.581145833334</v>
      </c>
      <c r="B674" s="66" t="s">
        <v>1387</v>
      </c>
      <c r="C674" s="66" t="s">
        <v>508</v>
      </c>
      <c r="D674" s="68">
        <v>45806</v>
      </c>
      <c r="E674" s="67">
        <v>127</v>
      </c>
      <c r="F674" s="67">
        <v>0</v>
      </c>
      <c r="G674" s="67">
        <v>60</v>
      </c>
      <c r="H674" s="66" t="s">
        <v>507</v>
      </c>
      <c r="I674" s="66" t="s">
        <v>490</v>
      </c>
      <c r="J674" s="67">
        <v>120</v>
      </c>
      <c r="K674" t="b">
        <f>B674=ステップ対応前!B674</f>
        <v>1</v>
      </c>
      <c r="L674" t="b">
        <f>C674=ステップ対応前!C674</f>
        <v>1</v>
      </c>
      <c r="M674" t="b">
        <f>D674=ステップ対応前!D674</f>
        <v>1</v>
      </c>
      <c r="N674" t="b">
        <f>E674=ステップ対応前!E674</f>
        <v>1</v>
      </c>
      <c r="O674" t="b">
        <f>F674=ステップ対応前!F674</f>
        <v>1</v>
      </c>
      <c r="P674" t="b">
        <f>G674=ステップ対応前!G674</f>
        <v>1</v>
      </c>
      <c r="Q674" t="b">
        <f>H674=ステップ対応前!H674</f>
        <v>1</v>
      </c>
      <c r="R674" t="b">
        <f>I674=ステップ対応前!I674</f>
        <v>1</v>
      </c>
      <c r="S674" t="b">
        <f>J674=ステップ対応前!J674</f>
        <v>1</v>
      </c>
    </row>
    <row r="675" spans="1:19" x14ac:dyDescent="0.55000000000000004">
      <c r="A675" s="87">
        <v>45933.581145833334</v>
      </c>
      <c r="B675" s="66" t="s">
        <v>1387</v>
      </c>
      <c r="C675" s="66" t="s">
        <v>508</v>
      </c>
      <c r="D675" s="68">
        <v>45807</v>
      </c>
      <c r="E675" s="67">
        <v>132</v>
      </c>
      <c r="F675" s="67">
        <v>0</v>
      </c>
      <c r="G675" s="67">
        <v>0</v>
      </c>
      <c r="H675" s="66" t="s">
        <v>507</v>
      </c>
      <c r="I675" s="66" t="s">
        <v>490</v>
      </c>
      <c r="J675" s="67">
        <v>120</v>
      </c>
      <c r="K675" t="b">
        <f>B675=ステップ対応前!B675</f>
        <v>1</v>
      </c>
      <c r="L675" t="b">
        <f>C675=ステップ対応前!C675</f>
        <v>1</v>
      </c>
      <c r="M675" t="b">
        <f>D675=ステップ対応前!D675</f>
        <v>1</v>
      </c>
      <c r="N675" t="b">
        <f>E675=ステップ対応前!E675</f>
        <v>1</v>
      </c>
      <c r="O675" t="b">
        <f>F675=ステップ対応前!F675</f>
        <v>1</v>
      </c>
      <c r="P675" t="b">
        <f>G675=ステップ対応前!G675</f>
        <v>1</v>
      </c>
      <c r="Q675" t="b">
        <f>H675=ステップ対応前!H675</f>
        <v>1</v>
      </c>
      <c r="R675" t="b">
        <f>I675=ステップ対応前!I675</f>
        <v>1</v>
      </c>
      <c r="S675" t="b">
        <f>J675=ステップ対応前!J675</f>
        <v>1</v>
      </c>
    </row>
    <row r="676" spans="1:19" x14ac:dyDescent="0.55000000000000004">
      <c r="A676" s="87">
        <v>45933.581145833334</v>
      </c>
      <c r="B676" s="66" t="s">
        <v>1387</v>
      </c>
      <c r="C676" s="66" t="s">
        <v>510</v>
      </c>
      <c r="D676" s="68">
        <v>45714</v>
      </c>
      <c r="E676" s="67">
        <v>0</v>
      </c>
      <c r="F676" s="67">
        <v>90</v>
      </c>
      <c r="G676" s="67">
        <v>111</v>
      </c>
      <c r="H676" s="66" t="s">
        <v>500</v>
      </c>
      <c r="I676" s="66" t="s">
        <v>490</v>
      </c>
      <c r="J676" s="67">
        <v>120</v>
      </c>
      <c r="K676" t="b">
        <f>B676=ステップ対応前!B676</f>
        <v>1</v>
      </c>
      <c r="L676" t="b">
        <f>C676=ステップ対応前!C676</f>
        <v>1</v>
      </c>
      <c r="M676" t="b">
        <f>D676=ステップ対応前!D676</f>
        <v>1</v>
      </c>
      <c r="N676" t="b">
        <f>E676=ステップ対応前!E676</f>
        <v>1</v>
      </c>
      <c r="O676" t="b">
        <f>F676=ステップ対応前!F676</f>
        <v>1</v>
      </c>
      <c r="P676" t="b">
        <f>G676=ステップ対応前!G676</f>
        <v>1</v>
      </c>
      <c r="Q676" t="b">
        <f>H676=ステップ対応前!H676</f>
        <v>1</v>
      </c>
      <c r="R676" t="b">
        <f>I676=ステップ対応前!I676</f>
        <v>1</v>
      </c>
      <c r="S676" t="b">
        <f>J676=ステップ対応前!J676</f>
        <v>1</v>
      </c>
    </row>
    <row r="677" spans="1:19" x14ac:dyDescent="0.55000000000000004">
      <c r="A677" s="87">
        <v>45933.581145833334</v>
      </c>
      <c r="B677" s="66" t="s">
        <v>1387</v>
      </c>
      <c r="C677" s="66" t="s">
        <v>510</v>
      </c>
      <c r="D677" s="68">
        <v>45716</v>
      </c>
      <c r="E677" s="67">
        <v>90</v>
      </c>
      <c r="F677" s="67">
        <v>0</v>
      </c>
      <c r="G677" s="67">
        <v>125</v>
      </c>
      <c r="H677" s="66" t="s">
        <v>500</v>
      </c>
      <c r="I677" s="66" t="s">
        <v>490</v>
      </c>
      <c r="J677" s="67">
        <v>120</v>
      </c>
      <c r="K677" t="b">
        <f>B677=ステップ対応前!B677</f>
        <v>1</v>
      </c>
      <c r="L677" t="b">
        <f>C677=ステップ対応前!C677</f>
        <v>1</v>
      </c>
      <c r="M677" t="b">
        <f>D677=ステップ対応前!D677</f>
        <v>1</v>
      </c>
      <c r="N677" t="b">
        <f>E677=ステップ対応前!E677</f>
        <v>1</v>
      </c>
      <c r="O677" t="b">
        <f>F677=ステップ対応前!F677</f>
        <v>1</v>
      </c>
      <c r="P677" t="b">
        <f>G677=ステップ対応前!G677</f>
        <v>1</v>
      </c>
      <c r="Q677" t="b">
        <f>H677=ステップ対応前!H677</f>
        <v>1</v>
      </c>
      <c r="R677" t="b">
        <f>I677=ステップ対応前!I677</f>
        <v>1</v>
      </c>
      <c r="S677" t="b">
        <f>J677=ステップ対応前!J677</f>
        <v>1</v>
      </c>
    </row>
    <row r="678" spans="1:19" x14ac:dyDescent="0.55000000000000004">
      <c r="A678" s="87">
        <v>45933.581145833334</v>
      </c>
      <c r="B678" s="66" t="s">
        <v>1387</v>
      </c>
      <c r="C678" s="66" t="s">
        <v>510</v>
      </c>
      <c r="D678" s="68">
        <v>45719</v>
      </c>
      <c r="E678" s="67">
        <v>0</v>
      </c>
      <c r="F678" s="67">
        <v>40</v>
      </c>
      <c r="G678" s="67">
        <v>126</v>
      </c>
      <c r="H678" s="66" t="s">
        <v>500</v>
      </c>
      <c r="I678" s="66" t="s">
        <v>490</v>
      </c>
      <c r="J678" s="67">
        <v>120</v>
      </c>
      <c r="K678" t="b">
        <f>B678=ステップ対応前!B678</f>
        <v>1</v>
      </c>
      <c r="L678" t="b">
        <f>C678=ステップ対応前!C678</f>
        <v>1</v>
      </c>
      <c r="M678" t="b">
        <f>D678=ステップ対応前!D678</f>
        <v>1</v>
      </c>
      <c r="N678" t="b">
        <f>E678=ステップ対応前!E678</f>
        <v>1</v>
      </c>
      <c r="O678" t="b">
        <f>F678=ステップ対応前!F678</f>
        <v>1</v>
      </c>
      <c r="P678" t="b">
        <f>G678=ステップ対応前!G678</f>
        <v>1</v>
      </c>
      <c r="Q678" t="b">
        <f>H678=ステップ対応前!H678</f>
        <v>1</v>
      </c>
      <c r="R678" t="b">
        <f>I678=ステップ対応前!I678</f>
        <v>1</v>
      </c>
      <c r="S678" t="b">
        <f>J678=ステップ対応前!J678</f>
        <v>1</v>
      </c>
    </row>
    <row r="679" spans="1:19" x14ac:dyDescent="0.55000000000000004">
      <c r="A679" s="87">
        <v>45933.581145833334</v>
      </c>
      <c r="B679" s="66" t="s">
        <v>1387</v>
      </c>
      <c r="C679" s="66" t="s">
        <v>510</v>
      </c>
      <c r="D679" s="68">
        <v>45720</v>
      </c>
      <c r="E679" s="67">
        <v>0</v>
      </c>
      <c r="F679" s="67">
        <v>53</v>
      </c>
      <c r="G679" s="67">
        <v>131</v>
      </c>
      <c r="H679" s="66" t="s">
        <v>500</v>
      </c>
      <c r="I679" s="66" t="s">
        <v>490</v>
      </c>
      <c r="J679" s="67">
        <v>120</v>
      </c>
      <c r="K679" t="b">
        <f>B679=ステップ対応前!B679</f>
        <v>1</v>
      </c>
      <c r="L679" t="b">
        <f>C679=ステップ対応前!C679</f>
        <v>1</v>
      </c>
      <c r="M679" t="b">
        <f>D679=ステップ対応前!D679</f>
        <v>1</v>
      </c>
      <c r="N679" t="b">
        <f>E679=ステップ対応前!E679</f>
        <v>1</v>
      </c>
      <c r="O679" t="b">
        <f>F679=ステップ対応前!F679</f>
        <v>1</v>
      </c>
      <c r="P679" t="b">
        <f>G679=ステップ対応前!G679</f>
        <v>1</v>
      </c>
      <c r="Q679" t="b">
        <f>H679=ステップ対応前!H679</f>
        <v>1</v>
      </c>
      <c r="R679" t="b">
        <f>I679=ステップ対応前!I679</f>
        <v>1</v>
      </c>
      <c r="S679" t="b">
        <f>J679=ステップ対応前!J679</f>
        <v>1</v>
      </c>
    </row>
    <row r="680" spans="1:19" x14ac:dyDescent="0.55000000000000004">
      <c r="A680" s="87">
        <v>45933.581145833334</v>
      </c>
      <c r="B680" s="66" t="s">
        <v>1387</v>
      </c>
      <c r="C680" s="66" t="s">
        <v>510</v>
      </c>
      <c r="D680" s="68">
        <v>45721</v>
      </c>
      <c r="E680" s="67">
        <v>40</v>
      </c>
      <c r="F680" s="67">
        <v>53</v>
      </c>
      <c r="G680" s="67">
        <v>129</v>
      </c>
      <c r="H680" s="66" t="s">
        <v>500</v>
      </c>
      <c r="I680" s="66" t="s">
        <v>490</v>
      </c>
      <c r="J680" s="67">
        <v>120</v>
      </c>
      <c r="K680" t="b">
        <f>B680=ステップ対応前!B680</f>
        <v>1</v>
      </c>
      <c r="L680" t="b">
        <f>C680=ステップ対応前!C680</f>
        <v>1</v>
      </c>
      <c r="M680" t="b">
        <f>D680=ステップ対応前!D680</f>
        <v>1</v>
      </c>
      <c r="N680" t="b">
        <f>E680=ステップ対応前!E680</f>
        <v>1</v>
      </c>
      <c r="O680" t="b">
        <f>F680=ステップ対応前!F680</f>
        <v>1</v>
      </c>
      <c r="P680" t="b">
        <f>G680=ステップ対応前!G680</f>
        <v>1</v>
      </c>
      <c r="Q680" t="b">
        <f>H680=ステップ対応前!H680</f>
        <v>1</v>
      </c>
      <c r="R680" t="b">
        <f>I680=ステップ対応前!I680</f>
        <v>1</v>
      </c>
      <c r="S680" t="b">
        <f>J680=ステップ対応前!J680</f>
        <v>1</v>
      </c>
    </row>
    <row r="681" spans="1:19" x14ac:dyDescent="0.55000000000000004">
      <c r="A681" s="87">
        <v>45933.581145833334</v>
      </c>
      <c r="B681" s="66" t="s">
        <v>1387</v>
      </c>
      <c r="C681" s="66" t="s">
        <v>510</v>
      </c>
      <c r="D681" s="68">
        <v>45722</v>
      </c>
      <c r="E681" s="67">
        <v>53</v>
      </c>
      <c r="F681" s="67">
        <v>47</v>
      </c>
      <c r="G681" s="67">
        <v>126</v>
      </c>
      <c r="H681" s="66" t="s">
        <v>500</v>
      </c>
      <c r="I681" s="66" t="s">
        <v>490</v>
      </c>
      <c r="J681" s="67">
        <v>120</v>
      </c>
      <c r="K681" t="b">
        <f>B681=ステップ対応前!B681</f>
        <v>1</v>
      </c>
      <c r="L681" t="b">
        <f>C681=ステップ対応前!C681</f>
        <v>1</v>
      </c>
      <c r="M681" t="b">
        <f>D681=ステップ対応前!D681</f>
        <v>1</v>
      </c>
      <c r="N681" t="b">
        <f>E681=ステップ対応前!E681</f>
        <v>1</v>
      </c>
      <c r="O681" t="b">
        <f>F681=ステップ対応前!F681</f>
        <v>1</v>
      </c>
      <c r="P681" t="b">
        <f>G681=ステップ対応前!G681</f>
        <v>1</v>
      </c>
      <c r="Q681" t="b">
        <f>H681=ステップ対応前!H681</f>
        <v>1</v>
      </c>
      <c r="R681" t="b">
        <f>I681=ステップ対応前!I681</f>
        <v>1</v>
      </c>
      <c r="S681" t="b">
        <f>J681=ステップ対応前!J681</f>
        <v>1</v>
      </c>
    </row>
    <row r="682" spans="1:19" x14ac:dyDescent="0.55000000000000004">
      <c r="A682" s="87">
        <v>45933.581145833334</v>
      </c>
      <c r="B682" s="66" t="s">
        <v>1387</v>
      </c>
      <c r="C682" s="66" t="s">
        <v>510</v>
      </c>
      <c r="D682" s="68">
        <v>45723</v>
      </c>
      <c r="E682" s="67">
        <v>53</v>
      </c>
      <c r="F682" s="67">
        <v>47</v>
      </c>
      <c r="G682" s="67">
        <v>134</v>
      </c>
      <c r="H682" s="66" t="s">
        <v>500</v>
      </c>
      <c r="I682" s="66" t="s">
        <v>490</v>
      </c>
      <c r="J682" s="67">
        <v>120</v>
      </c>
      <c r="K682" t="b">
        <f>B682=ステップ対応前!B682</f>
        <v>1</v>
      </c>
      <c r="L682" t="b">
        <f>C682=ステップ対応前!C682</f>
        <v>1</v>
      </c>
      <c r="M682" t="b">
        <f>D682=ステップ対応前!D682</f>
        <v>1</v>
      </c>
      <c r="N682" t="b">
        <f>E682=ステップ対応前!E682</f>
        <v>1</v>
      </c>
      <c r="O682" t="b">
        <f>F682=ステップ対応前!F682</f>
        <v>1</v>
      </c>
      <c r="P682" t="b">
        <f>G682=ステップ対応前!G682</f>
        <v>1</v>
      </c>
      <c r="Q682" t="b">
        <f>H682=ステップ対応前!H682</f>
        <v>1</v>
      </c>
      <c r="R682" t="b">
        <f>I682=ステップ対応前!I682</f>
        <v>1</v>
      </c>
      <c r="S682" t="b">
        <f>J682=ステップ対応前!J682</f>
        <v>1</v>
      </c>
    </row>
    <row r="683" spans="1:19" x14ac:dyDescent="0.55000000000000004">
      <c r="A683" s="87">
        <v>45933.581145833334</v>
      </c>
      <c r="B683" s="66" t="s">
        <v>1387</v>
      </c>
      <c r="C683" s="66" t="s">
        <v>510</v>
      </c>
      <c r="D683" s="68">
        <v>45726</v>
      </c>
      <c r="E683" s="67">
        <v>47</v>
      </c>
      <c r="F683" s="67">
        <v>45</v>
      </c>
      <c r="G683" s="67">
        <v>125</v>
      </c>
      <c r="H683" s="66" t="s">
        <v>500</v>
      </c>
      <c r="I683" s="66" t="s">
        <v>490</v>
      </c>
      <c r="J683" s="67">
        <v>120</v>
      </c>
      <c r="K683" t="b">
        <f>B683=ステップ対応前!B683</f>
        <v>1</v>
      </c>
      <c r="L683" t="b">
        <f>C683=ステップ対応前!C683</f>
        <v>1</v>
      </c>
      <c r="M683" t="b">
        <f>D683=ステップ対応前!D683</f>
        <v>1</v>
      </c>
      <c r="N683" t="b">
        <f>E683=ステップ対応前!E683</f>
        <v>1</v>
      </c>
      <c r="O683" t="b">
        <f>F683=ステップ対応前!F683</f>
        <v>1</v>
      </c>
      <c r="P683" t="b">
        <f>G683=ステップ対応前!G683</f>
        <v>1</v>
      </c>
      <c r="Q683" t="b">
        <f>H683=ステップ対応前!H683</f>
        <v>1</v>
      </c>
      <c r="R683" t="b">
        <f>I683=ステップ対応前!I683</f>
        <v>1</v>
      </c>
      <c r="S683" t="b">
        <f>J683=ステップ対応前!J683</f>
        <v>1</v>
      </c>
    </row>
    <row r="684" spans="1:19" x14ac:dyDescent="0.55000000000000004">
      <c r="A684" s="87">
        <v>45933.581145833334</v>
      </c>
      <c r="B684" s="66" t="s">
        <v>1387</v>
      </c>
      <c r="C684" s="66" t="s">
        <v>510</v>
      </c>
      <c r="D684" s="68">
        <v>45727</v>
      </c>
      <c r="E684" s="67">
        <v>47</v>
      </c>
      <c r="F684" s="67">
        <v>35</v>
      </c>
      <c r="G684" s="67">
        <v>128</v>
      </c>
      <c r="H684" s="66" t="s">
        <v>500</v>
      </c>
      <c r="I684" s="66" t="s">
        <v>490</v>
      </c>
      <c r="J684" s="67">
        <v>120</v>
      </c>
      <c r="K684" t="b">
        <f>B684=ステップ対応前!B684</f>
        <v>1</v>
      </c>
      <c r="L684" t="b">
        <f>C684=ステップ対応前!C684</f>
        <v>1</v>
      </c>
      <c r="M684" t="b">
        <f>D684=ステップ対応前!D684</f>
        <v>1</v>
      </c>
      <c r="N684" t="b">
        <f>E684=ステップ対応前!E684</f>
        <v>1</v>
      </c>
      <c r="O684" t="b">
        <f>F684=ステップ対応前!F684</f>
        <v>1</v>
      </c>
      <c r="P684" t="b">
        <f>G684=ステップ対応前!G684</f>
        <v>1</v>
      </c>
      <c r="Q684" t="b">
        <f>H684=ステップ対応前!H684</f>
        <v>1</v>
      </c>
      <c r="R684" t="b">
        <f>I684=ステップ対応前!I684</f>
        <v>1</v>
      </c>
      <c r="S684" t="b">
        <f>J684=ステップ対応前!J684</f>
        <v>1</v>
      </c>
    </row>
    <row r="685" spans="1:19" x14ac:dyDescent="0.55000000000000004">
      <c r="A685" s="87">
        <v>45933.581145833334</v>
      </c>
      <c r="B685" s="66" t="s">
        <v>1387</v>
      </c>
      <c r="C685" s="66" t="s">
        <v>510</v>
      </c>
      <c r="D685" s="68">
        <v>45728</v>
      </c>
      <c r="E685" s="67">
        <v>45</v>
      </c>
      <c r="F685" s="67">
        <v>56</v>
      </c>
      <c r="G685" s="67">
        <v>129</v>
      </c>
      <c r="H685" s="66" t="s">
        <v>500</v>
      </c>
      <c r="I685" s="66" t="s">
        <v>490</v>
      </c>
      <c r="J685" s="67">
        <v>120</v>
      </c>
      <c r="K685" t="b">
        <f>B685=ステップ対応前!B685</f>
        <v>1</v>
      </c>
      <c r="L685" t="b">
        <f>C685=ステップ対応前!C685</f>
        <v>1</v>
      </c>
      <c r="M685" t="b">
        <f>D685=ステップ対応前!D685</f>
        <v>1</v>
      </c>
      <c r="N685" t="b">
        <f>E685=ステップ対応前!E685</f>
        <v>1</v>
      </c>
      <c r="O685" t="b">
        <f>F685=ステップ対応前!F685</f>
        <v>1</v>
      </c>
      <c r="P685" t="b">
        <f>G685=ステップ対応前!G685</f>
        <v>1</v>
      </c>
      <c r="Q685" t="b">
        <f>H685=ステップ対応前!H685</f>
        <v>1</v>
      </c>
      <c r="R685" t="b">
        <f>I685=ステップ対応前!I685</f>
        <v>1</v>
      </c>
      <c r="S685" t="b">
        <f>J685=ステップ対応前!J685</f>
        <v>1</v>
      </c>
    </row>
    <row r="686" spans="1:19" x14ac:dyDescent="0.55000000000000004">
      <c r="A686" s="87">
        <v>45933.581145833334</v>
      </c>
      <c r="B686" s="66" t="s">
        <v>1387</v>
      </c>
      <c r="C686" s="66" t="s">
        <v>510</v>
      </c>
      <c r="D686" s="68">
        <v>45729</v>
      </c>
      <c r="E686" s="67">
        <v>35</v>
      </c>
      <c r="F686" s="67">
        <v>0</v>
      </c>
      <c r="G686" s="67">
        <v>132</v>
      </c>
      <c r="H686" s="66" t="s">
        <v>500</v>
      </c>
      <c r="I686" s="66" t="s">
        <v>490</v>
      </c>
      <c r="J686" s="67">
        <v>120</v>
      </c>
      <c r="K686" t="b">
        <f>B686=ステップ対応前!B686</f>
        <v>1</v>
      </c>
      <c r="L686" t="b">
        <f>C686=ステップ対応前!C686</f>
        <v>1</v>
      </c>
      <c r="M686" t="b">
        <f>D686=ステップ対応前!D686</f>
        <v>1</v>
      </c>
      <c r="N686" t="b">
        <f>E686=ステップ対応前!E686</f>
        <v>1</v>
      </c>
      <c r="O686" t="b">
        <f>F686=ステップ対応前!F686</f>
        <v>1</v>
      </c>
      <c r="P686" t="b">
        <f>G686=ステップ対応前!G686</f>
        <v>1</v>
      </c>
      <c r="Q686" t="b">
        <f>H686=ステップ対応前!H686</f>
        <v>1</v>
      </c>
      <c r="R686" t="b">
        <f>I686=ステップ対応前!I686</f>
        <v>1</v>
      </c>
      <c r="S686" t="b">
        <f>J686=ステップ対応前!J686</f>
        <v>1</v>
      </c>
    </row>
    <row r="687" spans="1:19" x14ac:dyDescent="0.55000000000000004">
      <c r="A687" s="87">
        <v>45933.581145833334</v>
      </c>
      <c r="B687" s="66" t="s">
        <v>1387</v>
      </c>
      <c r="C687" s="66" t="s">
        <v>510</v>
      </c>
      <c r="D687" s="68">
        <v>45730</v>
      </c>
      <c r="E687" s="67">
        <v>56</v>
      </c>
      <c r="F687" s="67">
        <v>0</v>
      </c>
      <c r="G687" s="67">
        <v>132</v>
      </c>
      <c r="H687" s="66" t="s">
        <v>500</v>
      </c>
      <c r="I687" s="66" t="s">
        <v>490</v>
      </c>
      <c r="J687" s="67">
        <v>120</v>
      </c>
      <c r="K687" t="b">
        <f>B687=ステップ対応前!B687</f>
        <v>1</v>
      </c>
      <c r="L687" t="b">
        <f>C687=ステップ対応前!C687</f>
        <v>1</v>
      </c>
      <c r="M687" t="b">
        <f>D687=ステップ対応前!D687</f>
        <v>1</v>
      </c>
      <c r="N687" t="b">
        <f>E687=ステップ対応前!E687</f>
        <v>1</v>
      </c>
      <c r="O687" t="b">
        <f>F687=ステップ対応前!F687</f>
        <v>1</v>
      </c>
      <c r="P687" t="b">
        <f>G687=ステップ対応前!G687</f>
        <v>1</v>
      </c>
      <c r="Q687" t="b">
        <f>H687=ステップ対応前!H687</f>
        <v>1</v>
      </c>
      <c r="R687" t="b">
        <f>I687=ステップ対応前!I687</f>
        <v>1</v>
      </c>
      <c r="S687" t="b">
        <f>J687=ステップ対応前!J687</f>
        <v>1</v>
      </c>
    </row>
    <row r="688" spans="1:19" x14ac:dyDescent="0.55000000000000004">
      <c r="A688" s="87">
        <v>45933.581145833334</v>
      </c>
      <c r="B688" s="66" t="s">
        <v>1387</v>
      </c>
      <c r="C688" s="66" t="s">
        <v>510</v>
      </c>
      <c r="D688" s="68">
        <v>45734</v>
      </c>
      <c r="E688" s="67">
        <v>0</v>
      </c>
      <c r="F688" s="67">
        <v>97</v>
      </c>
      <c r="G688" s="67">
        <v>124</v>
      </c>
      <c r="H688" s="66" t="s">
        <v>500</v>
      </c>
      <c r="I688" s="66" t="s">
        <v>490</v>
      </c>
      <c r="J688" s="67">
        <v>120</v>
      </c>
      <c r="K688" t="b">
        <f>B688=ステップ対応前!B688</f>
        <v>1</v>
      </c>
      <c r="L688" t="b">
        <f>C688=ステップ対応前!C688</f>
        <v>1</v>
      </c>
      <c r="M688" t="b">
        <f>D688=ステップ対応前!D688</f>
        <v>1</v>
      </c>
      <c r="N688" t="b">
        <f>E688=ステップ対応前!E688</f>
        <v>1</v>
      </c>
      <c r="O688" t="b">
        <f>F688=ステップ対応前!F688</f>
        <v>1</v>
      </c>
      <c r="P688" t="b">
        <f>G688=ステップ対応前!G688</f>
        <v>1</v>
      </c>
      <c r="Q688" t="b">
        <f>H688=ステップ対応前!H688</f>
        <v>1</v>
      </c>
      <c r="R688" t="b">
        <f>I688=ステップ対応前!I688</f>
        <v>1</v>
      </c>
      <c r="S688" t="b">
        <f>J688=ステップ対応前!J688</f>
        <v>1</v>
      </c>
    </row>
    <row r="689" spans="1:19" x14ac:dyDescent="0.55000000000000004">
      <c r="A689" s="87">
        <v>45933.581145833334</v>
      </c>
      <c r="B689" s="66" t="s">
        <v>1387</v>
      </c>
      <c r="C689" s="66" t="s">
        <v>510</v>
      </c>
      <c r="D689" s="68">
        <v>45735</v>
      </c>
      <c r="E689" s="67">
        <v>0</v>
      </c>
      <c r="F689" s="67">
        <v>45</v>
      </c>
      <c r="G689" s="67">
        <v>115</v>
      </c>
      <c r="H689" s="66" t="s">
        <v>500</v>
      </c>
      <c r="I689" s="66" t="s">
        <v>490</v>
      </c>
      <c r="J689" s="67">
        <v>120</v>
      </c>
      <c r="K689" t="b">
        <f>B689=ステップ対応前!B689</f>
        <v>1</v>
      </c>
      <c r="L689" t="b">
        <f>C689=ステップ対応前!C689</f>
        <v>1</v>
      </c>
      <c r="M689" t="b">
        <f>D689=ステップ対応前!D689</f>
        <v>1</v>
      </c>
      <c r="N689" t="b">
        <f>E689=ステップ対応前!E689</f>
        <v>1</v>
      </c>
      <c r="O689" t="b">
        <f>F689=ステップ対応前!F689</f>
        <v>1</v>
      </c>
      <c r="P689" t="b">
        <f>G689=ステップ対応前!G689</f>
        <v>1</v>
      </c>
      <c r="Q689" t="b">
        <f>H689=ステップ対応前!H689</f>
        <v>1</v>
      </c>
      <c r="R689" t="b">
        <f>I689=ステップ対応前!I689</f>
        <v>1</v>
      </c>
      <c r="S689" t="b">
        <f>J689=ステップ対応前!J689</f>
        <v>1</v>
      </c>
    </row>
    <row r="690" spans="1:19" x14ac:dyDescent="0.55000000000000004">
      <c r="A690" s="87">
        <v>45933.581145833334</v>
      </c>
      <c r="B690" s="66" t="s">
        <v>1387</v>
      </c>
      <c r="C690" s="66" t="s">
        <v>510</v>
      </c>
      <c r="D690" s="68">
        <v>45736</v>
      </c>
      <c r="E690" s="67">
        <v>97</v>
      </c>
      <c r="F690" s="67">
        <v>45</v>
      </c>
      <c r="G690" s="67">
        <v>118</v>
      </c>
      <c r="H690" s="66" t="s">
        <v>500</v>
      </c>
      <c r="I690" s="66" t="s">
        <v>490</v>
      </c>
      <c r="J690" s="67">
        <v>120</v>
      </c>
      <c r="K690" t="b">
        <f>B690=ステップ対応前!B690</f>
        <v>1</v>
      </c>
      <c r="L690" t="b">
        <f>C690=ステップ対応前!C690</f>
        <v>1</v>
      </c>
      <c r="M690" t="b">
        <f>D690=ステップ対応前!D690</f>
        <v>1</v>
      </c>
      <c r="N690" t="b">
        <f>E690=ステップ対応前!E690</f>
        <v>1</v>
      </c>
      <c r="O690" t="b">
        <f>F690=ステップ対応前!F690</f>
        <v>1</v>
      </c>
      <c r="P690" t="b">
        <f>G690=ステップ対応前!G690</f>
        <v>1</v>
      </c>
      <c r="Q690" t="b">
        <f>H690=ステップ対応前!H690</f>
        <v>1</v>
      </c>
      <c r="R690" t="b">
        <f>I690=ステップ対応前!I690</f>
        <v>1</v>
      </c>
      <c r="S690" t="b">
        <f>J690=ステップ対応前!J690</f>
        <v>1</v>
      </c>
    </row>
    <row r="691" spans="1:19" x14ac:dyDescent="0.55000000000000004">
      <c r="A691" s="87">
        <v>45933.581145833334</v>
      </c>
      <c r="B691" s="66" t="s">
        <v>1387</v>
      </c>
      <c r="C691" s="66" t="s">
        <v>510</v>
      </c>
      <c r="D691" s="68">
        <v>45737</v>
      </c>
      <c r="E691" s="67">
        <v>45</v>
      </c>
      <c r="F691" s="67">
        <v>45</v>
      </c>
      <c r="G691" s="67">
        <v>118</v>
      </c>
      <c r="H691" s="66" t="s">
        <v>500</v>
      </c>
      <c r="I691" s="66" t="s">
        <v>490</v>
      </c>
      <c r="J691" s="67">
        <v>120</v>
      </c>
      <c r="K691" t="b">
        <f>B691=ステップ対応前!B691</f>
        <v>1</v>
      </c>
      <c r="L691" t="b">
        <f>C691=ステップ対応前!C691</f>
        <v>1</v>
      </c>
      <c r="M691" t="b">
        <f>D691=ステップ対応前!D691</f>
        <v>1</v>
      </c>
      <c r="N691" t="b">
        <f>E691=ステップ対応前!E691</f>
        <v>1</v>
      </c>
      <c r="O691" t="b">
        <f>F691=ステップ対応前!F691</f>
        <v>1</v>
      </c>
      <c r="P691" t="b">
        <f>G691=ステップ対応前!G691</f>
        <v>1</v>
      </c>
      <c r="Q691" t="b">
        <f>H691=ステップ対応前!H691</f>
        <v>1</v>
      </c>
      <c r="R691" t="b">
        <f>I691=ステップ対応前!I691</f>
        <v>1</v>
      </c>
      <c r="S691" t="b">
        <f>J691=ステップ対応前!J691</f>
        <v>1</v>
      </c>
    </row>
    <row r="692" spans="1:19" x14ac:dyDescent="0.55000000000000004">
      <c r="A692" s="87">
        <v>45933.581145833334</v>
      </c>
      <c r="B692" s="66" t="s">
        <v>1387</v>
      </c>
      <c r="C692" s="66" t="s">
        <v>510</v>
      </c>
      <c r="D692" s="68">
        <v>45740</v>
      </c>
      <c r="E692" s="67">
        <v>45</v>
      </c>
      <c r="F692" s="67">
        <v>45</v>
      </c>
      <c r="G692" s="67">
        <v>115</v>
      </c>
      <c r="H692" s="66" t="s">
        <v>500</v>
      </c>
      <c r="I692" s="66" t="s">
        <v>490</v>
      </c>
      <c r="J692" s="67">
        <v>120</v>
      </c>
      <c r="K692" t="b">
        <f>B692=ステップ対応前!B692</f>
        <v>1</v>
      </c>
      <c r="L692" t="b">
        <f>C692=ステップ対応前!C692</f>
        <v>1</v>
      </c>
      <c r="M692" t="b">
        <f>D692=ステップ対応前!D692</f>
        <v>1</v>
      </c>
      <c r="N692" t="b">
        <f>E692=ステップ対応前!E692</f>
        <v>1</v>
      </c>
      <c r="O692" t="b">
        <f>F692=ステップ対応前!F692</f>
        <v>1</v>
      </c>
      <c r="P692" t="b">
        <f>G692=ステップ対応前!G692</f>
        <v>1</v>
      </c>
      <c r="Q692" t="b">
        <f>H692=ステップ対応前!H692</f>
        <v>1</v>
      </c>
      <c r="R692" t="b">
        <f>I692=ステップ対応前!I692</f>
        <v>1</v>
      </c>
      <c r="S692" t="b">
        <f>J692=ステップ対応前!J692</f>
        <v>1</v>
      </c>
    </row>
    <row r="693" spans="1:19" x14ac:dyDescent="0.55000000000000004">
      <c r="A693" s="87">
        <v>45933.581145833334</v>
      </c>
      <c r="B693" s="66" t="s">
        <v>1387</v>
      </c>
      <c r="C693" s="66" t="s">
        <v>510</v>
      </c>
      <c r="D693" s="68">
        <v>45741</v>
      </c>
      <c r="E693" s="67">
        <v>45</v>
      </c>
      <c r="F693" s="67">
        <v>49</v>
      </c>
      <c r="G693" s="67">
        <v>122</v>
      </c>
      <c r="H693" s="66" t="s">
        <v>500</v>
      </c>
      <c r="I693" s="66" t="s">
        <v>490</v>
      </c>
      <c r="J693" s="67">
        <v>120</v>
      </c>
      <c r="K693" t="b">
        <f>B693=ステップ対応前!B693</f>
        <v>1</v>
      </c>
      <c r="L693" t="b">
        <f>C693=ステップ対応前!C693</f>
        <v>1</v>
      </c>
      <c r="M693" t="b">
        <f>D693=ステップ対応前!D693</f>
        <v>1</v>
      </c>
      <c r="N693" t="b">
        <f>E693=ステップ対応前!E693</f>
        <v>1</v>
      </c>
      <c r="O693" t="b">
        <f>F693=ステップ対応前!F693</f>
        <v>1</v>
      </c>
      <c r="P693" t="b">
        <f>G693=ステップ対応前!G693</f>
        <v>1</v>
      </c>
      <c r="Q693" t="b">
        <f>H693=ステップ対応前!H693</f>
        <v>1</v>
      </c>
      <c r="R693" t="b">
        <f>I693=ステップ対応前!I693</f>
        <v>1</v>
      </c>
      <c r="S693" t="b">
        <f>J693=ステップ対応前!J693</f>
        <v>1</v>
      </c>
    </row>
    <row r="694" spans="1:19" x14ac:dyDescent="0.55000000000000004">
      <c r="A694" s="87">
        <v>45933.581145833334</v>
      </c>
      <c r="B694" s="66" t="s">
        <v>1387</v>
      </c>
      <c r="C694" s="66" t="s">
        <v>510</v>
      </c>
      <c r="D694" s="68">
        <v>45742</v>
      </c>
      <c r="E694" s="67">
        <v>0</v>
      </c>
      <c r="F694" s="67">
        <v>48</v>
      </c>
      <c r="G694" s="67">
        <v>130</v>
      </c>
      <c r="H694" s="66" t="s">
        <v>500</v>
      </c>
      <c r="I694" s="66" t="s">
        <v>490</v>
      </c>
      <c r="J694" s="67">
        <v>120</v>
      </c>
      <c r="K694" t="b">
        <f>B694=ステップ対応前!B694</f>
        <v>1</v>
      </c>
      <c r="L694" t="b">
        <f>C694=ステップ対応前!C694</f>
        <v>1</v>
      </c>
      <c r="M694" t="b">
        <f>D694=ステップ対応前!D694</f>
        <v>1</v>
      </c>
      <c r="N694" t="b">
        <f>E694=ステップ対応前!E694</f>
        <v>1</v>
      </c>
      <c r="O694" t="b">
        <f>F694=ステップ対応前!F694</f>
        <v>1</v>
      </c>
      <c r="P694" t="b">
        <f>G694=ステップ対応前!G694</f>
        <v>1</v>
      </c>
      <c r="Q694" t="b">
        <f>H694=ステップ対応前!H694</f>
        <v>1</v>
      </c>
      <c r="R694" t="b">
        <f>I694=ステップ対応前!I694</f>
        <v>1</v>
      </c>
      <c r="S694" t="b">
        <f>J694=ステップ対応前!J694</f>
        <v>1</v>
      </c>
    </row>
    <row r="695" spans="1:19" x14ac:dyDescent="0.55000000000000004">
      <c r="A695" s="87">
        <v>45933.581145833334</v>
      </c>
      <c r="B695" s="66" t="s">
        <v>1387</v>
      </c>
      <c r="C695" s="66" t="s">
        <v>510</v>
      </c>
      <c r="D695" s="68">
        <v>45743</v>
      </c>
      <c r="E695" s="67">
        <v>0</v>
      </c>
      <c r="F695" s="67">
        <v>114</v>
      </c>
      <c r="G695" s="67">
        <v>131</v>
      </c>
      <c r="H695" s="66" t="s">
        <v>500</v>
      </c>
      <c r="I695" s="66" t="s">
        <v>490</v>
      </c>
      <c r="J695" s="67">
        <v>120</v>
      </c>
      <c r="K695" t="b">
        <f>B695=ステップ対応前!B695</f>
        <v>1</v>
      </c>
      <c r="L695" t="b">
        <f>C695=ステップ対応前!C695</f>
        <v>1</v>
      </c>
      <c r="M695" t="b">
        <f>D695=ステップ対応前!D695</f>
        <v>1</v>
      </c>
      <c r="N695" t="b">
        <f>E695=ステップ対応前!E695</f>
        <v>1</v>
      </c>
      <c r="O695" t="b">
        <f>F695=ステップ対応前!F695</f>
        <v>1</v>
      </c>
      <c r="P695" t="b">
        <f>G695=ステップ対応前!G695</f>
        <v>1</v>
      </c>
      <c r="Q695" t="b">
        <f>H695=ステップ対応前!H695</f>
        <v>1</v>
      </c>
      <c r="R695" t="b">
        <f>I695=ステップ対応前!I695</f>
        <v>1</v>
      </c>
      <c r="S695" t="b">
        <f>J695=ステップ対応前!J695</f>
        <v>1</v>
      </c>
    </row>
    <row r="696" spans="1:19" x14ac:dyDescent="0.55000000000000004">
      <c r="A696" s="87">
        <v>45933.581145833334</v>
      </c>
      <c r="B696" s="66" t="s">
        <v>1387</v>
      </c>
      <c r="C696" s="66" t="s">
        <v>510</v>
      </c>
      <c r="D696" s="68">
        <v>45744</v>
      </c>
      <c r="E696" s="67">
        <v>48</v>
      </c>
      <c r="F696" s="67">
        <v>97</v>
      </c>
      <c r="G696" s="67">
        <v>129</v>
      </c>
      <c r="H696" s="66" t="s">
        <v>500</v>
      </c>
      <c r="I696" s="66" t="s">
        <v>490</v>
      </c>
      <c r="J696" s="67">
        <v>120</v>
      </c>
      <c r="K696" t="b">
        <f>B696=ステップ対応前!B696</f>
        <v>1</v>
      </c>
      <c r="L696" t="b">
        <f>C696=ステップ対応前!C696</f>
        <v>1</v>
      </c>
      <c r="M696" t="b">
        <f>D696=ステップ対応前!D696</f>
        <v>1</v>
      </c>
      <c r="N696" t="b">
        <f>E696=ステップ対応前!E696</f>
        <v>1</v>
      </c>
      <c r="O696" t="b">
        <f>F696=ステップ対応前!F696</f>
        <v>1</v>
      </c>
      <c r="P696" t="b">
        <f>G696=ステップ対応前!G696</f>
        <v>1</v>
      </c>
      <c r="Q696" t="b">
        <f>H696=ステップ対応前!H696</f>
        <v>1</v>
      </c>
      <c r="R696" t="b">
        <f>I696=ステップ対応前!I696</f>
        <v>1</v>
      </c>
      <c r="S696" t="b">
        <f>J696=ステップ対応前!J696</f>
        <v>1</v>
      </c>
    </row>
    <row r="697" spans="1:19" x14ac:dyDescent="0.55000000000000004">
      <c r="A697" s="87">
        <v>45933.581145833334</v>
      </c>
      <c r="B697" s="66" t="s">
        <v>1387</v>
      </c>
      <c r="C697" s="66" t="s">
        <v>510</v>
      </c>
      <c r="D697" s="68">
        <v>45748</v>
      </c>
      <c r="E697" s="67">
        <v>114</v>
      </c>
      <c r="F697" s="67">
        <v>100</v>
      </c>
      <c r="G697" s="67">
        <v>119</v>
      </c>
      <c r="H697" s="66" t="s">
        <v>500</v>
      </c>
      <c r="I697" s="66" t="s">
        <v>490</v>
      </c>
      <c r="J697" s="67">
        <v>120</v>
      </c>
      <c r="K697" t="b">
        <f>B697=ステップ対応前!B697</f>
        <v>1</v>
      </c>
      <c r="L697" t="b">
        <f>C697=ステップ対応前!C697</f>
        <v>1</v>
      </c>
      <c r="M697" t="b">
        <f>D697=ステップ対応前!D697</f>
        <v>1</v>
      </c>
      <c r="N697" t="b">
        <f>E697=ステップ対応前!E697</f>
        <v>1</v>
      </c>
      <c r="O697" t="b">
        <f>F697=ステップ対応前!F697</f>
        <v>1</v>
      </c>
      <c r="P697" t="b">
        <f>G697=ステップ対応前!G697</f>
        <v>1</v>
      </c>
      <c r="Q697" t="b">
        <f>H697=ステップ対応前!H697</f>
        <v>1</v>
      </c>
      <c r="R697" t="b">
        <f>I697=ステップ対応前!I697</f>
        <v>1</v>
      </c>
      <c r="S697" t="b">
        <f>J697=ステップ対応前!J697</f>
        <v>1</v>
      </c>
    </row>
    <row r="698" spans="1:19" x14ac:dyDescent="0.55000000000000004">
      <c r="A698" s="87">
        <v>45933.581145833334</v>
      </c>
      <c r="B698" s="66" t="s">
        <v>1387</v>
      </c>
      <c r="C698" s="66" t="s">
        <v>510</v>
      </c>
      <c r="D698" s="68">
        <v>45749</v>
      </c>
      <c r="E698" s="67">
        <v>97</v>
      </c>
      <c r="F698" s="67">
        <v>101</v>
      </c>
      <c r="G698" s="67">
        <v>130</v>
      </c>
      <c r="H698" s="66" t="s">
        <v>500</v>
      </c>
      <c r="I698" s="66" t="s">
        <v>490</v>
      </c>
      <c r="J698" s="67">
        <v>120</v>
      </c>
      <c r="K698" t="b">
        <f>B698=ステップ対応前!B698</f>
        <v>1</v>
      </c>
      <c r="L698" t="b">
        <f>C698=ステップ対応前!C698</f>
        <v>1</v>
      </c>
      <c r="M698" t="b">
        <f>D698=ステップ対応前!D698</f>
        <v>1</v>
      </c>
      <c r="N698" t="b">
        <f>E698=ステップ対応前!E698</f>
        <v>1</v>
      </c>
      <c r="O698" t="b">
        <f>F698=ステップ対応前!F698</f>
        <v>1</v>
      </c>
      <c r="P698" t="b">
        <f>G698=ステップ対応前!G698</f>
        <v>1</v>
      </c>
      <c r="Q698" t="b">
        <f>H698=ステップ対応前!H698</f>
        <v>1</v>
      </c>
      <c r="R698" t="b">
        <f>I698=ステップ対応前!I698</f>
        <v>1</v>
      </c>
      <c r="S698" t="b">
        <f>J698=ステップ対応前!J698</f>
        <v>1</v>
      </c>
    </row>
    <row r="699" spans="1:19" x14ac:dyDescent="0.55000000000000004">
      <c r="A699" s="87">
        <v>45933.581145833334</v>
      </c>
      <c r="B699" s="66" t="s">
        <v>1387</v>
      </c>
      <c r="C699" s="66" t="s">
        <v>510</v>
      </c>
      <c r="D699" s="68">
        <v>45750</v>
      </c>
      <c r="E699" s="67">
        <v>100</v>
      </c>
      <c r="F699" s="67">
        <v>39</v>
      </c>
      <c r="G699" s="67">
        <v>110</v>
      </c>
      <c r="H699" s="66" t="s">
        <v>500</v>
      </c>
      <c r="I699" s="66" t="s">
        <v>490</v>
      </c>
      <c r="J699" s="67">
        <v>120</v>
      </c>
      <c r="K699" t="b">
        <f>B699=ステップ対応前!B699</f>
        <v>1</v>
      </c>
      <c r="L699" t="b">
        <f>C699=ステップ対応前!C699</f>
        <v>1</v>
      </c>
      <c r="M699" t="b">
        <f>D699=ステップ対応前!D699</f>
        <v>1</v>
      </c>
      <c r="N699" t="b">
        <f>E699=ステップ対応前!E699</f>
        <v>1</v>
      </c>
      <c r="O699" t="b">
        <f>F699=ステップ対応前!F699</f>
        <v>1</v>
      </c>
      <c r="P699" t="b">
        <f>G699=ステップ対応前!G699</f>
        <v>1</v>
      </c>
      <c r="Q699" t="b">
        <f>H699=ステップ対応前!H699</f>
        <v>1</v>
      </c>
      <c r="R699" t="b">
        <f>I699=ステップ対応前!I699</f>
        <v>1</v>
      </c>
      <c r="S699" t="b">
        <f>J699=ステップ対応前!J699</f>
        <v>1</v>
      </c>
    </row>
    <row r="700" spans="1:19" x14ac:dyDescent="0.55000000000000004">
      <c r="A700" s="87">
        <v>45933.581145833334</v>
      </c>
      <c r="B700" s="66" t="s">
        <v>1387</v>
      </c>
      <c r="C700" s="66" t="s">
        <v>510</v>
      </c>
      <c r="D700" s="68">
        <v>45751</v>
      </c>
      <c r="E700" s="67">
        <v>101</v>
      </c>
      <c r="F700" s="67">
        <v>48</v>
      </c>
      <c r="G700" s="67">
        <v>129</v>
      </c>
      <c r="H700" s="66" t="s">
        <v>500</v>
      </c>
      <c r="I700" s="66" t="s">
        <v>490</v>
      </c>
      <c r="J700" s="67">
        <v>120</v>
      </c>
      <c r="K700" t="b">
        <f>B700=ステップ対応前!B700</f>
        <v>1</v>
      </c>
      <c r="L700" t="b">
        <f>C700=ステップ対応前!C700</f>
        <v>1</v>
      </c>
      <c r="M700" t="b">
        <f>D700=ステップ対応前!D700</f>
        <v>1</v>
      </c>
      <c r="N700" t="b">
        <f>E700=ステップ対応前!E700</f>
        <v>1</v>
      </c>
      <c r="O700" t="b">
        <f>F700=ステップ対応前!F700</f>
        <v>1</v>
      </c>
      <c r="P700" t="b">
        <f>G700=ステップ対応前!G700</f>
        <v>1</v>
      </c>
      <c r="Q700" t="b">
        <f>H700=ステップ対応前!H700</f>
        <v>1</v>
      </c>
      <c r="R700" t="b">
        <f>I700=ステップ対応前!I700</f>
        <v>1</v>
      </c>
      <c r="S700" t="b">
        <f>J700=ステップ対応前!J700</f>
        <v>1</v>
      </c>
    </row>
    <row r="701" spans="1:19" x14ac:dyDescent="0.55000000000000004">
      <c r="A701" s="87">
        <v>45933.581145833334</v>
      </c>
      <c r="B701" s="66" t="s">
        <v>1387</v>
      </c>
      <c r="C701" s="66" t="s">
        <v>510</v>
      </c>
      <c r="D701" s="68">
        <v>45754</v>
      </c>
      <c r="E701" s="67">
        <v>39</v>
      </c>
      <c r="F701" s="67">
        <v>0</v>
      </c>
      <c r="G701" s="67">
        <v>120</v>
      </c>
      <c r="H701" s="66" t="s">
        <v>500</v>
      </c>
      <c r="I701" s="66" t="s">
        <v>490</v>
      </c>
      <c r="J701" s="67">
        <v>120</v>
      </c>
      <c r="K701" t="b">
        <f>B701=ステップ対応前!B701</f>
        <v>1</v>
      </c>
      <c r="L701" t="b">
        <f>C701=ステップ対応前!C701</f>
        <v>1</v>
      </c>
      <c r="M701" t="b">
        <f>D701=ステップ対応前!D701</f>
        <v>1</v>
      </c>
      <c r="N701" t="b">
        <f>E701=ステップ対応前!E701</f>
        <v>1</v>
      </c>
      <c r="O701" t="b">
        <f>F701=ステップ対応前!F701</f>
        <v>1</v>
      </c>
      <c r="P701" t="b">
        <f>G701=ステップ対応前!G701</f>
        <v>1</v>
      </c>
      <c r="Q701" t="b">
        <f>H701=ステップ対応前!H701</f>
        <v>1</v>
      </c>
      <c r="R701" t="b">
        <f>I701=ステップ対応前!I701</f>
        <v>1</v>
      </c>
      <c r="S701" t="b">
        <f>J701=ステップ対応前!J701</f>
        <v>1</v>
      </c>
    </row>
    <row r="702" spans="1:19" x14ac:dyDescent="0.55000000000000004">
      <c r="A702" s="87">
        <v>45933.581145833334</v>
      </c>
      <c r="B702" s="66" t="s">
        <v>1387</v>
      </c>
      <c r="C702" s="66" t="s">
        <v>510</v>
      </c>
      <c r="D702" s="68">
        <v>45755</v>
      </c>
      <c r="E702" s="67">
        <v>48</v>
      </c>
      <c r="F702" s="67">
        <v>0</v>
      </c>
      <c r="G702" s="67">
        <v>103</v>
      </c>
      <c r="H702" s="66" t="s">
        <v>500</v>
      </c>
      <c r="I702" s="66" t="s">
        <v>490</v>
      </c>
      <c r="J702" s="67">
        <v>120</v>
      </c>
      <c r="K702" t="b">
        <f>B702=ステップ対応前!B702</f>
        <v>1</v>
      </c>
      <c r="L702" t="b">
        <f>C702=ステップ対応前!C702</f>
        <v>1</v>
      </c>
      <c r="M702" t="b">
        <f>D702=ステップ対応前!D702</f>
        <v>1</v>
      </c>
      <c r="N702" t="b">
        <f>E702=ステップ対応前!E702</f>
        <v>1</v>
      </c>
      <c r="O702" t="b">
        <f>F702=ステップ対応前!F702</f>
        <v>1</v>
      </c>
      <c r="P702" t="b">
        <f>G702=ステップ対応前!G702</f>
        <v>1</v>
      </c>
      <c r="Q702" t="b">
        <f>H702=ステップ対応前!H702</f>
        <v>1</v>
      </c>
      <c r="R702" t="b">
        <f>I702=ステップ対応前!I702</f>
        <v>1</v>
      </c>
      <c r="S702" t="b">
        <f>J702=ステップ対応前!J702</f>
        <v>1</v>
      </c>
    </row>
    <row r="703" spans="1:19" x14ac:dyDescent="0.55000000000000004">
      <c r="A703" s="87">
        <v>45933.581145833334</v>
      </c>
      <c r="B703" s="66" t="s">
        <v>1387</v>
      </c>
      <c r="C703" s="66" t="s">
        <v>510</v>
      </c>
      <c r="D703" s="68">
        <v>45762</v>
      </c>
      <c r="E703" s="67">
        <v>0</v>
      </c>
      <c r="F703" s="67">
        <v>39</v>
      </c>
      <c r="G703" s="67">
        <v>113</v>
      </c>
      <c r="H703" s="66" t="s">
        <v>500</v>
      </c>
      <c r="I703" s="66" t="s">
        <v>490</v>
      </c>
      <c r="J703" s="67">
        <v>120</v>
      </c>
      <c r="K703" t="b">
        <f>B703=ステップ対応前!B703</f>
        <v>1</v>
      </c>
      <c r="L703" t="b">
        <f>C703=ステップ対応前!C703</f>
        <v>1</v>
      </c>
      <c r="M703" t="b">
        <f>D703=ステップ対応前!D703</f>
        <v>1</v>
      </c>
      <c r="N703" t="b">
        <f>E703=ステップ対応前!E703</f>
        <v>1</v>
      </c>
      <c r="O703" t="b">
        <f>F703=ステップ対応前!F703</f>
        <v>1</v>
      </c>
      <c r="P703" t="b">
        <f>G703=ステップ対応前!G703</f>
        <v>1</v>
      </c>
      <c r="Q703" t="b">
        <f>H703=ステップ対応前!H703</f>
        <v>1</v>
      </c>
      <c r="R703" t="b">
        <f>I703=ステップ対応前!I703</f>
        <v>1</v>
      </c>
      <c r="S703" t="b">
        <f>J703=ステップ対応前!J703</f>
        <v>1</v>
      </c>
    </row>
    <row r="704" spans="1:19" x14ac:dyDescent="0.55000000000000004">
      <c r="A704" s="87">
        <v>45933.581145833334</v>
      </c>
      <c r="B704" s="66" t="s">
        <v>1387</v>
      </c>
      <c r="C704" s="66" t="s">
        <v>510</v>
      </c>
      <c r="D704" s="68">
        <v>45763</v>
      </c>
      <c r="E704" s="67">
        <v>0</v>
      </c>
      <c r="F704" s="67">
        <v>80</v>
      </c>
      <c r="G704" s="67">
        <v>126</v>
      </c>
      <c r="H704" s="66" t="s">
        <v>500</v>
      </c>
      <c r="I704" s="66" t="s">
        <v>490</v>
      </c>
      <c r="J704" s="67">
        <v>120</v>
      </c>
      <c r="K704" t="b">
        <f>B704=ステップ対応前!B704</f>
        <v>1</v>
      </c>
      <c r="L704" t="b">
        <f>C704=ステップ対応前!C704</f>
        <v>1</v>
      </c>
      <c r="M704" t="b">
        <f>D704=ステップ対応前!D704</f>
        <v>1</v>
      </c>
      <c r="N704" t="b">
        <f>E704=ステップ対応前!E704</f>
        <v>1</v>
      </c>
      <c r="O704" t="b">
        <f>F704=ステップ対応前!F704</f>
        <v>1</v>
      </c>
      <c r="P704" t="b">
        <f>G704=ステップ対応前!G704</f>
        <v>1</v>
      </c>
      <c r="Q704" t="b">
        <f>H704=ステップ対応前!H704</f>
        <v>1</v>
      </c>
      <c r="R704" t="b">
        <f>I704=ステップ対応前!I704</f>
        <v>1</v>
      </c>
      <c r="S704" t="b">
        <f>J704=ステップ対応前!J704</f>
        <v>1</v>
      </c>
    </row>
    <row r="705" spans="1:19" x14ac:dyDescent="0.55000000000000004">
      <c r="A705" s="87">
        <v>45933.581145833334</v>
      </c>
      <c r="B705" s="66" t="s">
        <v>1387</v>
      </c>
      <c r="C705" s="66" t="s">
        <v>510</v>
      </c>
      <c r="D705" s="68">
        <v>45764</v>
      </c>
      <c r="E705" s="67">
        <v>39</v>
      </c>
      <c r="F705" s="67">
        <v>84</v>
      </c>
      <c r="G705" s="67">
        <v>129</v>
      </c>
      <c r="H705" s="66" t="s">
        <v>500</v>
      </c>
      <c r="I705" s="66" t="s">
        <v>490</v>
      </c>
      <c r="J705" s="67">
        <v>120</v>
      </c>
      <c r="K705" t="b">
        <f>B705=ステップ対応前!B705</f>
        <v>1</v>
      </c>
      <c r="L705" t="b">
        <f>C705=ステップ対応前!C705</f>
        <v>1</v>
      </c>
      <c r="M705" t="b">
        <f>D705=ステップ対応前!D705</f>
        <v>1</v>
      </c>
      <c r="N705" t="b">
        <f>E705=ステップ対応前!E705</f>
        <v>1</v>
      </c>
      <c r="O705" t="b">
        <f>F705=ステップ対応前!F705</f>
        <v>1</v>
      </c>
      <c r="P705" t="b">
        <f>G705=ステップ対応前!G705</f>
        <v>1</v>
      </c>
      <c r="Q705" t="b">
        <f>H705=ステップ対応前!H705</f>
        <v>1</v>
      </c>
      <c r="R705" t="b">
        <f>I705=ステップ対応前!I705</f>
        <v>1</v>
      </c>
      <c r="S705" t="b">
        <f>J705=ステップ対応前!J705</f>
        <v>1</v>
      </c>
    </row>
    <row r="706" spans="1:19" x14ac:dyDescent="0.55000000000000004">
      <c r="A706" s="87">
        <v>45933.581145833334</v>
      </c>
      <c r="B706" s="66" t="s">
        <v>1387</v>
      </c>
      <c r="C706" s="66" t="s">
        <v>510</v>
      </c>
      <c r="D706" s="68">
        <v>45765</v>
      </c>
      <c r="E706" s="67">
        <v>80</v>
      </c>
      <c r="F706" s="67">
        <v>103</v>
      </c>
      <c r="G706" s="67">
        <v>119</v>
      </c>
      <c r="H706" s="66" t="s">
        <v>500</v>
      </c>
      <c r="I706" s="66" t="s">
        <v>490</v>
      </c>
      <c r="J706" s="67">
        <v>120</v>
      </c>
      <c r="K706" t="b">
        <f>B706=ステップ対応前!B706</f>
        <v>1</v>
      </c>
      <c r="L706" t="b">
        <f>C706=ステップ対応前!C706</f>
        <v>1</v>
      </c>
      <c r="M706" t="b">
        <f>D706=ステップ対応前!D706</f>
        <v>1</v>
      </c>
      <c r="N706" t="b">
        <f>E706=ステップ対応前!E706</f>
        <v>1</v>
      </c>
      <c r="O706" t="b">
        <f>F706=ステップ対応前!F706</f>
        <v>1</v>
      </c>
      <c r="P706" t="b">
        <f>G706=ステップ対応前!G706</f>
        <v>1</v>
      </c>
      <c r="Q706" t="b">
        <f>H706=ステップ対応前!H706</f>
        <v>1</v>
      </c>
      <c r="R706" t="b">
        <f>I706=ステップ対応前!I706</f>
        <v>1</v>
      </c>
      <c r="S706" t="b">
        <f>J706=ステップ対応前!J706</f>
        <v>1</v>
      </c>
    </row>
    <row r="707" spans="1:19" x14ac:dyDescent="0.55000000000000004">
      <c r="A707" s="87">
        <v>45933.581145833334</v>
      </c>
      <c r="B707" s="66" t="s">
        <v>1387</v>
      </c>
      <c r="C707" s="66" t="s">
        <v>510</v>
      </c>
      <c r="D707" s="68">
        <v>45768</v>
      </c>
      <c r="E707" s="67">
        <v>84</v>
      </c>
      <c r="F707" s="67">
        <v>97</v>
      </c>
      <c r="G707" s="67">
        <v>124</v>
      </c>
      <c r="H707" s="66" t="s">
        <v>500</v>
      </c>
      <c r="I707" s="66" t="s">
        <v>490</v>
      </c>
      <c r="J707" s="67">
        <v>120</v>
      </c>
      <c r="K707" t="b">
        <f>B707=ステップ対応前!B707</f>
        <v>1</v>
      </c>
      <c r="L707" t="b">
        <f>C707=ステップ対応前!C707</f>
        <v>1</v>
      </c>
      <c r="M707" t="b">
        <f>D707=ステップ対応前!D707</f>
        <v>1</v>
      </c>
      <c r="N707" t="b">
        <f>E707=ステップ対応前!E707</f>
        <v>1</v>
      </c>
      <c r="O707" t="b">
        <f>F707=ステップ対応前!F707</f>
        <v>1</v>
      </c>
      <c r="P707" t="b">
        <f>G707=ステップ対応前!G707</f>
        <v>1</v>
      </c>
      <c r="Q707" t="b">
        <f>H707=ステップ対応前!H707</f>
        <v>1</v>
      </c>
      <c r="R707" t="b">
        <f>I707=ステップ対応前!I707</f>
        <v>1</v>
      </c>
      <c r="S707" t="b">
        <f>J707=ステップ対応前!J707</f>
        <v>1</v>
      </c>
    </row>
    <row r="708" spans="1:19" x14ac:dyDescent="0.55000000000000004">
      <c r="A708" s="87">
        <v>45933.581145833334</v>
      </c>
      <c r="B708" s="66" t="s">
        <v>1387</v>
      </c>
      <c r="C708" s="66" t="s">
        <v>510</v>
      </c>
      <c r="D708" s="68">
        <v>45769</v>
      </c>
      <c r="E708" s="67">
        <v>103</v>
      </c>
      <c r="F708" s="67">
        <v>0</v>
      </c>
      <c r="G708" s="67">
        <v>112</v>
      </c>
      <c r="H708" s="66" t="s">
        <v>500</v>
      </c>
      <c r="I708" s="66" t="s">
        <v>490</v>
      </c>
      <c r="J708" s="67">
        <v>120</v>
      </c>
      <c r="K708" t="b">
        <f>B708=ステップ対応前!B708</f>
        <v>1</v>
      </c>
      <c r="L708" t="b">
        <f>C708=ステップ対応前!C708</f>
        <v>1</v>
      </c>
      <c r="M708" t="b">
        <f>D708=ステップ対応前!D708</f>
        <v>1</v>
      </c>
      <c r="N708" t="b">
        <f>E708=ステップ対応前!E708</f>
        <v>1</v>
      </c>
      <c r="O708" t="b">
        <f>F708=ステップ対応前!F708</f>
        <v>1</v>
      </c>
      <c r="P708" t="b">
        <f>G708=ステップ対応前!G708</f>
        <v>1</v>
      </c>
      <c r="Q708" t="b">
        <f>H708=ステップ対応前!H708</f>
        <v>1</v>
      </c>
      <c r="R708" t="b">
        <f>I708=ステップ対応前!I708</f>
        <v>1</v>
      </c>
      <c r="S708" t="b">
        <f>J708=ステップ対応前!J708</f>
        <v>1</v>
      </c>
    </row>
    <row r="709" spans="1:19" x14ac:dyDescent="0.55000000000000004">
      <c r="A709" s="87">
        <v>45933.581145833334</v>
      </c>
      <c r="B709" s="66" t="s">
        <v>1387</v>
      </c>
      <c r="C709" s="66" t="s">
        <v>510</v>
      </c>
      <c r="D709" s="68">
        <v>45770</v>
      </c>
      <c r="E709" s="67">
        <v>97</v>
      </c>
      <c r="F709" s="67">
        <v>0</v>
      </c>
      <c r="G709" s="67">
        <v>114</v>
      </c>
      <c r="H709" s="66" t="s">
        <v>500</v>
      </c>
      <c r="I709" s="66" t="s">
        <v>490</v>
      </c>
      <c r="J709" s="67">
        <v>120</v>
      </c>
      <c r="K709" t="b">
        <f>B709=ステップ対応前!B709</f>
        <v>1</v>
      </c>
      <c r="L709" t="b">
        <f>C709=ステップ対応前!C709</f>
        <v>1</v>
      </c>
      <c r="M709" t="b">
        <f>D709=ステップ対応前!D709</f>
        <v>1</v>
      </c>
      <c r="N709" t="b">
        <f>E709=ステップ対応前!E709</f>
        <v>1</v>
      </c>
      <c r="O709" t="b">
        <f>F709=ステップ対応前!F709</f>
        <v>1</v>
      </c>
      <c r="P709" t="b">
        <f>G709=ステップ対応前!G709</f>
        <v>1</v>
      </c>
      <c r="Q709" t="b">
        <f>H709=ステップ対応前!H709</f>
        <v>1</v>
      </c>
      <c r="R709" t="b">
        <f>I709=ステップ対応前!I709</f>
        <v>1</v>
      </c>
      <c r="S709" t="b">
        <f>J709=ステップ対応前!J709</f>
        <v>1</v>
      </c>
    </row>
    <row r="710" spans="1:19" x14ac:dyDescent="0.55000000000000004">
      <c r="A710" s="87">
        <v>45933.581145833334</v>
      </c>
      <c r="B710" s="66" t="s">
        <v>1387</v>
      </c>
      <c r="C710" s="66" t="s">
        <v>510</v>
      </c>
      <c r="D710" s="68">
        <v>45772</v>
      </c>
      <c r="E710" s="67">
        <v>0</v>
      </c>
      <c r="F710" s="67">
        <v>102</v>
      </c>
      <c r="G710" s="67">
        <v>113</v>
      </c>
      <c r="H710" s="66" t="s">
        <v>500</v>
      </c>
      <c r="I710" s="66" t="s">
        <v>490</v>
      </c>
      <c r="J710" s="67">
        <v>120</v>
      </c>
      <c r="K710" t="b">
        <f>B710=ステップ対応前!B710</f>
        <v>1</v>
      </c>
      <c r="L710" t="b">
        <f>C710=ステップ対応前!C710</f>
        <v>1</v>
      </c>
      <c r="M710" t="b">
        <f>D710=ステップ対応前!D710</f>
        <v>1</v>
      </c>
      <c r="N710" t="b">
        <f>E710=ステップ対応前!E710</f>
        <v>1</v>
      </c>
      <c r="O710" t="b">
        <f>F710=ステップ対応前!F710</f>
        <v>1</v>
      </c>
      <c r="P710" t="b">
        <f>G710=ステップ対応前!G710</f>
        <v>1</v>
      </c>
      <c r="Q710" t="b">
        <f>H710=ステップ対応前!H710</f>
        <v>1</v>
      </c>
      <c r="R710" t="b">
        <f>I710=ステップ対応前!I710</f>
        <v>1</v>
      </c>
      <c r="S710" t="b">
        <f>J710=ステップ対応前!J710</f>
        <v>1</v>
      </c>
    </row>
    <row r="711" spans="1:19" x14ac:dyDescent="0.55000000000000004">
      <c r="A711" s="87">
        <v>45933.581145833334</v>
      </c>
      <c r="B711" s="66" t="s">
        <v>1387</v>
      </c>
      <c r="C711" s="66" t="s">
        <v>510</v>
      </c>
      <c r="D711" s="68">
        <v>45783</v>
      </c>
      <c r="E711" s="67">
        <v>102</v>
      </c>
      <c r="F711" s="67">
        <v>100</v>
      </c>
      <c r="G711" s="67">
        <v>124</v>
      </c>
      <c r="H711" s="66" t="s">
        <v>500</v>
      </c>
      <c r="I711" s="66" t="s">
        <v>490</v>
      </c>
      <c r="J711" s="67">
        <v>120</v>
      </c>
      <c r="K711" t="b">
        <f>B711=ステップ対応前!B711</f>
        <v>1</v>
      </c>
      <c r="L711" t="b">
        <f>C711=ステップ対応前!C711</f>
        <v>1</v>
      </c>
      <c r="M711" t="b">
        <f>D711=ステップ対応前!D711</f>
        <v>1</v>
      </c>
      <c r="N711" t="b">
        <f>E711=ステップ対応前!E711</f>
        <v>1</v>
      </c>
      <c r="O711" t="b">
        <f>F711=ステップ対応前!F711</f>
        <v>1</v>
      </c>
      <c r="P711" t="b">
        <f>G711=ステップ対応前!G711</f>
        <v>1</v>
      </c>
      <c r="Q711" t="b">
        <f>H711=ステップ対応前!H711</f>
        <v>1</v>
      </c>
      <c r="R711" t="b">
        <f>I711=ステップ対応前!I711</f>
        <v>1</v>
      </c>
      <c r="S711" t="b">
        <f>J711=ステップ対応前!J711</f>
        <v>1</v>
      </c>
    </row>
    <row r="712" spans="1:19" x14ac:dyDescent="0.55000000000000004">
      <c r="A712" s="87">
        <v>45933.581145833334</v>
      </c>
      <c r="B712" s="66" t="s">
        <v>1387</v>
      </c>
      <c r="C712" s="66" t="s">
        <v>510</v>
      </c>
      <c r="D712" s="68">
        <v>45784</v>
      </c>
      <c r="E712" s="67">
        <v>100</v>
      </c>
      <c r="F712" s="67">
        <v>98</v>
      </c>
      <c r="G712" s="67">
        <v>123</v>
      </c>
      <c r="H712" s="66" t="s">
        <v>500</v>
      </c>
      <c r="I712" s="66" t="s">
        <v>490</v>
      </c>
      <c r="J712" s="67">
        <v>120</v>
      </c>
      <c r="K712" t="b">
        <f>B712=ステップ対応前!B712</f>
        <v>1</v>
      </c>
      <c r="L712" t="b">
        <f>C712=ステップ対応前!C712</f>
        <v>1</v>
      </c>
      <c r="M712" t="b">
        <f>D712=ステップ対応前!D712</f>
        <v>1</v>
      </c>
      <c r="N712" t="b">
        <f>E712=ステップ対応前!E712</f>
        <v>1</v>
      </c>
      <c r="O712" t="b">
        <f>F712=ステップ対応前!F712</f>
        <v>1</v>
      </c>
      <c r="P712" t="b">
        <f>G712=ステップ対応前!G712</f>
        <v>1</v>
      </c>
      <c r="Q712" t="b">
        <f>H712=ステップ対応前!H712</f>
        <v>1</v>
      </c>
      <c r="R712" t="b">
        <f>I712=ステップ対応前!I712</f>
        <v>1</v>
      </c>
      <c r="S712" t="b">
        <f>J712=ステップ対応前!J712</f>
        <v>1</v>
      </c>
    </row>
    <row r="713" spans="1:19" x14ac:dyDescent="0.55000000000000004">
      <c r="A713" s="87">
        <v>45933.581145833334</v>
      </c>
      <c r="B713" s="66" t="s">
        <v>1387</v>
      </c>
      <c r="C713" s="66" t="s">
        <v>510</v>
      </c>
      <c r="D713" s="68">
        <v>45785</v>
      </c>
      <c r="E713" s="67">
        <v>98</v>
      </c>
      <c r="F713" s="67">
        <v>77</v>
      </c>
      <c r="G713" s="67">
        <v>129</v>
      </c>
      <c r="H713" s="66" t="s">
        <v>500</v>
      </c>
      <c r="I713" s="66" t="s">
        <v>490</v>
      </c>
      <c r="J713" s="67">
        <v>120</v>
      </c>
      <c r="K713" t="b">
        <f>B713=ステップ対応前!B713</f>
        <v>1</v>
      </c>
      <c r="L713" t="b">
        <f>C713=ステップ対応前!C713</f>
        <v>1</v>
      </c>
      <c r="M713" t="b">
        <f>D713=ステップ対応前!D713</f>
        <v>1</v>
      </c>
      <c r="N713" t="b">
        <f>E713=ステップ対応前!E713</f>
        <v>1</v>
      </c>
      <c r="O713" t="b">
        <f>F713=ステップ対応前!F713</f>
        <v>1</v>
      </c>
      <c r="P713" t="b">
        <f>G713=ステップ対応前!G713</f>
        <v>1</v>
      </c>
      <c r="Q713" t="b">
        <f>H713=ステップ対応前!H713</f>
        <v>1</v>
      </c>
      <c r="R713" t="b">
        <f>I713=ステップ対応前!I713</f>
        <v>1</v>
      </c>
      <c r="S713" t="b">
        <f>J713=ステップ対応前!J713</f>
        <v>1</v>
      </c>
    </row>
    <row r="714" spans="1:19" x14ac:dyDescent="0.55000000000000004">
      <c r="A714" s="87">
        <v>45933.581145833334</v>
      </c>
      <c r="B714" s="66" t="s">
        <v>1387</v>
      </c>
      <c r="C714" s="66" t="s">
        <v>510</v>
      </c>
      <c r="D714" s="68">
        <v>45786</v>
      </c>
      <c r="E714" s="67">
        <v>77</v>
      </c>
      <c r="F714" s="67">
        <v>58</v>
      </c>
      <c r="G714" s="67">
        <v>125</v>
      </c>
      <c r="H714" s="66" t="s">
        <v>500</v>
      </c>
      <c r="I714" s="66" t="s">
        <v>490</v>
      </c>
      <c r="J714" s="67">
        <v>120</v>
      </c>
      <c r="K714" t="b">
        <f>B714=ステップ対応前!B714</f>
        <v>1</v>
      </c>
      <c r="L714" t="b">
        <f>C714=ステップ対応前!C714</f>
        <v>1</v>
      </c>
      <c r="M714" t="b">
        <f>D714=ステップ対応前!D714</f>
        <v>1</v>
      </c>
      <c r="N714" t="b">
        <f>E714=ステップ対応前!E714</f>
        <v>1</v>
      </c>
      <c r="O714" t="b">
        <f>F714=ステップ対応前!F714</f>
        <v>1</v>
      </c>
      <c r="P714" t="b">
        <f>G714=ステップ対応前!G714</f>
        <v>1</v>
      </c>
      <c r="Q714" t="b">
        <f>H714=ステップ対応前!H714</f>
        <v>1</v>
      </c>
      <c r="R714" t="b">
        <f>I714=ステップ対応前!I714</f>
        <v>1</v>
      </c>
      <c r="S714" t="b">
        <f>J714=ステップ対応前!J714</f>
        <v>1</v>
      </c>
    </row>
    <row r="715" spans="1:19" x14ac:dyDescent="0.55000000000000004">
      <c r="A715" s="87">
        <v>45933.581145833334</v>
      </c>
      <c r="B715" s="66" t="s">
        <v>1387</v>
      </c>
      <c r="C715" s="66" t="s">
        <v>510</v>
      </c>
      <c r="D715" s="68">
        <v>45789</v>
      </c>
      <c r="E715" s="67">
        <v>58</v>
      </c>
      <c r="F715" s="67">
        <v>53</v>
      </c>
      <c r="G715" s="67">
        <v>129</v>
      </c>
      <c r="H715" s="66" t="s">
        <v>500</v>
      </c>
      <c r="I715" s="66" t="s">
        <v>490</v>
      </c>
      <c r="J715" s="67">
        <v>120</v>
      </c>
      <c r="K715" t="b">
        <f>B715=ステップ対応前!B715</f>
        <v>1</v>
      </c>
      <c r="L715" t="b">
        <f>C715=ステップ対応前!C715</f>
        <v>1</v>
      </c>
      <c r="M715" t="b">
        <f>D715=ステップ対応前!D715</f>
        <v>1</v>
      </c>
      <c r="N715" t="b">
        <f>E715=ステップ対応前!E715</f>
        <v>1</v>
      </c>
      <c r="O715" t="b">
        <f>F715=ステップ対応前!F715</f>
        <v>1</v>
      </c>
      <c r="P715" t="b">
        <f>G715=ステップ対応前!G715</f>
        <v>1</v>
      </c>
      <c r="Q715" t="b">
        <f>H715=ステップ対応前!H715</f>
        <v>1</v>
      </c>
      <c r="R715" t="b">
        <f>I715=ステップ対応前!I715</f>
        <v>1</v>
      </c>
      <c r="S715" t="b">
        <f>J715=ステップ対応前!J715</f>
        <v>1</v>
      </c>
    </row>
    <row r="716" spans="1:19" x14ac:dyDescent="0.55000000000000004">
      <c r="A716" s="87">
        <v>45933.581145833334</v>
      </c>
      <c r="B716" s="66" t="s">
        <v>1387</v>
      </c>
      <c r="C716" s="66" t="s">
        <v>510</v>
      </c>
      <c r="D716" s="68">
        <v>45790</v>
      </c>
      <c r="E716" s="67">
        <v>53</v>
      </c>
      <c r="F716" s="67">
        <v>77</v>
      </c>
      <c r="G716" s="67">
        <v>133</v>
      </c>
      <c r="H716" s="66" t="s">
        <v>500</v>
      </c>
      <c r="I716" s="66" t="s">
        <v>490</v>
      </c>
      <c r="J716" s="67">
        <v>120</v>
      </c>
      <c r="K716" t="b">
        <f>B716=ステップ対応前!B716</f>
        <v>1</v>
      </c>
      <c r="L716" t="b">
        <f>C716=ステップ対応前!C716</f>
        <v>1</v>
      </c>
      <c r="M716" t="b">
        <f>D716=ステップ対応前!D716</f>
        <v>1</v>
      </c>
      <c r="N716" t="b">
        <f>E716=ステップ対応前!E716</f>
        <v>1</v>
      </c>
      <c r="O716" t="b">
        <f>F716=ステップ対応前!F716</f>
        <v>1</v>
      </c>
      <c r="P716" t="b">
        <f>G716=ステップ対応前!G716</f>
        <v>1</v>
      </c>
      <c r="Q716" t="b">
        <f>H716=ステップ対応前!H716</f>
        <v>1</v>
      </c>
      <c r="R716" t="b">
        <f>I716=ステップ対応前!I716</f>
        <v>1</v>
      </c>
      <c r="S716" t="b">
        <f>J716=ステップ対応前!J716</f>
        <v>1</v>
      </c>
    </row>
    <row r="717" spans="1:19" x14ac:dyDescent="0.55000000000000004">
      <c r="A717" s="87">
        <v>45933.581145833334</v>
      </c>
      <c r="B717" s="66" t="s">
        <v>1387</v>
      </c>
      <c r="C717" s="66" t="s">
        <v>510</v>
      </c>
      <c r="D717" s="68">
        <v>45791</v>
      </c>
      <c r="E717" s="67">
        <v>77</v>
      </c>
      <c r="F717" s="67">
        <v>18</v>
      </c>
      <c r="G717" s="67">
        <v>123</v>
      </c>
      <c r="H717" s="66" t="s">
        <v>500</v>
      </c>
      <c r="I717" s="66" t="s">
        <v>490</v>
      </c>
      <c r="J717" s="67">
        <v>120</v>
      </c>
      <c r="K717" t="b">
        <f>B717=ステップ対応前!B717</f>
        <v>1</v>
      </c>
      <c r="L717" t="b">
        <f>C717=ステップ対応前!C717</f>
        <v>1</v>
      </c>
      <c r="M717" t="b">
        <f>D717=ステップ対応前!D717</f>
        <v>1</v>
      </c>
      <c r="N717" t="b">
        <f>E717=ステップ対応前!E717</f>
        <v>1</v>
      </c>
      <c r="O717" t="b">
        <f>F717=ステップ対応前!F717</f>
        <v>1</v>
      </c>
      <c r="P717" t="b">
        <f>G717=ステップ対応前!G717</f>
        <v>1</v>
      </c>
      <c r="Q717" t="b">
        <f>H717=ステップ対応前!H717</f>
        <v>1</v>
      </c>
      <c r="R717" t="b">
        <f>I717=ステップ対応前!I717</f>
        <v>1</v>
      </c>
      <c r="S717" t="b">
        <f>J717=ステップ対応前!J717</f>
        <v>1</v>
      </c>
    </row>
    <row r="718" spans="1:19" x14ac:dyDescent="0.55000000000000004">
      <c r="A718" s="87">
        <v>45933.581145833334</v>
      </c>
      <c r="B718" s="66" t="s">
        <v>1387</v>
      </c>
      <c r="C718" s="66" t="s">
        <v>510</v>
      </c>
      <c r="D718" s="68">
        <v>45792</v>
      </c>
      <c r="E718" s="67">
        <v>18</v>
      </c>
      <c r="F718" s="67">
        <v>0</v>
      </c>
      <c r="G718" s="67">
        <v>108</v>
      </c>
      <c r="H718" s="66" t="s">
        <v>500</v>
      </c>
      <c r="I718" s="66" t="s">
        <v>490</v>
      </c>
      <c r="J718" s="67">
        <v>120</v>
      </c>
      <c r="K718" t="b">
        <f>B718=ステップ対応前!B718</f>
        <v>1</v>
      </c>
      <c r="L718" t="b">
        <f>C718=ステップ対応前!C718</f>
        <v>1</v>
      </c>
      <c r="M718" t="b">
        <f>D718=ステップ対応前!D718</f>
        <v>1</v>
      </c>
      <c r="N718" t="b">
        <f>E718=ステップ対応前!E718</f>
        <v>1</v>
      </c>
      <c r="O718" t="b">
        <f>F718=ステップ対応前!F718</f>
        <v>1</v>
      </c>
      <c r="P718" t="b">
        <f>G718=ステップ対応前!G718</f>
        <v>1</v>
      </c>
      <c r="Q718" t="b">
        <f>H718=ステップ対応前!H718</f>
        <v>1</v>
      </c>
      <c r="R718" t="b">
        <f>I718=ステップ対応前!I718</f>
        <v>1</v>
      </c>
      <c r="S718" t="b">
        <f>J718=ステップ対応前!J718</f>
        <v>1</v>
      </c>
    </row>
    <row r="719" spans="1:19" x14ac:dyDescent="0.55000000000000004">
      <c r="A719" s="87">
        <v>45933.581145833334</v>
      </c>
      <c r="B719" s="66" t="s">
        <v>1387</v>
      </c>
      <c r="C719" s="66" t="s">
        <v>510</v>
      </c>
      <c r="D719" s="68">
        <v>45793</v>
      </c>
      <c r="E719" s="67">
        <v>0</v>
      </c>
      <c r="F719" s="67">
        <v>28</v>
      </c>
      <c r="G719" s="67">
        <v>120</v>
      </c>
      <c r="H719" s="66" t="s">
        <v>500</v>
      </c>
      <c r="I719" s="66" t="s">
        <v>490</v>
      </c>
      <c r="J719" s="67">
        <v>120</v>
      </c>
      <c r="K719" t="b">
        <f>B719=ステップ対応前!B719</f>
        <v>1</v>
      </c>
      <c r="L719" t="b">
        <f>C719=ステップ対応前!C719</f>
        <v>1</v>
      </c>
      <c r="M719" t="b">
        <f>D719=ステップ対応前!D719</f>
        <v>1</v>
      </c>
      <c r="N719" t="b">
        <f>E719=ステップ対応前!E719</f>
        <v>1</v>
      </c>
      <c r="O719" t="b">
        <f>F719=ステップ対応前!F719</f>
        <v>1</v>
      </c>
      <c r="P719" t="b">
        <f>G719=ステップ対応前!G719</f>
        <v>1</v>
      </c>
      <c r="Q719" t="b">
        <f>H719=ステップ対応前!H719</f>
        <v>1</v>
      </c>
      <c r="R719" t="b">
        <f>I719=ステップ対応前!I719</f>
        <v>1</v>
      </c>
      <c r="S719" t="b">
        <f>J719=ステップ対応前!J719</f>
        <v>1</v>
      </c>
    </row>
    <row r="720" spans="1:19" x14ac:dyDescent="0.55000000000000004">
      <c r="A720" s="87">
        <v>45933.581145833334</v>
      </c>
      <c r="B720" s="66" t="s">
        <v>1387</v>
      </c>
      <c r="C720" s="66" t="s">
        <v>510</v>
      </c>
      <c r="D720" s="68">
        <v>45796</v>
      </c>
      <c r="E720" s="67">
        <v>28</v>
      </c>
      <c r="F720" s="67">
        <v>0</v>
      </c>
      <c r="G720" s="67">
        <v>114</v>
      </c>
      <c r="H720" s="66" t="s">
        <v>500</v>
      </c>
      <c r="I720" s="66" t="s">
        <v>490</v>
      </c>
      <c r="J720" s="67">
        <v>120</v>
      </c>
      <c r="K720" t="b">
        <f>B720=ステップ対応前!B720</f>
        <v>1</v>
      </c>
      <c r="L720" t="b">
        <f>C720=ステップ対応前!C720</f>
        <v>1</v>
      </c>
      <c r="M720" t="b">
        <f>D720=ステップ対応前!D720</f>
        <v>1</v>
      </c>
      <c r="N720" t="b">
        <f>E720=ステップ対応前!E720</f>
        <v>1</v>
      </c>
      <c r="O720" t="b">
        <f>F720=ステップ対応前!F720</f>
        <v>1</v>
      </c>
      <c r="P720" t="b">
        <f>G720=ステップ対応前!G720</f>
        <v>1</v>
      </c>
      <c r="Q720" t="b">
        <f>H720=ステップ対応前!H720</f>
        <v>1</v>
      </c>
      <c r="R720" t="b">
        <f>I720=ステップ対応前!I720</f>
        <v>1</v>
      </c>
      <c r="S720" t="b">
        <f>J720=ステップ対応前!J720</f>
        <v>1</v>
      </c>
    </row>
    <row r="721" spans="1:19" x14ac:dyDescent="0.55000000000000004">
      <c r="A721" s="87">
        <v>45933.581145833334</v>
      </c>
      <c r="B721" s="66" t="s">
        <v>1387</v>
      </c>
      <c r="C721" s="66" t="s">
        <v>510</v>
      </c>
      <c r="D721" s="68">
        <v>45797</v>
      </c>
      <c r="E721" s="67">
        <v>0</v>
      </c>
      <c r="F721" s="67">
        <v>23</v>
      </c>
      <c r="G721" s="67">
        <v>118</v>
      </c>
      <c r="H721" s="66" t="s">
        <v>500</v>
      </c>
      <c r="I721" s="66" t="s">
        <v>490</v>
      </c>
      <c r="J721" s="67">
        <v>120</v>
      </c>
      <c r="K721" t="b">
        <f>B721=ステップ対応前!B721</f>
        <v>1</v>
      </c>
      <c r="L721" t="b">
        <f>C721=ステップ対応前!C721</f>
        <v>1</v>
      </c>
      <c r="M721" t="b">
        <f>D721=ステップ対応前!D721</f>
        <v>1</v>
      </c>
      <c r="N721" t="b">
        <f>E721=ステップ対応前!E721</f>
        <v>1</v>
      </c>
      <c r="O721" t="b">
        <f>F721=ステップ対応前!F721</f>
        <v>1</v>
      </c>
      <c r="P721" t="b">
        <f>G721=ステップ対応前!G721</f>
        <v>1</v>
      </c>
      <c r="Q721" t="b">
        <f>H721=ステップ対応前!H721</f>
        <v>1</v>
      </c>
      <c r="R721" t="b">
        <f>I721=ステップ対応前!I721</f>
        <v>1</v>
      </c>
      <c r="S721" t="b">
        <f>J721=ステップ対応前!J721</f>
        <v>1</v>
      </c>
    </row>
    <row r="722" spans="1:19" x14ac:dyDescent="0.55000000000000004">
      <c r="A722" s="87">
        <v>45933.581145833334</v>
      </c>
      <c r="B722" s="66" t="s">
        <v>1387</v>
      </c>
      <c r="C722" s="66" t="s">
        <v>510</v>
      </c>
      <c r="D722" s="68">
        <v>45798</v>
      </c>
      <c r="E722" s="67">
        <v>23</v>
      </c>
      <c r="F722" s="67">
        <v>28</v>
      </c>
      <c r="G722" s="67">
        <v>108</v>
      </c>
      <c r="H722" s="66" t="s">
        <v>500</v>
      </c>
      <c r="I722" s="66" t="s">
        <v>490</v>
      </c>
      <c r="J722" s="67">
        <v>120</v>
      </c>
      <c r="K722" t="b">
        <f>B722=ステップ対応前!B722</f>
        <v>1</v>
      </c>
      <c r="L722" t="b">
        <f>C722=ステップ対応前!C722</f>
        <v>1</v>
      </c>
      <c r="M722" t="b">
        <f>D722=ステップ対応前!D722</f>
        <v>1</v>
      </c>
      <c r="N722" t="b">
        <f>E722=ステップ対応前!E722</f>
        <v>1</v>
      </c>
      <c r="O722" t="b">
        <f>F722=ステップ対応前!F722</f>
        <v>1</v>
      </c>
      <c r="P722" t="b">
        <f>G722=ステップ対応前!G722</f>
        <v>1</v>
      </c>
      <c r="Q722" t="b">
        <f>H722=ステップ対応前!H722</f>
        <v>1</v>
      </c>
      <c r="R722" t="b">
        <f>I722=ステップ対応前!I722</f>
        <v>1</v>
      </c>
      <c r="S722" t="b">
        <f>J722=ステップ対応前!J722</f>
        <v>1</v>
      </c>
    </row>
    <row r="723" spans="1:19" x14ac:dyDescent="0.55000000000000004">
      <c r="A723" s="87">
        <v>45933.581145833334</v>
      </c>
      <c r="B723" s="66" t="s">
        <v>1387</v>
      </c>
      <c r="C723" s="66" t="s">
        <v>510</v>
      </c>
      <c r="D723" s="68">
        <v>45799</v>
      </c>
      <c r="E723" s="67">
        <v>28</v>
      </c>
      <c r="F723" s="67">
        <v>27</v>
      </c>
      <c r="G723" s="67">
        <v>109</v>
      </c>
      <c r="H723" s="66" t="s">
        <v>500</v>
      </c>
      <c r="I723" s="66" t="s">
        <v>490</v>
      </c>
      <c r="J723" s="67">
        <v>120</v>
      </c>
      <c r="K723" t="b">
        <f>B723=ステップ対応前!B723</f>
        <v>1</v>
      </c>
      <c r="L723" t="b">
        <f>C723=ステップ対応前!C723</f>
        <v>1</v>
      </c>
      <c r="M723" t="b">
        <f>D723=ステップ対応前!D723</f>
        <v>1</v>
      </c>
      <c r="N723" t="b">
        <f>E723=ステップ対応前!E723</f>
        <v>1</v>
      </c>
      <c r="O723" t="b">
        <f>F723=ステップ対応前!F723</f>
        <v>1</v>
      </c>
      <c r="P723" t="b">
        <f>G723=ステップ対応前!G723</f>
        <v>1</v>
      </c>
      <c r="Q723" t="b">
        <f>H723=ステップ対応前!H723</f>
        <v>1</v>
      </c>
      <c r="R723" t="b">
        <f>I723=ステップ対応前!I723</f>
        <v>1</v>
      </c>
      <c r="S723" t="b">
        <f>J723=ステップ対応前!J723</f>
        <v>1</v>
      </c>
    </row>
    <row r="724" spans="1:19" x14ac:dyDescent="0.55000000000000004">
      <c r="A724" s="87">
        <v>45933.581145833334</v>
      </c>
      <c r="B724" s="66" t="s">
        <v>1387</v>
      </c>
      <c r="C724" s="66" t="s">
        <v>510</v>
      </c>
      <c r="D724" s="68">
        <v>45800</v>
      </c>
      <c r="E724" s="67">
        <v>27</v>
      </c>
      <c r="F724" s="67">
        <v>36</v>
      </c>
      <c r="G724" s="67">
        <v>110</v>
      </c>
      <c r="H724" s="66" t="s">
        <v>500</v>
      </c>
      <c r="I724" s="66" t="s">
        <v>490</v>
      </c>
      <c r="J724" s="67">
        <v>120</v>
      </c>
      <c r="K724" t="b">
        <f>B724=ステップ対応前!B724</f>
        <v>1</v>
      </c>
      <c r="L724" t="b">
        <f>C724=ステップ対応前!C724</f>
        <v>1</v>
      </c>
      <c r="M724" t="b">
        <f>D724=ステップ対応前!D724</f>
        <v>1</v>
      </c>
      <c r="N724" t="b">
        <f>E724=ステップ対応前!E724</f>
        <v>1</v>
      </c>
      <c r="O724" t="b">
        <f>F724=ステップ対応前!F724</f>
        <v>1</v>
      </c>
      <c r="P724" t="b">
        <f>G724=ステップ対応前!G724</f>
        <v>1</v>
      </c>
      <c r="Q724" t="b">
        <f>H724=ステップ対応前!H724</f>
        <v>1</v>
      </c>
      <c r="R724" t="b">
        <f>I724=ステップ対応前!I724</f>
        <v>1</v>
      </c>
      <c r="S724" t="b">
        <f>J724=ステップ対応前!J724</f>
        <v>1</v>
      </c>
    </row>
    <row r="725" spans="1:19" x14ac:dyDescent="0.55000000000000004">
      <c r="A725" s="87">
        <v>45933.581145833334</v>
      </c>
      <c r="B725" s="66" t="s">
        <v>1387</v>
      </c>
      <c r="C725" s="66" t="s">
        <v>510</v>
      </c>
      <c r="D725" s="68">
        <v>45803</v>
      </c>
      <c r="E725" s="67">
        <v>36</v>
      </c>
      <c r="F725" s="67">
        <v>62</v>
      </c>
      <c r="G725" s="67">
        <v>111</v>
      </c>
      <c r="H725" s="66" t="s">
        <v>500</v>
      </c>
      <c r="I725" s="66" t="s">
        <v>490</v>
      </c>
      <c r="J725" s="67">
        <v>120</v>
      </c>
      <c r="K725" t="b">
        <f>B725=ステップ対応前!B725</f>
        <v>1</v>
      </c>
      <c r="L725" t="b">
        <f>C725=ステップ対応前!C725</f>
        <v>1</v>
      </c>
      <c r="M725" t="b">
        <f>D725=ステップ対応前!D725</f>
        <v>1</v>
      </c>
      <c r="N725" t="b">
        <f>E725=ステップ対応前!E725</f>
        <v>1</v>
      </c>
      <c r="O725" t="b">
        <f>F725=ステップ対応前!F725</f>
        <v>1</v>
      </c>
      <c r="P725" t="b">
        <f>G725=ステップ対応前!G725</f>
        <v>1</v>
      </c>
      <c r="Q725" t="b">
        <f>H725=ステップ対応前!H725</f>
        <v>1</v>
      </c>
      <c r="R725" t="b">
        <f>I725=ステップ対応前!I725</f>
        <v>1</v>
      </c>
      <c r="S725" t="b">
        <f>J725=ステップ対応前!J725</f>
        <v>1</v>
      </c>
    </row>
    <row r="726" spans="1:19" x14ac:dyDescent="0.55000000000000004">
      <c r="A726" s="87">
        <v>45933.581145833334</v>
      </c>
      <c r="B726" s="66" t="s">
        <v>1387</v>
      </c>
      <c r="C726" s="66" t="s">
        <v>510</v>
      </c>
      <c r="D726" s="68">
        <v>45804</v>
      </c>
      <c r="E726" s="67">
        <v>62</v>
      </c>
      <c r="F726" s="67">
        <v>52</v>
      </c>
      <c r="G726" s="67">
        <v>94</v>
      </c>
      <c r="H726" s="66" t="s">
        <v>500</v>
      </c>
      <c r="I726" s="66" t="s">
        <v>490</v>
      </c>
      <c r="J726" s="67">
        <v>120</v>
      </c>
      <c r="K726" t="b">
        <f>B726=ステップ対応前!B726</f>
        <v>1</v>
      </c>
      <c r="L726" t="b">
        <f>C726=ステップ対応前!C726</f>
        <v>1</v>
      </c>
      <c r="M726" t="b">
        <f>D726=ステップ対応前!D726</f>
        <v>1</v>
      </c>
      <c r="N726" t="b">
        <f>E726=ステップ対応前!E726</f>
        <v>1</v>
      </c>
      <c r="O726" t="b">
        <f>F726=ステップ対応前!F726</f>
        <v>1</v>
      </c>
      <c r="P726" t="b">
        <f>G726=ステップ対応前!G726</f>
        <v>1</v>
      </c>
      <c r="Q726" t="b">
        <f>H726=ステップ対応前!H726</f>
        <v>1</v>
      </c>
      <c r="R726" t="b">
        <f>I726=ステップ対応前!I726</f>
        <v>1</v>
      </c>
      <c r="S726" t="b">
        <f>J726=ステップ対応前!J726</f>
        <v>1</v>
      </c>
    </row>
    <row r="727" spans="1:19" x14ac:dyDescent="0.55000000000000004">
      <c r="A727" s="87">
        <v>45933.581145833334</v>
      </c>
      <c r="B727" s="66" t="s">
        <v>1387</v>
      </c>
      <c r="C727" s="66" t="s">
        <v>510</v>
      </c>
      <c r="D727" s="68">
        <v>45805</v>
      </c>
      <c r="E727" s="67">
        <v>52</v>
      </c>
      <c r="F727" s="67">
        <v>56</v>
      </c>
      <c r="G727" s="67">
        <v>93</v>
      </c>
      <c r="H727" s="66" t="s">
        <v>500</v>
      </c>
      <c r="I727" s="66" t="s">
        <v>490</v>
      </c>
      <c r="J727" s="67">
        <v>120</v>
      </c>
      <c r="K727" t="b">
        <f>B727=ステップ対応前!B727</f>
        <v>1</v>
      </c>
      <c r="L727" t="b">
        <f>C727=ステップ対応前!C727</f>
        <v>1</v>
      </c>
      <c r="M727" t="b">
        <f>D727=ステップ対応前!D727</f>
        <v>1</v>
      </c>
      <c r="N727" t="b">
        <f>E727=ステップ対応前!E727</f>
        <v>1</v>
      </c>
      <c r="O727" t="b">
        <f>F727=ステップ対応前!F727</f>
        <v>1</v>
      </c>
      <c r="P727" t="b">
        <f>G727=ステップ対応前!G727</f>
        <v>1</v>
      </c>
      <c r="Q727" t="b">
        <f>H727=ステップ対応前!H727</f>
        <v>1</v>
      </c>
      <c r="R727" t="b">
        <f>I727=ステップ対応前!I727</f>
        <v>1</v>
      </c>
      <c r="S727" t="b">
        <f>J727=ステップ対応前!J727</f>
        <v>1</v>
      </c>
    </row>
    <row r="728" spans="1:19" x14ac:dyDescent="0.55000000000000004">
      <c r="A728" s="87">
        <v>45933.581145833334</v>
      </c>
      <c r="B728" s="66" t="s">
        <v>1387</v>
      </c>
      <c r="C728" s="66" t="s">
        <v>510</v>
      </c>
      <c r="D728" s="68">
        <v>45806</v>
      </c>
      <c r="E728" s="67">
        <v>56</v>
      </c>
      <c r="F728" s="67">
        <v>63</v>
      </c>
      <c r="G728" s="67">
        <v>60</v>
      </c>
      <c r="H728" s="66" t="s">
        <v>500</v>
      </c>
      <c r="I728" s="66" t="s">
        <v>490</v>
      </c>
      <c r="J728" s="67">
        <v>120</v>
      </c>
      <c r="K728" t="b">
        <f>B728=ステップ対応前!B728</f>
        <v>1</v>
      </c>
      <c r="L728" t="b">
        <f>C728=ステップ対応前!C728</f>
        <v>1</v>
      </c>
      <c r="M728" t="b">
        <f>D728=ステップ対応前!D728</f>
        <v>1</v>
      </c>
      <c r="N728" t="b">
        <f>E728=ステップ対応前!E728</f>
        <v>1</v>
      </c>
      <c r="O728" t="b">
        <f>F728=ステップ対応前!F728</f>
        <v>1</v>
      </c>
      <c r="P728" t="b">
        <f>G728=ステップ対応前!G728</f>
        <v>1</v>
      </c>
      <c r="Q728" t="b">
        <f>H728=ステップ対応前!H728</f>
        <v>1</v>
      </c>
      <c r="R728" t="b">
        <f>I728=ステップ対応前!I728</f>
        <v>1</v>
      </c>
      <c r="S728" t="b">
        <f>J728=ステップ対応前!J728</f>
        <v>1</v>
      </c>
    </row>
    <row r="729" spans="1:19" x14ac:dyDescent="0.55000000000000004">
      <c r="A729" s="87">
        <v>45933.581145833334</v>
      </c>
      <c r="B729" s="66" t="s">
        <v>1387</v>
      </c>
      <c r="C729" s="66" t="s">
        <v>510</v>
      </c>
      <c r="D729" s="68">
        <v>45807</v>
      </c>
      <c r="E729" s="67">
        <v>63</v>
      </c>
      <c r="F729" s="67">
        <v>0</v>
      </c>
      <c r="G729" s="67">
        <v>0</v>
      </c>
      <c r="H729" s="66" t="s">
        <v>500</v>
      </c>
      <c r="I729" s="66" t="s">
        <v>490</v>
      </c>
      <c r="J729" s="67">
        <v>120</v>
      </c>
      <c r="K729" t="b">
        <f>B729=ステップ対応前!B729</f>
        <v>1</v>
      </c>
      <c r="L729" t="b">
        <f>C729=ステップ対応前!C729</f>
        <v>1</v>
      </c>
      <c r="M729" t="b">
        <f>D729=ステップ対応前!D729</f>
        <v>1</v>
      </c>
      <c r="N729" t="b">
        <f>E729=ステップ対応前!E729</f>
        <v>1</v>
      </c>
      <c r="O729" t="b">
        <f>F729=ステップ対応前!F729</f>
        <v>1</v>
      </c>
      <c r="P729" t="b">
        <f>G729=ステップ対応前!G729</f>
        <v>1</v>
      </c>
      <c r="Q729" t="b">
        <f>H729=ステップ対応前!H729</f>
        <v>1</v>
      </c>
      <c r="R729" t="b">
        <f>I729=ステップ対応前!I729</f>
        <v>1</v>
      </c>
      <c r="S729" t="b">
        <f>J729=ステップ対応前!J729</f>
        <v>1</v>
      </c>
    </row>
    <row r="730" spans="1:19" x14ac:dyDescent="0.55000000000000004">
      <c r="A730" s="87">
        <v>45933.581145833334</v>
      </c>
      <c r="B730" s="66" t="s">
        <v>1387</v>
      </c>
      <c r="C730" s="66" t="s">
        <v>512</v>
      </c>
      <c r="D730" s="68">
        <v>45761</v>
      </c>
      <c r="E730" s="67">
        <v>0</v>
      </c>
      <c r="F730" s="67">
        <v>10</v>
      </c>
      <c r="G730" s="67">
        <v>130</v>
      </c>
      <c r="H730" s="66" t="s">
        <v>511</v>
      </c>
      <c r="I730" s="66" t="s">
        <v>499</v>
      </c>
      <c r="J730" s="67">
        <v>180</v>
      </c>
      <c r="K730" t="b">
        <f>B730=ステップ対応前!B730</f>
        <v>1</v>
      </c>
      <c r="L730" t="b">
        <f>C730=ステップ対応前!C730</f>
        <v>1</v>
      </c>
      <c r="M730" t="b">
        <f>D730=ステップ対応前!D730</f>
        <v>1</v>
      </c>
      <c r="N730" t="b">
        <f>E730=ステップ対応前!E730</f>
        <v>1</v>
      </c>
      <c r="O730" t="b">
        <f>F730=ステップ対応前!F730</f>
        <v>1</v>
      </c>
      <c r="P730" t="b">
        <f>G730=ステップ対応前!G730</f>
        <v>1</v>
      </c>
      <c r="Q730" t="b">
        <f>H730=ステップ対応前!H730</f>
        <v>1</v>
      </c>
      <c r="R730" t="b">
        <f>I730=ステップ対応前!I730</f>
        <v>1</v>
      </c>
      <c r="S730" t="b">
        <f>J730=ステップ対応前!J730</f>
        <v>1</v>
      </c>
    </row>
    <row r="731" spans="1:19" x14ac:dyDescent="0.55000000000000004">
      <c r="A731" s="87">
        <v>45933.581145833334</v>
      </c>
      <c r="B731" s="66" t="s">
        <v>1387</v>
      </c>
      <c r="C731" s="66" t="s">
        <v>514</v>
      </c>
      <c r="D731" s="68">
        <v>45714</v>
      </c>
      <c r="E731" s="67">
        <v>0</v>
      </c>
      <c r="F731" s="67">
        <v>77</v>
      </c>
      <c r="G731" s="67">
        <v>111</v>
      </c>
      <c r="H731" s="66" t="s">
        <v>511</v>
      </c>
      <c r="I731" s="66" t="s">
        <v>499</v>
      </c>
      <c r="J731" s="67">
        <v>160</v>
      </c>
      <c r="K731" t="b">
        <f>B731=ステップ対応前!B731</f>
        <v>1</v>
      </c>
      <c r="L731" t="b">
        <f>C731=ステップ対応前!C731</f>
        <v>1</v>
      </c>
      <c r="M731" t="b">
        <f>D731=ステップ対応前!D731</f>
        <v>1</v>
      </c>
      <c r="N731" t="b">
        <f>E731=ステップ対応前!E731</f>
        <v>1</v>
      </c>
      <c r="O731" t="b">
        <f>F731=ステップ対応前!F731</f>
        <v>1</v>
      </c>
      <c r="P731" t="b">
        <f>G731=ステップ対応前!G731</f>
        <v>1</v>
      </c>
      <c r="Q731" t="b">
        <f>H731=ステップ対応前!H731</f>
        <v>1</v>
      </c>
      <c r="R731" t="b">
        <f>I731=ステップ対応前!I731</f>
        <v>1</v>
      </c>
      <c r="S731" t="b">
        <f>J731=ステップ対応前!J731</f>
        <v>1</v>
      </c>
    </row>
    <row r="732" spans="1:19" x14ac:dyDescent="0.55000000000000004">
      <c r="A732" s="87">
        <v>45933.581145833334</v>
      </c>
      <c r="B732" s="66" t="s">
        <v>1387</v>
      </c>
      <c r="C732" s="66" t="s">
        <v>514</v>
      </c>
      <c r="D732" s="68">
        <v>45715</v>
      </c>
      <c r="E732" s="67">
        <v>77</v>
      </c>
      <c r="F732" s="67">
        <v>77</v>
      </c>
      <c r="G732" s="67">
        <v>129</v>
      </c>
      <c r="H732" s="66" t="s">
        <v>511</v>
      </c>
      <c r="I732" s="66" t="s">
        <v>499</v>
      </c>
      <c r="J732" s="67">
        <v>160</v>
      </c>
      <c r="K732" t="b">
        <f>B732=ステップ対応前!B732</f>
        <v>1</v>
      </c>
      <c r="L732" t="b">
        <f>C732=ステップ対応前!C732</f>
        <v>1</v>
      </c>
      <c r="M732" t="b">
        <f>D732=ステップ対応前!D732</f>
        <v>1</v>
      </c>
      <c r="N732" t="b">
        <f>E732=ステップ対応前!E732</f>
        <v>1</v>
      </c>
      <c r="O732" t="b">
        <f>F732=ステップ対応前!F732</f>
        <v>1</v>
      </c>
      <c r="P732" t="b">
        <f>G732=ステップ対応前!G732</f>
        <v>1</v>
      </c>
      <c r="Q732" t="b">
        <f>H732=ステップ対応前!H732</f>
        <v>1</v>
      </c>
      <c r="R732" t="b">
        <f>I732=ステップ対応前!I732</f>
        <v>1</v>
      </c>
      <c r="S732" t="b">
        <f>J732=ステップ対応前!J732</f>
        <v>1</v>
      </c>
    </row>
    <row r="733" spans="1:19" x14ac:dyDescent="0.55000000000000004">
      <c r="A733" s="87">
        <v>45933.581145833334</v>
      </c>
      <c r="B733" s="66" t="s">
        <v>1387</v>
      </c>
      <c r="C733" s="66" t="s">
        <v>514</v>
      </c>
      <c r="D733" s="68">
        <v>45716</v>
      </c>
      <c r="E733" s="67">
        <v>77</v>
      </c>
      <c r="F733" s="67">
        <v>49</v>
      </c>
      <c r="G733" s="67">
        <v>125</v>
      </c>
      <c r="H733" s="66" t="s">
        <v>511</v>
      </c>
      <c r="I733" s="66" t="s">
        <v>499</v>
      </c>
      <c r="J733" s="67">
        <v>160</v>
      </c>
      <c r="K733" t="b">
        <f>B733=ステップ対応前!B733</f>
        <v>1</v>
      </c>
      <c r="L733" t="b">
        <f>C733=ステップ対応前!C733</f>
        <v>1</v>
      </c>
      <c r="M733" t="b">
        <f>D733=ステップ対応前!D733</f>
        <v>1</v>
      </c>
      <c r="N733" t="b">
        <f>E733=ステップ対応前!E733</f>
        <v>1</v>
      </c>
      <c r="O733" t="b">
        <f>F733=ステップ対応前!F733</f>
        <v>1</v>
      </c>
      <c r="P733" t="b">
        <f>G733=ステップ対応前!G733</f>
        <v>1</v>
      </c>
      <c r="Q733" t="b">
        <f>H733=ステップ対応前!H733</f>
        <v>1</v>
      </c>
      <c r="R733" t="b">
        <f>I733=ステップ対応前!I733</f>
        <v>1</v>
      </c>
      <c r="S733" t="b">
        <f>J733=ステップ対応前!J733</f>
        <v>1</v>
      </c>
    </row>
    <row r="734" spans="1:19" x14ac:dyDescent="0.55000000000000004">
      <c r="A734" s="87">
        <v>45933.581145833334</v>
      </c>
      <c r="B734" s="66" t="s">
        <v>1387</v>
      </c>
      <c r="C734" s="66" t="s">
        <v>514</v>
      </c>
      <c r="D734" s="68">
        <v>45719</v>
      </c>
      <c r="E734" s="67">
        <v>49</v>
      </c>
      <c r="F734" s="67">
        <v>38</v>
      </c>
      <c r="G734" s="67">
        <v>126</v>
      </c>
      <c r="H734" s="66" t="s">
        <v>511</v>
      </c>
      <c r="I734" s="66" t="s">
        <v>499</v>
      </c>
      <c r="J734" s="67">
        <v>160</v>
      </c>
      <c r="K734" t="b">
        <f>B734=ステップ対応前!B734</f>
        <v>1</v>
      </c>
      <c r="L734" t="b">
        <f>C734=ステップ対応前!C734</f>
        <v>1</v>
      </c>
      <c r="M734" t="b">
        <f>D734=ステップ対応前!D734</f>
        <v>1</v>
      </c>
      <c r="N734" t="b">
        <f>E734=ステップ対応前!E734</f>
        <v>1</v>
      </c>
      <c r="O734" t="b">
        <f>F734=ステップ対応前!F734</f>
        <v>1</v>
      </c>
      <c r="P734" t="b">
        <f>G734=ステップ対応前!G734</f>
        <v>1</v>
      </c>
      <c r="Q734" t="b">
        <f>H734=ステップ対応前!H734</f>
        <v>1</v>
      </c>
      <c r="R734" t="b">
        <f>I734=ステップ対応前!I734</f>
        <v>1</v>
      </c>
      <c r="S734" t="b">
        <f>J734=ステップ対応前!J734</f>
        <v>1</v>
      </c>
    </row>
    <row r="735" spans="1:19" x14ac:dyDescent="0.55000000000000004">
      <c r="A735" s="87">
        <v>45933.581145833334</v>
      </c>
      <c r="B735" s="66" t="s">
        <v>1387</v>
      </c>
      <c r="C735" s="66" t="s">
        <v>514</v>
      </c>
      <c r="D735" s="68">
        <v>45720</v>
      </c>
      <c r="E735" s="67">
        <v>38</v>
      </c>
      <c r="F735" s="67">
        <v>57</v>
      </c>
      <c r="G735" s="67">
        <v>131</v>
      </c>
      <c r="H735" s="66" t="s">
        <v>511</v>
      </c>
      <c r="I735" s="66" t="s">
        <v>499</v>
      </c>
      <c r="J735" s="67">
        <v>160</v>
      </c>
      <c r="K735" t="b">
        <f>B735=ステップ対応前!B735</f>
        <v>1</v>
      </c>
      <c r="L735" t="b">
        <f>C735=ステップ対応前!C735</f>
        <v>1</v>
      </c>
      <c r="M735" t="b">
        <f>D735=ステップ対応前!D735</f>
        <v>1</v>
      </c>
      <c r="N735" t="b">
        <f>E735=ステップ対応前!E735</f>
        <v>1</v>
      </c>
      <c r="O735" t="b">
        <f>F735=ステップ対応前!F735</f>
        <v>1</v>
      </c>
      <c r="P735" t="b">
        <f>G735=ステップ対応前!G735</f>
        <v>1</v>
      </c>
      <c r="Q735" t="b">
        <f>H735=ステップ対応前!H735</f>
        <v>1</v>
      </c>
      <c r="R735" t="b">
        <f>I735=ステップ対応前!I735</f>
        <v>1</v>
      </c>
      <c r="S735" t="b">
        <f>J735=ステップ対応前!J735</f>
        <v>1</v>
      </c>
    </row>
    <row r="736" spans="1:19" x14ac:dyDescent="0.55000000000000004">
      <c r="A736" s="87">
        <v>45933.581145833334</v>
      </c>
      <c r="B736" s="66" t="s">
        <v>1387</v>
      </c>
      <c r="C736" s="66" t="s">
        <v>514</v>
      </c>
      <c r="D736" s="68">
        <v>45721</v>
      </c>
      <c r="E736" s="67">
        <v>57</v>
      </c>
      <c r="F736" s="67">
        <v>52</v>
      </c>
      <c r="G736" s="67">
        <v>129</v>
      </c>
      <c r="H736" s="66" t="s">
        <v>511</v>
      </c>
      <c r="I736" s="66" t="s">
        <v>499</v>
      </c>
      <c r="J736" s="67">
        <v>160</v>
      </c>
      <c r="K736" t="b">
        <f>B736=ステップ対応前!B736</f>
        <v>1</v>
      </c>
      <c r="L736" t="b">
        <f>C736=ステップ対応前!C736</f>
        <v>1</v>
      </c>
      <c r="M736" t="b">
        <f>D736=ステップ対応前!D736</f>
        <v>1</v>
      </c>
      <c r="N736" t="b">
        <f>E736=ステップ対応前!E736</f>
        <v>1</v>
      </c>
      <c r="O736" t="b">
        <f>F736=ステップ対応前!F736</f>
        <v>1</v>
      </c>
      <c r="P736" t="b">
        <f>G736=ステップ対応前!G736</f>
        <v>1</v>
      </c>
      <c r="Q736" t="b">
        <f>H736=ステップ対応前!H736</f>
        <v>1</v>
      </c>
      <c r="R736" t="b">
        <f>I736=ステップ対応前!I736</f>
        <v>1</v>
      </c>
      <c r="S736" t="b">
        <f>J736=ステップ対応前!J736</f>
        <v>1</v>
      </c>
    </row>
    <row r="737" spans="1:19" x14ac:dyDescent="0.55000000000000004">
      <c r="A737" s="87">
        <v>45933.581145833334</v>
      </c>
      <c r="B737" s="66" t="s">
        <v>1387</v>
      </c>
      <c r="C737" s="66" t="s">
        <v>514</v>
      </c>
      <c r="D737" s="68">
        <v>45722</v>
      </c>
      <c r="E737" s="67">
        <v>52</v>
      </c>
      <c r="F737" s="67">
        <v>50</v>
      </c>
      <c r="G737" s="67">
        <v>126</v>
      </c>
      <c r="H737" s="66" t="s">
        <v>511</v>
      </c>
      <c r="I737" s="66" t="s">
        <v>499</v>
      </c>
      <c r="J737" s="67">
        <v>160</v>
      </c>
      <c r="K737" t="b">
        <f>B737=ステップ対応前!B737</f>
        <v>1</v>
      </c>
      <c r="L737" t="b">
        <f>C737=ステップ対応前!C737</f>
        <v>1</v>
      </c>
      <c r="M737" t="b">
        <f>D737=ステップ対応前!D737</f>
        <v>1</v>
      </c>
      <c r="N737" t="b">
        <f>E737=ステップ対応前!E737</f>
        <v>1</v>
      </c>
      <c r="O737" t="b">
        <f>F737=ステップ対応前!F737</f>
        <v>1</v>
      </c>
      <c r="P737" t="b">
        <f>G737=ステップ対応前!G737</f>
        <v>1</v>
      </c>
      <c r="Q737" t="b">
        <f>H737=ステップ対応前!H737</f>
        <v>1</v>
      </c>
      <c r="R737" t="b">
        <f>I737=ステップ対応前!I737</f>
        <v>1</v>
      </c>
      <c r="S737" t="b">
        <f>J737=ステップ対応前!J737</f>
        <v>1</v>
      </c>
    </row>
    <row r="738" spans="1:19" x14ac:dyDescent="0.55000000000000004">
      <c r="A738" s="87">
        <v>45933.581145833334</v>
      </c>
      <c r="B738" s="66" t="s">
        <v>1387</v>
      </c>
      <c r="C738" s="66" t="s">
        <v>514</v>
      </c>
      <c r="D738" s="68">
        <v>45723</v>
      </c>
      <c r="E738" s="67">
        <v>50</v>
      </c>
      <c r="F738" s="67">
        <v>48</v>
      </c>
      <c r="G738" s="67">
        <v>134</v>
      </c>
      <c r="H738" s="66" t="s">
        <v>511</v>
      </c>
      <c r="I738" s="66" t="s">
        <v>499</v>
      </c>
      <c r="J738" s="67">
        <v>160</v>
      </c>
      <c r="K738" t="b">
        <f>B738=ステップ対応前!B738</f>
        <v>1</v>
      </c>
      <c r="L738" t="b">
        <f>C738=ステップ対応前!C738</f>
        <v>1</v>
      </c>
      <c r="M738" t="b">
        <f>D738=ステップ対応前!D738</f>
        <v>1</v>
      </c>
      <c r="N738" t="b">
        <f>E738=ステップ対応前!E738</f>
        <v>1</v>
      </c>
      <c r="O738" t="b">
        <f>F738=ステップ対応前!F738</f>
        <v>1</v>
      </c>
      <c r="P738" t="b">
        <f>G738=ステップ対応前!G738</f>
        <v>1</v>
      </c>
      <c r="Q738" t="b">
        <f>H738=ステップ対応前!H738</f>
        <v>1</v>
      </c>
      <c r="R738" t="b">
        <f>I738=ステップ対応前!I738</f>
        <v>1</v>
      </c>
      <c r="S738" t="b">
        <f>J738=ステップ対応前!J738</f>
        <v>1</v>
      </c>
    </row>
    <row r="739" spans="1:19" x14ac:dyDescent="0.55000000000000004">
      <c r="A739" s="87">
        <v>45933.581145833334</v>
      </c>
      <c r="B739" s="66" t="s">
        <v>1387</v>
      </c>
      <c r="C739" s="66" t="s">
        <v>514</v>
      </c>
      <c r="D739" s="68">
        <v>45726</v>
      </c>
      <c r="E739" s="67">
        <v>48</v>
      </c>
      <c r="F739" s="67">
        <v>49</v>
      </c>
      <c r="G739" s="67">
        <v>125</v>
      </c>
      <c r="H739" s="66" t="s">
        <v>511</v>
      </c>
      <c r="I739" s="66" t="s">
        <v>499</v>
      </c>
      <c r="J739" s="67">
        <v>160</v>
      </c>
      <c r="K739" t="b">
        <f>B739=ステップ対応前!B739</f>
        <v>1</v>
      </c>
      <c r="L739" t="b">
        <f>C739=ステップ対応前!C739</f>
        <v>1</v>
      </c>
      <c r="M739" t="b">
        <f>D739=ステップ対応前!D739</f>
        <v>1</v>
      </c>
      <c r="N739" t="b">
        <f>E739=ステップ対応前!E739</f>
        <v>1</v>
      </c>
      <c r="O739" t="b">
        <f>F739=ステップ対応前!F739</f>
        <v>1</v>
      </c>
      <c r="P739" t="b">
        <f>G739=ステップ対応前!G739</f>
        <v>1</v>
      </c>
      <c r="Q739" t="b">
        <f>H739=ステップ対応前!H739</f>
        <v>1</v>
      </c>
      <c r="R739" t="b">
        <f>I739=ステップ対応前!I739</f>
        <v>1</v>
      </c>
      <c r="S739" t="b">
        <f>J739=ステップ対応前!J739</f>
        <v>1</v>
      </c>
    </row>
    <row r="740" spans="1:19" x14ac:dyDescent="0.55000000000000004">
      <c r="A740" s="87">
        <v>45933.581145833334</v>
      </c>
      <c r="B740" s="66" t="s">
        <v>1387</v>
      </c>
      <c r="C740" s="66" t="s">
        <v>514</v>
      </c>
      <c r="D740" s="68">
        <v>45727</v>
      </c>
      <c r="E740" s="67">
        <v>49</v>
      </c>
      <c r="F740" s="67">
        <v>51</v>
      </c>
      <c r="G740" s="67">
        <v>128</v>
      </c>
      <c r="H740" s="66" t="s">
        <v>511</v>
      </c>
      <c r="I740" s="66" t="s">
        <v>499</v>
      </c>
      <c r="J740" s="67">
        <v>160</v>
      </c>
      <c r="K740" t="b">
        <f>B740=ステップ対応前!B740</f>
        <v>1</v>
      </c>
      <c r="L740" t="b">
        <f>C740=ステップ対応前!C740</f>
        <v>1</v>
      </c>
      <c r="M740" t="b">
        <f>D740=ステップ対応前!D740</f>
        <v>1</v>
      </c>
      <c r="N740" t="b">
        <f>E740=ステップ対応前!E740</f>
        <v>1</v>
      </c>
      <c r="O740" t="b">
        <f>F740=ステップ対応前!F740</f>
        <v>1</v>
      </c>
      <c r="P740" t="b">
        <f>G740=ステップ対応前!G740</f>
        <v>1</v>
      </c>
      <c r="Q740" t="b">
        <f>H740=ステップ対応前!H740</f>
        <v>1</v>
      </c>
      <c r="R740" t="b">
        <f>I740=ステップ対応前!I740</f>
        <v>1</v>
      </c>
      <c r="S740" t="b">
        <f>J740=ステップ対応前!J740</f>
        <v>1</v>
      </c>
    </row>
    <row r="741" spans="1:19" x14ac:dyDescent="0.55000000000000004">
      <c r="A741" s="87">
        <v>45933.581145833334</v>
      </c>
      <c r="B741" s="66" t="s">
        <v>1387</v>
      </c>
      <c r="C741" s="66" t="s">
        <v>514</v>
      </c>
      <c r="D741" s="68">
        <v>45728</v>
      </c>
      <c r="E741" s="67">
        <v>51</v>
      </c>
      <c r="F741" s="67">
        <v>52</v>
      </c>
      <c r="G741" s="67">
        <v>129</v>
      </c>
      <c r="H741" s="66" t="s">
        <v>511</v>
      </c>
      <c r="I741" s="66" t="s">
        <v>499</v>
      </c>
      <c r="J741" s="67">
        <v>160</v>
      </c>
      <c r="K741" t="b">
        <f>B741=ステップ対応前!B741</f>
        <v>1</v>
      </c>
      <c r="L741" t="b">
        <f>C741=ステップ対応前!C741</f>
        <v>1</v>
      </c>
      <c r="M741" t="b">
        <f>D741=ステップ対応前!D741</f>
        <v>1</v>
      </c>
      <c r="N741" t="b">
        <f>E741=ステップ対応前!E741</f>
        <v>1</v>
      </c>
      <c r="O741" t="b">
        <f>F741=ステップ対応前!F741</f>
        <v>1</v>
      </c>
      <c r="P741" t="b">
        <f>G741=ステップ対応前!G741</f>
        <v>1</v>
      </c>
      <c r="Q741" t="b">
        <f>H741=ステップ対応前!H741</f>
        <v>1</v>
      </c>
      <c r="R741" t="b">
        <f>I741=ステップ対応前!I741</f>
        <v>1</v>
      </c>
      <c r="S741" t="b">
        <f>J741=ステップ対応前!J741</f>
        <v>1</v>
      </c>
    </row>
    <row r="742" spans="1:19" x14ac:dyDescent="0.55000000000000004">
      <c r="A742" s="87">
        <v>45933.581145833334</v>
      </c>
      <c r="B742" s="66" t="s">
        <v>1387</v>
      </c>
      <c r="C742" s="66" t="s">
        <v>514</v>
      </c>
      <c r="D742" s="68">
        <v>45729</v>
      </c>
      <c r="E742" s="67">
        <v>52</v>
      </c>
      <c r="F742" s="67">
        <v>49</v>
      </c>
      <c r="G742" s="67">
        <v>132</v>
      </c>
      <c r="H742" s="66" t="s">
        <v>511</v>
      </c>
      <c r="I742" s="66" t="s">
        <v>499</v>
      </c>
      <c r="J742" s="67">
        <v>160</v>
      </c>
      <c r="K742" t="b">
        <f>B742=ステップ対応前!B742</f>
        <v>1</v>
      </c>
      <c r="L742" t="b">
        <f>C742=ステップ対応前!C742</f>
        <v>1</v>
      </c>
      <c r="M742" t="b">
        <f>D742=ステップ対応前!D742</f>
        <v>1</v>
      </c>
      <c r="N742" t="b">
        <f>E742=ステップ対応前!E742</f>
        <v>1</v>
      </c>
      <c r="O742" t="b">
        <f>F742=ステップ対応前!F742</f>
        <v>1</v>
      </c>
      <c r="P742" t="b">
        <f>G742=ステップ対応前!G742</f>
        <v>1</v>
      </c>
      <c r="Q742" t="b">
        <f>H742=ステップ対応前!H742</f>
        <v>1</v>
      </c>
      <c r="R742" t="b">
        <f>I742=ステップ対応前!I742</f>
        <v>1</v>
      </c>
      <c r="S742" t="b">
        <f>J742=ステップ対応前!J742</f>
        <v>1</v>
      </c>
    </row>
    <row r="743" spans="1:19" x14ac:dyDescent="0.55000000000000004">
      <c r="A743" s="87">
        <v>45933.581145833334</v>
      </c>
      <c r="B743" s="66" t="s">
        <v>1387</v>
      </c>
      <c r="C743" s="66" t="s">
        <v>514</v>
      </c>
      <c r="D743" s="68">
        <v>45730</v>
      </c>
      <c r="E743" s="67">
        <v>49</v>
      </c>
      <c r="F743" s="67">
        <v>47</v>
      </c>
      <c r="G743" s="67">
        <v>132</v>
      </c>
      <c r="H743" s="66" t="s">
        <v>511</v>
      </c>
      <c r="I743" s="66" t="s">
        <v>499</v>
      </c>
      <c r="J743" s="67">
        <v>160</v>
      </c>
      <c r="K743" t="b">
        <f>B743=ステップ対応前!B743</f>
        <v>1</v>
      </c>
      <c r="L743" t="b">
        <f>C743=ステップ対応前!C743</f>
        <v>1</v>
      </c>
      <c r="M743" t="b">
        <f>D743=ステップ対応前!D743</f>
        <v>1</v>
      </c>
      <c r="N743" t="b">
        <f>E743=ステップ対応前!E743</f>
        <v>1</v>
      </c>
      <c r="O743" t="b">
        <f>F743=ステップ対応前!F743</f>
        <v>1</v>
      </c>
      <c r="P743" t="b">
        <f>G743=ステップ対応前!G743</f>
        <v>1</v>
      </c>
      <c r="Q743" t="b">
        <f>H743=ステップ対応前!H743</f>
        <v>1</v>
      </c>
      <c r="R743" t="b">
        <f>I743=ステップ対応前!I743</f>
        <v>1</v>
      </c>
      <c r="S743" t="b">
        <f>J743=ステップ対応前!J743</f>
        <v>1</v>
      </c>
    </row>
    <row r="744" spans="1:19" x14ac:dyDescent="0.55000000000000004">
      <c r="A744" s="87">
        <v>45933.581145833334</v>
      </c>
      <c r="B744" s="66" t="s">
        <v>1387</v>
      </c>
      <c r="C744" s="66" t="s">
        <v>514</v>
      </c>
      <c r="D744" s="68">
        <v>45733</v>
      </c>
      <c r="E744" s="67">
        <v>47</v>
      </c>
      <c r="F744" s="67">
        <v>0</v>
      </c>
      <c r="G744" s="67">
        <v>100</v>
      </c>
      <c r="H744" s="66" t="s">
        <v>511</v>
      </c>
      <c r="I744" s="66" t="s">
        <v>499</v>
      </c>
      <c r="J744" s="67">
        <v>160</v>
      </c>
      <c r="K744" t="b">
        <f>B744=ステップ対応前!B744</f>
        <v>1</v>
      </c>
      <c r="L744" t="b">
        <f>C744=ステップ対応前!C744</f>
        <v>1</v>
      </c>
      <c r="M744" t="b">
        <f>D744=ステップ対応前!D744</f>
        <v>1</v>
      </c>
      <c r="N744" t="b">
        <f>E744=ステップ対応前!E744</f>
        <v>1</v>
      </c>
      <c r="O744" t="b">
        <f>F744=ステップ対応前!F744</f>
        <v>1</v>
      </c>
      <c r="P744" t="b">
        <f>G744=ステップ対応前!G744</f>
        <v>1</v>
      </c>
      <c r="Q744" t="b">
        <f>H744=ステップ対応前!H744</f>
        <v>1</v>
      </c>
      <c r="R744" t="b">
        <f>I744=ステップ対応前!I744</f>
        <v>1</v>
      </c>
      <c r="S744" t="b">
        <f>J744=ステップ対応前!J744</f>
        <v>1</v>
      </c>
    </row>
    <row r="745" spans="1:19" x14ac:dyDescent="0.55000000000000004">
      <c r="A745" s="87">
        <v>45933.581145833334</v>
      </c>
      <c r="B745" s="66" t="s">
        <v>1387</v>
      </c>
      <c r="C745" s="66" t="s">
        <v>514</v>
      </c>
      <c r="D745" s="68">
        <v>45734</v>
      </c>
      <c r="E745" s="67">
        <v>49</v>
      </c>
      <c r="F745" s="67">
        <v>0</v>
      </c>
      <c r="G745" s="67">
        <v>124</v>
      </c>
      <c r="H745" s="66" t="s">
        <v>511</v>
      </c>
      <c r="I745" s="66" t="s">
        <v>499</v>
      </c>
      <c r="J745" s="67">
        <v>160</v>
      </c>
      <c r="K745" t="b">
        <f>B745=ステップ対応前!B745</f>
        <v>1</v>
      </c>
      <c r="L745" t="b">
        <f>C745=ステップ対応前!C745</f>
        <v>1</v>
      </c>
      <c r="M745" t="b">
        <f>D745=ステップ対応前!D745</f>
        <v>1</v>
      </c>
      <c r="N745" t="b">
        <f>E745=ステップ対応前!E745</f>
        <v>1</v>
      </c>
      <c r="O745" t="b">
        <f>F745=ステップ対応前!F745</f>
        <v>1</v>
      </c>
      <c r="P745" t="b">
        <f>G745=ステップ対応前!G745</f>
        <v>1</v>
      </c>
      <c r="Q745" t="b">
        <f>H745=ステップ対応前!H745</f>
        <v>1</v>
      </c>
      <c r="R745" t="b">
        <f>I745=ステップ対応前!I745</f>
        <v>1</v>
      </c>
      <c r="S745" t="b">
        <f>J745=ステップ対応前!J745</f>
        <v>1</v>
      </c>
    </row>
    <row r="746" spans="1:19" x14ac:dyDescent="0.55000000000000004">
      <c r="A746" s="87">
        <v>45933.581145833334</v>
      </c>
      <c r="B746" s="66" t="s">
        <v>1387</v>
      </c>
      <c r="C746" s="66" t="s">
        <v>514</v>
      </c>
      <c r="D746" s="68">
        <v>45735</v>
      </c>
      <c r="E746" s="67">
        <v>49</v>
      </c>
      <c r="F746" s="67">
        <v>0</v>
      </c>
      <c r="G746" s="67">
        <v>115</v>
      </c>
      <c r="H746" s="66" t="s">
        <v>511</v>
      </c>
      <c r="I746" s="66" t="s">
        <v>499</v>
      </c>
      <c r="J746" s="67">
        <v>160</v>
      </c>
      <c r="K746" t="b">
        <f>B746=ステップ対応前!B746</f>
        <v>1</v>
      </c>
      <c r="L746" t="b">
        <f>C746=ステップ対応前!C746</f>
        <v>1</v>
      </c>
      <c r="M746" t="b">
        <f>D746=ステップ対応前!D746</f>
        <v>1</v>
      </c>
      <c r="N746" t="b">
        <f>E746=ステップ対応前!E746</f>
        <v>1</v>
      </c>
      <c r="O746" t="b">
        <f>F746=ステップ対応前!F746</f>
        <v>1</v>
      </c>
      <c r="P746" t="b">
        <f>G746=ステップ対応前!G746</f>
        <v>1</v>
      </c>
      <c r="Q746" t="b">
        <f>H746=ステップ対応前!H746</f>
        <v>1</v>
      </c>
      <c r="R746" t="b">
        <f>I746=ステップ対応前!I746</f>
        <v>1</v>
      </c>
      <c r="S746" t="b">
        <f>J746=ステップ対応前!J746</f>
        <v>1</v>
      </c>
    </row>
    <row r="747" spans="1:19" x14ac:dyDescent="0.55000000000000004">
      <c r="A747" s="87">
        <v>45933.581145833334</v>
      </c>
      <c r="B747" s="66" t="s">
        <v>1387</v>
      </c>
      <c r="C747" s="66" t="s">
        <v>514</v>
      </c>
      <c r="D747" s="68">
        <v>45736</v>
      </c>
      <c r="E747" s="67">
        <v>50</v>
      </c>
      <c r="F747" s="67">
        <v>0</v>
      </c>
      <c r="G747" s="67">
        <v>118</v>
      </c>
      <c r="H747" s="66" t="s">
        <v>511</v>
      </c>
      <c r="I747" s="66" t="s">
        <v>499</v>
      </c>
      <c r="J747" s="67">
        <v>160</v>
      </c>
      <c r="K747" t="b">
        <f>B747=ステップ対応前!B747</f>
        <v>1</v>
      </c>
      <c r="L747" t="b">
        <f>C747=ステップ対応前!C747</f>
        <v>1</v>
      </c>
      <c r="M747" t="b">
        <f>D747=ステップ対応前!D747</f>
        <v>1</v>
      </c>
      <c r="N747" t="b">
        <f>E747=ステップ対応前!E747</f>
        <v>1</v>
      </c>
      <c r="O747" t="b">
        <f>F747=ステップ対応前!F747</f>
        <v>1</v>
      </c>
      <c r="P747" t="b">
        <f>G747=ステップ対応前!G747</f>
        <v>1</v>
      </c>
      <c r="Q747" t="b">
        <f>H747=ステップ対応前!H747</f>
        <v>1</v>
      </c>
      <c r="R747" t="b">
        <f>I747=ステップ対応前!I747</f>
        <v>1</v>
      </c>
      <c r="S747" t="b">
        <f>J747=ステップ対応前!J747</f>
        <v>1</v>
      </c>
    </row>
    <row r="748" spans="1:19" x14ac:dyDescent="0.55000000000000004">
      <c r="A748" s="87">
        <v>45933.581145833334</v>
      </c>
      <c r="B748" s="66" t="s">
        <v>1387</v>
      </c>
      <c r="C748" s="66" t="s">
        <v>514</v>
      </c>
      <c r="D748" s="68">
        <v>45737</v>
      </c>
      <c r="E748" s="67">
        <v>49</v>
      </c>
      <c r="F748" s="67">
        <v>0</v>
      </c>
      <c r="G748" s="67">
        <v>118</v>
      </c>
      <c r="H748" s="66" t="s">
        <v>511</v>
      </c>
      <c r="I748" s="66" t="s">
        <v>499</v>
      </c>
      <c r="J748" s="67">
        <v>160</v>
      </c>
      <c r="K748" t="b">
        <f>B748=ステップ対応前!B748</f>
        <v>1</v>
      </c>
      <c r="L748" t="b">
        <f>C748=ステップ対応前!C748</f>
        <v>1</v>
      </c>
      <c r="M748" t="b">
        <f>D748=ステップ対応前!D748</f>
        <v>1</v>
      </c>
      <c r="N748" t="b">
        <f>E748=ステップ対応前!E748</f>
        <v>1</v>
      </c>
      <c r="O748" t="b">
        <f>F748=ステップ対応前!F748</f>
        <v>1</v>
      </c>
      <c r="P748" t="b">
        <f>G748=ステップ対応前!G748</f>
        <v>1</v>
      </c>
      <c r="Q748" t="b">
        <f>H748=ステップ対応前!H748</f>
        <v>1</v>
      </c>
      <c r="R748" t="b">
        <f>I748=ステップ対応前!I748</f>
        <v>1</v>
      </c>
      <c r="S748" t="b">
        <f>J748=ステップ対応前!J748</f>
        <v>1</v>
      </c>
    </row>
    <row r="749" spans="1:19" x14ac:dyDescent="0.55000000000000004">
      <c r="A749" s="87">
        <v>45933.581145833334</v>
      </c>
      <c r="B749" s="66" t="s">
        <v>1387</v>
      </c>
      <c r="C749" s="66" t="s">
        <v>514</v>
      </c>
      <c r="D749" s="68">
        <v>45740</v>
      </c>
      <c r="E749" s="67">
        <v>49</v>
      </c>
      <c r="F749" s="67">
        <v>0</v>
      </c>
      <c r="G749" s="67">
        <v>115</v>
      </c>
      <c r="H749" s="66" t="s">
        <v>511</v>
      </c>
      <c r="I749" s="66" t="s">
        <v>499</v>
      </c>
      <c r="J749" s="67">
        <v>160</v>
      </c>
      <c r="K749" t="b">
        <f>B749=ステップ対応前!B749</f>
        <v>1</v>
      </c>
      <c r="L749" t="b">
        <f>C749=ステップ対応前!C749</f>
        <v>1</v>
      </c>
      <c r="M749" t="b">
        <f>D749=ステップ対応前!D749</f>
        <v>1</v>
      </c>
      <c r="N749" t="b">
        <f>E749=ステップ対応前!E749</f>
        <v>1</v>
      </c>
      <c r="O749" t="b">
        <f>F749=ステップ対応前!F749</f>
        <v>1</v>
      </c>
      <c r="P749" t="b">
        <f>G749=ステップ対応前!G749</f>
        <v>1</v>
      </c>
      <c r="Q749" t="b">
        <f>H749=ステップ対応前!H749</f>
        <v>1</v>
      </c>
      <c r="R749" t="b">
        <f>I749=ステップ対応前!I749</f>
        <v>1</v>
      </c>
      <c r="S749" t="b">
        <f>J749=ステップ対応前!J749</f>
        <v>1</v>
      </c>
    </row>
    <row r="750" spans="1:19" x14ac:dyDescent="0.55000000000000004">
      <c r="A750" s="87">
        <v>45933.581145833334</v>
      </c>
      <c r="B750" s="66" t="s">
        <v>1387</v>
      </c>
      <c r="C750" s="66" t="s">
        <v>514</v>
      </c>
      <c r="D750" s="68">
        <v>45741</v>
      </c>
      <c r="E750" s="67">
        <v>49</v>
      </c>
      <c r="F750" s="67">
        <v>47</v>
      </c>
      <c r="G750" s="67">
        <v>122</v>
      </c>
      <c r="H750" s="66" t="s">
        <v>511</v>
      </c>
      <c r="I750" s="66" t="s">
        <v>499</v>
      </c>
      <c r="J750" s="67">
        <v>160</v>
      </c>
      <c r="K750" t="b">
        <f>B750=ステップ対応前!B750</f>
        <v>1</v>
      </c>
      <c r="L750" t="b">
        <f>C750=ステップ対応前!C750</f>
        <v>1</v>
      </c>
      <c r="M750" t="b">
        <f>D750=ステップ対応前!D750</f>
        <v>1</v>
      </c>
      <c r="N750" t="b">
        <f>E750=ステップ対応前!E750</f>
        <v>1</v>
      </c>
      <c r="O750" t="b">
        <f>F750=ステップ対応前!F750</f>
        <v>1</v>
      </c>
      <c r="P750" t="b">
        <f>G750=ステップ対応前!G750</f>
        <v>1</v>
      </c>
      <c r="Q750" t="b">
        <f>H750=ステップ対応前!H750</f>
        <v>1</v>
      </c>
      <c r="R750" t="b">
        <f>I750=ステップ対応前!I750</f>
        <v>1</v>
      </c>
      <c r="S750" t="b">
        <f>J750=ステップ対応前!J750</f>
        <v>1</v>
      </c>
    </row>
    <row r="751" spans="1:19" x14ac:dyDescent="0.55000000000000004">
      <c r="A751" s="87">
        <v>45933.581145833334</v>
      </c>
      <c r="B751" s="66" t="s">
        <v>1387</v>
      </c>
      <c r="C751" s="66" t="s">
        <v>514</v>
      </c>
      <c r="D751" s="68">
        <v>45742</v>
      </c>
      <c r="E751" s="67">
        <v>0</v>
      </c>
      <c r="F751" s="67">
        <v>56</v>
      </c>
      <c r="G751" s="67">
        <v>130</v>
      </c>
      <c r="H751" s="66" t="s">
        <v>511</v>
      </c>
      <c r="I751" s="66" t="s">
        <v>499</v>
      </c>
      <c r="J751" s="67">
        <v>160</v>
      </c>
      <c r="K751" t="b">
        <f>B751=ステップ対応前!B751</f>
        <v>1</v>
      </c>
      <c r="L751" t="b">
        <f>C751=ステップ対応前!C751</f>
        <v>1</v>
      </c>
      <c r="M751" t="b">
        <f>D751=ステップ対応前!D751</f>
        <v>1</v>
      </c>
      <c r="N751" t="b">
        <f>E751=ステップ対応前!E751</f>
        <v>1</v>
      </c>
      <c r="O751" t="b">
        <f>F751=ステップ対応前!F751</f>
        <v>1</v>
      </c>
      <c r="P751" t="b">
        <f>G751=ステップ対応前!G751</f>
        <v>1</v>
      </c>
      <c r="Q751" t="b">
        <f>H751=ステップ対応前!H751</f>
        <v>1</v>
      </c>
      <c r="R751" t="b">
        <f>I751=ステップ対応前!I751</f>
        <v>1</v>
      </c>
      <c r="S751" t="b">
        <f>J751=ステップ対応前!J751</f>
        <v>1</v>
      </c>
    </row>
    <row r="752" spans="1:19" x14ac:dyDescent="0.55000000000000004">
      <c r="A752" s="87">
        <v>45933.581145833334</v>
      </c>
      <c r="B752" s="66" t="s">
        <v>1387</v>
      </c>
      <c r="C752" s="66" t="s">
        <v>514</v>
      </c>
      <c r="D752" s="68">
        <v>45743</v>
      </c>
      <c r="E752" s="67">
        <v>56</v>
      </c>
      <c r="F752" s="67">
        <v>92</v>
      </c>
      <c r="G752" s="67">
        <v>131</v>
      </c>
      <c r="H752" s="66" t="s">
        <v>511</v>
      </c>
      <c r="I752" s="66" t="s">
        <v>499</v>
      </c>
      <c r="J752" s="67">
        <v>160</v>
      </c>
      <c r="K752" t="b">
        <f>B752=ステップ対応前!B752</f>
        <v>1</v>
      </c>
      <c r="L752" t="b">
        <f>C752=ステップ対応前!C752</f>
        <v>1</v>
      </c>
      <c r="M752" t="b">
        <f>D752=ステップ対応前!D752</f>
        <v>1</v>
      </c>
      <c r="N752" t="b">
        <f>E752=ステップ対応前!E752</f>
        <v>1</v>
      </c>
      <c r="O752" t="b">
        <f>F752=ステップ対応前!F752</f>
        <v>1</v>
      </c>
      <c r="P752" t="b">
        <f>G752=ステップ対応前!G752</f>
        <v>1</v>
      </c>
      <c r="Q752" t="b">
        <f>H752=ステップ対応前!H752</f>
        <v>1</v>
      </c>
      <c r="R752" t="b">
        <f>I752=ステップ対応前!I752</f>
        <v>1</v>
      </c>
      <c r="S752" t="b">
        <f>J752=ステップ対応前!J752</f>
        <v>1</v>
      </c>
    </row>
    <row r="753" spans="1:19" x14ac:dyDescent="0.55000000000000004">
      <c r="A753" s="87">
        <v>45933.581145833334</v>
      </c>
      <c r="B753" s="66" t="s">
        <v>1387</v>
      </c>
      <c r="C753" s="66" t="s">
        <v>514</v>
      </c>
      <c r="D753" s="68">
        <v>45744</v>
      </c>
      <c r="E753" s="67">
        <v>42</v>
      </c>
      <c r="F753" s="67">
        <v>50</v>
      </c>
      <c r="G753" s="67">
        <v>129</v>
      </c>
      <c r="H753" s="66" t="s">
        <v>511</v>
      </c>
      <c r="I753" s="66" t="s">
        <v>499</v>
      </c>
      <c r="J753" s="67">
        <v>160</v>
      </c>
      <c r="K753" t="b">
        <f>B753=ステップ対応前!B753</f>
        <v>1</v>
      </c>
      <c r="L753" t="b">
        <f>C753=ステップ対応前!C753</f>
        <v>1</v>
      </c>
      <c r="M753" t="b">
        <f>D753=ステップ対応前!D753</f>
        <v>1</v>
      </c>
      <c r="N753" t="b">
        <f>E753=ステップ対応前!E753</f>
        <v>1</v>
      </c>
      <c r="O753" t="b">
        <f>F753=ステップ対応前!F753</f>
        <v>1</v>
      </c>
      <c r="P753" t="b">
        <f>G753=ステップ対応前!G753</f>
        <v>1</v>
      </c>
      <c r="Q753" t="b">
        <f>H753=ステップ対応前!H753</f>
        <v>1</v>
      </c>
      <c r="R753" t="b">
        <f>I753=ステップ対応前!I753</f>
        <v>1</v>
      </c>
      <c r="S753" t="b">
        <f>J753=ステップ対応前!J753</f>
        <v>1</v>
      </c>
    </row>
    <row r="754" spans="1:19" x14ac:dyDescent="0.55000000000000004">
      <c r="A754" s="87">
        <v>45933.581145833334</v>
      </c>
      <c r="B754" s="66" t="s">
        <v>1387</v>
      </c>
      <c r="C754" s="66" t="s">
        <v>514</v>
      </c>
      <c r="D754" s="68">
        <v>45748</v>
      </c>
      <c r="E754" s="67">
        <v>50</v>
      </c>
      <c r="F754" s="67">
        <v>97</v>
      </c>
      <c r="G754" s="67">
        <v>119</v>
      </c>
      <c r="H754" s="66" t="s">
        <v>511</v>
      </c>
      <c r="I754" s="66" t="s">
        <v>499</v>
      </c>
      <c r="J754" s="67">
        <v>160</v>
      </c>
      <c r="K754" t="b">
        <f>B754=ステップ対応前!B754</f>
        <v>1</v>
      </c>
      <c r="L754" t="b">
        <f>C754=ステップ対応前!C754</f>
        <v>1</v>
      </c>
      <c r="M754" t="b">
        <f>D754=ステップ対応前!D754</f>
        <v>1</v>
      </c>
      <c r="N754" t="b">
        <f>E754=ステップ対応前!E754</f>
        <v>1</v>
      </c>
      <c r="O754" t="b">
        <f>F754=ステップ対応前!F754</f>
        <v>1</v>
      </c>
      <c r="P754" t="b">
        <f>G754=ステップ対応前!G754</f>
        <v>1</v>
      </c>
      <c r="Q754" t="b">
        <f>H754=ステップ対応前!H754</f>
        <v>1</v>
      </c>
      <c r="R754" t="b">
        <f>I754=ステップ対応前!I754</f>
        <v>1</v>
      </c>
      <c r="S754" t="b">
        <f>J754=ステップ対応前!J754</f>
        <v>1</v>
      </c>
    </row>
    <row r="755" spans="1:19" x14ac:dyDescent="0.55000000000000004">
      <c r="A755" s="87">
        <v>45933.581145833334</v>
      </c>
      <c r="B755" s="66" t="s">
        <v>1387</v>
      </c>
      <c r="C755" s="66" t="s">
        <v>514</v>
      </c>
      <c r="D755" s="68">
        <v>45749</v>
      </c>
      <c r="E755" s="67">
        <v>50</v>
      </c>
      <c r="F755" s="67">
        <v>52</v>
      </c>
      <c r="G755" s="67">
        <v>130</v>
      </c>
      <c r="H755" s="66" t="s">
        <v>511</v>
      </c>
      <c r="I755" s="66" t="s">
        <v>499</v>
      </c>
      <c r="J755" s="67">
        <v>160</v>
      </c>
      <c r="K755" t="b">
        <f>B755=ステップ対応前!B755</f>
        <v>1</v>
      </c>
      <c r="L755" t="b">
        <f>C755=ステップ対応前!C755</f>
        <v>1</v>
      </c>
      <c r="M755" t="b">
        <f>D755=ステップ対応前!D755</f>
        <v>1</v>
      </c>
      <c r="N755" t="b">
        <f>E755=ステップ対応前!E755</f>
        <v>1</v>
      </c>
      <c r="O755" t="b">
        <f>F755=ステップ対応前!F755</f>
        <v>1</v>
      </c>
      <c r="P755" t="b">
        <f>G755=ステップ対応前!G755</f>
        <v>1</v>
      </c>
      <c r="Q755" t="b">
        <f>H755=ステップ対応前!H755</f>
        <v>1</v>
      </c>
      <c r="R755" t="b">
        <f>I755=ステップ対応前!I755</f>
        <v>1</v>
      </c>
      <c r="S755" t="b">
        <f>J755=ステップ対応前!J755</f>
        <v>1</v>
      </c>
    </row>
    <row r="756" spans="1:19" x14ac:dyDescent="0.55000000000000004">
      <c r="A756" s="87">
        <v>45933.581145833334</v>
      </c>
      <c r="B756" s="66" t="s">
        <v>1387</v>
      </c>
      <c r="C756" s="66" t="s">
        <v>514</v>
      </c>
      <c r="D756" s="68">
        <v>45750</v>
      </c>
      <c r="E756" s="67">
        <v>97</v>
      </c>
      <c r="F756" s="67">
        <v>0</v>
      </c>
      <c r="G756" s="67">
        <v>110</v>
      </c>
      <c r="H756" s="66" t="s">
        <v>511</v>
      </c>
      <c r="I756" s="66" t="s">
        <v>499</v>
      </c>
      <c r="J756" s="67">
        <v>160</v>
      </c>
      <c r="K756" t="b">
        <f>B756=ステップ対応前!B756</f>
        <v>1</v>
      </c>
      <c r="L756" t="b">
        <f>C756=ステップ対応前!C756</f>
        <v>1</v>
      </c>
      <c r="M756" t="b">
        <f>D756=ステップ対応前!D756</f>
        <v>1</v>
      </c>
      <c r="N756" t="b">
        <f>E756=ステップ対応前!E756</f>
        <v>1</v>
      </c>
      <c r="O756" t="b">
        <f>F756=ステップ対応前!F756</f>
        <v>1</v>
      </c>
      <c r="P756" t="b">
        <f>G756=ステップ対応前!G756</f>
        <v>1</v>
      </c>
      <c r="Q756" t="b">
        <f>H756=ステップ対応前!H756</f>
        <v>1</v>
      </c>
      <c r="R756" t="b">
        <f>I756=ステップ対応前!I756</f>
        <v>1</v>
      </c>
      <c r="S756" t="b">
        <f>J756=ステップ対応前!J756</f>
        <v>1</v>
      </c>
    </row>
    <row r="757" spans="1:19" x14ac:dyDescent="0.55000000000000004">
      <c r="A757" s="87">
        <v>45933.581145833334</v>
      </c>
      <c r="B757" s="66" t="s">
        <v>1387</v>
      </c>
      <c r="C757" s="66" t="s">
        <v>514</v>
      </c>
      <c r="D757" s="68">
        <v>45751</v>
      </c>
      <c r="E757" s="67">
        <v>92</v>
      </c>
      <c r="F757" s="67">
        <v>60</v>
      </c>
      <c r="G757" s="67">
        <v>129</v>
      </c>
      <c r="H757" s="66" t="s">
        <v>511</v>
      </c>
      <c r="I757" s="66" t="s">
        <v>499</v>
      </c>
      <c r="J757" s="67">
        <v>160</v>
      </c>
      <c r="K757" t="b">
        <f>B757=ステップ対応前!B757</f>
        <v>1</v>
      </c>
      <c r="L757" t="b">
        <f>C757=ステップ対応前!C757</f>
        <v>1</v>
      </c>
      <c r="M757" t="b">
        <f>D757=ステップ対応前!D757</f>
        <v>1</v>
      </c>
      <c r="N757" t="b">
        <f>E757=ステップ対応前!E757</f>
        <v>1</v>
      </c>
      <c r="O757" t="b">
        <f>F757=ステップ対応前!F757</f>
        <v>1</v>
      </c>
      <c r="P757" t="b">
        <f>G757=ステップ対応前!G757</f>
        <v>1</v>
      </c>
      <c r="Q757" t="b">
        <f>H757=ステップ対応前!H757</f>
        <v>1</v>
      </c>
      <c r="R757" t="b">
        <f>I757=ステップ対応前!I757</f>
        <v>1</v>
      </c>
      <c r="S757" t="b">
        <f>J757=ステップ対応前!J757</f>
        <v>1</v>
      </c>
    </row>
    <row r="758" spans="1:19" x14ac:dyDescent="0.55000000000000004">
      <c r="A758" s="87">
        <v>45933.581145833334</v>
      </c>
      <c r="B758" s="66" t="s">
        <v>1387</v>
      </c>
      <c r="C758" s="66" t="s">
        <v>514</v>
      </c>
      <c r="D758" s="68">
        <v>45754</v>
      </c>
      <c r="E758" s="67">
        <v>55</v>
      </c>
      <c r="F758" s="67">
        <v>50</v>
      </c>
      <c r="G758" s="67">
        <v>120</v>
      </c>
      <c r="H758" s="66" t="s">
        <v>511</v>
      </c>
      <c r="I758" s="66" t="s">
        <v>499</v>
      </c>
      <c r="J758" s="67">
        <v>160</v>
      </c>
      <c r="K758" t="b">
        <f>B758=ステップ対応前!B758</f>
        <v>1</v>
      </c>
      <c r="L758" t="b">
        <f>C758=ステップ対応前!C758</f>
        <v>1</v>
      </c>
      <c r="M758" t="b">
        <f>D758=ステップ対応前!D758</f>
        <v>1</v>
      </c>
      <c r="N758" t="b">
        <f>E758=ステップ対応前!E758</f>
        <v>1</v>
      </c>
      <c r="O758" t="b">
        <f>F758=ステップ対応前!F758</f>
        <v>1</v>
      </c>
      <c r="P758" t="b">
        <f>G758=ステップ対応前!G758</f>
        <v>1</v>
      </c>
      <c r="Q758" t="b">
        <f>H758=ステップ対応前!H758</f>
        <v>1</v>
      </c>
      <c r="R758" t="b">
        <f>I758=ステップ対応前!I758</f>
        <v>1</v>
      </c>
      <c r="S758" t="b">
        <f>J758=ステップ対応前!J758</f>
        <v>1</v>
      </c>
    </row>
    <row r="759" spans="1:19" x14ac:dyDescent="0.55000000000000004">
      <c r="A759" s="87">
        <v>45933.581145833334</v>
      </c>
      <c r="B759" s="66" t="s">
        <v>1387</v>
      </c>
      <c r="C759" s="66" t="s">
        <v>514</v>
      </c>
      <c r="D759" s="68">
        <v>45755</v>
      </c>
      <c r="E759" s="67">
        <v>60</v>
      </c>
      <c r="F759" s="67">
        <v>56</v>
      </c>
      <c r="G759" s="67">
        <v>103</v>
      </c>
      <c r="H759" s="66" t="s">
        <v>511</v>
      </c>
      <c r="I759" s="66" t="s">
        <v>499</v>
      </c>
      <c r="J759" s="67">
        <v>160</v>
      </c>
      <c r="K759" t="b">
        <f>B759=ステップ対応前!B759</f>
        <v>1</v>
      </c>
      <c r="L759" t="b">
        <f>C759=ステップ対応前!C759</f>
        <v>1</v>
      </c>
      <c r="M759" t="b">
        <f>D759=ステップ対応前!D759</f>
        <v>1</v>
      </c>
      <c r="N759" t="b">
        <f>E759=ステップ対応前!E759</f>
        <v>1</v>
      </c>
      <c r="O759" t="b">
        <f>F759=ステップ対応前!F759</f>
        <v>1</v>
      </c>
      <c r="P759" t="b">
        <f>G759=ステップ対応前!G759</f>
        <v>1</v>
      </c>
      <c r="Q759" t="b">
        <f>H759=ステップ対応前!H759</f>
        <v>1</v>
      </c>
      <c r="R759" t="b">
        <f>I759=ステップ対応前!I759</f>
        <v>1</v>
      </c>
      <c r="S759" t="b">
        <f>J759=ステップ対応前!J759</f>
        <v>1</v>
      </c>
    </row>
    <row r="760" spans="1:19" x14ac:dyDescent="0.55000000000000004">
      <c r="A760" s="87">
        <v>45933.581145833334</v>
      </c>
      <c r="B760" s="66" t="s">
        <v>1387</v>
      </c>
      <c r="C760" s="66" t="s">
        <v>514</v>
      </c>
      <c r="D760" s="68">
        <v>45756</v>
      </c>
      <c r="E760" s="67">
        <v>50</v>
      </c>
      <c r="F760" s="67">
        <v>43</v>
      </c>
      <c r="G760" s="67">
        <v>91</v>
      </c>
      <c r="H760" s="66" t="s">
        <v>511</v>
      </c>
      <c r="I760" s="66" t="s">
        <v>499</v>
      </c>
      <c r="J760" s="67">
        <v>160</v>
      </c>
      <c r="K760" t="b">
        <f>B760=ステップ対応前!B760</f>
        <v>1</v>
      </c>
      <c r="L760" t="b">
        <f>C760=ステップ対応前!C760</f>
        <v>1</v>
      </c>
      <c r="M760" t="b">
        <f>D760=ステップ対応前!D760</f>
        <v>1</v>
      </c>
      <c r="N760" t="b">
        <f>E760=ステップ対応前!E760</f>
        <v>1</v>
      </c>
      <c r="O760" t="b">
        <f>F760=ステップ対応前!F760</f>
        <v>1</v>
      </c>
      <c r="P760" t="b">
        <f>G760=ステップ対応前!G760</f>
        <v>1</v>
      </c>
      <c r="Q760" t="b">
        <f>H760=ステップ対応前!H760</f>
        <v>1</v>
      </c>
      <c r="R760" t="b">
        <f>I760=ステップ対応前!I760</f>
        <v>1</v>
      </c>
      <c r="S760" t="b">
        <f>J760=ステップ対応前!J760</f>
        <v>1</v>
      </c>
    </row>
    <row r="761" spans="1:19" x14ac:dyDescent="0.55000000000000004">
      <c r="A761" s="87">
        <v>45933.581145833334</v>
      </c>
      <c r="B761" s="66" t="s">
        <v>1387</v>
      </c>
      <c r="C761" s="66" t="s">
        <v>514</v>
      </c>
      <c r="D761" s="68">
        <v>45757</v>
      </c>
      <c r="E761" s="67">
        <v>56</v>
      </c>
      <c r="F761" s="67">
        <v>54</v>
      </c>
      <c r="G761" s="67">
        <v>120</v>
      </c>
      <c r="H761" s="66" t="s">
        <v>511</v>
      </c>
      <c r="I761" s="66" t="s">
        <v>499</v>
      </c>
      <c r="J761" s="67">
        <v>160</v>
      </c>
      <c r="K761" t="b">
        <f>B761=ステップ対応前!B761</f>
        <v>1</v>
      </c>
      <c r="L761" t="b">
        <f>C761=ステップ対応前!C761</f>
        <v>1</v>
      </c>
      <c r="M761" t="b">
        <f>D761=ステップ対応前!D761</f>
        <v>1</v>
      </c>
      <c r="N761" t="b">
        <f>E761=ステップ対応前!E761</f>
        <v>1</v>
      </c>
      <c r="O761" t="b">
        <f>F761=ステップ対応前!F761</f>
        <v>1</v>
      </c>
      <c r="P761" t="b">
        <f>G761=ステップ対応前!G761</f>
        <v>1</v>
      </c>
      <c r="Q761" t="b">
        <f>H761=ステップ対応前!H761</f>
        <v>1</v>
      </c>
      <c r="R761" t="b">
        <f>I761=ステップ対応前!I761</f>
        <v>1</v>
      </c>
      <c r="S761" t="b">
        <f>J761=ステップ対応前!J761</f>
        <v>1</v>
      </c>
    </row>
    <row r="762" spans="1:19" x14ac:dyDescent="0.55000000000000004">
      <c r="A762" s="87">
        <v>45933.581145833334</v>
      </c>
      <c r="B762" s="66" t="s">
        <v>1387</v>
      </c>
      <c r="C762" s="66" t="s">
        <v>514</v>
      </c>
      <c r="D762" s="68">
        <v>45758</v>
      </c>
      <c r="E762" s="67">
        <v>43</v>
      </c>
      <c r="F762" s="67">
        <v>53</v>
      </c>
      <c r="G762" s="67">
        <v>104</v>
      </c>
      <c r="H762" s="66" t="s">
        <v>511</v>
      </c>
      <c r="I762" s="66" t="s">
        <v>499</v>
      </c>
      <c r="J762" s="67">
        <v>160</v>
      </c>
      <c r="K762" t="b">
        <f>B762=ステップ対応前!B762</f>
        <v>1</v>
      </c>
      <c r="L762" t="b">
        <f>C762=ステップ対応前!C762</f>
        <v>1</v>
      </c>
      <c r="M762" t="b">
        <f>D762=ステップ対応前!D762</f>
        <v>1</v>
      </c>
      <c r="N762" t="b">
        <f>E762=ステップ対応前!E762</f>
        <v>1</v>
      </c>
      <c r="O762" t="b">
        <f>F762=ステップ対応前!F762</f>
        <v>1</v>
      </c>
      <c r="P762" t="b">
        <f>G762=ステップ対応前!G762</f>
        <v>1</v>
      </c>
      <c r="Q762" t="b">
        <f>H762=ステップ対応前!H762</f>
        <v>1</v>
      </c>
      <c r="R762" t="b">
        <f>I762=ステップ対応前!I762</f>
        <v>1</v>
      </c>
      <c r="S762" t="b">
        <f>J762=ステップ対応前!J762</f>
        <v>1</v>
      </c>
    </row>
    <row r="763" spans="1:19" x14ac:dyDescent="0.55000000000000004">
      <c r="A763" s="87">
        <v>45933.581145833334</v>
      </c>
      <c r="B763" s="66" t="s">
        <v>1387</v>
      </c>
      <c r="C763" s="66" t="s">
        <v>514</v>
      </c>
      <c r="D763" s="68">
        <v>45761</v>
      </c>
      <c r="E763" s="67">
        <v>54</v>
      </c>
      <c r="F763" s="67">
        <v>55</v>
      </c>
      <c r="G763" s="67">
        <v>130</v>
      </c>
      <c r="H763" s="66" t="s">
        <v>511</v>
      </c>
      <c r="I763" s="66" t="s">
        <v>499</v>
      </c>
      <c r="J763" s="67">
        <v>160</v>
      </c>
      <c r="K763" t="b">
        <f>B763=ステップ対応前!B763</f>
        <v>1</v>
      </c>
      <c r="L763" t="b">
        <f>C763=ステップ対応前!C763</f>
        <v>1</v>
      </c>
      <c r="M763" t="b">
        <f>D763=ステップ対応前!D763</f>
        <v>1</v>
      </c>
      <c r="N763" t="b">
        <f>E763=ステップ対応前!E763</f>
        <v>1</v>
      </c>
      <c r="O763" t="b">
        <f>F763=ステップ対応前!F763</f>
        <v>1</v>
      </c>
      <c r="P763" t="b">
        <f>G763=ステップ対応前!G763</f>
        <v>1</v>
      </c>
      <c r="Q763" t="b">
        <f>H763=ステップ対応前!H763</f>
        <v>1</v>
      </c>
      <c r="R763" t="b">
        <f>I763=ステップ対応前!I763</f>
        <v>1</v>
      </c>
      <c r="S763" t="b">
        <f>J763=ステップ対応前!J763</f>
        <v>1</v>
      </c>
    </row>
    <row r="764" spans="1:19" x14ac:dyDescent="0.55000000000000004">
      <c r="A764" s="87">
        <v>45933.581145833334</v>
      </c>
      <c r="B764" s="66" t="s">
        <v>1387</v>
      </c>
      <c r="C764" s="66" t="s">
        <v>514</v>
      </c>
      <c r="D764" s="68">
        <v>45762</v>
      </c>
      <c r="E764" s="67">
        <v>53</v>
      </c>
      <c r="F764" s="67">
        <v>56</v>
      </c>
      <c r="G764" s="67">
        <v>113</v>
      </c>
      <c r="H764" s="66" t="s">
        <v>511</v>
      </c>
      <c r="I764" s="66" t="s">
        <v>499</v>
      </c>
      <c r="J764" s="67">
        <v>160</v>
      </c>
      <c r="K764" t="b">
        <f>B764=ステップ対応前!B764</f>
        <v>1</v>
      </c>
      <c r="L764" t="b">
        <f>C764=ステップ対応前!C764</f>
        <v>1</v>
      </c>
      <c r="M764" t="b">
        <f>D764=ステップ対応前!D764</f>
        <v>1</v>
      </c>
      <c r="N764" t="b">
        <f>E764=ステップ対応前!E764</f>
        <v>1</v>
      </c>
      <c r="O764" t="b">
        <f>F764=ステップ対応前!F764</f>
        <v>1</v>
      </c>
      <c r="P764" t="b">
        <f>G764=ステップ対応前!G764</f>
        <v>1</v>
      </c>
      <c r="Q764" t="b">
        <f>H764=ステップ対応前!H764</f>
        <v>1</v>
      </c>
      <c r="R764" t="b">
        <f>I764=ステップ対応前!I764</f>
        <v>1</v>
      </c>
      <c r="S764" t="b">
        <f>J764=ステップ対応前!J764</f>
        <v>1</v>
      </c>
    </row>
    <row r="765" spans="1:19" x14ac:dyDescent="0.55000000000000004">
      <c r="A765" s="87">
        <v>45933.581145833334</v>
      </c>
      <c r="B765" s="66" t="s">
        <v>1387</v>
      </c>
      <c r="C765" s="66" t="s">
        <v>514</v>
      </c>
      <c r="D765" s="68">
        <v>45763</v>
      </c>
      <c r="E765" s="67">
        <v>55</v>
      </c>
      <c r="F765" s="67">
        <v>58</v>
      </c>
      <c r="G765" s="67">
        <v>126</v>
      </c>
      <c r="H765" s="66" t="s">
        <v>511</v>
      </c>
      <c r="I765" s="66" t="s">
        <v>499</v>
      </c>
      <c r="J765" s="67">
        <v>160</v>
      </c>
      <c r="K765" t="b">
        <f>B765=ステップ対応前!B765</f>
        <v>1</v>
      </c>
      <c r="L765" t="b">
        <f>C765=ステップ対応前!C765</f>
        <v>1</v>
      </c>
      <c r="M765" t="b">
        <f>D765=ステップ対応前!D765</f>
        <v>1</v>
      </c>
      <c r="N765" t="b">
        <f>E765=ステップ対応前!E765</f>
        <v>1</v>
      </c>
      <c r="O765" t="b">
        <f>F765=ステップ対応前!F765</f>
        <v>1</v>
      </c>
      <c r="P765" t="b">
        <f>G765=ステップ対応前!G765</f>
        <v>1</v>
      </c>
      <c r="Q765" t="b">
        <f>H765=ステップ対応前!H765</f>
        <v>1</v>
      </c>
      <c r="R765" t="b">
        <f>I765=ステップ対応前!I765</f>
        <v>1</v>
      </c>
      <c r="S765" t="b">
        <f>J765=ステップ対応前!J765</f>
        <v>1</v>
      </c>
    </row>
    <row r="766" spans="1:19" x14ac:dyDescent="0.55000000000000004">
      <c r="A766" s="87">
        <v>45933.581145833334</v>
      </c>
      <c r="B766" s="66" t="s">
        <v>1387</v>
      </c>
      <c r="C766" s="66" t="s">
        <v>514</v>
      </c>
      <c r="D766" s="68">
        <v>45764</v>
      </c>
      <c r="E766" s="67">
        <v>56</v>
      </c>
      <c r="F766" s="67">
        <v>0</v>
      </c>
      <c r="G766" s="67">
        <v>129</v>
      </c>
      <c r="H766" s="66" t="s">
        <v>511</v>
      </c>
      <c r="I766" s="66" t="s">
        <v>499</v>
      </c>
      <c r="J766" s="67">
        <v>160</v>
      </c>
      <c r="K766" t="b">
        <f>B766=ステップ対応前!B766</f>
        <v>1</v>
      </c>
      <c r="L766" t="b">
        <f>C766=ステップ対応前!C766</f>
        <v>1</v>
      </c>
      <c r="M766" t="b">
        <f>D766=ステップ対応前!D766</f>
        <v>1</v>
      </c>
      <c r="N766" t="b">
        <f>E766=ステップ対応前!E766</f>
        <v>1</v>
      </c>
      <c r="O766" t="b">
        <f>F766=ステップ対応前!F766</f>
        <v>1</v>
      </c>
      <c r="P766" t="b">
        <f>G766=ステップ対応前!G766</f>
        <v>1</v>
      </c>
      <c r="Q766" t="b">
        <f>H766=ステップ対応前!H766</f>
        <v>1</v>
      </c>
      <c r="R766" t="b">
        <f>I766=ステップ対応前!I766</f>
        <v>1</v>
      </c>
      <c r="S766" t="b">
        <f>J766=ステップ対応前!J766</f>
        <v>1</v>
      </c>
    </row>
    <row r="767" spans="1:19" x14ac:dyDescent="0.55000000000000004">
      <c r="A767" s="87">
        <v>45933.581145833334</v>
      </c>
      <c r="B767" s="66" t="s">
        <v>1387</v>
      </c>
      <c r="C767" s="66" t="s">
        <v>514</v>
      </c>
      <c r="D767" s="68">
        <v>45765</v>
      </c>
      <c r="E767" s="67">
        <v>58</v>
      </c>
      <c r="F767" s="67">
        <v>0</v>
      </c>
      <c r="G767" s="67">
        <v>119</v>
      </c>
      <c r="H767" s="66" t="s">
        <v>511</v>
      </c>
      <c r="I767" s="66" t="s">
        <v>499</v>
      </c>
      <c r="J767" s="67">
        <v>160</v>
      </c>
      <c r="K767" t="b">
        <f>B767=ステップ対応前!B767</f>
        <v>1</v>
      </c>
      <c r="L767" t="b">
        <f>C767=ステップ対応前!C767</f>
        <v>1</v>
      </c>
      <c r="M767" t="b">
        <f>D767=ステップ対応前!D767</f>
        <v>1</v>
      </c>
      <c r="N767" t="b">
        <f>E767=ステップ対応前!E767</f>
        <v>1</v>
      </c>
      <c r="O767" t="b">
        <f>F767=ステップ対応前!F767</f>
        <v>1</v>
      </c>
      <c r="P767" t="b">
        <f>G767=ステップ対応前!G767</f>
        <v>1</v>
      </c>
      <c r="Q767" t="b">
        <f>H767=ステップ対応前!H767</f>
        <v>1</v>
      </c>
      <c r="R767" t="b">
        <f>I767=ステップ対応前!I767</f>
        <v>1</v>
      </c>
      <c r="S767" t="b">
        <f>J767=ステップ対応前!J767</f>
        <v>1</v>
      </c>
    </row>
    <row r="768" spans="1:19" x14ac:dyDescent="0.55000000000000004">
      <c r="A768" s="87">
        <v>45933.581145833334</v>
      </c>
      <c r="B768" s="66" t="s">
        <v>1387</v>
      </c>
      <c r="C768" s="66" t="s">
        <v>514</v>
      </c>
      <c r="D768" s="68">
        <v>45768</v>
      </c>
      <c r="E768" s="67">
        <v>49</v>
      </c>
      <c r="F768" s="67">
        <v>58</v>
      </c>
      <c r="G768" s="67">
        <v>124</v>
      </c>
      <c r="H768" s="66" t="s">
        <v>511</v>
      </c>
      <c r="I768" s="66" t="s">
        <v>499</v>
      </c>
      <c r="J768" s="67">
        <v>160</v>
      </c>
      <c r="K768" t="b">
        <f>B768=ステップ対応前!B768</f>
        <v>1</v>
      </c>
      <c r="L768" t="b">
        <f>C768=ステップ対応前!C768</f>
        <v>1</v>
      </c>
      <c r="M768" t="b">
        <f>D768=ステップ対応前!D768</f>
        <v>1</v>
      </c>
      <c r="N768" t="b">
        <f>E768=ステップ対応前!E768</f>
        <v>1</v>
      </c>
      <c r="O768" t="b">
        <f>F768=ステップ対応前!F768</f>
        <v>1</v>
      </c>
      <c r="P768" t="b">
        <f>G768=ステップ対応前!G768</f>
        <v>1</v>
      </c>
      <c r="Q768" t="b">
        <f>H768=ステップ対応前!H768</f>
        <v>1</v>
      </c>
      <c r="R768" t="b">
        <f>I768=ステップ対応前!I768</f>
        <v>1</v>
      </c>
      <c r="S768" t="b">
        <f>J768=ステップ対応前!J768</f>
        <v>1</v>
      </c>
    </row>
    <row r="769" spans="1:19" x14ac:dyDescent="0.55000000000000004">
      <c r="A769" s="87">
        <v>45933.581145833334</v>
      </c>
      <c r="B769" s="66" t="s">
        <v>1387</v>
      </c>
      <c r="C769" s="66" t="s">
        <v>514</v>
      </c>
      <c r="D769" s="68">
        <v>45769</v>
      </c>
      <c r="E769" s="67">
        <v>43</v>
      </c>
      <c r="F769" s="67">
        <v>58</v>
      </c>
      <c r="G769" s="67">
        <v>112</v>
      </c>
      <c r="H769" s="66" t="s">
        <v>511</v>
      </c>
      <c r="I769" s="66" t="s">
        <v>499</v>
      </c>
      <c r="J769" s="67">
        <v>160</v>
      </c>
      <c r="K769" t="b">
        <f>B769=ステップ対応前!B769</f>
        <v>1</v>
      </c>
      <c r="L769" t="b">
        <f>C769=ステップ対応前!C769</f>
        <v>1</v>
      </c>
      <c r="M769" t="b">
        <f>D769=ステップ対応前!D769</f>
        <v>1</v>
      </c>
      <c r="N769" t="b">
        <f>E769=ステップ対応前!E769</f>
        <v>1</v>
      </c>
      <c r="O769" t="b">
        <f>F769=ステップ対応前!F769</f>
        <v>1</v>
      </c>
      <c r="P769" t="b">
        <f>G769=ステップ対応前!G769</f>
        <v>1</v>
      </c>
      <c r="Q769" t="b">
        <f>H769=ステップ対応前!H769</f>
        <v>1</v>
      </c>
      <c r="R769" t="b">
        <f>I769=ステップ対応前!I769</f>
        <v>1</v>
      </c>
      <c r="S769" t="b">
        <f>J769=ステップ対応前!J769</f>
        <v>1</v>
      </c>
    </row>
    <row r="770" spans="1:19" x14ac:dyDescent="0.55000000000000004">
      <c r="A770" s="87">
        <v>45933.581145833334</v>
      </c>
      <c r="B770" s="66" t="s">
        <v>1387</v>
      </c>
      <c r="C770" s="66" t="s">
        <v>514</v>
      </c>
      <c r="D770" s="68">
        <v>45770</v>
      </c>
      <c r="E770" s="67">
        <v>58</v>
      </c>
      <c r="F770" s="67">
        <v>48</v>
      </c>
      <c r="G770" s="67">
        <v>114</v>
      </c>
      <c r="H770" s="66" t="s">
        <v>511</v>
      </c>
      <c r="I770" s="66" t="s">
        <v>499</v>
      </c>
      <c r="J770" s="67">
        <v>160</v>
      </c>
      <c r="K770" t="b">
        <f>B770=ステップ対応前!B770</f>
        <v>1</v>
      </c>
      <c r="L770" t="b">
        <f>C770=ステップ対応前!C770</f>
        <v>1</v>
      </c>
      <c r="M770" t="b">
        <f>D770=ステップ対応前!D770</f>
        <v>1</v>
      </c>
      <c r="N770" t="b">
        <f>E770=ステップ対応前!E770</f>
        <v>1</v>
      </c>
      <c r="O770" t="b">
        <f>F770=ステップ対応前!F770</f>
        <v>1</v>
      </c>
      <c r="P770" t="b">
        <f>G770=ステップ対応前!G770</f>
        <v>1</v>
      </c>
      <c r="Q770" t="b">
        <f>H770=ステップ対応前!H770</f>
        <v>1</v>
      </c>
      <c r="R770" t="b">
        <f>I770=ステップ対応前!I770</f>
        <v>1</v>
      </c>
      <c r="S770" t="b">
        <f>J770=ステップ対応前!J770</f>
        <v>1</v>
      </c>
    </row>
    <row r="771" spans="1:19" x14ac:dyDescent="0.55000000000000004">
      <c r="A771" s="87">
        <v>45933.581145833334</v>
      </c>
      <c r="B771" s="66" t="s">
        <v>1387</v>
      </c>
      <c r="C771" s="66" t="s">
        <v>514</v>
      </c>
      <c r="D771" s="68">
        <v>45771</v>
      </c>
      <c r="E771" s="67">
        <v>58</v>
      </c>
      <c r="F771" s="67">
        <v>48</v>
      </c>
      <c r="G771" s="67">
        <v>104</v>
      </c>
      <c r="H771" s="66" t="s">
        <v>511</v>
      </c>
      <c r="I771" s="66" t="s">
        <v>499</v>
      </c>
      <c r="J771" s="67">
        <v>160</v>
      </c>
      <c r="K771" t="b">
        <f>B771=ステップ対応前!B771</f>
        <v>1</v>
      </c>
      <c r="L771" t="b">
        <f>C771=ステップ対応前!C771</f>
        <v>1</v>
      </c>
      <c r="M771" t="b">
        <f>D771=ステップ対応前!D771</f>
        <v>1</v>
      </c>
      <c r="N771" t="b">
        <f>E771=ステップ対応前!E771</f>
        <v>1</v>
      </c>
      <c r="O771" t="b">
        <f>F771=ステップ対応前!F771</f>
        <v>1</v>
      </c>
      <c r="P771" t="b">
        <f>G771=ステップ対応前!G771</f>
        <v>1</v>
      </c>
      <c r="Q771" t="b">
        <f>H771=ステップ対応前!H771</f>
        <v>1</v>
      </c>
      <c r="R771" t="b">
        <f>I771=ステップ対応前!I771</f>
        <v>1</v>
      </c>
      <c r="S771" t="b">
        <f>J771=ステップ対応前!J771</f>
        <v>1</v>
      </c>
    </row>
    <row r="772" spans="1:19" x14ac:dyDescent="0.55000000000000004">
      <c r="A772" s="87">
        <v>45933.581145833334</v>
      </c>
      <c r="B772" s="66" t="s">
        <v>1387</v>
      </c>
      <c r="C772" s="66" t="s">
        <v>514</v>
      </c>
      <c r="D772" s="68">
        <v>45772</v>
      </c>
      <c r="E772" s="67">
        <v>48</v>
      </c>
      <c r="F772" s="67">
        <v>0</v>
      </c>
      <c r="G772" s="67">
        <v>113</v>
      </c>
      <c r="H772" s="66" t="s">
        <v>511</v>
      </c>
      <c r="I772" s="66" t="s">
        <v>499</v>
      </c>
      <c r="J772" s="67">
        <v>160</v>
      </c>
      <c r="K772" t="b">
        <f>B772=ステップ対応前!B772</f>
        <v>1</v>
      </c>
      <c r="L772" t="b">
        <f>C772=ステップ対応前!C772</f>
        <v>1</v>
      </c>
      <c r="M772" t="b">
        <f>D772=ステップ対応前!D772</f>
        <v>1</v>
      </c>
      <c r="N772" t="b">
        <f>E772=ステップ対応前!E772</f>
        <v>1</v>
      </c>
      <c r="O772" t="b">
        <f>F772=ステップ対応前!F772</f>
        <v>1</v>
      </c>
      <c r="P772" t="b">
        <f>G772=ステップ対応前!G772</f>
        <v>1</v>
      </c>
      <c r="Q772" t="b">
        <f>H772=ステップ対応前!H772</f>
        <v>1</v>
      </c>
      <c r="R772" t="b">
        <f>I772=ステップ対応前!I772</f>
        <v>1</v>
      </c>
      <c r="S772" t="b">
        <f>J772=ステップ対応前!J772</f>
        <v>1</v>
      </c>
    </row>
    <row r="773" spans="1:19" x14ac:dyDescent="0.55000000000000004">
      <c r="A773" s="87">
        <v>45933.581145833334</v>
      </c>
      <c r="B773" s="66" t="s">
        <v>1387</v>
      </c>
      <c r="C773" s="66" t="s">
        <v>514</v>
      </c>
      <c r="D773" s="68">
        <v>45783</v>
      </c>
      <c r="E773" s="67">
        <v>45</v>
      </c>
      <c r="F773" s="67">
        <v>0</v>
      </c>
      <c r="G773" s="67">
        <v>124</v>
      </c>
      <c r="H773" s="66" t="s">
        <v>511</v>
      </c>
      <c r="I773" s="66" t="s">
        <v>499</v>
      </c>
      <c r="J773" s="67">
        <v>160</v>
      </c>
      <c r="K773" t="b">
        <f>B773=ステップ対応前!B773</f>
        <v>1</v>
      </c>
      <c r="L773" t="b">
        <f>C773=ステップ対応前!C773</f>
        <v>1</v>
      </c>
      <c r="M773" t="b">
        <f>D773=ステップ対応前!D773</f>
        <v>1</v>
      </c>
      <c r="N773" t="b">
        <f>E773=ステップ対応前!E773</f>
        <v>1</v>
      </c>
      <c r="O773" t="b">
        <f>F773=ステップ対応前!F773</f>
        <v>1</v>
      </c>
      <c r="P773" t="b">
        <f>G773=ステップ対応前!G773</f>
        <v>1</v>
      </c>
      <c r="Q773" t="b">
        <f>H773=ステップ対応前!H773</f>
        <v>1</v>
      </c>
      <c r="R773" t="b">
        <f>I773=ステップ対応前!I773</f>
        <v>1</v>
      </c>
      <c r="S773" t="b">
        <f>J773=ステップ対応前!J773</f>
        <v>1</v>
      </c>
    </row>
    <row r="774" spans="1:19" x14ac:dyDescent="0.55000000000000004">
      <c r="A774" s="87">
        <v>45933.581145833334</v>
      </c>
      <c r="B774" s="66" t="s">
        <v>1387</v>
      </c>
      <c r="C774" s="66" t="s">
        <v>514</v>
      </c>
      <c r="D774" s="68">
        <v>45784</v>
      </c>
      <c r="E774" s="67">
        <v>45</v>
      </c>
      <c r="F774" s="67">
        <v>0</v>
      </c>
      <c r="G774" s="67">
        <v>123</v>
      </c>
      <c r="H774" s="66" t="s">
        <v>511</v>
      </c>
      <c r="I774" s="66" t="s">
        <v>499</v>
      </c>
      <c r="J774" s="67">
        <v>160</v>
      </c>
      <c r="K774" t="b">
        <f>B774=ステップ対応前!B774</f>
        <v>1</v>
      </c>
      <c r="L774" t="b">
        <f>C774=ステップ対応前!C774</f>
        <v>1</v>
      </c>
      <c r="M774" t="b">
        <f>D774=ステップ対応前!D774</f>
        <v>1</v>
      </c>
      <c r="N774" t="b">
        <f>E774=ステップ対応前!E774</f>
        <v>1</v>
      </c>
      <c r="O774" t="b">
        <f>F774=ステップ対応前!F774</f>
        <v>1</v>
      </c>
      <c r="P774" t="b">
        <f>G774=ステップ対応前!G774</f>
        <v>1</v>
      </c>
      <c r="Q774" t="b">
        <f>H774=ステップ対応前!H774</f>
        <v>1</v>
      </c>
      <c r="R774" t="b">
        <f>I774=ステップ対応前!I774</f>
        <v>1</v>
      </c>
      <c r="S774" t="b">
        <f>J774=ステップ対応前!J774</f>
        <v>1</v>
      </c>
    </row>
    <row r="775" spans="1:19" x14ac:dyDescent="0.55000000000000004">
      <c r="A775" s="87">
        <v>45933.581145833334</v>
      </c>
      <c r="B775" s="66" t="s">
        <v>1387</v>
      </c>
      <c r="C775" s="66" t="s">
        <v>514</v>
      </c>
      <c r="D775" s="68">
        <v>45785</v>
      </c>
      <c r="E775" s="67">
        <v>50</v>
      </c>
      <c r="F775" s="67">
        <v>48</v>
      </c>
      <c r="G775" s="67">
        <v>129</v>
      </c>
      <c r="H775" s="66" t="s">
        <v>511</v>
      </c>
      <c r="I775" s="66" t="s">
        <v>499</v>
      </c>
      <c r="J775" s="67">
        <v>160</v>
      </c>
      <c r="K775" t="b">
        <f>B775=ステップ対応前!B775</f>
        <v>1</v>
      </c>
      <c r="L775" t="b">
        <f>C775=ステップ対応前!C775</f>
        <v>1</v>
      </c>
      <c r="M775" t="b">
        <f>D775=ステップ対応前!D775</f>
        <v>1</v>
      </c>
      <c r="N775" t="b">
        <f>E775=ステップ対応前!E775</f>
        <v>1</v>
      </c>
      <c r="O775" t="b">
        <f>F775=ステップ対応前!F775</f>
        <v>1</v>
      </c>
      <c r="P775" t="b">
        <f>G775=ステップ対応前!G775</f>
        <v>1</v>
      </c>
      <c r="Q775" t="b">
        <f>H775=ステップ対応前!H775</f>
        <v>1</v>
      </c>
      <c r="R775" t="b">
        <f>I775=ステップ対応前!I775</f>
        <v>1</v>
      </c>
      <c r="S775" t="b">
        <f>J775=ステップ対応前!J775</f>
        <v>1</v>
      </c>
    </row>
    <row r="776" spans="1:19" x14ac:dyDescent="0.55000000000000004">
      <c r="A776" s="87">
        <v>45933.581145833334</v>
      </c>
      <c r="B776" s="66" t="s">
        <v>1387</v>
      </c>
      <c r="C776" s="66" t="s">
        <v>514</v>
      </c>
      <c r="D776" s="68">
        <v>45786</v>
      </c>
      <c r="E776" s="67">
        <v>48</v>
      </c>
      <c r="F776" s="67">
        <v>36</v>
      </c>
      <c r="G776" s="67">
        <v>125</v>
      </c>
      <c r="H776" s="66" t="s">
        <v>511</v>
      </c>
      <c r="I776" s="66" t="s">
        <v>499</v>
      </c>
      <c r="J776" s="67">
        <v>160</v>
      </c>
      <c r="K776" t="b">
        <f>B776=ステップ対応前!B776</f>
        <v>1</v>
      </c>
      <c r="L776" t="b">
        <f>C776=ステップ対応前!C776</f>
        <v>1</v>
      </c>
      <c r="M776" t="b">
        <f>D776=ステップ対応前!D776</f>
        <v>1</v>
      </c>
      <c r="N776" t="b">
        <f>E776=ステップ対応前!E776</f>
        <v>1</v>
      </c>
      <c r="O776" t="b">
        <f>F776=ステップ対応前!F776</f>
        <v>1</v>
      </c>
      <c r="P776" t="b">
        <f>G776=ステップ対応前!G776</f>
        <v>1</v>
      </c>
      <c r="Q776" t="b">
        <f>H776=ステップ対応前!H776</f>
        <v>1</v>
      </c>
      <c r="R776" t="b">
        <f>I776=ステップ対応前!I776</f>
        <v>1</v>
      </c>
      <c r="S776" t="b">
        <f>J776=ステップ対応前!J776</f>
        <v>1</v>
      </c>
    </row>
    <row r="777" spans="1:19" x14ac:dyDescent="0.55000000000000004">
      <c r="A777" s="87">
        <v>45933.581145833334</v>
      </c>
      <c r="B777" s="66" t="s">
        <v>1387</v>
      </c>
      <c r="C777" s="66" t="s">
        <v>514</v>
      </c>
      <c r="D777" s="68">
        <v>45789</v>
      </c>
      <c r="E777" s="67">
        <v>36</v>
      </c>
      <c r="F777" s="67">
        <v>40</v>
      </c>
      <c r="G777" s="67">
        <v>129</v>
      </c>
      <c r="H777" s="66" t="s">
        <v>511</v>
      </c>
      <c r="I777" s="66" t="s">
        <v>499</v>
      </c>
      <c r="J777" s="67">
        <v>160</v>
      </c>
      <c r="K777" t="b">
        <f>B777=ステップ対応前!B777</f>
        <v>1</v>
      </c>
      <c r="L777" t="b">
        <f>C777=ステップ対応前!C777</f>
        <v>1</v>
      </c>
      <c r="M777" t="b">
        <f>D777=ステップ対応前!D777</f>
        <v>1</v>
      </c>
      <c r="N777" t="b">
        <f>E777=ステップ対応前!E777</f>
        <v>1</v>
      </c>
      <c r="O777" t="b">
        <f>F777=ステップ対応前!F777</f>
        <v>1</v>
      </c>
      <c r="P777" t="b">
        <f>G777=ステップ対応前!G777</f>
        <v>1</v>
      </c>
      <c r="Q777" t="b">
        <f>H777=ステップ対応前!H777</f>
        <v>1</v>
      </c>
      <c r="R777" t="b">
        <f>I777=ステップ対応前!I777</f>
        <v>1</v>
      </c>
      <c r="S777" t="b">
        <f>J777=ステップ対応前!J777</f>
        <v>1</v>
      </c>
    </row>
    <row r="778" spans="1:19" x14ac:dyDescent="0.55000000000000004">
      <c r="A778" s="87">
        <v>45933.581145833334</v>
      </c>
      <c r="B778" s="66" t="s">
        <v>1387</v>
      </c>
      <c r="C778" s="66" t="s">
        <v>514</v>
      </c>
      <c r="D778" s="68">
        <v>45790</v>
      </c>
      <c r="E778" s="67">
        <v>40</v>
      </c>
      <c r="F778" s="67">
        <v>45</v>
      </c>
      <c r="G778" s="67">
        <v>133</v>
      </c>
      <c r="H778" s="66" t="s">
        <v>511</v>
      </c>
      <c r="I778" s="66" t="s">
        <v>499</v>
      </c>
      <c r="J778" s="67">
        <v>160</v>
      </c>
      <c r="K778" t="b">
        <f>B778=ステップ対応前!B778</f>
        <v>1</v>
      </c>
      <c r="L778" t="b">
        <f>C778=ステップ対応前!C778</f>
        <v>1</v>
      </c>
      <c r="M778" t="b">
        <f>D778=ステップ対応前!D778</f>
        <v>1</v>
      </c>
      <c r="N778" t="b">
        <f>E778=ステップ対応前!E778</f>
        <v>1</v>
      </c>
      <c r="O778" t="b">
        <f>F778=ステップ対応前!F778</f>
        <v>1</v>
      </c>
      <c r="P778" t="b">
        <f>G778=ステップ対応前!G778</f>
        <v>1</v>
      </c>
      <c r="Q778" t="b">
        <f>H778=ステップ対応前!H778</f>
        <v>1</v>
      </c>
      <c r="R778" t="b">
        <f>I778=ステップ対応前!I778</f>
        <v>1</v>
      </c>
      <c r="S778" t="b">
        <f>J778=ステップ対応前!J778</f>
        <v>1</v>
      </c>
    </row>
    <row r="779" spans="1:19" x14ac:dyDescent="0.55000000000000004">
      <c r="A779" s="87">
        <v>45933.581145833334</v>
      </c>
      <c r="B779" s="66" t="s">
        <v>1387</v>
      </c>
      <c r="C779" s="66" t="s">
        <v>514</v>
      </c>
      <c r="D779" s="68">
        <v>45791</v>
      </c>
      <c r="E779" s="67">
        <v>45</v>
      </c>
      <c r="F779" s="67">
        <v>49</v>
      </c>
      <c r="G779" s="67">
        <v>123</v>
      </c>
      <c r="H779" s="66" t="s">
        <v>511</v>
      </c>
      <c r="I779" s="66" t="s">
        <v>499</v>
      </c>
      <c r="J779" s="67">
        <v>160</v>
      </c>
      <c r="K779" t="b">
        <f>B779=ステップ対応前!B779</f>
        <v>1</v>
      </c>
      <c r="L779" t="b">
        <f>C779=ステップ対応前!C779</f>
        <v>1</v>
      </c>
      <c r="M779" t="b">
        <f>D779=ステップ対応前!D779</f>
        <v>1</v>
      </c>
      <c r="N779" t="b">
        <f>E779=ステップ対応前!E779</f>
        <v>1</v>
      </c>
      <c r="O779" t="b">
        <f>F779=ステップ対応前!F779</f>
        <v>1</v>
      </c>
      <c r="P779" t="b">
        <f>G779=ステップ対応前!G779</f>
        <v>1</v>
      </c>
      <c r="Q779" t="b">
        <f>H779=ステップ対応前!H779</f>
        <v>1</v>
      </c>
      <c r="R779" t="b">
        <f>I779=ステップ対応前!I779</f>
        <v>1</v>
      </c>
      <c r="S779" t="b">
        <f>J779=ステップ対応前!J779</f>
        <v>1</v>
      </c>
    </row>
    <row r="780" spans="1:19" x14ac:dyDescent="0.55000000000000004">
      <c r="A780" s="87">
        <v>45933.581145833334</v>
      </c>
      <c r="B780" s="66" t="s">
        <v>1387</v>
      </c>
      <c r="C780" s="66" t="s">
        <v>514</v>
      </c>
      <c r="D780" s="68">
        <v>45792</v>
      </c>
      <c r="E780" s="67">
        <v>49</v>
      </c>
      <c r="F780" s="67">
        <v>41</v>
      </c>
      <c r="G780" s="67">
        <v>108</v>
      </c>
      <c r="H780" s="66" t="s">
        <v>511</v>
      </c>
      <c r="I780" s="66" t="s">
        <v>499</v>
      </c>
      <c r="J780" s="67">
        <v>160</v>
      </c>
      <c r="K780" t="b">
        <f>B780=ステップ対応前!B780</f>
        <v>1</v>
      </c>
      <c r="L780" t="b">
        <f>C780=ステップ対応前!C780</f>
        <v>1</v>
      </c>
      <c r="M780" t="b">
        <f>D780=ステップ対応前!D780</f>
        <v>1</v>
      </c>
      <c r="N780" t="b">
        <f>E780=ステップ対応前!E780</f>
        <v>1</v>
      </c>
      <c r="O780" t="b">
        <f>F780=ステップ対応前!F780</f>
        <v>1</v>
      </c>
      <c r="P780" t="b">
        <f>G780=ステップ対応前!G780</f>
        <v>1</v>
      </c>
      <c r="Q780" t="b">
        <f>H780=ステップ対応前!H780</f>
        <v>1</v>
      </c>
      <c r="R780" t="b">
        <f>I780=ステップ対応前!I780</f>
        <v>1</v>
      </c>
      <c r="S780" t="b">
        <f>J780=ステップ対応前!J780</f>
        <v>1</v>
      </c>
    </row>
    <row r="781" spans="1:19" x14ac:dyDescent="0.55000000000000004">
      <c r="A781" s="87">
        <v>45933.581145833334</v>
      </c>
      <c r="B781" s="66" t="s">
        <v>1387</v>
      </c>
      <c r="C781" s="66" t="s">
        <v>514</v>
      </c>
      <c r="D781" s="68">
        <v>45793</v>
      </c>
      <c r="E781" s="67">
        <v>41</v>
      </c>
      <c r="F781" s="67">
        <v>42</v>
      </c>
      <c r="G781" s="67">
        <v>120</v>
      </c>
      <c r="H781" s="66" t="s">
        <v>511</v>
      </c>
      <c r="I781" s="66" t="s">
        <v>499</v>
      </c>
      <c r="J781" s="67">
        <v>160</v>
      </c>
      <c r="K781" t="b">
        <f>B781=ステップ対応前!B781</f>
        <v>1</v>
      </c>
      <c r="L781" t="b">
        <f>C781=ステップ対応前!C781</f>
        <v>1</v>
      </c>
      <c r="M781" t="b">
        <f>D781=ステップ対応前!D781</f>
        <v>1</v>
      </c>
      <c r="N781" t="b">
        <f>E781=ステップ対応前!E781</f>
        <v>1</v>
      </c>
      <c r="O781" t="b">
        <f>F781=ステップ対応前!F781</f>
        <v>1</v>
      </c>
      <c r="P781" t="b">
        <f>G781=ステップ対応前!G781</f>
        <v>1</v>
      </c>
      <c r="Q781" t="b">
        <f>H781=ステップ対応前!H781</f>
        <v>1</v>
      </c>
      <c r="R781" t="b">
        <f>I781=ステップ対応前!I781</f>
        <v>1</v>
      </c>
      <c r="S781" t="b">
        <f>J781=ステップ対応前!J781</f>
        <v>1</v>
      </c>
    </row>
    <row r="782" spans="1:19" x14ac:dyDescent="0.55000000000000004">
      <c r="A782" s="87">
        <v>45933.581145833334</v>
      </c>
      <c r="B782" s="66" t="s">
        <v>1387</v>
      </c>
      <c r="C782" s="66" t="s">
        <v>514</v>
      </c>
      <c r="D782" s="68">
        <v>45796</v>
      </c>
      <c r="E782" s="67">
        <v>42</v>
      </c>
      <c r="F782" s="67">
        <v>0</v>
      </c>
      <c r="G782" s="67">
        <v>114</v>
      </c>
      <c r="H782" s="66" t="s">
        <v>511</v>
      </c>
      <c r="I782" s="66" t="s">
        <v>499</v>
      </c>
      <c r="J782" s="67">
        <v>160</v>
      </c>
      <c r="K782" t="b">
        <f>B782=ステップ対応前!B782</f>
        <v>1</v>
      </c>
      <c r="L782" t="b">
        <f>C782=ステップ対応前!C782</f>
        <v>1</v>
      </c>
      <c r="M782" t="b">
        <f>D782=ステップ対応前!D782</f>
        <v>1</v>
      </c>
      <c r="N782" t="b">
        <f>E782=ステップ対応前!E782</f>
        <v>1</v>
      </c>
      <c r="O782" t="b">
        <f>F782=ステップ対応前!F782</f>
        <v>1</v>
      </c>
      <c r="P782" t="b">
        <f>G782=ステップ対応前!G782</f>
        <v>1</v>
      </c>
      <c r="Q782" t="b">
        <f>H782=ステップ対応前!H782</f>
        <v>1</v>
      </c>
      <c r="R782" t="b">
        <f>I782=ステップ対応前!I782</f>
        <v>1</v>
      </c>
      <c r="S782" t="b">
        <f>J782=ステップ対応前!J782</f>
        <v>1</v>
      </c>
    </row>
    <row r="783" spans="1:19" x14ac:dyDescent="0.55000000000000004">
      <c r="A783" s="87">
        <v>45933.581145833334</v>
      </c>
      <c r="B783" s="66" t="s">
        <v>1387</v>
      </c>
      <c r="C783" s="66" t="s">
        <v>514</v>
      </c>
      <c r="D783" s="68">
        <v>45797</v>
      </c>
      <c r="E783" s="67">
        <v>52</v>
      </c>
      <c r="F783" s="67">
        <v>50</v>
      </c>
      <c r="G783" s="67">
        <v>118</v>
      </c>
      <c r="H783" s="66" t="s">
        <v>511</v>
      </c>
      <c r="I783" s="66" t="s">
        <v>499</v>
      </c>
      <c r="J783" s="67">
        <v>160</v>
      </c>
      <c r="K783" t="b">
        <f>B783=ステップ対応前!B783</f>
        <v>1</v>
      </c>
      <c r="L783" t="b">
        <f>C783=ステップ対応前!C783</f>
        <v>1</v>
      </c>
      <c r="M783" t="b">
        <f>D783=ステップ対応前!D783</f>
        <v>1</v>
      </c>
      <c r="N783" t="b">
        <f>E783=ステップ対応前!E783</f>
        <v>1</v>
      </c>
      <c r="O783" t="b">
        <f>F783=ステップ対応前!F783</f>
        <v>1</v>
      </c>
      <c r="P783" t="b">
        <f>G783=ステップ対応前!G783</f>
        <v>1</v>
      </c>
      <c r="Q783" t="b">
        <f>H783=ステップ対応前!H783</f>
        <v>1</v>
      </c>
      <c r="R783" t="b">
        <f>I783=ステップ対応前!I783</f>
        <v>1</v>
      </c>
      <c r="S783" t="b">
        <f>J783=ステップ対応前!J783</f>
        <v>1</v>
      </c>
    </row>
    <row r="784" spans="1:19" x14ac:dyDescent="0.55000000000000004">
      <c r="A784" s="87">
        <v>45933.581145833334</v>
      </c>
      <c r="B784" s="66" t="s">
        <v>1387</v>
      </c>
      <c r="C784" s="66" t="s">
        <v>514</v>
      </c>
      <c r="D784" s="68">
        <v>45798</v>
      </c>
      <c r="E784" s="67">
        <v>50</v>
      </c>
      <c r="F784" s="67">
        <v>61</v>
      </c>
      <c r="G784" s="67">
        <v>108</v>
      </c>
      <c r="H784" s="66" t="s">
        <v>511</v>
      </c>
      <c r="I784" s="66" t="s">
        <v>499</v>
      </c>
      <c r="J784" s="67">
        <v>160</v>
      </c>
      <c r="K784" t="b">
        <f>B784=ステップ対応前!B784</f>
        <v>1</v>
      </c>
      <c r="L784" t="b">
        <f>C784=ステップ対応前!C784</f>
        <v>1</v>
      </c>
      <c r="M784" t="b">
        <f>D784=ステップ対応前!D784</f>
        <v>1</v>
      </c>
      <c r="N784" t="b">
        <f>E784=ステップ対応前!E784</f>
        <v>1</v>
      </c>
      <c r="O784" t="b">
        <f>F784=ステップ対応前!F784</f>
        <v>1</v>
      </c>
      <c r="P784" t="b">
        <f>G784=ステップ対応前!G784</f>
        <v>1</v>
      </c>
      <c r="Q784" t="b">
        <f>H784=ステップ対応前!H784</f>
        <v>1</v>
      </c>
      <c r="R784" t="b">
        <f>I784=ステップ対応前!I784</f>
        <v>1</v>
      </c>
      <c r="S784" t="b">
        <f>J784=ステップ対応前!J784</f>
        <v>1</v>
      </c>
    </row>
    <row r="785" spans="1:19" x14ac:dyDescent="0.55000000000000004">
      <c r="A785" s="87">
        <v>45933.581145833334</v>
      </c>
      <c r="B785" s="66" t="s">
        <v>1387</v>
      </c>
      <c r="C785" s="66" t="s">
        <v>514</v>
      </c>
      <c r="D785" s="68">
        <v>45799</v>
      </c>
      <c r="E785" s="67">
        <v>61</v>
      </c>
      <c r="F785" s="67">
        <v>60</v>
      </c>
      <c r="G785" s="67">
        <v>109</v>
      </c>
      <c r="H785" s="66" t="s">
        <v>511</v>
      </c>
      <c r="I785" s="66" t="s">
        <v>499</v>
      </c>
      <c r="J785" s="67">
        <v>160</v>
      </c>
      <c r="K785" t="b">
        <f>B785=ステップ対応前!B785</f>
        <v>1</v>
      </c>
      <c r="L785" t="b">
        <f>C785=ステップ対応前!C785</f>
        <v>1</v>
      </c>
      <c r="M785" t="b">
        <f>D785=ステップ対応前!D785</f>
        <v>1</v>
      </c>
      <c r="N785" t="b">
        <f>E785=ステップ対応前!E785</f>
        <v>1</v>
      </c>
      <c r="O785" t="b">
        <f>F785=ステップ対応前!F785</f>
        <v>1</v>
      </c>
      <c r="P785" t="b">
        <f>G785=ステップ対応前!G785</f>
        <v>1</v>
      </c>
      <c r="Q785" t="b">
        <f>H785=ステップ対応前!H785</f>
        <v>1</v>
      </c>
      <c r="R785" t="b">
        <f>I785=ステップ対応前!I785</f>
        <v>1</v>
      </c>
      <c r="S785" t="b">
        <f>J785=ステップ対応前!J785</f>
        <v>1</v>
      </c>
    </row>
    <row r="786" spans="1:19" x14ac:dyDescent="0.55000000000000004">
      <c r="A786" s="87">
        <v>45933.581145833334</v>
      </c>
      <c r="B786" s="66" t="s">
        <v>1387</v>
      </c>
      <c r="C786" s="66" t="s">
        <v>514</v>
      </c>
      <c r="D786" s="68">
        <v>45800</v>
      </c>
      <c r="E786" s="67">
        <v>60</v>
      </c>
      <c r="F786" s="67">
        <v>51</v>
      </c>
      <c r="G786" s="67">
        <v>110</v>
      </c>
      <c r="H786" s="66" t="s">
        <v>511</v>
      </c>
      <c r="I786" s="66" t="s">
        <v>499</v>
      </c>
      <c r="J786" s="67">
        <v>160</v>
      </c>
      <c r="K786" t="b">
        <f>B786=ステップ対応前!B786</f>
        <v>1</v>
      </c>
      <c r="L786" t="b">
        <f>C786=ステップ対応前!C786</f>
        <v>1</v>
      </c>
      <c r="M786" t="b">
        <f>D786=ステップ対応前!D786</f>
        <v>1</v>
      </c>
      <c r="N786" t="b">
        <f>E786=ステップ対応前!E786</f>
        <v>1</v>
      </c>
      <c r="O786" t="b">
        <f>F786=ステップ対応前!F786</f>
        <v>1</v>
      </c>
      <c r="P786" t="b">
        <f>G786=ステップ対応前!G786</f>
        <v>1</v>
      </c>
      <c r="Q786" t="b">
        <f>H786=ステップ対応前!H786</f>
        <v>1</v>
      </c>
      <c r="R786" t="b">
        <f>I786=ステップ対応前!I786</f>
        <v>1</v>
      </c>
      <c r="S786" t="b">
        <f>J786=ステップ対応前!J786</f>
        <v>1</v>
      </c>
    </row>
    <row r="787" spans="1:19" x14ac:dyDescent="0.55000000000000004">
      <c r="A787" s="87">
        <v>45933.581145833334</v>
      </c>
      <c r="B787" s="66" t="s">
        <v>1387</v>
      </c>
      <c r="C787" s="66" t="s">
        <v>514</v>
      </c>
      <c r="D787" s="68">
        <v>45803</v>
      </c>
      <c r="E787" s="67">
        <v>51</v>
      </c>
      <c r="F787" s="67">
        <v>51</v>
      </c>
      <c r="G787" s="67">
        <v>111</v>
      </c>
      <c r="H787" s="66" t="s">
        <v>511</v>
      </c>
      <c r="I787" s="66" t="s">
        <v>499</v>
      </c>
      <c r="J787" s="67">
        <v>160</v>
      </c>
      <c r="K787" t="b">
        <f>B787=ステップ対応前!B787</f>
        <v>1</v>
      </c>
      <c r="L787" t="b">
        <f>C787=ステップ対応前!C787</f>
        <v>1</v>
      </c>
      <c r="M787" t="b">
        <f>D787=ステップ対応前!D787</f>
        <v>1</v>
      </c>
      <c r="N787" t="b">
        <f>E787=ステップ対応前!E787</f>
        <v>1</v>
      </c>
      <c r="O787" t="b">
        <f>F787=ステップ対応前!F787</f>
        <v>1</v>
      </c>
      <c r="P787" t="b">
        <f>G787=ステップ対応前!G787</f>
        <v>1</v>
      </c>
      <c r="Q787" t="b">
        <f>H787=ステップ対応前!H787</f>
        <v>1</v>
      </c>
      <c r="R787" t="b">
        <f>I787=ステップ対応前!I787</f>
        <v>1</v>
      </c>
      <c r="S787" t="b">
        <f>J787=ステップ対応前!J787</f>
        <v>1</v>
      </c>
    </row>
    <row r="788" spans="1:19" x14ac:dyDescent="0.55000000000000004">
      <c r="A788" s="87">
        <v>45933.581145833334</v>
      </c>
      <c r="B788" s="66" t="s">
        <v>1387</v>
      </c>
      <c r="C788" s="66" t="s">
        <v>514</v>
      </c>
      <c r="D788" s="68">
        <v>45804</v>
      </c>
      <c r="E788" s="67">
        <v>51</v>
      </c>
      <c r="F788" s="67">
        <v>51</v>
      </c>
      <c r="G788" s="67">
        <v>94</v>
      </c>
      <c r="H788" s="66" t="s">
        <v>511</v>
      </c>
      <c r="I788" s="66" t="s">
        <v>499</v>
      </c>
      <c r="J788" s="67">
        <v>160</v>
      </c>
      <c r="K788" t="b">
        <f>B788=ステップ対応前!B788</f>
        <v>1</v>
      </c>
      <c r="L788" t="b">
        <f>C788=ステップ対応前!C788</f>
        <v>1</v>
      </c>
      <c r="M788" t="b">
        <f>D788=ステップ対応前!D788</f>
        <v>1</v>
      </c>
      <c r="N788" t="b">
        <f>E788=ステップ対応前!E788</f>
        <v>1</v>
      </c>
      <c r="O788" t="b">
        <f>F788=ステップ対応前!F788</f>
        <v>1</v>
      </c>
      <c r="P788" t="b">
        <f>G788=ステップ対応前!G788</f>
        <v>1</v>
      </c>
      <c r="Q788" t="b">
        <f>H788=ステップ対応前!H788</f>
        <v>1</v>
      </c>
      <c r="R788" t="b">
        <f>I788=ステップ対応前!I788</f>
        <v>1</v>
      </c>
      <c r="S788" t="b">
        <f>J788=ステップ対応前!J788</f>
        <v>1</v>
      </c>
    </row>
    <row r="789" spans="1:19" x14ac:dyDescent="0.55000000000000004">
      <c r="A789" s="87">
        <v>45933.581145833334</v>
      </c>
      <c r="B789" s="66" t="s">
        <v>1387</v>
      </c>
      <c r="C789" s="66" t="s">
        <v>514</v>
      </c>
      <c r="D789" s="68">
        <v>45805</v>
      </c>
      <c r="E789" s="67">
        <v>51</v>
      </c>
      <c r="F789" s="67">
        <v>51</v>
      </c>
      <c r="G789" s="67">
        <v>93</v>
      </c>
      <c r="H789" s="66" t="s">
        <v>511</v>
      </c>
      <c r="I789" s="66" t="s">
        <v>499</v>
      </c>
      <c r="J789" s="67">
        <v>160</v>
      </c>
      <c r="K789" t="b">
        <f>B789=ステップ対応前!B789</f>
        <v>1</v>
      </c>
      <c r="L789" t="b">
        <f>C789=ステップ対応前!C789</f>
        <v>1</v>
      </c>
      <c r="M789" t="b">
        <f>D789=ステップ対応前!D789</f>
        <v>1</v>
      </c>
      <c r="N789" t="b">
        <f>E789=ステップ対応前!E789</f>
        <v>1</v>
      </c>
      <c r="O789" t="b">
        <f>F789=ステップ対応前!F789</f>
        <v>1</v>
      </c>
      <c r="P789" t="b">
        <f>G789=ステップ対応前!G789</f>
        <v>1</v>
      </c>
      <c r="Q789" t="b">
        <f>H789=ステップ対応前!H789</f>
        <v>1</v>
      </c>
      <c r="R789" t="b">
        <f>I789=ステップ対応前!I789</f>
        <v>1</v>
      </c>
      <c r="S789" t="b">
        <f>J789=ステップ対応前!J789</f>
        <v>1</v>
      </c>
    </row>
    <row r="790" spans="1:19" x14ac:dyDescent="0.55000000000000004">
      <c r="A790" s="87">
        <v>45933.581145833334</v>
      </c>
      <c r="B790" s="66" t="s">
        <v>1387</v>
      </c>
      <c r="C790" s="66" t="s">
        <v>514</v>
      </c>
      <c r="D790" s="68">
        <v>45806</v>
      </c>
      <c r="E790" s="67">
        <v>51</v>
      </c>
      <c r="F790" s="67">
        <v>54</v>
      </c>
      <c r="G790" s="67">
        <v>60</v>
      </c>
      <c r="H790" s="66" t="s">
        <v>511</v>
      </c>
      <c r="I790" s="66" t="s">
        <v>499</v>
      </c>
      <c r="J790" s="67">
        <v>160</v>
      </c>
      <c r="K790" t="b">
        <f>B790=ステップ対応前!B790</f>
        <v>1</v>
      </c>
      <c r="L790" t="b">
        <f>C790=ステップ対応前!C790</f>
        <v>1</v>
      </c>
      <c r="M790" t="b">
        <f>D790=ステップ対応前!D790</f>
        <v>1</v>
      </c>
      <c r="N790" t="b">
        <f>E790=ステップ対応前!E790</f>
        <v>1</v>
      </c>
      <c r="O790" t="b">
        <f>F790=ステップ対応前!F790</f>
        <v>1</v>
      </c>
      <c r="P790" t="b">
        <f>G790=ステップ対応前!G790</f>
        <v>1</v>
      </c>
      <c r="Q790" t="b">
        <f>H790=ステップ対応前!H790</f>
        <v>1</v>
      </c>
      <c r="R790" t="b">
        <f>I790=ステップ対応前!I790</f>
        <v>1</v>
      </c>
      <c r="S790" t="b">
        <f>J790=ステップ対応前!J790</f>
        <v>1</v>
      </c>
    </row>
    <row r="791" spans="1:19" x14ac:dyDescent="0.55000000000000004">
      <c r="A791" s="87">
        <v>45933.581145833334</v>
      </c>
      <c r="B791" s="66" t="s">
        <v>1387</v>
      </c>
      <c r="C791" s="66" t="s">
        <v>514</v>
      </c>
      <c r="D791" s="68">
        <v>45807</v>
      </c>
      <c r="E791" s="67">
        <v>54</v>
      </c>
      <c r="F791" s="67">
        <v>0</v>
      </c>
      <c r="G791" s="67">
        <v>0</v>
      </c>
      <c r="H791" s="66" t="s">
        <v>511</v>
      </c>
      <c r="I791" s="66" t="s">
        <v>499</v>
      </c>
      <c r="J791" s="67">
        <v>160</v>
      </c>
      <c r="K791" t="b">
        <f>B791=ステップ対応前!B791</f>
        <v>1</v>
      </c>
      <c r="L791" t="b">
        <f>C791=ステップ対応前!C791</f>
        <v>1</v>
      </c>
      <c r="M791" t="b">
        <f>D791=ステップ対応前!D791</f>
        <v>1</v>
      </c>
      <c r="N791" t="b">
        <f>E791=ステップ対応前!E791</f>
        <v>1</v>
      </c>
      <c r="O791" t="b">
        <f>F791=ステップ対応前!F791</f>
        <v>1</v>
      </c>
      <c r="P791" t="b">
        <f>G791=ステップ対応前!G791</f>
        <v>1</v>
      </c>
      <c r="Q791" t="b">
        <f>H791=ステップ対応前!H791</f>
        <v>1</v>
      </c>
      <c r="R791" t="b">
        <f>I791=ステップ対応前!I791</f>
        <v>1</v>
      </c>
      <c r="S791" t="b">
        <f>J791=ステップ対応前!J791</f>
        <v>1</v>
      </c>
    </row>
    <row r="792" spans="1:19" x14ac:dyDescent="0.55000000000000004">
      <c r="A792" s="87">
        <v>45933.581145833334</v>
      </c>
      <c r="B792" s="66" t="s">
        <v>1387</v>
      </c>
      <c r="C792" s="66" t="s">
        <v>515</v>
      </c>
      <c r="D792" s="68">
        <v>45715</v>
      </c>
      <c r="E792" s="67">
        <v>0</v>
      </c>
      <c r="F792" s="67">
        <v>70</v>
      </c>
      <c r="G792" s="67">
        <v>129</v>
      </c>
      <c r="H792" s="66" t="s">
        <v>516</v>
      </c>
      <c r="I792" s="66" t="s">
        <v>473</v>
      </c>
      <c r="J792" s="67">
        <v>160</v>
      </c>
      <c r="K792" t="b">
        <f>B792=ステップ対応前!B792</f>
        <v>1</v>
      </c>
      <c r="L792" t="b">
        <f>C792=ステップ対応前!C792</f>
        <v>1</v>
      </c>
      <c r="M792" t="b">
        <f>D792=ステップ対応前!D792</f>
        <v>1</v>
      </c>
      <c r="N792" t="b">
        <f>E792=ステップ対応前!E792</f>
        <v>1</v>
      </c>
      <c r="O792" t="b">
        <f>F792=ステップ対応前!F792</f>
        <v>1</v>
      </c>
      <c r="P792" t="b">
        <f>G792=ステップ対応前!G792</f>
        <v>1</v>
      </c>
      <c r="Q792" t="b">
        <f>H792=ステップ対応前!H792</f>
        <v>1</v>
      </c>
      <c r="R792" t="b">
        <f>I792=ステップ対応前!I792</f>
        <v>1</v>
      </c>
      <c r="S792" t="b">
        <f>J792=ステップ対応前!J792</f>
        <v>1</v>
      </c>
    </row>
    <row r="793" spans="1:19" x14ac:dyDescent="0.55000000000000004">
      <c r="A793" s="87">
        <v>45933.581145833334</v>
      </c>
      <c r="B793" s="66" t="s">
        <v>1387</v>
      </c>
      <c r="C793" s="66" t="s">
        <v>515</v>
      </c>
      <c r="D793" s="68">
        <v>45716</v>
      </c>
      <c r="E793" s="67">
        <v>0</v>
      </c>
      <c r="F793" s="67">
        <v>83</v>
      </c>
      <c r="G793" s="67">
        <v>125</v>
      </c>
      <c r="H793" s="66" t="s">
        <v>516</v>
      </c>
      <c r="I793" s="66" t="s">
        <v>473</v>
      </c>
      <c r="J793" s="67">
        <v>160</v>
      </c>
      <c r="K793" t="b">
        <f>B793=ステップ対応前!B793</f>
        <v>1</v>
      </c>
      <c r="L793" t="b">
        <f>C793=ステップ対応前!C793</f>
        <v>1</v>
      </c>
      <c r="M793" t="b">
        <f>D793=ステップ対応前!D793</f>
        <v>1</v>
      </c>
      <c r="N793" t="b">
        <f>E793=ステップ対応前!E793</f>
        <v>1</v>
      </c>
      <c r="O793" t="b">
        <f>F793=ステップ対応前!F793</f>
        <v>1</v>
      </c>
      <c r="P793" t="b">
        <f>G793=ステップ対応前!G793</f>
        <v>1</v>
      </c>
      <c r="Q793" t="b">
        <f>H793=ステップ対応前!H793</f>
        <v>1</v>
      </c>
      <c r="R793" t="b">
        <f>I793=ステップ対応前!I793</f>
        <v>1</v>
      </c>
      <c r="S793" t="b">
        <f>J793=ステップ対応前!J793</f>
        <v>1</v>
      </c>
    </row>
    <row r="794" spans="1:19" x14ac:dyDescent="0.55000000000000004">
      <c r="A794" s="87">
        <v>45933.581145833334</v>
      </c>
      <c r="B794" s="66" t="s">
        <v>1387</v>
      </c>
      <c r="C794" s="66" t="s">
        <v>515</v>
      </c>
      <c r="D794" s="68">
        <v>45719</v>
      </c>
      <c r="E794" s="67">
        <v>70</v>
      </c>
      <c r="F794" s="67">
        <v>50</v>
      </c>
      <c r="G794" s="67">
        <v>126</v>
      </c>
      <c r="H794" s="66" t="s">
        <v>516</v>
      </c>
      <c r="I794" s="66" t="s">
        <v>473</v>
      </c>
      <c r="J794" s="67">
        <v>160</v>
      </c>
      <c r="K794" t="b">
        <f>B794=ステップ対応前!B794</f>
        <v>1</v>
      </c>
      <c r="L794" t="b">
        <f>C794=ステップ対応前!C794</f>
        <v>1</v>
      </c>
      <c r="M794" t="b">
        <f>D794=ステップ対応前!D794</f>
        <v>1</v>
      </c>
      <c r="N794" t="b">
        <f>E794=ステップ対応前!E794</f>
        <v>1</v>
      </c>
      <c r="O794" t="b">
        <f>F794=ステップ対応前!F794</f>
        <v>1</v>
      </c>
      <c r="P794" t="b">
        <f>G794=ステップ対応前!G794</f>
        <v>1</v>
      </c>
      <c r="Q794" t="b">
        <f>H794=ステップ対応前!H794</f>
        <v>1</v>
      </c>
      <c r="R794" t="b">
        <f>I794=ステップ対応前!I794</f>
        <v>1</v>
      </c>
      <c r="S794" t="b">
        <f>J794=ステップ対応前!J794</f>
        <v>1</v>
      </c>
    </row>
    <row r="795" spans="1:19" x14ac:dyDescent="0.55000000000000004">
      <c r="A795" s="87">
        <v>45933.581145833334</v>
      </c>
      <c r="B795" s="66" t="s">
        <v>1387</v>
      </c>
      <c r="C795" s="66" t="s">
        <v>515</v>
      </c>
      <c r="D795" s="68">
        <v>45720</v>
      </c>
      <c r="E795" s="67">
        <v>83</v>
      </c>
      <c r="F795" s="67">
        <v>45</v>
      </c>
      <c r="G795" s="67">
        <v>131</v>
      </c>
      <c r="H795" s="66" t="s">
        <v>516</v>
      </c>
      <c r="I795" s="66" t="s">
        <v>473</v>
      </c>
      <c r="J795" s="67">
        <v>160</v>
      </c>
      <c r="K795" t="b">
        <f>B795=ステップ対応前!B795</f>
        <v>1</v>
      </c>
      <c r="L795" t="b">
        <f>C795=ステップ対応前!C795</f>
        <v>1</v>
      </c>
      <c r="M795" t="b">
        <f>D795=ステップ対応前!D795</f>
        <v>1</v>
      </c>
      <c r="N795" t="b">
        <f>E795=ステップ対応前!E795</f>
        <v>1</v>
      </c>
      <c r="O795" t="b">
        <f>F795=ステップ対応前!F795</f>
        <v>1</v>
      </c>
      <c r="P795" t="b">
        <f>G795=ステップ対応前!G795</f>
        <v>1</v>
      </c>
      <c r="Q795" t="b">
        <f>H795=ステップ対応前!H795</f>
        <v>1</v>
      </c>
      <c r="R795" t="b">
        <f>I795=ステップ対応前!I795</f>
        <v>1</v>
      </c>
      <c r="S795" t="b">
        <f>J795=ステップ対応前!J795</f>
        <v>1</v>
      </c>
    </row>
    <row r="796" spans="1:19" x14ac:dyDescent="0.55000000000000004">
      <c r="A796" s="87">
        <v>45933.581145833334</v>
      </c>
      <c r="B796" s="66" t="s">
        <v>1387</v>
      </c>
      <c r="C796" s="66" t="s">
        <v>515</v>
      </c>
      <c r="D796" s="68">
        <v>45721</v>
      </c>
      <c r="E796" s="67">
        <v>50</v>
      </c>
      <c r="F796" s="67">
        <v>45</v>
      </c>
      <c r="G796" s="67">
        <v>129</v>
      </c>
      <c r="H796" s="66" t="s">
        <v>516</v>
      </c>
      <c r="I796" s="66" t="s">
        <v>473</v>
      </c>
      <c r="J796" s="67">
        <v>160</v>
      </c>
      <c r="K796" t="b">
        <f>B796=ステップ対応前!B796</f>
        <v>1</v>
      </c>
      <c r="L796" t="b">
        <f>C796=ステップ対応前!C796</f>
        <v>1</v>
      </c>
      <c r="M796" t="b">
        <f>D796=ステップ対応前!D796</f>
        <v>1</v>
      </c>
      <c r="N796" t="b">
        <f>E796=ステップ対応前!E796</f>
        <v>1</v>
      </c>
      <c r="O796" t="b">
        <f>F796=ステップ対応前!F796</f>
        <v>1</v>
      </c>
      <c r="P796" t="b">
        <f>G796=ステップ対応前!G796</f>
        <v>1</v>
      </c>
      <c r="Q796" t="b">
        <f>H796=ステップ対応前!H796</f>
        <v>1</v>
      </c>
      <c r="R796" t="b">
        <f>I796=ステップ対応前!I796</f>
        <v>1</v>
      </c>
      <c r="S796" t="b">
        <f>J796=ステップ対応前!J796</f>
        <v>1</v>
      </c>
    </row>
    <row r="797" spans="1:19" x14ac:dyDescent="0.55000000000000004">
      <c r="A797" s="87">
        <v>45933.581145833334</v>
      </c>
      <c r="B797" s="66" t="s">
        <v>1387</v>
      </c>
      <c r="C797" s="66" t="s">
        <v>515</v>
      </c>
      <c r="D797" s="68">
        <v>45722</v>
      </c>
      <c r="E797" s="67">
        <v>45</v>
      </c>
      <c r="F797" s="67">
        <v>30</v>
      </c>
      <c r="G797" s="67">
        <v>126</v>
      </c>
      <c r="H797" s="66" t="s">
        <v>516</v>
      </c>
      <c r="I797" s="66" t="s">
        <v>473</v>
      </c>
      <c r="J797" s="67">
        <v>160</v>
      </c>
      <c r="K797" t="b">
        <f>B797=ステップ対応前!B797</f>
        <v>1</v>
      </c>
      <c r="L797" t="b">
        <f>C797=ステップ対応前!C797</f>
        <v>1</v>
      </c>
      <c r="M797" t="b">
        <f>D797=ステップ対応前!D797</f>
        <v>1</v>
      </c>
      <c r="N797" t="b">
        <f>E797=ステップ対応前!E797</f>
        <v>1</v>
      </c>
      <c r="O797" t="b">
        <f>F797=ステップ対応前!F797</f>
        <v>1</v>
      </c>
      <c r="P797" t="b">
        <f>G797=ステップ対応前!G797</f>
        <v>1</v>
      </c>
      <c r="Q797" t="b">
        <f>H797=ステップ対応前!H797</f>
        <v>1</v>
      </c>
      <c r="R797" t="b">
        <f>I797=ステップ対応前!I797</f>
        <v>1</v>
      </c>
      <c r="S797" t="b">
        <f>J797=ステップ対応前!J797</f>
        <v>1</v>
      </c>
    </row>
    <row r="798" spans="1:19" x14ac:dyDescent="0.55000000000000004">
      <c r="A798" s="87">
        <v>45933.581145833334</v>
      </c>
      <c r="B798" s="66" t="s">
        <v>1387</v>
      </c>
      <c r="C798" s="66" t="s">
        <v>515</v>
      </c>
      <c r="D798" s="68">
        <v>45723</v>
      </c>
      <c r="E798" s="67">
        <v>45</v>
      </c>
      <c r="F798" s="67">
        <v>33</v>
      </c>
      <c r="G798" s="67">
        <v>134</v>
      </c>
      <c r="H798" s="66" t="s">
        <v>516</v>
      </c>
      <c r="I798" s="66" t="s">
        <v>473</v>
      </c>
      <c r="J798" s="67">
        <v>160</v>
      </c>
      <c r="K798" t="b">
        <f>B798=ステップ対応前!B798</f>
        <v>1</v>
      </c>
      <c r="L798" t="b">
        <f>C798=ステップ対応前!C798</f>
        <v>1</v>
      </c>
      <c r="M798" t="b">
        <f>D798=ステップ対応前!D798</f>
        <v>1</v>
      </c>
      <c r="N798" t="b">
        <f>E798=ステップ対応前!E798</f>
        <v>1</v>
      </c>
      <c r="O798" t="b">
        <f>F798=ステップ対応前!F798</f>
        <v>1</v>
      </c>
      <c r="P798" t="b">
        <f>G798=ステップ対応前!G798</f>
        <v>1</v>
      </c>
      <c r="Q798" t="b">
        <f>H798=ステップ対応前!H798</f>
        <v>1</v>
      </c>
      <c r="R798" t="b">
        <f>I798=ステップ対応前!I798</f>
        <v>1</v>
      </c>
      <c r="S798" t="b">
        <f>J798=ステップ対応前!J798</f>
        <v>1</v>
      </c>
    </row>
    <row r="799" spans="1:19" x14ac:dyDescent="0.55000000000000004">
      <c r="A799" s="87">
        <v>45933.581145833334</v>
      </c>
      <c r="B799" s="66" t="s">
        <v>1387</v>
      </c>
      <c r="C799" s="66" t="s">
        <v>515</v>
      </c>
      <c r="D799" s="68">
        <v>45726</v>
      </c>
      <c r="E799" s="67">
        <v>30</v>
      </c>
      <c r="F799" s="67">
        <v>0</v>
      </c>
      <c r="G799" s="67">
        <v>125</v>
      </c>
      <c r="H799" s="66" t="s">
        <v>516</v>
      </c>
      <c r="I799" s="66" t="s">
        <v>473</v>
      </c>
      <c r="J799" s="67">
        <v>160</v>
      </c>
      <c r="K799" t="b">
        <f>B799=ステップ対応前!B799</f>
        <v>1</v>
      </c>
      <c r="L799" t="b">
        <f>C799=ステップ対応前!C799</f>
        <v>1</v>
      </c>
      <c r="M799" t="b">
        <f>D799=ステップ対応前!D799</f>
        <v>1</v>
      </c>
      <c r="N799" t="b">
        <f>E799=ステップ対応前!E799</f>
        <v>1</v>
      </c>
      <c r="O799" t="b">
        <f>F799=ステップ対応前!F799</f>
        <v>1</v>
      </c>
      <c r="P799" t="b">
        <f>G799=ステップ対応前!G799</f>
        <v>1</v>
      </c>
      <c r="Q799" t="b">
        <f>H799=ステップ対応前!H799</f>
        <v>1</v>
      </c>
      <c r="R799" t="b">
        <f>I799=ステップ対応前!I799</f>
        <v>1</v>
      </c>
      <c r="S799" t="b">
        <f>J799=ステップ対応前!J799</f>
        <v>1</v>
      </c>
    </row>
    <row r="800" spans="1:19" x14ac:dyDescent="0.55000000000000004">
      <c r="A800" s="87">
        <v>45933.581145833334</v>
      </c>
      <c r="B800" s="66" t="s">
        <v>1387</v>
      </c>
      <c r="C800" s="66" t="s">
        <v>515</v>
      </c>
      <c r="D800" s="68">
        <v>45727</v>
      </c>
      <c r="E800" s="67">
        <v>33</v>
      </c>
      <c r="F800" s="67">
        <v>0</v>
      </c>
      <c r="G800" s="67">
        <v>128</v>
      </c>
      <c r="H800" s="66" t="s">
        <v>516</v>
      </c>
      <c r="I800" s="66" t="s">
        <v>473</v>
      </c>
      <c r="J800" s="67">
        <v>160</v>
      </c>
      <c r="K800" t="b">
        <f>B800=ステップ対応前!B800</f>
        <v>1</v>
      </c>
      <c r="L800" t="b">
        <f>C800=ステップ対応前!C800</f>
        <v>1</v>
      </c>
      <c r="M800" t="b">
        <f>D800=ステップ対応前!D800</f>
        <v>1</v>
      </c>
      <c r="N800" t="b">
        <f>E800=ステップ対応前!E800</f>
        <v>1</v>
      </c>
      <c r="O800" t="b">
        <f>F800=ステップ対応前!F800</f>
        <v>1</v>
      </c>
      <c r="P800" t="b">
        <f>G800=ステップ対応前!G800</f>
        <v>1</v>
      </c>
      <c r="Q800" t="b">
        <f>H800=ステップ対応前!H800</f>
        <v>1</v>
      </c>
      <c r="R800" t="b">
        <f>I800=ステップ対応前!I800</f>
        <v>1</v>
      </c>
      <c r="S800" t="b">
        <f>J800=ステップ対応前!J800</f>
        <v>1</v>
      </c>
    </row>
    <row r="801" spans="1:19" x14ac:dyDescent="0.55000000000000004">
      <c r="A801" s="87">
        <v>45933.581145833334</v>
      </c>
      <c r="B801" s="66" t="s">
        <v>1387</v>
      </c>
      <c r="C801" s="66" t="s">
        <v>515</v>
      </c>
      <c r="D801" s="68">
        <v>45728</v>
      </c>
      <c r="E801" s="67">
        <v>48</v>
      </c>
      <c r="F801" s="67">
        <v>0</v>
      </c>
      <c r="G801" s="67">
        <v>129</v>
      </c>
      <c r="H801" s="66" t="s">
        <v>516</v>
      </c>
      <c r="I801" s="66" t="s">
        <v>473</v>
      </c>
      <c r="J801" s="67">
        <v>160</v>
      </c>
      <c r="K801" t="b">
        <f>B801=ステップ対応前!B801</f>
        <v>1</v>
      </c>
      <c r="L801" t="b">
        <f>C801=ステップ対応前!C801</f>
        <v>1</v>
      </c>
      <c r="M801" t="b">
        <f>D801=ステップ対応前!D801</f>
        <v>1</v>
      </c>
      <c r="N801" t="b">
        <f>E801=ステップ対応前!E801</f>
        <v>1</v>
      </c>
      <c r="O801" t="b">
        <f>F801=ステップ対応前!F801</f>
        <v>1</v>
      </c>
      <c r="P801" t="b">
        <f>G801=ステップ対応前!G801</f>
        <v>1</v>
      </c>
      <c r="Q801" t="b">
        <f>H801=ステップ対応前!H801</f>
        <v>1</v>
      </c>
      <c r="R801" t="b">
        <f>I801=ステップ対応前!I801</f>
        <v>1</v>
      </c>
      <c r="S801" t="b">
        <f>J801=ステップ対応前!J801</f>
        <v>1</v>
      </c>
    </row>
    <row r="802" spans="1:19" x14ac:dyDescent="0.55000000000000004">
      <c r="A802" s="87">
        <v>45933.581145833334</v>
      </c>
      <c r="B802" s="66" t="s">
        <v>1387</v>
      </c>
      <c r="C802" s="66" t="s">
        <v>515</v>
      </c>
      <c r="D802" s="68">
        <v>45729</v>
      </c>
      <c r="E802" s="67">
        <v>39</v>
      </c>
      <c r="F802" s="67">
        <v>42</v>
      </c>
      <c r="G802" s="67">
        <v>132</v>
      </c>
      <c r="H802" s="66" t="s">
        <v>516</v>
      </c>
      <c r="I802" s="66" t="s">
        <v>473</v>
      </c>
      <c r="J802" s="67">
        <v>160</v>
      </c>
      <c r="K802" t="b">
        <f>B802=ステップ対応前!B802</f>
        <v>1</v>
      </c>
      <c r="L802" t="b">
        <f>C802=ステップ対応前!C802</f>
        <v>1</v>
      </c>
      <c r="M802" t="b">
        <f>D802=ステップ対応前!D802</f>
        <v>1</v>
      </c>
      <c r="N802" t="b">
        <f>E802=ステップ対応前!E802</f>
        <v>1</v>
      </c>
      <c r="O802" t="b">
        <f>F802=ステップ対応前!F802</f>
        <v>1</v>
      </c>
      <c r="P802" t="b">
        <f>G802=ステップ対応前!G802</f>
        <v>1</v>
      </c>
      <c r="Q802" t="b">
        <f>H802=ステップ対応前!H802</f>
        <v>1</v>
      </c>
      <c r="R802" t="b">
        <f>I802=ステップ対応前!I802</f>
        <v>1</v>
      </c>
      <c r="S802" t="b">
        <f>J802=ステップ対応前!J802</f>
        <v>1</v>
      </c>
    </row>
    <row r="803" spans="1:19" x14ac:dyDescent="0.55000000000000004">
      <c r="A803" s="87">
        <v>45933.581145833334</v>
      </c>
      <c r="B803" s="66" t="s">
        <v>1387</v>
      </c>
      <c r="C803" s="66" t="s">
        <v>515</v>
      </c>
      <c r="D803" s="68">
        <v>45730</v>
      </c>
      <c r="E803" s="67">
        <v>47</v>
      </c>
      <c r="F803" s="67">
        <v>45</v>
      </c>
      <c r="G803" s="67">
        <v>132</v>
      </c>
      <c r="H803" s="66" t="s">
        <v>516</v>
      </c>
      <c r="I803" s="66" t="s">
        <v>473</v>
      </c>
      <c r="J803" s="67">
        <v>160</v>
      </c>
      <c r="K803" t="b">
        <f>B803=ステップ対応前!B803</f>
        <v>1</v>
      </c>
      <c r="L803" t="b">
        <f>C803=ステップ対応前!C803</f>
        <v>1</v>
      </c>
      <c r="M803" t="b">
        <f>D803=ステップ対応前!D803</f>
        <v>1</v>
      </c>
      <c r="N803" t="b">
        <f>E803=ステップ対応前!E803</f>
        <v>1</v>
      </c>
      <c r="O803" t="b">
        <f>F803=ステップ対応前!F803</f>
        <v>1</v>
      </c>
      <c r="P803" t="b">
        <f>G803=ステップ対応前!G803</f>
        <v>1</v>
      </c>
      <c r="Q803" t="b">
        <f>H803=ステップ対応前!H803</f>
        <v>1</v>
      </c>
      <c r="R803" t="b">
        <f>I803=ステップ対応前!I803</f>
        <v>1</v>
      </c>
      <c r="S803" t="b">
        <f>J803=ステップ対応前!J803</f>
        <v>1</v>
      </c>
    </row>
    <row r="804" spans="1:19" x14ac:dyDescent="0.55000000000000004">
      <c r="A804" s="87">
        <v>45933.581145833334</v>
      </c>
      <c r="B804" s="66" t="s">
        <v>1387</v>
      </c>
      <c r="C804" s="66" t="s">
        <v>515</v>
      </c>
      <c r="D804" s="68">
        <v>45733</v>
      </c>
      <c r="E804" s="67">
        <v>42</v>
      </c>
      <c r="F804" s="67">
        <v>0</v>
      </c>
      <c r="G804" s="67">
        <v>100</v>
      </c>
      <c r="H804" s="66" t="s">
        <v>516</v>
      </c>
      <c r="I804" s="66" t="s">
        <v>473</v>
      </c>
      <c r="J804" s="67">
        <v>160</v>
      </c>
      <c r="K804" t="b">
        <f>B804=ステップ対応前!B804</f>
        <v>1</v>
      </c>
      <c r="L804" t="b">
        <f>C804=ステップ対応前!C804</f>
        <v>1</v>
      </c>
      <c r="M804" t="b">
        <f>D804=ステップ対応前!D804</f>
        <v>1</v>
      </c>
      <c r="N804" t="b">
        <f>E804=ステップ対応前!E804</f>
        <v>1</v>
      </c>
      <c r="O804" t="b">
        <f>F804=ステップ対応前!F804</f>
        <v>1</v>
      </c>
      <c r="P804" t="b">
        <f>G804=ステップ対応前!G804</f>
        <v>1</v>
      </c>
      <c r="Q804" t="b">
        <f>H804=ステップ対応前!H804</f>
        <v>1</v>
      </c>
      <c r="R804" t="b">
        <f>I804=ステップ対応前!I804</f>
        <v>1</v>
      </c>
      <c r="S804" t="b">
        <f>J804=ステップ対応前!J804</f>
        <v>1</v>
      </c>
    </row>
    <row r="805" spans="1:19" x14ac:dyDescent="0.55000000000000004">
      <c r="A805" s="87">
        <v>45933.581145833334</v>
      </c>
      <c r="B805" s="66" t="s">
        <v>1387</v>
      </c>
      <c r="C805" s="66" t="s">
        <v>515</v>
      </c>
      <c r="D805" s="68">
        <v>45734</v>
      </c>
      <c r="E805" s="67">
        <v>45</v>
      </c>
      <c r="F805" s="67">
        <v>0</v>
      </c>
      <c r="G805" s="67">
        <v>124</v>
      </c>
      <c r="H805" s="66" t="s">
        <v>516</v>
      </c>
      <c r="I805" s="66" t="s">
        <v>473</v>
      </c>
      <c r="J805" s="67">
        <v>160</v>
      </c>
      <c r="K805" t="b">
        <f>B805=ステップ対応前!B805</f>
        <v>1</v>
      </c>
      <c r="L805" t="b">
        <f>C805=ステップ対応前!C805</f>
        <v>1</v>
      </c>
      <c r="M805" t="b">
        <f>D805=ステップ対応前!D805</f>
        <v>1</v>
      </c>
      <c r="N805" t="b">
        <f>E805=ステップ対応前!E805</f>
        <v>1</v>
      </c>
      <c r="O805" t="b">
        <f>F805=ステップ対応前!F805</f>
        <v>1</v>
      </c>
      <c r="P805" t="b">
        <f>G805=ステップ対応前!G805</f>
        <v>1</v>
      </c>
      <c r="Q805" t="b">
        <f>H805=ステップ対応前!H805</f>
        <v>1</v>
      </c>
      <c r="R805" t="b">
        <f>I805=ステップ対応前!I805</f>
        <v>1</v>
      </c>
      <c r="S805" t="b">
        <f>J805=ステップ対応前!J805</f>
        <v>1</v>
      </c>
    </row>
    <row r="806" spans="1:19" x14ac:dyDescent="0.55000000000000004">
      <c r="A806" s="87">
        <v>45933.581145833334</v>
      </c>
      <c r="B806" s="66" t="s">
        <v>1387</v>
      </c>
      <c r="C806" s="66" t="s">
        <v>515</v>
      </c>
      <c r="D806" s="68">
        <v>45735</v>
      </c>
      <c r="E806" s="67">
        <v>20</v>
      </c>
      <c r="F806" s="67">
        <v>0</v>
      </c>
      <c r="G806" s="67">
        <v>115</v>
      </c>
      <c r="H806" s="66" t="s">
        <v>516</v>
      </c>
      <c r="I806" s="66" t="s">
        <v>473</v>
      </c>
      <c r="J806" s="67">
        <v>160</v>
      </c>
      <c r="K806" t="b">
        <f>B806=ステップ対応前!B806</f>
        <v>1</v>
      </c>
      <c r="L806" t="b">
        <f>C806=ステップ対応前!C806</f>
        <v>1</v>
      </c>
      <c r="M806" t="b">
        <f>D806=ステップ対応前!D806</f>
        <v>1</v>
      </c>
      <c r="N806" t="b">
        <f>E806=ステップ対応前!E806</f>
        <v>1</v>
      </c>
      <c r="O806" t="b">
        <f>F806=ステップ対応前!F806</f>
        <v>1</v>
      </c>
      <c r="P806" t="b">
        <f>G806=ステップ対応前!G806</f>
        <v>1</v>
      </c>
      <c r="Q806" t="b">
        <f>H806=ステップ対応前!H806</f>
        <v>1</v>
      </c>
      <c r="R806" t="b">
        <f>I806=ステップ対応前!I806</f>
        <v>1</v>
      </c>
      <c r="S806" t="b">
        <f>J806=ステップ対応前!J806</f>
        <v>1</v>
      </c>
    </row>
    <row r="807" spans="1:19" x14ac:dyDescent="0.55000000000000004">
      <c r="A807" s="87">
        <v>45933.581145833334</v>
      </c>
      <c r="B807" s="66" t="s">
        <v>1387</v>
      </c>
      <c r="C807" s="66" t="s">
        <v>515</v>
      </c>
      <c r="D807" s="68">
        <v>45736</v>
      </c>
      <c r="E807" s="67">
        <v>20</v>
      </c>
      <c r="F807" s="67">
        <v>0</v>
      </c>
      <c r="G807" s="67">
        <v>118</v>
      </c>
      <c r="H807" s="66" t="s">
        <v>516</v>
      </c>
      <c r="I807" s="66" t="s">
        <v>473</v>
      </c>
      <c r="J807" s="67">
        <v>160</v>
      </c>
      <c r="K807" t="b">
        <f>B807=ステップ対応前!B807</f>
        <v>1</v>
      </c>
      <c r="L807" t="b">
        <f>C807=ステップ対応前!C807</f>
        <v>1</v>
      </c>
      <c r="M807" t="b">
        <f>D807=ステップ対応前!D807</f>
        <v>1</v>
      </c>
      <c r="N807" t="b">
        <f>E807=ステップ対応前!E807</f>
        <v>1</v>
      </c>
      <c r="O807" t="b">
        <f>F807=ステップ対応前!F807</f>
        <v>1</v>
      </c>
      <c r="P807" t="b">
        <f>G807=ステップ対応前!G807</f>
        <v>1</v>
      </c>
      <c r="Q807" t="b">
        <f>H807=ステップ対応前!H807</f>
        <v>1</v>
      </c>
      <c r="R807" t="b">
        <f>I807=ステップ対応前!I807</f>
        <v>1</v>
      </c>
      <c r="S807" t="b">
        <f>J807=ステップ対応前!J807</f>
        <v>1</v>
      </c>
    </row>
    <row r="808" spans="1:19" x14ac:dyDescent="0.55000000000000004">
      <c r="A808" s="87">
        <v>45933.581145833334</v>
      </c>
      <c r="B808" s="66" t="s">
        <v>1387</v>
      </c>
      <c r="C808" s="66" t="s">
        <v>515</v>
      </c>
      <c r="D808" s="68">
        <v>45737</v>
      </c>
      <c r="E808" s="67">
        <v>28</v>
      </c>
      <c r="F808" s="67">
        <v>0</v>
      </c>
      <c r="G808" s="67">
        <v>118</v>
      </c>
      <c r="H808" s="66" t="s">
        <v>516</v>
      </c>
      <c r="I808" s="66" t="s">
        <v>473</v>
      </c>
      <c r="J808" s="67">
        <v>160</v>
      </c>
      <c r="K808" t="b">
        <f>B808=ステップ対応前!B808</f>
        <v>1</v>
      </c>
      <c r="L808" t="b">
        <f>C808=ステップ対応前!C808</f>
        <v>1</v>
      </c>
      <c r="M808" t="b">
        <f>D808=ステップ対応前!D808</f>
        <v>1</v>
      </c>
      <c r="N808" t="b">
        <f>E808=ステップ対応前!E808</f>
        <v>1</v>
      </c>
      <c r="O808" t="b">
        <f>F808=ステップ対応前!F808</f>
        <v>1</v>
      </c>
      <c r="P808" t="b">
        <f>G808=ステップ対応前!G808</f>
        <v>1</v>
      </c>
      <c r="Q808" t="b">
        <f>H808=ステップ対応前!H808</f>
        <v>1</v>
      </c>
      <c r="R808" t="b">
        <f>I808=ステップ対応前!I808</f>
        <v>1</v>
      </c>
      <c r="S808" t="b">
        <f>J808=ステップ対応前!J808</f>
        <v>1</v>
      </c>
    </row>
    <row r="809" spans="1:19" x14ac:dyDescent="0.55000000000000004">
      <c r="A809" s="87">
        <v>45933.581145833334</v>
      </c>
      <c r="B809" s="66" t="s">
        <v>1387</v>
      </c>
      <c r="C809" s="66" t="s">
        <v>515</v>
      </c>
      <c r="D809" s="68">
        <v>45740</v>
      </c>
      <c r="E809" s="67">
        <v>32</v>
      </c>
      <c r="F809" s="67">
        <v>25</v>
      </c>
      <c r="G809" s="67">
        <v>115</v>
      </c>
      <c r="H809" s="66" t="s">
        <v>516</v>
      </c>
      <c r="I809" s="66" t="s">
        <v>473</v>
      </c>
      <c r="J809" s="67">
        <v>160</v>
      </c>
      <c r="K809" t="b">
        <f>B809=ステップ対応前!B809</f>
        <v>1</v>
      </c>
      <c r="L809" t="b">
        <f>C809=ステップ対応前!C809</f>
        <v>1</v>
      </c>
      <c r="M809" t="b">
        <f>D809=ステップ対応前!D809</f>
        <v>1</v>
      </c>
      <c r="N809" t="b">
        <f>E809=ステップ対応前!E809</f>
        <v>1</v>
      </c>
      <c r="O809" t="b">
        <f>F809=ステップ対応前!F809</f>
        <v>1</v>
      </c>
      <c r="P809" t="b">
        <f>G809=ステップ対応前!G809</f>
        <v>1</v>
      </c>
      <c r="Q809" t="b">
        <f>H809=ステップ対応前!H809</f>
        <v>1</v>
      </c>
      <c r="R809" t="b">
        <f>I809=ステップ対応前!I809</f>
        <v>1</v>
      </c>
      <c r="S809" t="b">
        <f>J809=ステップ対応前!J809</f>
        <v>1</v>
      </c>
    </row>
    <row r="810" spans="1:19" x14ac:dyDescent="0.55000000000000004">
      <c r="A810" s="87">
        <v>45933.581145833334</v>
      </c>
      <c r="B810" s="66" t="s">
        <v>1387</v>
      </c>
      <c r="C810" s="66" t="s">
        <v>515</v>
      </c>
      <c r="D810" s="68">
        <v>45741</v>
      </c>
      <c r="E810" s="67">
        <v>25</v>
      </c>
      <c r="F810" s="67">
        <v>37</v>
      </c>
      <c r="G810" s="67">
        <v>122</v>
      </c>
      <c r="H810" s="66" t="s">
        <v>516</v>
      </c>
      <c r="I810" s="66" t="s">
        <v>473</v>
      </c>
      <c r="J810" s="67">
        <v>160</v>
      </c>
      <c r="K810" t="b">
        <f>B810=ステップ対応前!B810</f>
        <v>1</v>
      </c>
      <c r="L810" t="b">
        <f>C810=ステップ対応前!C810</f>
        <v>1</v>
      </c>
      <c r="M810" t="b">
        <f>D810=ステップ対応前!D810</f>
        <v>1</v>
      </c>
      <c r="N810" t="b">
        <f>E810=ステップ対応前!E810</f>
        <v>1</v>
      </c>
      <c r="O810" t="b">
        <f>F810=ステップ対応前!F810</f>
        <v>1</v>
      </c>
      <c r="P810" t="b">
        <f>G810=ステップ対応前!G810</f>
        <v>1</v>
      </c>
      <c r="Q810" t="b">
        <f>H810=ステップ対応前!H810</f>
        <v>1</v>
      </c>
      <c r="R810" t="b">
        <f>I810=ステップ対応前!I810</f>
        <v>1</v>
      </c>
      <c r="S810" t="b">
        <f>J810=ステップ対応前!J810</f>
        <v>1</v>
      </c>
    </row>
    <row r="811" spans="1:19" x14ac:dyDescent="0.55000000000000004">
      <c r="A811" s="87">
        <v>45933.581145833334</v>
      </c>
      <c r="B811" s="66" t="s">
        <v>1387</v>
      </c>
      <c r="C811" s="66" t="s">
        <v>515</v>
      </c>
      <c r="D811" s="68">
        <v>45748</v>
      </c>
      <c r="E811" s="67">
        <v>150</v>
      </c>
      <c r="F811" s="67">
        <v>0</v>
      </c>
      <c r="G811" s="67">
        <v>119</v>
      </c>
      <c r="H811" s="66" t="s">
        <v>516</v>
      </c>
      <c r="I811" s="66" t="s">
        <v>473</v>
      </c>
      <c r="J811" s="67">
        <v>160</v>
      </c>
      <c r="K811" t="b">
        <f>B811=ステップ対応前!B811</f>
        <v>1</v>
      </c>
      <c r="L811" t="b">
        <f>C811=ステップ対応前!C811</f>
        <v>1</v>
      </c>
      <c r="M811" t="b">
        <f>D811=ステップ対応前!D811</f>
        <v>1</v>
      </c>
      <c r="N811" t="b">
        <f>E811=ステップ対応前!E811</f>
        <v>1</v>
      </c>
      <c r="O811" t="b">
        <f>F811=ステップ対応前!F811</f>
        <v>1</v>
      </c>
      <c r="P811" t="b">
        <f>G811=ステップ対応前!G811</f>
        <v>1</v>
      </c>
      <c r="Q811" t="b">
        <f>H811=ステップ対応前!H811</f>
        <v>1</v>
      </c>
      <c r="R811" t="b">
        <f>I811=ステップ対応前!I811</f>
        <v>1</v>
      </c>
      <c r="S811" t="b">
        <f>J811=ステップ対応前!J811</f>
        <v>1</v>
      </c>
    </row>
    <row r="812" spans="1:19" x14ac:dyDescent="0.55000000000000004">
      <c r="A812" s="87">
        <v>45933.581145833334</v>
      </c>
      <c r="B812" s="66" t="s">
        <v>1387</v>
      </c>
      <c r="C812" s="66" t="s">
        <v>515</v>
      </c>
      <c r="D812" s="68">
        <v>45749</v>
      </c>
      <c r="E812" s="67">
        <v>150</v>
      </c>
      <c r="F812" s="67">
        <v>0</v>
      </c>
      <c r="G812" s="67">
        <v>130</v>
      </c>
      <c r="H812" s="66" t="s">
        <v>516</v>
      </c>
      <c r="I812" s="66" t="s">
        <v>473</v>
      </c>
      <c r="J812" s="67">
        <v>160</v>
      </c>
      <c r="K812" t="b">
        <f>B812=ステップ対応前!B812</f>
        <v>1</v>
      </c>
      <c r="L812" t="b">
        <f>C812=ステップ対応前!C812</f>
        <v>1</v>
      </c>
      <c r="M812" t="b">
        <f>D812=ステップ対応前!D812</f>
        <v>1</v>
      </c>
      <c r="N812" t="b">
        <f>E812=ステップ対応前!E812</f>
        <v>1</v>
      </c>
      <c r="O812" t="b">
        <f>F812=ステップ対応前!F812</f>
        <v>1</v>
      </c>
      <c r="P812" t="b">
        <f>G812=ステップ対応前!G812</f>
        <v>1</v>
      </c>
      <c r="Q812" t="b">
        <f>H812=ステップ対応前!H812</f>
        <v>1</v>
      </c>
      <c r="R812" t="b">
        <f>I812=ステップ対応前!I812</f>
        <v>1</v>
      </c>
      <c r="S812" t="b">
        <f>J812=ステップ対応前!J812</f>
        <v>1</v>
      </c>
    </row>
    <row r="813" spans="1:19" x14ac:dyDescent="0.55000000000000004">
      <c r="A813" s="87">
        <v>45933.581145833334</v>
      </c>
      <c r="B813" s="66" t="s">
        <v>1387</v>
      </c>
      <c r="C813" s="66" t="s">
        <v>515</v>
      </c>
      <c r="D813" s="68">
        <v>45750</v>
      </c>
      <c r="E813" s="67">
        <v>150</v>
      </c>
      <c r="F813" s="67">
        <v>0</v>
      </c>
      <c r="G813" s="67">
        <v>110</v>
      </c>
      <c r="H813" s="66" t="s">
        <v>516</v>
      </c>
      <c r="I813" s="66" t="s">
        <v>473</v>
      </c>
      <c r="J813" s="67">
        <v>160</v>
      </c>
      <c r="K813" t="b">
        <f>B813=ステップ対応前!B813</f>
        <v>1</v>
      </c>
      <c r="L813" t="b">
        <f>C813=ステップ対応前!C813</f>
        <v>1</v>
      </c>
      <c r="M813" t="b">
        <f>D813=ステップ対応前!D813</f>
        <v>1</v>
      </c>
      <c r="N813" t="b">
        <f>E813=ステップ対応前!E813</f>
        <v>1</v>
      </c>
      <c r="O813" t="b">
        <f>F813=ステップ対応前!F813</f>
        <v>1</v>
      </c>
      <c r="P813" t="b">
        <f>G813=ステップ対応前!G813</f>
        <v>1</v>
      </c>
      <c r="Q813" t="b">
        <f>H813=ステップ対応前!H813</f>
        <v>1</v>
      </c>
      <c r="R813" t="b">
        <f>I813=ステップ対応前!I813</f>
        <v>1</v>
      </c>
      <c r="S813" t="b">
        <f>J813=ステップ対応前!J813</f>
        <v>1</v>
      </c>
    </row>
    <row r="814" spans="1:19" x14ac:dyDescent="0.55000000000000004">
      <c r="A814" s="87">
        <v>45933.581145833334</v>
      </c>
      <c r="B814" s="66" t="s">
        <v>1387</v>
      </c>
      <c r="C814" s="66" t="s">
        <v>515</v>
      </c>
      <c r="D814" s="68">
        <v>45751</v>
      </c>
      <c r="E814" s="67">
        <v>40</v>
      </c>
      <c r="F814" s="67">
        <v>41</v>
      </c>
      <c r="G814" s="67">
        <v>129</v>
      </c>
      <c r="H814" s="66" t="s">
        <v>516</v>
      </c>
      <c r="I814" s="66" t="s">
        <v>473</v>
      </c>
      <c r="J814" s="67">
        <v>160</v>
      </c>
      <c r="K814" t="b">
        <f>B814=ステップ対応前!B814</f>
        <v>1</v>
      </c>
      <c r="L814" t="b">
        <f>C814=ステップ対応前!C814</f>
        <v>1</v>
      </c>
      <c r="M814" t="b">
        <f>D814=ステップ対応前!D814</f>
        <v>1</v>
      </c>
      <c r="N814" t="b">
        <f>E814=ステップ対応前!E814</f>
        <v>1</v>
      </c>
      <c r="O814" t="b">
        <f>F814=ステップ対応前!F814</f>
        <v>1</v>
      </c>
      <c r="P814" t="b">
        <f>G814=ステップ対応前!G814</f>
        <v>1</v>
      </c>
      <c r="Q814" t="b">
        <f>H814=ステップ対応前!H814</f>
        <v>1</v>
      </c>
      <c r="R814" t="b">
        <f>I814=ステップ対応前!I814</f>
        <v>1</v>
      </c>
      <c r="S814" t="b">
        <f>J814=ステップ対応前!J814</f>
        <v>1</v>
      </c>
    </row>
    <row r="815" spans="1:19" x14ac:dyDescent="0.55000000000000004">
      <c r="A815" s="87">
        <v>45933.581145833334</v>
      </c>
      <c r="B815" s="66" t="s">
        <v>1387</v>
      </c>
      <c r="C815" s="66" t="s">
        <v>515</v>
      </c>
      <c r="D815" s="68">
        <v>45754</v>
      </c>
      <c r="E815" s="67">
        <v>40</v>
      </c>
      <c r="F815" s="67">
        <v>46</v>
      </c>
      <c r="G815" s="67">
        <v>120</v>
      </c>
      <c r="H815" s="66" t="s">
        <v>516</v>
      </c>
      <c r="I815" s="66" t="s">
        <v>473</v>
      </c>
      <c r="J815" s="67">
        <v>160</v>
      </c>
      <c r="K815" t="b">
        <f>B815=ステップ対応前!B815</f>
        <v>1</v>
      </c>
      <c r="L815" t="b">
        <f>C815=ステップ対応前!C815</f>
        <v>1</v>
      </c>
      <c r="M815" t="b">
        <f>D815=ステップ対応前!D815</f>
        <v>1</v>
      </c>
      <c r="N815" t="b">
        <f>E815=ステップ対応前!E815</f>
        <v>1</v>
      </c>
      <c r="O815" t="b">
        <f>F815=ステップ対応前!F815</f>
        <v>1</v>
      </c>
      <c r="P815" t="b">
        <f>G815=ステップ対応前!G815</f>
        <v>1</v>
      </c>
      <c r="Q815" t="b">
        <f>H815=ステップ対応前!H815</f>
        <v>1</v>
      </c>
      <c r="R815" t="b">
        <f>I815=ステップ対応前!I815</f>
        <v>1</v>
      </c>
      <c r="S815" t="b">
        <f>J815=ステップ対応前!J815</f>
        <v>1</v>
      </c>
    </row>
    <row r="816" spans="1:19" x14ac:dyDescent="0.55000000000000004">
      <c r="A816" s="87">
        <v>45933.581145833334</v>
      </c>
      <c r="B816" s="66" t="s">
        <v>1387</v>
      </c>
      <c r="C816" s="66" t="s">
        <v>515</v>
      </c>
      <c r="D816" s="68">
        <v>45755</v>
      </c>
      <c r="E816" s="67">
        <v>141</v>
      </c>
      <c r="F816" s="67">
        <v>0</v>
      </c>
      <c r="G816" s="67">
        <v>103</v>
      </c>
      <c r="H816" s="66" t="s">
        <v>516</v>
      </c>
      <c r="I816" s="66" t="s">
        <v>473</v>
      </c>
      <c r="J816" s="67">
        <v>160</v>
      </c>
      <c r="K816" t="b">
        <f>B816=ステップ対応前!B816</f>
        <v>1</v>
      </c>
      <c r="L816" t="b">
        <f>C816=ステップ対応前!C816</f>
        <v>1</v>
      </c>
      <c r="M816" t="b">
        <f>D816=ステップ対応前!D816</f>
        <v>1</v>
      </c>
      <c r="N816" t="b">
        <f>E816=ステップ対応前!E816</f>
        <v>1</v>
      </c>
      <c r="O816" t="b">
        <f>F816=ステップ対応前!F816</f>
        <v>1</v>
      </c>
      <c r="P816" t="b">
        <f>G816=ステップ対応前!G816</f>
        <v>1</v>
      </c>
      <c r="Q816" t="b">
        <f>H816=ステップ対応前!H816</f>
        <v>1</v>
      </c>
      <c r="R816" t="b">
        <f>I816=ステップ対応前!I816</f>
        <v>1</v>
      </c>
      <c r="S816" t="b">
        <f>J816=ステップ対応前!J816</f>
        <v>1</v>
      </c>
    </row>
    <row r="817" spans="1:19" x14ac:dyDescent="0.55000000000000004">
      <c r="A817" s="87">
        <v>45933.581145833334</v>
      </c>
      <c r="B817" s="66" t="s">
        <v>1387</v>
      </c>
      <c r="C817" s="66" t="s">
        <v>515</v>
      </c>
      <c r="D817" s="68">
        <v>45756</v>
      </c>
      <c r="E817" s="67">
        <v>146</v>
      </c>
      <c r="F817" s="67">
        <v>0</v>
      </c>
      <c r="G817" s="67">
        <v>91</v>
      </c>
      <c r="H817" s="66" t="s">
        <v>516</v>
      </c>
      <c r="I817" s="66" t="s">
        <v>473</v>
      </c>
      <c r="J817" s="67">
        <v>160</v>
      </c>
      <c r="K817" t="b">
        <f>B817=ステップ対応前!B817</f>
        <v>1</v>
      </c>
      <c r="L817" t="b">
        <f>C817=ステップ対応前!C817</f>
        <v>1</v>
      </c>
      <c r="M817" t="b">
        <f>D817=ステップ対応前!D817</f>
        <v>1</v>
      </c>
      <c r="N817" t="b">
        <f>E817=ステップ対応前!E817</f>
        <v>1</v>
      </c>
      <c r="O817" t="b">
        <f>F817=ステップ対応前!F817</f>
        <v>1</v>
      </c>
      <c r="P817" t="b">
        <f>G817=ステップ対応前!G817</f>
        <v>1</v>
      </c>
      <c r="Q817" t="b">
        <f>H817=ステップ対応前!H817</f>
        <v>1</v>
      </c>
      <c r="R817" t="b">
        <f>I817=ステップ対応前!I817</f>
        <v>1</v>
      </c>
      <c r="S817" t="b">
        <f>J817=ステップ対応前!J817</f>
        <v>1</v>
      </c>
    </row>
    <row r="818" spans="1:19" x14ac:dyDescent="0.55000000000000004">
      <c r="A818" s="87">
        <v>45933.581145833334</v>
      </c>
      <c r="B818" s="66" t="s">
        <v>1387</v>
      </c>
      <c r="C818" s="66" t="s">
        <v>515</v>
      </c>
      <c r="D818" s="68">
        <v>45757</v>
      </c>
      <c r="E818" s="67">
        <v>124</v>
      </c>
      <c r="F818" s="67">
        <v>91</v>
      </c>
      <c r="G818" s="67">
        <v>120</v>
      </c>
      <c r="H818" s="66" t="s">
        <v>516</v>
      </c>
      <c r="I818" s="66" t="s">
        <v>473</v>
      </c>
      <c r="J818" s="67">
        <v>160</v>
      </c>
      <c r="K818" t="b">
        <f>B818=ステップ対応前!B818</f>
        <v>1</v>
      </c>
      <c r="L818" t="b">
        <f>C818=ステップ対応前!C818</f>
        <v>1</v>
      </c>
      <c r="M818" t="b">
        <f>D818=ステップ対応前!D818</f>
        <v>1</v>
      </c>
      <c r="N818" t="b">
        <f>E818=ステップ対応前!E818</f>
        <v>1</v>
      </c>
      <c r="O818" t="b">
        <f>F818=ステップ対応前!F818</f>
        <v>1</v>
      </c>
      <c r="P818" t="b">
        <f>G818=ステップ対応前!G818</f>
        <v>1</v>
      </c>
      <c r="Q818" t="b">
        <f>H818=ステップ対応前!H818</f>
        <v>1</v>
      </c>
      <c r="R818" t="b">
        <f>I818=ステップ対応前!I818</f>
        <v>1</v>
      </c>
      <c r="S818" t="b">
        <f>J818=ステップ対応前!J818</f>
        <v>1</v>
      </c>
    </row>
    <row r="819" spans="1:19" x14ac:dyDescent="0.55000000000000004">
      <c r="A819" s="87">
        <v>45933.581145833334</v>
      </c>
      <c r="B819" s="66" t="s">
        <v>1387</v>
      </c>
      <c r="C819" s="66" t="s">
        <v>515</v>
      </c>
      <c r="D819" s="68">
        <v>45758</v>
      </c>
      <c r="E819" s="67">
        <v>134</v>
      </c>
      <c r="F819" s="67">
        <v>0</v>
      </c>
      <c r="G819" s="67">
        <v>104</v>
      </c>
      <c r="H819" s="66" t="s">
        <v>516</v>
      </c>
      <c r="I819" s="66" t="s">
        <v>473</v>
      </c>
      <c r="J819" s="67">
        <v>160</v>
      </c>
      <c r="K819" t="b">
        <f>B819=ステップ対応前!B819</f>
        <v>1</v>
      </c>
      <c r="L819" t="b">
        <f>C819=ステップ対応前!C819</f>
        <v>1</v>
      </c>
      <c r="M819" t="b">
        <f>D819=ステップ対応前!D819</f>
        <v>1</v>
      </c>
      <c r="N819" t="b">
        <f>E819=ステップ対応前!E819</f>
        <v>1</v>
      </c>
      <c r="O819" t="b">
        <f>F819=ステップ対応前!F819</f>
        <v>1</v>
      </c>
      <c r="P819" t="b">
        <f>G819=ステップ対応前!G819</f>
        <v>1</v>
      </c>
      <c r="Q819" t="b">
        <f>H819=ステップ対応前!H819</f>
        <v>1</v>
      </c>
      <c r="R819" t="b">
        <f>I819=ステップ対応前!I819</f>
        <v>1</v>
      </c>
      <c r="S819" t="b">
        <f>J819=ステップ対応前!J819</f>
        <v>1</v>
      </c>
    </row>
    <row r="820" spans="1:19" x14ac:dyDescent="0.55000000000000004">
      <c r="A820" s="87">
        <v>45933.581145833334</v>
      </c>
      <c r="B820" s="66" t="s">
        <v>1387</v>
      </c>
      <c r="C820" s="66" t="s">
        <v>515</v>
      </c>
      <c r="D820" s="68">
        <v>45761</v>
      </c>
      <c r="E820" s="67">
        <v>91</v>
      </c>
      <c r="F820" s="67">
        <v>51</v>
      </c>
      <c r="G820" s="67">
        <v>130</v>
      </c>
      <c r="H820" s="66" t="s">
        <v>516</v>
      </c>
      <c r="I820" s="66" t="s">
        <v>473</v>
      </c>
      <c r="J820" s="67">
        <v>160</v>
      </c>
      <c r="K820" t="b">
        <f>B820=ステップ対応前!B820</f>
        <v>1</v>
      </c>
      <c r="L820" t="b">
        <f>C820=ステップ対応前!C820</f>
        <v>1</v>
      </c>
      <c r="M820" t="b">
        <f>D820=ステップ対応前!D820</f>
        <v>1</v>
      </c>
      <c r="N820" t="b">
        <f>E820=ステップ対応前!E820</f>
        <v>1</v>
      </c>
      <c r="O820" t="b">
        <f>F820=ステップ対応前!F820</f>
        <v>1</v>
      </c>
      <c r="P820" t="b">
        <f>G820=ステップ対応前!G820</f>
        <v>1</v>
      </c>
      <c r="Q820" t="b">
        <f>H820=ステップ対応前!H820</f>
        <v>1</v>
      </c>
      <c r="R820" t="b">
        <f>I820=ステップ対応前!I820</f>
        <v>1</v>
      </c>
      <c r="S820" t="b">
        <f>J820=ステップ対応前!J820</f>
        <v>1</v>
      </c>
    </row>
    <row r="821" spans="1:19" x14ac:dyDescent="0.55000000000000004">
      <c r="A821" s="87">
        <v>45933.581145833334</v>
      </c>
      <c r="B821" s="66" t="s">
        <v>1387</v>
      </c>
      <c r="C821" s="66" t="s">
        <v>515</v>
      </c>
      <c r="D821" s="68">
        <v>45762</v>
      </c>
      <c r="E821" s="67">
        <v>92</v>
      </c>
      <c r="F821" s="67">
        <v>0</v>
      </c>
      <c r="G821" s="67">
        <v>113</v>
      </c>
      <c r="H821" s="66" t="s">
        <v>516</v>
      </c>
      <c r="I821" s="66" t="s">
        <v>473</v>
      </c>
      <c r="J821" s="67">
        <v>160</v>
      </c>
      <c r="K821" t="b">
        <f>B821=ステップ対応前!B821</f>
        <v>1</v>
      </c>
      <c r="L821" t="b">
        <f>C821=ステップ対応前!C821</f>
        <v>1</v>
      </c>
      <c r="M821" t="b">
        <f>D821=ステップ対応前!D821</f>
        <v>1</v>
      </c>
      <c r="N821" t="b">
        <f>E821=ステップ対応前!E821</f>
        <v>1</v>
      </c>
      <c r="O821" t="b">
        <f>F821=ステップ対応前!F821</f>
        <v>1</v>
      </c>
      <c r="P821" t="b">
        <f>G821=ステップ対応前!G821</f>
        <v>1</v>
      </c>
      <c r="Q821" t="b">
        <f>H821=ステップ対応前!H821</f>
        <v>1</v>
      </c>
      <c r="R821" t="b">
        <f>I821=ステップ対応前!I821</f>
        <v>1</v>
      </c>
      <c r="S821" t="b">
        <f>J821=ステップ対応前!J821</f>
        <v>1</v>
      </c>
    </row>
    <row r="822" spans="1:19" x14ac:dyDescent="0.55000000000000004">
      <c r="A822" s="87">
        <v>45933.581145833334</v>
      </c>
      <c r="B822" s="66" t="s">
        <v>1387</v>
      </c>
      <c r="C822" s="66" t="s">
        <v>515</v>
      </c>
      <c r="D822" s="68">
        <v>45763</v>
      </c>
      <c r="E822" s="67">
        <v>81</v>
      </c>
      <c r="F822" s="67">
        <v>0</v>
      </c>
      <c r="G822" s="67">
        <v>126</v>
      </c>
      <c r="H822" s="66" t="s">
        <v>516</v>
      </c>
      <c r="I822" s="66" t="s">
        <v>473</v>
      </c>
      <c r="J822" s="67">
        <v>160</v>
      </c>
      <c r="K822" t="b">
        <f>B822=ステップ対応前!B822</f>
        <v>1</v>
      </c>
      <c r="L822" t="b">
        <f>C822=ステップ対応前!C822</f>
        <v>1</v>
      </c>
      <c r="M822" t="b">
        <f>D822=ステップ対応前!D822</f>
        <v>1</v>
      </c>
      <c r="N822" t="b">
        <f>E822=ステップ対応前!E822</f>
        <v>1</v>
      </c>
      <c r="O822" t="b">
        <f>F822=ステップ対応前!F822</f>
        <v>1</v>
      </c>
      <c r="P822" t="b">
        <f>G822=ステップ対応前!G822</f>
        <v>1</v>
      </c>
      <c r="Q822" t="b">
        <f>H822=ステップ対応前!H822</f>
        <v>1</v>
      </c>
      <c r="R822" t="b">
        <f>I822=ステップ対応前!I822</f>
        <v>1</v>
      </c>
      <c r="S822" t="b">
        <f>J822=ステップ対応前!J822</f>
        <v>1</v>
      </c>
    </row>
    <row r="823" spans="1:19" x14ac:dyDescent="0.55000000000000004">
      <c r="A823" s="87">
        <v>45933.581145833334</v>
      </c>
      <c r="B823" s="66" t="s">
        <v>1387</v>
      </c>
      <c r="C823" s="66" t="s">
        <v>515</v>
      </c>
      <c r="D823" s="68">
        <v>45764</v>
      </c>
      <c r="E823" s="67">
        <v>56</v>
      </c>
      <c r="F823" s="67">
        <v>0</v>
      </c>
      <c r="G823" s="67">
        <v>129</v>
      </c>
      <c r="H823" s="66" t="s">
        <v>516</v>
      </c>
      <c r="I823" s="66" t="s">
        <v>473</v>
      </c>
      <c r="J823" s="67">
        <v>160</v>
      </c>
      <c r="K823" t="b">
        <f>B823=ステップ対応前!B823</f>
        <v>1</v>
      </c>
      <c r="L823" t="b">
        <f>C823=ステップ対応前!C823</f>
        <v>1</v>
      </c>
      <c r="M823" t="b">
        <f>D823=ステップ対応前!D823</f>
        <v>1</v>
      </c>
      <c r="N823" t="b">
        <f>E823=ステップ対応前!E823</f>
        <v>1</v>
      </c>
      <c r="O823" t="b">
        <f>F823=ステップ対応前!F823</f>
        <v>1</v>
      </c>
      <c r="P823" t="b">
        <f>G823=ステップ対応前!G823</f>
        <v>1</v>
      </c>
      <c r="Q823" t="b">
        <f>H823=ステップ対応前!H823</f>
        <v>1</v>
      </c>
      <c r="R823" t="b">
        <f>I823=ステップ対応前!I823</f>
        <v>1</v>
      </c>
      <c r="S823" t="b">
        <f>J823=ステップ対応前!J823</f>
        <v>1</v>
      </c>
    </row>
    <row r="824" spans="1:19" x14ac:dyDescent="0.55000000000000004">
      <c r="A824" s="87">
        <v>45933.581145833334</v>
      </c>
      <c r="B824" s="66" t="s">
        <v>1387</v>
      </c>
      <c r="C824" s="66" t="s">
        <v>515</v>
      </c>
      <c r="D824" s="68">
        <v>45765</v>
      </c>
      <c r="E824" s="67">
        <v>71</v>
      </c>
      <c r="F824" s="67">
        <v>0</v>
      </c>
      <c r="G824" s="67">
        <v>119</v>
      </c>
      <c r="H824" s="66" t="s">
        <v>516</v>
      </c>
      <c r="I824" s="66" t="s">
        <v>473</v>
      </c>
      <c r="J824" s="67">
        <v>160</v>
      </c>
      <c r="K824" t="b">
        <f>B824=ステップ対応前!B824</f>
        <v>1</v>
      </c>
      <c r="L824" t="b">
        <f>C824=ステップ対応前!C824</f>
        <v>1</v>
      </c>
      <c r="M824" t="b">
        <f>D824=ステップ対応前!D824</f>
        <v>1</v>
      </c>
      <c r="N824" t="b">
        <f>E824=ステップ対応前!E824</f>
        <v>1</v>
      </c>
      <c r="O824" t="b">
        <f>F824=ステップ対応前!F824</f>
        <v>1</v>
      </c>
      <c r="P824" t="b">
        <f>G824=ステップ対応前!G824</f>
        <v>1</v>
      </c>
      <c r="Q824" t="b">
        <f>H824=ステップ対応前!H824</f>
        <v>1</v>
      </c>
      <c r="R824" t="b">
        <f>I824=ステップ対応前!I824</f>
        <v>1</v>
      </c>
      <c r="S824" t="b">
        <f>J824=ステップ対応前!J824</f>
        <v>1</v>
      </c>
    </row>
    <row r="825" spans="1:19" x14ac:dyDescent="0.55000000000000004">
      <c r="A825" s="87">
        <v>45933.581145833334</v>
      </c>
      <c r="B825" s="66" t="s">
        <v>1387</v>
      </c>
      <c r="C825" s="66" t="s">
        <v>515</v>
      </c>
      <c r="D825" s="68">
        <v>45770</v>
      </c>
      <c r="E825" s="67">
        <v>51</v>
      </c>
      <c r="F825" s="67">
        <v>0</v>
      </c>
      <c r="G825" s="67">
        <v>114</v>
      </c>
      <c r="H825" s="66" t="s">
        <v>516</v>
      </c>
      <c r="I825" s="66" t="s">
        <v>473</v>
      </c>
      <c r="J825" s="67">
        <v>160</v>
      </c>
      <c r="K825" t="b">
        <f>B825=ステップ対応前!B825</f>
        <v>1</v>
      </c>
      <c r="L825" t="b">
        <f>C825=ステップ対応前!C825</f>
        <v>1</v>
      </c>
      <c r="M825" t="b">
        <f>D825=ステップ対応前!D825</f>
        <v>1</v>
      </c>
      <c r="N825" t="b">
        <f>E825=ステップ対応前!E825</f>
        <v>1</v>
      </c>
      <c r="O825" t="b">
        <f>F825=ステップ対応前!F825</f>
        <v>1</v>
      </c>
      <c r="P825" t="b">
        <f>G825=ステップ対応前!G825</f>
        <v>1</v>
      </c>
      <c r="Q825" t="b">
        <f>H825=ステップ対応前!H825</f>
        <v>1</v>
      </c>
      <c r="R825" t="b">
        <f>I825=ステップ対応前!I825</f>
        <v>1</v>
      </c>
      <c r="S825" t="b">
        <f>J825=ステップ対応前!J825</f>
        <v>1</v>
      </c>
    </row>
    <row r="826" spans="1:19" x14ac:dyDescent="0.55000000000000004">
      <c r="A826" s="87">
        <v>45933.581145833334</v>
      </c>
      <c r="B826" s="66" t="s">
        <v>1387</v>
      </c>
      <c r="C826" s="66" t="s">
        <v>515</v>
      </c>
      <c r="D826" s="68">
        <v>45771</v>
      </c>
      <c r="E826" s="67">
        <v>103</v>
      </c>
      <c r="F826" s="67">
        <v>0</v>
      </c>
      <c r="G826" s="67">
        <v>49</v>
      </c>
      <c r="H826" s="66" t="s">
        <v>516</v>
      </c>
      <c r="I826" s="66" t="s">
        <v>473</v>
      </c>
      <c r="J826" s="67">
        <v>160</v>
      </c>
      <c r="K826" t="b">
        <f>B826=ステップ対応前!B826</f>
        <v>1</v>
      </c>
      <c r="L826" t="b">
        <f>C826=ステップ対応前!C826</f>
        <v>1</v>
      </c>
      <c r="M826" t="b">
        <f>D826=ステップ対応前!D826</f>
        <v>1</v>
      </c>
      <c r="N826" t="b">
        <f>E826=ステップ対応前!E826</f>
        <v>1</v>
      </c>
      <c r="O826" t="b">
        <f>F826=ステップ対応前!F826</f>
        <v>1</v>
      </c>
      <c r="P826" t="b">
        <f>G826=ステップ対応前!G826</f>
        <v>1</v>
      </c>
      <c r="Q826" t="b">
        <f>H826=ステップ対応前!H826</f>
        <v>1</v>
      </c>
      <c r="R826" t="b">
        <f>I826=ステップ対応前!I826</f>
        <v>1</v>
      </c>
      <c r="S826" t="b">
        <f>J826=ステップ対応前!J826</f>
        <v>1</v>
      </c>
    </row>
    <row r="827" spans="1:19" x14ac:dyDescent="0.55000000000000004">
      <c r="A827" s="87">
        <v>45933.581145833334</v>
      </c>
      <c r="B827" s="66" t="s">
        <v>1387</v>
      </c>
      <c r="C827" s="66" t="s">
        <v>515</v>
      </c>
      <c r="D827" s="68">
        <v>45772</v>
      </c>
      <c r="E827" s="67">
        <v>85</v>
      </c>
      <c r="F827" s="67">
        <v>0</v>
      </c>
      <c r="G827" s="67">
        <v>0</v>
      </c>
      <c r="H827" s="66" t="s">
        <v>516</v>
      </c>
      <c r="I827" s="66" t="s">
        <v>473</v>
      </c>
      <c r="J827" s="67">
        <v>160</v>
      </c>
      <c r="K827" t="b">
        <f>B827=ステップ対応前!B827</f>
        <v>1</v>
      </c>
      <c r="L827" t="b">
        <f>C827=ステップ対応前!C827</f>
        <v>1</v>
      </c>
      <c r="M827" t="b">
        <f>D827=ステップ対応前!D827</f>
        <v>1</v>
      </c>
      <c r="N827" t="b">
        <f>E827=ステップ対応前!E827</f>
        <v>1</v>
      </c>
      <c r="O827" t="b">
        <f>F827=ステップ対応前!F827</f>
        <v>1</v>
      </c>
      <c r="P827" t="b">
        <f>G827=ステップ対応前!G827</f>
        <v>1</v>
      </c>
      <c r="Q827" t="b">
        <f>H827=ステップ対応前!H827</f>
        <v>1</v>
      </c>
      <c r="R827" t="b">
        <f>I827=ステップ対応前!I827</f>
        <v>1</v>
      </c>
      <c r="S827" t="b">
        <f>J827=ステップ対応前!J827</f>
        <v>1</v>
      </c>
    </row>
    <row r="828" spans="1:19" x14ac:dyDescent="0.55000000000000004">
      <c r="A828" s="87">
        <v>45933.581145833334</v>
      </c>
      <c r="B828" s="66" t="s">
        <v>1387</v>
      </c>
      <c r="C828" s="66" t="s">
        <v>521</v>
      </c>
      <c r="D828" s="68">
        <v>45742</v>
      </c>
      <c r="E828" s="67">
        <v>0</v>
      </c>
      <c r="F828" s="67">
        <v>117</v>
      </c>
      <c r="G828" s="67">
        <v>130</v>
      </c>
      <c r="H828" s="66" t="s">
        <v>520</v>
      </c>
      <c r="I828" s="66" t="s">
        <v>473</v>
      </c>
      <c r="J828" s="67">
        <v>160</v>
      </c>
      <c r="K828" t="b">
        <f>B828=ステップ対応前!B828</f>
        <v>1</v>
      </c>
      <c r="L828" t="b">
        <f>C828=ステップ対応前!C828</f>
        <v>1</v>
      </c>
      <c r="M828" t="b">
        <f>D828=ステップ対応前!D828</f>
        <v>1</v>
      </c>
      <c r="N828" t="b">
        <f>E828=ステップ対応前!E828</f>
        <v>1</v>
      </c>
      <c r="O828" t="b">
        <f>F828=ステップ対応前!F828</f>
        <v>1</v>
      </c>
      <c r="P828" t="b">
        <f>G828=ステップ対応前!G828</f>
        <v>1</v>
      </c>
      <c r="Q828" t="b">
        <f>H828=ステップ対応前!H828</f>
        <v>1</v>
      </c>
      <c r="R828" t="b">
        <f>I828=ステップ対応前!I828</f>
        <v>1</v>
      </c>
      <c r="S828" t="b">
        <f>J828=ステップ対応前!J828</f>
        <v>1</v>
      </c>
    </row>
    <row r="829" spans="1:19" x14ac:dyDescent="0.55000000000000004">
      <c r="A829" s="87">
        <v>45933.581145833334</v>
      </c>
      <c r="B829" s="66" t="s">
        <v>1387</v>
      </c>
      <c r="C829" s="66" t="s">
        <v>521</v>
      </c>
      <c r="D829" s="68">
        <v>45743</v>
      </c>
      <c r="E829" s="67">
        <v>0</v>
      </c>
      <c r="F829" s="67">
        <v>90</v>
      </c>
      <c r="G829" s="67">
        <v>131</v>
      </c>
      <c r="H829" s="66" t="s">
        <v>520</v>
      </c>
      <c r="I829" s="66" t="s">
        <v>473</v>
      </c>
      <c r="J829" s="67">
        <v>160</v>
      </c>
      <c r="K829" t="b">
        <f>B829=ステップ対応前!B829</f>
        <v>1</v>
      </c>
      <c r="L829" t="b">
        <f>C829=ステップ対応前!C829</f>
        <v>1</v>
      </c>
      <c r="M829" t="b">
        <f>D829=ステップ対応前!D829</f>
        <v>1</v>
      </c>
      <c r="N829" t="b">
        <f>E829=ステップ対応前!E829</f>
        <v>1</v>
      </c>
      <c r="O829" t="b">
        <f>F829=ステップ対応前!F829</f>
        <v>1</v>
      </c>
      <c r="P829" t="b">
        <f>G829=ステップ対応前!G829</f>
        <v>1</v>
      </c>
      <c r="Q829" t="b">
        <f>H829=ステップ対応前!H829</f>
        <v>1</v>
      </c>
      <c r="R829" t="b">
        <f>I829=ステップ対応前!I829</f>
        <v>1</v>
      </c>
      <c r="S829" t="b">
        <f>J829=ステップ対応前!J829</f>
        <v>1</v>
      </c>
    </row>
    <row r="830" spans="1:19" x14ac:dyDescent="0.55000000000000004">
      <c r="A830" s="87">
        <v>45933.581145833334</v>
      </c>
      <c r="B830" s="66" t="s">
        <v>1387</v>
      </c>
      <c r="C830" s="66" t="s">
        <v>521</v>
      </c>
      <c r="D830" s="68">
        <v>45744</v>
      </c>
      <c r="E830" s="67">
        <v>0</v>
      </c>
      <c r="F830" s="67">
        <v>100</v>
      </c>
      <c r="G830" s="67">
        <v>129</v>
      </c>
      <c r="H830" s="66" t="s">
        <v>520</v>
      </c>
      <c r="I830" s="66" t="s">
        <v>473</v>
      </c>
      <c r="J830" s="67">
        <v>160</v>
      </c>
      <c r="K830" t="b">
        <f>B830=ステップ対応前!B830</f>
        <v>1</v>
      </c>
      <c r="L830" t="b">
        <f>C830=ステップ対応前!C830</f>
        <v>1</v>
      </c>
      <c r="M830" t="b">
        <f>D830=ステップ対応前!D830</f>
        <v>1</v>
      </c>
      <c r="N830" t="b">
        <f>E830=ステップ対応前!E830</f>
        <v>1</v>
      </c>
      <c r="O830" t="b">
        <f>F830=ステップ対応前!F830</f>
        <v>1</v>
      </c>
      <c r="P830" t="b">
        <f>G830=ステップ対応前!G830</f>
        <v>1</v>
      </c>
      <c r="Q830" t="b">
        <f>H830=ステップ対応前!H830</f>
        <v>1</v>
      </c>
      <c r="R830" t="b">
        <f>I830=ステップ対応前!I830</f>
        <v>1</v>
      </c>
      <c r="S830" t="b">
        <f>J830=ステップ対応前!J830</f>
        <v>1</v>
      </c>
    </row>
    <row r="831" spans="1:19" x14ac:dyDescent="0.55000000000000004">
      <c r="A831" s="87">
        <v>45933.581145833334</v>
      </c>
      <c r="B831" s="66" t="s">
        <v>1387</v>
      </c>
      <c r="C831" s="66" t="s">
        <v>521</v>
      </c>
      <c r="D831" s="68">
        <v>45748</v>
      </c>
      <c r="E831" s="67">
        <v>150</v>
      </c>
      <c r="F831" s="67">
        <v>0</v>
      </c>
      <c r="G831" s="67">
        <v>119</v>
      </c>
      <c r="H831" s="66" t="s">
        <v>520</v>
      </c>
      <c r="I831" s="66" t="s">
        <v>473</v>
      </c>
      <c r="J831" s="67">
        <v>160</v>
      </c>
      <c r="K831" t="b">
        <f>B831=ステップ対応前!B831</f>
        <v>1</v>
      </c>
      <c r="L831" t="b">
        <f>C831=ステップ対応前!C831</f>
        <v>1</v>
      </c>
      <c r="M831" t="b">
        <f>D831=ステップ対応前!D831</f>
        <v>1</v>
      </c>
      <c r="N831" t="b">
        <f>E831=ステップ対応前!E831</f>
        <v>1</v>
      </c>
      <c r="O831" t="b">
        <f>F831=ステップ対応前!F831</f>
        <v>1</v>
      </c>
      <c r="P831" t="b">
        <f>G831=ステップ対応前!G831</f>
        <v>1</v>
      </c>
      <c r="Q831" t="b">
        <f>H831=ステップ対応前!H831</f>
        <v>1</v>
      </c>
      <c r="R831" t="b">
        <f>I831=ステップ対応前!I831</f>
        <v>1</v>
      </c>
      <c r="S831" t="b">
        <f>J831=ステップ対応前!J831</f>
        <v>1</v>
      </c>
    </row>
    <row r="832" spans="1:19" x14ac:dyDescent="0.55000000000000004">
      <c r="A832" s="87">
        <v>45933.581145833334</v>
      </c>
      <c r="B832" s="66" t="s">
        <v>1387</v>
      </c>
      <c r="C832" s="66" t="s">
        <v>521</v>
      </c>
      <c r="D832" s="68">
        <v>45749</v>
      </c>
      <c r="E832" s="67">
        <v>150</v>
      </c>
      <c r="F832" s="67">
        <v>0</v>
      </c>
      <c r="G832" s="67">
        <v>130</v>
      </c>
      <c r="H832" s="66" t="s">
        <v>520</v>
      </c>
      <c r="I832" s="66" t="s">
        <v>473</v>
      </c>
      <c r="J832" s="67">
        <v>160</v>
      </c>
      <c r="K832" t="b">
        <f>B832=ステップ対応前!B832</f>
        <v>1</v>
      </c>
      <c r="L832" t="b">
        <f>C832=ステップ対応前!C832</f>
        <v>1</v>
      </c>
      <c r="M832" t="b">
        <f>D832=ステップ対応前!D832</f>
        <v>1</v>
      </c>
      <c r="N832" t="b">
        <f>E832=ステップ対応前!E832</f>
        <v>1</v>
      </c>
      <c r="O832" t="b">
        <f>F832=ステップ対応前!F832</f>
        <v>1</v>
      </c>
      <c r="P832" t="b">
        <f>G832=ステップ対応前!G832</f>
        <v>1</v>
      </c>
      <c r="Q832" t="b">
        <f>H832=ステップ対応前!H832</f>
        <v>1</v>
      </c>
      <c r="R832" t="b">
        <f>I832=ステップ対応前!I832</f>
        <v>1</v>
      </c>
      <c r="S832" t="b">
        <f>J832=ステップ対応前!J832</f>
        <v>1</v>
      </c>
    </row>
    <row r="833" spans="1:19" x14ac:dyDescent="0.55000000000000004">
      <c r="A833" s="87">
        <v>45933.581145833334</v>
      </c>
      <c r="B833" s="66" t="s">
        <v>1387</v>
      </c>
      <c r="C833" s="66" t="s">
        <v>521</v>
      </c>
      <c r="D833" s="68">
        <v>45750</v>
      </c>
      <c r="E833" s="67">
        <v>110</v>
      </c>
      <c r="F833" s="67">
        <v>0</v>
      </c>
      <c r="G833" s="67">
        <v>110</v>
      </c>
      <c r="H833" s="66" t="s">
        <v>520</v>
      </c>
      <c r="I833" s="66" t="s">
        <v>473</v>
      </c>
      <c r="J833" s="67">
        <v>160</v>
      </c>
      <c r="K833" t="b">
        <f>B833=ステップ対応前!B833</f>
        <v>1</v>
      </c>
      <c r="L833" t="b">
        <f>C833=ステップ対応前!C833</f>
        <v>1</v>
      </c>
      <c r="M833" t="b">
        <f>D833=ステップ対応前!D833</f>
        <v>1</v>
      </c>
      <c r="N833" t="b">
        <f>E833=ステップ対応前!E833</f>
        <v>1</v>
      </c>
      <c r="O833" t="b">
        <f>F833=ステップ対応前!F833</f>
        <v>1</v>
      </c>
      <c r="P833" t="b">
        <f>G833=ステップ対応前!G833</f>
        <v>1</v>
      </c>
      <c r="Q833" t="b">
        <f>H833=ステップ対応前!H833</f>
        <v>1</v>
      </c>
      <c r="R833" t="b">
        <f>I833=ステップ対応前!I833</f>
        <v>1</v>
      </c>
      <c r="S833" t="b">
        <f>J833=ステップ対応前!J833</f>
        <v>1</v>
      </c>
    </row>
    <row r="834" spans="1:19" x14ac:dyDescent="0.55000000000000004">
      <c r="A834" s="87">
        <v>45933.581145833334</v>
      </c>
      <c r="B834" s="66" t="s">
        <v>1387</v>
      </c>
      <c r="C834" s="66" t="s">
        <v>521</v>
      </c>
      <c r="D834" s="68">
        <v>45751</v>
      </c>
      <c r="E834" s="67">
        <v>125</v>
      </c>
      <c r="F834" s="67">
        <v>0</v>
      </c>
      <c r="G834" s="67">
        <v>129</v>
      </c>
      <c r="H834" s="66" t="s">
        <v>520</v>
      </c>
      <c r="I834" s="66" t="s">
        <v>473</v>
      </c>
      <c r="J834" s="67">
        <v>160</v>
      </c>
      <c r="K834" t="b">
        <f>B834=ステップ対応前!B834</f>
        <v>1</v>
      </c>
      <c r="L834" t="b">
        <f>C834=ステップ対応前!C834</f>
        <v>1</v>
      </c>
      <c r="M834" t="b">
        <f>D834=ステップ対応前!D834</f>
        <v>1</v>
      </c>
      <c r="N834" t="b">
        <f>E834=ステップ対応前!E834</f>
        <v>1</v>
      </c>
      <c r="O834" t="b">
        <f>F834=ステップ対応前!F834</f>
        <v>1</v>
      </c>
      <c r="P834" t="b">
        <f>G834=ステップ対応前!G834</f>
        <v>1</v>
      </c>
      <c r="Q834" t="b">
        <f>H834=ステップ対応前!H834</f>
        <v>1</v>
      </c>
      <c r="R834" t="b">
        <f>I834=ステップ対応前!I834</f>
        <v>1</v>
      </c>
      <c r="S834" t="b">
        <f>J834=ステップ対応前!J834</f>
        <v>1</v>
      </c>
    </row>
    <row r="835" spans="1:19" x14ac:dyDescent="0.55000000000000004">
      <c r="A835" s="87">
        <v>45933.581145833334</v>
      </c>
      <c r="B835" s="66" t="s">
        <v>1387</v>
      </c>
      <c r="C835" s="66" t="s">
        <v>521</v>
      </c>
      <c r="D835" s="68">
        <v>45754</v>
      </c>
      <c r="E835" s="67">
        <v>166</v>
      </c>
      <c r="F835" s="67">
        <v>0</v>
      </c>
      <c r="G835" s="67">
        <v>120</v>
      </c>
      <c r="H835" s="66" t="s">
        <v>520</v>
      </c>
      <c r="I835" s="66" t="s">
        <v>473</v>
      </c>
      <c r="J835" s="67">
        <v>160</v>
      </c>
      <c r="K835" t="b">
        <f>B835=ステップ対応前!B835</f>
        <v>1</v>
      </c>
      <c r="L835" t="b">
        <f>C835=ステップ対応前!C835</f>
        <v>1</v>
      </c>
      <c r="M835" t="b">
        <f>D835=ステップ対応前!D835</f>
        <v>1</v>
      </c>
      <c r="N835" t="b">
        <f>E835=ステップ対応前!E835</f>
        <v>1</v>
      </c>
      <c r="O835" t="b">
        <f>F835=ステップ対応前!F835</f>
        <v>1</v>
      </c>
      <c r="P835" t="b">
        <f>G835=ステップ対応前!G835</f>
        <v>1</v>
      </c>
      <c r="Q835" t="b">
        <f>H835=ステップ対応前!H835</f>
        <v>1</v>
      </c>
      <c r="R835" t="b">
        <f>I835=ステップ対応前!I835</f>
        <v>1</v>
      </c>
      <c r="S835" t="b">
        <f>J835=ステップ対応前!J835</f>
        <v>1</v>
      </c>
    </row>
    <row r="836" spans="1:19" x14ac:dyDescent="0.55000000000000004">
      <c r="A836" s="87">
        <v>45933.581145833334</v>
      </c>
      <c r="B836" s="66" t="s">
        <v>1387</v>
      </c>
      <c r="C836" s="66" t="s">
        <v>521</v>
      </c>
      <c r="D836" s="68">
        <v>45755</v>
      </c>
      <c r="E836" s="67">
        <v>100</v>
      </c>
      <c r="F836" s="67">
        <v>0</v>
      </c>
      <c r="G836" s="67">
        <v>103</v>
      </c>
      <c r="H836" s="66" t="s">
        <v>520</v>
      </c>
      <c r="I836" s="66" t="s">
        <v>473</v>
      </c>
      <c r="J836" s="67">
        <v>160</v>
      </c>
      <c r="K836" t="b">
        <f>B836=ステップ対応前!B836</f>
        <v>1</v>
      </c>
      <c r="L836" t="b">
        <f>C836=ステップ対応前!C836</f>
        <v>1</v>
      </c>
      <c r="M836" t="b">
        <f>D836=ステップ対応前!D836</f>
        <v>1</v>
      </c>
      <c r="N836" t="b">
        <f>E836=ステップ対応前!E836</f>
        <v>1</v>
      </c>
      <c r="O836" t="b">
        <f>F836=ステップ対応前!F836</f>
        <v>1</v>
      </c>
      <c r="P836" t="b">
        <f>G836=ステップ対応前!G836</f>
        <v>1</v>
      </c>
      <c r="Q836" t="b">
        <f>H836=ステップ対応前!H836</f>
        <v>1</v>
      </c>
      <c r="R836" t="b">
        <f>I836=ステップ対応前!I836</f>
        <v>1</v>
      </c>
      <c r="S836" t="b">
        <f>J836=ステップ対応前!J836</f>
        <v>1</v>
      </c>
    </row>
    <row r="837" spans="1:19" x14ac:dyDescent="0.55000000000000004">
      <c r="A837" s="87">
        <v>45933.581145833334</v>
      </c>
      <c r="B837" s="66" t="s">
        <v>1387</v>
      </c>
      <c r="C837" s="66" t="s">
        <v>521</v>
      </c>
      <c r="D837" s="68">
        <v>45756</v>
      </c>
      <c r="E837" s="67">
        <v>110</v>
      </c>
      <c r="F837" s="67">
        <v>0</v>
      </c>
      <c r="G837" s="67">
        <v>91</v>
      </c>
      <c r="H837" s="66" t="s">
        <v>520</v>
      </c>
      <c r="I837" s="66" t="s">
        <v>473</v>
      </c>
      <c r="J837" s="67">
        <v>160</v>
      </c>
      <c r="K837" t="b">
        <f>B837=ステップ対応前!B837</f>
        <v>1</v>
      </c>
      <c r="L837" t="b">
        <f>C837=ステップ対応前!C837</f>
        <v>1</v>
      </c>
      <c r="M837" t="b">
        <f>D837=ステップ対応前!D837</f>
        <v>1</v>
      </c>
      <c r="N837" t="b">
        <f>E837=ステップ対応前!E837</f>
        <v>1</v>
      </c>
      <c r="O837" t="b">
        <f>F837=ステップ対応前!F837</f>
        <v>1</v>
      </c>
      <c r="P837" t="b">
        <f>G837=ステップ対応前!G837</f>
        <v>1</v>
      </c>
      <c r="Q837" t="b">
        <f>H837=ステップ対応前!H837</f>
        <v>1</v>
      </c>
      <c r="R837" t="b">
        <f>I837=ステップ対応前!I837</f>
        <v>1</v>
      </c>
      <c r="S837" t="b">
        <f>J837=ステップ対応前!J837</f>
        <v>1</v>
      </c>
    </row>
    <row r="838" spans="1:19" x14ac:dyDescent="0.55000000000000004">
      <c r="A838" s="87">
        <v>45933.581145833334</v>
      </c>
      <c r="B838" s="66" t="s">
        <v>1387</v>
      </c>
      <c r="C838" s="66" t="s">
        <v>521</v>
      </c>
      <c r="D838" s="68">
        <v>45757</v>
      </c>
      <c r="E838" s="67">
        <v>71</v>
      </c>
      <c r="F838" s="67">
        <v>0</v>
      </c>
      <c r="G838" s="67">
        <v>120</v>
      </c>
      <c r="H838" s="66" t="s">
        <v>520</v>
      </c>
      <c r="I838" s="66" t="s">
        <v>473</v>
      </c>
      <c r="J838" s="67">
        <v>160</v>
      </c>
      <c r="K838" t="b">
        <f>B838=ステップ対応前!B838</f>
        <v>1</v>
      </c>
      <c r="L838" t="b">
        <f>C838=ステップ対応前!C838</f>
        <v>1</v>
      </c>
      <c r="M838" t="b">
        <f>D838=ステップ対応前!D838</f>
        <v>1</v>
      </c>
      <c r="N838" t="b">
        <f>E838=ステップ対応前!E838</f>
        <v>1</v>
      </c>
      <c r="O838" t="b">
        <f>F838=ステップ対応前!F838</f>
        <v>1</v>
      </c>
      <c r="P838" t="b">
        <f>G838=ステップ対応前!G838</f>
        <v>1</v>
      </c>
      <c r="Q838" t="b">
        <f>H838=ステップ対応前!H838</f>
        <v>1</v>
      </c>
      <c r="R838" t="b">
        <f>I838=ステップ対応前!I838</f>
        <v>1</v>
      </c>
      <c r="S838" t="b">
        <f>J838=ステップ対応前!J838</f>
        <v>1</v>
      </c>
    </row>
    <row r="839" spans="1:19" x14ac:dyDescent="0.55000000000000004">
      <c r="A839" s="87">
        <v>45933.581145833334</v>
      </c>
      <c r="B839" s="66" t="s">
        <v>1387</v>
      </c>
      <c r="C839" s="66" t="s">
        <v>521</v>
      </c>
      <c r="D839" s="68">
        <v>45758</v>
      </c>
      <c r="E839" s="67">
        <v>73</v>
      </c>
      <c r="F839" s="67">
        <v>0</v>
      </c>
      <c r="G839" s="67">
        <v>104</v>
      </c>
      <c r="H839" s="66" t="s">
        <v>520</v>
      </c>
      <c r="I839" s="66" t="s">
        <v>473</v>
      </c>
      <c r="J839" s="67">
        <v>160</v>
      </c>
      <c r="K839" t="b">
        <f>B839=ステップ対応前!B839</f>
        <v>1</v>
      </c>
      <c r="L839" t="b">
        <f>C839=ステップ対応前!C839</f>
        <v>1</v>
      </c>
      <c r="M839" t="b">
        <f>D839=ステップ対応前!D839</f>
        <v>1</v>
      </c>
      <c r="N839" t="b">
        <f>E839=ステップ対応前!E839</f>
        <v>1</v>
      </c>
      <c r="O839" t="b">
        <f>F839=ステップ対応前!F839</f>
        <v>1</v>
      </c>
      <c r="P839" t="b">
        <f>G839=ステップ対応前!G839</f>
        <v>1</v>
      </c>
      <c r="Q839" t="b">
        <f>H839=ステップ対応前!H839</f>
        <v>1</v>
      </c>
      <c r="R839" t="b">
        <f>I839=ステップ対応前!I839</f>
        <v>1</v>
      </c>
      <c r="S839" t="b">
        <f>J839=ステップ対応前!J839</f>
        <v>1</v>
      </c>
    </row>
    <row r="840" spans="1:19" x14ac:dyDescent="0.55000000000000004">
      <c r="A840" s="87">
        <v>45933.581145833334</v>
      </c>
      <c r="B840" s="66" t="s">
        <v>1387</v>
      </c>
      <c r="C840" s="66" t="s">
        <v>521</v>
      </c>
      <c r="D840" s="68">
        <v>45761</v>
      </c>
      <c r="E840" s="67">
        <v>75</v>
      </c>
      <c r="F840" s="67">
        <v>0</v>
      </c>
      <c r="G840" s="67">
        <v>130</v>
      </c>
      <c r="H840" s="66" t="s">
        <v>520</v>
      </c>
      <c r="I840" s="66" t="s">
        <v>473</v>
      </c>
      <c r="J840" s="67">
        <v>160</v>
      </c>
      <c r="K840" t="b">
        <f>B840=ステップ対応前!B840</f>
        <v>1</v>
      </c>
      <c r="L840" t="b">
        <f>C840=ステップ対応前!C840</f>
        <v>1</v>
      </c>
      <c r="M840" t="b">
        <f>D840=ステップ対応前!D840</f>
        <v>1</v>
      </c>
      <c r="N840" t="b">
        <f>E840=ステップ対応前!E840</f>
        <v>1</v>
      </c>
      <c r="O840" t="b">
        <f>F840=ステップ対応前!F840</f>
        <v>1</v>
      </c>
      <c r="P840" t="b">
        <f>G840=ステップ対応前!G840</f>
        <v>1</v>
      </c>
      <c r="Q840" t="b">
        <f>H840=ステップ対応前!H840</f>
        <v>1</v>
      </c>
      <c r="R840" t="b">
        <f>I840=ステップ対応前!I840</f>
        <v>1</v>
      </c>
      <c r="S840" t="b">
        <f>J840=ステップ対応前!J840</f>
        <v>1</v>
      </c>
    </row>
    <row r="841" spans="1:19" x14ac:dyDescent="0.55000000000000004">
      <c r="A841" s="87">
        <v>45933.581145833334</v>
      </c>
      <c r="B841" s="66" t="s">
        <v>1387</v>
      </c>
      <c r="C841" s="66" t="s">
        <v>521</v>
      </c>
      <c r="D841" s="68">
        <v>45762</v>
      </c>
      <c r="E841" s="67">
        <v>65</v>
      </c>
      <c r="F841" s="67">
        <v>0</v>
      </c>
      <c r="G841" s="67">
        <v>113</v>
      </c>
      <c r="H841" s="66" t="s">
        <v>520</v>
      </c>
      <c r="I841" s="66" t="s">
        <v>473</v>
      </c>
      <c r="J841" s="67">
        <v>160</v>
      </c>
      <c r="K841" t="b">
        <f>B841=ステップ対応前!B841</f>
        <v>1</v>
      </c>
      <c r="L841" t="b">
        <f>C841=ステップ対応前!C841</f>
        <v>1</v>
      </c>
      <c r="M841" t="b">
        <f>D841=ステップ対応前!D841</f>
        <v>1</v>
      </c>
      <c r="N841" t="b">
        <f>E841=ステップ対応前!E841</f>
        <v>1</v>
      </c>
      <c r="O841" t="b">
        <f>F841=ステップ対応前!F841</f>
        <v>1</v>
      </c>
      <c r="P841" t="b">
        <f>G841=ステップ対応前!G841</f>
        <v>1</v>
      </c>
      <c r="Q841" t="b">
        <f>H841=ステップ対応前!H841</f>
        <v>1</v>
      </c>
      <c r="R841" t="b">
        <f>I841=ステップ対応前!I841</f>
        <v>1</v>
      </c>
      <c r="S841" t="b">
        <f>J841=ステップ対応前!J841</f>
        <v>1</v>
      </c>
    </row>
    <row r="842" spans="1:19" x14ac:dyDescent="0.55000000000000004">
      <c r="A842" s="87">
        <v>45933.581145833334</v>
      </c>
      <c r="B842" s="66" t="s">
        <v>1387</v>
      </c>
      <c r="C842" s="66" t="s">
        <v>521</v>
      </c>
      <c r="D842" s="68">
        <v>45763</v>
      </c>
      <c r="E842" s="67">
        <v>90</v>
      </c>
      <c r="F842" s="67">
        <v>0</v>
      </c>
      <c r="G842" s="67">
        <v>126</v>
      </c>
      <c r="H842" s="66" t="s">
        <v>520</v>
      </c>
      <c r="I842" s="66" t="s">
        <v>473</v>
      </c>
      <c r="J842" s="67">
        <v>160</v>
      </c>
      <c r="K842" t="b">
        <f>B842=ステップ対応前!B842</f>
        <v>1</v>
      </c>
      <c r="L842" t="b">
        <f>C842=ステップ対応前!C842</f>
        <v>1</v>
      </c>
      <c r="M842" t="b">
        <f>D842=ステップ対応前!D842</f>
        <v>1</v>
      </c>
      <c r="N842" t="b">
        <f>E842=ステップ対応前!E842</f>
        <v>1</v>
      </c>
      <c r="O842" t="b">
        <f>F842=ステップ対応前!F842</f>
        <v>1</v>
      </c>
      <c r="P842" t="b">
        <f>G842=ステップ対応前!G842</f>
        <v>1</v>
      </c>
      <c r="Q842" t="b">
        <f>H842=ステップ対応前!H842</f>
        <v>1</v>
      </c>
      <c r="R842" t="b">
        <f>I842=ステップ対応前!I842</f>
        <v>1</v>
      </c>
      <c r="S842" t="b">
        <f>J842=ステップ対応前!J842</f>
        <v>1</v>
      </c>
    </row>
    <row r="843" spans="1:19" x14ac:dyDescent="0.55000000000000004">
      <c r="A843" s="87">
        <v>45933.581145833334</v>
      </c>
      <c r="B843" s="66" t="s">
        <v>1387</v>
      </c>
      <c r="C843" s="66" t="s">
        <v>521</v>
      </c>
      <c r="D843" s="68">
        <v>45764</v>
      </c>
      <c r="E843" s="67">
        <v>75</v>
      </c>
      <c r="F843" s="67">
        <v>0</v>
      </c>
      <c r="G843" s="67">
        <v>129</v>
      </c>
      <c r="H843" s="66" t="s">
        <v>520</v>
      </c>
      <c r="I843" s="66" t="s">
        <v>473</v>
      </c>
      <c r="J843" s="67">
        <v>160</v>
      </c>
      <c r="K843" t="b">
        <f>B843=ステップ対応前!B843</f>
        <v>1</v>
      </c>
      <c r="L843" t="b">
        <f>C843=ステップ対応前!C843</f>
        <v>1</v>
      </c>
      <c r="M843" t="b">
        <f>D843=ステップ対応前!D843</f>
        <v>1</v>
      </c>
      <c r="N843" t="b">
        <f>E843=ステップ対応前!E843</f>
        <v>1</v>
      </c>
      <c r="O843" t="b">
        <f>F843=ステップ対応前!F843</f>
        <v>1</v>
      </c>
      <c r="P843" t="b">
        <f>G843=ステップ対応前!G843</f>
        <v>1</v>
      </c>
      <c r="Q843" t="b">
        <f>H843=ステップ対応前!H843</f>
        <v>1</v>
      </c>
      <c r="R843" t="b">
        <f>I843=ステップ対応前!I843</f>
        <v>1</v>
      </c>
      <c r="S843" t="b">
        <f>J843=ステップ対応前!J843</f>
        <v>1</v>
      </c>
    </row>
    <row r="844" spans="1:19" x14ac:dyDescent="0.55000000000000004">
      <c r="A844" s="87">
        <v>45933.581145833334</v>
      </c>
      <c r="B844" s="66" t="s">
        <v>1387</v>
      </c>
      <c r="C844" s="66" t="s">
        <v>521</v>
      </c>
      <c r="D844" s="68">
        <v>45765</v>
      </c>
      <c r="E844" s="67">
        <v>80</v>
      </c>
      <c r="F844" s="67">
        <v>0</v>
      </c>
      <c r="G844" s="67">
        <v>119</v>
      </c>
      <c r="H844" s="66" t="s">
        <v>520</v>
      </c>
      <c r="I844" s="66" t="s">
        <v>473</v>
      </c>
      <c r="J844" s="67">
        <v>160</v>
      </c>
      <c r="K844" t="b">
        <f>B844=ステップ対応前!B844</f>
        <v>1</v>
      </c>
      <c r="L844" t="b">
        <f>C844=ステップ対応前!C844</f>
        <v>1</v>
      </c>
      <c r="M844" t="b">
        <f>D844=ステップ対応前!D844</f>
        <v>1</v>
      </c>
      <c r="N844" t="b">
        <f>E844=ステップ対応前!E844</f>
        <v>1</v>
      </c>
      <c r="O844" t="b">
        <f>F844=ステップ対応前!F844</f>
        <v>1</v>
      </c>
      <c r="P844" t="b">
        <f>G844=ステップ対応前!G844</f>
        <v>1</v>
      </c>
      <c r="Q844" t="b">
        <f>H844=ステップ対応前!H844</f>
        <v>1</v>
      </c>
      <c r="R844" t="b">
        <f>I844=ステップ対応前!I844</f>
        <v>1</v>
      </c>
      <c r="S844" t="b">
        <f>J844=ステップ対応前!J844</f>
        <v>1</v>
      </c>
    </row>
    <row r="845" spans="1:19" x14ac:dyDescent="0.55000000000000004">
      <c r="A845" s="87">
        <v>45933.581145833334</v>
      </c>
      <c r="B845" s="66" t="s">
        <v>1387</v>
      </c>
      <c r="C845" s="66" t="s">
        <v>521</v>
      </c>
      <c r="D845" s="68">
        <v>45768</v>
      </c>
      <c r="E845" s="67">
        <v>100</v>
      </c>
      <c r="F845" s="67">
        <v>0</v>
      </c>
      <c r="G845" s="67">
        <v>124</v>
      </c>
      <c r="H845" s="66" t="s">
        <v>520</v>
      </c>
      <c r="I845" s="66" t="s">
        <v>473</v>
      </c>
      <c r="J845" s="67">
        <v>160</v>
      </c>
      <c r="K845" t="b">
        <f>B845=ステップ対応前!B845</f>
        <v>1</v>
      </c>
      <c r="L845" t="b">
        <f>C845=ステップ対応前!C845</f>
        <v>1</v>
      </c>
      <c r="M845" t="b">
        <f>D845=ステップ対応前!D845</f>
        <v>1</v>
      </c>
      <c r="N845" t="b">
        <f>E845=ステップ対応前!E845</f>
        <v>1</v>
      </c>
      <c r="O845" t="b">
        <f>F845=ステップ対応前!F845</f>
        <v>1</v>
      </c>
      <c r="P845" t="b">
        <f>G845=ステップ対応前!G845</f>
        <v>1</v>
      </c>
      <c r="Q845" t="b">
        <f>H845=ステップ対応前!H845</f>
        <v>1</v>
      </c>
      <c r="R845" t="b">
        <f>I845=ステップ対応前!I845</f>
        <v>1</v>
      </c>
      <c r="S845" t="b">
        <f>J845=ステップ対応前!J845</f>
        <v>1</v>
      </c>
    </row>
    <row r="846" spans="1:19" x14ac:dyDescent="0.55000000000000004">
      <c r="A846" s="87">
        <v>45933.581145833334</v>
      </c>
      <c r="B846" s="66" t="s">
        <v>1387</v>
      </c>
      <c r="C846" s="66" t="s">
        <v>521</v>
      </c>
      <c r="D846" s="68">
        <v>45769</v>
      </c>
      <c r="E846" s="67">
        <v>115</v>
      </c>
      <c r="F846" s="67">
        <v>0</v>
      </c>
      <c r="G846" s="67">
        <v>112</v>
      </c>
      <c r="H846" s="66" t="s">
        <v>520</v>
      </c>
      <c r="I846" s="66" t="s">
        <v>473</v>
      </c>
      <c r="J846" s="67">
        <v>160</v>
      </c>
      <c r="K846" t="b">
        <f>B846=ステップ対応前!B846</f>
        <v>1</v>
      </c>
      <c r="L846" t="b">
        <f>C846=ステップ対応前!C846</f>
        <v>1</v>
      </c>
      <c r="M846" t="b">
        <f>D846=ステップ対応前!D846</f>
        <v>1</v>
      </c>
      <c r="N846" t="b">
        <f>E846=ステップ対応前!E846</f>
        <v>1</v>
      </c>
      <c r="O846" t="b">
        <f>F846=ステップ対応前!F846</f>
        <v>1</v>
      </c>
      <c r="P846" t="b">
        <f>G846=ステップ対応前!G846</f>
        <v>1</v>
      </c>
      <c r="Q846" t="b">
        <f>H846=ステップ対応前!H846</f>
        <v>1</v>
      </c>
      <c r="R846" t="b">
        <f>I846=ステップ対応前!I846</f>
        <v>1</v>
      </c>
      <c r="S846" t="b">
        <f>J846=ステップ対応前!J846</f>
        <v>1</v>
      </c>
    </row>
    <row r="847" spans="1:19" x14ac:dyDescent="0.55000000000000004">
      <c r="A847" s="87">
        <v>45933.581145833334</v>
      </c>
      <c r="B847" s="66" t="s">
        <v>1387</v>
      </c>
      <c r="C847" s="66" t="s">
        <v>521</v>
      </c>
      <c r="D847" s="68">
        <v>45770</v>
      </c>
      <c r="E847" s="67">
        <v>95</v>
      </c>
      <c r="F847" s="67">
        <v>0</v>
      </c>
      <c r="G847" s="67">
        <v>114</v>
      </c>
      <c r="H847" s="66" t="s">
        <v>520</v>
      </c>
      <c r="I847" s="66" t="s">
        <v>473</v>
      </c>
      <c r="J847" s="67">
        <v>160</v>
      </c>
      <c r="K847" t="b">
        <f>B847=ステップ対応前!B847</f>
        <v>1</v>
      </c>
      <c r="L847" t="b">
        <f>C847=ステップ対応前!C847</f>
        <v>1</v>
      </c>
      <c r="M847" t="b">
        <f>D847=ステップ対応前!D847</f>
        <v>1</v>
      </c>
      <c r="N847" t="b">
        <f>E847=ステップ対応前!E847</f>
        <v>1</v>
      </c>
      <c r="O847" t="b">
        <f>F847=ステップ対応前!F847</f>
        <v>1</v>
      </c>
      <c r="P847" t="b">
        <f>G847=ステップ対応前!G847</f>
        <v>1</v>
      </c>
      <c r="Q847" t="b">
        <f>H847=ステップ対応前!H847</f>
        <v>1</v>
      </c>
      <c r="R847" t="b">
        <f>I847=ステップ対応前!I847</f>
        <v>1</v>
      </c>
      <c r="S847" t="b">
        <f>J847=ステップ対応前!J847</f>
        <v>1</v>
      </c>
    </row>
    <row r="848" spans="1:19" x14ac:dyDescent="0.55000000000000004">
      <c r="A848" s="87">
        <v>45933.581145833334</v>
      </c>
      <c r="B848" s="66" t="s">
        <v>1387</v>
      </c>
      <c r="C848" s="66" t="s">
        <v>521</v>
      </c>
      <c r="D848" s="68">
        <v>45771</v>
      </c>
      <c r="E848" s="67">
        <v>103</v>
      </c>
      <c r="F848" s="67">
        <v>0</v>
      </c>
      <c r="G848" s="67">
        <v>49</v>
      </c>
      <c r="H848" s="66" t="s">
        <v>520</v>
      </c>
      <c r="I848" s="66" t="s">
        <v>473</v>
      </c>
      <c r="J848" s="67">
        <v>160</v>
      </c>
      <c r="K848" t="b">
        <f>B848=ステップ対応前!B848</f>
        <v>1</v>
      </c>
      <c r="L848" t="b">
        <f>C848=ステップ対応前!C848</f>
        <v>1</v>
      </c>
      <c r="M848" t="b">
        <f>D848=ステップ対応前!D848</f>
        <v>1</v>
      </c>
      <c r="N848" t="b">
        <f>E848=ステップ対応前!E848</f>
        <v>1</v>
      </c>
      <c r="O848" t="b">
        <f>F848=ステップ対応前!F848</f>
        <v>1</v>
      </c>
      <c r="P848" t="b">
        <f>G848=ステップ対応前!G848</f>
        <v>1</v>
      </c>
      <c r="Q848" t="b">
        <f>H848=ステップ対応前!H848</f>
        <v>1</v>
      </c>
      <c r="R848" t="b">
        <f>I848=ステップ対応前!I848</f>
        <v>1</v>
      </c>
      <c r="S848" t="b">
        <f>J848=ステップ対応前!J848</f>
        <v>1</v>
      </c>
    </row>
    <row r="849" spans="1:19" x14ac:dyDescent="0.55000000000000004">
      <c r="A849" s="87">
        <v>45933.581145833334</v>
      </c>
      <c r="B849" s="66" t="s">
        <v>1387</v>
      </c>
      <c r="C849" s="66" t="s">
        <v>521</v>
      </c>
      <c r="D849" s="68">
        <v>45772</v>
      </c>
      <c r="E849" s="67">
        <v>118</v>
      </c>
      <c r="F849" s="67">
        <v>0</v>
      </c>
      <c r="G849" s="67">
        <v>0</v>
      </c>
      <c r="H849" s="66" t="s">
        <v>520</v>
      </c>
      <c r="I849" s="66" t="s">
        <v>473</v>
      </c>
      <c r="J849" s="67">
        <v>160</v>
      </c>
      <c r="K849" t="b">
        <f>B849=ステップ対応前!B849</f>
        <v>1</v>
      </c>
      <c r="L849" t="b">
        <f>C849=ステップ対応前!C849</f>
        <v>1</v>
      </c>
      <c r="M849" t="b">
        <f>D849=ステップ対応前!D849</f>
        <v>1</v>
      </c>
      <c r="N849" t="b">
        <f>E849=ステップ対応前!E849</f>
        <v>1</v>
      </c>
      <c r="O849" t="b">
        <f>F849=ステップ対応前!F849</f>
        <v>1</v>
      </c>
      <c r="P849" t="b">
        <f>G849=ステップ対応前!G849</f>
        <v>1</v>
      </c>
      <c r="Q849" t="b">
        <f>H849=ステップ対応前!H849</f>
        <v>1</v>
      </c>
      <c r="R849" t="b">
        <f>I849=ステップ対応前!I849</f>
        <v>1</v>
      </c>
      <c r="S849" t="b">
        <f>J849=ステップ対応前!J849</f>
        <v>1</v>
      </c>
    </row>
    <row r="850" spans="1:19" x14ac:dyDescent="0.55000000000000004">
      <c r="A850" s="87">
        <v>45933.581145833334</v>
      </c>
      <c r="B850" s="66" t="s">
        <v>1387</v>
      </c>
      <c r="C850" s="66" t="s">
        <v>535</v>
      </c>
      <c r="D850" s="68">
        <v>45742</v>
      </c>
      <c r="E850" s="67">
        <v>0</v>
      </c>
      <c r="F850" s="67">
        <v>2</v>
      </c>
      <c r="G850" s="67">
        <v>130</v>
      </c>
      <c r="H850" s="66" t="s">
        <v>534</v>
      </c>
      <c r="I850" s="66" t="s">
        <v>496</v>
      </c>
      <c r="J850" s="67">
        <v>250</v>
      </c>
      <c r="K850" t="b">
        <f>B850=ステップ対応前!B850</f>
        <v>1</v>
      </c>
      <c r="L850" t="b">
        <f>C850=ステップ対応前!C850</f>
        <v>1</v>
      </c>
      <c r="M850" t="b">
        <f>D850=ステップ対応前!D850</f>
        <v>1</v>
      </c>
      <c r="N850" t="b">
        <f>E850=ステップ対応前!E850</f>
        <v>1</v>
      </c>
      <c r="O850" t="b">
        <f>F850=ステップ対応前!F850</f>
        <v>1</v>
      </c>
      <c r="P850" t="b">
        <f>G850=ステップ対応前!G850</f>
        <v>1</v>
      </c>
      <c r="Q850" t="b">
        <f>H850=ステップ対応前!H850</f>
        <v>1</v>
      </c>
      <c r="R850" t="b">
        <f>I850=ステップ対応前!I850</f>
        <v>1</v>
      </c>
      <c r="S850" t="b">
        <f>J850=ステップ対応前!J850</f>
        <v>1</v>
      </c>
    </row>
    <row r="851" spans="1:19" x14ac:dyDescent="0.55000000000000004">
      <c r="A851" s="87">
        <v>45933.581145833334</v>
      </c>
      <c r="B851" s="66" t="s">
        <v>1387</v>
      </c>
      <c r="C851" s="66" t="s">
        <v>535</v>
      </c>
      <c r="D851" s="68">
        <v>45744</v>
      </c>
      <c r="E851" s="67">
        <v>0</v>
      </c>
      <c r="F851" s="67">
        <v>60</v>
      </c>
      <c r="G851" s="67">
        <v>129</v>
      </c>
      <c r="H851" s="66" t="s">
        <v>534</v>
      </c>
      <c r="I851" s="66" t="s">
        <v>496</v>
      </c>
      <c r="J851" s="67">
        <v>250</v>
      </c>
      <c r="K851" t="b">
        <f>B851=ステップ対応前!B851</f>
        <v>1</v>
      </c>
      <c r="L851" t="b">
        <f>C851=ステップ対応前!C851</f>
        <v>1</v>
      </c>
      <c r="M851" t="b">
        <f>D851=ステップ対応前!D851</f>
        <v>1</v>
      </c>
      <c r="N851" t="b">
        <f>E851=ステップ対応前!E851</f>
        <v>1</v>
      </c>
      <c r="O851" t="b">
        <f>F851=ステップ対応前!F851</f>
        <v>1</v>
      </c>
      <c r="P851" t="b">
        <f>G851=ステップ対応前!G851</f>
        <v>1</v>
      </c>
      <c r="Q851" t="b">
        <f>H851=ステップ対応前!H851</f>
        <v>1</v>
      </c>
      <c r="R851" t="b">
        <f>I851=ステップ対応前!I851</f>
        <v>1</v>
      </c>
      <c r="S851" t="b">
        <f>J851=ステップ対応前!J851</f>
        <v>1</v>
      </c>
    </row>
    <row r="852" spans="1:19" x14ac:dyDescent="0.55000000000000004">
      <c r="A852" s="87">
        <v>45933.581145833334</v>
      </c>
      <c r="B852" s="66" t="s">
        <v>1387</v>
      </c>
      <c r="C852" s="66" t="s">
        <v>535</v>
      </c>
      <c r="D852" s="68">
        <v>45748</v>
      </c>
      <c r="E852" s="67">
        <v>0</v>
      </c>
      <c r="F852" s="67">
        <v>60</v>
      </c>
      <c r="G852" s="67">
        <v>119</v>
      </c>
      <c r="H852" s="66" t="s">
        <v>534</v>
      </c>
      <c r="I852" s="66" t="s">
        <v>496</v>
      </c>
      <c r="J852" s="67">
        <v>250</v>
      </c>
      <c r="K852" t="b">
        <f>B852=ステップ対応前!B852</f>
        <v>1</v>
      </c>
      <c r="L852" t="b">
        <f>C852=ステップ対応前!C852</f>
        <v>1</v>
      </c>
      <c r="M852" t="b">
        <f>D852=ステップ対応前!D852</f>
        <v>1</v>
      </c>
      <c r="N852" t="b">
        <f>E852=ステップ対応前!E852</f>
        <v>1</v>
      </c>
      <c r="O852" t="b">
        <f>F852=ステップ対応前!F852</f>
        <v>1</v>
      </c>
      <c r="P852" t="b">
        <f>G852=ステップ対応前!G852</f>
        <v>1</v>
      </c>
      <c r="Q852" t="b">
        <f>H852=ステップ対応前!H852</f>
        <v>1</v>
      </c>
      <c r="R852" t="b">
        <f>I852=ステップ対応前!I852</f>
        <v>1</v>
      </c>
      <c r="S852" t="b">
        <f>J852=ステップ対応前!J852</f>
        <v>1</v>
      </c>
    </row>
    <row r="853" spans="1:19" x14ac:dyDescent="0.55000000000000004">
      <c r="A853" s="87">
        <v>45933.581145833334</v>
      </c>
      <c r="B853" s="66" t="s">
        <v>1387</v>
      </c>
      <c r="C853" s="66" t="s">
        <v>535</v>
      </c>
      <c r="D853" s="68">
        <v>45749</v>
      </c>
      <c r="E853" s="67">
        <v>60</v>
      </c>
      <c r="F853" s="67">
        <v>60</v>
      </c>
      <c r="G853" s="67">
        <v>130</v>
      </c>
      <c r="H853" s="66" t="s">
        <v>534</v>
      </c>
      <c r="I853" s="66" t="s">
        <v>496</v>
      </c>
      <c r="J853" s="67">
        <v>250</v>
      </c>
      <c r="K853" t="b">
        <f>B853=ステップ対応前!B853</f>
        <v>1</v>
      </c>
      <c r="L853" t="b">
        <f>C853=ステップ対応前!C853</f>
        <v>1</v>
      </c>
      <c r="M853" t="b">
        <f>D853=ステップ対応前!D853</f>
        <v>1</v>
      </c>
      <c r="N853" t="b">
        <f>E853=ステップ対応前!E853</f>
        <v>1</v>
      </c>
      <c r="O853" t="b">
        <f>F853=ステップ対応前!F853</f>
        <v>1</v>
      </c>
      <c r="P853" t="b">
        <f>G853=ステップ対応前!G853</f>
        <v>1</v>
      </c>
      <c r="Q853" t="b">
        <f>H853=ステップ対応前!H853</f>
        <v>1</v>
      </c>
      <c r="R853" t="b">
        <f>I853=ステップ対応前!I853</f>
        <v>1</v>
      </c>
      <c r="S853" t="b">
        <f>J853=ステップ対応前!J853</f>
        <v>1</v>
      </c>
    </row>
    <row r="854" spans="1:19" x14ac:dyDescent="0.55000000000000004">
      <c r="A854" s="87">
        <v>45933.581145833334</v>
      </c>
      <c r="B854" s="66" t="s">
        <v>1387</v>
      </c>
      <c r="C854" s="66" t="s">
        <v>535</v>
      </c>
      <c r="D854" s="68">
        <v>45750</v>
      </c>
      <c r="E854" s="67">
        <v>60</v>
      </c>
      <c r="F854" s="67">
        <v>60</v>
      </c>
      <c r="G854" s="67">
        <v>110</v>
      </c>
      <c r="H854" s="66" t="s">
        <v>534</v>
      </c>
      <c r="I854" s="66" t="s">
        <v>496</v>
      </c>
      <c r="J854" s="67">
        <v>250</v>
      </c>
      <c r="K854" t="b">
        <f>B854=ステップ対応前!B854</f>
        <v>1</v>
      </c>
      <c r="L854" t="b">
        <f>C854=ステップ対応前!C854</f>
        <v>1</v>
      </c>
      <c r="M854" t="b">
        <f>D854=ステップ対応前!D854</f>
        <v>1</v>
      </c>
      <c r="N854" t="b">
        <f>E854=ステップ対応前!E854</f>
        <v>1</v>
      </c>
      <c r="O854" t="b">
        <f>F854=ステップ対応前!F854</f>
        <v>1</v>
      </c>
      <c r="P854" t="b">
        <f>G854=ステップ対応前!G854</f>
        <v>1</v>
      </c>
      <c r="Q854" t="b">
        <f>H854=ステップ対応前!H854</f>
        <v>1</v>
      </c>
      <c r="R854" t="b">
        <f>I854=ステップ対応前!I854</f>
        <v>1</v>
      </c>
      <c r="S854" t="b">
        <f>J854=ステップ対応前!J854</f>
        <v>1</v>
      </c>
    </row>
    <row r="855" spans="1:19" x14ac:dyDescent="0.55000000000000004">
      <c r="A855" s="87">
        <v>45933.581145833334</v>
      </c>
      <c r="B855" s="66" t="s">
        <v>1387</v>
      </c>
      <c r="C855" s="66" t="s">
        <v>535</v>
      </c>
      <c r="D855" s="68">
        <v>45751</v>
      </c>
      <c r="E855" s="67">
        <v>60</v>
      </c>
      <c r="F855" s="67">
        <v>0</v>
      </c>
      <c r="G855" s="67">
        <v>129</v>
      </c>
      <c r="H855" s="66" t="s">
        <v>534</v>
      </c>
      <c r="I855" s="66" t="s">
        <v>496</v>
      </c>
      <c r="J855" s="67">
        <v>250</v>
      </c>
      <c r="K855" t="b">
        <f>B855=ステップ対応前!B855</f>
        <v>1</v>
      </c>
      <c r="L855" t="b">
        <f>C855=ステップ対応前!C855</f>
        <v>1</v>
      </c>
      <c r="M855" t="b">
        <f>D855=ステップ対応前!D855</f>
        <v>1</v>
      </c>
      <c r="N855" t="b">
        <f>E855=ステップ対応前!E855</f>
        <v>1</v>
      </c>
      <c r="O855" t="b">
        <f>F855=ステップ対応前!F855</f>
        <v>1</v>
      </c>
      <c r="P855" t="b">
        <f>G855=ステップ対応前!G855</f>
        <v>1</v>
      </c>
      <c r="Q855" t="b">
        <f>H855=ステップ対応前!H855</f>
        <v>1</v>
      </c>
      <c r="R855" t="b">
        <f>I855=ステップ対応前!I855</f>
        <v>1</v>
      </c>
      <c r="S855" t="b">
        <f>J855=ステップ対応前!J855</f>
        <v>1</v>
      </c>
    </row>
    <row r="856" spans="1:19" x14ac:dyDescent="0.55000000000000004">
      <c r="A856" s="87">
        <v>45933.581145833334</v>
      </c>
      <c r="B856" s="66" t="s">
        <v>1387</v>
      </c>
      <c r="C856" s="66" t="s">
        <v>535</v>
      </c>
      <c r="D856" s="68">
        <v>45754</v>
      </c>
      <c r="E856" s="67">
        <v>60</v>
      </c>
      <c r="F856" s="67">
        <v>0</v>
      </c>
      <c r="G856" s="67">
        <v>120</v>
      </c>
      <c r="H856" s="66" t="s">
        <v>534</v>
      </c>
      <c r="I856" s="66" t="s">
        <v>496</v>
      </c>
      <c r="J856" s="67">
        <v>250</v>
      </c>
      <c r="K856" t="b">
        <f>B856=ステップ対応前!B856</f>
        <v>1</v>
      </c>
      <c r="L856" t="b">
        <f>C856=ステップ対応前!C856</f>
        <v>1</v>
      </c>
      <c r="M856" t="b">
        <f>D856=ステップ対応前!D856</f>
        <v>1</v>
      </c>
      <c r="N856" t="b">
        <f>E856=ステップ対応前!E856</f>
        <v>1</v>
      </c>
      <c r="O856" t="b">
        <f>F856=ステップ対応前!F856</f>
        <v>1</v>
      </c>
      <c r="P856" t="b">
        <f>G856=ステップ対応前!G856</f>
        <v>1</v>
      </c>
      <c r="Q856" t="b">
        <f>H856=ステップ対応前!H856</f>
        <v>1</v>
      </c>
      <c r="R856" t="b">
        <f>I856=ステップ対応前!I856</f>
        <v>1</v>
      </c>
      <c r="S856" t="b">
        <f>J856=ステップ対応前!J856</f>
        <v>1</v>
      </c>
    </row>
    <row r="857" spans="1:19" x14ac:dyDescent="0.55000000000000004">
      <c r="A857" s="87">
        <v>45933.581145833334</v>
      </c>
      <c r="B857" s="66" t="s">
        <v>1387</v>
      </c>
      <c r="C857" s="66" t="s">
        <v>535</v>
      </c>
      <c r="D857" s="68">
        <v>45791</v>
      </c>
      <c r="E857" s="67">
        <v>0</v>
      </c>
      <c r="F857" s="67">
        <v>1</v>
      </c>
      <c r="G857" s="67">
        <v>123</v>
      </c>
      <c r="H857" s="66" t="s">
        <v>534</v>
      </c>
      <c r="I857" s="66" t="s">
        <v>496</v>
      </c>
      <c r="J857" s="67">
        <v>250</v>
      </c>
      <c r="K857" t="b">
        <f>B857=ステップ対応前!B857</f>
        <v>1</v>
      </c>
      <c r="L857" t="b">
        <f>C857=ステップ対応前!C857</f>
        <v>1</v>
      </c>
      <c r="M857" t="b">
        <f>D857=ステップ対応前!D857</f>
        <v>1</v>
      </c>
      <c r="N857" t="b">
        <f>E857=ステップ対応前!E857</f>
        <v>1</v>
      </c>
      <c r="O857" t="b">
        <f>F857=ステップ対応前!F857</f>
        <v>1</v>
      </c>
      <c r="P857" t="b">
        <f>G857=ステップ対応前!G857</f>
        <v>1</v>
      </c>
      <c r="Q857" t="b">
        <f>H857=ステップ対応前!H857</f>
        <v>1</v>
      </c>
      <c r="R857" t="b">
        <f>I857=ステップ対応前!I857</f>
        <v>1</v>
      </c>
      <c r="S857" t="b">
        <f>J857=ステップ対応前!J857</f>
        <v>1</v>
      </c>
    </row>
    <row r="858" spans="1:19" x14ac:dyDescent="0.55000000000000004">
      <c r="A858" s="87">
        <v>45933.581145833334</v>
      </c>
      <c r="B858" s="66" t="s">
        <v>1387</v>
      </c>
      <c r="C858" s="66" t="s">
        <v>535</v>
      </c>
      <c r="D858" s="68">
        <v>45793</v>
      </c>
      <c r="E858" s="67">
        <v>1</v>
      </c>
      <c r="F858" s="67">
        <v>0</v>
      </c>
      <c r="G858" s="67">
        <v>120</v>
      </c>
      <c r="H858" s="66" t="s">
        <v>534</v>
      </c>
      <c r="I858" s="66" t="s">
        <v>496</v>
      </c>
      <c r="J858" s="67">
        <v>250</v>
      </c>
      <c r="K858" t="b">
        <f>B858=ステップ対応前!B858</f>
        <v>1</v>
      </c>
      <c r="L858" t="b">
        <f>C858=ステップ対応前!C858</f>
        <v>1</v>
      </c>
      <c r="M858" t="b">
        <f>D858=ステップ対応前!D858</f>
        <v>1</v>
      </c>
      <c r="N858" t="b">
        <f>E858=ステップ対応前!E858</f>
        <v>1</v>
      </c>
      <c r="O858" t="b">
        <f>F858=ステップ対応前!F858</f>
        <v>1</v>
      </c>
      <c r="P858" t="b">
        <f>G858=ステップ対応前!G858</f>
        <v>1</v>
      </c>
      <c r="Q858" t="b">
        <f>H858=ステップ対応前!H858</f>
        <v>1</v>
      </c>
      <c r="R858" t="b">
        <f>I858=ステップ対応前!I858</f>
        <v>1</v>
      </c>
      <c r="S858" t="b">
        <f>J858=ステップ対応前!J858</f>
        <v>1</v>
      </c>
    </row>
    <row r="859" spans="1:19" x14ac:dyDescent="0.55000000000000004">
      <c r="A859" s="87">
        <v>45933.581145833334</v>
      </c>
      <c r="B859" s="66" t="s">
        <v>1387</v>
      </c>
      <c r="C859" s="66" t="s">
        <v>535</v>
      </c>
      <c r="D859" s="68">
        <v>45796</v>
      </c>
      <c r="E859" s="67">
        <v>0</v>
      </c>
      <c r="F859" s="67">
        <v>35</v>
      </c>
      <c r="G859" s="67">
        <v>114</v>
      </c>
      <c r="H859" s="66" t="s">
        <v>534</v>
      </c>
      <c r="I859" s="66" t="s">
        <v>496</v>
      </c>
      <c r="J859" s="67">
        <v>250</v>
      </c>
      <c r="K859" t="b">
        <f>B859=ステップ対応前!B859</f>
        <v>1</v>
      </c>
      <c r="L859" t="b">
        <f>C859=ステップ対応前!C859</f>
        <v>1</v>
      </c>
      <c r="M859" t="b">
        <f>D859=ステップ対応前!D859</f>
        <v>1</v>
      </c>
      <c r="N859" t="b">
        <f>E859=ステップ対応前!E859</f>
        <v>1</v>
      </c>
      <c r="O859" t="b">
        <f>F859=ステップ対応前!F859</f>
        <v>1</v>
      </c>
      <c r="P859" t="b">
        <f>G859=ステップ対応前!G859</f>
        <v>1</v>
      </c>
      <c r="Q859" t="b">
        <f>H859=ステップ対応前!H859</f>
        <v>1</v>
      </c>
      <c r="R859" t="b">
        <f>I859=ステップ対応前!I859</f>
        <v>1</v>
      </c>
      <c r="S859" t="b">
        <f>J859=ステップ対応前!J859</f>
        <v>1</v>
      </c>
    </row>
    <row r="860" spans="1:19" x14ac:dyDescent="0.55000000000000004">
      <c r="A860" s="87">
        <v>45933.581145833334</v>
      </c>
      <c r="B860" s="66" t="s">
        <v>1387</v>
      </c>
      <c r="C860" s="66" t="s">
        <v>535</v>
      </c>
      <c r="D860" s="68">
        <v>45798</v>
      </c>
      <c r="E860" s="67">
        <v>0</v>
      </c>
      <c r="F860" s="67">
        <v>35</v>
      </c>
      <c r="G860" s="67">
        <v>108</v>
      </c>
      <c r="H860" s="66" t="s">
        <v>534</v>
      </c>
      <c r="I860" s="66" t="s">
        <v>496</v>
      </c>
      <c r="J860" s="67">
        <v>250</v>
      </c>
      <c r="K860" t="b">
        <f>B860=ステップ対応前!B860</f>
        <v>1</v>
      </c>
      <c r="L860" t="b">
        <f>C860=ステップ対応前!C860</f>
        <v>1</v>
      </c>
      <c r="M860" t="b">
        <f>D860=ステップ対応前!D860</f>
        <v>1</v>
      </c>
      <c r="N860" t="b">
        <f>E860=ステップ対応前!E860</f>
        <v>1</v>
      </c>
      <c r="O860" t="b">
        <f>F860=ステップ対応前!F860</f>
        <v>1</v>
      </c>
      <c r="P860" t="b">
        <f>G860=ステップ対応前!G860</f>
        <v>1</v>
      </c>
      <c r="Q860" t="b">
        <f>H860=ステップ対応前!H860</f>
        <v>1</v>
      </c>
      <c r="R860" t="b">
        <f>I860=ステップ対応前!I860</f>
        <v>1</v>
      </c>
      <c r="S860" t="b">
        <f>J860=ステップ対応前!J860</f>
        <v>1</v>
      </c>
    </row>
    <row r="861" spans="1:19" x14ac:dyDescent="0.55000000000000004">
      <c r="A861" s="87">
        <v>45933.581145833334</v>
      </c>
      <c r="B861" s="66" t="s">
        <v>1387</v>
      </c>
      <c r="C861" s="66" t="s">
        <v>535</v>
      </c>
      <c r="D861" s="68">
        <v>45799</v>
      </c>
      <c r="E861" s="67">
        <v>35</v>
      </c>
      <c r="F861" s="67">
        <v>31</v>
      </c>
      <c r="G861" s="67">
        <v>109</v>
      </c>
      <c r="H861" s="66" t="s">
        <v>534</v>
      </c>
      <c r="I861" s="66" t="s">
        <v>496</v>
      </c>
      <c r="J861" s="67">
        <v>250</v>
      </c>
      <c r="K861" t="b">
        <f>B861=ステップ対応前!B861</f>
        <v>1</v>
      </c>
      <c r="L861" t="b">
        <f>C861=ステップ対応前!C861</f>
        <v>1</v>
      </c>
      <c r="M861" t="b">
        <f>D861=ステップ対応前!D861</f>
        <v>1</v>
      </c>
      <c r="N861" t="b">
        <f>E861=ステップ対応前!E861</f>
        <v>1</v>
      </c>
      <c r="O861" t="b">
        <f>F861=ステップ対応前!F861</f>
        <v>1</v>
      </c>
      <c r="P861" t="b">
        <f>G861=ステップ対応前!G861</f>
        <v>1</v>
      </c>
      <c r="Q861" t="b">
        <f>H861=ステップ対応前!H861</f>
        <v>1</v>
      </c>
      <c r="R861" t="b">
        <f>I861=ステップ対応前!I861</f>
        <v>1</v>
      </c>
      <c r="S861" t="b">
        <f>J861=ステップ対応前!J861</f>
        <v>1</v>
      </c>
    </row>
    <row r="862" spans="1:19" x14ac:dyDescent="0.55000000000000004">
      <c r="A862" s="87">
        <v>45933.581145833334</v>
      </c>
      <c r="B862" s="66" t="s">
        <v>1387</v>
      </c>
      <c r="C862" s="66" t="s">
        <v>535</v>
      </c>
      <c r="D862" s="68">
        <v>45800</v>
      </c>
      <c r="E862" s="67">
        <v>35</v>
      </c>
      <c r="F862" s="67">
        <v>20</v>
      </c>
      <c r="G862" s="67">
        <v>110</v>
      </c>
      <c r="H862" s="66" t="s">
        <v>534</v>
      </c>
      <c r="I862" s="66" t="s">
        <v>496</v>
      </c>
      <c r="J862" s="67">
        <v>250</v>
      </c>
      <c r="K862" t="b">
        <f>B862=ステップ対応前!B862</f>
        <v>1</v>
      </c>
      <c r="L862" t="b">
        <f>C862=ステップ対応前!C862</f>
        <v>1</v>
      </c>
      <c r="M862" t="b">
        <f>D862=ステップ対応前!D862</f>
        <v>1</v>
      </c>
      <c r="N862" t="b">
        <f>E862=ステップ対応前!E862</f>
        <v>1</v>
      </c>
      <c r="O862" t="b">
        <f>F862=ステップ対応前!F862</f>
        <v>1</v>
      </c>
      <c r="P862" t="b">
        <f>G862=ステップ対応前!G862</f>
        <v>1</v>
      </c>
      <c r="Q862" t="b">
        <f>H862=ステップ対応前!H862</f>
        <v>1</v>
      </c>
      <c r="R862" t="b">
        <f>I862=ステップ対応前!I862</f>
        <v>1</v>
      </c>
      <c r="S862" t="b">
        <f>J862=ステップ対応前!J862</f>
        <v>1</v>
      </c>
    </row>
    <row r="863" spans="1:19" x14ac:dyDescent="0.55000000000000004">
      <c r="A863" s="87">
        <v>45933.581145833334</v>
      </c>
      <c r="B863" s="66" t="s">
        <v>1387</v>
      </c>
      <c r="C863" s="66" t="s">
        <v>535</v>
      </c>
      <c r="D863" s="68">
        <v>45803</v>
      </c>
      <c r="E863" s="67">
        <v>31</v>
      </c>
      <c r="F863" s="67">
        <v>25</v>
      </c>
      <c r="G863" s="67">
        <v>111</v>
      </c>
      <c r="H863" s="66" t="s">
        <v>534</v>
      </c>
      <c r="I863" s="66" t="s">
        <v>496</v>
      </c>
      <c r="J863" s="67">
        <v>250</v>
      </c>
      <c r="K863" t="b">
        <f>B863=ステップ対応前!B863</f>
        <v>1</v>
      </c>
      <c r="L863" t="b">
        <f>C863=ステップ対応前!C863</f>
        <v>1</v>
      </c>
      <c r="M863" t="b">
        <f>D863=ステップ対応前!D863</f>
        <v>1</v>
      </c>
      <c r="N863" t="b">
        <f>E863=ステップ対応前!E863</f>
        <v>1</v>
      </c>
      <c r="O863" t="b">
        <f>F863=ステップ対応前!F863</f>
        <v>1</v>
      </c>
      <c r="P863" t="b">
        <f>G863=ステップ対応前!G863</f>
        <v>1</v>
      </c>
      <c r="Q863" t="b">
        <f>H863=ステップ対応前!H863</f>
        <v>1</v>
      </c>
      <c r="R863" t="b">
        <f>I863=ステップ対応前!I863</f>
        <v>1</v>
      </c>
      <c r="S863" t="b">
        <f>J863=ステップ対応前!J863</f>
        <v>1</v>
      </c>
    </row>
    <row r="864" spans="1:19" x14ac:dyDescent="0.55000000000000004">
      <c r="A864" s="87">
        <v>45933.581145833334</v>
      </c>
      <c r="B864" s="66" t="s">
        <v>1387</v>
      </c>
      <c r="C864" s="66" t="s">
        <v>535</v>
      </c>
      <c r="D864" s="68">
        <v>45804</v>
      </c>
      <c r="E864" s="67">
        <v>20</v>
      </c>
      <c r="F864" s="67">
        <v>0</v>
      </c>
      <c r="G864" s="67">
        <v>94</v>
      </c>
      <c r="H864" s="66" t="s">
        <v>534</v>
      </c>
      <c r="I864" s="66" t="s">
        <v>496</v>
      </c>
      <c r="J864" s="67">
        <v>250</v>
      </c>
      <c r="K864" t="b">
        <f>B864=ステップ対応前!B864</f>
        <v>1</v>
      </c>
      <c r="L864" t="b">
        <f>C864=ステップ対応前!C864</f>
        <v>1</v>
      </c>
      <c r="M864" t="b">
        <f>D864=ステップ対応前!D864</f>
        <v>1</v>
      </c>
      <c r="N864" t="b">
        <f>E864=ステップ対応前!E864</f>
        <v>1</v>
      </c>
      <c r="O864" t="b">
        <f>F864=ステップ対応前!F864</f>
        <v>1</v>
      </c>
      <c r="P864" t="b">
        <f>G864=ステップ対応前!G864</f>
        <v>1</v>
      </c>
      <c r="Q864" t="b">
        <f>H864=ステップ対応前!H864</f>
        <v>1</v>
      </c>
      <c r="R864" t="b">
        <f>I864=ステップ対応前!I864</f>
        <v>1</v>
      </c>
      <c r="S864" t="b">
        <f>J864=ステップ対応前!J864</f>
        <v>1</v>
      </c>
    </row>
    <row r="865" spans="1:19" x14ac:dyDescent="0.55000000000000004">
      <c r="A865" s="87">
        <v>45933.581145833334</v>
      </c>
      <c r="B865" s="66" t="s">
        <v>1387</v>
      </c>
      <c r="C865" s="66" t="s">
        <v>535</v>
      </c>
      <c r="D865" s="68">
        <v>45805</v>
      </c>
      <c r="E865" s="67">
        <v>25</v>
      </c>
      <c r="F865" s="67">
        <v>0</v>
      </c>
      <c r="G865" s="67">
        <v>93</v>
      </c>
      <c r="H865" s="66" t="s">
        <v>534</v>
      </c>
      <c r="I865" s="66" t="s">
        <v>496</v>
      </c>
      <c r="J865" s="67">
        <v>250</v>
      </c>
      <c r="K865" t="b">
        <f>B865=ステップ対応前!B865</f>
        <v>1</v>
      </c>
      <c r="L865" t="b">
        <f>C865=ステップ対応前!C865</f>
        <v>1</v>
      </c>
      <c r="M865" t="b">
        <f>D865=ステップ対応前!D865</f>
        <v>1</v>
      </c>
      <c r="N865" t="b">
        <f>E865=ステップ対応前!E865</f>
        <v>1</v>
      </c>
      <c r="O865" t="b">
        <f>F865=ステップ対応前!F865</f>
        <v>1</v>
      </c>
      <c r="P865" t="b">
        <f>G865=ステップ対応前!G865</f>
        <v>1</v>
      </c>
      <c r="Q865" t="b">
        <f>H865=ステップ対応前!H865</f>
        <v>1</v>
      </c>
      <c r="R865" t="b">
        <f>I865=ステップ対応前!I865</f>
        <v>1</v>
      </c>
      <c r="S865" t="b">
        <f>J865=ステップ対応前!J865</f>
        <v>1</v>
      </c>
    </row>
    <row r="866" spans="1:19" x14ac:dyDescent="0.55000000000000004">
      <c r="A866" s="87">
        <v>45933.581145833334</v>
      </c>
      <c r="B866" s="66" t="s">
        <v>1387</v>
      </c>
      <c r="C866" s="66" t="s">
        <v>536</v>
      </c>
      <c r="D866" s="68">
        <v>45764</v>
      </c>
      <c r="E866" s="67">
        <v>0</v>
      </c>
      <c r="F866" s="67">
        <v>60</v>
      </c>
      <c r="G866" s="67">
        <v>129</v>
      </c>
      <c r="H866" s="66" t="s">
        <v>534</v>
      </c>
      <c r="I866" s="66" t="s">
        <v>496</v>
      </c>
      <c r="J866" s="67">
        <v>250</v>
      </c>
      <c r="K866" t="b">
        <f>B866=ステップ対応前!B866</f>
        <v>1</v>
      </c>
      <c r="L866" t="b">
        <f>C866=ステップ対応前!C866</f>
        <v>1</v>
      </c>
      <c r="M866" t="b">
        <f>D866=ステップ対応前!D866</f>
        <v>1</v>
      </c>
      <c r="N866" t="b">
        <f>E866=ステップ対応前!E866</f>
        <v>1</v>
      </c>
      <c r="O866" t="b">
        <f>F866=ステップ対応前!F866</f>
        <v>1</v>
      </c>
      <c r="P866" t="b">
        <f>G866=ステップ対応前!G866</f>
        <v>1</v>
      </c>
      <c r="Q866" t="b">
        <f>H866=ステップ対応前!H866</f>
        <v>1</v>
      </c>
      <c r="R866" t="b">
        <f>I866=ステップ対応前!I866</f>
        <v>1</v>
      </c>
      <c r="S866" t="b">
        <f>J866=ステップ対応前!J866</f>
        <v>1</v>
      </c>
    </row>
    <row r="867" spans="1:19" x14ac:dyDescent="0.55000000000000004">
      <c r="A867" s="87">
        <v>45933.581145833334</v>
      </c>
      <c r="B867" s="66" t="s">
        <v>1387</v>
      </c>
      <c r="C867" s="66" t="s">
        <v>536</v>
      </c>
      <c r="D867" s="68">
        <v>45768</v>
      </c>
      <c r="E867" s="67">
        <v>60</v>
      </c>
      <c r="F867" s="67">
        <v>0</v>
      </c>
      <c r="G867" s="67">
        <v>124</v>
      </c>
      <c r="H867" s="66" t="s">
        <v>534</v>
      </c>
      <c r="I867" s="66" t="s">
        <v>496</v>
      </c>
      <c r="J867" s="67">
        <v>250</v>
      </c>
      <c r="K867" t="b">
        <f>B867=ステップ対応前!B867</f>
        <v>1</v>
      </c>
      <c r="L867" t="b">
        <f>C867=ステップ対応前!C867</f>
        <v>1</v>
      </c>
      <c r="M867" t="b">
        <f>D867=ステップ対応前!D867</f>
        <v>1</v>
      </c>
      <c r="N867" t="b">
        <f>E867=ステップ対応前!E867</f>
        <v>1</v>
      </c>
      <c r="O867" t="b">
        <f>F867=ステップ対応前!F867</f>
        <v>1</v>
      </c>
      <c r="P867" t="b">
        <f>G867=ステップ対応前!G867</f>
        <v>1</v>
      </c>
      <c r="Q867" t="b">
        <f>H867=ステップ対応前!H867</f>
        <v>1</v>
      </c>
      <c r="R867" t="b">
        <f>I867=ステップ対応前!I867</f>
        <v>1</v>
      </c>
      <c r="S867" t="b">
        <f>J867=ステップ対応前!J867</f>
        <v>1</v>
      </c>
    </row>
    <row r="868" spans="1:19" x14ac:dyDescent="0.55000000000000004">
      <c r="A868" s="87">
        <v>45933.581145833334</v>
      </c>
      <c r="B868" s="66" t="s">
        <v>1387</v>
      </c>
      <c r="C868" s="66" t="s">
        <v>536</v>
      </c>
      <c r="D868" s="68">
        <v>45791</v>
      </c>
      <c r="E868" s="67">
        <v>0</v>
      </c>
      <c r="F868" s="67">
        <v>1</v>
      </c>
      <c r="G868" s="67">
        <v>123</v>
      </c>
      <c r="H868" s="66" t="s">
        <v>534</v>
      </c>
      <c r="I868" s="66" t="s">
        <v>496</v>
      </c>
      <c r="J868" s="67">
        <v>250</v>
      </c>
      <c r="K868" t="b">
        <f>B868=ステップ対応前!B868</f>
        <v>1</v>
      </c>
      <c r="L868" t="b">
        <f>C868=ステップ対応前!C868</f>
        <v>1</v>
      </c>
      <c r="M868" t="b">
        <f>D868=ステップ対応前!D868</f>
        <v>1</v>
      </c>
      <c r="N868" t="b">
        <f>E868=ステップ対応前!E868</f>
        <v>1</v>
      </c>
      <c r="O868" t="b">
        <f>F868=ステップ対応前!F868</f>
        <v>1</v>
      </c>
      <c r="P868" t="b">
        <f>G868=ステップ対応前!G868</f>
        <v>1</v>
      </c>
      <c r="Q868" t="b">
        <f>H868=ステップ対応前!H868</f>
        <v>1</v>
      </c>
      <c r="R868" t="b">
        <f>I868=ステップ対応前!I868</f>
        <v>1</v>
      </c>
      <c r="S868" t="b">
        <f>J868=ステップ対応前!J868</f>
        <v>1</v>
      </c>
    </row>
    <row r="869" spans="1:19" x14ac:dyDescent="0.55000000000000004">
      <c r="A869" s="87">
        <v>45933.581145833334</v>
      </c>
      <c r="B869" s="66" t="s">
        <v>1387</v>
      </c>
      <c r="C869" s="66" t="s">
        <v>536</v>
      </c>
      <c r="D869" s="68">
        <v>45793</v>
      </c>
      <c r="E869" s="67">
        <v>1</v>
      </c>
      <c r="F869" s="67">
        <v>0</v>
      </c>
      <c r="G869" s="67">
        <v>120</v>
      </c>
      <c r="H869" s="66" t="s">
        <v>534</v>
      </c>
      <c r="I869" s="66" t="s">
        <v>496</v>
      </c>
      <c r="J869" s="67">
        <v>250</v>
      </c>
      <c r="K869" t="b">
        <f>B869=ステップ対応前!B869</f>
        <v>1</v>
      </c>
      <c r="L869" t="b">
        <f>C869=ステップ対応前!C869</f>
        <v>1</v>
      </c>
      <c r="M869" t="b">
        <f>D869=ステップ対応前!D869</f>
        <v>1</v>
      </c>
      <c r="N869" t="b">
        <f>E869=ステップ対応前!E869</f>
        <v>1</v>
      </c>
      <c r="O869" t="b">
        <f>F869=ステップ対応前!F869</f>
        <v>1</v>
      </c>
      <c r="P869" t="b">
        <f>G869=ステップ対応前!G869</f>
        <v>1</v>
      </c>
      <c r="Q869" t="b">
        <f>H869=ステップ対応前!H869</f>
        <v>1</v>
      </c>
      <c r="R869" t="b">
        <f>I869=ステップ対応前!I869</f>
        <v>1</v>
      </c>
      <c r="S869" t="b">
        <f>J869=ステップ対応前!J869</f>
        <v>1</v>
      </c>
    </row>
    <row r="870" spans="1:19" x14ac:dyDescent="0.55000000000000004">
      <c r="A870" s="87">
        <v>45933.581145833334</v>
      </c>
      <c r="B870" s="66" t="s">
        <v>1387</v>
      </c>
      <c r="C870" s="66" t="s">
        <v>536</v>
      </c>
      <c r="D870" s="68">
        <v>45800</v>
      </c>
      <c r="E870" s="67">
        <v>0</v>
      </c>
      <c r="F870" s="67">
        <v>15</v>
      </c>
      <c r="G870" s="67">
        <v>110</v>
      </c>
      <c r="H870" s="66" t="s">
        <v>534</v>
      </c>
      <c r="I870" s="66" t="s">
        <v>496</v>
      </c>
      <c r="J870" s="67">
        <v>250</v>
      </c>
      <c r="K870" t="b">
        <f>B870=ステップ対応前!B870</f>
        <v>1</v>
      </c>
      <c r="L870" t="b">
        <f>C870=ステップ対応前!C870</f>
        <v>1</v>
      </c>
      <c r="M870" t="b">
        <f>D870=ステップ対応前!D870</f>
        <v>1</v>
      </c>
      <c r="N870" t="b">
        <f>E870=ステップ対応前!E870</f>
        <v>1</v>
      </c>
      <c r="O870" t="b">
        <f>F870=ステップ対応前!F870</f>
        <v>1</v>
      </c>
      <c r="P870" t="b">
        <f>G870=ステップ対応前!G870</f>
        <v>1</v>
      </c>
      <c r="Q870" t="b">
        <f>H870=ステップ対応前!H870</f>
        <v>1</v>
      </c>
      <c r="R870" t="b">
        <f>I870=ステップ対応前!I870</f>
        <v>1</v>
      </c>
      <c r="S870" t="b">
        <f>J870=ステップ対応前!J870</f>
        <v>1</v>
      </c>
    </row>
    <row r="871" spans="1:19" x14ac:dyDescent="0.55000000000000004">
      <c r="A871" s="87">
        <v>45933.581145833334</v>
      </c>
      <c r="B871" s="66" t="s">
        <v>1387</v>
      </c>
      <c r="C871" s="66" t="s">
        <v>536</v>
      </c>
      <c r="D871" s="68">
        <v>45804</v>
      </c>
      <c r="E871" s="67">
        <v>15</v>
      </c>
      <c r="F871" s="67">
        <v>0</v>
      </c>
      <c r="G871" s="67">
        <v>94</v>
      </c>
      <c r="H871" s="66" t="s">
        <v>534</v>
      </c>
      <c r="I871" s="66" t="s">
        <v>496</v>
      </c>
      <c r="J871" s="67">
        <v>250</v>
      </c>
      <c r="K871" t="b">
        <f>B871=ステップ対応前!B871</f>
        <v>1</v>
      </c>
      <c r="L871" t="b">
        <f>C871=ステップ対応前!C871</f>
        <v>1</v>
      </c>
      <c r="M871" t="b">
        <f>D871=ステップ対応前!D871</f>
        <v>1</v>
      </c>
      <c r="N871" t="b">
        <f>E871=ステップ対応前!E871</f>
        <v>1</v>
      </c>
      <c r="O871" t="b">
        <f>F871=ステップ対応前!F871</f>
        <v>1</v>
      </c>
      <c r="P871" t="b">
        <f>G871=ステップ対応前!G871</f>
        <v>1</v>
      </c>
      <c r="Q871" t="b">
        <f>H871=ステップ対応前!H871</f>
        <v>1</v>
      </c>
      <c r="R871" t="b">
        <f>I871=ステップ対応前!I871</f>
        <v>1</v>
      </c>
      <c r="S871" t="b">
        <f>J871=ステップ対応前!J871</f>
        <v>1</v>
      </c>
    </row>
    <row r="872" spans="1:19" x14ac:dyDescent="0.55000000000000004">
      <c r="A872" s="87">
        <v>45933.581145833334</v>
      </c>
      <c r="B872" s="66" t="s">
        <v>1387</v>
      </c>
      <c r="C872" s="66" t="s">
        <v>538</v>
      </c>
      <c r="D872" s="68">
        <v>45736</v>
      </c>
      <c r="E872" s="67">
        <v>0</v>
      </c>
      <c r="F872" s="67">
        <v>20</v>
      </c>
      <c r="G872" s="67">
        <v>118</v>
      </c>
      <c r="H872" s="66" t="s">
        <v>537</v>
      </c>
      <c r="I872" s="66" t="s">
        <v>496</v>
      </c>
      <c r="J872" s="67">
        <v>250</v>
      </c>
      <c r="K872" t="b">
        <f>B872=ステップ対応前!B872</f>
        <v>1</v>
      </c>
      <c r="L872" t="b">
        <f>C872=ステップ対応前!C872</f>
        <v>1</v>
      </c>
      <c r="M872" t="b">
        <f>D872=ステップ対応前!D872</f>
        <v>1</v>
      </c>
      <c r="N872" t="b">
        <f>E872=ステップ対応前!E872</f>
        <v>1</v>
      </c>
      <c r="O872" t="b">
        <f>F872=ステップ対応前!F872</f>
        <v>1</v>
      </c>
      <c r="P872" t="b">
        <f>G872=ステップ対応前!G872</f>
        <v>1</v>
      </c>
      <c r="Q872" t="b">
        <f>H872=ステップ対応前!H872</f>
        <v>1</v>
      </c>
      <c r="R872" t="b">
        <f>I872=ステップ対応前!I872</f>
        <v>1</v>
      </c>
      <c r="S872" t="b">
        <f>J872=ステップ対応前!J872</f>
        <v>1</v>
      </c>
    </row>
    <row r="873" spans="1:19" x14ac:dyDescent="0.55000000000000004">
      <c r="A873" s="87">
        <v>45933.581145833334</v>
      </c>
      <c r="B873" s="66" t="s">
        <v>1387</v>
      </c>
      <c r="C873" s="66" t="s">
        <v>538</v>
      </c>
      <c r="D873" s="68">
        <v>45737</v>
      </c>
      <c r="E873" s="67">
        <v>0</v>
      </c>
      <c r="F873" s="67">
        <v>20</v>
      </c>
      <c r="G873" s="67">
        <v>118</v>
      </c>
      <c r="H873" s="66" t="s">
        <v>537</v>
      </c>
      <c r="I873" s="66" t="s">
        <v>496</v>
      </c>
      <c r="J873" s="67">
        <v>250</v>
      </c>
      <c r="K873" t="b">
        <f>B873=ステップ対応前!B873</f>
        <v>1</v>
      </c>
      <c r="L873" t="b">
        <f>C873=ステップ対応前!C873</f>
        <v>1</v>
      </c>
      <c r="M873" t="b">
        <f>D873=ステップ対応前!D873</f>
        <v>1</v>
      </c>
      <c r="N873" t="b">
        <f>E873=ステップ対応前!E873</f>
        <v>1</v>
      </c>
      <c r="O873" t="b">
        <f>F873=ステップ対応前!F873</f>
        <v>1</v>
      </c>
      <c r="P873" t="b">
        <f>G873=ステップ対応前!G873</f>
        <v>1</v>
      </c>
      <c r="Q873" t="b">
        <f>H873=ステップ対応前!H873</f>
        <v>1</v>
      </c>
      <c r="R873" t="b">
        <f>I873=ステップ対応前!I873</f>
        <v>1</v>
      </c>
      <c r="S873" t="b">
        <f>J873=ステップ対応前!J873</f>
        <v>1</v>
      </c>
    </row>
    <row r="874" spans="1:19" x14ac:dyDescent="0.55000000000000004">
      <c r="A874" s="87">
        <v>45933.581145833334</v>
      </c>
      <c r="B874" s="66" t="s">
        <v>1387</v>
      </c>
      <c r="C874" s="66" t="s">
        <v>538</v>
      </c>
      <c r="D874" s="68">
        <v>45741</v>
      </c>
      <c r="E874" s="67">
        <v>0</v>
      </c>
      <c r="F874" s="67">
        <v>2</v>
      </c>
      <c r="G874" s="67">
        <v>122</v>
      </c>
      <c r="H874" s="66" t="s">
        <v>537</v>
      </c>
      <c r="I874" s="66" t="s">
        <v>496</v>
      </c>
      <c r="J874" s="67">
        <v>250</v>
      </c>
      <c r="K874" t="b">
        <f>B874=ステップ対応前!B874</f>
        <v>1</v>
      </c>
      <c r="L874" t="b">
        <f>C874=ステップ対応前!C874</f>
        <v>1</v>
      </c>
      <c r="M874" t="b">
        <f>D874=ステップ対応前!D874</f>
        <v>1</v>
      </c>
      <c r="N874" t="b">
        <f>E874=ステップ対応前!E874</f>
        <v>1</v>
      </c>
      <c r="O874" t="b">
        <f>F874=ステップ対応前!F874</f>
        <v>1</v>
      </c>
      <c r="P874" t="b">
        <f>G874=ステップ対応前!G874</f>
        <v>1</v>
      </c>
      <c r="Q874" t="b">
        <f>H874=ステップ対応前!H874</f>
        <v>1</v>
      </c>
      <c r="R874" t="b">
        <f>I874=ステップ対応前!I874</f>
        <v>1</v>
      </c>
      <c r="S874" t="b">
        <f>J874=ステップ対応前!J874</f>
        <v>1</v>
      </c>
    </row>
    <row r="875" spans="1:19" x14ac:dyDescent="0.55000000000000004">
      <c r="A875" s="87">
        <v>45933.581145833334</v>
      </c>
      <c r="B875" s="66" t="s">
        <v>1387</v>
      </c>
      <c r="C875" s="66" t="s">
        <v>538</v>
      </c>
      <c r="D875" s="68">
        <v>45742</v>
      </c>
      <c r="E875" s="67">
        <v>0</v>
      </c>
      <c r="F875" s="67">
        <v>40</v>
      </c>
      <c r="G875" s="67">
        <v>130</v>
      </c>
      <c r="H875" s="66" t="s">
        <v>537</v>
      </c>
      <c r="I875" s="66" t="s">
        <v>496</v>
      </c>
      <c r="J875" s="67">
        <v>250</v>
      </c>
      <c r="K875" t="b">
        <f>B875=ステップ対応前!B875</f>
        <v>1</v>
      </c>
      <c r="L875" t="b">
        <f>C875=ステップ対応前!C875</f>
        <v>1</v>
      </c>
      <c r="M875" t="b">
        <f>D875=ステップ対応前!D875</f>
        <v>1</v>
      </c>
      <c r="N875" t="b">
        <f>E875=ステップ対応前!E875</f>
        <v>1</v>
      </c>
      <c r="O875" t="b">
        <f>F875=ステップ対応前!F875</f>
        <v>1</v>
      </c>
      <c r="P875" t="b">
        <f>G875=ステップ対応前!G875</f>
        <v>1</v>
      </c>
      <c r="Q875" t="b">
        <f>H875=ステップ対応前!H875</f>
        <v>1</v>
      </c>
      <c r="R875" t="b">
        <f>I875=ステップ対応前!I875</f>
        <v>1</v>
      </c>
      <c r="S875" t="b">
        <f>J875=ステップ対応前!J875</f>
        <v>1</v>
      </c>
    </row>
    <row r="876" spans="1:19" x14ac:dyDescent="0.55000000000000004">
      <c r="A876" s="87">
        <v>45933.581145833334</v>
      </c>
      <c r="B876" s="66" t="s">
        <v>1387</v>
      </c>
      <c r="C876" s="66" t="s">
        <v>538</v>
      </c>
      <c r="D876" s="68">
        <v>45743</v>
      </c>
      <c r="E876" s="67">
        <v>0</v>
      </c>
      <c r="F876" s="67">
        <v>20</v>
      </c>
      <c r="G876" s="67">
        <v>131</v>
      </c>
      <c r="H876" s="66" t="s">
        <v>537</v>
      </c>
      <c r="I876" s="66" t="s">
        <v>496</v>
      </c>
      <c r="J876" s="67">
        <v>250</v>
      </c>
      <c r="K876" t="b">
        <f>B876=ステップ対応前!B876</f>
        <v>1</v>
      </c>
      <c r="L876" t="b">
        <f>C876=ステップ対応前!C876</f>
        <v>1</v>
      </c>
      <c r="M876" t="b">
        <f>D876=ステップ対応前!D876</f>
        <v>1</v>
      </c>
      <c r="N876" t="b">
        <f>E876=ステップ対応前!E876</f>
        <v>1</v>
      </c>
      <c r="O876" t="b">
        <f>F876=ステップ対応前!F876</f>
        <v>1</v>
      </c>
      <c r="P876" t="b">
        <f>G876=ステップ対応前!G876</f>
        <v>1</v>
      </c>
      <c r="Q876" t="b">
        <f>H876=ステップ対応前!H876</f>
        <v>1</v>
      </c>
      <c r="R876" t="b">
        <f>I876=ステップ対応前!I876</f>
        <v>1</v>
      </c>
      <c r="S876" t="b">
        <f>J876=ステップ対応前!J876</f>
        <v>1</v>
      </c>
    </row>
    <row r="877" spans="1:19" x14ac:dyDescent="0.55000000000000004">
      <c r="A877" s="87">
        <v>45933.581145833334</v>
      </c>
      <c r="B877" s="66" t="s">
        <v>1387</v>
      </c>
      <c r="C877" s="66" t="s">
        <v>538</v>
      </c>
      <c r="D877" s="68">
        <v>45744</v>
      </c>
      <c r="E877" s="67">
        <v>0</v>
      </c>
      <c r="F877" s="67">
        <v>30</v>
      </c>
      <c r="G877" s="67">
        <v>129</v>
      </c>
      <c r="H877" s="66" t="s">
        <v>537</v>
      </c>
      <c r="I877" s="66" t="s">
        <v>496</v>
      </c>
      <c r="J877" s="67">
        <v>250</v>
      </c>
      <c r="K877" t="b">
        <f>B877=ステップ対応前!B877</f>
        <v>1</v>
      </c>
      <c r="L877" t="b">
        <f>C877=ステップ対応前!C877</f>
        <v>1</v>
      </c>
      <c r="M877" t="b">
        <f>D877=ステップ対応前!D877</f>
        <v>1</v>
      </c>
      <c r="N877" t="b">
        <f>E877=ステップ対応前!E877</f>
        <v>1</v>
      </c>
      <c r="O877" t="b">
        <f>F877=ステップ対応前!F877</f>
        <v>1</v>
      </c>
      <c r="P877" t="b">
        <f>G877=ステップ対応前!G877</f>
        <v>1</v>
      </c>
      <c r="Q877" t="b">
        <f>H877=ステップ対応前!H877</f>
        <v>1</v>
      </c>
      <c r="R877" t="b">
        <f>I877=ステップ対応前!I877</f>
        <v>1</v>
      </c>
      <c r="S877" t="b">
        <f>J877=ステップ対応前!J877</f>
        <v>1</v>
      </c>
    </row>
    <row r="878" spans="1:19" x14ac:dyDescent="0.55000000000000004">
      <c r="A878" s="87">
        <v>45933.581145833334</v>
      </c>
      <c r="B878" s="66" t="s">
        <v>1387</v>
      </c>
      <c r="C878" s="66" t="s">
        <v>538</v>
      </c>
      <c r="D878" s="68">
        <v>45747</v>
      </c>
      <c r="E878" s="67">
        <v>0</v>
      </c>
      <c r="F878" s="67">
        <v>120</v>
      </c>
      <c r="G878" s="67">
        <v>67</v>
      </c>
      <c r="H878" s="66" t="s">
        <v>537</v>
      </c>
      <c r="I878" s="66" t="s">
        <v>496</v>
      </c>
      <c r="J878" s="67">
        <v>250</v>
      </c>
      <c r="K878" t="b">
        <f>B878=ステップ対応前!B878</f>
        <v>1</v>
      </c>
      <c r="L878" t="b">
        <f>C878=ステップ対応前!C878</f>
        <v>1</v>
      </c>
      <c r="M878" t="b">
        <f>D878=ステップ対応前!D878</f>
        <v>1</v>
      </c>
      <c r="N878" t="b">
        <f>E878=ステップ対応前!E878</f>
        <v>1</v>
      </c>
      <c r="O878" t="b">
        <f>F878=ステップ対応前!F878</f>
        <v>1</v>
      </c>
      <c r="P878" t="b">
        <f>G878=ステップ対応前!G878</f>
        <v>1</v>
      </c>
      <c r="Q878" t="b">
        <f>H878=ステップ対応前!H878</f>
        <v>1</v>
      </c>
      <c r="R878" t="b">
        <f>I878=ステップ対応前!I878</f>
        <v>1</v>
      </c>
      <c r="S878" t="b">
        <f>J878=ステップ対応前!J878</f>
        <v>1</v>
      </c>
    </row>
    <row r="879" spans="1:19" x14ac:dyDescent="0.55000000000000004">
      <c r="A879" s="87">
        <v>45933.581145833334</v>
      </c>
      <c r="B879" s="66" t="s">
        <v>1387</v>
      </c>
      <c r="C879" s="66" t="s">
        <v>538</v>
      </c>
      <c r="D879" s="68">
        <v>45749</v>
      </c>
      <c r="E879" s="67">
        <v>60</v>
      </c>
      <c r="F879" s="67">
        <v>0</v>
      </c>
      <c r="G879" s="67">
        <v>130</v>
      </c>
      <c r="H879" s="66" t="s">
        <v>537</v>
      </c>
      <c r="I879" s="66" t="s">
        <v>496</v>
      </c>
      <c r="J879" s="67">
        <v>250</v>
      </c>
      <c r="K879" t="b">
        <f>B879=ステップ対応前!B879</f>
        <v>1</v>
      </c>
      <c r="L879" t="b">
        <f>C879=ステップ対応前!C879</f>
        <v>1</v>
      </c>
      <c r="M879" t="b">
        <f>D879=ステップ対応前!D879</f>
        <v>1</v>
      </c>
      <c r="N879" t="b">
        <f>E879=ステップ対応前!E879</f>
        <v>1</v>
      </c>
      <c r="O879" t="b">
        <f>F879=ステップ対応前!F879</f>
        <v>1</v>
      </c>
      <c r="P879" t="b">
        <f>G879=ステップ対応前!G879</f>
        <v>1</v>
      </c>
      <c r="Q879" t="b">
        <f>H879=ステップ対応前!H879</f>
        <v>1</v>
      </c>
      <c r="R879" t="b">
        <f>I879=ステップ対応前!I879</f>
        <v>1</v>
      </c>
      <c r="S879" t="b">
        <f>J879=ステップ対応前!J879</f>
        <v>1</v>
      </c>
    </row>
    <row r="880" spans="1:19" x14ac:dyDescent="0.55000000000000004">
      <c r="A880" s="87">
        <v>45933.581145833334</v>
      </c>
      <c r="B880" s="66" t="s">
        <v>1387</v>
      </c>
      <c r="C880" s="66" t="s">
        <v>538</v>
      </c>
      <c r="D880" s="68">
        <v>45750</v>
      </c>
      <c r="E880" s="67">
        <v>60</v>
      </c>
      <c r="F880" s="67">
        <v>0</v>
      </c>
      <c r="G880" s="67">
        <v>110</v>
      </c>
      <c r="H880" s="66" t="s">
        <v>537</v>
      </c>
      <c r="I880" s="66" t="s">
        <v>496</v>
      </c>
      <c r="J880" s="67">
        <v>250</v>
      </c>
      <c r="K880" t="b">
        <f>B880=ステップ対応前!B880</f>
        <v>1</v>
      </c>
      <c r="L880" t="b">
        <f>C880=ステップ対応前!C880</f>
        <v>1</v>
      </c>
      <c r="M880" t="b">
        <f>D880=ステップ対応前!D880</f>
        <v>1</v>
      </c>
      <c r="N880" t="b">
        <f>E880=ステップ対応前!E880</f>
        <v>1</v>
      </c>
      <c r="O880" t="b">
        <f>F880=ステップ対応前!F880</f>
        <v>1</v>
      </c>
      <c r="P880" t="b">
        <f>G880=ステップ対応前!G880</f>
        <v>1</v>
      </c>
      <c r="Q880" t="b">
        <f>H880=ステップ対応前!H880</f>
        <v>1</v>
      </c>
      <c r="R880" t="b">
        <f>I880=ステップ対応前!I880</f>
        <v>1</v>
      </c>
      <c r="S880" t="b">
        <f>J880=ステップ対応前!J880</f>
        <v>1</v>
      </c>
    </row>
    <row r="881" spans="1:19" x14ac:dyDescent="0.55000000000000004">
      <c r="A881" s="87">
        <v>45933.581145833334</v>
      </c>
      <c r="B881" s="66" t="s">
        <v>1387</v>
      </c>
      <c r="C881" s="66" t="s">
        <v>538</v>
      </c>
      <c r="D881" s="68">
        <v>45751</v>
      </c>
      <c r="E881" s="67">
        <v>60</v>
      </c>
      <c r="F881" s="67">
        <v>0</v>
      </c>
      <c r="G881" s="67">
        <v>129</v>
      </c>
      <c r="H881" s="66" t="s">
        <v>537</v>
      </c>
      <c r="I881" s="66" t="s">
        <v>496</v>
      </c>
      <c r="J881" s="67">
        <v>250</v>
      </c>
      <c r="K881" t="b">
        <f>B881=ステップ対応前!B881</f>
        <v>1</v>
      </c>
      <c r="L881" t="b">
        <f>C881=ステップ対応前!C881</f>
        <v>1</v>
      </c>
      <c r="M881" t="b">
        <f>D881=ステップ対応前!D881</f>
        <v>1</v>
      </c>
      <c r="N881" t="b">
        <f>E881=ステップ対応前!E881</f>
        <v>1</v>
      </c>
      <c r="O881" t="b">
        <f>F881=ステップ対応前!F881</f>
        <v>1</v>
      </c>
      <c r="P881" t="b">
        <f>G881=ステップ対応前!G881</f>
        <v>1</v>
      </c>
      <c r="Q881" t="b">
        <f>H881=ステップ対応前!H881</f>
        <v>1</v>
      </c>
      <c r="R881" t="b">
        <f>I881=ステップ対応前!I881</f>
        <v>1</v>
      </c>
      <c r="S881" t="b">
        <f>J881=ステップ対応前!J881</f>
        <v>1</v>
      </c>
    </row>
    <row r="882" spans="1:19" x14ac:dyDescent="0.55000000000000004">
      <c r="A882" s="87">
        <v>45933.581145833334</v>
      </c>
      <c r="B882" s="66" t="s">
        <v>1387</v>
      </c>
      <c r="C882" s="66" t="s">
        <v>538</v>
      </c>
      <c r="D882" s="68">
        <v>45754</v>
      </c>
      <c r="E882" s="67">
        <v>60</v>
      </c>
      <c r="F882" s="67">
        <v>0</v>
      </c>
      <c r="G882" s="67">
        <v>120</v>
      </c>
      <c r="H882" s="66" t="s">
        <v>537</v>
      </c>
      <c r="I882" s="66" t="s">
        <v>496</v>
      </c>
      <c r="J882" s="67">
        <v>250</v>
      </c>
      <c r="K882" t="b">
        <f>B882=ステップ対応前!B882</f>
        <v>1</v>
      </c>
      <c r="L882" t="b">
        <f>C882=ステップ対応前!C882</f>
        <v>1</v>
      </c>
      <c r="M882" t="b">
        <f>D882=ステップ対応前!D882</f>
        <v>1</v>
      </c>
      <c r="N882" t="b">
        <f>E882=ステップ対応前!E882</f>
        <v>1</v>
      </c>
      <c r="O882" t="b">
        <f>F882=ステップ対応前!F882</f>
        <v>1</v>
      </c>
      <c r="P882" t="b">
        <f>G882=ステップ対応前!G882</f>
        <v>1</v>
      </c>
      <c r="Q882" t="b">
        <f>H882=ステップ対応前!H882</f>
        <v>1</v>
      </c>
      <c r="R882" t="b">
        <f>I882=ステップ対応前!I882</f>
        <v>1</v>
      </c>
      <c r="S882" t="b">
        <f>J882=ステップ対応前!J882</f>
        <v>1</v>
      </c>
    </row>
    <row r="883" spans="1:19" x14ac:dyDescent="0.55000000000000004">
      <c r="A883" s="87">
        <v>45933.581145833334</v>
      </c>
      <c r="B883" s="66" t="s">
        <v>1387</v>
      </c>
      <c r="C883" s="66" t="s">
        <v>538</v>
      </c>
      <c r="D883" s="68">
        <v>45783</v>
      </c>
      <c r="E883" s="67">
        <v>0</v>
      </c>
      <c r="F883" s="67">
        <v>20</v>
      </c>
      <c r="G883" s="67">
        <v>124</v>
      </c>
      <c r="H883" s="66" t="s">
        <v>537</v>
      </c>
      <c r="I883" s="66" t="s">
        <v>496</v>
      </c>
      <c r="J883" s="67">
        <v>250</v>
      </c>
      <c r="K883" t="b">
        <f>B883=ステップ対応前!B883</f>
        <v>1</v>
      </c>
      <c r="L883" t="b">
        <f>C883=ステップ対応前!C883</f>
        <v>1</v>
      </c>
      <c r="M883" t="b">
        <f>D883=ステップ対応前!D883</f>
        <v>1</v>
      </c>
      <c r="N883" t="b">
        <f>E883=ステップ対応前!E883</f>
        <v>1</v>
      </c>
      <c r="O883" t="b">
        <f>F883=ステップ対応前!F883</f>
        <v>1</v>
      </c>
      <c r="P883" t="b">
        <f>G883=ステップ対応前!G883</f>
        <v>1</v>
      </c>
      <c r="Q883" t="b">
        <f>H883=ステップ対応前!H883</f>
        <v>1</v>
      </c>
      <c r="R883" t="b">
        <f>I883=ステップ対応前!I883</f>
        <v>1</v>
      </c>
      <c r="S883" t="b">
        <f>J883=ステップ対応前!J883</f>
        <v>1</v>
      </c>
    </row>
    <row r="884" spans="1:19" x14ac:dyDescent="0.55000000000000004">
      <c r="A884" s="87">
        <v>45933.581145833334</v>
      </c>
      <c r="B884" s="66" t="s">
        <v>1387</v>
      </c>
      <c r="C884" s="66" t="s">
        <v>538</v>
      </c>
      <c r="D884" s="68">
        <v>45784</v>
      </c>
      <c r="E884" s="67">
        <v>0</v>
      </c>
      <c r="F884" s="67">
        <v>20</v>
      </c>
      <c r="G884" s="67">
        <v>123</v>
      </c>
      <c r="H884" s="66" t="s">
        <v>537</v>
      </c>
      <c r="I884" s="66" t="s">
        <v>496</v>
      </c>
      <c r="J884" s="67">
        <v>250</v>
      </c>
      <c r="K884" t="b">
        <f>B884=ステップ対応前!B884</f>
        <v>1</v>
      </c>
      <c r="L884" t="b">
        <f>C884=ステップ対応前!C884</f>
        <v>1</v>
      </c>
      <c r="M884" t="b">
        <f>D884=ステップ対応前!D884</f>
        <v>1</v>
      </c>
      <c r="N884" t="b">
        <f>E884=ステップ対応前!E884</f>
        <v>1</v>
      </c>
      <c r="O884" t="b">
        <f>F884=ステップ対応前!F884</f>
        <v>1</v>
      </c>
      <c r="P884" t="b">
        <f>G884=ステップ対応前!G884</f>
        <v>1</v>
      </c>
      <c r="Q884" t="b">
        <f>H884=ステップ対応前!H884</f>
        <v>1</v>
      </c>
      <c r="R884" t="b">
        <f>I884=ステップ対応前!I884</f>
        <v>1</v>
      </c>
      <c r="S884" t="b">
        <f>J884=ステップ対応前!J884</f>
        <v>1</v>
      </c>
    </row>
    <row r="885" spans="1:19" x14ac:dyDescent="0.55000000000000004">
      <c r="A885" s="87">
        <v>45933.581145833334</v>
      </c>
      <c r="B885" s="66" t="s">
        <v>1387</v>
      </c>
      <c r="C885" s="66" t="s">
        <v>538</v>
      </c>
      <c r="D885" s="68">
        <v>45785</v>
      </c>
      <c r="E885" s="67">
        <v>0</v>
      </c>
      <c r="F885" s="67">
        <v>10</v>
      </c>
      <c r="G885" s="67">
        <v>129</v>
      </c>
      <c r="H885" s="66" t="s">
        <v>537</v>
      </c>
      <c r="I885" s="66" t="s">
        <v>496</v>
      </c>
      <c r="J885" s="67">
        <v>250</v>
      </c>
      <c r="K885" t="b">
        <f>B885=ステップ対応前!B885</f>
        <v>1</v>
      </c>
      <c r="L885" t="b">
        <f>C885=ステップ対応前!C885</f>
        <v>1</v>
      </c>
      <c r="M885" t="b">
        <f>D885=ステップ対応前!D885</f>
        <v>1</v>
      </c>
      <c r="N885" t="b">
        <f>E885=ステップ対応前!E885</f>
        <v>1</v>
      </c>
      <c r="O885" t="b">
        <f>F885=ステップ対応前!F885</f>
        <v>1</v>
      </c>
      <c r="P885" t="b">
        <f>G885=ステップ対応前!G885</f>
        <v>1</v>
      </c>
      <c r="Q885" t="b">
        <f>H885=ステップ対応前!H885</f>
        <v>1</v>
      </c>
      <c r="R885" t="b">
        <f>I885=ステップ対応前!I885</f>
        <v>1</v>
      </c>
      <c r="S885" t="b">
        <f>J885=ステップ対応前!J885</f>
        <v>1</v>
      </c>
    </row>
    <row r="886" spans="1:19" x14ac:dyDescent="0.55000000000000004">
      <c r="A886" s="87">
        <v>45933.581145833334</v>
      </c>
      <c r="B886" s="66" t="s">
        <v>1387</v>
      </c>
      <c r="C886" s="66" t="s">
        <v>538</v>
      </c>
      <c r="D886" s="68">
        <v>45786</v>
      </c>
      <c r="E886" s="67">
        <v>0</v>
      </c>
      <c r="F886" s="67">
        <v>10</v>
      </c>
      <c r="G886" s="67">
        <v>125</v>
      </c>
      <c r="H886" s="66" t="s">
        <v>537</v>
      </c>
      <c r="I886" s="66" t="s">
        <v>496</v>
      </c>
      <c r="J886" s="67">
        <v>250</v>
      </c>
      <c r="K886" t="b">
        <f>B886=ステップ対応前!B886</f>
        <v>1</v>
      </c>
      <c r="L886" t="b">
        <f>C886=ステップ対応前!C886</f>
        <v>1</v>
      </c>
      <c r="M886" t="b">
        <f>D886=ステップ対応前!D886</f>
        <v>1</v>
      </c>
      <c r="N886" t="b">
        <f>E886=ステップ対応前!E886</f>
        <v>1</v>
      </c>
      <c r="O886" t="b">
        <f>F886=ステップ対応前!F886</f>
        <v>1</v>
      </c>
      <c r="P886" t="b">
        <f>G886=ステップ対応前!G886</f>
        <v>1</v>
      </c>
      <c r="Q886" t="b">
        <f>H886=ステップ対応前!H886</f>
        <v>1</v>
      </c>
      <c r="R886" t="b">
        <f>I886=ステップ対応前!I886</f>
        <v>1</v>
      </c>
      <c r="S886" t="b">
        <f>J886=ステップ対応前!J886</f>
        <v>1</v>
      </c>
    </row>
    <row r="887" spans="1:19" x14ac:dyDescent="0.55000000000000004">
      <c r="A887" s="87">
        <v>45933.581145833334</v>
      </c>
      <c r="B887" s="66" t="s">
        <v>1387</v>
      </c>
      <c r="C887" s="66" t="s">
        <v>538</v>
      </c>
      <c r="D887" s="68">
        <v>45789</v>
      </c>
      <c r="E887" s="67">
        <v>0</v>
      </c>
      <c r="F887" s="67">
        <v>27</v>
      </c>
      <c r="G887" s="67">
        <v>129</v>
      </c>
      <c r="H887" s="66" t="s">
        <v>537</v>
      </c>
      <c r="I887" s="66" t="s">
        <v>496</v>
      </c>
      <c r="J887" s="67">
        <v>250</v>
      </c>
      <c r="K887" t="b">
        <f>B887=ステップ対応前!B887</f>
        <v>1</v>
      </c>
      <c r="L887" t="b">
        <f>C887=ステップ対応前!C887</f>
        <v>1</v>
      </c>
      <c r="M887" t="b">
        <f>D887=ステップ対応前!D887</f>
        <v>1</v>
      </c>
      <c r="N887" t="b">
        <f>E887=ステップ対応前!E887</f>
        <v>1</v>
      </c>
      <c r="O887" t="b">
        <f>F887=ステップ対応前!F887</f>
        <v>1</v>
      </c>
      <c r="P887" t="b">
        <f>G887=ステップ対応前!G887</f>
        <v>1</v>
      </c>
      <c r="Q887" t="b">
        <f>H887=ステップ対応前!H887</f>
        <v>1</v>
      </c>
      <c r="R887" t="b">
        <f>I887=ステップ対応前!I887</f>
        <v>1</v>
      </c>
      <c r="S887" t="b">
        <f>J887=ステップ対応前!J887</f>
        <v>1</v>
      </c>
    </row>
    <row r="888" spans="1:19" x14ac:dyDescent="0.55000000000000004">
      <c r="A888" s="87">
        <v>45933.581145833334</v>
      </c>
      <c r="B888" s="66" t="s">
        <v>1387</v>
      </c>
      <c r="C888" s="66" t="s">
        <v>538</v>
      </c>
      <c r="D888" s="68">
        <v>45791</v>
      </c>
      <c r="E888" s="67">
        <v>0</v>
      </c>
      <c r="F888" s="67">
        <v>30</v>
      </c>
      <c r="G888" s="67">
        <v>123</v>
      </c>
      <c r="H888" s="66" t="s">
        <v>537</v>
      </c>
      <c r="I888" s="66" t="s">
        <v>496</v>
      </c>
      <c r="J888" s="67">
        <v>250</v>
      </c>
      <c r="K888" t="b">
        <f>B888=ステップ対応前!B888</f>
        <v>1</v>
      </c>
      <c r="L888" t="b">
        <f>C888=ステップ対応前!C888</f>
        <v>1</v>
      </c>
      <c r="M888" t="b">
        <f>D888=ステップ対応前!D888</f>
        <v>1</v>
      </c>
      <c r="N888" t="b">
        <f>E888=ステップ対応前!E888</f>
        <v>1</v>
      </c>
      <c r="O888" t="b">
        <f>F888=ステップ対応前!F888</f>
        <v>1</v>
      </c>
      <c r="P888" t="b">
        <f>G888=ステップ対応前!G888</f>
        <v>1</v>
      </c>
      <c r="Q888" t="b">
        <f>H888=ステップ対応前!H888</f>
        <v>1</v>
      </c>
      <c r="R888" t="b">
        <f>I888=ステップ対応前!I888</f>
        <v>1</v>
      </c>
      <c r="S888" t="b">
        <f>J888=ステップ対応前!J888</f>
        <v>1</v>
      </c>
    </row>
    <row r="889" spans="1:19" x14ac:dyDescent="0.55000000000000004">
      <c r="A889" s="87">
        <v>45933.581145833334</v>
      </c>
      <c r="B889" s="66" t="s">
        <v>1387</v>
      </c>
      <c r="C889" s="66" t="s">
        <v>538</v>
      </c>
      <c r="D889" s="68">
        <v>45792</v>
      </c>
      <c r="E889" s="67">
        <v>0</v>
      </c>
      <c r="F889" s="67">
        <v>15</v>
      </c>
      <c r="G889" s="67">
        <v>108</v>
      </c>
      <c r="H889" s="66" t="s">
        <v>537</v>
      </c>
      <c r="I889" s="66" t="s">
        <v>496</v>
      </c>
      <c r="J889" s="67">
        <v>250</v>
      </c>
      <c r="K889" t="b">
        <f>B889=ステップ対応前!B889</f>
        <v>1</v>
      </c>
      <c r="L889" t="b">
        <f>C889=ステップ対応前!C889</f>
        <v>1</v>
      </c>
      <c r="M889" t="b">
        <f>D889=ステップ対応前!D889</f>
        <v>1</v>
      </c>
      <c r="N889" t="b">
        <f>E889=ステップ対応前!E889</f>
        <v>1</v>
      </c>
      <c r="O889" t="b">
        <f>F889=ステップ対応前!F889</f>
        <v>1</v>
      </c>
      <c r="P889" t="b">
        <f>G889=ステップ対応前!G889</f>
        <v>1</v>
      </c>
      <c r="Q889" t="b">
        <f>H889=ステップ対応前!H889</f>
        <v>1</v>
      </c>
      <c r="R889" t="b">
        <f>I889=ステップ対応前!I889</f>
        <v>1</v>
      </c>
      <c r="S889" t="b">
        <f>J889=ステップ対応前!J889</f>
        <v>1</v>
      </c>
    </row>
    <row r="890" spans="1:19" x14ac:dyDescent="0.55000000000000004">
      <c r="A890" s="87">
        <v>45933.581145833334</v>
      </c>
      <c r="B890" s="66" t="s">
        <v>1387</v>
      </c>
      <c r="C890" s="66" t="s">
        <v>538</v>
      </c>
      <c r="D890" s="68">
        <v>45793</v>
      </c>
      <c r="E890" s="67">
        <v>1</v>
      </c>
      <c r="F890" s="67">
        <v>15</v>
      </c>
      <c r="G890" s="67">
        <v>120</v>
      </c>
      <c r="H890" s="66" t="s">
        <v>537</v>
      </c>
      <c r="I890" s="66" t="s">
        <v>496</v>
      </c>
      <c r="J890" s="67">
        <v>250</v>
      </c>
      <c r="K890" t="b">
        <f>B890=ステップ対応前!B890</f>
        <v>1</v>
      </c>
      <c r="L890" t="b">
        <f>C890=ステップ対応前!C890</f>
        <v>1</v>
      </c>
      <c r="M890" t="b">
        <f>D890=ステップ対応前!D890</f>
        <v>1</v>
      </c>
      <c r="N890" t="b">
        <f>E890=ステップ対応前!E890</f>
        <v>1</v>
      </c>
      <c r="O890" t="b">
        <f>F890=ステップ対応前!F890</f>
        <v>1</v>
      </c>
      <c r="P890" t="b">
        <f>G890=ステップ対応前!G890</f>
        <v>1</v>
      </c>
      <c r="Q890" t="b">
        <f>H890=ステップ対応前!H890</f>
        <v>1</v>
      </c>
      <c r="R890" t="b">
        <f>I890=ステップ対応前!I890</f>
        <v>1</v>
      </c>
      <c r="S890" t="b">
        <f>J890=ステップ対応前!J890</f>
        <v>1</v>
      </c>
    </row>
    <row r="891" spans="1:19" x14ac:dyDescent="0.55000000000000004">
      <c r="A891" s="87">
        <v>45933.581145833334</v>
      </c>
      <c r="B891" s="66" t="s">
        <v>1387</v>
      </c>
      <c r="C891" s="66" t="s">
        <v>538</v>
      </c>
      <c r="D891" s="68">
        <v>45799</v>
      </c>
      <c r="E891" s="67">
        <v>35</v>
      </c>
      <c r="F891" s="67">
        <v>0</v>
      </c>
      <c r="G891" s="67">
        <v>109</v>
      </c>
      <c r="H891" s="66" t="s">
        <v>537</v>
      </c>
      <c r="I891" s="66" t="s">
        <v>496</v>
      </c>
      <c r="J891" s="67">
        <v>250</v>
      </c>
      <c r="K891" t="b">
        <f>B891=ステップ対応前!B891</f>
        <v>1</v>
      </c>
      <c r="L891" t="b">
        <f>C891=ステップ対応前!C891</f>
        <v>1</v>
      </c>
      <c r="M891" t="b">
        <f>D891=ステップ対応前!D891</f>
        <v>1</v>
      </c>
      <c r="N891" t="b">
        <f>E891=ステップ対応前!E891</f>
        <v>1</v>
      </c>
      <c r="O891" t="b">
        <f>F891=ステップ対応前!F891</f>
        <v>1</v>
      </c>
      <c r="P891" t="b">
        <f>G891=ステップ対応前!G891</f>
        <v>1</v>
      </c>
      <c r="Q891" t="b">
        <f>H891=ステップ対応前!H891</f>
        <v>1</v>
      </c>
      <c r="R891" t="b">
        <f>I891=ステップ対応前!I891</f>
        <v>1</v>
      </c>
      <c r="S891" t="b">
        <f>J891=ステップ対応前!J891</f>
        <v>1</v>
      </c>
    </row>
    <row r="892" spans="1:19" x14ac:dyDescent="0.55000000000000004">
      <c r="A892" s="87">
        <v>45933.581145833334</v>
      </c>
      <c r="B892" s="66" t="s">
        <v>1387</v>
      </c>
      <c r="C892" s="66" t="s">
        <v>538</v>
      </c>
      <c r="D892" s="68">
        <v>45800</v>
      </c>
      <c r="E892" s="67">
        <v>35</v>
      </c>
      <c r="F892" s="67">
        <v>0</v>
      </c>
      <c r="G892" s="67">
        <v>110</v>
      </c>
      <c r="H892" s="66" t="s">
        <v>537</v>
      </c>
      <c r="I892" s="66" t="s">
        <v>496</v>
      </c>
      <c r="J892" s="67">
        <v>250</v>
      </c>
      <c r="K892" t="b">
        <f>B892=ステップ対応前!B892</f>
        <v>1</v>
      </c>
      <c r="L892" t="b">
        <f>C892=ステップ対応前!C892</f>
        <v>1</v>
      </c>
      <c r="M892" t="b">
        <f>D892=ステップ対応前!D892</f>
        <v>1</v>
      </c>
      <c r="N892" t="b">
        <f>E892=ステップ対応前!E892</f>
        <v>1</v>
      </c>
      <c r="O892" t="b">
        <f>F892=ステップ対応前!F892</f>
        <v>1</v>
      </c>
      <c r="P892" t="b">
        <f>G892=ステップ対応前!G892</f>
        <v>1</v>
      </c>
      <c r="Q892" t="b">
        <f>H892=ステップ対応前!H892</f>
        <v>1</v>
      </c>
      <c r="R892" t="b">
        <f>I892=ステップ対応前!I892</f>
        <v>1</v>
      </c>
      <c r="S892" t="b">
        <f>J892=ステップ対応前!J892</f>
        <v>1</v>
      </c>
    </row>
    <row r="893" spans="1:19" x14ac:dyDescent="0.55000000000000004">
      <c r="A893" s="87">
        <v>45933.581145833334</v>
      </c>
      <c r="B893" s="66" t="s">
        <v>1387</v>
      </c>
      <c r="C893" s="66" t="s">
        <v>538</v>
      </c>
      <c r="D893" s="68">
        <v>45803</v>
      </c>
      <c r="E893" s="67">
        <v>31</v>
      </c>
      <c r="F893" s="67">
        <v>0</v>
      </c>
      <c r="G893" s="67">
        <v>111</v>
      </c>
      <c r="H893" s="66" t="s">
        <v>537</v>
      </c>
      <c r="I893" s="66" t="s">
        <v>496</v>
      </c>
      <c r="J893" s="67">
        <v>250</v>
      </c>
      <c r="K893" t="b">
        <f>B893=ステップ対応前!B893</f>
        <v>1</v>
      </c>
      <c r="L893" t="b">
        <f>C893=ステップ対応前!C893</f>
        <v>1</v>
      </c>
      <c r="M893" t="b">
        <f>D893=ステップ対応前!D893</f>
        <v>1</v>
      </c>
      <c r="N893" t="b">
        <f>E893=ステップ対応前!E893</f>
        <v>1</v>
      </c>
      <c r="O893" t="b">
        <f>F893=ステップ対応前!F893</f>
        <v>1</v>
      </c>
      <c r="P893" t="b">
        <f>G893=ステップ対応前!G893</f>
        <v>1</v>
      </c>
      <c r="Q893" t="b">
        <f>H893=ステップ対応前!H893</f>
        <v>1</v>
      </c>
      <c r="R893" t="b">
        <f>I893=ステップ対応前!I893</f>
        <v>1</v>
      </c>
      <c r="S893" t="b">
        <f>J893=ステップ対応前!J893</f>
        <v>1</v>
      </c>
    </row>
    <row r="894" spans="1:19" x14ac:dyDescent="0.55000000000000004">
      <c r="A894" s="87">
        <v>45933.581145833334</v>
      </c>
      <c r="B894" s="66" t="s">
        <v>1387</v>
      </c>
      <c r="C894" s="66" t="s">
        <v>538</v>
      </c>
      <c r="D894" s="68">
        <v>45804</v>
      </c>
      <c r="E894" s="67">
        <v>20</v>
      </c>
      <c r="F894" s="67">
        <v>0</v>
      </c>
      <c r="G894" s="67">
        <v>94</v>
      </c>
      <c r="H894" s="66" t="s">
        <v>537</v>
      </c>
      <c r="I894" s="66" t="s">
        <v>496</v>
      </c>
      <c r="J894" s="67">
        <v>250</v>
      </c>
      <c r="K894" t="b">
        <f>B894=ステップ対応前!B894</f>
        <v>1</v>
      </c>
      <c r="L894" t="b">
        <f>C894=ステップ対応前!C894</f>
        <v>1</v>
      </c>
      <c r="M894" t="b">
        <f>D894=ステップ対応前!D894</f>
        <v>1</v>
      </c>
      <c r="N894" t="b">
        <f>E894=ステップ対応前!E894</f>
        <v>1</v>
      </c>
      <c r="O894" t="b">
        <f>F894=ステップ対応前!F894</f>
        <v>1</v>
      </c>
      <c r="P894" t="b">
        <f>G894=ステップ対応前!G894</f>
        <v>1</v>
      </c>
      <c r="Q894" t="b">
        <f>H894=ステップ対応前!H894</f>
        <v>1</v>
      </c>
      <c r="R894" t="b">
        <f>I894=ステップ対応前!I894</f>
        <v>1</v>
      </c>
      <c r="S894" t="b">
        <f>J894=ステップ対応前!J894</f>
        <v>1</v>
      </c>
    </row>
    <row r="895" spans="1:19" x14ac:dyDescent="0.55000000000000004">
      <c r="A895" s="87">
        <v>45933.581145833334</v>
      </c>
      <c r="B895" s="66" t="s">
        <v>1387</v>
      </c>
      <c r="C895" s="66" t="s">
        <v>538</v>
      </c>
      <c r="D895" s="68">
        <v>45805</v>
      </c>
      <c r="E895" s="67">
        <v>25</v>
      </c>
      <c r="F895" s="67">
        <v>0</v>
      </c>
      <c r="G895" s="67">
        <v>93</v>
      </c>
      <c r="H895" s="66" t="s">
        <v>537</v>
      </c>
      <c r="I895" s="66" t="s">
        <v>496</v>
      </c>
      <c r="J895" s="67">
        <v>250</v>
      </c>
      <c r="K895" t="b">
        <f>B895=ステップ対応前!B895</f>
        <v>1</v>
      </c>
      <c r="L895" t="b">
        <f>C895=ステップ対応前!C895</f>
        <v>1</v>
      </c>
      <c r="M895" t="b">
        <f>D895=ステップ対応前!D895</f>
        <v>1</v>
      </c>
      <c r="N895" t="b">
        <f>E895=ステップ対応前!E895</f>
        <v>1</v>
      </c>
      <c r="O895" t="b">
        <f>F895=ステップ対応前!F895</f>
        <v>1</v>
      </c>
      <c r="P895" t="b">
        <f>G895=ステップ対応前!G895</f>
        <v>1</v>
      </c>
      <c r="Q895" t="b">
        <f>H895=ステップ対応前!H895</f>
        <v>1</v>
      </c>
      <c r="R895" t="b">
        <f>I895=ステップ対応前!I895</f>
        <v>1</v>
      </c>
      <c r="S895" t="b">
        <f>J895=ステップ対応前!J895</f>
        <v>1</v>
      </c>
    </row>
    <row r="896" spans="1:19" x14ac:dyDescent="0.55000000000000004">
      <c r="A896" s="87">
        <v>45933.581145833334</v>
      </c>
      <c r="B896" s="66" t="s">
        <v>1387</v>
      </c>
      <c r="C896" s="66" t="s">
        <v>539</v>
      </c>
      <c r="D896" s="68">
        <v>45758</v>
      </c>
      <c r="E896" s="67">
        <v>0</v>
      </c>
      <c r="F896" s="67">
        <v>30</v>
      </c>
      <c r="G896" s="67">
        <v>104</v>
      </c>
      <c r="H896" s="66" t="s">
        <v>537</v>
      </c>
      <c r="I896" s="66" t="s">
        <v>496</v>
      </c>
      <c r="J896" s="67">
        <v>250</v>
      </c>
      <c r="K896" t="b">
        <f>B896=ステップ対応前!B896</f>
        <v>1</v>
      </c>
      <c r="L896" t="b">
        <f>C896=ステップ対応前!C896</f>
        <v>1</v>
      </c>
      <c r="M896" t="b">
        <f>D896=ステップ対応前!D896</f>
        <v>1</v>
      </c>
      <c r="N896" t="b">
        <f>E896=ステップ対応前!E896</f>
        <v>1</v>
      </c>
      <c r="O896" t="b">
        <f>F896=ステップ対応前!F896</f>
        <v>1</v>
      </c>
      <c r="P896" t="b">
        <f>G896=ステップ対応前!G896</f>
        <v>1</v>
      </c>
      <c r="Q896" t="b">
        <f>H896=ステップ対応前!H896</f>
        <v>1</v>
      </c>
      <c r="R896" t="b">
        <f>I896=ステップ対応前!I896</f>
        <v>1</v>
      </c>
      <c r="S896" t="b">
        <f>J896=ステップ対応前!J896</f>
        <v>1</v>
      </c>
    </row>
    <row r="897" spans="1:19" x14ac:dyDescent="0.55000000000000004">
      <c r="A897" s="87">
        <v>45933.581145833334</v>
      </c>
      <c r="B897" s="66" t="s">
        <v>1387</v>
      </c>
      <c r="C897" s="66" t="s">
        <v>539</v>
      </c>
      <c r="D897" s="68">
        <v>45761</v>
      </c>
      <c r="E897" s="67">
        <v>0</v>
      </c>
      <c r="F897" s="67">
        <v>10</v>
      </c>
      <c r="G897" s="67">
        <v>130</v>
      </c>
      <c r="H897" s="66" t="s">
        <v>537</v>
      </c>
      <c r="I897" s="66" t="s">
        <v>496</v>
      </c>
      <c r="J897" s="67">
        <v>250</v>
      </c>
      <c r="K897" t="b">
        <f>B897=ステップ対応前!B897</f>
        <v>1</v>
      </c>
      <c r="L897" t="b">
        <f>C897=ステップ対応前!C897</f>
        <v>1</v>
      </c>
      <c r="M897" t="b">
        <f>D897=ステップ対応前!D897</f>
        <v>1</v>
      </c>
      <c r="N897" t="b">
        <f>E897=ステップ対応前!E897</f>
        <v>1</v>
      </c>
      <c r="O897" t="b">
        <f>F897=ステップ対応前!F897</f>
        <v>1</v>
      </c>
      <c r="P897" t="b">
        <f>G897=ステップ対応前!G897</f>
        <v>1</v>
      </c>
      <c r="Q897" t="b">
        <f>H897=ステップ対応前!H897</f>
        <v>1</v>
      </c>
      <c r="R897" t="b">
        <f>I897=ステップ対応前!I897</f>
        <v>1</v>
      </c>
      <c r="S897" t="b">
        <f>J897=ステップ対応前!J897</f>
        <v>1</v>
      </c>
    </row>
    <row r="898" spans="1:19" x14ac:dyDescent="0.55000000000000004">
      <c r="A898" s="87">
        <v>45933.581145833334</v>
      </c>
      <c r="B898" s="66" t="s">
        <v>1387</v>
      </c>
      <c r="C898" s="66" t="s">
        <v>539</v>
      </c>
      <c r="D898" s="68">
        <v>45762</v>
      </c>
      <c r="E898" s="67">
        <v>0</v>
      </c>
      <c r="F898" s="67">
        <v>10</v>
      </c>
      <c r="G898" s="67">
        <v>113</v>
      </c>
      <c r="H898" s="66" t="s">
        <v>537</v>
      </c>
      <c r="I898" s="66" t="s">
        <v>496</v>
      </c>
      <c r="J898" s="67">
        <v>250</v>
      </c>
      <c r="K898" t="b">
        <f>B898=ステップ対応前!B898</f>
        <v>1</v>
      </c>
      <c r="L898" t="b">
        <f>C898=ステップ対応前!C898</f>
        <v>1</v>
      </c>
      <c r="M898" t="b">
        <f>D898=ステップ対応前!D898</f>
        <v>1</v>
      </c>
      <c r="N898" t="b">
        <f>E898=ステップ対応前!E898</f>
        <v>1</v>
      </c>
      <c r="O898" t="b">
        <f>F898=ステップ対応前!F898</f>
        <v>1</v>
      </c>
      <c r="P898" t="b">
        <f>G898=ステップ対応前!G898</f>
        <v>1</v>
      </c>
      <c r="Q898" t="b">
        <f>H898=ステップ対応前!H898</f>
        <v>1</v>
      </c>
      <c r="R898" t="b">
        <f>I898=ステップ対応前!I898</f>
        <v>1</v>
      </c>
      <c r="S898" t="b">
        <f>J898=ステップ対応前!J898</f>
        <v>1</v>
      </c>
    </row>
    <row r="899" spans="1:19" x14ac:dyDescent="0.55000000000000004">
      <c r="A899" s="87">
        <v>45933.581145833334</v>
      </c>
      <c r="B899" s="66" t="s">
        <v>1387</v>
      </c>
      <c r="C899" s="66" t="s">
        <v>539</v>
      </c>
      <c r="D899" s="68">
        <v>45763</v>
      </c>
      <c r="E899" s="67">
        <v>0</v>
      </c>
      <c r="F899" s="67">
        <v>10</v>
      </c>
      <c r="G899" s="67">
        <v>126</v>
      </c>
      <c r="H899" s="66" t="s">
        <v>537</v>
      </c>
      <c r="I899" s="66" t="s">
        <v>496</v>
      </c>
      <c r="J899" s="67">
        <v>250</v>
      </c>
      <c r="K899" t="b">
        <f>B899=ステップ対応前!B899</f>
        <v>1</v>
      </c>
      <c r="L899" t="b">
        <f>C899=ステップ対応前!C899</f>
        <v>1</v>
      </c>
      <c r="M899" t="b">
        <f>D899=ステップ対応前!D899</f>
        <v>1</v>
      </c>
      <c r="N899" t="b">
        <f>E899=ステップ対応前!E899</f>
        <v>1</v>
      </c>
      <c r="O899" t="b">
        <f>F899=ステップ対応前!F899</f>
        <v>1</v>
      </c>
      <c r="P899" t="b">
        <f>G899=ステップ対応前!G899</f>
        <v>1</v>
      </c>
      <c r="Q899" t="b">
        <f>H899=ステップ対応前!H899</f>
        <v>1</v>
      </c>
      <c r="R899" t="b">
        <f>I899=ステップ対応前!I899</f>
        <v>1</v>
      </c>
      <c r="S899" t="b">
        <f>J899=ステップ対応前!J899</f>
        <v>1</v>
      </c>
    </row>
    <row r="900" spans="1:19" x14ac:dyDescent="0.55000000000000004">
      <c r="A900" s="87">
        <v>45933.581145833334</v>
      </c>
      <c r="B900" s="66" t="s">
        <v>1387</v>
      </c>
      <c r="C900" s="66" t="s">
        <v>539</v>
      </c>
      <c r="D900" s="68">
        <v>45768</v>
      </c>
      <c r="E900" s="67">
        <v>60</v>
      </c>
      <c r="F900" s="67">
        <v>0</v>
      </c>
      <c r="G900" s="67">
        <v>124</v>
      </c>
      <c r="H900" s="66" t="s">
        <v>537</v>
      </c>
      <c r="I900" s="66" t="s">
        <v>496</v>
      </c>
      <c r="J900" s="67">
        <v>250</v>
      </c>
      <c r="K900" t="b">
        <f>B900=ステップ対応前!B900</f>
        <v>1</v>
      </c>
      <c r="L900" t="b">
        <f>C900=ステップ対応前!C900</f>
        <v>1</v>
      </c>
      <c r="M900" t="b">
        <f>D900=ステップ対応前!D900</f>
        <v>1</v>
      </c>
      <c r="N900" t="b">
        <f>E900=ステップ対応前!E900</f>
        <v>1</v>
      </c>
      <c r="O900" t="b">
        <f>F900=ステップ対応前!F900</f>
        <v>1</v>
      </c>
      <c r="P900" t="b">
        <f>G900=ステップ対応前!G900</f>
        <v>1</v>
      </c>
      <c r="Q900" t="b">
        <f>H900=ステップ対応前!H900</f>
        <v>1</v>
      </c>
      <c r="R900" t="b">
        <f>I900=ステップ対応前!I900</f>
        <v>1</v>
      </c>
      <c r="S900" t="b">
        <f>J900=ステップ対応前!J900</f>
        <v>1</v>
      </c>
    </row>
    <row r="901" spans="1:19" x14ac:dyDescent="0.55000000000000004">
      <c r="A901" s="87">
        <v>45933.581145833334</v>
      </c>
      <c r="B901" s="66" t="s">
        <v>1387</v>
      </c>
      <c r="C901" s="66" t="s">
        <v>539</v>
      </c>
      <c r="D901" s="68">
        <v>45790</v>
      </c>
      <c r="E901" s="67">
        <v>0</v>
      </c>
      <c r="F901" s="67">
        <v>16</v>
      </c>
      <c r="G901" s="67">
        <v>133</v>
      </c>
      <c r="H901" s="66" t="s">
        <v>537</v>
      </c>
      <c r="I901" s="66" t="s">
        <v>496</v>
      </c>
      <c r="J901" s="67">
        <v>250</v>
      </c>
      <c r="K901" t="b">
        <f>B901=ステップ対応前!B901</f>
        <v>1</v>
      </c>
      <c r="L901" t="b">
        <f>C901=ステップ対応前!C901</f>
        <v>1</v>
      </c>
      <c r="M901" t="b">
        <f>D901=ステップ対応前!D901</f>
        <v>1</v>
      </c>
      <c r="N901" t="b">
        <f>E901=ステップ対応前!E901</f>
        <v>1</v>
      </c>
      <c r="O901" t="b">
        <f>F901=ステップ対応前!F901</f>
        <v>1</v>
      </c>
      <c r="P901" t="b">
        <f>G901=ステップ対応前!G901</f>
        <v>1</v>
      </c>
      <c r="Q901" t="b">
        <f>H901=ステップ対応前!H901</f>
        <v>1</v>
      </c>
      <c r="R901" t="b">
        <f>I901=ステップ対応前!I901</f>
        <v>1</v>
      </c>
      <c r="S901" t="b">
        <f>J901=ステップ対応前!J901</f>
        <v>1</v>
      </c>
    </row>
    <row r="902" spans="1:19" x14ac:dyDescent="0.55000000000000004">
      <c r="A902" s="87">
        <v>45933.581145833334</v>
      </c>
      <c r="B902" s="66" t="s">
        <v>1387</v>
      </c>
      <c r="C902" s="66" t="s">
        <v>539</v>
      </c>
      <c r="D902" s="68">
        <v>45793</v>
      </c>
      <c r="E902" s="67">
        <v>1</v>
      </c>
      <c r="F902" s="67">
        <v>0</v>
      </c>
      <c r="G902" s="67">
        <v>120</v>
      </c>
      <c r="H902" s="66" t="s">
        <v>537</v>
      </c>
      <c r="I902" s="66" t="s">
        <v>496</v>
      </c>
      <c r="J902" s="67">
        <v>250</v>
      </c>
      <c r="K902" t="b">
        <f>B902=ステップ対応前!B902</f>
        <v>1</v>
      </c>
      <c r="L902" t="b">
        <f>C902=ステップ対応前!C902</f>
        <v>1</v>
      </c>
      <c r="M902" t="b">
        <f>D902=ステップ対応前!D902</f>
        <v>1</v>
      </c>
      <c r="N902" t="b">
        <f>E902=ステップ対応前!E902</f>
        <v>1</v>
      </c>
      <c r="O902" t="b">
        <f>F902=ステップ対応前!F902</f>
        <v>1</v>
      </c>
      <c r="P902" t="b">
        <f>G902=ステップ対応前!G902</f>
        <v>1</v>
      </c>
      <c r="Q902" t="b">
        <f>H902=ステップ対応前!H902</f>
        <v>1</v>
      </c>
      <c r="R902" t="b">
        <f>I902=ステップ対応前!I902</f>
        <v>1</v>
      </c>
      <c r="S902" t="b">
        <f>J902=ステップ対応前!J902</f>
        <v>1</v>
      </c>
    </row>
    <row r="903" spans="1:19" x14ac:dyDescent="0.55000000000000004">
      <c r="A903" s="87">
        <v>45933.581145833334</v>
      </c>
      <c r="B903" s="66" t="s">
        <v>1387</v>
      </c>
      <c r="C903" s="66" t="s">
        <v>539</v>
      </c>
      <c r="D903" s="68">
        <v>45804</v>
      </c>
      <c r="E903" s="67">
        <v>15</v>
      </c>
      <c r="F903" s="67">
        <v>0</v>
      </c>
      <c r="G903" s="67">
        <v>94</v>
      </c>
      <c r="H903" s="66" t="s">
        <v>537</v>
      </c>
      <c r="I903" s="66" t="s">
        <v>496</v>
      </c>
      <c r="J903" s="67">
        <v>250</v>
      </c>
      <c r="K903" t="b">
        <f>B903=ステップ対応前!B903</f>
        <v>1</v>
      </c>
      <c r="L903" t="b">
        <f>C903=ステップ対応前!C903</f>
        <v>1</v>
      </c>
      <c r="M903" t="b">
        <f>D903=ステップ対応前!D903</f>
        <v>1</v>
      </c>
      <c r="N903" t="b">
        <f>E903=ステップ対応前!E903</f>
        <v>1</v>
      </c>
      <c r="O903" t="b">
        <f>F903=ステップ対応前!F903</f>
        <v>1</v>
      </c>
      <c r="P903" t="b">
        <f>G903=ステップ対応前!G903</f>
        <v>1</v>
      </c>
      <c r="Q903" t="b">
        <f>H903=ステップ対応前!H903</f>
        <v>1</v>
      </c>
      <c r="R903" t="b">
        <f>I903=ステップ対応前!I903</f>
        <v>1</v>
      </c>
      <c r="S903" t="b">
        <f>J903=ステップ対応前!J903</f>
        <v>1</v>
      </c>
    </row>
  </sheetData>
  <autoFilter ref="A1:S1" xr:uid="{FFB0EFA4-8A7C-4EAC-AE56-78598FAFEE39}"/>
  <phoneticPr fontId="1"/>
  <pageMargins left="0.7" right="0.7" top="0.75" bottom="0.75" header="0.3" footer="0.3"/>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E4D49C-9765-435F-9606-5DE43ADEED2F}">
  <dimension ref="A1:J55"/>
  <sheetViews>
    <sheetView topLeftCell="A40" workbookViewId="0">
      <selection activeCell="J55" sqref="J55"/>
    </sheetView>
  </sheetViews>
  <sheetFormatPr defaultRowHeight="18" x14ac:dyDescent="0.55000000000000004"/>
  <cols>
    <col min="1" max="1" width="19.1640625" bestFit="1" customWidth="1"/>
    <col min="3" max="3" width="16.4140625" bestFit="1" customWidth="1"/>
    <col min="4" max="4" width="11.08203125" bestFit="1" customWidth="1"/>
    <col min="7" max="7" width="8.25" bestFit="1" customWidth="1"/>
    <col min="8" max="8" width="7.75" bestFit="1" customWidth="1"/>
    <col min="10" max="10" width="8.5" bestFit="1" customWidth="1"/>
  </cols>
  <sheetData>
    <row r="1" spans="1:10" ht="54" x14ac:dyDescent="0.55000000000000004">
      <c r="A1" s="65" t="s">
        <v>1672</v>
      </c>
      <c r="B1" s="65" t="s">
        <v>1386</v>
      </c>
      <c r="C1" s="65" t="s">
        <v>464</v>
      </c>
      <c r="D1" s="65" t="s">
        <v>1673</v>
      </c>
      <c r="E1" s="65" t="s">
        <v>1674</v>
      </c>
      <c r="F1" s="65" t="s">
        <v>584</v>
      </c>
      <c r="G1" s="65" t="s">
        <v>587</v>
      </c>
      <c r="H1" s="65" t="s">
        <v>463</v>
      </c>
      <c r="I1" s="65" t="s">
        <v>465</v>
      </c>
      <c r="J1" s="65" t="s">
        <v>1675</v>
      </c>
    </row>
    <row r="2" spans="1:10" x14ac:dyDescent="0.55000000000000004">
      <c r="A2" s="87">
        <v>45952.436574074076</v>
      </c>
      <c r="B2" s="66" t="s">
        <v>1388</v>
      </c>
      <c r="C2" s="66" t="s">
        <v>1750</v>
      </c>
      <c r="D2" s="68">
        <v>45770</v>
      </c>
      <c r="E2" s="67">
        <v>0</v>
      </c>
      <c r="F2" s="67">
        <v>10</v>
      </c>
      <c r="G2" s="67">
        <v>90</v>
      </c>
      <c r="H2" s="66" t="s">
        <v>1751</v>
      </c>
      <c r="I2" s="66"/>
      <c r="J2" s="67">
        <v>0</v>
      </c>
    </row>
    <row r="3" spans="1:10" x14ac:dyDescent="0.55000000000000004">
      <c r="A3" s="87">
        <v>45952.436574074076</v>
      </c>
      <c r="B3" s="66" t="s">
        <v>1388</v>
      </c>
      <c r="C3" s="66" t="s">
        <v>1750</v>
      </c>
      <c r="D3" s="68">
        <v>45771</v>
      </c>
      <c r="E3" s="67">
        <v>0</v>
      </c>
      <c r="F3" s="67">
        <v>15</v>
      </c>
      <c r="G3" s="67">
        <v>67</v>
      </c>
      <c r="H3" s="66" t="s">
        <v>1751</v>
      </c>
      <c r="I3" s="66"/>
      <c r="J3" s="67">
        <v>0</v>
      </c>
    </row>
    <row r="4" spans="1:10" x14ac:dyDescent="0.55000000000000004">
      <c r="A4" s="87">
        <v>45952.436574074076</v>
      </c>
      <c r="B4" s="66" t="s">
        <v>1388</v>
      </c>
      <c r="C4" s="66" t="s">
        <v>1750</v>
      </c>
      <c r="D4" s="68">
        <v>45783</v>
      </c>
      <c r="E4" s="67">
        <v>10</v>
      </c>
      <c r="F4" s="67">
        <v>16</v>
      </c>
      <c r="G4" s="67">
        <v>84</v>
      </c>
      <c r="H4" s="66" t="s">
        <v>1751</v>
      </c>
      <c r="I4" s="66"/>
      <c r="J4" s="67">
        <v>0</v>
      </c>
    </row>
    <row r="5" spans="1:10" x14ac:dyDescent="0.55000000000000004">
      <c r="A5" s="87">
        <v>45952.436574074076</v>
      </c>
      <c r="B5" s="66" t="s">
        <v>1388</v>
      </c>
      <c r="C5" s="66" t="s">
        <v>1750</v>
      </c>
      <c r="D5" s="68">
        <v>45784</v>
      </c>
      <c r="E5" s="67">
        <v>15</v>
      </c>
      <c r="F5" s="67">
        <v>0</v>
      </c>
      <c r="G5" s="67">
        <v>87</v>
      </c>
      <c r="H5" s="66" t="s">
        <v>1751</v>
      </c>
      <c r="I5" s="66"/>
      <c r="J5" s="67">
        <v>0</v>
      </c>
    </row>
    <row r="6" spans="1:10" x14ac:dyDescent="0.55000000000000004">
      <c r="A6" s="87">
        <v>45952.436574074076</v>
      </c>
      <c r="B6" s="66" t="s">
        <v>1388</v>
      </c>
      <c r="C6" s="66" t="s">
        <v>1750</v>
      </c>
      <c r="D6" s="68">
        <v>45785</v>
      </c>
      <c r="E6" s="67">
        <v>0</v>
      </c>
      <c r="F6" s="67">
        <v>16</v>
      </c>
      <c r="G6" s="67">
        <v>87</v>
      </c>
      <c r="H6" s="66" t="s">
        <v>1751</v>
      </c>
      <c r="I6" s="66"/>
      <c r="J6" s="67">
        <v>0</v>
      </c>
    </row>
    <row r="7" spans="1:10" x14ac:dyDescent="0.55000000000000004">
      <c r="A7" s="87">
        <v>45952.436574074076</v>
      </c>
      <c r="B7" s="66" t="s">
        <v>1388</v>
      </c>
      <c r="C7" s="66" t="s">
        <v>1750</v>
      </c>
      <c r="D7" s="68">
        <v>45786</v>
      </c>
      <c r="E7" s="67">
        <v>16</v>
      </c>
      <c r="F7" s="67">
        <v>16</v>
      </c>
      <c r="G7" s="67">
        <v>86</v>
      </c>
      <c r="H7" s="66" t="s">
        <v>1751</v>
      </c>
      <c r="I7" s="66"/>
      <c r="J7" s="67">
        <v>0</v>
      </c>
    </row>
    <row r="8" spans="1:10" x14ac:dyDescent="0.55000000000000004">
      <c r="A8" s="87">
        <v>45952.436574074076</v>
      </c>
      <c r="B8" s="66" t="s">
        <v>1388</v>
      </c>
      <c r="C8" s="66" t="s">
        <v>1750</v>
      </c>
      <c r="D8" s="68">
        <v>45788</v>
      </c>
      <c r="E8" s="67">
        <v>16</v>
      </c>
      <c r="F8" s="67">
        <v>16</v>
      </c>
      <c r="G8" s="67">
        <v>94</v>
      </c>
      <c r="H8" s="66" t="s">
        <v>1751</v>
      </c>
      <c r="I8" s="66"/>
      <c r="J8" s="67">
        <v>0</v>
      </c>
    </row>
    <row r="9" spans="1:10" x14ac:dyDescent="0.55000000000000004">
      <c r="A9" s="87">
        <v>45952.436574074076</v>
      </c>
      <c r="B9" s="66" t="s">
        <v>1388</v>
      </c>
      <c r="C9" s="66" t="s">
        <v>1750</v>
      </c>
      <c r="D9" s="68">
        <v>45789</v>
      </c>
      <c r="E9" s="67">
        <v>16</v>
      </c>
      <c r="F9" s="67">
        <v>0</v>
      </c>
      <c r="G9" s="67">
        <v>82</v>
      </c>
      <c r="H9" s="66" t="s">
        <v>1751</v>
      </c>
      <c r="I9" s="66"/>
      <c r="J9" s="67">
        <v>0</v>
      </c>
    </row>
    <row r="10" spans="1:10" x14ac:dyDescent="0.55000000000000004">
      <c r="A10" s="87">
        <v>45952.436574074076</v>
      </c>
      <c r="B10" s="66" t="s">
        <v>1388</v>
      </c>
      <c r="C10" s="66" t="s">
        <v>1750</v>
      </c>
      <c r="D10" s="68">
        <v>45790</v>
      </c>
      <c r="E10" s="67">
        <v>0</v>
      </c>
      <c r="F10" s="67">
        <v>12</v>
      </c>
      <c r="G10" s="67">
        <v>93</v>
      </c>
      <c r="H10" s="66" t="s">
        <v>1751</v>
      </c>
      <c r="I10" s="66"/>
      <c r="J10" s="67">
        <v>0</v>
      </c>
    </row>
    <row r="11" spans="1:10" x14ac:dyDescent="0.55000000000000004">
      <c r="A11" s="87">
        <v>45952.436574074076</v>
      </c>
      <c r="B11" s="66" t="s">
        <v>1388</v>
      </c>
      <c r="C11" s="66" t="s">
        <v>1750</v>
      </c>
      <c r="D11" s="68">
        <v>45791</v>
      </c>
      <c r="E11" s="67">
        <v>16</v>
      </c>
      <c r="F11" s="67">
        <v>0</v>
      </c>
      <c r="G11" s="67">
        <v>91</v>
      </c>
      <c r="H11" s="66" t="s">
        <v>1751</v>
      </c>
      <c r="I11" s="66"/>
      <c r="J11" s="67">
        <v>0</v>
      </c>
    </row>
    <row r="12" spans="1:10" x14ac:dyDescent="0.55000000000000004">
      <c r="A12" s="87">
        <v>45952.436574074076</v>
      </c>
      <c r="B12" s="66" t="s">
        <v>1388</v>
      </c>
      <c r="C12" s="66" t="s">
        <v>1750</v>
      </c>
      <c r="D12" s="68">
        <v>45792</v>
      </c>
      <c r="E12" s="67">
        <v>0</v>
      </c>
      <c r="F12" s="67">
        <v>16</v>
      </c>
      <c r="G12" s="67">
        <v>97</v>
      </c>
      <c r="H12" s="66" t="s">
        <v>1751</v>
      </c>
      <c r="I12" s="66"/>
      <c r="J12" s="67">
        <v>0</v>
      </c>
    </row>
    <row r="13" spans="1:10" x14ac:dyDescent="0.55000000000000004">
      <c r="A13" s="87">
        <v>45952.436574074076</v>
      </c>
      <c r="B13" s="66" t="s">
        <v>1388</v>
      </c>
      <c r="C13" s="66" t="s">
        <v>1750</v>
      </c>
      <c r="D13" s="68">
        <v>45793</v>
      </c>
      <c r="E13" s="67">
        <v>12</v>
      </c>
      <c r="F13" s="67">
        <v>0</v>
      </c>
      <c r="G13" s="67">
        <v>80</v>
      </c>
      <c r="H13" s="66" t="s">
        <v>1751</v>
      </c>
      <c r="I13" s="66"/>
      <c r="J13" s="67">
        <v>0</v>
      </c>
    </row>
    <row r="14" spans="1:10" x14ac:dyDescent="0.55000000000000004">
      <c r="A14" s="87">
        <v>45952.436574074076</v>
      </c>
      <c r="B14" s="66" t="s">
        <v>1388</v>
      </c>
      <c r="C14" s="66" t="s">
        <v>1750</v>
      </c>
      <c r="D14" s="68">
        <v>45794</v>
      </c>
      <c r="E14" s="67">
        <v>0</v>
      </c>
      <c r="F14" s="67">
        <v>17</v>
      </c>
      <c r="G14" s="67">
        <v>72</v>
      </c>
      <c r="H14" s="66" t="s">
        <v>1751</v>
      </c>
      <c r="I14" s="66"/>
      <c r="J14" s="67">
        <v>0</v>
      </c>
    </row>
    <row r="15" spans="1:10" x14ac:dyDescent="0.55000000000000004">
      <c r="A15" s="87">
        <v>45952.436574074076</v>
      </c>
      <c r="B15" s="66" t="s">
        <v>1388</v>
      </c>
      <c r="C15" s="66" t="s">
        <v>1750</v>
      </c>
      <c r="D15" s="68">
        <v>45795</v>
      </c>
      <c r="E15" s="67">
        <v>16</v>
      </c>
      <c r="F15" s="67">
        <v>0</v>
      </c>
      <c r="G15" s="67">
        <v>72</v>
      </c>
      <c r="H15" s="66" t="s">
        <v>1751</v>
      </c>
      <c r="I15" s="66"/>
      <c r="J15" s="67">
        <v>0</v>
      </c>
    </row>
    <row r="16" spans="1:10" x14ac:dyDescent="0.55000000000000004">
      <c r="A16" s="87">
        <v>45952.436574074076</v>
      </c>
      <c r="B16" s="66" t="s">
        <v>1388</v>
      </c>
      <c r="C16" s="66" t="s">
        <v>1750</v>
      </c>
      <c r="D16" s="68">
        <v>45796</v>
      </c>
      <c r="E16" s="67">
        <v>0</v>
      </c>
      <c r="F16" s="67">
        <v>16</v>
      </c>
      <c r="G16" s="67">
        <v>79</v>
      </c>
      <c r="H16" s="66" t="s">
        <v>1751</v>
      </c>
      <c r="I16" s="66"/>
      <c r="J16" s="67">
        <v>0</v>
      </c>
    </row>
    <row r="17" spans="1:10" x14ac:dyDescent="0.55000000000000004">
      <c r="A17" s="87">
        <v>45952.436574074076</v>
      </c>
      <c r="B17" s="66" t="s">
        <v>1388</v>
      </c>
      <c r="C17" s="66" t="s">
        <v>1750</v>
      </c>
      <c r="D17" s="68">
        <v>45797</v>
      </c>
      <c r="E17" s="67">
        <v>17</v>
      </c>
      <c r="F17" s="67">
        <v>0</v>
      </c>
      <c r="G17" s="67">
        <v>73</v>
      </c>
      <c r="H17" s="66" t="s">
        <v>1751</v>
      </c>
      <c r="I17" s="66"/>
      <c r="J17" s="67">
        <v>0</v>
      </c>
    </row>
    <row r="18" spans="1:10" x14ac:dyDescent="0.55000000000000004">
      <c r="A18" s="87">
        <v>45952.436574074076</v>
      </c>
      <c r="B18" s="66" t="s">
        <v>1388</v>
      </c>
      <c r="C18" s="66" t="s">
        <v>1750</v>
      </c>
      <c r="D18" s="68">
        <v>45799</v>
      </c>
      <c r="E18" s="67">
        <v>16</v>
      </c>
      <c r="F18" s="67">
        <v>0</v>
      </c>
      <c r="G18" s="67">
        <v>73</v>
      </c>
      <c r="H18" s="66" t="s">
        <v>1751</v>
      </c>
      <c r="I18" s="66"/>
      <c r="J18" s="67">
        <v>0</v>
      </c>
    </row>
    <row r="19" spans="1:10" x14ac:dyDescent="0.55000000000000004">
      <c r="A19" s="87">
        <v>45952.436574074076</v>
      </c>
      <c r="B19" s="66" t="s">
        <v>1388</v>
      </c>
      <c r="C19" s="66" t="s">
        <v>1752</v>
      </c>
      <c r="D19" s="68">
        <v>45770</v>
      </c>
      <c r="E19" s="67">
        <v>0</v>
      </c>
      <c r="F19" s="67">
        <v>10</v>
      </c>
      <c r="G19" s="67">
        <v>90</v>
      </c>
      <c r="H19" s="66" t="s">
        <v>1753</v>
      </c>
      <c r="I19" s="66"/>
      <c r="J19" s="67">
        <v>0</v>
      </c>
    </row>
    <row r="20" spans="1:10" x14ac:dyDescent="0.55000000000000004">
      <c r="A20" s="87">
        <v>45952.436574074076</v>
      </c>
      <c r="B20" s="66" t="s">
        <v>1388</v>
      </c>
      <c r="C20" s="66" t="s">
        <v>1752</v>
      </c>
      <c r="D20" s="68">
        <v>45771</v>
      </c>
      <c r="E20" s="67">
        <v>0</v>
      </c>
      <c r="F20" s="67">
        <v>15</v>
      </c>
      <c r="G20" s="67">
        <v>67</v>
      </c>
      <c r="H20" s="66" t="s">
        <v>1753</v>
      </c>
      <c r="I20" s="66"/>
      <c r="J20" s="67">
        <v>0</v>
      </c>
    </row>
    <row r="21" spans="1:10" x14ac:dyDescent="0.55000000000000004">
      <c r="A21" s="87">
        <v>45952.436574074076</v>
      </c>
      <c r="B21" s="66" t="s">
        <v>1388</v>
      </c>
      <c r="C21" s="66" t="s">
        <v>1752</v>
      </c>
      <c r="D21" s="68">
        <v>45783</v>
      </c>
      <c r="E21" s="67">
        <v>10</v>
      </c>
      <c r="F21" s="67">
        <v>16</v>
      </c>
      <c r="G21" s="67">
        <v>84</v>
      </c>
      <c r="H21" s="66" t="s">
        <v>1753</v>
      </c>
      <c r="I21" s="66"/>
      <c r="J21" s="67">
        <v>0</v>
      </c>
    </row>
    <row r="22" spans="1:10" x14ac:dyDescent="0.55000000000000004">
      <c r="A22" s="87">
        <v>45952.436574074076</v>
      </c>
      <c r="B22" s="66" t="s">
        <v>1388</v>
      </c>
      <c r="C22" s="66" t="s">
        <v>1752</v>
      </c>
      <c r="D22" s="68">
        <v>45784</v>
      </c>
      <c r="E22" s="67">
        <v>15</v>
      </c>
      <c r="F22" s="67">
        <v>0</v>
      </c>
      <c r="G22" s="67">
        <v>87</v>
      </c>
      <c r="H22" s="66" t="s">
        <v>1753</v>
      </c>
      <c r="I22" s="66"/>
      <c r="J22" s="67">
        <v>0</v>
      </c>
    </row>
    <row r="23" spans="1:10" x14ac:dyDescent="0.55000000000000004">
      <c r="A23" s="87">
        <v>45952.436574074076</v>
      </c>
      <c r="B23" s="66" t="s">
        <v>1388</v>
      </c>
      <c r="C23" s="66" t="s">
        <v>1752</v>
      </c>
      <c r="D23" s="68">
        <v>45785</v>
      </c>
      <c r="E23" s="67">
        <v>0</v>
      </c>
      <c r="F23" s="67">
        <v>16</v>
      </c>
      <c r="G23" s="67">
        <v>87</v>
      </c>
      <c r="H23" s="66" t="s">
        <v>1753</v>
      </c>
      <c r="I23" s="66"/>
      <c r="J23" s="67">
        <v>0</v>
      </c>
    </row>
    <row r="24" spans="1:10" x14ac:dyDescent="0.55000000000000004">
      <c r="A24" s="87">
        <v>45952.436574074076</v>
      </c>
      <c r="B24" s="66" t="s">
        <v>1388</v>
      </c>
      <c r="C24" s="66" t="s">
        <v>1752</v>
      </c>
      <c r="D24" s="68">
        <v>45786</v>
      </c>
      <c r="E24" s="67">
        <v>16</v>
      </c>
      <c r="F24" s="67">
        <v>16</v>
      </c>
      <c r="G24" s="67">
        <v>86</v>
      </c>
      <c r="H24" s="66" t="s">
        <v>1753</v>
      </c>
      <c r="I24" s="66"/>
      <c r="J24" s="67">
        <v>0</v>
      </c>
    </row>
    <row r="25" spans="1:10" x14ac:dyDescent="0.55000000000000004">
      <c r="A25" s="87">
        <v>45952.436574074076</v>
      </c>
      <c r="B25" s="66" t="s">
        <v>1388</v>
      </c>
      <c r="C25" s="66" t="s">
        <v>1752</v>
      </c>
      <c r="D25" s="68">
        <v>45788</v>
      </c>
      <c r="E25" s="67">
        <v>16</v>
      </c>
      <c r="F25" s="67">
        <v>16</v>
      </c>
      <c r="G25" s="67">
        <v>94</v>
      </c>
      <c r="H25" s="66" t="s">
        <v>1753</v>
      </c>
      <c r="I25" s="66"/>
      <c r="J25" s="67">
        <v>0</v>
      </c>
    </row>
    <row r="26" spans="1:10" x14ac:dyDescent="0.55000000000000004">
      <c r="A26" s="87">
        <v>45952.436574074076</v>
      </c>
      <c r="B26" s="66" t="s">
        <v>1388</v>
      </c>
      <c r="C26" s="66" t="s">
        <v>1752</v>
      </c>
      <c r="D26" s="68">
        <v>45789</v>
      </c>
      <c r="E26" s="67">
        <v>16</v>
      </c>
      <c r="F26" s="67">
        <v>0</v>
      </c>
      <c r="G26" s="67">
        <v>82</v>
      </c>
      <c r="H26" s="66" t="s">
        <v>1753</v>
      </c>
      <c r="I26" s="66"/>
      <c r="J26" s="67">
        <v>0</v>
      </c>
    </row>
    <row r="27" spans="1:10" x14ac:dyDescent="0.55000000000000004">
      <c r="A27" s="87">
        <v>45952.436574074076</v>
      </c>
      <c r="B27" s="66" t="s">
        <v>1388</v>
      </c>
      <c r="C27" s="66" t="s">
        <v>1752</v>
      </c>
      <c r="D27" s="68">
        <v>45790</v>
      </c>
      <c r="E27" s="67">
        <v>0</v>
      </c>
      <c r="F27" s="67">
        <v>12</v>
      </c>
      <c r="G27" s="67">
        <v>93</v>
      </c>
      <c r="H27" s="66" t="s">
        <v>1753</v>
      </c>
      <c r="I27" s="66"/>
      <c r="J27" s="67">
        <v>0</v>
      </c>
    </row>
    <row r="28" spans="1:10" x14ac:dyDescent="0.55000000000000004">
      <c r="A28" s="87">
        <v>45952.436574074076</v>
      </c>
      <c r="B28" s="66" t="s">
        <v>1388</v>
      </c>
      <c r="C28" s="66" t="s">
        <v>1752</v>
      </c>
      <c r="D28" s="68">
        <v>45791</v>
      </c>
      <c r="E28" s="67">
        <v>16</v>
      </c>
      <c r="F28" s="67">
        <v>0</v>
      </c>
      <c r="G28" s="67">
        <v>91</v>
      </c>
      <c r="H28" s="66" t="s">
        <v>1753</v>
      </c>
      <c r="I28" s="66"/>
      <c r="J28" s="67">
        <v>0</v>
      </c>
    </row>
    <row r="29" spans="1:10" x14ac:dyDescent="0.55000000000000004">
      <c r="A29" s="87">
        <v>45952.436574074076</v>
      </c>
      <c r="B29" s="66" t="s">
        <v>1388</v>
      </c>
      <c r="C29" s="66" t="s">
        <v>1752</v>
      </c>
      <c r="D29" s="68">
        <v>45792</v>
      </c>
      <c r="E29" s="67">
        <v>0</v>
      </c>
      <c r="F29" s="67">
        <v>16</v>
      </c>
      <c r="G29" s="67">
        <v>97</v>
      </c>
      <c r="H29" s="66" t="s">
        <v>1753</v>
      </c>
      <c r="I29" s="66"/>
      <c r="J29" s="67">
        <v>0</v>
      </c>
    </row>
    <row r="30" spans="1:10" x14ac:dyDescent="0.55000000000000004">
      <c r="A30" s="87">
        <v>45952.436574074076</v>
      </c>
      <c r="B30" s="66" t="s">
        <v>1388</v>
      </c>
      <c r="C30" s="66" t="s">
        <v>1752</v>
      </c>
      <c r="D30" s="68">
        <v>45793</v>
      </c>
      <c r="E30" s="67">
        <v>12</v>
      </c>
      <c r="F30" s="67">
        <v>0</v>
      </c>
      <c r="G30" s="67">
        <v>80</v>
      </c>
      <c r="H30" s="66" t="s">
        <v>1753</v>
      </c>
      <c r="I30" s="66"/>
      <c r="J30" s="67">
        <v>0</v>
      </c>
    </row>
    <row r="31" spans="1:10" x14ac:dyDescent="0.55000000000000004">
      <c r="A31" s="87">
        <v>45952.436574074076</v>
      </c>
      <c r="B31" s="66" t="s">
        <v>1388</v>
      </c>
      <c r="C31" s="66" t="s">
        <v>1752</v>
      </c>
      <c r="D31" s="68">
        <v>45794</v>
      </c>
      <c r="E31" s="67">
        <v>0</v>
      </c>
      <c r="F31" s="67">
        <v>17</v>
      </c>
      <c r="G31" s="67">
        <v>72</v>
      </c>
      <c r="H31" s="66" t="s">
        <v>1753</v>
      </c>
      <c r="I31" s="66"/>
      <c r="J31" s="67">
        <v>0</v>
      </c>
    </row>
    <row r="32" spans="1:10" x14ac:dyDescent="0.55000000000000004">
      <c r="A32" s="87">
        <v>45952.436574074076</v>
      </c>
      <c r="B32" s="66" t="s">
        <v>1388</v>
      </c>
      <c r="C32" s="66" t="s">
        <v>1752</v>
      </c>
      <c r="D32" s="68">
        <v>45795</v>
      </c>
      <c r="E32" s="67">
        <v>16</v>
      </c>
      <c r="F32" s="67">
        <v>0</v>
      </c>
      <c r="G32" s="67">
        <v>72</v>
      </c>
      <c r="H32" s="66" t="s">
        <v>1753</v>
      </c>
      <c r="I32" s="66"/>
      <c r="J32" s="67">
        <v>0</v>
      </c>
    </row>
    <row r="33" spans="1:10" x14ac:dyDescent="0.55000000000000004">
      <c r="A33" s="87">
        <v>45952.436574074076</v>
      </c>
      <c r="B33" s="66" t="s">
        <v>1388</v>
      </c>
      <c r="C33" s="66" t="s">
        <v>1752</v>
      </c>
      <c r="D33" s="68">
        <v>45796</v>
      </c>
      <c r="E33" s="67">
        <v>0</v>
      </c>
      <c r="F33" s="67">
        <v>16</v>
      </c>
      <c r="G33" s="67">
        <v>79</v>
      </c>
      <c r="H33" s="66" t="s">
        <v>1753</v>
      </c>
      <c r="I33" s="66"/>
      <c r="J33" s="67">
        <v>0</v>
      </c>
    </row>
    <row r="34" spans="1:10" x14ac:dyDescent="0.55000000000000004">
      <c r="A34" s="87">
        <v>45952.436574074076</v>
      </c>
      <c r="B34" s="66" t="s">
        <v>1388</v>
      </c>
      <c r="C34" s="66" t="s">
        <v>1752</v>
      </c>
      <c r="D34" s="68">
        <v>45797</v>
      </c>
      <c r="E34" s="67">
        <v>17</v>
      </c>
      <c r="F34" s="67">
        <v>0</v>
      </c>
      <c r="G34" s="67">
        <v>73</v>
      </c>
      <c r="H34" s="66" t="s">
        <v>1753</v>
      </c>
      <c r="I34" s="66"/>
      <c r="J34" s="67">
        <v>0</v>
      </c>
    </row>
    <row r="35" spans="1:10" x14ac:dyDescent="0.55000000000000004">
      <c r="A35" s="87">
        <v>45952.436574074076</v>
      </c>
      <c r="B35" s="66" t="s">
        <v>1388</v>
      </c>
      <c r="C35" s="66" t="s">
        <v>1752</v>
      </c>
      <c r="D35" s="68">
        <v>45799</v>
      </c>
      <c r="E35" s="67">
        <v>16</v>
      </c>
      <c r="F35" s="67">
        <v>0</v>
      </c>
      <c r="G35" s="67">
        <v>73</v>
      </c>
      <c r="H35" s="66" t="s">
        <v>1753</v>
      </c>
      <c r="I35" s="66"/>
      <c r="J35" s="67">
        <v>0</v>
      </c>
    </row>
    <row r="36" spans="1:10" x14ac:dyDescent="0.55000000000000004">
      <c r="A36" s="87">
        <v>45952.436574074076</v>
      </c>
      <c r="B36" s="66" t="s">
        <v>1388</v>
      </c>
      <c r="C36" s="66" t="s">
        <v>1754</v>
      </c>
      <c r="D36" s="68">
        <v>45772</v>
      </c>
      <c r="E36" s="67">
        <v>0</v>
      </c>
      <c r="F36" s="67">
        <v>14</v>
      </c>
      <c r="G36" s="67">
        <v>88</v>
      </c>
      <c r="H36" s="66" t="s">
        <v>1753</v>
      </c>
      <c r="I36" s="66"/>
      <c r="J36" s="67">
        <v>0</v>
      </c>
    </row>
    <row r="37" spans="1:10" x14ac:dyDescent="0.55000000000000004">
      <c r="A37" s="87">
        <v>45952.436574074076</v>
      </c>
      <c r="B37" s="66" t="s">
        <v>1388</v>
      </c>
      <c r="C37" s="66" t="s">
        <v>1754</v>
      </c>
      <c r="D37" s="68">
        <v>45784</v>
      </c>
      <c r="E37" s="67">
        <v>0</v>
      </c>
      <c r="F37" s="67">
        <v>14</v>
      </c>
      <c r="G37" s="67">
        <v>87</v>
      </c>
      <c r="H37" s="66" t="s">
        <v>1753</v>
      </c>
      <c r="I37" s="66"/>
      <c r="J37" s="67">
        <v>0</v>
      </c>
    </row>
    <row r="38" spans="1:10" x14ac:dyDescent="0.55000000000000004">
      <c r="A38" s="87">
        <v>45952.436574074076</v>
      </c>
      <c r="B38" s="66" t="s">
        <v>1388</v>
      </c>
      <c r="C38" s="66" t="s">
        <v>1754</v>
      </c>
      <c r="D38" s="68">
        <v>45785</v>
      </c>
      <c r="E38" s="67">
        <v>14</v>
      </c>
      <c r="F38" s="67">
        <v>0</v>
      </c>
      <c r="G38" s="67">
        <v>87</v>
      </c>
      <c r="H38" s="66" t="s">
        <v>1753</v>
      </c>
      <c r="I38" s="66"/>
      <c r="J38" s="67">
        <v>0</v>
      </c>
    </row>
    <row r="39" spans="1:10" x14ac:dyDescent="0.55000000000000004">
      <c r="A39" s="87">
        <v>45952.436574074076</v>
      </c>
      <c r="B39" s="66" t="s">
        <v>1388</v>
      </c>
      <c r="C39" s="66" t="s">
        <v>1754</v>
      </c>
      <c r="D39" s="68">
        <v>45787</v>
      </c>
      <c r="E39" s="67">
        <v>14</v>
      </c>
      <c r="F39" s="67">
        <v>14</v>
      </c>
      <c r="G39" s="67">
        <v>72</v>
      </c>
      <c r="H39" s="66" t="s">
        <v>1753</v>
      </c>
      <c r="I39" s="66"/>
      <c r="J39" s="67">
        <v>0</v>
      </c>
    </row>
    <row r="40" spans="1:10" x14ac:dyDescent="0.55000000000000004">
      <c r="A40" s="87">
        <v>45952.436574074076</v>
      </c>
      <c r="B40" s="66" t="s">
        <v>1388</v>
      </c>
      <c r="C40" s="66" t="s">
        <v>1754</v>
      </c>
      <c r="D40" s="68">
        <v>45789</v>
      </c>
      <c r="E40" s="67">
        <v>0</v>
      </c>
      <c r="F40" s="67">
        <v>14</v>
      </c>
      <c r="G40" s="67">
        <v>82</v>
      </c>
      <c r="H40" s="66" t="s">
        <v>1753</v>
      </c>
      <c r="I40" s="66"/>
      <c r="J40" s="67">
        <v>0</v>
      </c>
    </row>
    <row r="41" spans="1:10" x14ac:dyDescent="0.55000000000000004">
      <c r="A41" s="87">
        <v>45952.436574074076</v>
      </c>
      <c r="B41" s="66" t="s">
        <v>1388</v>
      </c>
      <c r="C41" s="66" t="s">
        <v>1754</v>
      </c>
      <c r="D41" s="68">
        <v>45790</v>
      </c>
      <c r="E41" s="67">
        <v>14</v>
      </c>
      <c r="F41" s="67">
        <v>0</v>
      </c>
      <c r="G41" s="67">
        <v>93</v>
      </c>
      <c r="H41" s="66" t="s">
        <v>1753</v>
      </c>
      <c r="I41" s="66"/>
      <c r="J41" s="67">
        <v>0</v>
      </c>
    </row>
    <row r="42" spans="1:10" x14ac:dyDescent="0.55000000000000004">
      <c r="A42" s="87">
        <v>45952.436574074076</v>
      </c>
      <c r="B42" s="66" t="s">
        <v>1388</v>
      </c>
      <c r="C42" s="66" t="s">
        <v>1754</v>
      </c>
      <c r="D42" s="68">
        <v>45791</v>
      </c>
      <c r="E42" s="67">
        <v>0</v>
      </c>
      <c r="F42" s="67">
        <v>12</v>
      </c>
      <c r="G42" s="67">
        <v>91</v>
      </c>
      <c r="H42" s="66" t="s">
        <v>1753</v>
      </c>
      <c r="I42" s="66"/>
      <c r="J42" s="67">
        <v>0</v>
      </c>
    </row>
    <row r="43" spans="1:10" x14ac:dyDescent="0.55000000000000004">
      <c r="A43" s="87">
        <v>45952.436574074076</v>
      </c>
      <c r="B43" s="66" t="s">
        <v>1388</v>
      </c>
      <c r="C43" s="66" t="s">
        <v>1754</v>
      </c>
      <c r="D43" s="68">
        <v>45792</v>
      </c>
      <c r="E43" s="67">
        <v>14</v>
      </c>
      <c r="F43" s="67">
        <v>0</v>
      </c>
      <c r="G43" s="67">
        <v>97</v>
      </c>
      <c r="H43" s="66" t="s">
        <v>1753</v>
      </c>
      <c r="I43" s="66"/>
      <c r="J43" s="67">
        <v>0</v>
      </c>
    </row>
    <row r="44" spans="1:10" x14ac:dyDescent="0.55000000000000004">
      <c r="A44" s="87">
        <v>45952.436574074076</v>
      </c>
      <c r="B44" s="66" t="s">
        <v>1388</v>
      </c>
      <c r="C44" s="66" t="s">
        <v>1754</v>
      </c>
      <c r="D44" s="68">
        <v>45793</v>
      </c>
      <c r="E44" s="67">
        <v>0</v>
      </c>
      <c r="F44" s="67">
        <v>14</v>
      </c>
      <c r="G44" s="67">
        <v>80</v>
      </c>
      <c r="H44" s="66" t="s">
        <v>1753</v>
      </c>
      <c r="I44" s="66"/>
      <c r="J44" s="67">
        <v>0</v>
      </c>
    </row>
    <row r="45" spans="1:10" x14ac:dyDescent="0.55000000000000004">
      <c r="A45" s="87">
        <v>45952.436574074076</v>
      </c>
      <c r="B45" s="66" t="s">
        <v>1388</v>
      </c>
      <c r="C45" s="66" t="s">
        <v>1754</v>
      </c>
      <c r="D45" s="68">
        <v>45794</v>
      </c>
      <c r="E45" s="67">
        <v>12</v>
      </c>
      <c r="F45" s="67">
        <v>0</v>
      </c>
      <c r="G45" s="67">
        <v>72</v>
      </c>
      <c r="H45" s="66" t="s">
        <v>1753</v>
      </c>
      <c r="I45" s="66"/>
      <c r="J45" s="67">
        <v>0</v>
      </c>
    </row>
    <row r="46" spans="1:10" x14ac:dyDescent="0.55000000000000004">
      <c r="A46" s="87">
        <v>45952.436574074076</v>
      </c>
      <c r="B46" s="66" t="s">
        <v>1388</v>
      </c>
      <c r="C46" s="66" t="s">
        <v>1754</v>
      </c>
      <c r="D46" s="68">
        <v>45795</v>
      </c>
      <c r="E46" s="67">
        <v>0</v>
      </c>
      <c r="F46" s="67">
        <v>14</v>
      </c>
      <c r="G46" s="67">
        <v>72</v>
      </c>
      <c r="H46" s="66" t="s">
        <v>1753</v>
      </c>
      <c r="I46" s="66"/>
      <c r="J46" s="67">
        <v>0</v>
      </c>
    </row>
    <row r="47" spans="1:10" x14ac:dyDescent="0.55000000000000004">
      <c r="A47" s="87">
        <v>45952.436574074076</v>
      </c>
      <c r="B47" s="66" t="s">
        <v>1388</v>
      </c>
      <c r="C47" s="66" t="s">
        <v>1754</v>
      </c>
      <c r="D47" s="68">
        <v>45796</v>
      </c>
      <c r="E47" s="67">
        <v>14</v>
      </c>
      <c r="F47" s="67">
        <v>0</v>
      </c>
      <c r="G47" s="67">
        <v>79</v>
      </c>
      <c r="H47" s="66" t="s">
        <v>1753</v>
      </c>
      <c r="I47" s="66"/>
      <c r="J47" s="67">
        <v>0</v>
      </c>
    </row>
    <row r="48" spans="1:10" x14ac:dyDescent="0.55000000000000004">
      <c r="A48" s="87">
        <v>45952.436574074076</v>
      </c>
      <c r="B48" s="66" t="s">
        <v>1388</v>
      </c>
      <c r="C48" s="66" t="s">
        <v>1754</v>
      </c>
      <c r="D48" s="68">
        <v>45798</v>
      </c>
      <c r="E48" s="67">
        <v>14</v>
      </c>
      <c r="F48" s="67">
        <v>0</v>
      </c>
      <c r="G48" s="67">
        <v>73</v>
      </c>
      <c r="H48" s="66" t="s">
        <v>1753</v>
      </c>
      <c r="I48" s="66"/>
      <c r="J48" s="67">
        <v>0</v>
      </c>
    </row>
    <row r="49" spans="1:10" x14ac:dyDescent="0.55000000000000004">
      <c r="A49" s="87">
        <v>45952.436574074076</v>
      </c>
      <c r="B49" s="66" t="s">
        <v>1388</v>
      </c>
      <c r="C49" s="66" t="s">
        <v>1755</v>
      </c>
      <c r="D49" s="68">
        <v>45772</v>
      </c>
      <c r="E49" s="67">
        <v>0</v>
      </c>
      <c r="F49" s="67">
        <v>14</v>
      </c>
      <c r="G49" s="67">
        <v>88</v>
      </c>
      <c r="H49" s="66" t="s">
        <v>1756</v>
      </c>
      <c r="I49" s="66"/>
      <c r="J49" s="67">
        <v>0</v>
      </c>
    </row>
    <row r="50" spans="1:10" x14ac:dyDescent="0.55000000000000004">
      <c r="A50" s="87">
        <v>45952.436574074076</v>
      </c>
      <c r="B50" s="66" t="s">
        <v>1388</v>
      </c>
      <c r="C50" s="66" t="s">
        <v>1755</v>
      </c>
      <c r="D50" s="68">
        <v>45784</v>
      </c>
      <c r="E50" s="67">
        <v>0</v>
      </c>
      <c r="F50" s="67">
        <v>14</v>
      </c>
      <c r="G50" s="67">
        <v>87</v>
      </c>
      <c r="H50" s="66" t="s">
        <v>1756</v>
      </c>
      <c r="I50" s="66"/>
      <c r="J50" s="67">
        <v>0</v>
      </c>
    </row>
    <row r="51" spans="1:10" x14ac:dyDescent="0.55000000000000004">
      <c r="A51" s="87">
        <v>45952.436574074076</v>
      </c>
      <c r="B51" s="66" t="s">
        <v>1388</v>
      </c>
      <c r="C51" s="66" t="s">
        <v>1755</v>
      </c>
      <c r="D51" s="68">
        <v>45787</v>
      </c>
      <c r="E51" s="67">
        <v>0</v>
      </c>
      <c r="F51" s="67">
        <v>14</v>
      </c>
      <c r="G51" s="67">
        <v>72</v>
      </c>
      <c r="H51" s="66" t="s">
        <v>1756</v>
      </c>
      <c r="I51" s="66"/>
      <c r="J51" s="67">
        <v>0</v>
      </c>
    </row>
    <row r="52" spans="1:10" x14ac:dyDescent="0.55000000000000004">
      <c r="A52" s="87">
        <v>45952.436574074076</v>
      </c>
      <c r="B52" s="66" t="s">
        <v>1388</v>
      </c>
      <c r="C52" s="66" t="s">
        <v>1755</v>
      </c>
      <c r="D52" s="68">
        <v>45789</v>
      </c>
      <c r="E52" s="67">
        <v>0</v>
      </c>
      <c r="F52" s="67">
        <v>14</v>
      </c>
      <c r="G52" s="67">
        <v>82</v>
      </c>
      <c r="H52" s="66" t="s">
        <v>1756</v>
      </c>
      <c r="I52" s="66"/>
      <c r="J52" s="67">
        <v>0</v>
      </c>
    </row>
    <row r="53" spans="1:10" x14ac:dyDescent="0.55000000000000004">
      <c r="A53" s="87">
        <v>45952.436574074076</v>
      </c>
      <c r="B53" s="66" t="s">
        <v>1388</v>
      </c>
      <c r="C53" s="66" t="s">
        <v>1755</v>
      </c>
      <c r="D53" s="68">
        <v>45791</v>
      </c>
      <c r="E53" s="67">
        <v>0</v>
      </c>
      <c r="F53" s="67">
        <v>12</v>
      </c>
      <c r="G53" s="67">
        <v>91</v>
      </c>
      <c r="H53" s="66" t="s">
        <v>1756</v>
      </c>
      <c r="I53" s="66"/>
      <c r="J53" s="67">
        <v>0</v>
      </c>
    </row>
    <row r="54" spans="1:10" x14ac:dyDescent="0.55000000000000004">
      <c r="A54" s="87">
        <v>45952.436574074076</v>
      </c>
      <c r="B54" s="66" t="s">
        <v>1388</v>
      </c>
      <c r="C54" s="66" t="s">
        <v>1755</v>
      </c>
      <c r="D54" s="68">
        <v>45793</v>
      </c>
      <c r="E54" s="67">
        <v>0</v>
      </c>
      <c r="F54" s="67">
        <v>14</v>
      </c>
      <c r="G54" s="67">
        <v>80</v>
      </c>
      <c r="H54" s="66" t="s">
        <v>1756</v>
      </c>
      <c r="I54" s="66"/>
      <c r="J54" s="67">
        <v>0</v>
      </c>
    </row>
    <row r="55" spans="1:10" x14ac:dyDescent="0.55000000000000004">
      <c r="A55" s="87">
        <v>45952.436574074076</v>
      </c>
      <c r="B55" s="66" t="s">
        <v>1388</v>
      </c>
      <c r="C55" s="66" t="s">
        <v>1755</v>
      </c>
      <c r="D55" s="68">
        <v>45795</v>
      </c>
      <c r="E55" s="67">
        <v>0</v>
      </c>
      <c r="F55" s="67">
        <v>14</v>
      </c>
      <c r="G55" s="67">
        <v>72</v>
      </c>
      <c r="H55" s="66" t="s">
        <v>1756</v>
      </c>
      <c r="I55" s="66"/>
      <c r="J55" s="67">
        <v>0</v>
      </c>
    </row>
  </sheetData>
  <phoneticPr fontId="1"/>
  <pageMargins left="0.7" right="0.7" top="0.75" bottom="0.75" header="0.3" footer="0.3"/>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521301-01CE-4C31-B56C-D6D99F42B819}">
  <dimension ref="A1"/>
  <sheetViews>
    <sheetView topLeftCell="A13" workbookViewId="0"/>
  </sheetViews>
  <sheetFormatPr defaultRowHeight="18" x14ac:dyDescent="0.55000000000000004"/>
  <sheetData/>
  <phoneticPr fontId="1"/>
  <pageMargins left="0.7" right="0.7" top="0.75" bottom="0.75" header="0.3" footer="0.3"/>
  <drawing r:id="rId1"/>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ADDA2B-ADC4-4149-B5C1-4A2093DCCA3F}">
  <dimension ref="A1"/>
  <sheetViews>
    <sheetView topLeftCell="A10" workbookViewId="0"/>
  </sheetViews>
  <sheetFormatPr defaultRowHeight="18" x14ac:dyDescent="0.55000000000000004"/>
  <sheetData/>
  <phoneticPr fontId="1"/>
  <pageMargins left="0.7" right="0.7" top="0.75" bottom="0.75" header="0.3" footer="0.3"/>
  <drawing r:id="rId1"/>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2D88A6-A010-43E2-9174-D2CB5B0E8B01}">
  <dimension ref="A1"/>
  <sheetViews>
    <sheetView workbookViewId="0">
      <selection activeCell="A35" sqref="A35"/>
    </sheetView>
  </sheetViews>
  <sheetFormatPr defaultRowHeight="18" x14ac:dyDescent="0.55000000000000004"/>
  <sheetData/>
  <phoneticPr fontId="1"/>
  <pageMargins left="0.7" right="0.7" top="0.75" bottom="0.75" header="0.3" footer="0.3"/>
  <drawing r:id="rId1"/>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35CCDE-95FD-41BC-B5A2-61BA216CBD2B}">
  <dimension ref="A1:S55"/>
  <sheetViews>
    <sheetView workbookViewId="0"/>
  </sheetViews>
  <sheetFormatPr defaultRowHeight="18" x14ac:dyDescent="0.55000000000000004"/>
  <cols>
    <col min="1" max="1" width="19.1640625" bestFit="1" customWidth="1"/>
    <col min="2" max="2" width="7.75" bestFit="1" customWidth="1"/>
    <col min="3" max="3" width="16.4140625" bestFit="1" customWidth="1"/>
    <col min="4" max="4" width="11.08203125" bestFit="1" customWidth="1"/>
    <col min="5" max="5" width="7.83203125" bestFit="1" customWidth="1"/>
    <col min="7" max="7" width="8.25" bestFit="1" customWidth="1"/>
    <col min="8" max="8" width="7.75" bestFit="1" customWidth="1"/>
    <col min="9" max="9" width="8.08203125" bestFit="1" customWidth="1"/>
    <col min="10" max="10" width="8.5" bestFit="1" customWidth="1"/>
  </cols>
  <sheetData>
    <row r="1" spans="1:19" ht="54" x14ac:dyDescent="0.55000000000000004">
      <c r="A1" s="65" t="s">
        <v>1672</v>
      </c>
      <c r="B1" s="65" t="s">
        <v>1386</v>
      </c>
      <c r="C1" s="65" t="s">
        <v>464</v>
      </c>
      <c r="D1" s="65" t="s">
        <v>1673</v>
      </c>
      <c r="E1" s="65" t="s">
        <v>1674</v>
      </c>
      <c r="F1" s="65" t="s">
        <v>584</v>
      </c>
      <c r="G1" s="65" t="s">
        <v>587</v>
      </c>
      <c r="H1" s="65" t="s">
        <v>463</v>
      </c>
      <c r="I1" s="65" t="s">
        <v>465</v>
      </c>
      <c r="J1" s="65" t="s">
        <v>1675</v>
      </c>
    </row>
    <row r="2" spans="1:19" x14ac:dyDescent="0.55000000000000004">
      <c r="A2" s="87">
        <v>45953.456122685187</v>
      </c>
      <c r="B2" s="66" t="s">
        <v>1388</v>
      </c>
      <c r="C2" s="66" t="s">
        <v>1750</v>
      </c>
      <c r="D2" s="68">
        <v>45770</v>
      </c>
      <c r="E2" s="67">
        <v>0</v>
      </c>
      <c r="F2" s="67">
        <v>10</v>
      </c>
      <c r="G2" s="67">
        <v>90</v>
      </c>
      <c r="H2" s="66" t="s">
        <v>1751</v>
      </c>
      <c r="I2" s="66"/>
      <c r="J2" s="67">
        <v>0</v>
      </c>
      <c r="K2" t="b">
        <f>B2='150'!B2</f>
        <v>1</v>
      </c>
      <c r="L2" t="b">
        <f>C2='150'!C2</f>
        <v>1</v>
      </c>
      <c r="M2" t="b">
        <f>D2='150'!D2</f>
        <v>1</v>
      </c>
      <c r="N2" t="b">
        <f>E2='150'!E2</f>
        <v>1</v>
      </c>
      <c r="O2" t="b">
        <f>F2='150'!F2</f>
        <v>1</v>
      </c>
      <c r="P2" t="b">
        <f>G2='150'!G2</f>
        <v>1</v>
      </c>
      <c r="Q2" t="b">
        <f>H2='150'!H2</f>
        <v>1</v>
      </c>
      <c r="R2" t="b">
        <f>I2='150'!I2</f>
        <v>1</v>
      </c>
      <c r="S2" t="b">
        <f>J2='150'!J2</f>
        <v>1</v>
      </c>
    </row>
    <row r="3" spans="1:19" x14ac:dyDescent="0.55000000000000004">
      <c r="A3" s="87">
        <v>45953.456122685187</v>
      </c>
      <c r="B3" s="66" t="s">
        <v>1388</v>
      </c>
      <c r="C3" s="66" t="s">
        <v>1750</v>
      </c>
      <c r="D3" s="68">
        <v>45771</v>
      </c>
      <c r="E3" s="67">
        <v>0</v>
      </c>
      <c r="F3" s="67">
        <v>15</v>
      </c>
      <c r="G3" s="67">
        <v>67</v>
      </c>
      <c r="H3" s="66" t="s">
        <v>1751</v>
      </c>
      <c r="I3" s="66"/>
      <c r="J3" s="67">
        <v>0</v>
      </c>
      <c r="K3" t="b">
        <f>B3='150'!B3</f>
        <v>1</v>
      </c>
      <c r="L3" t="b">
        <f>C3='150'!C3</f>
        <v>1</v>
      </c>
      <c r="M3" t="b">
        <f>D3='150'!D3</f>
        <v>1</v>
      </c>
      <c r="N3" t="b">
        <f>E3='150'!E3</f>
        <v>1</v>
      </c>
      <c r="O3" t="b">
        <f>F3='150'!F3</f>
        <v>1</v>
      </c>
      <c r="P3" t="b">
        <f>G3='150'!G3</f>
        <v>1</v>
      </c>
      <c r="Q3" t="b">
        <f>H3='150'!H3</f>
        <v>1</v>
      </c>
      <c r="R3" t="b">
        <f>I3='150'!I3</f>
        <v>1</v>
      </c>
      <c r="S3" t="b">
        <f>J3='150'!J3</f>
        <v>1</v>
      </c>
    </row>
    <row r="4" spans="1:19" x14ac:dyDescent="0.55000000000000004">
      <c r="A4" s="87">
        <v>45953.456122685187</v>
      </c>
      <c r="B4" s="66" t="s">
        <v>1388</v>
      </c>
      <c r="C4" s="66" t="s">
        <v>1750</v>
      </c>
      <c r="D4" s="68">
        <v>45783</v>
      </c>
      <c r="E4" s="67">
        <v>10</v>
      </c>
      <c r="F4" s="67">
        <v>16</v>
      </c>
      <c r="G4" s="67">
        <v>84</v>
      </c>
      <c r="H4" s="66" t="s">
        <v>1751</v>
      </c>
      <c r="I4" s="66"/>
      <c r="J4" s="67">
        <v>0</v>
      </c>
      <c r="K4" t="b">
        <f>B4='150'!B4</f>
        <v>1</v>
      </c>
      <c r="L4" t="b">
        <f>C4='150'!C4</f>
        <v>1</v>
      </c>
      <c r="M4" t="b">
        <f>D4='150'!D4</f>
        <v>1</v>
      </c>
      <c r="N4" t="b">
        <f>E4='150'!E4</f>
        <v>1</v>
      </c>
      <c r="O4" t="b">
        <f>F4='150'!F4</f>
        <v>1</v>
      </c>
      <c r="P4" t="b">
        <f>G4='150'!G4</f>
        <v>1</v>
      </c>
      <c r="Q4" t="b">
        <f>H4='150'!H4</f>
        <v>1</v>
      </c>
      <c r="R4" t="b">
        <f>I4='150'!I4</f>
        <v>1</v>
      </c>
      <c r="S4" t="b">
        <f>J4='150'!J4</f>
        <v>1</v>
      </c>
    </row>
    <row r="5" spans="1:19" x14ac:dyDescent="0.55000000000000004">
      <c r="A5" s="87">
        <v>45953.456122685187</v>
      </c>
      <c r="B5" s="66" t="s">
        <v>1388</v>
      </c>
      <c r="C5" s="66" t="s">
        <v>1750</v>
      </c>
      <c r="D5" s="68">
        <v>45784</v>
      </c>
      <c r="E5" s="67">
        <v>15</v>
      </c>
      <c r="F5" s="67">
        <v>0</v>
      </c>
      <c r="G5" s="67">
        <v>87</v>
      </c>
      <c r="H5" s="66" t="s">
        <v>1751</v>
      </c>
      <c r="I5" s="66"/>
      <c r="J5" s="67">
        <v>0</v>
      </c>
      <c r="K5" t="b">
        <f>B5='150'!B5</f>
        <v>1</v>
      </c>
      <c r="L5" t="b">
        <f>C5='150'!C5</f>
        <v>1</v>
      </c>
      <c r="M5" t="b">
        <f>D5='150'!D5</f>
        <v>1</v>
      </c>
      <c r="N5" t="b">
        <f>E5='150'!E5</f>
        <v>1</v>
      </c>
      <c r="O5" t="b">
        <f>F5='150'!F5</f>
        <v>1</v>
      </c>
      <c r="P5" t="b">
        <f>G5='150'!G5</f>
        <v>1</v>
      </c>
      <c r="Q5" t="b">
        <f>H5='150'!H5</f>
        <v>1</v>
      </c>
      <c r="R5" t="b">
        <f>I5='150'!I5</f>
        <v>1</v>
      </c>
      <c r="S5" t="b">
        <f>J5='150'!J5</f>
        <v>1</v>
      </c>
    </row>
    <row r="6" spans="1:19" x14ac:dyDescent="0.55000000000000004">
      <c r="A6" s="87">
        <v>45953.456122685187</v>
      </c>
      <c r="B6" s="66" t="s">
        <v>1388</v>
      </c>
      <c r="C6" s="66" t="s">
        <v>1750</v>
      </c>
      <c r="D6" s="68">
        <v>45785</v>
      </c>
      <c r="E6" s="67">
        <v>0</v>
      </c>
      <c r="F6" s="67">
        <v>16</v>
      </c>
      <c r="G6" s="67">
        <v>87</v>
      </c>
      <c r="H6" s="66" t="s">
        <v>1751</v>
      </c>
      <c r="I6" s="66"/>
      <c r="J6" s="67">
        <v>0</v>
      </c>
      <c r="K6" t="b">
        <f>B6='150'!B6</f>
        <v>1</v>
      </c>
      <c r="L6" t="b">
        <f>C6='150'!C6</f>
        <v>1</v>
      </c>
      <c r="M6" t="b">
        <f>D6='150'!D6</f>
        <v>1</v>
      </c>
      <c r="N6" t="b">
        <f>E6='150'!E6</f>
        <v>1</v>
      </c>
      <c r="O6" t="b">
        <f>F6='150'!F6</f>
        <v>1</v>
      </c>
      <c r="P6" t="b">
        <f>G6='150'!G6</f>
        <v>1</v>
      </c>
      <c r="Q6" t="b">
        <f>H6='150'!H6</f>
        <v>1</v>
      </c>
      <c r="R6" t="b">
        <f>I6='150'!I6</f>
        <v>1</v>
      </c>
      <c r="S6" t="b">
        <f>J6='150'!J6</f>
        <v>1</v>
      </c>
    </row>
    <row r="7" spans="1:19" x14ac:dyDescent="0.55000000000000004">
      <c r="A7" s="87">
        <v>45953.456122685187</v>
      </c>
      <c r="B7" s="66" t="s">
        <v>1388</v>
      </c>
      <c r="C7" s="66" t="s">
        <v>1750</v>
      </c>
      <c r="D7" s="68">
        <v>45786</v>
      </c>
      <c r="E7" s="67">
        <v>16</v>
      </c>
      <c r="F7" s="67">
        <v>16</v>
      </c>
      <c r="G7" s="67">
        <v>86</v>
      </c>
      <c r="H7" s="66" t="s">
        <v>1751</v>
      </c>
      <c r="I7" s="66"/>
      <c r="J7" s="67">
        <v>0</v>
      </c>
      <c r="K7" t="b">
        <f>B7='150'!B7</f>
        <v>1</v>
      </c>
      <c r="L7" t="b">
        <f>C7='150'!C7</f>
        <v>1</v>
      </c>
      <c r="M7" t="b">
        <f>D7='150'!D7</f>
        <v>1</v>
      </c>
      <c r="N7" t="b">
        <f>E7='150'!E7</f>
        <v>1</v>
      </c>
      <c r="O7" t="b">
        <f>F7='150'!F7</f>
        <v>1</v>
      </c>
      <c r="P7" t="b">
        <f>G7='150'!G7</f>
        <v>1</v>
      </c>
      <c r="Q7" t="b">
        <f>H7='150'!H7</f>
        <v>1</v>
      </c>
      <c r="R7" t="b">
        <f>I7='150'!I7</f>
        <v>1</v>
      </c>
      <c r="S7" t="b">
        <f>J7='150'!J7</f>
        <v>1</v>
      </c>
    </row>
    <row r="8" spans="1:19" x14ac:dyDescent="0.55000000000000004">
      <c r="A8" s="87">
        <v>45953.456122685187</v>
      </c>
      <c r="B8" s="66" t="s">
        <v>1388</v>
      </c>
      <c r="C8" s="66" t="s">
        <v>1750</v>
      </c>
      <c r="D8" s="68">
        <v>45788</v>
      </c>
      <c r="E8" s="67">
        <v>16</v>
      </c>
      <c r="F8" s="67">
        <v>16</v>
      </c>
      <c r="G8" s="67">
        <v>94</v>
      </c>
      <c r="H8" s="66" t="s">
        <v>1751</v>
      </c>
      <c r="I8" s="66"/>
      <c r="J8" s="67">
        <v>0</v>
      </c>
      <c r="K8" t="b">
        <f>B8='150'!B8</f>
        <v>1</v>
      </c>
      <c r="L8" t="b">
        <f>C8='150'!C8</f>
        <v>1</v>
      </c>
      <c r="M8" t="b">
        <f>D8='150'!D8</f>
        <v>1</v>
      </c>
      <c r="N8" t="b">
        <f>E8='150'!E8</f>
        <v>1</v>
      </c>
      <c r="O8" t="b">
        <f>F8='150'!F8</f>
        <v>1</v>
      </c>
      <c r="P8" t="b">
        <f>G8='150'!G8</f>
        <v>1</v>
      </c>
      <c r="Q8" t="b">
        <f>H8='150'!H8</f>
        <v>1</v>
      </c>
      <c r="R8" t="b">
        <f>I8='150'!I8</f>
        <v>1</v>
      </c>
      <c r="S8" t="b">
        <f>J8='150'!J8</f>
        <v>1</v>
      </c>
    </row>
    <row r="9" spans="1:19" x14ac:dyDescent="0.55000000000000004">
      <c r="A9" s="87">
        <v>45953.456122685187</v>
      </c>
      <c r="B9" s="66" t="s">
        <v>1388</v>
      </c>
      <c r="C9" s="66" t="s">
        <v>1750</v>
      </c>
      <c r="D9" s="68">
        <v>45789</v>
      </c>
      <c r="E9" s="67">
        <v>16</v>
      </c>
      <c r="F9" s="67">
        <v>0</v>
      </c>
      <c r="G9" s="67">
        <v>82</v>
      </c>
      <c r="H9" s="66" t="s">
        <v>1751</v>
      </c>
      <c r="I9" s="66"/>
      <c r="J9" s="67">
        <v>0</v>
      </c>
      <c r="K9" t="b">
        <f>B9='150'!B9</f>
        <v>1</v>
      </c>
      <c r="L9" t="b">
        <f>C9='150'!C9</f>
        <v>1</v>
      </c>
      <c r="M9" t="b">
        <f>D9='150'!D9</f>
        <v>1</v>
      </c>
      <c r="N9" t="b">
        <f>E9='150'!E9</f>
        <v>1</v>
      </c>
      <c r="O9" t="b">
        <f>F9='150'!F9</f>
        <v>1</v>
      </c>
      <c r="P9" t="b">
        <f>G9='150'!G9</f>
        <v>1</v>
      </c>
      <c r="Q9" t="b">
        <f>H9='150'!H9</f>
        <v>1</v>
      </c>
      <c r="R9" t="b">
        <f>I9='150'!I9</f>
        <v>1</v>
      </c>
      <c r="S9" t="b">
        <f>J9='150'!J9</f>
        <v>1</v>
      </c>
    </row>
    <row r="10" spans="1:19" x14ac:dyDescent="0.55000000000000004">
      <c r="A10" s="87">
        <v>45953.456122685187</v>
      </c>
      <c r="B10" s="66" t="s">
        <v>1388</v>
      </c>
      <c r="C10" s="66" t="s">
        <v>1750</v>
      </c>
      <c r="D10" s="68">
        <v>45790</v>
      </c>
      <c r="E10" s="67">
        <v>0</v>
      </c>
      <c r="F10" s="67">
        <v>12</v>
      </c>
      <c r="G10" s="67">
        <v>93</v>
      </c>
      <c r="H10" s="66" t="s">
        <v>1751</v>
      </c>
      <c r="I10" s="66"/>
      <c r="J10" s="67">
        <v>0</v>
      </c>
      <c r="K10" t="b">
        <f>B10='150'!B10</f>
        <v>1</v>
      </c>
      <c r="L10" t="b">
        <f>C10='150'!C10</f>
        <v>1</v>
      </c>
      <c r="M10" t="b">
        <f>D10='150'!D10</f>
        <v>1</v>
      </c>
      <c r="N10" t="b">
        <f>E10='150'!E10</f>
        <v>1</v>
      </c>
      <c r="O10" t="b">
        <f>F10='150'!F10</f>
        <v>1</v>
      </c>
      <c r="P10" t="b">
        <f>G10='150'!G10</f>
        <v>1</v>
      </c>
      <c r="Q10" t="b">
        <f>H10='150'!H10</f>
        <v>1</v>
      </c>
      <c r="R10" t="b">
        <f>I10='150'!I10</f>
        <v>1</v>
      </c>
      <c r="S10" t="b">
        <f>J10='150'!J10</f>
        <v>1</v>
      </c>
    </row>
    <row r="11" spans="1:19" x14ac:dyDescent="0.55000000000000004">
      <c r="A11" s="87">
        <v>45953.456122685187</v>
      </c>
      <c r="B11" s="66" t="s">
        <v>1388</v>
      </c>
      <c r="C11" s="66" t="s">
        <v>1750</v>
      </c>
      <c r="D11" s="68">
        <v>45791</v>
      </c>
      <c r="E11" s="67">
        <v>16</v>
      </c>
      <c r="F11" s="67">
        <v>0</v>
      </c>
      <c r="G11" s="67">
        <v>91</v>
      </c>
      <c r="H11" s="66" t="s">
        <v>1751</v>
      </c>
      <c r="I11" s="66"/>
      <c r="J11" s="67">
        <v>0</v>
      </c>
      <c r="K11" t="b">
        <f>B11='150'!B11</f>
        <v>1</v>
      </c>
      <c r="L11" t="b">
        <f>C11='150'!C11</f>
        <v>1</v>
      </c>
      <c r="M11" t="b">
        <f>D11='150'!D11</f>
        <v>1</v>
      </c>
      <c r="N11" t="b">
        <f>E11='150'!E11</f>
        <v>1</v>
      </c>
      <c r="O11" t="b">
        <f>F11='150'!F11</f>
        <v>1</v>
      </c>
      <c r="P11" t="b">
        <f>G11='150'!G11</f>
        <v>1</v>
      </c>
      <c r="Q11" t="b">
        <f>H11='150'!H11</f>
        <v>1</v>
      </c>
      <c r="R11" t="b">
        <f>I11='150'!I11</f>
        <v>1</v>
      </c>
      <c r="S11" t="b">
        <f>J11='150'!J11</f>
        <v>1</v>
      </c>
    </row>
    <row r="12" spans="1:19" x14ac:dyDescent="0.55000000000000004">
      <c r="A12" s="87">
        <v>45953.456122685187</v>
      </c>
      <c r="B12" s="66" t="s">
        <v>1388</v>
      </c>
      <c r="C12" s="66" t="s">
        <v>1750</v>
      </c>
      <c r="D12" s="68">
        <v>45792</v>
      </c>
      <c r="E12" s="67">
        <v>0</v>
      </c>
      <c r="F12" s="67">
        <v>16</v>
      </c>
      <c r="G12" s="67">
        <v>97</v>
      </c>
      <c r="H12" s="66" t="s">
        <v>1751</v>
      </c>
      <c r="I12" s="66"/>
      <c r="J12" s="67">
        <v>0</v>
      </c>
      <c r="K12" t="b">
        <f>B12='150'!B12</f>
        <v>1</v>
      </c>
      <c r="L12" t="b">
        <f>C12='150'!C12</f>
        <v>1</v>
      </c>
      <c r="M12" t="b">
        <f>D12='150'!D12</f>
        <v>1</v>
      </c>
      <c r="N12" t="b">
        <f>E12='150'!E12</f>
        <v>1</v>
      </c>
      <c r="O12" t="b">
        <f>F12='150'!F12</f>
        <v>1</v>
      </c>
      <c r="P12" t="b">
        <f>G12='150'!G12</f>
        <v>1</v>
      </c>
      <c r="Q12" t="b">
        <f>H12='150'!H12</f>
        <v>1</v>
      </c>
      <c r="R12" t="b">
        <f>I12='150'!I12</f>
        <v>1</v>
      </c>
      <c r="S12" t="b">
        <f>J12='150'!J12</f>
        <v>1</v>
      </c>
    </row>
    <row r="13" spans="1:19" x14ac:dyDescent="0.55000000000000004">
      <c r="A13" s="87">
        <v>45953.456122685187</v>
      </c>
      <c r="B13" s="66" t="s">
        <v>1388</v>
      </c>
      <c r="C13" s="66" t="s">
        <v>1750</v>
      </c>
      <c r="D13" s="68">
        <v>45793</v>
      </c>
      <c r="E13" s="67">
        <v>12</v>
      </c>
      <c r="F13" s="67">
        <v>0</v>
      </c>
      <c r="G13" s="67">
        <v>80</v>
      </c>
      <c r="H13" s="66" t="s">
        <v>1751</v>
      </c>
      <c r="I13" s="66"/>
      <c r="J13" s="67">
        <v>0</v>
      </c>
      <c r="K13" t="b">
        <f>B13='150'!B13</f>
        <v>1</v>
      </c>
      <c r="L13" t="b">
        <f>C13='150'!C13</f>
        <v>1</v>
      </c>
      <c r="M13" t="b">
        <f>D13='150'!D13</f>
        <v>1</v>
      </c>
      <c r="N13" t="b">
        <f>E13='150'!E13</f>
        <v>1</v>
      </c>
      <c r="O13" t="b">
        <f>F13='150'!F13</f>
        <v>1</v>
      </c>
      <c r="P13" t="b">
        <f>G13='150'!G13</f>
        <v>1</v>
      </c>
      <c r="Q13" t="b">
        <f>H13='150'!H13</f>
        <v>1</v>
      </c>
      <c r="R13" t="b">
        <f>I13='150'!I13</f>
        <v>1</v>
      </c>
      <c r="S13" t="b">
        <f>J13='150'!J13</f>
        <v>1</v>
      </c>
    </row>
    <row r="14" spans="1:19" x14ac:dyDescent="0.55000000000000004">
      <c r="A14" s="87">
        <v>45953.456122685187</v>
      </c>
      <c r="B14" s="66" t="s">
        <v>1388</v>
      </c>
      <c r="C14" s="66" t="s">
        <v>1750</v>
      </c>
      <c r="D14" s="68">
        <v>45794</v>
      </c>
      <c r="E14" s="67">
        <v>0</v>
      </c>
      <c r="F14" s="67">
        <v>17</v>
      </c>
      <c r="G14" s="67">
        <v>72</v>
      </c>
      <c r="H14" s="66" t="s">
        <v>1751</v>
      </c>
      <c r="I14" s="66"/>
      <c r="J14" s="67">
        <v>0</v>
      </c>
      <c r="K14" t="b">
        <f>B14='150'!B14</f>
        <v>1</v>
      </c>
      <c r="L14" t="b">
        <f>C14='150'!C14</f>
        <v>1</v>
      </c>
      <c r="M14" t="b">
        <f>D14='150'!D14</f>
        <v>1</v>
      </c>
      <c r="N14" t="b">
        <f>E14='150'!E14</f>
        <v>1</v>
      </c>
      <c r="O14" t="b">
        <f>F14='150'!F14</f>
        <v>1</v>
      </c>
      <c r="P14" t="b">
        <f>G14='150'!G14</f>
        <v>1</v>
      </c>
      <c r="Q14" t="b">
        <f>H14='150'!H14</f>
        <v>1</v>
      </c>
      <c r="R14" t="b">
        <f>I14='150'!I14</f>
        <v>1</v>
      </c>
      <c r="S14" t="b">
        <f>J14='150'!J14</f>
        <v>1</v>
      </c>
    </row>
    <row r="15" spans="1:19" x14ac:dyDescent="0.55000000000000004">
      <c r="A15" s="87">
        <v>45953.456122685187</v>
      </c>
      <c r="B15" s="66" t="s">
        <v>1388</v>
      </c>
      <c r="C15" s="66" t="s">
        <v>1750</v>
      </c>
      <c r="D15" s="68">
        <v>45795</v>
      </c>
      <c r="E15" s="67">
        <v>16</v>
      </c>
      <c r="F15" s="67">
        <v>0</v>
      </c>
      <c r="G15" s="67">
        <v>72</v>
      </c>
      <c r="H15" s="66" t="s">
        <v>1751</v>
      </c>
      <c r="I15" s="66"/>
      <c r="J15" s="67">
        <v>0</v>
      </c>
      <c r="K15" t="b">
        <f>B15='150'!B15</f>
        <v>1</v>
      </c>
      <c r="L15" t="b">
        <f>C15='150'!C15</f>
        <v>1</v>
      </c>
      <c r="M15" t="b">
        <f>D15='150'!D15</f>
        <v>1</v>
      </c>
      <c r="N15" t="b">
        <f>E15='150'!E15</f>
        <v>1</v>
      </c>
      <c r="O15" t="b">
        <f>F15='150'!F15</f>
        <v>1</v>
      </c>
      <c r="P15" t="b">
        <f>G15='150'!G15</f>
        <v>1</v>
      </c>
      <c r="Q15" t="b">
        <f>H15='150'!H15</f>
        <v>1</v>
      </c>
      <c r="R15" t="b">
        <f>I15='150'!I15</f>
        <v>1</v>
      </c>
      <c r="S15" t="b">
        <f>J15='150'!J15</f>
        <v>1</v>
      </c>
    </row>
    <row r="16" spans="1:19" x14ac:dyDescent="0.55000000000000004">
      <c r="A16" s="87">
        <v>45953.456122685187</v>
      </c>
      <c r="B16" s="66" t="s">
        <v>1388</v>
      </c>
      <c r="C16" s="66" t="s">
        <v>1750</v>
      </c>
      <c r="D16" s="68">
        <v>45796</v>
      </c>
      <c r="E16" s="67">
        <v>0</v>
      </c>
      <c r="F16" s="67">
        <v>16</v>
      </c>
      <c r="G16" s="67">
        <v>79</v>
      </c>
      <c r="H16" s="66" t="s">
        <v>1751</v>
      </c>
      <c r="I16" s="66"/>
      <c r="J16" s="67">
        <v>0</v>
      </c>
      <c r="K16" t="b">
        <f>B16='150'!B16</f>
        <v>1</v>
      </c>
      <c r="L16" t="b">
        <f>C16='150'!C16</f>
        <v>1</v>
      </c>
      <c r="M16" t="b">
        <f>D16='150'!D16</f>
        <v>1</v>
      </c>
      <c r="N16" t="b">
        <f>E16='150'!E16</f>
        <v>1</v>
      </c>
      <c r="O16" t="b">
        <f>F16='150'!F16</f>
        <v>1</v>
      </c>
      <c r="P16" t="b">
        <f>G16='150'!G16</f>
        <v>1</v>
      </c>
      <c r="Q16" t="b">
        <f>H16='150'!H16</f>
        <v>1</v>
      </c>
      <c r="R16" t="b">
        <f>I16='150'!I16</f>
        <v>1</v>
      </c>
      <c r="S16" t="b">
        <f>J16='150'!J16</f>
        <v>1</v>
      </c>
    </row>
    <row r="17" spans="1:19" x14ac:dyDescent="0.55000000000000004">
      <c r="A17" s="87">
        <v>45953.456122685187</v>
      </c>
      <c r="B17" s="66" t="s">
        <v>1388</v>
      </c>
      <c r="C17" s="66" t="s">
        <v>1750</v>
      </c>
      <c r="D17" s="68">
        <v>45797</v>
      </c>
      <c r="E17" s="67">
        <v>17</v>
      </c>
      <c r="F17" s="67">
        <v>0</v>
      </c>
      <c r="G17" s="67">
        <v>73</v>
      </c>
      <c r="H17" s="66" t="s">
        <v>1751</v>
      </c>
      <c r="I17" s="66"/>
      <c r="J17" s="67">
        <v>0</v>
      </c>
      <c r="K17" t="b">
        <f>B17='150'!B17</f>
        <v>1</v>
      </c>
      <c r="L17" t="b">
        <f>C17='150'!C17</f>
        <v>1</v>
      </c>
      <c r="M17" t="b">
        <f>D17='150'!D17</f>
        <v>1</v>
      </c>
      <c r="N17" t="b">
        <f>E17='150'!E17</f>
        <v>1</v>
      </c>
      <c r="O17" t="b">
        <f>F17='150'!F17</f>
        <v>1</v>
      </c>
      <c r="P17" t="b">
        <f>G17='150'!G17</f>
        <v>1</v>
      </c>
      <c r="Q17" t="b">
        <f>H17='150'!H17</f>
        <v>1</v>
      </c>
      <c r="R17" t="b">
        <f>I17='150'!I17</f>
        <v>1</v>
      </c>
      <c r="S17" t="b">
        <f>J17='150'!J17</f>
        <v>1</v>
      </c>
    </row>
    <row r="18" spans="1:19" x14ac:dyDescent="0.55000000000000004">
      <c r="A18" s="87">
        <v>45953.456122685187</v>
      </c>
      <c r="B18" s="66" t="s">
        <v>1388</v>
      </c>
      <c r="C18" s="66" t="s">
        <v>1750</v>
      </c>
      <c r="D18" s="68">
        <v>45799</v>
      </c>
      <c r="E18" s="67">
        <v>16</v>
      </c>
      <c r="F18" s="67">
        <v>0</v>
      </c>
      <c r="G18" s="67">
        <v>73</v>
      </c>
      <c r="H18" s="66" t="s">
        <v>1751</v>
      </c>
      <c r="I18" s="66"/>
      <c r="J18" s="67">
        <v>0</v>
      </c>
      <c r="K18" t="b">
        <f>B18='150'!B18</f>
        <v>1</v>
      </c>
      <c r="L18" t="b">
        <f>C18='150'!C18</f>
        <v>1</v>
      </c>
      <c r="M18" t="b">
        <f>D18='150'!D18</f>
        <v>1</v>
      </c>
      <c r="N18" t="b">
        <f>E18='150'!E18</f>
        <v>1</v>
      </c>
      <c r="O18" t="b">
        <f>F18='150'!F18</f>
        <v>1</v>
      </c>
      <c r="P18" t="b">
        <f>G18='150'!G18</f>
        <v>1</v>
      </c>
      <c r="Q18" t="b">
        <f>H18='150'!H18</f>
        <v>1</v>
      </c>
      <c r="R18" t="b">
        <f>I18='150'!I18</f>
        <v>1</v>
      </c>
      <c r="S18" t="b">
        <f>J18='150'!J18</f>
        <v>1</v>
      </c>
    </row>
    <row r="19" spans="1:19" x14ac:dyDescent="0.55000000000000004">
      <c r="A19" s="87">
        <v>45953.456122685187</v>
      </c>
      <c r="B19" s="66" t="s">
        <v>1388</v>
      </c>
      <c r="C19" s="66" t="s">
        <v>1752</v>
      </c>
      <c r="D19" s="68">
        <v>45770</v>
      </c>
      <c r="E19" s="67">
        <v>0</v>
      </c>
      <c r="F19" s="67">
        <v>10</v>
      </c>
      <c r="G19" s="67">
        <v>90</v>
      </c>
      <c r="H19" s="66" t="s">
        <v>1753</v>
      </c>
      <c r="I19" s="66"/>
      <c r="J19" s="67">
        <v>0</v>
      </c>
      <c r="K19" t="b">
        <f>B19='150'!B19</f>
        <v>1</v>
      </c>
      <c r="L19" t="b">
        <f>C19='150'!C19</f>
        <v>1</v>
      </c>
      <c r="M19" t="b">
        <f>D19='150'!D19</f>
        <v>1</v>
      </c>
      <c r="N19" t="b">
        <f>E19='150'!E19</f>
        <v>1</v>
      </c>
      <c r="O19" t="b">
        <f>F19='150'!F19</f>
        <v>1</v>
      </c>
      <c r="P19" t="b">
        <f>G19='150'!G19</f>
        <v>1</v>
      </c>
      <c r="Q19" t="b">
        <f>H19='150'!H19</f>
        <v>1</v>
      </c>
      <c r="R19" t="b">
        <f>I19='150'!I19</f>
        <v>1</v>
      </c>
      <c r="S19" t="b">
        <f>J19='150'!J19</f>
        <v>1</v>
      </c>
    </row>
    <row r="20" spans="1:19" x14ac:dyDescent="0.55000000000000004">
      <c r="A20" s="87">
        <v>45953.456122685187</v>
      </c>
      <c r="B20" s="66" t="s">
        <v>1388</v>
      </c>
      <c r="C20" s="66" t="s">
        <v>1752</v>
      </c>
      <c r="D20" s="68">
        <v>45771</v>
      </c>
      <c r="E20" s="67">
        <v>0</v>
      </c>
      <c r="F20" s="67">
        <v>15</v>
      </c>
      <c r="G20" s="67">
        <v>67</v>
      </c>
      <c r="H20" s="66" t="s">
        <v>1753</v>
      </c>
      <c r="I20" s="66"/>
      <c r="J20" s="67">
        <v>0</v>
      </c>
      <c r="K20" t="b">
        <f>B20='150'!B20</f>
        <v>1</v>
      </c>
      <c r="L20" t="b">
        <f>C20='150'!C20</f>
        <v>1</v>
      </c>
      <c r="M20" t="b">
        <f>D20='150'!D20</f>
        <v>1</v>
      </c>
      <c r="N20" t="b">
        <f>E20='150'!E20</f>
        <v>1</v>
      </c>
      <c r="O20" t="b">
        <f>F20='150'!F20</f>
        <v>1</v>
      </c>
      <c r="P20" t="b">
        <f>G20='150'!G20</f>
        <v>1</v>
      </c>
      <c r="Q20" t="b">
        <f>H20='150'!H20</f>
        <v>1</v>
      </c>
      <c r="R20" t="b">
        <f>I20='150'!I20</f>
        <v>1</v>
      </c>
      <c r="S20" t="b">
        <f>J20='150'!J20</f>
        <v>1</v>
      </c>
    </row>
    <row r="21" spans="1:19" x14ac:dyDescent="0.55000000000000004">
      <c r="A21" s="87">
        <v>45953.456122685187</v>
      </c>
      <c r="B21" s="66" t="s">
        <v>1388</v>
      </c>
      <c r="C21" s="66" t="s">
        <v>1752</v>
      </c>
      <c r="D21" s="68">
        <v>45783</v>
      </c>
      <c r="E21" s="67">
        <v>10</v>
      </c>
      <c r="F21" s="67">
        <v>16</v>
      </c>
      <c r="G21" s="67">
        <v>84</v>
      </c>
      <c r="H21" s="66" t="s">
        <v>1753</v>
      </c>
      <c r="I21" s="66"/>
      <c r="J21" s="67">
        <v>0</v>
      </c>
      <c r="K21" t="b">
        <f>B21='150'!B21</f>
        <v>1</v>
      </c>
      <c r="L21" t="b">
        <f>C21='150'!C21</f>
        <v>1</v>
      </c>
      <c r="M21" t="b">
        <f>D21='150'!D21</f>
        <v>1</v>
      </c>
      <c r="N21" t="b">
        <f>E21='150'!E21</f>
        <v>1</v>
      </c>
      <c r="O21" t="b">
        <f>F21='150'!F21</f>
        <v>1</v>
      </c>
      <c r="P21" t="b">
        <f>G21='150'!G21</f>
        <v>1</v>
      </c>
      <c r="Q21" t="b">
        <f>H21='150'!H21</f>
        <v>1</v>
      </c>
      <c r="R21" t="b">
        <f>I21='150'!I21</f>
        <v>1</v>
      </c>
      <c r="S21" t="b">
        <f>J21='150'!J21</f>
        <v>1</v>
      </c>
    </row>
    <row r="22" spans="1:19" x14ac:dyDescent="0.55000000000000004">
      <c r="A22" s="87">
        <v>45953.456122685187</v>
      </c>
      <c r="B22" s="66" t="s">
        <v>1388</v>
      </c>
      <c r="C22" s="66" t="s">
        <v>1752</v>
      </c>
      <c r="D22" s="68">
        <v>45784</v>
      </c>
      <c r="E22" s="67">
        <v>15</v>
      </c>
      <c r="F22" s="67">
        <v>0</v>
      </c>
      <c r="G22" s="67">
        <v>87</v>
      </c>
      <c r="H22" s="66" t="s">
        <v>1753</v>
      </c>
      <c r="I22" s="66"/>
      <c r="J22" s="67">
        <v>0</v>
      </c>
      <c r="K22" t="b">
        <f>B22='150'!B22</f>
        <v>1</v>
      </c>
      <c r="L22" t="b">
        <f>C22='150'!C22</f>
        <v>1</v>
      </c>
      <c r="M22" t="b">
        <f>D22='150'!D22</f>
        <v>1</v>
      </c>
      <c r="N22" t="b">
        <f>E22='150'!E22</f>
        <v>1</v>
      </c>
      <c r="O22" t="b">
        <f>F22='150'!F22</f>
        <v>1</v>
      </c>
      <c r="P22" t="b">
        <f>G22='150'!G22</f>
        <v>1</v>
      </c>
      <c r="Q22" t="b">
        <f>H22='150'!H22</f>
        <v>1</v>
      </c>
      <c r="R22" t="b">
        <f>I22='150'!I22</f>
        <v>1</v>
      </c>
      <c r="S22" t="b">
        <f>J22='150'!J22</f>
        <v>1</v>
      </c>
    </row>
    <row r="23" spans="1:19" x14ac:dyDescent="0.55000000000000004">
      <c r="A23" s="87">
        <v>45953.456122685187</v>
      </c>
      <c r="B23" s="66" t="s">
        <v>1388</v>
      </c>
      <c r="C23" s="66" t="s">
        <v>1752</v>
      </c>
      <c r="D23" s="68">
        <v>45785</v>
      </c>
      <c r="E23" s="67">
        <v>0</v>
      </c>
      <c r="F23" s="67">
        <v>16</v>
      </c>
      <c r="G23" s="67">
        <v>87</v>
      </c>
      <c r="H23" s="66" t="s">
        <v>1753</v>
      </c>
      <c r="I23" s="66"/>
      <c r="J23" s="67">
        <v>0</v>
      </c>
      <c r="K23" t="b">
        <f>B23='150'!B23</f>
        <v>1</v>
      </c>
      <c r="L23" t="b">
        <f>C23='150'!C23</f>
        <v>1</v>
      </c>
      <c r="M23" t="b">
        <f>D23='150'!D23</f>
        <v>1</v>
      </c>
      <c r="N23" t="b">
        <f>E23='150'!E23</f>
        <v>1</v>
      </c>
      <c r="O23" t="b">
        <f>F23='150'!F23</f>
        <v>1</v>
      </c>
      <c r="P23" t="b">
        <f>G23='150'!G23</f>
        <v>1</v>
      </c>
      <c r="Q23" t="b">
        <f>H23='150'!H23</f>
        <v>1</v>
      </c>
      <c r="R23" t="b">
        <f>I23='150'!I23</f>
        <v>1</v>
      </c>
      <c r="S23" t="b">
        <f>J23='150'!J23</f>
        <v>1</v>
      </c>
    </row>
    <row r="24" spans="1:19" x14ac:dyDescent="0.55000000000000004">
      <c r="A24" s="87">
        <v>45953.456122685187</v>
      </c>
      <c r="B24" s="66" t="s">
        <v>1388</v>
      </c>
      <c r="C24" s="66" t="s">
        <v>1752</v>
      </c>
      <c r="D24" s="68">
        <v>45786</v>
      </c>
      <c r="E24" s="67">
        <v>16</v>
      </c>
      <c r="F24" s="67">
        <v>16</v>
      </c>
      <c r="G24" s="67">
        <v>86</v>
      </c>
      <c r="H24" s="66" t="s">
        <v>1753</v>
      </c>
      <c r="I24" s="66"/>
      <c r="J24" s="67">
        <v>0</v>
      </c>
      <c r="K24" t="b">
        <f>B24='150'!B24</f>
        <v>1</v>
      </c>
      <c r="L24" t="b">
        <f>C24='150'!C24</f>
        <v>1</v>
      </c>
      <c r="M24" t="b">
        <f>D24='150'!D24</f>
        <v>1</v>
      </c>
      <c r="N24" t="b">
        <f>E24='150'!E24</f>
        <v>1</v>
      </c>
      <c r="O24" t="b">
        <f>F24='150'!F24</f>
        <v>1</v>
      </c>
      <c r="P24" t="b">
        <f>G24='150'!G24</f>
        <v>1</v>
      </c>
      <c r="Q24" t="b">
        <f>H24='150'!H24</f>
        <v>1</v>
      </c>
      <c r="R24" t="b">
        <f>I24='150'!I24</f>
        <v>1</v>
      </c>
      <c r="S24" t="b">
        <f>J24='150'!J24</f>
        <v>1</v>
      </c>
    </row>
    <row r="25" spans="1:19" x14ac:dyDescent="0.55000000000000004">
      <c r="A25" s="87">
        <v>45953.456122685187</v>
      </c>
      <c r="B25" s="66" t="s">
        <v>1388</v>
      </c>
      <c r="C25" s="66" t="s">
        <v>1752</v>
      </c>
      <c r="D25" s="68">
        <v>45788</v>
      </c>
      <c r="E25" s="67">
        <v>16</v>
      </c>
      <c r="F25" s="67">
        <v>16</v>
      </c>
      <c r="G25" s="67">
        <v>94</v>
      </c>
      <c r="H25" s="66" t="s">
        <v>1753</v>
      </c>
      <c r="I25" s="66"/>
      <c r="J25" s="67">
        <v>0</v>
      </c>
      <c r="K25" t="b">
        <f>B25='150'!B25</f>
        <v>1</v>
      </c>
      <c r="L25" t="b">
        <f>C25='150'!C25</f>
        <v>1</v>
      </c>
      <c r="M25" t="b">
        <f>D25='150'!D25</f>
        <v>1</v>
      </c>
      <c r="N25" t="b">
        <f>E25='150'!E25</f>
        <v>1</v>
      </c>
      <c r="O25" t="b">
        <f>F25='150'!F25</f>
        <v>1</v>
      </c>
      <c r="P25" t="b">
        <f>G25='150'!G25</f>
        <v>1</v>
      </c>
      <c r="Q25" t="b">
        <f>H25='150'!H25</f>
        <v>1</v>
      </c>
      <c r="R25" t="b">
        <f>I25='150'!I25</f>
        <v>1</v>
      </c>
      <c r="S25" t="b">
        <f>J25='150'!J25</f>
        <v>1</v>
      </c>
    </row>
    <row r="26" spans="1:19" x14ac:dyDescent="0.55000000000000004">
      <c r="A26" s="87">
        <v>45953.456122685187</v>
      </c>
      <c r="B26" s="66" t="s">
        <v>1388</v>
      </c>
      <c r="C26" s="66" t="s">
        <v>1752</v>
      </c>
      <c r="D26" s="68">
        <v>45789</v>
      </c>
      <c r="E26" s="67">
        <v>16</v>
      </c>
      <c r="F26" s="67">
        <v>0</v>
      </c>
      <c r="G26" s="67">
        <v>82</v>
      </c>
      <c r="H26" s="66" t="s">
        <v>1753</v>
      </c>
      <c r="I26" s="66"/>
      <c r="J26" s="67">
        <v>0</v>
      </c>
      <c r="K26" t="b">
        <f>B26='150'!B26</f>
        <v>1</v>
      </c>
      <c r="L26" t="b">
        <f>C26='150'!C26</f>
        <v>1</v>
      </c>
      <c r="M26" t="b">
        <f>D26='150'!D26</f>
        <v>1</v>
      </c>
      <c r="N26" t="b">
        <f>E26='150'!E26</f>
        <v>1</v>
      </c>
      <c r="O26" t="b">
        <f>F26='150'!F26</f>
        <v>1</v>
      </c>
      <c r="P26" t="b">
        <f>G26='150'!G26</f>
        <v>1</v>
      </c>
      <c r="Q26" t="b">
        <f>H26='150'!H26</f>
        <v>1</v>
      </c>
      <c r="R26" t="b">
        <f>I26='150'!I26</f>
        <v>1</v>
      </c>
      <c r="S26" t="b">
        <f>J26='150'!J26</f>
        <v>1</v>
      </c>
    </row>
    <row r="27" spans="1:19" x14ac:dyDescent="0.55000000000000004">
      <c r="A27" s="87">
        <v>45953.456122685187</v>
      </c>
      <c r="B27" s="66" t="s">
        <v>1388</v>
      </c>
      <c r="C27" s="66" t="s">
        <v>1752</v>
      </c>
      <c r="D27" s="68">
        <v>45790</v>
      </c>
      <c r="E27" s="67">
        <v>0</v>
      </c>
      <c r="F27" s="67">
        <v>12</v>
      </c>
      <c r="G27" s="67">
        <v>93</v>
      </c>
      <c r="H27" s="66" t="s">
        <v>1753</v>
      </c>
      <c r="I27" s="66"/>
      <c r="J27" s="67">
        <v>0</v>
      </c>
      <c r="K27" t="b">
        <f>B27='150'!B27</f>
        <v>1</v>
      </c>
      <c r="L27" t="b">
        <f>C27='150'!C27</f>
        <v>1</v>
      </c>
      <c r="M27" t="b">
        <f>D27='150'!D27</f>
        <v>1</v>
      </c>
      <c r="N27" t="b">
        <f>E27='150'!E27</f>
        <v>1</v>
      </c>
      <c r="O27" t="b">
        <f>F27='150'!F27</f>
        <v>1</v>
      </c>
      <c r="P27" t="b">
        <f>G27='150'!G27</f>
        <v>1</v>
      </c>
      <c r="Q27" t="b">
        <f>H27='150'!H27</f>
        <v>1</v>
      </c>
      <c r="R27" t="b">
        <f>I27='150'!I27</f>
        <v>1</v>
      </c>
      <c r="S27" t="b">
        <f>J27='150'!J27</f>
        <v>1</v>
      </c>
    </row>
    <row r="28" spans="1:19" x14ac:dyDescent="0.55000000000000004">
      <c r="A28" s="87">
        <v>45953.456122685187</v>
      </c>
      <c r="B28" s="66" t="s">
        <v>1388</v>
      </c>
      <c r="C28" s="66" t="s">
        <v>1752</v>
      </c>
      <c r="D28" s="68">
        <v>45791</v>
      </c>
      <c r="E28" s="67">
        <v>16</v>
      </c>
      <c r="F28" s="67">
        <v>0</v>
      </c>
      <c r="G28" s="67">
        <v>91</v>
      </c>
      <c r="H28" s="66" t="s">
        <v>1753</v>
      </c>
      <c r="I28" s="66"/>
      <c r="J28" s="67">
        <v>0</v>
      </c>
      <c r="K28" t="b">
        <f>B28='150'!B28</f>
        <v>1</v>
      </c>
      <c r="L28" t="b">
        <f>C28='150'!C28</f>
        <v>1</v>
      </c>
      <c r="M28" t="b">
        <f>D28='150'!D28</f>
        <v>1</v>
      </c>
      <c r="N28" t="b">
        <f>E28='150'!E28</f>
        <v>1</v>
      </c>
      <c r="O28" t="b">
        <f>F28='150'!F28</f>
        <v>1</v>
      </c>
      <c r="P28" t="b">
        <f>G28='150'!G28</f>
        <v>1</v>
      </c>
      <c r="Q28" t="b">
        <f>H28='150'!H28</f>
        <v>1</v>
      </c>
      <c r="R28" t="b">
        <f>I28='150'!I28</f>
        <v>1</v>
      </c>
      <c r="S28" t="b">
        <f>J28='150'!J28</f>
        <v>1</v>
      </c>
    </row>
    <row r="29" spans="1:19" x14ac:dyDescent="0.55000000000000004">
      <c r="A29" s="87">
        <v>45953.456122685187</v>
      </c>
      <c r="B29" s="66" t="s">
        <v>1388</v>
      </c>
      <c r="C29" s="66" t="s">
        <v>1752</v>
      </c>
      <c r="D29" s="68">
        <v>45792</v>
      </c>
      <c r="E29" s="67">
        <v>0</v>
      </c>
      <c r="F29" s="67">
        <v>16</v>
      </c>
      <c r="G29" s="67">
        <v>97</v>
      </c>
      <c r="H29" s="66" t="s">
        <v>1753</v>
      </c>
      <c r="I29" s="66"/>
      <c r="J29" s="67">
        <v>0</v>
      </c>
      <c r="K29" t="b">
        <f>B29='150'!B29</f>
        <v>1</v>
      </c>
      <c r="L29" t="b">
        <f>C29='150'!C29</f>
        <v>1</v>
      </c>
      <c r="M29" t="b">
        <f>D29='150'!D29</f>
        <v>1</v>
      </c>
      <c r="N29" t="b">
        <f>E29='150'!E29</f>
        <v>1</v>
      </c>
      <c r="O29" t="b">
        <f>F29='150'!F29</f>
        <v>1</v>
      </c>
      <c r="P29" t="b">
        <f>G29='150'!G29</f>
        <v>1</v>
      </c>
      <c r="Q29" t="b">
        <f>H29='150'!H29</f>
        <v>1</v>
      </c>
      <c r="R29" t="b">
        <f>I29='150'!I29</f>
        <v>1</v>
      </c>
      <c r="S29" t="b">
        <f>J29='150'!J29</f>
        <v>1</v>
      </c>
    </row>
    <row r="30" spans="1:19" x14ac:dyDescent="0.55000000000000004">
      <c r="A30" s="87">
        <v>45953.456122685187</v>
      </c>
      <c r="B30" s="66" t="s">
        <v>1388</v>
      </c>
      <c r="C30" s="66" t="s">
        <v>1752</v>
      </c>
      <c r="D30" s="68">
        <v>45793</v>
      </c>
      <c r="E30" s="67">
        <v>12</v>
      </c>
      <c r="F30" s="67">
        <v>0</v>
      </c>
      <c r="G30" s="67">
        <v>80</v>
      </c>
      <c r="H30" s="66" t="s">
        <v>1753</v>
      </c>
      <c r="I30" s="66"/>
      <c r="J30" s="67">
        <v>0</v>
      </c>
      <c r="K30" t="b">
        <f>B30='150'!B30</f>
        <v>1</v>
      </c>
      <c r="L30" t="b">
        <f>C30='150'!C30</f>
        <v>1</v>
      </c>
      <c r="M30" t="b">
        <f>D30='150'!D30</f>
        <v>1</v>
      </c>
      <c r="N30" t="b">
        <f>E30='150'!E30</f>
        <v>1</v>
      </c>
      <c r="O30" t="b">
        <f>F30='150'!F30</f>
        <v>1</v>
      </c>
      <c r="P30" t="b">
        <f>G30='150'!G30</f>
        <v>1</v>
      </c>
      <c r="Q30" t="b">
        <f>H30='150'!H30</f>
        <v>1</v>
      </c>
      <c r="R30" t="b">
        <f>I30='150'!I30</f>
        <v>1</v>
      </c>
      <c r="S30" t="b">
        <f>J30='150'!J30</f>
        <v>1</v>
      </c>
    </row>
    <row r="31" spans="1:19" x14ac:dyDescent="0.55000000000000004">
      <c r="A31" s="87">
        <v>45953.456122685187</v>
      </c>
      <c r="B31" s="66" t="s">
        <v>1388</v>
      </c>
      <c r="C31" s="66" t="s">
        <v>1752</v>
      </c>
      <c r="D31" s="68">
        <v>45794</v>
      </c>
      <c r="E31" s="67">
        <v>0</v>
      </c>
      <c r="F31" s="67">
        <v>17</v>
      </c>
      <c r="G31" s="67">
        <v>72</v>
      </c>
      <c r="H31" s="66" t="s">
        <v>1753</v>
      </c>
      <c r="I31" s="66"/>
      <c r="J31" s="67">
        <v>0</v>
      </c>
      <c r="K31" t="b">
        <f>B31='150'!B31</f>
        <v>1</v>
      </c>
      <c r="L31" t="b">
        <f>C31='150'!C31</f>
        <v>1</v>
      </c>
      <c r="M31" t="b">
        <f>D31='150'!D31</f>
        <v>1</v>
      </c>
      <c r="N31" t="b">
        <f>E31='150'!E31</f>
        <v>1</v>
      </c>
      <c r="O31" t="b">
        <f>F31='150'!F31</f>
        <v>1</v>
      </c>
      <c r="P31" t="b">
        <f>G31='150'!G31</f>
        <v>1</v>
      </c>
      <c r="Q31" t="b">
        <f>H31='150'!H31</f>
        <v>1</v>
      </c>
      <c r="R31" t="b">
        <f>I31='150'!I31</f>
        <v>1</v>
      </c>
      <c r="S31" t="b">
        <f>J31='150'!J31</f>
        <v>1</v>
      </c>
    </row>
    <row r="32" spans="1:19" x14ac:dyDescent="0.55000000000000004">
      <c r="A32" s="87">
        <v>45953.456122685187</v>
      </c>
      <c r="B32" s="66" t="s">
        <v>1388</v>
      </c>
      <c r="C32" s="66" t="s">
        <v>1752</v>
      </c>
      <c r="D32" s="68">
        <v>45795</v>
      </c>
      <c r="E32" s="67">
        <v>16</v>
      </c>
      <c r="F32" s="67">
        <v>0</v>
      </c>
      <c r="G32" s="67">
        <v>72</v>
      </c>
      <c r="H32" s="66" t="s">
        <v>1753</v>
      </c>
      <c r="I32" s="66"/>
      <c r="J32" s="67">
        <v>0</v>
      </c>
      <c r="K32" t="b">
        <f>B32='150'!B32</f>
        <v>1</v>
      </c>
      <c r="L32" t="b">
        <f>C32='150'!C32</f>
        <v>1</v>
      </c>
      <c r="M32" t="b">
        <f>D32='150'!D32</f>
        <v>1</v>
      </c>
      <c r="N32" t="b">
        <f>E32='150'!E32</f>
        <v>1</v>
      </c>
      <c r="O32" t="b">
        <f>F32='150'!F32</f>
        <v>1</v>
      </c>
      <c r="P32" t="b">
        <f>G32='150'!G32</f>
        <v>1</v>
      </c>
      <c r="Q32" t="b">
        <f>H32='150'!H32</f>
        <v>1</v>
      </c>
      <c r="R32" t="b">
        <f>I32='150'!I32</f>
        <v>1</v>
      </c>
      <c r="S32" t="b">
        <f>J32='150'!J32</f>
        <v>1</v>
      </c>
    </row>
    <row r="33" spans="1:19" x14ac:dyDescent="0.55000000000000004">
      <c r="A33" s="87">
        <v>45953.456122685187</v>
      </c>
      <c r="B33" s="66" t="s">
        <v>1388</v>
      </c>
      <c r="C33" s="66" t="s">
        <v>1752</v>
      </c>
      <c r="D33" s="68">
        <v>45796</v>
      </c>
      <c r="E33" s="67">
        <v>0</v>
      </c>
      <c r="F33" s="67">
        <v>16</v>
      </c>
      <c r="G33" s="67">
        <v>79</v>
      </c>
      <c r="H33" s="66" t="s">
        <v>1753</v>
      </c>
      <c r="I33" s="66"/>
      <c r="J33" s="67">
        <v>0</v>
      </c>
      <c r="K33" t="b">
        <f>B33='150'!B33</f>
        <v>1</v>
      </c>
      <c r="L33" t="b">
        <f>C33='150'!C33</f>
        <v>1</v>
      </c>
      <c r="M33" t="b">
        <f>D33='150'!D33</f>
        <v>1</v>
      </c>
      <c r="N33" t="b">
        <f>E33='150'!E33</f>
        <v>1</v>
      </c>
      <c r="O33" t="b">
        <f>F33='150'!F33</f>
        <v>1</v>
      </c>
      <c r="P33" t="b">
        <f>G33='150'!G33</f>
        <v>1</v>
      </c>
      <c r="Q33" t="b">
        <f>H33='150'!H33</f>
        <v>1</v>
      </c>
      <c r="R33" t="b">
        <f>I33='150'!I33</f>
        <v>1</v>
      </c>
      <c r="S33" t="b">
        <f>J33='150'!J33</f>
        <v>1</v>
      </c>
    </row>
    <row r="34" spans="1:19" x14ac:dyDescent="0.55000000000000004">
      <c r="A34" s="87">
        <v>45953.456122685187</v>
      </c>
      <c r="B34" s="66" t="s">
        <v>1388</v>
      </c>
      <c r="C34" s="66" t="s">
        <v>1752</v>
      </c>
      <c r="D34" s="68">
        <v>45797</v>
      </c>
      <c r="E34" s="67">
        <v>17</v>
      </c>
      <c r="F34" s="67">
        <v>0</v>
      </c>
      <c r="G34" s="67">
        <v>73</v>
      </c>
      <c r="H34" s="66" t="s">
        <v>1753</v>
      </c>
      <c r="I34" s="66"/>
      <c r="J34" s="67">
        <v>0</v>
      </c>
      <c r="K34" t="b">
        <f>B34='150'!B34</f>
        <v>1</v>
      </c>
      <c r="L34" t="b">
        <f>C34='150'!C34</f>
        <v>1</v>
      </c>
      <c r="M34" t="b">
        <f>D34='150'!D34</f>
        <v>1</v>
      </c>
      <c r="N34" t="b">
        <f>E34='150'!E34</f>
        <v>1</v>
      </c>
      <c r="O34" t="b">
        <f>F34='150'!F34</f>
        <v>1</v>
      </c>
      <c r="P34" t="b">
        <f>G34='150'!G34</f>
        <v>1</v>
      </c>
      <c r="Q34" t="b">
        <f>H34='150'!H34</f>
        <v>1</v>
      </c>
      <c r="R34" t="b">
        <f>I34='150'!I34</f>
        <v>1</v>
      </c>
      <c r="S34" t="b">
        <f>J34='150'!J34</f>
        <v>1</v>
      </c>
    </row>
    <row r="35" spans="1:19" x14ac:dyDescent="0.55000000000000004">
      <c r="A35" s="87">
        <v>45953.456122685187</v>
      </c>
      <c r="B35" s="66" t="s">
        <v>1388</v>
      </c>
      <c r="C35" s="66" t="s">
        <v>1752</v>
      </c>
      <c r="D35" s="68">
        <v>45799</v>
      </c>
      <c r="E35" s="67">
        <v>16</v>
      </c>
      <c r="F35" s="67">
        <v>0</v>
      </c>
      <c r="G35" s="67">
        <v>73</v>
      </c>
      <c r="H35" s="66" t="s">
        <v>1753</v>
      </c>
      <c r="I35" s="66"/>
      <c r="J35" s="67">
        <v>0</v>
      </c>
      <c r="K35" t="b">
        <f>B35='150'!B35</f>
        <v>1</v>
      </c>
      <c r="L35" t="b">
        <f>C35='150'!C35</f>
        <v>1</v>
      </c>
      <c r="M35" t="b">
        <f>D35='150'!D35</f>
        <v>1</v>
      </c>
      <c r="N35" t="b">
        <f>E35='150'!E35</f>
        <v>1</v>
      </c>
      <c r="O35" t="b">
        <f>F35='150'!F35</f>
        <v>1</v>
      </c>
      <c r="P35" t="b">
        <f>G35='150'!G35</f>
        <v>1</v>
      </c>
      <c r="Q35" t="b">
        <f>H35='150'!H35</f>
        <v>1</v>
      </c>
      <c r="R35" t="b">
        <f>I35='150'!I35</f>
        <v>1</v>
      </c>
      <c r="S35" t="b">
        <f>J35='150'!J35</f>
        <v>1</v>
      </c>
    </row>
    <row r="36" spans="1:19" x14ac:dyDescent="0.55000000000000004">
      <c r="A36" s="87">
        <v>45953.456122685187</v>
      </c>
      <c r="B36" s="66" t="s">
        <v>1388</v>
      </c>
      <c r="C36" s="66" t="s">
        <v>1754</v>
      </c>
      <c r="D36" s="68">
        <v>45772</v>
      </c>
      <c r="E36" s="67">
        <v>0</v>
      </c>
      <c r="F36" s="67">
        <v>14</v>
      </c>
      <c r="G36" s="67">
        <v>88</v>
      </c>
      <c r="H36" s="66" t="s">
        <v>1753</v>
      </c>
      <c r="I36" s="66"/>
      <c r="J36" s="67">
        <v>0</v>
      </c>
      <c r="K36" t="b">
        <f>B36='150'!B36</f>
        <v>1</v>
      </c>
      <c r="L36" t="b">
        <f>C36='150'!C36</f>
        <v>1</v>
      </c>
      <c r="M36" t="b">
        <f>D36='150'!D36</f>
        <v>1</v>
      </c>
      <c r="N36" t="b">
        <f>E36='150'!E36</f>
        <v>1</v>
      </c>
      <c r="O36" t="b">
        <f>F36='150'!F36</f>
        <v>1</v>
      </c>
      <c r="P36" t="b">
        <f>G36='150'!G36</f>
        <v>1</v>
      </c>
      <c r="Q36" t="b">
        <f>H36='150'!H36</f>
        <v>1</v>
      </c>
      <c r="R36" t="b">
        <f>I36='150'!I36</f>
        <v>1</v>
      </c>
      <c r="S36" t="b">
        <f>J36='150'!J36</f>
        <v>1</v>
      </c>
    </row>
    <row r="37" spans="1:19" x14ac:dyDescent="0.55000000000000004">
      <c r="A37" s="87">
        <v>45953.456122685187</v>
      </c>
      <c r="B37" s="66" t="s">
        <v>1388</v>
      </c>
      <c r="C37" s="66" t="s">
        <v>1754</v>
      </c>
      <c r="D37" s="68">
        <v>45784</v>
      </c>
      <c r="E37" s="67">
        <v>0</v>
      </c>
      <c r="F37" s="67">
        <v>14</v>
      </c>
      <c r="G37" s="67">
        <v>87</v>
      </c>
      <c r="H37" s="66" t="s">
        <v>1753</v>
      </c>
      <c r="I37" s="66"/>
      <c r="J37" s="67">
        <v>0</v>
      </c>
      <c r="K37" t="b">
        <f>B37='150'!B37</f>
        <v>1</v>
      </c>
      <c r="L37" t="b">
        <f>C37='150'!C37</f>
        <v>1</v>
      </c>
      <c r="M37" t="b">
        <f>D37='150'!D37</f>
        <v>1</v>
      </c>
      <c r="N37" t="b">
        <f>E37='150'!E37</f>
        <v>1</v>
      </c>
      <c r="O37" t="b">
        <f>F37='150'!F37</f>
        <v>1</v>
      </c>
      <c r="P37" t="b">
        <f>G37='150'!G37</f>
        <v>1</v>
      </c>
      <c r="Q37" t="b">
        <f>H37='150'!H37</f>
        <v>1</v>
      </c>
      <c r="R37" t="b">
        <f>I37='150'!I37</f>
        <v>1</v>
      </c>
      <c r="S37" t="b">
        <f>J37='150'!J37</f>
        <v>1</v>
      </c>
    </row>
    <row r="38" spans="1:19" x14ac:dyDescent="0.55000000000000004">
      <c r="A38" s="87">
        <v>45953.456122685187</v>
      </c>
      <c r="B38" s="66" t="s">
        <v>1388</v>
      </c>
      <c r="C38" s="66" t="s">
        <v>1754</v>
      </c>
      <c r="D38" s="68">
        <v>45785</v>
      </c>
      <c r="E38" s="67">
        <v>14</v>
      </c>
      <c r="F38" s="67">
        <v>0</v>
      </c>
      <c r="G38" s="67">
        <v>87</v>
      </c>
      <c r="H38" s="66" t="s">
        <v>1753</v>
      </c>
      <c r="I38" s="66"/>
      <c r="J38" s="67">
        <v>0</v>
      </c>
      <c r="K38" t="b">
        <f>B38='150'!B38</f>
        <v>1</v>
      </c>
      <c r="L38" t="b">
        <f>C38='150'!C38</f>
        <v>1</v>
      </c>
      <c r="M38" t="b">
        <f>D38='150'!D38</f>
        <v>1</v>
      </c>
      <c r="N38" t="b">
        <f>E38='150'!E38</f>
        <v>1</v>
      </c>
      <c r="O38" t="b">
        <f>F38='150'!F38</f>
        <v>1</v>
      </c>
      <c r="P38" t="b">
        <f>G38='150'!G38</f>
        <v>1</v>
      </c>
      <c r="Q38" t="b">
        <f>H38='150'!H38</f>
        <v>1</v>
      </c>
      <c r="R38" t="b">
        <f>I38='150'!I38</f>
        <v>1</v>
      </c>
      <c r="S38" t="b">
        <f>J38='150'!J38</f>
        <v>1</v>
      </c>
    </row>
    <row r="39" spans="1:19" x14ac:dyDescent="0.55000000000000004">
      <c r="A39" s="87">
        <v>45953.456122685187</v>
      </c>
      <c r="B39" s="66" t="s">
        <v>1388</v>
      </c>
      <c r="C39" s="66" t="s">
        <v>1754</v>
      </c>
      <c r="D39" s="68">
        <v>45787</v>
      </c>
      <c r="E39" s="67">
        <v>14</v>
      </c>
      <c r="F39" s="67">
        <v>14</v>
      </c>
      <c r="G39" s="67">
        <v>72</v>
      </c>
      <c r="H39" s="66" t="s">
        <v>1753</v>
      </c>
      <c r="I39" s="66"/>
      <c r="J39" s="67">
        <v>0</v>
      </c>
      <c r="K39" t="b">
        <f>B39='150'!B39</f>
        <v>1</v>
      </c>
      <c r="L39" t="b">
        <f>C39='150'!C39</f>
        <v>1</v>
      </c>
      <c r="M39" t="b">
        <f>D39='150'!D39</f>
        <v>1</v>
      </c>
      <c r="N39" t="b">
        <f>E39='150'!E39</f>
        <v>1</v>
      </c>
      <c r="O39" t="b">
        <f>F39='150'!F39</f>
        <v>1</v>
      </c>
      <c r="P39" t="b">
        <f>G39='150'!G39</f>
        <v>1</v>
      </c>
      <c r="Q39" t="b">
        <f>H39='150'!H39</f>
        <v>1</v>
      </c>
      <c r="R39" t="b">
        <f>I39='150'!I39</f>
        <v>1</v>
      </c>
      <c r="S39" t="b">
        <f>J39='150'!J39</f>
        <v>1</v>
      </c>
    </row>
    <row r="40" spans="1:19" x14ac:dyDescent="0.55000000000000004">
      <c r="A40" s="87">
        <v>45953.456122685187</v>
      </c>
      <c r="B40" s="66" t="s">
        <v>1388</v>
      </c>
      <c r="C40" s="66" t="s">
        <v>1754</v>
      </c>
      <c r="D40" s="68">
        <v>45789</v>
      </c>
      <c r="E40" s="67">
        <v>0</v>
      </c>
      <c r="F40" s="67">
        <v>14</v>
      </c>
      <c r="G40" s="67">
        <v>82</v>
      </c>
      <c r="H40" s="66" t="s">
        <v>1753</v>
      </c>
      <c r="I40" s="66"/>
      <c r="J40" s="67">
        <v>0</v>
      </c>
      <c r="K40" t="b">
        <f>B40='150'!B40</f>
        <v>1</v>
      </c>
      <c r="L40" t="b">
        <f>C40='150'!C40</f>
        <v>1</v>
      </c>
      <c r="M40" t="b">
        <f>D40='150'!D40</f>
        <v>1</v>
      </c>
      <c r="N40" t="b">
        <f>E40='150'!E40</f>
        <v>1</v>
      </c>
      <c r="O40" t="b">
        <f>F40='150'!F40</f>
        <v>1</v>
      </c>
      <c r="P40" t="b">
        <f>G40='150'!G40</f>
        <v>1</v>
      </c>
      <c r="Q40" t="b">
        <f>H40='150'!H40</f>
        <v>1</v>
      </c>
      <c r="R40" t="b">
        <f>I40='150'!I40</f>
        <v>1</v>
      </c>
      <c r="S40" t="b">
        <f>J40='150'!J40</f>
        <v>1</v>
      </c>
    </row>
    <row r="41" spans="1:19" x14ac:dyDescent="0.55000000000000004">
      <c r="A41" s="87">
        <v>45953.456122685187</v>
      </c>
      <c r="B41" s="66" t="s">
        <v>1388</v>
      </c>
      <c r="C41" s="66" t="s">
        <v>1754</v>
      </c>
      <c r="D41" s="68">
        <v>45790</v>
      </c>
      <c r="E41" s="67">
        <v>14</v>
      </c>
      <c r="F41" s="67">
        <v>0</v>
      </c>
      <c r="G41" s="67">
        <v>93</v>
      </c>
      <c r="H41" s="66" t="s">
        <v>1753</v>
      </c>
      <c r="I41" s="66"/>
      <c r="J41" s="67">
        <v>0</v>
      </c>
      <c r="K41" t="b">
        <f>B41='150'!B41</f>
        <v>1</v>
      </c>
      <c r="L41" t="b">
        <f>C41='150'!C41</f>
        <v>1</v>
      </c>
      <c r="M41" t="b">
        <f>D41='150'!D41</f>
        <v>1</v>
      </c>
      <c r="N41" t="b">
        <f>E41='150'!E41</f>
        <v>1</v>
      </c>
      <c r="O41" t="b">
        <f>F41='150'!F41</f>
        <v>1</v>
      </c>
      <c r="P41" t="b">
        <f>G41='150'!G41</f>
        <v>1</v>
      </c>
      <c r="Q41" t="b">
        <f>H41='150'!H41</f>
        <v>1</v>
      </c>
      <c r="R41" t="b">
        <f>I41='150'!I41</f>
        <v>1</v>
      </c>
      <c r="S41" t="b">
        <f>J41='150'!J41</f>
        <v>1</v>
      </c>
    </row>
    <row r="42" spans="1:19" x14ac:dyDescent="0.55000000000000004">
      <c r="A42" s="87">
        <v>45953.456122685187</v>
      </c>
      <c r="B42" s="66" t="s">
        <v>1388</v>
      </c>
      <c r="C42" s="66" t="s">
        <v>1754</v>
      </c>
      <c r="D42" s="68">
        <v>45791</v>
      </c>
      <c r="E42" s="67">
        <v>0</v>
      </c>
      <c r="F42" s="67">
        <v>12</v>
      </c>
      <c r="G42" s="67">
        <v>91</v>
      </c>
      <c r="H42" s="66" t="s">
        <v>1753</v>
      </c>
      <c r="I42" s="66"/>
      <c r="J42" s="67">
        <v>0</v>
      </c>
      <c r="K42" t="b">
        <f>B42='150'!B42</f>
        <v>1</v>
      </c>
      <c r="L42" t="b">
        <f>C42='150'!C42</f>
        <v>1</v>
      </c>
      <c r="M42" t="b">
        <f>D42='150'!D42</f>
        <v>1</v>
      </c>
      <c r="N42" t="b">
        <f>E42='150'!E42</f>
        <v>1</v>
      </c>
      <c r="O42" t="b">
        <f>F42='150'!F42</f>
        <v>1</v>
      </c>
      <c r="P42" t="b">
        <f>G42='150'!G42</f>
        <v>1</v>
      </c>
      <c r="Q42" t="b">
        <f>H42='150'!H42</f>
        <v>1</v>
      </c>
      <c r="R42" t="b">
        <f>I42='150'!I42</f>
        <v>1</v>
      </c>
      <c r="S42" t="b">
        <f>J42='150'!J42</f>
        <v>1</v>
      </c>
    </row>
    <row r="43" spans="1:19" x14ac:dyDescent="0.55000000000000004">
      <c r="A43" s="87">
        <v>45953.456122685187</v>
      </c>
      <c r="B43" s="66" t="s">
        <v>1388</v>
      </c>
      <c r="C43" s="66" t="s">
        <v>1754</v>
      </c>
      <c r="D43" s="68">
        <v>45792</v>
      </c>
      <c r="E43" s="67">
        <v>14</v>
      </c>
      <c r="F43" s="67">
        <v>0</v>
      </c>
      <c r="G43" s="67">
        <v>97</v>
      </c>
      <c r="H43" s="66" t="s">
        <v>1753</v>
      </c>
      <c r="I43" s="66"/>
      <c r="J43" s="67">
        <v>0</v>
      </c>
      <c r="K43" t="b">
        <f>B43='150'!B43</f>
        <v>1</v>
      </c>
      <c r="L43" t="b">
        <f>C43='150'!C43</f>
        <v>1</v>
      </c>
      <c r="M43" t="b">
        <f>D43='150'!D43</f>
        <v>1</v>
      </c>
      <c r="N43" t="b">
        <f>E43='150'!E43</f>
        <v>1</v>
      </c>
      <c r="O43" t="b">
        <f>F43='150'!F43</f>
        <v>1</v>
      </c>
      <c r="P43" t="b">
        <f>G43='150'!G43</f>
        <v>1</v>
      </c>
      <c r="Q43" t="b">
        <f>H43='150'!H43</f>
        <v>1</v>
      </c>
      <c r="R43" t="b">
        <f>I43='150'!I43</f>
        <v>1</v>
      </c>
      <c r="S43" t="b">
        <f>J43='150'!J43</f>
        <v>1</v>
      </c>
    </row>
    <row r="44" spans="1:19" x14ac:dyDescent="0.55000000000000004">
      <c r="A44" s="87">
        <v>45953.456122685187</v>
      </c>
      <c r="B44" s="66" t="s">
        <v>1388</v>
      </c>
      <c r="C44" s="66" t="s">
        <v>1754</v>
      </c>
      <c r="D44" s="68">
        <v>45793</v>
      </c>
      <c r="E44" s="67">
        <v>0</v>
      </c>
      <c r="F44" s="67">
        <v>14</v>
      </c>
      <c r="G44" s="67">
        <v>80</v>
      </c>
      <c r="H44" s="66" t="s">
        <v>1753</v>
      </c>
      <c r="I44" s="66"/>
      <c r="J44" s="67">
        <v>0</v>
      </c>
      <c r="K44" t="b">
        <f>B44='150'!B44</f>
        <v>1</v>
      </c>
      <c r="L44" t="b">
        <f>C44='150'!C44</f>
        <v>1</v>
      </c>
      <c r="M44" t="b">
        <f>D44='150'!D44</f>
        <v>1</v>
      </c>
      <c r="N44" t="b">
        <f>E44='150'!E44</f>
        <v>1</v>
      </c>
      <c r="O44" t="b">
        <f>F44='150'!F44</f>
        <v>1</v>
      </c>
      <c r="P44" t="b">
        <f>G44='150'!G44</f>
        <v>1</v>
      </c>
      <c r="Q44" t="b">
        <f>H44='150'!H44</f>
        <v>1</v>
      </c>
      <c r="R44" t="b">
        <f>I44='150'!I44</f>
        <v>1</v>
      </c>
      <c r="S44" t="b">
        <f>J44='150'!J44</f>
        <v>1</v>
      </c>
    </row>
    <row r="45" spans="1:19" x14ac:dyDescent="0.55000000000000004">
      <c r="A45" s="87">
        <v>45953.456122685187</v>
      </c>
      <c r="B45" s="66" t="s">
        <v>1388</v>
      </c>
      <c r="C45" s="66" t="s">
        <v>1754</v>
      </c>
      <c r="D45" s="68">
        <v>45794</v>
      </c>
      <c r="E45" s="67">
        <v>12</v>
      </c>
      <c r="F45" s="67">
        <v>0</v>
      </c>
      <c r="G45" s="67">
        <v>72</v>
      </c>
      <c r="H45" s="66" t="s">
        <v>1753</v>
      </c>
      <c r="I45" s="66"/>
      <c r="J45" s="67">
        <v>0</v>
      </c>
      <c r="K45" t="b">
        <f>B45='150'!B45</f>
        <v>1</v>
      </c>
      <c r="L45" t="b">
        <f>C45='150'!C45</f>
        <v>1</v>
      </c>
      <c r="M45" t="b">
        <f>D45='150'!D45</f>
        <v>1</v>
      </c>
      <c r="N45" t="b">
        <f>E45='150'!E45</f>
        <v>1</v>
      </c>
      <c r="O45" t="b">
        <f>F45='150'!F45</f>
        <v>1</v>
      </c>
      <c r="P45" t="b">
        <f>G45='150'!G45</f>
        <v>1</v>
      </c>
      <c r="Q45" t="b">
        <f>H45='150'!H45</f>
        <v>1</v>
      </c>
      <c r="R45" t="b">
        <f>I45='150'!I45</f>
        <v>1</v>
      </c>
      <c r="S45" t="b">
        <f>J45='150'!J45</f>
        <v>1</v>
      </c>
    </row>
    <row r="46" spans="1:19" x14ac:dyDescent="0.55000000000000004">
      <c r="A46" s="87">
        <v>45953.456122685187</v>
      </c>
      <c r="B46" s="66" t="s">
        <v>1388</v>
      </c>
      <c r="C46" s="66" t="s">
        <v>1754</v>
      </c>
      <c r="D46" s="68">
        <v>45795</v>
      </c>
      <c r="E46" s="67">
        <v>0</v>
      </c>
      <c r="F46" s="67">
        <v>14</v>
      </c>
      <c r="G46" s="67">
        <v>72</v>
      </c>
      <c r="H46" s="66" t="s">
        <v>1753</v>
      </c>
      <c r="I46" s="66"/>
      <c r="J46" s="67">
        <v>0</v>
      </c>
      <c r="K46" t="b">
        <f>B46='150'!B46</f>
        <v>1</v>
      </c>
      <c r="L46" t="b">
        <f>C46='150'!C46</f>
        <v>1</v>
      </c>
      <c r="M46" t="b">
        <f>D46='150'!D46</f>
        <v>1</v>
      </c>
      <c r="N46" t="b">
        <f>E46='150'!E46</f>
        <v>1</v>
      </c>
      <c r="O46" t="b">
        <f>F46='150'!F46</f>
        <v>1</v>
      </c>
      <c r="P46" t="b">
        <f>G46='150'!G46</f>
        <v>1</v>
      </c>
      <c r="Q46" t="b">
        <f>H46='150'!H46</f>
        <v>1</v>
      </c>
      <c r="R46" t="b">
        <f>I46='150'!I46</f>
        <v>1</v>
      </c>
      <c r="S46" t="b">
        <f>J46='150'!J46</f>
        <v>1</v>
      </c>
    </row>
    <row r="47" spans="1:19" x14ac:dyDescent="0.55000000000000004">
      <c r="A47" s="87">
        <v>45953.456122685187</v>
      </c>
      <c r="B47" s="66" t="s">
        <v>1388</v>
      </c>
      <c r="C47" s="66" t="s">
        <v>1754</v>
      </c>
      <c r="D47" s="68">
        <v>45796</v>
      </c>
      <c r="E47" s="67">
        <v>14</v>
      </c>
      <c r="F47" s="67">
        <v>0</v>
      </c>
      <c r="G47" s="67">
        <v>79</v>
      </c>
      <c r="H47" s="66" t="s">
        <v>1753</v>
      </c>
      <c r="I47" s="66"/>
      <c r="J47" s="67">
        <v>0</v>
      </c>
      <c r="K47" t="b">
        <f>B47='150'!B47</f>
        <v>1</v>
      </c>
      <c r="L47" t="b">
        <f>C47='150'!C47</f>
        <v>1</v>
      </c>
      <c r="M47" t="b">
        <f>D47='150'!D47</f>
        <v>1</v>
      </c>
      <c r="N47" t="b">
        <f>E47='150'!E47</f>
        <v>1</v>
      </c>
      <c r="O47" t="b">
        <f>F47='150'!F47</f>
        <v>1</v>
      </c>
      <c r="P47" t="b">
        <f>G47='150'!G47</f>
        <v>1</v>
      </c>
      <c r="Q47" t="b">
        <f>H47='150'!H47</f>
        <v>1</v>
      </c>
      <c r="R47" t="b">
        <f>I47='150'!I47</f>
        <v>1</v>
      </c>
      <c r="S47" t="b">
        <f>J47='150'!J47</f>
        <v>1</v>
      </c>
    </row>
    <row r="48" spans="1:19" x14ac:dyDescent="0.55000000000000004">
      <c r="A48" s="87">
        <v>45953.456122685187</v>
      </c>
      <c r="B48" s="66" t="s">
        <v>1388</v>
      </c>
      <c r="C48" s="66" t="s">
        <v>1754</v>
      </c>
      <c r="D48" s="68">
        <v>45798</v>
      </c>
      <c r="E48" s="67">
        <v>14</v>
      </c>
      <c r="F48" s="67">
        <v>0</v>
      </c>
      <c r="G48" s="67">
        <v>73</v>
      </c>
      <c r="H48" s="66" t="s">
        <v>1753</v>
      </c>
      <c r="I48" s="66"/>
      <c r="J48" s="67">
        <v>0</v>
      </c>
      <c r="K48" t="b">
        <f>B48='150'!B48</f>
        <v>1</v>
      </c>
      <c r="L48" t="b">
        <f>C48='150'!C48</f>
        <v>1</v>
      </c>
      <c r="M48" t="b">
        <f>D48='150'!D48</f>
        <v>1</v>
      </c>
      <c r="N48" t="b">
        <f>E48='150'!E48</f>
        <v>1</v>
      </c>
      <c r="O48" t="b">
        <f>F48='150'!F48</f>
        <v>1</v>
      </c>
      <c r="P48" t="b">
        <f>G48='150'!G48</f>
        <v>1</v>
      </c>
      <c r="Q48" t="b">
        <f>H48='150'!H48</f>
        <v>1</v>
      </c>
      <c r="R48" t="b">
        <f>I48='150'!I48</f>
        <v>1</v>
      </c>
      <c r="S48" t="b">
        <f>J48='150'!J48</f>
        <v>1</v>
      </c>
    </row>
    <row r="49" spans="1:19" x14ac:dyDescent="0.55000000000000004">
      <c r="A49" s="87">
        <v>45953.456122685187</v>
      </c>
      <c r="B49" s="66" t="s">
        <v>1388</v>
      </c>
      <c r="C49" s="66" t="s">
        <v>1755</v>
      </c>
      <c r="D49" s="68">
        <v>45772</v>
      </c>
      <c r="E49" s="67">
        <v>0</v>
      </c>
      <c r="F49" s="67">
        <v>14</v>
      </c>
      <c r="G49" s="67">
        <v>88</v>
      </c>
      <c r="H49" s="66" t="s">
        <v>1756</v>
      </c>
      <c r="I49" s="66"/>
      <c r="J49" s="67">
        <v>0</v>
      </c>
      <c r="K49" t="b">
        <f>B49='150'!B49</f>
        <v>1</v>
      </c>
      <c r="L49" t="b">
        <f>C49='150'!C49</f>
        <v>1</v>
      </c>
      <c r="M49" t="b">
        <f>D49='150'!D49</f>
        <v>1</v>
      </c>
      <c r="N49" t="b">
        <f>E49='150'!E49</f>
        <v>1</v>
      </c>
      <c r="O49" t="b">
        <f>F49='150'!F49</f>
        <v>1</v>
      </c>
      <c r="P49" t="b">
        <f>G49='150'!G49</f>
        <v>1</v>
      </c>
      <c r="Q49" t="b">
        <f>H49='150'!H49</f>
        <v>1</v>
      </c>
      <c r="R49" t="b">
        <f>I49='150'!I49</f>
        <v>1</v>
      </c>
      <c r="S49" t="b">
        <f>J49='150'!J49</f>
        <v>1</v>
      </c>
    </row>
    <row r="50" spans="1:19" x14ac:dyDescent="0.55000000000000004">
      <c r="A50" s="87">
        <v>45953.456122685187</v>
      </c>
      <c r="B50" s="66" t="s">
        <v>1388</v>
      </c>
      <c r="C50" s="66" t="s">
        <v>1755</v>
      </c>
      <c r="D50" s="68">
        <v>45784</v>
      </c>
      <c r="E50" s="67">
        <v>0</v>
      </c>
      <c r="F50" s="67">
        <v>14</v>
      </c>
      <c r="G50" s="67">
        <v>87</v>
      </c>
      <c r="H50" s="66" t="s">
        <v>1756</v>
      </c>
      <c r="I50" s="66"/>
      <c r="J50" s="67">
        <v>0</v>
      </c>
      <c r="K50" t="b">
        <f>B50='150'!B50</f>
        <v>1</v>
      </c>
      <c r="L50" t="b">
        <f>C50='150'!C50</f>
        <v>1</v>
      </c>
      <c r="M50" t="b">
        <f>D50='150'!D50</f>
        <v>1</v>
      </c>
      <c r="N50" t="b">
        <f>E50='150'!E50</f>
        <v>1</v>
      </c>
      <c r="O50" t="b">
        <f>F50='150'!F50</f>
        <v>1</v>
      </c>
      <c r="P50" t="b">
        <f>G50='150'!G50</f>
        <v>1</v>
      </c>
      <c r="Q50" t="b">
        <f>H50='150'!H50</f>
        <v>1</v>
      </c>
      <c r="R50" t="b">
        <f>I50='150'!I50</f>
        <v>1</v>
      </c>
      <c r="S50" t="b">
        <f>J50='150'!J50</f>
        <v>1</v>
      </c>
    </row>
    <row r="51" spans="1:19" x14ac:dyDescent="0.55000000000000004">
      <c r="A51" s="87">
        <v>45953.456122685187</v>
      </c>
      <c r="B51" s="66" t="s">
        <v>1388</v>
      </c>
      <c r="C51" s="66" t="s">
        <v>1755</v>
      </c>
      <c r="D51" s="68">
        <v>45787</v>
      </c>
      <c r="E51" s="67">
        <v>0</v>
      </c>
      <c r="F51" s="67">
        <v>14</v>
      </c>
      <c r="G51" s="67">
        <v>72</v>
      </c>
      <c r="H51" s="66" t="s">
        <v>1756</v>
      </c>
      <c r="I51" s="66"/>
      <c r="J51" s="67">
        <v>0</v>
      </c>
      <c r="K51" t="b">
        <f>B51='150'!B51</f>
        <v>1</v>
      </c>
      <c r="L51" t="b">
        <f>C51='150'!C51</f>
        <v>1</v>
      </c>
      <c r="M51" t="b">
        <f>D51='150'!D51</f>
        <v>1</v>
      </c>
      <c r="N51" t="b">
        <f>E51='150'!E51</f>
        <v>1</v>
      </c>
      <c r="O51" t="b">
        <f>F51='150'!F51</f>
        <v>1</v>
      </c>
      <c r="P51" t="b">
        <f>G51='150'!G51</f>
        <v>1</v>
      </c>
      <c r="Q51" t="b">
        <f>H51='150'!H51</f>
        <v>1</v>
      </c>
      <c r="R51" t="b">
        <f>I51='150'!I51</f>
        <v>1</v>
      </c>
      <c r="S51" t="b">
        <f>J51='150'!J51</f>
        <v>1</v>
      </c>
    </row>
    <row r="52" spans="1:19" x14ac:dyDescent="0.55000000000000004">
      <c r="A52" s="87">
        <v>45953.456122685187</v>
      </c>
      <c r="B52" s="66" t="s">
        <v>1388</v>
      </c>
      <c r="C52" s="66" t="s">
        <v>1755</v>
      </c>
      <c r="D52" s="68">
        <v>45789</v>
      </c>
      <c r="E52" s="67">
        <v>0</v>
      </c>
      <c r="F52" s="67">
        <v>14</v>
      </c>
      <c r="G52" s="67">
        <v>82</v>
      </c>
      <c r="H52" s="66" t="s">
        <v>1756</v>
      </c>
      <c r="I52" s="66"/>
      <c r="J52" s="67">
        <v>0</v>
      </c>
      <c r="K52" t="b">
        <f>B52='150'!B52</f>
        <v>1</v>
      </c>
      <c r="L52" t="b">
        <f>C52='150'!C52</f>
        <v>1</v>
      </c>
      <c r="M52" t="b">
        <f>D52='150'!D52</f>
        <v>1</v>
      </c>
      <c r="N52" t="b">
        <f>E52='150'!E52</f>
        <v>1</v>
      </c>
      <c r="O52" t="b">
        <f>F52='150'!F52</f>
        <v>1</v>
      </c>
      <c r="P52" t="b">
        <f>G52='150'!G52</f>
        <v>1</v>
      </c>
      <c r="Q52" t="b">
        <f>H52='150'!H52</f>
        <v>1</v>
      </c>
      <c r="R52" t="b">
        <f>I52='150'!I52</f>
        <v>1</v>
      </c>
      <c r="S52" t="b">
        <f>J52='150'!J52</f>
        <v>1</v>
      </c>
    </row>
    <row r="53" spans="1:19" x14ac:dyDescent="0.55000000000000004">
      <c r="A53" s="87">
        <v>45953.456122685187</v>
      </c>
      <c r="B53" s="66" t="s">
        <v>1388</v>
      </c>
      <c r="C53" s="66" t="s">
        <v>1755</v>
      </c>
      <c r="D53" s="68">
        <v>45791</v>
      </c>
      <c r="E53" s="67">
        <v>0</v>
      </c>
      <c r="F53" s="67">
        <v>12</v>
      </c>
      <c r="G53" s="67">
        <v>91</v>
      </c>
      <c r="H53" s="66" t="s">
        <v>1756</v>
      </c>
      <c r="I53" s="66"/>
      <c r="J53" s="67">
        <v>0</v>
      </c>
      <c r="K53" t="b">
        <f>B53='150'!B53</f>
        <v>1</v>
      </c>
      <c r="L53" t="b">
        <f>C53='150'!C53</f>
        <v>1</v>
      </c>
      <c r="M53" t="b">
        <f>D53='150'!D53</f>
        <v>1</v>
      </c>
      <c r="N53" t="b">
        <f>E53='150'!E53</f>
        <v>1</v>
      </c>
      <c r="O53" t="b">
        <f>F53='150'!F53</f>
        <v>1</v>
      </c>
      <c r="P53" t="b">
        <f>G53='150'!G53</f>
        <v>1</v>
      </c>
      <c r="Q53" t="b">
        <f>H53='150'!H53</f>
        <v>1</v>
      </c>
      <c r="R53" t="b">
        <f>I53='150'!I53</f>
        <v>1</v>
      </c>
      <c r="S53" t="b">
        <f>J53='150'!J53</f>
        <v>1</v>
      </c>
    </row>
    <row r="54" spans="1:19" x14ac:dyDescent="0.55000000000000004">
      <c r="A54" s="87">
        <v>45953.456122685187</v>
      </c>
      <c r="B54" s="66" t="s">
        <v>1388</v>
      </c>
      <c r="C54" s="66" t="s">
        <v>1755</v>
      </c>
      <c r="D54" s="68">
        <v>45793</v>
      </c>
      <c r="E54" s="67">
        <v>0</v>
      </c>
      <c r="F54" s="67">
        <v>14</v>
      </c>
      <c r="G54" s="67">
        <v>80</v>
      </c>
      <c r="H54" s="66" t="s">
        <v>1756</v>
      </c>
      <c r="I54" s="66"/>
      <c r="J54" s="67">
        <v>0</v>
      </c>
      <c r="K54" t="b">
        <f>B54='150'!B54</f>
        <v>1</v>
      </c>
      <c r="L54" t="b">
        <f>C54='150'!C54</f>
        <v>1</v>
      </c>
      <c r="M54" t="b">
        <f>D54='150'!D54</f>
        <v>1</v>
      </c>
      <c r="N54" t="b">
        <f>E54='150'!E54</f>
        <v>1</v>
      </c>
      <c r="O54" t="b">
        <f>F54='150'!F54</f>
        <v>1</v>
      </c>
      <c r="P54" t="b">
        <f>G54='150'!G54</f>
        <v>1</v>
      </c>
      <c r="Q54" t="b">
        <f>H54='150'!H54</f>
        <v>1</v>
      </c>
      <c r="R54" t="b">
        <f>I54='150'!I54</f>
        <v>1</v>
      </c>
      <c r="S54" t="b">
        <f>J54='150'!J54</f>
        <v>1</v>
      </c>
    </row>
    <row r="55" spans="1:19" x14ac:dyDescent="0.55000000000000004">
      <c r="A55" s="87">
        <v>45953.456122685187</v>
      </c>
      <c r="B55" s="66" t="s">
        <v>1388</v>
      </c>
      <c r="C55" s="66" t="s">
        <v>1755</v>
      </c>
      <c r="D55" s="68">
        <v>45795</v>
      </c>
      <c r="E55" s="67">
        <v>0</v>
      </c>
      <c r="F55" s="67">
        <v>14</v>
      </c>
      <c r="G55" s="67">
        <v>72</v>
      </c>
      <c r="H55" s="66" t="s">
        <v>1756</v>
      </c>
      <c r="I55" s="66"/>
      <c r="J55" s="67">
        <v>0</v>
      </c>
      <c r="K55" t="b">
        <f>B55='150'!B55</f>
        <v>1</v>
      </c>
      <c r="L55" t="b">
        <f>C55='150'!C55</f>
        <v>1</v>
      </c>
      <c r="M55" t="b">
        <f>D55='150'!D55</f>
        <v>1</v>
      </c>
      <c r="N55" t="b">
        <f>E55='150'!E55</f>
        <v>1</v>
      </c>
      <c r="O55" t="b">
        <f>F55='150'!F55</f>
        <v>1</v>
      </c>
      <c r="P55" t="b">
        <f>G55='150'!G55</f>
        <v>1</v>
      </c>
      <c r="Q55" t="b">
        <f>H55='150'!H55</f>
        <v>1</v>
      </c>
      <c r="R55" t="b">
        <f>I55='150'!I55</f>
        <v>1</v>
      </c>
      <c r="S55" t="b">
        <f>J55='150'!J55</f>
        <v>1</v>
      </c>
    </row>
  </sheetData>
  <phoneticPr fontId="1"/>
  <pageMargins left="0.7" right="0.7" top="0.75" bottom="0.75" header="0.3" footer="0.3"/>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8AD420-274D-401A-8AAA-DEC78585B9ED}">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0ACA90-9F4A-4F63-9A29-E5EFA326768C}">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9106CC-C1DF-4455-A2DF-4760CADE2FC7}">
  <dimension ref="A1"/>
  <sheetViews>
    <sheetView topLeftCell="A16" workbookViewId="0"/>
  </sheetViews>
  <sheetFormatPr defaultRowHeight="18" x14ac:dyDescent="0.55000000000000004"/>
  <sheetData/>
  <phoneticPr fontId="1"/>
  <pageMargins left="0.7" right="0.7" top="0.75" bottom="0.75" header="0.3" footer="0.3"/>
  <drawing r:id="rId1"/>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91FF65-9F9D-4A44-B0F8-CBFE3AFB0A5A}">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1EDB07-A517-4F0B-80EE-E9EDD47EA809}">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3F2A7A-183C-46E4-97AD-BBDCB275884D}">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E38CCC-87ED-4D43-AA6B-C1C96097ACBA}">
  <dimension ref="A1"/>
  <sheetViews>
    <sheetView topLeftCell="A16" workbookViewId="0"/>
  </sheetViews>
  <sheetFormatPr defaultRowHeight="18" x14ac:dyDescent="0.55000000000000004"/>
  <sheetData/>
  <phoneticPr fontId="1"/>
  <pageMargins left="0.7" right="0.7" top="0.75" bottom="0.75" header="0.3" footer="0.3"/>
  <drawing r:id="rId1"/>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918C0F-BE5E-495B-BF3D-F1A2C7BE8B24}">
  <dimension ref="A1"/>
  <sheetViews>
    <sheetView topLeftCell="A16" workbookViewId="0"/>
  </sheetViews>
  <sheetFormatPr defaultRowHeight="18" x14ac:dyDescent="0.55000000000000004"/>
  <sheetData/>
  <phoneticPr fontId="1"/>
  <pageMargins left="0.7" right="0.7" top="0.75" bottom="0.75" header="0.3" footer="0.3"/>
  <drawing r:id="rId1"/>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DA1A70-3B00-4976-9558-1D8DA3F8959C}">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93D271-D90A-4C3F-9D5C-8754851B0E84}">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529D8F-FD52-45B9-B3CF-B9F66312AA06}">
  <dimension ref="A1"/>
  <sheetViews>
    <sheetView topLeftCell="A22" workbookViewId="0"/>
  </sheetViews>
  <sheetFormatPr defaultRowHeight="18" x14ac:dyDescent="0.55000000000000004"/>
  <sheetData/>
  <phoneticPr fontId="1"/>
  <pageMargins left="0.7" right="0.7" top="0.75" bottom="0.75" header="0.3" footer="0.3"/>
  <drawing r:id="rId1"/>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D5A0E6-79AD-40E7-857E-88B41B23728C}">
  <dimension ref="A1"/>
  <sheetViews>
    <sheetView topLeftCell="A22" workbookViewId="0"/>
  </sheetViews>
  <sheetFormatPr defaultRowHeight="18" x14ac:dyDescent="0.55000000000000004"/>
  <sheetData/>
  <phoneticPr fontId="1"/>
  <pageMargins left="0.7" right="0.7" top="0.75" bottom="0.75" header="0.3" footer="0.3"/>
  <drawing r:id="rId1"/>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8F87CD-860D-4F81-94F1-6AC65BC862AF}">
  <dimension ref="A1"/>
  <sheetViews>
    <sheetView topLeftCell="A7" workbookViewId="0"/>
  </sheetViews>
  <sheetFormatPr defaultRowHeight="18" x14ac:dyDescent="0.55000000000000004"/>
  <sheetData/>
  <phoneticPr fontId="1"/>
  <pageMargins left="0.7" right="0.7" top="0.75" bottom="0.75" header="0.3" footer="0.3"/>
  <drawing r:id="rId1"/>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4C054A-3CE6-45AF-BA5D-5AA65935FFFB}">
  <dimension ref="A1"/>
  <sheetViews>
    <sheetView topLeftCell="A13" workbookViewId="0"/>
  </sheetViews>
  <sheetFormatPr defaultRowHeight="18" x14ac:dyDescent="0.55000000000000004"/>
  <sheetData/>
  <phoneticPr fontId="1"/>
  <pageMargins left="0.7" right="0.7" top="0.75" bottom="0.75" header="0.3" footer="0.3"/>
  <drawing r:id="rId1"/>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596F3C-A6BE-43D2-8109-A576028FBE66}">
  <dimension ref="A1"/>
  <sheetViews>
    <sheetView topLeftCell="A22" workbookViewId="0"/>
  </sheetViews>
  <sheetFormatPr defaultRowHeight="18" x14ac:dyDescent="0.55000000000000004"/>
  <sheetData/>
  <phoneticPr fontId="1"/>
  <pageMargins left="0.7" right="0.7" top="0.75" bottom="0.75" header="0.3" footer="0.3"/>
  <drawing r:id="rId1"/>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6DB3B0-B64F-40D8-B966-6AACF44D9876}">
  <dimension ref="A1"/>
  <sheetViews>
    <sheetView topLeftCell="A16" workbookViewId="0"/>
  </sheetViews>
  <sheetFormatPr defaultRowHeight="18" x14ac:dyDescent="0.55000000000000004"/>
  <sheetData/>
  <phoneticPr fontId="1"/>
  <pageMargins left="0.7" right="0.7" top="0.75" bottom="0.75" header="0.3" footer="0.3"/>
  <drawing r:id="rId1"/>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3AAEEC-F501-41A5-A434-FA5C4593C236}">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18ABF2-6D10-4467-9CFD-CE0DFBDD54B5}">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9AF931-A264-4B20-976E-4ED80617E8A8}">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1A1E04-26F0-4449-AC02-D97787B7B803}">
  <dimension ref="A1"/>
  <sheetViews>
    <sheetView topLeftCell="A25" workbookViewId="0"/>
  </sheetViews>
  <sheetFormatPr defaultRowHeight="18" x14ac:dyDescent="0.55000000000000004"/>
  <sheetData/>
  <phoneticPr fontId="1"/>
  <pageMargins left="0.7" right="0.7" top="0.75" bottom="0.75" header="0.3" footer="0.3"/>
  <drawing r:id="rId1"/>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EE27A2-82E1-413D-890C-6788E40EB88A}">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E192F5-999B-40FC-8062-F0224E54EBEC}">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1C1030-81D3-4D45-956E-009BE41D5385}">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C840E-62CB-49F3-BD92-E9AD242FBCC6}">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A91F12-48ED-4264-85EB-351F03C35F18}">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F0A187-08A8-44EF-9BF3-CB2A136A864F}">
  <dimension ref="A1"/>
  <sheetViews>
    <sheetView topLeftCell="A22" workbookViewId="0">
      <selection activeCell="A35" sqref="A35"/>
    </sheetView>
  </sheetViews>
  <sheetFormatPr defaultRowHeight="18" x14ac:dyDescent="0.55000000000000004"/>
  <sheetData/>
  <phoneticPr fontId="1"/>
  <pageMargins left="0.7" right="0.7" top="0.75" bottom="0.75" header="0.3" footer="0.3"/>
  <drawing r:id="rId1"/>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A587A-9C74-4D74-BE16-070FE01E973D}">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C1E1B1-2D82-4779-8D06-9518DEDC52ED}">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AF5807-ED5B-4FC7-90B9-A8237DC28032}">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75BB72-41DE-4478-BA41-56B2396F0D48}">
  <dimension ref="A1"/>
  <sheetViews>
    <sheetView topLeftCell="A16" workbookViewId="0"/>
  </sheetViews>
  <sheetFormatPr defaultRowHeight="18" x14ac:dyDescent="0.55000000000000004"/>
  <sheetData/>
  <phoneticPr fontId="1"/>
  <pageMargins left="0.7" right="0.7" top="0.75" bottom="0.75" header="0.3" footer="0.3"/>
  <drawing r:id="rId1"/>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E3ED59-EA1F-46AB-9532-D031126589B9}">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67A3AE-FD79-42D0-A183-BD9E122A7FC5}">
  <dimension ref="A1"/>
  <sheetViews>
    <sheetView topLeftCell="A16" workbookViewId="0"/>
  </sheetViews>
  <sheetFormatPr defaultRowHeight="18" x14ac:dyDescent="0.55000000000000004"/>
  <sheetData/>
  <phoneticPr fontId="1"/>
  <pageMargins left="0.7" right="0.7" top="0.75" bottom="0.75" header="0.3" footer="0.3"/>
  <drawing r:id="rId1"/>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089AF6-87D2-43D6-9698-32B64104B4BA}">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DD198E-A3D4-4F65-9219-E218E3CB98E6}">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1187A6-9819-4DEF-B2D0-0E8B9FA87F86}">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D3943F-3E8F-478E-A3B8-3C2A1BE7005F}">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FF4EEC-F108-4FCF-A64D-47E5B229179F}">
  <dimension ref="A1"/>
  <sheetViews>
    <sheetView topLeftCell="A19" workbookViewId="0"/>
  </sheetViews>
  <sheetFormatPr defaultRowHeight="18" x14ac:dyDescent="0.55000000000000004"/>
  <sheetData/>
  <phoneticPr fontId="1"/>
  <pageMargins left="0.7" right="0.7" top="0.75" bottom="0.75" header="0.3" footer="0.3"/>
  <drawing r:id="rId1"/>
</worksheet>
</file>

<file path=xl/worksheets/sheet1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EE212F-5E2A-4FBC-8551-3818A830263A}">
  <dimension ref="A1"/>
  <sheetViews>
    <sheetView topLeftCell="A13" workbookViewId="0"/>
  </sheetViews>
  <sheetFormatPr defaultRowHeight="18" x14ac:dyDescent="0.55000000000000004"/>
  <sheetData/>
  <phoneticPr fontId="1"/>
  <pageMargins left="0.7" right="0.7" top="0.75" bottom="0.75" header="0.3" footer="0.3"/>
  <drawing r:id="rId1"/>
</worksheet>
</file>

<file path=xl/worksheets/sheet1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FAAF41-83BA-46EE-8AB1-2BB254B5B8D2}">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E10FB7-2DD1-449C-988C-E18591D2C082}">
  <dimension ref="A1"/>
  <sheetViews>
    <sheetView topLeftCell="A16" workbookViewId="0"/>
  </sheetViews>
  <sheetFormatPr defaultRowHeight="18" x14ac:dyDescent="0.55000000000000004"/>
  <sheetData/>
  <phoneticPr fontId="1"/>
  <pageMargins left="0.7" right="0.7" top="0.75" bottom="0.75" header="0.3" footer="0.3"/>
  <drawing r:id="rId1"/>
</worksheet>
</file>

<file path=xl/worksheets/sheet1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FA2339-2FA4-4BA3-8EA5-EA080ED62A26}">
  <dimension ref="A1"/>
  <sheetViews>
    <sheetView topLeftCell="A10" workbookViewId="0"/>
  </sheetViews>
  <sheetFormatPr defaultRowHeight="18" x14ac:dyDescent="0.55000000000000004"/>
  <sheetData/>
  <phoneticPr fontId="1"/>
  <pageMargins left="0.7" right="0.7" top="0.75" bottom="0.75" header="0.3" footer="0.3"/>
  <drawing r:id="rId1"/>
</worksheet>
</file>

<file path=xl/worksheets/sheet1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7C3E12-9982-411E-BEDF-21482056BEB3}">
  <dimension ref="A1"/>
  <sheetViews>
    <sheetView workbookViewId="0"/>
  </sheetViews>
  <sheetFormatPr defaultRowHeight="18" x14ac:dyDescent="0.55000000000000004"/>
  <sheetData/>
  <phoneticPr fontId="1"/>
  <pageMargins left="0.7" right="0.7" top="0.75" bottom="0.75" header="0.3" footer="0.3"/>
  <drawing r:id="rId1"/>
</worksheet>
</file>

<file path=xl/worksheets/sheet1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140841-5198-4836-B843-E040CCAE89A7}">
  <dimension ref="A1"/>
  <sheetViews>
    <sheetView topLeftCell="A16" workbookViewId="0"/>
  </sheetViews>
  <sheetFormatPr defaultRowHeight="18" x14ac:dyDescent="0.55000000000000004"/>
  <sheetData/>
  <phoneticPr fontId="1"/>
  <pageMargins left="0.7" right="0.7" top="0.75" bottom="0.75" header="0.3" footer="0.3"/>
  <drawing r:id="rId1"/>
</worksheet>
</file>

<file path=xl/worksheets/sheet2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FC57CC-7741-40DA-82D0-12CFA00D81F2}">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BA6A0-D288-43F6-8406-CC03B2653EAA}">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BFDF44-A312-47C3-A253-91972A131978}">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C5775B-F554-4245-99A1-585F662F362E}">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5FD570-DB46-4E26-8821-2A8135615D9E}">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B1E60E-0A4D-43E8-9BE6-25A2992C200A}">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557D03-9900-4633-B17B-E4BCB78FE392}">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EAE156-E29B-4485-AE2B-3D4FD91700F7}">
  <dimension ref="A1:A75"/>
  <sheetViews>
    <sheetView workbookViewId="0"/>
  </sheetViews>
  <sheetFormatPr defaultRowHeight="18" x14ac:dyDescent="0.55000000000000004"/>
  <sheetData>
    <row r="1" spans="1:1" x14ac:dyDescent="0.55000000000000004">
      <c r="A1" t="s">
        <v>1884</v>
      </c>
    </row>
    <row r="2" spans="1:1" x14ac:dyDescent="0.55000000000000004">
      <c r="A2" t="s">
        <v>1885</v>
      </c>
    </row>
    <row r="3" spans="1:1" x14ac:dyDescent="0.55000000000000004">
      <c r="A3" t="s">
        <v>1886</v>
      </c>
    </row>
    <row r="4" spans="1:1" x14ac:dyDescent="0.55000000000000004">
      <c r="A4" t="s">
        <v>1887</v>
      </c>
    </row>
    <row r="5" spans="1:1" x14ac:dyDescent="0.55000000000000004">
      <c r="A5" t="s">
        <v>1888</v>
      </c>
    </row>
    <row r="6" spans="1:1" x14ac:dyDescent="0.55000000000000004">
      <c r="A6" t="s">
        <v>1889</v>
      </c>
    </row>
    <row r="7" spans="1:1" x14ac:dyDescent="0.55000000000000004">
      <c r="A7" t="s">
        <v>1890</v>
      </c>
    </row>
    <row r="8" spans="1:1" x14ac:dyDescent="0.55000000000000004">
      <c r="A8" t="s">
        <v>1891</v>
      </c>
    </row>
    <row r="9" spans="1:1" x14ac:dyDescent="0.55000000000000004">
      <c r="A9" t="s">
        <v>1892</v>
      </c>
    </row>
    <row r="10" spans="1:1" x14ac:dyDescent="0.55000000000000004">
      <c r="A10" t="s">
        <v>1893</v>
      </c>
    </row>
    <row r="11" spans="1:1" x14ac:dyDescent="0.55000000000000004">
      <c r="A11" t="s">
        <v>1894</v>
      </c>
    </row>
    <row r="12" spans="1:1" x14ac:dyDescent="0.55000000000000004">
      <c r="A12" t="s">
        <v>1895</v>
      </c>
    </row>
    <row r="13" spans="1:1" x14ac:dyDescent="0.55000000000000004">
      <c r="A13" t="s">
        <v>1896</v>
      </c>
    </row>
    <row r="14" spans="1:1" x14ac:dyDescent="0.55000000000000004">
      <c r="A14" t="s">
        <v>1897</v>
      </c>
    </row>
    <row r="15" spans="1:1" x14ac:dyDescent="0.55000000000000004">
      <c r="A15" t="s">
        <v>1898</v>
      </c>
    </row>
    <row r="16" spans="1:1" x14ac:dyDescent="0.55000000000000004">
      <c r="A16" t="s">
        <v>1899</v>
      </c>
    </row>
    <row r="17" spans="1:1" x14ac:dyDescent="0.55000000000000004">
      <c r="A17" t="s">
        <v>1900</v>
      </c>
    </row>
    <row r="18" spans="1:1" x14ac:dyDescent="0.55000000000000004">
      <c r="A18" t="s">
        <v>1901</v>
      </c>
    </row>
    <row r="19" spans="1:1" x14ac:dyDescent="0.55000000000000004">
      <c r="A19" t="s">
        <v>1902</v>
      </c>
    </row>
    <row r="20" spans="1:1" x14ac:dyDescent="0.55000000000000004">
      <c r="A20" t="s">
        <v>1903</v>
      </c>
    </row>
    <row r="21" spans="1:1" x14ac:dyDescent="0.55000000000000004">
      <c r="A21" t="s">
        <v>1904</v>
      </c>
    </row>
    <row r="22" spans="1:1" x14ac:dyDescent="0.55000000000000004">
      <c r="A22" t="s">
        <v>1905</v>
      </c>
    </row>
    <row r="23" spans="1:1" x14ac:dyDescent="0.55000000000000004">
      <c r="A23" t="s">
        <v>1906</v>
      </c>
    </row>
    <row r="24" spans="1:1" x14ac:dyDescent="0.55000000000000004">
      <c r="A24" t="s">
        <v>1907</v>
      </c>
    </row>
    <row r="25" spans="1:1" x14ac:dyDescent="0.55000000000000004">
      <c r="A25" t="s">
        <v>1908</v>
      </c>
    </row>
    <row r="26" spans="1:1" x14ac:dyDescent="0.55000000000000004">
      <c r="A26" t="s">
        <v>1909</v>
      </c>
    </row>
    <row r="27" spans="1:1" x14ac:dyDescent="0.55000000000000004">
      <c r="A27" t="s">
        <v>1910</v>
      </c>
    </row>
    <row r="28" spans="1:1" x14ac:dyDescent="0.55000000000000004">
      <c r="A28" t="s">
        <v>1911</v>
      </c>
    </row>
    <row r="29" spans="1:1" x14ac:dyDescent="0.55000000000000004">
      <c r="A29" t="s">
        <v>1912</v>
      </c>
    </row>
    <row r="30" spans="1:1" x14ac:dyDescent="0.55000000000000004">
      <c r="A30" t="s">
        <v>1913</v>
      </c>
    </row>
    <row r="31" spans="1:1" x14ac:dyDescent="0.55000000000000004">
      <c r="A31" t="s">
        <v>1914</v>
      </c>
    </row>
    <row r="32" spans="1:1" x14ac:dyDescent="0.55000000000000004">
      <c r="A32" t="s">
        <v>1915</v>
      </c>
    </row>
    <row r="33" spans="1:1" x14ac:dyDescent="0.55000000000000004">
      <c r="A33" t="s">
        <v>1916</v>
      </c>
    </row>
    <row r="34" spans="1:1" x14ac:dyDescent="0.55000000000000004">
      <c r="A34" t="s">
        <v>1917</v>
      </c>
    </row>
    <row r="35" spans="1:1" x14ac:dyDescent="0.55000000000000004">
      <c r="A35" t="s">
        <v>1918</v>
      </c>
    </row>
    <row r="36" spans="1:1" x14ac:dyDescent="0.55000000000000004">
      <c r="A36" t="s">
        <v>1919</v>
      </c>
    </row>
    <row r="37" spans="1:1" x14ac:dyDescent="0.55000000000000004">
      <c r="A37" t="s">
        <v>1920</v>
      </c>
    </row>
    <row r="38" spans="1:1" x14ac:dyDescent="0.55000000000000004">
      <c r="A38" t="s">
        <v>1921</v>
      </c>
    </row>
    <row r="39" spans="1:1" x14ac:dyDescent="0.55000000000000004">
      <c r="A39" t="s">
        <v>1922</v>
      </c>
    </row>
    <row r="40" spans="1:1" x14ac:dyDescent="0.55000000000000004">
      <c r="A40" t="s">
        <v>1923</v>
      </c>
    </row>
    <row r="41" spans="1:1" x14ac:dyDescent="0.55000000000000004">
      <c r="A41" t="s">
        <v>1924</v>
      </c>
    </row>
    <row r="42" spans="1:1" x14ac:dyDescent="0.55000000000000004">
      <c r="A42" t="s">
        <v>1925</v>
      </c>
    </row>
    <row r="43" spans="1:1" x14ac:dyDescent="0.55000000000000004">
      <c r="A43" t="s">
        <v>1926</v>
      </c>
    </row>
    <row r="44" spans="1:1" x14ac:dyDescent="0.55000000000000004">
      <c r="A44" t="s">
        <v>1927</v>
      </c>
    </row>
    <row r="45" spans="1:1" x14ac:dyDescent="0.55000000000000004">
      <c r="A45" t="s">
        <v>1928</v>
      </c>
    </row>
    <row r="46" spans="1:1" x14ac:dyDescent="0.55000000000000004">
      <c r="A46" t="s">
        <v>1929</v>
      </c>
    </row>
    <row r="47" spans="1:1" x14ac:dyDescent="0.55000000000000004">
      <c r="A47" t="s">
        <v>1930</v>
      </c>
    </row>
    <row r="48" spans="1:1" x14ac:dyDescent="0.55000000000000004">
      <c r="A48" t="s">
        <v>1931</v>
      </c>
    </row>
    <row r="49" spans="1:1" x14ac:dyDescent="0.55000000000000004">
      <c r="A49" t="s">
        <v>1932</v>
      </c>
    </row>
    <row r="50" spans="1:1" x14ac:dyDescent="0.55000000000000004">
      <c r="A50" t="s">
        <v>1933</v>
      </c>
    </row>
    <row r="51" spans="1:1" x14ac:dyDescent="0.55000000000000004">
      <c r="A51" t="s">
        <v>1934</v>
      </c>
    </row>
    <row r="52" spans="1:1" x14ac:dyDescent="0.55000000000000004">
      <c r="A52" t="s">
        <v>1935</v>
      </c>
    </row>
    <row r="53" spans="1:1" x14ac:dyDescent="0.55000000000000004">
      <c r="A53" t="s">
        <v>1936</v>
      </c>
    </row>
    <row r="54" spans="1:1" x14ac:dyDescent="0.55000000000000004">
      <c r="A54" t="s">
        <v>1937</v>
      </c>
    </row>
    <row r="55" spans="1:1" x14ac:dyDescent="0.55000000000000004">
      <c r="A55" t="s">
        <v>1938</v>
      </c>
    </row>
    <row r="56" spans="1:1" x14ac:dyDescent="0.55000000000000004">
      <c r="A56" t="s">
        <v>1939</v>
      </c>
    </row>
    <row r="57" spans="1:1" x14ac:dyDescent="0.55000000000000004">
      <c r="A57" t="s">
        <v>1940</v>
      </c>
    </row>
    <row r="58" spans="1:1" x14ac:dyDescent="0.55000000000000004">
      <c r="A58" t="s">
        <v>1941</v>
      </c>
    </row>
    <row r="59" spans="1:1" x14ac:dyDescent="0.55000000000000004">
      <c r="A59" t="s">
        <v>1942</v>
      </c>
    </row>
    <row r="60" spans="1:1" x14ac:dyDescent="0.55000000000000004">
      <c r="A60" t="s">
        <v>1943</v>
      </c>
    </row>
    <row r="61" spans="1:1" x14ac:dyDescent="0.55000000000000004">
      <c r="A61" t="s">
        <v>1944</v>
      </c>
    </row>
    <row r="62" spans="1:1" x14ac:dyDescent="0.55000000000000004">
      <c r="A62" t="s">
        <v>1945</v>
      </c>
    </row>
    <row r="63" spans="1:1" x14ac:dyDescent="0.55000000000000004">
      <c r="A63" t="s">
        <v>1946</v>
      </c>
    </row>
    <row r="64" spans="1:1" x14ac:dyDescent="0.55000000000000004">
      <c r="A64" t="s">
        <v>1947</v>
      </c>
    </row>
    <row r="65" spans="1:1" x14ac:dyDescent="0.55000000000000004">
      <c r="A65" t="s">
        <v>1948</v>
      </c>
    </row>
    <row r="66" spans="1:1" x14ac:dyDescent="0.55000000000000004">
      <c r="A66" t="s">
        <v>1949</v>
      </c>
    </row>
    <row r="67" spans="1:1" x14ac:dyDescent="0.55000000000000004">
      <c r="A67" t="s">
        <v>1950</v>
      </c>
    </row>
    <row r="68" spans="1:1" x14ac:dyDescent="0.55000000000000004">
      <c r="A68" t="s">
        <v>1951</v>
      </c>
    </row>
    <row r="69" spans="1:1" x14ac:dyDescent="0.55000000000000004">
      <c r="A69" t="s">
        <v>1952</v>
      </c>
    </row>
    <row r="70" spans="1:1" x14ac:dyDescent="0.55000000000000004">
      <c r="A70" t="s">
        <v>1953</v>
      </c>
    </row>
    <row r="71" spans="1:1" x14ac:dyDescent="0.55000000000000004">
      <c r="A71" t="s">
        <v>1954</v>
      </c>
    </row>
    <row r="73" spans="1:1" x14ac:dyDescent="0.55000000000000004">
      <c r="A73" t="s">
        <v>1955</v>
      </c>
    </row>
    <row r="74" spans="1:1" x14ac:dyDescent="0.55000000000000004">
      <c r="A74" t="s">
        <v>1378</v>
      </c>
    </row>
    <row r="75" spans="1:1" x14ac:dyDescent="0.55000000000000004">
      <c r="A75" t="s">
        <v>1379</v>
      </c>
    </row>
  </sheetData>
  <phoneticPr fontId="1"/>
  <pageMargins left="0.7" right="0.7" top="0.75" bottom="0.75" header="0.3" footer="0.3"/>
</worksheet>
</file>

<file path=xl/worksheets/sheet2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0C5ACB-D4CC-4E84-A859-D966BEC27449}">
  <dimension ref="A1:A389"/>
  <sheetViews>
    <sheetView workbookViewId="0"/>
  </sheetViews>
  <sheetFormatPr defaultRowHeight="18" x14ac:dyDescent="0.55000000000000004"/>
  <sheetData>
    <row r="1" spans="1:1" x14ac:dyDescent="0.55000000000000004">
      <c r="A1" t="s">
        <v>1961</v>
      </c>
    </row>
    <row r="2" spans="1:1" x14ac:dyDescent="0.55000000000000004">
      <c r="A2" t="s">
        <v>1962</v>
      </c>
    </row>
    <row r="3" spans="1:1" x14ac:dyDescent="0.55000000000000004">
      <c r="A3" t="s">
        <v>1963</v>
      </c>
    </row>
    <row r="4" spans="1:1" x14ac:dyDescent="0.55000000000000004">
      <c r="A4" t="s">
        <v>1964</v>
      </c>
    </row>
    <row r="5" spans="1:1" x14ac:dyDescent="0.55000000000000004">
      <c r="A5" t="s">
        <v>1965</v>
      </c>
    </row>
    <row r="6" spans="1:1" x14ac:dyDescent="0.55000000000000004">
      <c r="A6" t="s">
        <v>1966</v>
      </c>
    </row>
    <row r="7" spans="1:1" x14ac:dyDescent="0.55000000000000004">
      <c r="A7" t="s">
        <v>1967</v>
      </c>
    </row>
    <row r="8" spans="1:1" x14ac:dyDescent="0.55000000000000004">
      <c r="A8" t="s">
        <v>1968</v>
      </c>
    </row>
    <row r="9" spans="1:1" x14ac:dyDescent="0.55000000000000004">
      <c r="A9" t="s">
        <v>1969</v>
      </c>
    </row>
    <row r="10" spans="1:1" x14ac:dyDescent="0.55000000000000004">
      <c r="A10" t="s">
        <v>1970</v>
      </c>
    </row>
    <row r="11" spans="1:1" x14ac:dyDescent="0.55000000000000004">
      <c r="A11" t="s">
        <v>1971</v>
      </c>
    </row>
    <row r="12" spans="1:1" x14ac:dyDescent="0.55000000000000004">
      <c r="A12" t="s">
        <v>1972</v>
      </c>
    </row>
    <row r="13" spans="1:1" x14ac:dyDescent="0.55000000000000004">
      <c r="A13" t="s">
        <v>1973</v>
      </c>
    </row>
    <row r="14" spans="1:1" x14ac:dyDescent="0.55000000000000004">
      <c r="A14" t="s">
        <v>1974</v>
      </c>
    </row>
    <row r="15" spans="1:1" x14ac:dyDescent="0.55000000000000004">
      <c r="A15" t="s">
        <v>1975</v>
      </c>
    </row>
    <row r="16" spans="1:1" x14ac:dyDescent="0.55000000000000004">
      <c r="A16" t="s">
        <v>1976</v>
      </c>
    </row>
    <row r="17" spans="1:1" x14ac:dyDescent="0.55000000000000004">
      <c r="A17" t="s">
        <v>1977</v>
      </c>
    </row>
    <row r="18" spans="1:1" x14ac:dyDescent="0.55000000000000004">
      <c r="A18" t="s">
        <v>1978</v>
      </c>
    </row>
    <row r="19" spans="1:1" x14ac:dyDescent="0.55000000000000004">
      <c r="A19" t="s">
        <v>1979</v>
      </c>
    </row>
    <row r="20" spans="1:1" x14ac:dyDescent="0.55000000000000004">
      <c r="A20" t="s">
        <v>1980</v>
      </c>
    </row>
    <row r="21" spans="1:1" x14ac:dyDescent="0.55000000000000004">
      <c r="A21" t="s">
        <v>1981</v>
      </c>
    </row>
    <row r="22" spans="1:1" x14ac:dyDescent="0.55000000000000004">
      <c r="A22" t="s">
        <v>1982</v>
      </c>
    </row>
    <row r="23" spans="1:1" x14ac:dyDescent="0.55000000000000004">
      <c r="A23" t="s">
        <v>1983</v>
      </c>
    </row>
    <row r="24" spans="1:1" x14ac:dyDescent="0.55000000000000004">
      <c r="A24" t="s">
        <v>1984</v>
      </c>
    </row>
    <row r="25" spans="1:1" x14ac:dyDescent="0.55000000000000004">
      <c r="A25" t="s">
        <v>1985</v>
      </c>
    </row>
    <row r="26" spans="1:1" x14ac:dyDescent="0.55000000000000004">
      <c r="A26" t="s">
        <v>1986</v>
      </c>
    </row>
    <row r="27" spans="1:1" x14ac:dyDescent="0.55000000000000004">
      <c r="A27" t="s">
        <v>1987</v>
      </c>
    </row>
    <row r="28" spans="1:1" x14ac:dyDescent="0.55000000000000004">
      <c r="A28" t="s">
        <v>1988</v>
      </c>
    </row>
    <row r="29" spans="1:1" x14ac:dyDescent="0.55000000000000004">
      <c r="A29" t="s">
        <v>1989</v>
      </c>
    </row>
    <row r="30" spans="1:1" x14ac:dyDescent="0.55000000000000004">
      <c r="A30" t="s">
        <v>1990</v>
      </c>
    </row>
    <row r="31" spans="1:1" x14ac:dyDescent="0.55000000000000004">
      <c r="A31" t="s">
        <v>1991</v>
      </c>
    </row>
    <row r="32" spans="1:1" x14ac:dyDescent="0.55000000000000004">
      <c r="A32" t="s">
        <v>1992</v>
      </c>
    </row>
    <row r="33" spans="1:1" x14ac:dyDescent="0.55000000000000004">
      <c r="A33" t="s">
        <v>1993</v>
      </c>
    </row>
    <row r="34" spans="1:1" x14ac:dyDescent="0.55000000000000004">
      <c r="A34" t="s">
        <v>1994</v>
      </c>
    </row>
    <row r="35" spans="1:1" x14ac:dyDescent="0.55000000000000004">
      <c r="A35" t="s">
        <v>1992</v>
      </c>
    </row>
    <row r="36" spans="1:1" x14ac:dyDescent="0.55000000000000004">
      <c r="A36" t="s">
        <v>1993</v>
      </c>
    </row>
    <row r="37" spans="1:1" x14ac:dyDescent="0.55000000000000004">
      <c r="A37" t="s">
        <v>1994</v>
      </c>
    </row>
    <row r="38" spans="1:1" x14ac:dyDescent="0.55000000000000004">
      <c r="A38" t="s">
        <v>1992</v>
      </c>
    </row>
    <row r="39" spans="1:1" x14ac:dyDescent="0.55000000000000004">
      <c r="A39" t="s">
        <v>1993</v>
      </c>
    </row>
    <row r="40" spans="1:1" x14ac:dyDescent="0.55000000000000004">
      <c r="A40" t="s">
        <v>1994</v>
      </c>
    </row>
    <row r="41" spans="1:1" x14ac:dyDescent="0.55000000000000004">
      <c r="A41" t="s">
        <v>1992</v>
      </c>
    </row>
    <row r="42" spans="1:1" x14ac:dyDescent="0.55000000000000004">
      <c r="A42" t="s">
        <v>1993</v>
      </c>
    </row>
    <row r="43" spans="1:1" x14ac:dyDescent="0.55000000000000004">
      <c r="A43" t="s">
        <v>1994</v>
      </c>
    </row>
    <row r="44" spans="1:1" x14ac:dyDescent="0.55000000000000004">
      <c r="A44" t="s">
        <v>1992</v>
      </c>
    </row>
    <row r="45" spans="1:1" x14ac:dyDescent="0.55000000000000004">
      <c r="A45" t="s">
        <v>1993</v>
      </c>
    </row>
    <row r="46" spans="1:1" x14ac:dyDescent="0.55000000000000004">
      <c r="A46" t="s">
        <v>1994</v>
      </c>
    </row>
    <row r="47" spans="1:1" x14ac:dyDescent="0.55000000000000004">
      <c r="A47" t="s">
        <v>1992</v>
      </c>
    </row>
    <row r="48" spans="1:1" x14ac:dyDescent="0.55000000000000004">
      <c r="A48" t="s">
        <v>1993</v>
      </c>
    </row>
    <row r="49" spans="1:1" x14ac:dyDescent="0.55000000000000004">
      <c r="A49" t="s">
        <v>1994</v>
      </c>
    </row>
    <row r="50" spans="1:1" x14ac:dyDescent="0.55000000000000004">
      <c r="A50" t="s">
        <v>1992</v>
      </c>
    </row>
    <row r="51" spans="1:1" x14ac:dyDescent="0.55000000000000004">
      <c r="A51" t="s">
        <v>1993</v>
      </c>
    </row>
    <row r="52" spans="1:1" x14ac:dyDescent="0.55000000000000004">
      <c r="A52" t="s">
        <v>1994</v>
      </c>
    </row>
    <row r="53" spans="1:1" x14ac:dyDescent="0.55000000000000004">
      <c r="A53" t="s">
        <v>1992</v>
      </c>
    </row>
    <row r="54" spans="1:1" x14ac:dyDescent="0.55000000000000004">
      <c r="A54" t="s">
        <v>1993</v>
      </c>
    </row>
    <row r="55" spans="1:1" x14ac:dyDescent="0.55000000000000004">
      <c r="A55" t="s">
        <v>1994</v>
      </c>
    </row>
    <row r="56" spans="1:1" x14ac:dyDescent="0.55000000000000004">
      <c r="A56" t="s">
        <v>1992</v>
      </c>
    </row>
    <row r="57" spans="1:1" x14ac:dyDescent="0.55000000000000004">
      <c r="A57" t="s">
        <v>1993</v>
      </c>
    </row>
    <row r="58" spans="1:1" x14ac:dyDescent="0.55000000000000004">
      <c r="A58" t="s">
        <v>1994</v>
      </c>
    </row>
    <row r="59" spans="1:1" x14ac:dyDescent="0.55000000000000004">
      <c r="A59" t="s">
        <v>1992</v>
      </c>
    </row>
    <row r="60" spans="1:1" x14ac:dyDescent="0.55000000000000004">
      <c r="A60" t="s">
        <v>1993</v>
      </c>
    </row>
    <row r="61" spans="1:1" x14ac:dyDescent="0.55000000000000004">
      <c r="A61" t="s">
        <v>1994</v>
      </c>
    </row>
    <row r="62" spans="1:1" x14ac:dyDescent="0.55000000000000004">
      <c r="A62" t="s">
        <v>1992</v>
      </c>
    </row>
    <row r="63" spans="1:1" x14ac:dyDescent="0.55000000000000004">
      <c r="A63" t="s">
        <v>1993</v>
      </c>
    </row>
    <row r="64" spans="1:1" x14ac:dyDescent="0.55000000000000004">
      <c r="A64" t="s">
        <v>1994</v>
      </c>
    </row>
    <row r="65" spans="1:1" x14ac:dyDescent="0.55000000000000004">
      <c r="A65" t="s">
        <v>1992</v>
      </c>
    </row>
    <row r="66" spans="1:1" x14ac:dyDescent="0.55000000000000004">
      <c r="A66" t="s">
        <v>1993</v>
      </c>
    </row>
    <row r="67" spans="1:1" x14ac:dyDescent="0.55000000000000004">
      <c r="A67" t="s">
        <v>1994</v>
      </c>
    </row>
    <row r="68" spans="1:1" x14ac:dyDescent="0.55000000000000004">
      <c r="A68" t="s">
        <v>1992</v>
      </c>
    </row>
    <row r="69" spans="1:1" x14ac:dyDescent="0.55000000000000004">
      <c r="A69" t="s">
        <v>1993</v>
      </c>
    </row>
    <row r="70" spans="1:1" x14ac:dyDescent="0.55000000000000004">
      <c r="A70" t="s">
        <v>1994</v>
      </c>
    </row>
    <row r="71" spans="1:1" x14ac:dyDescent="0.55000000000000004">
      <c r="A71" t="s">
        <v>1992</v>
      </c>
    </row>
    <row r="72" spans="1:1" x14ac:dyDescent="0.55000000000000004">
      <c r="A72" t="s">
        <v>1993</v>
      </c>
    </row>
    <row r="73" spans="1:1" x14ac:dyDescent="0.55000000000000004">
      <c r="A73" t="s">
        <v>1994</v>
      </c>
    </row>
    <row r="74" spans="1:1" x14ac:dyDescent="0.55000000000000004">
      <c r="A74" t="s">
        <v>1992</v>
      </c>
    </row>
    <row r="75" spans="1:1" x14ac:dyDescent="0.55000000000000004">
      <c r="A75" t="s">
        <v>1993</v>
      </c>
    </row>
    <row r="76" spans="1:1" x14ac:dyDescent="0.55000000000000004">
      <c r="A76" t="s">
        <v>1994</v>
      </c>
    </row>
    <row r="77" spans="1:1" x14ac:dyDescent="0.55000000000000004">
      <c r="A77" t="s">
        <v>1992</v>
      </c>
    </row>
    <row r="78" spans="1:1" x14ac:dyDescent="0.55000000000000004">
      <c r="A78" t="s">
        <v>1993</v>
      </c>
    </row>
    <row r="79" spans="1:1" x14ac:dyDescent="0.55000000000000004">
      <c r="A79" t="s">
        <v>1994</v>
      </c>
    </row>
    <row r="80" spans="1:1" x14ac:dyDescent="0.55000000000000004">
      <c r="A80" t="s">
        <v>1992</v>
      </c>
    </row>
    <row r="81" spans="1:1" x14ac:dyDescent="0.55000000000000004">
      <c r="A81" t="s">
        <v>1993</v>
      </c>
    </row>
    <row r="82" spans="1:1" x14ac:dyDescent="0.55000000000000004">
      <c r="A82" t="s">
        <v>1994</v>
      </c>
    </row>
    <row r="83" spans="1:1" x14ac:dyDescent="0.55000000000000004">
      <c r="A83" t="s">
        <v>1992</v>
      </c>
    </row>
    <row r="84" spans="1:1" x14ac:dyDescent="0.55000000000000004">
      <c r="A84" t="s">
        <v>1993</v>
      </c>
    </row>
    <row r="85" spans="1:1" x14ac:dyDescent="0.55000000000000004">
      <c r="A85" t="s">
        <v>1994</v>
      </c>
    </row>
    <row r="86" spans="1:1" x14ac:dyDescent="0.55000000000000004">
      <c r="A86" t="s">
        <v>1992</v>
      </c>
    </row>
    <row r="87" spans="1:1" x14ac:dyDescent="0.55000000000000004">
      <c r="A87" t="s">
        <v>1993</v>
      </c>
    </row>
    <row r="88" spans="1:1" x14ac:dyDescent="0.55000000000000004">
      <c r="A88" t="s">
        <v>1994</v>
      </c>
    </row>
    <row r="89" spans="1:1" x14ac:dyDescent="0.55000000000000004">
      <c r="A89" t="s">
        <v>1992</v>
      </c>
    </row>
    <row r="90" spans="1:1" x14ac:dyDescent="0.55000000000000004">
      <c r="A90" t="s">
        <v>1993</v>
      </c>
    </row>
    <row r="91" spans="1:1" x14ac:dyDescent="0.55000000000000004">
      <c r="A91" t="s">
        <v>1994</v>
      </c>
    </row>
    <row r="92" spans="1:1" x14ac:dyDescent="0.55000000000000004">
      <c r="A92" t="s">
        <v>1992</v>
      </c>
    </row>
    <row r="93" spans="1:1" x14ac:dyDescent="0.55000000000000004">
      <c r="A93" t="s">
        <v>1993</v>
      </c>
    </row>
    <row r="94" spans="1:1" x14ac:dyDescent="0.55000000000000004">
      <c r="A94" t="s">
        <v>1994</v>
      </c>
    </row>
    <row r="95" spans="1:1" x14ac:dyDescent="0.55000000000000004">
      <c r="A95" t="s">
        <v>1992</v>
      </c>
    </row>
    <row r="96" spans="1:1" x14ac:dyDescent="0.55000000000000004">
      <c r="A96" t="s">
        <v>1993</v>
      </c>
    </row>
    <row r="97" spans="1:1" x14ac:dyDescent="0.55000000000000004">
      <c r="A97" t="s">
        <v>1994</v>
      </c>
    </row>
    <row r="98" spans="1:1" x14ac:dyDescent="0.55000000000000004">
      <c r="A98" t="s">
        <v>1992</v>
      </c>
    </row>
    <row r="99" spans="1:1" x14ac:dyDescent="0.55000000000000004">
      <c r="A99" t="s">
        <v>1993</v>
      </c>
    </row>
    <row r="100" spans="1:1" x14ac:dyDescent="0.55000000000000004">
      <c r="A100" t="s">
        <v>1994</v>
      </c>
    </row>
    <row r="101" spans="1:1" x14ac:dyDescent="0.55000000000000004">
      <c r="A101" t="s">
        <v>1992</v>
      </c>
    </row>
    <row r="102" spans="1:1" x14ac:dyDescent="0.55000000000000004">
      <c r="A102" t="s">
        <v>1993</v>
      </c>
    </row>
    <row r="103" spans="1:1" x14ac:dyDescent="0.55000000000000004">
      <c r="A103" t="s">
        <v>1994</v>
      </c>
    </row>
    <row r="104" spans="1:1" x14ac:dyDescent="0.55000000000000004">
      <c r="A104" t="s">
        <v>1992</v>
      </c>
    </row>
    <row r="105" spans="1:1" x14ac:dyDescent="0.55000000000000004">
      <c r="A105" t="s">
        <v>1993</v>
      </c>
    </row>
    <row r="106" spans="1:1" x14ac:dyDescent="0.55000000000000004">
      <c r="A106" t="s">
        <v>1994</v>
      </c>
    </row>
    <row r="107" spans="1:1" x14ac:dyDescent="0.55000000000000004">
      <c r="A107" t="s">
        <v>1992</v>
      </c>
    </row>
    <row r="108" spans="1:1" x14ac:dyDescent="0.55000000000000004">
      <c r="A108" t="s">
        <v>1993</v>
      </c>
    </row>
    <row r="109" spans="1:1" x14ac:dyDescent="0.55000000000000004">
      <c r="A109" t="s">
        <v>1994</v>
      </c>
    </row>
    <row r="110" spans="1:1" x14ac:dyDescent="0.55000000000000004">
      <c r="A110" t="s">
        <v>1992</v>
      </c>
    </row>
    <row r="111" spans="1:1" x14ac:dyDescent="0.55000000000000004">
      <c r="A111" t="s">
        <v>1993</v>
      </c>
    </row>
    <row r="112" spans="1:1" x14ac:dyDescent="0.55000000000000004">
      <c r="A112" t="s">
        <v>1994</v>
      </c>
    </row>
    <row r="113" spans="1:1" x14ac:dyDescent="0.55000000000000004">
      <c r="A113" t="s">
        <v>1992</v>
      </c>
    </row>
    <row r="114" spans="1:1" x14ac:dyDescent="0.55000000000000004">
      <c r="A114" t="s">
        <v>1993</v>
      </c>
    </row>
    <row r="115" spans="1:1" x14ac:dyDescent="0.55000000000000004">
      <c r="A115" t="s">
        <v>1994</v>
      </c>
    </row>
    <row r="116" spans="1:1" x14ac:dyDescent="0.55000000000000004">
      <c r="A116" t="s">
        <v>1992</v>
      </c>
    </row>
    <row r="117" spans="1:1" x14ac:dyDescent="0.55000000000000004">
      <c r="A117" t="s">
        <v>1993</v>
      </c>
    </row>
    <row r="118" spans="1:1" x14ac:dyDescent="0.55000000000000004">
      <c r="A118" t="s">
        <v>1994</v>
      </c>
    </row>
    <row r="119" spans="1:1" x14ac:dyDescent="0.55000000000000004">
      <c r="A119" t="s">
        <v>1992</v>
      </c>
    </row>
    <row r="120" spans="1:1" x14ac:dyDescent="0.55000000000000004">
      <c r="A120" t="s">
        <v>1993</v>
      </c>
    </row>
    <row r="121" spans="1:1" x14ac:dyDescent="0.55000000000000004">
      <c r="A121" t="s">
        <v>1994</v>
      </c>
    </row>
    <row r="122" spans="1:1" x14ac:dyDescent="0.55000000000000004">
      <c r="A122" t="s">
        <v>1992</v>
      </c>
    </row>
    <row r="123" spans="1:1" x14ac:dyDescent="0.55000000000000004">
      <c r="A123" t="s">
        <v>1993</v>
      </c>
    </row>
    <row r="124" spans="1:1" x14ac:dyDescent="0.55000000000000004">
      <c r="A124" t="s">
        <v>1994</v>
      </c>
    </row>
    <row r="125" spans="1:1" x14ac:dyDescent="0.55000000000000004">
      <c r="A125" t="s">
        <v>1992</v>
      </c>
    </row>
    <row r="126" spans="1:1" x14ac:dyDescent="0.55000000000000004">
      <c r="A126" t="s">
        <v>1993</v>
      </c>
    </row>
    <row r="127" spans="1:1" x14ac:dyDescent="0.55000000000000004">
      <c r="A127" t="s">
        <v>1994</v>
      </c>
    </row>
    <row r="128" spans="1:1" x14ac:dyDescent="0.55000000000000004">
      <c r="A128" t="s">
        <v>1992</v>
      </c>
    </row>
    <row r="129" spans="1:1" x14ac:dyDescent="0.55000000000000004">
      <c r="A129" t="s">
        <v>1993</v>
      </c>
    </row>
    <row r="130" spans="1:1" x14ac:dyDescent="0.55000000000000004">
      <c r="A130" t="s">
        <v>1994</v>
      </c>
    </row>
    <row r="131" spans="1:1" x14ac:dyDescent="0.55000000000000004">
      <c r="A131" t="s">
        <v>1992</v>
      </c>
    </row>
    <row r="132" spans="1:1" x14ac:dyDescent="0.55000000000000004">
      <c r="A132" t="s">
        <v>1993</v>
      </c>
    </row>
    <row r="133" spans="1:1" x14ac:dyDescent="0.55000000000000004">
      <c r="A133" t="s">
        <v>1994</v>
      </c>
    </row>
    <row r="134" spans="1:1" x14ac:dyDescent="0.55000000000000004">
      <c r="A134" t="s">
        <v>1992</v>
      </c>
    </row>
    <row r="135" spans="1:1" x14ac:dyDescent="0.55000000000000004">
      <c r="A135" t="s">
        <v>1993</v>
      </c>
    </row>
    <row r="136" spans="1:1" x14ac:dyDescent="0.55000000000000004">
      <c r="A136" t="s">
        <v>1994</v>
      </c>
    </row>
    <row r="137" spans="1:1" x14ac:dyDescent="0.55000000000000004">
      <c r="A137" t="s">
        <v>1992</v>
      </c>
    </row>
    <row r="138" spans="1:1" x14ac:dyDescent="0.55000000000000004">
      <c r="A138" t="s">
        <v>1993</v>
      </c>
    </row>
    <row r="139" spans="1:1" x14ac:dyDescent="0.55000000000000004">
      <c r="A139" t="s">
        <v>1994</v>
      </c>
    </row>
    <row r="140" spans="1:1" x14ac:dyDescent="0.55000000000000004">
      <c r="A140" t="s">
        <v>1992</v>
      </c>
    </row>
    <row r="141" spans="1:1" x14ac:dyDescent="0.55000000000000004">
      <c r="A141" t="s">
        <v>1993</v>
      </c>
    </row>
    <row r="142" spans="1:1" x14ac:dyDescent="0.55000000000000004">
      <c r="A142" t="s">
        <v>1994</v>
      </c>
    </row>
    <row r="143" spans="1:1" x14ac:dyDescent="0.55000000000000004">
      <c r="A143" t="s">
        <v>1992</v>
      </c>
    </row>
    <row r="144" spans="1:1" x14ac:dyDescent="0.55000000000000004">
      <c r="A144" t="s">
        <v>1993</v>
      </c>
    </row>
    <row r="145" spans="1:1" x14ac:dyDescent="0.55000000000000004">
      <c r="A145" t="s">
        <v>1994</v>
      </c>
    </row>
    <row r="146" spans="1:1" x14ac:dyDescent="0.55000000000000004">
      <c r="A146" t="s">
        <v>1992</v>
      </c>
    </row>
    <row r="147" spans="1:1" x14ac:dyDescent="0.55000000000000004">
      <c r="A147" t="s">
        <v>1993</v>
      </c>
    </row>
    <row r="148" spans="1:1" x14ac:dyDescent="0.55000000000000004">
      <c r="A148" t="s">
        <v>1994</v>
      </c>
    </row>
    <row r="149" spans="1:1" x14ac:dyDescent="0.55000000000000004">
      <c r="A149" t="s">
        <v>1992</v>
      </c>
    </row>
    <row r="150" spans="1:1" x14ac:dyDescent="0.55000000000000004">
      <c r="A150" t="s">
        <v>1993</v>
      </c>
    </row>
    <row r="151" spans="1:1" x14ac:dyDescent="0.55000000000000004">
      <c r="A151" t="s">
        <v>1994</v>
      </c>
    </row>
    <row r="152" spans="1:1" x14ac:dyDescent="0.55000000000000004">
      <c r="A152" t="s">
        <v>1992</v>
      </c>
    </row>
    <row r="153" spans="1:1" x14ac:dyDescent="0.55000000000000004">
      <c r="A153" t="s">
        <v>1993</v>
      </c>
    </row>
    <row r="154" spans="1:1" x14ac:dyDescent="0.55000000000000004">
      <c r="A154" t="s">
        <v>1994</v>
      </c>
    </row>
    <row r="155" spans="1:1" x14ac:dyDescent="0.55000000000000004">
      <c r="A155" t="s">
        <v>1992</v>
      </c>
    </row>
    <row r="156" spans="1:1" x14ac:dyDescent="0.55000000000000004">
      <c r="A156" t="s">
        <v>1993</v>
      </c>
    </row>
    <row r="157" spans="1:1" x14ac:dyDescent="0.55000000000000004">
      <c r="A157" t="s">
        <v>1994</v>
      </c>
    </row>
    <row r="158" spans="1:1" x14ac:dyDescent="0.55000000000000004">
      <c r="A158" t="s">
        <v>1992</v>
      </c>
    </row>
    <row r="159" spans="1:1" x14ac:dyDescent="0.55000000000000004">
      <c r="A159" t="s">
        <v>1993</v>
      </c>
    </row>
    <row r="160" spans="1:1" x14ac:dyDescent="0.55000000000000004">
      <c r="A160" t="s">
        <v>1994</v>
      </c>
    </row>
    <row r="161" spans="1:1" x14ac:dyDescent="0.55000000000000004">
      <c r="A161" t="s">
        <v>1992</v>
      </c>
    </row>
    <row r="162" spans="1:1" x14ac:dyDescent="0.55000000000000004">
      <c r="A162" t="s">
        <v>1993</v>
      </c>
    </row>
    <row r="163" spans="1:1" x14ac:dyDescent="0.55000000000000004">
      <c r="A163" t="s">
        <v>1994</v>
      </c>
    </row>
    <row r="164" spans="1:1" x14ac:dyDescent="0.55000000000000004">
      <c r="A164" t="s">
        <v>1992</v>
      </c>
    </row>
    <row r="165" spans="1:1" x14ac:dyDescent="0.55000000000000004">
      <c r="A165" t="s">
        <v>1993</v>
      </c>
    </row>
    <row r="166" spans="1:1" x14ac:dyDescent="0.55000000000000004">
      <c r="A166" t="s">
        <v>1994</v>
      </c>
    </row>
    <row r="167" spans="1:1" x14ac:dyDescent="0.55000000000000004">
      <c r="A167" t="s">
        <v>1992</v>
      </c>
    </row>
    <row r="168" spans="1:1" x14ac:dyDescent="0.55000000000000004">
      <c r="A168" t="s">
        <v>1993</v>
      </c>
    </row>
    <row r="169" spans="1:1" x14ac:dyDescent="0.55000000000000004">
      <c r="A169" t="s">
        <v>1994</v>
      </c>
    </row>
    <row r="170" spans="1:1" x14ac:dyDescent="0.55000000000000004">
      <c r="A170" t="s">
        <v>1992</v>
      </c>
    </row>
    <row r="171" spans="1:1" x14ac:dyDescent="0.55000000000000004">
      <c r="A171" t="s">
        <v>1993</v>
      </c>
    </row>
    <row r="172" spans="1:1" x14ac:dyDescent="0.55000000000000004">
      <c r="A172" t="s">
        <v>1994</v>
      </c>
    </row>
    <row r="173" spans="1:1" x14ac:dyDescent="0.55000000000000004">
      <c r="A173" t="s">
        <v>1992</v>
      </c>
    </row>
    <row r="174" spans="1:1" x14ac:dyDescent="0.55000000000000004">
      <c r="A174" t="s">
        <v>1993</v>
      </c>
    </row>
    <row r="175" spans="1:1" x14ac:dyDescent="0.55000000000000004">
      <c r="A175" t="s">
        <v>1994</v>
      </c>
    </row>
    <row r="176" spans="1:1" x14ac:dyDescent="0.55000000000000004">
      <c r="A176" t="s">
        <v>1992</v>
      </c>
    </row>
    <row r="177" spans="1:1" x14ac:dyDescent="0.55000000000000004">
      <c r="A177" t="s">
        <v>1993</v>
      </c>
    </row>
    <row r="178" spans="1:1" x14ac:dyDescent="0.55000000000000004">
      <c r="A178" t="s">
        <v>1994</v>
      </c>
    </row>
    <row r="179" spans="1:1" x14ac:dyDescent="0.55000000000000004">
      <c r="A179" t="s">
        <v>1992</v>
      </c>
    </row>
    <row r="180" spans="1:1" x14ac:dyDescent="0.55000000000000004">
      <c r="A180" t="s">
        <v>1993</v>
      </c>
    </row>
    <row r="181" spans="1:1" x14ac:dyDescent="0.55000000000000004">
      <c r="A181" t="s">
        <v>1994</v>
      </c>
    </row>
    <row r="182" spans="1:1" x14ac:dyDescent="0.55000000000000004">
      <c r="A182" t="s">
        <v>1992</v>
      </c>
    </row>
    <row r="183" spans="1:1" x14ac:dyDescent="0.55000000000000004">
      <c r="A183" t="s">
        <v>1993</v>
      </c>
    </row>
    <row r="184" spans="1:1" x14ac:dyDescent="0.55000000000000004">
      <c r="A184" t="s">
        <v>1994</v>
      </c>
    </row>
    <row r="185" spans="1:1" x14ac:dyDescent="0.55000000000000004">
      <c r="A185" t="s">
        <v>1992</v>
      </c>
    </row>
    <row r="186" spans="1:1" x14ac:dyDescent="0.55000000000000004">
      <c r="A186" t="s">
        <v>1993</v>
      </c>
    </row>
    <row r="187" spans="1:1" x14ac:dyDescent="0.55000000000000004">
      <c r="A187" t="s">
        <v>1994</v>
      </c>
    </row>
    <row r="188" spans="1:1" x14ac:dyDescent="0.55000000000000004">
      <c r="A188" t="s">
        <v>1992</v>
      </c>
    </row>
    <row r="189" spans="1:1" x14ac:dyDescent="0.55000000000000004">
      <c r="A189" t="s">
        <v>1993</v>
      </c>
    </row>
    <row r="190" spans="1:1" x14ac:dyDescent="0.55000000000000004">
      <c r="A190" t="s">
        <v>1994</v>
      </c>
    </row>
    <row r="191" spans="1:1" x14ac:dyDescent="0.55000000000000004">
      <c r="A191" t="s">
        <v>1992</v>
      </c>
    </row>
    <row r="192" spans="1:1" x14ac:dyDescent="0.55000000000000004">
      <c r="A192" t="s">
        <v>1993</v>
      </c>
    </row>
    <row r="193" spans="1:1" x14ac:dyDescent="0.55000000000000004">
      <c r="A193" t="s">
        <v>1994</v>
      </c>
    </row>
    <row r="194" spans="1:1" x14ac:dyDescent="0.55000000000000004">
      <c r="A194" t="s">
        <v>1992</v>
      </c>
    </row>
    <row r="195" spans="1:1" x14ac:dyDescent="0.55000000000000004">
      <c r="A195" t="s">
        <v>1993</v>
      </c>
    </row>
    <row r="196" spans="1:1" x14ac:dyDescent="0.55000000000000004">
      <c r="A196" t="s">
        <v>1994</v>
      </c>
    </row>
    <row r="197" spans="1:1" x14ac:dyDescent="0.55000000000000004">
      <c r="A197" t="s">
        <v>1992</v>
      </c>
    </row>
    <row r="198" spans="1:1" x14ac:dyDescent="0.55000000000000004">
      <c r="A198" t="s">
        <v>1993</v>
      </c>
    </row>
    <row r="199" spans="1:1" x14ac:dyDescent="0.55000000000000004">
      <c r="A199" t="s">
        <v>1994</v>
      </c>
    </row>
    <row r="200" spans="1:1" x14ac:dyDescent="0.55000000000000004">
      <c r="A200" t="s">
        <v>1992</v>
      </c>
    </row>
    <row r="201" spans="1:1" x14ac:dyDescent="0.55000000000000004">
      <c r="A201" t="s">
        <v>1993</v>
      </c>
    </row>
    <row r="202" spans="1:1" x14ac:dyDescent="0.55000000000000004">
      <c r="A202" t="s">
        <v>1994</v>
      </c>
    </row>
    <row r="203" spans="1:1" x14ac:dyDescent="0.55000000000000004">
      <c r="A203" t="s">
        <v>1992</v>
      </c>
    </row>
    <row r="204" spans="1:1" x14ac:dyDescent="0.55000000000000004">
      <c r="A204" t="s">
        <v>1993</v>
      </c>
    </row>
    <row r="205" spans="1:1" x14ac:dyDescent="0.55000000000000004">
      <c r="A205" t="s">
        <v>1994</v>
      </c>
    </row>
    <row r="206" spans="1:1" x14ac:dyDescent="0.55000000000000004">
      <c r="A206" t="s">
        <v>1992</v>
      </c>
    </row>
    <row r="207" spans="1:1" x14ac:dyDescent="0.55000000000000004">
      <c r="A207" t="s">
        <v>1993</v>
      </c>
    </row>
    <row r="208" spans="1:1" x14ac:dyDescent="0.55000000000000004">
      <c r="A208" t="s">
        <v>1994</v>
      </c>
    </row>
    <row r="209" spans="1:1" x14ac:dyDescent="0.55000000000000004">
      <c r="A209" t="s">
        <v>1992</v>
      </c>
    </row>
    <row r="210" spans="1:1" x14ac:dyDescent="0.55000000000000004">
      <c r="A210" t="s">
        <v>1993</v>
      </c>
    </row>
    <row r="211" spans="1:1" x14ac:dyDescent="0.55000000000000004">
      <c r="A211" t="s">
        <v>1994</v>
      </c>
    </row>
    <row r="212" spans="1:1" x14ac:dyDescent="0.55000000000000004">
      <c r="A212" t="s">
        <v>1992</v>
      </c>
    </row>
    <row r="213" spans="1:1" x14ac:dyDescent="0.55000000000000004">
      <c r="A213" t="s">
        <v>1993</v>
      </c>
    </row>
    <row r="214" spans="1:1" x14ac:dyDescent="0.55000000000000004">
      <c r="A214" t="s">
        <v>1994</v>
      </c>
    </row>
    <row r="215" spans="1:1" x14ac:dyDescent="0.55000000000000004">
      <c r="A215" t="s">
        <v>1992</v>
      </c>
    </row>
    <row r="216" spans="1:1" x14ac:dyDescent="0.55000000000000004">
      <c r="A216" t="s">
        <v>1993</v>
      </c>
    </row>
    <row r="217" spans="1:1" x14ac:dyDescent="0.55000000000000004">
      <c r="A217" t="s">
        <v>1994</v>
      </c>
    </row>
    <row r="218" spans="1:1" x14ac:dyDescent="0.55000000000000004">
      <c r="A218" t="s">
        <v>1992</v>
      </c>
    </row>
    <row r="219" spans="1:1" x14ac:dyDescent="0.55000000000000004">
      <c r="A219" t="s">
        <v>1993</v>
      </c>
    </row>
    <row r="220" spans="1:1" x14ac:dyDescent="0.55000000000000004">
      <c r="A220" t="s">
        <v>1994</v>
      </c>
    </row>
    <row r="221" spans="1:1" x14ac:dyDescent="0.55000000000000004">
      <c r="A221" t="s">
        <v>1992</v>
      </c>
    </row>
    <row r="222" spans="1:1" x14ac:dyDescent="0.55000000000000004">
      <c r="A222" t="s">
        <v>1993</v>
      </c>
    </row>
    <row r="223" spans="1:1" x14ac:dyDescent="0.55000000000000004">
      <c r="A223" t="s">
        <v>1994</v>
      </c>
    </row>
    <row r="224" spans="1:1" x14ac:dyDescent="0.55000000000000004">
      <c r="A224" t="s">
        <v>1992</v>
      </c>
    </row>
    <row r="225" spans="1:1" x14ac:dyDescent="0.55000000000000004">
      <c r="A225" t="s">
        <v>1993</v>
      </c>
    </row>
    <row r="226" spans="1:1" x14ac:dyDescent="0.55000000000000004">
      <c r="A226" t="s">
        <v>1994</v>
      </c>
    </row>
    <row r="227" spans="1:1" x14ac:dyDescent="0.55000000000000004">
      <c r="A227" t="s">
        <v>1992</v>
      </c>
    </row>
    <row r="228" spans="1:1" x14ac:dyDescent="0.55000000000000004">
      <c r="A228" t="s">
        <v>1993</v>
      </c>
    </row>
    <row r="229" spans="1:1" x14ac:dyDescent="0.55000000000000004">
      <c r="A229" t="s">
        <v>1994</v>
      </c>
    </row>
    <row r="230" spans="1:1" x14ac:dyDescent="0.55000000000000004">
      <c r="A230" t="s">
        <v>1992</v>
      </c>
    </row>
    <row r="231" spans="1:1" x14ac:dyDescent="0.55000000000000004">
      <c r="A231" t="s">
        <v>1993</v>
      </c>
    </row>
    <row r="232" spans="1:1" x14ac:dyDescent="0.55000000000000004">
      <c r="A232" t="s">
        <v>1994</v>
      </c>
    </row>
    <row r="233" spans="1:1" x14ac:dyDescent="0.55000000000000004">
      <c r="A233" t="s">
        <v>1992</v>
      </c>
    </row>
    <row r="234" spans="1:1" x14ac:dyDescent="0.55000000000000004">
      <c r="A234" t="s">
        <v>1993</v>
      </c>
    </row>
    <row r="235" spans="1:1" x14ac:dyDescent="0.55000000000000004">
      <c r="A235" t="s">
        <v>1994</v>
      </c>
    </row>
    <row r="236" spans="1:1" x14ac:dyDescent="0.55000000000000004">
      <c r="A236" t="s">
        <v>1992</v>
      </c>
    </row>
    <row r="237" spans="1:1" x14ac:dyDescent="0.55000000000000004">
      <c r="A237" t="s">
        <v>1993</v>
      </c>
    </row>
    <row r="238" spans="1:1" x14ac:dyDescent="0.55000000000000004">
      <c r="A238" t="s">
        <v>1994</v>
      </c>
    </row>
    <row r="239" spans="1:1" x14ac:dyDescent="0.55000000000000004">
      <c r="A239" t="s">
        <v>1992</v>
      </c>
    </row>
    <row r="240" spans="1:1" x14ac:dyDescent="0.55000000000000004">
      <c r="A240" t="s">
        <v>1993</v>
      </c>
    </row>
    <row r="241" spans="1:1" x14ac:dyDescent="0.55000000000000004">
      <c r="A241" t="s">
        <v>1994</v>
      </c>
    </row>
    <row r="242" spans="1:1" x14ac:dyDescent="0.55000000000000004">
      <c r="A242" t="s">
        <v>1992</v>
      </c>
    </row>
    <row r="243" spans="1:1" x14ac:dyDescent="0.55000000000000004">
      <c r="A243" t="s">
        <v>1993</v>
      </c>
    </row>
    <row r="244" spans="1:1" x14ac:dyDescent="0.55000000000000004">
      <c r="A244" t="s">
        <v>1994</v>
      </c>
    </row>
    <row r="245" spans="1:1" x14ac:dyDescent="0.55000000000000004">
      <c r="A245" t="s">
        <v>1992</v>
      </c>
    </row>
    <row r="246" spans="1:1" x14ac:dyDescent="0.55000000000000004">
      <c r="A246" t="s">
        <v>1993</v>
      </c>
    </row>
    <row r="247" spans="1:1" x14ac:dyDescent="0.55000000000000004">
      <c r="A247" t="s">
        <v>1994</v>
      </c>
    </row>
    <row r="248" spans="1:1" x14ac:dyDescent="0.55000000000000004">
      <c r="A248" t="s">
        <v>1992</v>
      </c>
    </row>
    <row r="249" spans="1:1" x14ac:dyDescent="0.55000000000000004">
      <c r="A249" t="s">
        <v>1993</v>
      </c>
    </row>
    <row r="250" spans="1:1" x14ac:dyDescent="0.55000000000000004">
      <c r="A250" t="s">
        <v>1994</v>
      </c>
    </row>
    <row r="251" spans="1:1" x14ac:dyDescent="0.55000000000000004">
      <c r="A251" t="s">
        <v>1992</v>
      </c>
    </row>
    <row r="252" spans="1:1" x14ac:dyDescent="0.55000000000000004">
      <c r="A252" t="s">
        <v>1993</v>
      </c>
    </row>
    <row r="253" spans="1:1" x14ac:dyDescent="0.55000000000000004">
      <c r="A253" t="s">
        <v>1994</v>
      </c>
    </row>
    <row r="254" spans="1:1" x14ac:dyDescent="0.55000000000000004">
      <c r="A254" t="s">
        <v>1992</v>
      </c>
    </row>
    <row r="255" spans="1:1" x14ac:dyDescent="0.55000000000000004">
      <c r="A255" t="s">
        <v>1993</v>
      </c>
    </row>
    <row r="256" spans="1:1" x14ac:dyDescent="0.55000000000000004">
      <c r="A256" t="s">
        <v>1994</v>
      </c>
    </row>
    <row r="257" spans="1:1" x14ac:dyDescent="0.55000000000000004">
      <c r="A257" t="s">
        <v>1992</v>
      </c>
    </row>
    <row r="258" spans="1:1" x14ac:dyDescent="0.55000000000000004">
      <c r="A258" t="s">
        <v>1993</v>
      </c>
    </row>
    <row r="259" spans="1:1" x14ac:dyDescent="0.55000000000000004">
      <c r="A259" t="s">
        <v>1994</v>
      </c>
    </row>
    <row r="260" spans="1:1" x14ac:dyDescent="0.55000000000000004">
      <c r="A260" t="s">
        <v>1992</v>
      </c>
    </row>
    <row r="261" spans="1:1" x14ac:dyDescent="0.55000000000000004">
      <c r="A261" t="s">
        <v>1993</v>
      </c>
    </row>
    <row r="262" spans="1:1" x14ac:dyDescent="0.55000000000000004">
      <c r="A262" t="s">
        <v>1994</v>
      </c>
    </row>
    <row r="263" spans="1:1" x14ac:dyDescent="0.55000000000000004">
      <c r="A263" t="s">
        <v>1992</v>
      </c>
    </row>
    <row r="264" spans="1:1" x14ac:dyDescent="0.55000000000000004">
      <c r="A264" t="s">
        <v>1993</v>
      </c>
    </row>
    <row r="265" spans="1:1" x14ac:dyDescent="0.55000000000000004">
      <c r="A265" t="s">
        <v>1994</v>
      </c>
    </row>
    <row r="266" spans="1:1" x14ac:dyDescent="0.55000000000000004">
      <c r="A266" t="s">
        <v>1992</v>
      </c>
    </row>
    <row r="267" spans="1:1" x14ac:dyDescent="0.55000000000000004">
      <c r="A267" t="s">
        <v>1993</v>
      </c>
    </row>
    <row r="268" spans="1:1" x14ac:dyDescent="0.55000000000000004">
      <c r="A268" t="s">
        <v>1994</v>
      </c>
    </row>
    <row r="269" spans="1:1" x14ac:dyDescent="0.55000000000000004">
      <c r="A269" t="s">
        <v>1992</v>
      </c>
    </row>
    <row r="270" spans="1:1" x14ac:dyDescent="0.55000000000000004">
      <c r="A270" t="s">
        <v>1993</v>
      </c>
    </row>
    <row r="271" spans="1:1" x14ac:dyDescent="0.55000000000000004">
      <c r="A271" t="s">
        <v>1994</v>
      </c>
    </row>
    <row r="272" spans="1:1" x14ac:dyDescent="0.55000000000000004">
      <c r="A272" t="s">
        <v>1992</v>
      </c>
    </row>
    <row r="273" spans="1:1" x14ac:dyDescent="0.55000000000000004">
      <c r="A273" t="s">
        <v>1995</v>
      </c>
    </row>
    <row r="274" spans="1:1" x14ac:dyDescent="0.55000000000000004">
      <c r="A274" t="s">
        <v>1996</v>
      </c>
    </row>
    <row r="275" spans="1:1" x14ac:dyDescent="0.55000000000000004">
      <c r="A275" t="s">
        <v>1997</v>
      </c>
    </row>
    <row r="276" spans="1:1" x14ac:dyDescent="0.55000000000000004">
      <c r="A276" t="s">
        <v>1995</v>
      </c>
    </row>
    <row r="277" spans="1:1" x14ac:dyDescent="0.55000000000000004">
      <c r="A277" t="s">
        <v>1996</v>
      </c>
    </row>
    <row r="278" spans="1:1" x14ac:dyDescent="0.55000000000000004">
      <c r="A278" t="s">
        <v>1997</v>
      </c>
    </row>
    <row r="279" spans="1:1" x14ac:dyDescent="0.55000000000000004">
      <c r="A279" t="s">
        <v>1995</v>
      </c>
    </row>
    <row r="280" spans="1:1" x14ac:dyDescent="0.55000000000000004">
      <c r="A280" t="s">
        <v>1996</v>
      </c>
    </row>
    <row r="281" spans="1:1" x14ac:dyDescent="0.55000000000000004">
      <c r="A281" t="s">
        <v>1997</v>
      </c>
    </row>
    <row r="282" spans="1:1" x14ac:dyDescent="0.55000000000000004">
      <c r="A282" t="s">
        <v>1995</v>
      </c>
    </row>
    <row r="283" spans="1:1" x14ac:dyDescent="0.55000000000000004">
      <c r="A283" t="s">
        <v>1996</v>
      </c>
    </row>
    <row r="284" spans="1:1" x14ac:dyDescent="0.55000000000000004">
      <c r="A284" t="s">
        <v>1997</v>
      </c>
    </row>
    <row r="285" spans="1:1" x14ac:dyDescent="0.55000000000000004">
      <c r="A285" t="s">
        <v>1995</v>
      </c>
    </row>
    <row r="286" spans="1:1" x14ac:dyDescent="0.55000000000000004">
      <c r="A286" t="s">
        <v>1996</v>
      </c>
    </row>
    <row r="287" spans="1:1" x14ac:dyDescent="0.55000000000000004">
      <c r="A287" t="s">
        <v>1997</v>
      </c>
    </row>
    <row r="288" spans="1:1" x14ac:dyDescent="0.55000000000000004">
      <c r="A288" t="s">
        <v>1995</v>
      </c>
    </row>
    <row r="289" spans="1:1" x14ac:dyDescent="0.55000000000000004">
      <c r="A289" t="s">
        <v>1996</v>
      </c>
    </row>
    <row r="290" spans="1:1" x14ac:dyDescent="0.55000000000000004">
      <c r="A290" t="s">
        <v>1997</v>
      </c>
    </row>
    <row r="291" spans="1:1" x14ac:dyDescent="0.55000000000000004">
      <c r="A291" t="s">
        <v>1995</v>
      </c>
    </row>
    <row r="292" spans="1:1" x14ac:dyDescent="0.55000000000000004">
      <c r="A292" t="s">
        <v>1996</v>
      </c>
    </row>
    <row r="293" spans="1:1" x14ac:dyDescent="0.55000000000000004">
      <c r="A293" t="s">
        <v>1997</v>
      </c>
    </row>
    <row r="294" spans="1:1" x14ac:dyDescent="0.55000000000000004">
      <c r="A294" t="s">
        <v>1995</v>
      </c>
    </row>
    <row r="295" spans="1:1" x14ac:dyDescent="0.55000000000000004">
      <c r="A295" t="s">
        <v>1996</v>
      </c>
    </row>
    <row r="296" spans="1:1" x14ac:dyDescent="0.55000000000000004">
      <c r="A296" t="s">
        <v>1997</v>
      </c>
    </row>
    <row r="297" spans="1:1" x14ac:dyDescent="0.55000000000000004">
      <c r="A297" t="s">
        <v>1995</v>
      </c>
    </row>
    <row r="298" spans="1:1" x14ac:dyDescent="0.55000000000000004">
      <c r="A298" t="s">
        <v>1996</v>
      </c>
    </row>
    <row r="299" spans="1:1" x14ac:dyDescent="0.55000000000000004">
      <c r="A299" t="s">
        <v>1997</v>
      </c>
    </row>
    <row r="300" spans="1:1" x14ac:dyDescent="0.55000000000000004">
      <c r="A300" t="s">
        <v>1995</v>
      </c>
    </row>
    <row r="301" spans="1:1" x14ac:dyDescent="0.55000000000000004">
      <c r="A301" t="s">
        <v>1996</v>
      </c>
    </row>
    <row r="302" spans="1:1" x14ac:dyDescent="0.55000000000000004">
      <c r="A302" t="s">
        <v>1997</v>
      </c>
    </row>
    <row r="303" spans="1:1" x14ac:dyDescent="0.55000000000000004">
      <c r="A303" t="s">
        <v>1995</v>
      </c>
    </row>
    <row r="304" spans="1:1" x14ac:dyDescent="0.55000000000000004">
      <c r="A304" t="s">
        <v>1996</v>
      </c>
    </row>
    <row r="305" spans="1:1" x14ac:dyDescent="0.55000000000000004">
      <c r="A305" t="s">
        <v>1997</v>
      </c>
    </row>
    <row r="306" spans="1:1" x14ac:dyDescent="0.55000000000000004">
      <c r="A306" t="s">
        <v>1995</v>
      </c>
    </row>
    <row r="307" spans="1:1" x14ac:dyDescent="0.55000000000000004">
      <c r="A307" t="s">
        <v>1996</v>
      </c>
    </row>
    <row r="308" spans="1:1" x14ac:dyDescent="0.55000000000000004">
      <c r="A308" t="s">
        <v>1997</v>
      </c>
    </row>
    <row r="309" spans="1:1" x14ac:dyDescent="0.55000000000000004">
      <c r="A309" t="s">
        <v>1995</v>
      </c>
    </row>
    <row r="310" spans="1:1" x14ac:dyDescent="0.55000000000000004">
      <c r="A310" t="s">
        <v>1996</v>
      </c>
    </row>
    <row r="311" spans="1:1" x14ac:dyDescent="0.55000000000000004">
      <c r="A311" t="s">
        <v>1997</v>
      </c>
    </row>
    <row r="312" spans="1:1" x14ac:dyDescent="0.55000000000000004">
      <c r="A312" t="s">
        <v>1995</v>
      </c>
    </row>
    <row r="313" spans="1:1" x14ac:dyDescent="0.55000000000000004">
      <c r="A313" t="s">
        <v>1996</v>
      </c>
    </row>
    <row r="314" spans="1:1" x14ac:dyDescent="0.55000000000000004">
      <c r="A314" t="s">
        <v>1997</v>
      </c>
    </row>
    <row r="315" spans="1:1" x14ac:dyDescent="0.55000000000000004">
      <c r="A315" t="s">
        <v>1995</v>
      </c>
    </row>
    <row r="316" spans="1:1" x14ac:dyDescent="0.55000000000000004">
      <c r="A316" t="s">
        <v>1996</v>
      </c>
    </row>
    <row r="317" spans="1:1" x14ac:dyDescent="0.55000000000000004">
      <c r="A317" t="s">
        <v>1997</v>
      </c>
    </row>
    <row r="318" spans="1:1" x14ac:dyDescent="0.55000000000000004">
      <c r="A318" t="s">
        <v>1995</v>
      </c>
    </row>
    <row r="319" spans="1:1" x14ac:dyDescent="0.55000000000000004">
      <c r="A319" t="s">
        <v>1996</v>
      </c>
    </row>
    <row r="320" spans="1:1" x14ac:dyDescent="0.55000000000000004">
      <c r="A320" t="s">
        <v>1997</v>
      </c>
    </row>
    <row r="321" spans="1:1" x14ac:dyDescent="0.55000000000000004">
      <c r="A321" t="s">
        <v>1995</v>
      </c>
    </row>
    <row r="322" spans="1:1" x14ac:dyDescent="0.55000000000000004">
      <c r="A322" t="s">
        <v>1996</v>
      </c>
    </row>
    <row r="323" spans="1:1" x14ac:dyDescent="0.55000000000000004">
      <c r="A323" t="s">
        <v>1997</v>
      </c>
    </row>
    <row r="324" spans="1:1" x14ac:dyDescent="0.55000000000000004">
      <c r="A324" t="s">
        <v>1995</v>
      </c>
    </row>
    <row r="325" spans="1:1" x14ac:dyDescent="0.55000000000000004">
      <c r="A325" t="s">
        <v>1996</v>
      </c>
    </row>
    <row r="326" spans="1:1" x14ac:dyDescent="0.55000000000000004">
      <c r="A326" t="s">
        <v>1997</v>
      </c>
    </row>
    <row r="327" spans="1:1" x14ac:dyDescent="0.55000000000000004">
      <c r="A327" t="s">
        <v>1995</v>
      </c>
    </row>
    <row r="328" spans="1:1" x14ac:dyDescent="0.55000000000000004">
      <c r="A328" t="s">
        <v>1996</v>
      </c>
    </row>
    <row r="329" spans="1:1" x14ac:dyDescent="0.55000000000000004">
      <c r="A329" t="s">
        <v>1997</v>
      </c>
    </row>
    <row r="330" spans="1:1" x14ac:dyDescent="0.55000000000000004">
      <c r="A330" t="s">
        <v>1995</v>
      </c>
    </row>
    <row r="331" spans="1:1" x14ac:dyDescent="0.55000000000000004">
      <c r="A331" t="s">
        <v>1996</v>
      </c>
    </row>
    <row r="332" spans="1:1" x14ac:dyDescent="0.55000000000000004">
      <c r="A332" t="s">
        <v>1997</v>
      </c>
    </row>
    <row r="333" spans="1:1" x14ac:dyDescent="0.55000000000000004">
      <c r="A333" t="s">
        <v>1995</v>
      </c>
    </row>
    <row r="334" spans="1:1" x14ac:dyDescent="0.55000000000000004">
      <c r="A334" t="s">
        <v>1996</v>
      </c>
    </row>
    <row r="335" spans="1:1" x14ac:dyDescent="0.55000000000000004">
      <c r="A335" t="s">
        <v>1997</v>
      </c>
    </row>
    <row r="336" spans="1:1" x14ac:dyDescent="0.55000000000000004">
      <c r="A336" t="s">
        <v>1995</v>
      </c>
    </row>
    <row r="337" spans="1:1" x14ac:dyDescent="0.55000000000000004">
      <c r="A337" t="s">
        <v>1996</v>
      </c>
    </row>
    <row r="338" spans="1:1" x14ac:dyDescent="0.55000000000000004">
      <c r="A338" t="s">
        <v>1997</v>
      </c>
    </row>
    <row r="339" spans="1:1" x14ac:dyDescent="0.55000000000000004">
      <c r="A339" t="s">
        <v>1995</v>
      </c>
    </row>
    <row r="340" spans="1:1" x14ac:dyDescent="0.55000000000000004">
      <c r="A340" t="s">
        <v>1996</v>
      </c>
    </row>
    <row r="341" spans="1:1" x14ac:dyDescent="0.55000000000000004">
      <c r="A341" t="s">
        <v>1997</v>
      </c>
    </row>
    <row r="342" spans="1:1" x14ac:dyDescent="0.55000000000000004">
      <c r="A342" t="s">
        <v>1995</v>
      </c>
    </row>
    <row r="343" spans="1:1" x14ac:dyDescent="0.55000000000000004">
      <c r="A343" t="s">
        <v>1996</v>
      </c>
    </row>
    <row r="344" spans="1:1" x14ac:dyDescent="0.55000000000000004">
      <c r="A344" t="s">
        <v>1997</v>
      </c>
    </row>
    <row r="345" spans="1:1" x14ac:dyDescent="0.55000000000000004">
      <c r="A345" t="s">
        <v>1995</v>
      </c>
    </row>
    <row r="346" spans="1:1" x14ac:dyDescent="0.55000000000000004">
      <c r="A346" t="s">
        <v>1996</v>
      </c>
    </row>
    <row r="347" spans="1:1" x14ac:dyDescent="0.55000000000000004">
      <c r="A347" t="s">
        <v>1997</v>
      </c>
    </row>
    <row r="348" spans="1:1" x14ac:dyDescent="0.55000000000000004">
      <c r="A348" t="s">
        <v>1995</v>
      </c>
    </row>
    <row r="349" spans="1:1" x14ac:dyDescent="0.55000000000000004">
      <c r="A349" t="s">
        <v>1996</v>
      </c>
    </row>
    <row r="350" spans="1:1" x14ac:dyDescent="0.55000000000000004">
      <c r="A350" t="s">
        <v>1997</v>
      </c>
    </row>
    <row r="351" spans="1:1" x14ac:dyDescent="0.55000000000000004">
      <c r="A351" t="s">
        <v>1995</v>
      </c>
    </row>
    <row r="352" spans="1:1" x14ac:dyDescent="0.55000000000000004">
      <c r="A352" t="s">
        <v>1996</v>
      </c>
    </row>
    <row r="353" spans="1:1" x14ac:dyDescent="0.55000000000000004">
      <c r="A353" t="s">
        <v>1997</v>
      </c>
    </row>
    <row r="354" spans="1:1" x14ac:dyDescent="0.55000000000000004">
      <c r="A354" t="s">
        <v>1995</v>
      </c>
    </row>
    <row r="355" spans="1:1" x14ac:dyDescent="0.55000000000000004">
      <c r="A355" t="s">
        <v>1996</v>
      </c>
    </row>
    <row r="356" spans="1:1" x14ac:dyDescent="0.55000000000000004">
      <c r="A356" t="s">
        <v>1997</v>
      </c>
    </row>
    <row r="357" spans="1:1" x14ac:dyDescent="0.55000000000000004">
      <c r="A357" t="s">
        <v>1995</v>
      </c>
    </row>
    <row r="358" spans="1:1" x14ac:dyDescent="0.55000000000000004">
      <c r="A358" t="s">
        <v>1996</v>
      </c>
    </row>
    <row r="359" spans="1:1" x14ac:dyDescent="0.55000000000000004">
      <c r="A359" t="s">
        <v>1997</v>
      </c>
    </row>
    <row r="360" spans="1:1" x14ac:dyDescent="0.55000000000000004">
      <c r="A360" t="s">
        <v>1995</v>
      </c>
    </row>
    <row r="361" spans="1:1" x14ac:dyDescent="0.55000000000000004">
      <c r="A361" t="s">
        <v>1996</v>
      </c>
    </row>
    <row r="362" spans="1:1" x14ac:dyDescent="0.55000000000000004">
      <c r="A362" t="s">
        <v>1998</v>
      </c>
    </row>
    <row r="363" spans="1:1" x14ac:dyDescent="0.55000000000000004">
      <c r="A363" t="s">
        <v>1999</v>
      </c>
    </row>
    <row r="364" spans="1:1" x14ac:dyDescent="0.55000000000000004">
      <c r="A364" t="s">
        <v>2000</v>
      </c>
    </row>
    <row r="365" spans="1:1" x14ac:dyDescent="0.55000000000000004">
      <c r="A365" t="s">
        <v>2001</v>
      </c>
    </row>
    <row r="366" spans="1:1" x14ac:dyDescent="0.55000000000000004">
      <c r="A366" t="s">
        <v>2002</v>
      </c>
    </row>
    <row r="367" spans="1:1" x14ac:dyDescent="0.55000000000000004">
      <c r="A367" t="s">
        <v>2003</v>
      </c>
    </row>
    <row r="368" spans="1:1" x14ac:dyDescent="0.55000000000000004">
      <c r="A368" t="s">
        <v>2004</v>
      </c>
    </row>
    <row r="369" spans="1:1" x14ac:dyDescent="0.55000000000000004">
      <c r="A369" t="s">
        <v>2005</v>
      </c>
    </row>
    <row r="370" spans="1:1" x14ac:dyDescent="0.55000000000000004">
      <c r="A370" t="s">
        <v>2006</v>
      </c>
    </row>
    <row r="371" spans="1:1" x14ac:dyDescent="0.55000000000000004">
      <c r="A371" t="s">
        <v>2007</v>
      </c>
    </row>
    <row r="372" spans="1:1" x14ac:dyDescent="0.55000000000000004">
      <c r="A372" t="s">
        <v>2008</v>
      </c>
    </row>
    <row r="373" spans="1:1" x14ac:dyDescent="0.55000000000000004">
      <c r="A373" t="s">
        <v>2009</v>
      </c>
    </row>
    <row r="374" spans="1:1" x14ac:dyDescent="0.55000000000000004">
      <c r="A374" t="s">
        <v>2010</v>
      </c>
    </row>
    <row r="375" spans="1:1" x14ac:dyDescent="0.55000000000000004">
      <c r="A375" t="s">
        <v>2011</v>
      </c>
    </row>
    <row r="376" spans="1:1" x14ac:dyDescent="0.55000000000000004">
      <c r="A376" t="s">
        <v>2012</v>
      </c>
    </row>
    <row r="377" spans="1:1" x14ac:dyDescent="0.55000000000000004">
      <c r="A377" t="s">
        <v>2013</v>
      </c>
    </row>
    <row r="378" spans="1:1" x14ac:dyDescent="0.55000000000000004">
      <c r="A378" t="s">
        <v>2014</v>
      </c>
    </row>
    <row r="379" spans="1:1" x14ac:dyDescent="0.55000000000000004">
      <c r="A379" t="s">
        <v>2015</v>
      </c>
    </row>
    <row r="380" spans="1:1" x14ac:dyDescent="0.55000000000000004">
      <c r="A380" t="s">
        <v>2016</v>
      </c>
    </row>
    <row r="381" spans="1:1" x14ac:dyDescent="0.55000000000000004">
      <c r="A381" t="s">
        <v>2017</v>
      </c>
    </row>
    <row r="382" spans="1:1" x14ac:dyDescent="0.55000000000000004">
      <c r="A382" t="s">
        <v>2018</v>
      </c>
    </row>
    <row r="383" spans="1:1" x14ac:dyDescent="0.55000000000000004">
      <c r="A383" t="s">
        <v>2019</v>
      </c>
    </row>
    <row r="384" spans="1:1" x14ac:dyDescent="0.55000000000000004">
      <c r="A384" t="s">
        <v>2020</v>
      </c>
    </row>
    <row r="385" spans="1:1" x14ac:dyDescent="0.55000000000000004">
      <c r="A385" t="s">
        <v>2021</v>
      </c>
    </row>
    <row r="387" spans="1:1" x14ac:dyDescent="0.55000000000000004">
      <c r="A387" t="s">
        <v>2022</v>
      </c>
    </row>
    <row r="388" spans="1:1" x14ac:dyDescent="0.55000000000000004">
      <c r="A388" t="s">
        <v>1378</v>
      </c>
    </row>
    <row r="389" spans="1:1" x14ac:dyDescent="0.55000000000000004">
      <c r="A389" t="s">
        <v>1379</v>
      </c>
    </row>
  </sheetData>
  <phoneticPr fontId="1"/>
  <pageMargins left="0.7" right="0.7" top="0.75" bottom="0.75" header="0.3" footer="0.3"/>
</worksheet>
</file>

<file path=xl/worksheets/sheet2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F8BE8E-9EAB-41F1-9384-6ABE72EC1DEB}">
  <dimension ref="A1:K111"/>
  <sheetViews>
    <sheetView workbookViewId="0"/>
  </sheetViews>
  <sheetFormatPr defaultRowHeight="18" x14ac:dyDescent="0.55000000000000004"/>
  <cols>
    <col min="1" max="1" width="18.08203125" bestFit="1" customWidth="1"/>
    <col min="2" max="2" width="7.1640625" bestFit="1" customWidth="1"/>
    <col min="3" max="3" width="9.58203125" bestFit="1" customWidth="1"/>
    <col min="4" max="4" width="17" bestFit="1" customWidth="1"/>
    <col min="5" max="5" width="11.08203125" bestFit="1" customWidth="1"/>
    <col min="9" max="9" width="17.1640625" bestFit="1" customWidth="1"/>
    <col min="10" max="10" width="8.08203125" bestFit="1" customWidth="1"/>
    <col min="11" max="11" width="8.5" bestFit="1" customWidth="1"/>
  </cols>
  <sheetData>
    <row r="1" spans="1:11" ht="54" x14ac:dyDescent="0.55000000000000004">
      <c r="A1" s="65" t="s">
        <v>1672</v>
      </c>
      <c r="B1" s="65" t="s">
        <v>462</v>
      </c>
      <c r="C1" s="65" t="s">
        <v>1386</v>
      </c>
      <c r="D1" s="65" t="s">
        <v>464</v>
      </c>
      <c r="E1" s="65" t="s">
        <v>1673</v>
      </c>
      <c r="F1" s="65" t="s">
        <v>1674</v>
      </c>
      <c r="G1" s="65" t="s">
        <v>584</v>
      </c>
      <c r="H1" s="65" t="s">
        <v>587</v>
      </c>
      <c r="I1" s="65" t="s">
        <v>463</v>
      </c>
      <c r="J1" s="65" t="s">
        <v>465</v>
      </c>
      <c r="K1" s="65" t="s">
        <v>1675</v>
      </c>
    </row>
    <row r="2" spans="1:11" x14ac:dyDescent="0.55000000000000004">
      <c r="A2" s="87">
        <v>45972.32744212963</v>
      </c>
      <c r="B2" s="67">
        <v>78</v>
      </c>
      <c r="C2" s="66" t="s">
        <v>2026</v>
      </c>
      <c r="D2" s="66" t="s">
        <v>2027</v>
      </c>
      <c r="E2" s="68">
        <v>45866</v>
      </c>
      <c r="F2" s="67">
        <v>140</v>
      </c>
      <c r="G2" s="67">
        <v>132</v>
      </c>
      <c r="H2" s="90" t="s">
        <v>2028</v>
      </c>
      <c r="I2" s="66" t="s">
        <v>2029</v>
      </c>
      <c r="J2" s="66"/>
      <c r="K2" s="67">
        <v>0</v>
      </c>
    </row>
    <row r="3" spans="1:11" x14ac:dyDescent="0.55000000000000004">
      <c r="A3" s="87">
        <v>45972.32744212963</v>
      </c>
      <c r="B3" s="67">
        <v>78</v>
      </c>
      <c r="C3" s="66" t="s">
        <v>2026</v>
      </c>
      <c r="D3" s="66" t="s">
        <v>2027</v>
      </c>
      <c r="E3" s="68">
        <v>45867</v>
      </c>
      <c r="F3" s="67">
        <v>147</v>
      </c>
      <c r="G3" s="67">
        <v>84</v>
      </c>
      <c r="H3" s="90" t="s">
        <v>2028</v>
      </c>
      <c r="I3" s="66" t="s">
        <v>2029</v>
      </c>
      <c r="J3" s="66"/>
      <c r="K3" s="67">
        <v>0</v>
      </c>
    </row>
    <row r="4" spans="1:11" x14ac:dyDescent="0.55000000000000004">
      <c r="A4" s="87">
        <v>45972.32744212963</v>
      </c>
      <c r="B4" s="67">
        <v>78</v>
      </c>
      <c r="C4" s="66" t="s">
        <v>2026</v>
      </c>
      <c r="D4" s="66" t="s">
        <v>2027</v>
      </c>
      <c r="E4" s="68">
        <v>45868</v>
      </c>
      <c r="F4" s="67">
        <v>152</v>
      </c>
      <c r="G4" s="67">
        <v>130</v>
      </c>
      <c r="H4" s="90" t="s">
        <v>2028</v>
      </c>
      <c r="I4" s="66" t="s">
        <v>2029</v>
      </c>
      <c r="J4" s="66"/>
      <c r="K4" s="67">
        <v>0</v>
      </c>
    </row>
    <row r="5" spans="1:11" x14ac:dyDescent="0.55000000000000004">
      <c r="A5" s="87">
        <v>45972.32744212963</v>
      </c>
      <c r="B5" s="67">
        <v>78</v>
      </c>
      <c r="C5" s="66" t="s">
        <v>2026</v>
      </c>
      <c r="D5" s="66" t="s">
        <v>2027</v>
      </c>
      <c r="E5" s="68">
        <v>45869</v>
      </c>
      <c r="F5" s="67">
        <v>86</v>
      </c>
      <c r="G5" s="67">
        <v>130</v>
      </c>
      <c r="H5" s="90" t="s">
        <v>2028</v>
      </c>
      <c r="I5" s="66" t="s">
        <v>2029</v>
      </c>
      <c r="J5" s="66"/>
      <c r="K5" s="67">
        <v>0</v>
      </c>
    </row>
    <row r="6" spans="1:11" x14ac:dyDescent="0.55000000000000004">
      <c r="A6" s="87">
        <v>45972.32744212963</v>
      </c>
      <c r="B6" s="67">
        <v>78</v>
      </c>
      <c r="C6" s="66" t="s">
        <v>2026</v>
      </c>
      <c r="D6" s="66" t="s">
        <v>2027</v>
      </c>
      <c r="E6" s="68">
        <v>45870</v>
      </c>
      <c r="F6" s="67">
        <v>150</v>
      </c>
      <c r="G6" s="67">
        <v>130</v>
      </c>
      <c r="H6" s="90" t="s">
        <v>2028</v>
      </c>
      <c r="I6" s="66" t="s">
        <v>2029</v>
      </c>
      <c r="J6" s="66"/>
      <c r="K6" s="67">
        <v>0</v>
      </c>
    </row>
    <row r="7" spans="1:11" x14ac:dyDescent="0.55000000000000004">
      <c r="A7" s="87">
        <v>45972.32744212963</v>
      </c>
      <c r="B7" s="67">
        <v>78</v>
      </c>
      <c r="C7" s="66" t="s">
        <v>2026</v>
      </c>
      <c r="D7" s="66" t="s">
        <v>2027</v>
      </c>
      <c r="E7" s="68">
        <v>45873</v>
      </c>
      <c r="F7" s="67">
        <v>159</v>
      </c>
      <c r="G7" s="67">
        <v>120</v>
      </c>
      <c r="H7" s="90" t="s">
        <v>2028</v>
      </c>
      <c r="I7" s="66" t="s">
        <v>2029</v>
      </c>
      <c r="J7" s="66"/>
      <c r="K7" s="67">
        <v>0</v>
      </c>
    </row>
    <row r="8" spans="1:11" x14ac:dyDescent="0.55000000000000004">
      <c r="A8" s="87">
        <v>45972.32744212963</v>
      </c>
      <c r="B8" s="67">
        <v>78</v>
      </c>
      <c r="C8" s="66" t="s">
        <v>2026</v>
      </c>
      <c r="D8" s="66" t="s">
        <v>2027</v>
      </c>
      <c r="E8" s="68">
        <v>45874</v>
      </c>
      <c r="F8" s="67">
        <v>165</v>
      </c>
      <c r="G8" s="67">
        <v>115</v>
      </c>
      <c r="H8" s="90" t="s">
        <v>2028</v>
      </c>
      <c r="I8" s="66" t="s">
        <v>2029</v>
      </c>
      <c r="J8" s="66"/>
      <c r="K8" s="67">
        <v>0</v>
      </c>
    </row>
    <row r="9" spans="1:11" x14ac:dyDescent="0.55000000000000004">
      <c r="A9" s="87">
        <v>45972.32744212963</v>
      </c>
      <c r="B9" s="67">
        <v>78</v>
      </c>
      <c r="C9" s="66" t="s">
        <v>2026</v>
      </c>
      <c r="D9" s="66" t="s">
        <v>2027</v>
      </c>
      <c r="E9" s="68">
        <v>45875</v>
      </c>
      <c r="F9" s="67">
        <v>84</v>
      </c>
      <c r="G9" s="67">
        <v>115</v>
      </c>
      <c r="H9" s="90" t="s">
        <v>2028</v>
      </c>
      <c r="I9" s="66" t="s">
        <v>2029</v>
      </c>
      <c r="J9" s="66"/>
      <c r="K9" s="67">
        <v>0</v>
      </c>
    </row>
    <row r="10" spans="1:11" x14ac:dyDescent="0.55000000000000004">
      <c r="A10" s="87">
        <v>45972.32744212963</v>
      </c>
      <c r="B10" s="67">
        <v>78</v>
      </c>
      <c r="C10" s="66" t="s">
        <v>2026</v>
      </c>
      <c r="D10" s="66" t="s">
        <v>2027</v>
      </c>
      <c r="E10" s="68">
        <v>45876</v>
      </c>
      <c r="F10" s="67">
        <v>65</v>
      </c>
      <c r="G10" s="67">
        <v>130</v>
      </c>
      <c r="H10" s="90" t="s">
        <v>2028</v>
      </c>
      <c r="I10" s="66" t="s">
        <v>2029</v>
      </c>
      <c r="J10" s="66"/>
      <c r="K10" s="67">
        <v>0</v>
      </c>
    </row>
    <row r="11" spans="1:11" x14ac:dyDescent="0.55000000000000004">
      <c r="A11" s="87">
        <v>45972.32744212963</v>
      </c>
      <c r="B11" s="67">
        <v>78</v>
      </c>
      <c r="C11" s="66" t="s">
        <v>2026</v>
      </c>
      <c r="D11" s="66" t="s">
        <v>2027</v>
      </c>
      <c r="E11" s="68">
        <v>45877</v>
      </c>
      <c r="F11" s="67">
        <v>123</v>
      </c>
      <c r="G11" s="67">
        <v>120</v>
      </c>
      <c r="H11" s="90" t="s">
        <v>2028</v>
      </c>
      <c r="I11" s="66" t="s">
        <v>2029</v>
      </c>
      <c r="J11" s="66"/>
      <c r="K11" s="67">
        <v>0</v>
      </c>
    </row>
    <row r="12" spans="1:11" x14ac:dyDescent="0.55000000000000004">
      <c r="A12" s="87">
        <v>45972.32744212963</v>
      </c>
      <c r="B12" s="67">
        <v>78</v>
      </c>
      <c r="C12" s="66" t="s">
        <v>2026</v>
      </c>
      <c r="D12" s="66" t="s">
        <v>2027</v>
      </c>
      <c r="E12" s="68">
        <v>45887</v>
      </c>
      <c r="F12" s="67">
        <v>154</v>
      </c>
      <c r="G12" s="67">
        <v>130</v>
      </c>
      <c r="H12" s="90" t="s">
        <v>2028</v>
      </c>
      <c r="I12" s="66" t="s">
        <v>2029</v>
      </c>
      <c r="J12" s="66"/>
      <c r="K12" s="67">
        <v>0</v>
      </c>
    </row>
    <row r="13" spans="1:11" x14ac:dyDescent="0.55000000000000004">
      <c r="A13" s="87">
        <v>45972.32744212963</v>
      </c>
      <c r="B13" s="67">
        <v>78</v>
      </c>
      <c r="C13" s="66" t="s">
        <v>2026</v>
      </c>
      <c r="D13" s="66" t="s">
        <v>2027</v>
      </c>
      <c r="E13" s="68">
        <v>45888</v>
      </c>
      <c r="F13" s="67">
        <v>101</v>
      </c>
      <c r="G13" s="67">
        <v>130</v>
      </c>
      <c r="H13" s="90" t="s">
        <v>2028</v>
      </c>
      <c r="I13" s="66" t="s">
        <v>2029</v>
      </c>
      <c r="J13" s="66"/>
      <c r="K13" s="67">
        <v>0</v>
      </c>
    </row>
    <row r="14" spans="1:11" x14ac:dyDescent="0.55000000000000004">
      <c r="A14" s="87">
        <v>45972.32744212963</v>
      </c>
      <c r="B14" s="67">
        <v>78</v>
      </c>
      <c r="C14" s="66" t="s">
        <v>2026</v>
      </c>
      <c r="D14" s="66" t="s">
        <v>2027</v>
      </c>
      <c r="E14" s="68">
        <v>45889</v>
      </c>
      <c r="F14" s="67">
        <v>188</v>
      </c>
      <c r="G14" s="67">
        <v>130</v>
      </c>
      <c r="H14" s="90" t="s">
        <v>2028</v>
      </c>
      <c r="I14" s="66" t="s">
        <v>2029</v>
      </c>
      <c r="J14" s="66"/>
      <c r="K14" s="67">
        <v>0</v>
      </c>
    </row>
    <row r="15" spans="1:11" x14ac:dyDescent="0.55000000000000004">
      <c r="A15" s="87">
        <v>45972.32744212963</v>
      </c>
      <c r="B15" s="67">
        <v>78</v>
      </c>
      <c r="C15" s="66" t="s">
        <v>2026</v>
      </c>
      <c r="D15" s="66" t="s">
        <v>2027</v>
      </c>
      <c r="E15" s="68">
        <v>45890</v>
      </c>
      <c r="F15" s="67">
        <v>142</v>
      </c>
      <c r="G15" s="67">
        <v>130</v>
      </c>
      <c r="H15" s="90" t="s">
        <v>2028</v>
      </c>
      <c r="I15" s="66" t="s">
        <v>2029</v>
      </c>
      <c r="J15" s="66"/>
      <c r="K15" s="67">
        <v>0</v>
      </c>
    </row>
    <row r="16" spans="1:11" x14ac:dyDescent="0.55000000000000004">
      <c r="A16" s="87">
        <v>45972.32744212963</v>
      </c>
      <c r="B16" s="67">
        <v>78</v>
      </c>
      <c r="C16" s="66" t="s">
        <v>2026</v>
      </c>
      <c r="D16" s="66" t="s">
        <v>2027</v>
      </c>
      <c r="E16" s="68">
        <v>45891</v>
      </c>
      <c r="F16" s="67">
        <v>145</v>
      </c>
      <c r="G16" s="67">
        <v>130</v>
      </c>
      <c r="H16" s="90" t="s">
        <v>2028</v>
      </c>
      <c r="I16" s="66" t="s">
        <v>2029</v>
      </c>
      <c r="J16" s="66"/>
      <c r="K16" s="67">
        <v>0</v>
      </c>
    </row>
    <row r="17" spans="1:11" x14ac:dyDescent="0.55000000000000004">
      <c r="A17" s="87">
        <v>45972.32744212963</v>
      </c>
      <c r="B17" s="67">
        <v>78</v>
      </c>
      <c r="C17" s="66" t="s">
        <v>2026</v>
      </c>
      <c r="D17" s="66" t="s">
        <v>2027</v>
      </c>
      <c r="E17" s="68">
        <v>45894</v>
      </c>
      <c r="F17" s="67">
        <v>106</v>
      </c>
      <c r="G17" s="67">
        <v>130</v>
      </c>
      <c r="H17" s="90" t="s">
        <v>2028</v>
      </c>
      <c r="I17" s="66" t="s">
        <v>2029</v>
      </c>
      <c r="J17" s="66"/>
      <c r="K17" s="67">
        <v>0</v>
      </c>
    </row>
    <row r="18" spans="1:11" x14ac:dyDescent="0.55000000000000004">
      <c r="A18" s="87">
        <v>45972.32744212963</v>
      </c>
      <c r="B18" s="67">
        <v>78</v>
      </c>
      <c r="C18" s="66" t="s">
        <v>2026</v>
      </c>
      <c r="D18" s="66" t="s">
        <v>2027</v>
      </c>
      <c r="E18" s="68">
        <v>45895</v>
      </c>
      <c r="F18" s="67">
        <v>120</v>
      </c>
      <c r="G18" s="67">
        <v>130</v>
      </c>
      <c r="H18" s="90" t="s">
        <v>2028</v>
      </c>
      <c r="I18" s="66" t="s">
        <v>2029</v>
      </c>
      <c r="J18" s="66"/>
      <c r="K18" s="67">
        <v>0</v>
      </c>
    </row>
    <row r="19" spans="1:11" x14ac:dyDescent="0.55000000000000004">
      <c r="A19" s="87">
        <v>45972.32744212963</v>
      </c>
      <c r="B19" s="67">
        <v>78</v>
      </c>
      <c r="C19" s="66" t="s">
        <v>2026</v>
      </c>
      <c r="D19" s="66" t="s">
        <v>2027</v>
      </c>
      <c r="E19" s="68">
        <v>45896</v>
      </c>
      <c r="F19" s="67">
        <v>94</v>
      </c>
      <c r="G19" s="67">
        <v>138</v>
      </c>
      <c r="H19" s="90" t="s">
        <v>2028</v>
      </c>
      <c r="I19" s="66" t="s">
        <v>2029</v>
      </c>
      <c r="J19" s="66"/>
      <c r="K19" s="67">
        <v>0</v>
      </c>
    </row>
    <row r="20" spans="1:11" x14ac:dyDescent="0.55000000000000004">
      <c r="A20" s="87">
        <v>45972.32744212963</v>
      </c>
      <c r="B20" s="67">
        <v>78</v>
      </c>
      <c r="C20" s="66" t="s">
        <v>2026</v>
      </c>
      <c r="D20" s="66" t="s">
        <v>2027</v>
      </c>
      <c r="E20" s="68">
        <v>45897</v>
      </c>
      <c r="F20" s="67">
        <v>127</v>
      </c>
      <c r="G20" s="67">
        <v>0</v>
      </c>
      <c r="H20" s="90" t="s">
        <v>2028</v>
      </c>
      <c r="I20" s="66" t="s">
        <v>2029</v>
      </c>
      <c r="J20" s="66"/>
      <c r="K20" s="67">
        <v>0</v>
      </c>
    </row>
    <row r="21" spans="1:11" x14ac:dyDescent="0.55000000000000004">
      <c r="A21" s="87">
        <v>45972.32744212963</v>
      </c>
      <c r="B21" s="67">
        <v>78</v>
      </c>
      <c r="C21" s="66" t="s">
        <v>2026</v>
      </c>
      <c r="D21" s="66" t="s">
        <v>2027</v>
      </c>
      <c r="E21" s="68">
        <v>45898</v>
      </c>
      <c r="F21" s="67">
        <v>165</v>
      </c>
      <c r="G21" s="67">
        <v>0</v>
      </c>
      <c r="H21" s="90" t="s">
        <v>2028</v>
      </c>
      <c r="I21" s="66" t="s">
        <v>2029</v>
      </c>
      <c r="J21" s="66"/>
      <c r="K21" s="67">
        <v>0</v>
      </c>
    </row>
    <row r="22" spans="1:11" x14ac:dyDescent="0.55000000000000004">
      <c r="A22" s="87">
        <v>45972.32744212963</v>
      </c>
      <c r="B22" s="67">
        <v>78</v>
      </c>
      <c r="C22" s="66" t="s">
        <v>2026</v>
      </c>
      <c r="D22" s="66" t="s">
        <v>2030</v>
      </c>
      <c r="E22" s="68">
        <v>45866</v>
      </c>
      <c r="F22" s="67">
        <v>60</v>
      </c>
      <c r="G22" s="67">
        <v>60</v>
      </c>
      <c r="H22" s="90" t="s">
        <v>2028</v>
      </c>
      <c r="I22" s="66" t="s">
        <v>2031</v>
      </c>
      <c r="J22" s="66" t="s">
        <v>2032</v>
      </c>
      <c r="K22" s="67">
        <v>0</v>
      </c>
    </row>
    <row r="23" spans="1:11" x14ac:dyDescent="0.55000000000000004">
      <c r="A23" s="87">
        <v>45972.32744212963</v>
      </c>
      <c r="B23" s="67">
        <v>78</v>
      </c>
      <c r="C23" s="66" t="s">
        <v>2026</v>
      </c>
      <c r="D23" s="66" t="s">
        <v>2030</v>
      </c>
      <c r="E23" s="68">
        <v>45867</v>
      </c>
      <c r="F23" s="67">
        <v>60</v>
      </c>
      <c r="G23" s="67">
        <v>60</v>
      </c>
      <c r="H23" s="90" t="s">
        <v>2028</v>
      </c>
      <c r="I23" s="66" t="s">
        <v>2031</v>
      </c>
      <c r="J23" s="66" t="s">
        <v>2032</v>
      </c>
      <c r="K23" s="67">
        <v>0</v>
      </c>
    </row>
    <row r="24" spans="1:11" x14ac:dyDescent="0.55000000000000004">
      <c r="A24" s="87">
        <v>45972.32744212963</v>
      </c>
      <c r="B24" s="67">
        <v>78</v>
      </c>
      <c r="C24" s="66" t="s">
        <v>2026</v>
      </c>
      <c r="D24" s="66" t="s">
        <v>2030</v>
      </c>
      <c r="E24" s="68">
        <v>45868</v>
      </c>
      <c r="F24" s="67">
        <v>60</v>
      </c>
      <c r="G24" s="67">
        <v>0</v>
      </c>
      <c r="H24" s="90" t="s">
        <v>2028</v>
      </c>
      <c r="I24" s="66" t="s">
        <v>2031</v>
      </c>
      <c r="J24" s="66" t="s">
        <v>2032</v>
      </c>
      <c r="K24" s="67">
        <v>0</v>
      </c>
    </row>
    <row r="25" spans="1:11" x14ac:dyDescent="0.55000000000000004">
      <c r="A25" s="87">
        <v>45972.32744212963</v>
      </c>
      <c r="B25" s="67">
        <v>78</v>
      </c>
      <c r="C25" s="66" t="s">
        <v>2026</v>
      </c>
      <c r="D25" s="66" t="s">
        <v>2030</v>
      </c>
      <c r="E25" s="68">
        <v>45869</v>
      </c>
      <c r="F25" s="67">
        <v>60</v>
      </c>
      <c r="G25" s="67">
        <v>0</v>
      </c>
      <c r="H25" s="90" t="s">
        <v>2028</v>
      </c>
      <c r="I25" s="66" t="s">
        <v>2031</v>
      </c>
      <c r="J25" s="66" t="s">
        <v>2032</v>
      </c>
      <c r="K25" s="67">
        <v>0</v>
      </c>
    </row>
    <row r="26" spans="1:11" x14ac:dyDescent="0.55000000000000004">
      <c r="A26" s="87">
        <v>45972.32744212963</v>
      </c>
      <c r="B26" s="67">
        <v>78</v>
      </c>
      <c r="C26" s="66" t="s">
        <v>2026</v>
      </c>
      <c r="D26" s="66" t="s">
        <v>2030</v>
      </c>
      <c r="E26" s="68">
        <v>45873</v>
      </c>
      <c r="F26" s="67">
        <v>0</v>
      </c>
      <c r="G26" s="67">
        <v>16</v>
      </c>
      <c r="H26" s="90" t="s">
        <v>2028</v>
      </c>
      <c r="I26" s="66" t="s">
        <v>2031</v>
      </c>
      <c r="J26" s="66" t="s">
        <v>2032</v>
      </c>
      <c r="K26" s="67">
        <v>0</v>
      </c>
    </row>
    <row r="27" spans="1:11" x14ac:dyDescent="0.55000000000000004">
      <c r="A27" s="87">
        <v>45972.32744212963</v>
      </c>
      <c r="B27" s="67">
        <v>78</v>
      </c>
      <c r="C27" s="66" t="s">
        <v>2026</v>
      </c>
      <c r="D27" s="66" t="s">
        <v>2030</v>
      </c>
      <c r="E27" s="68">
        <v>45874</v>
      </c>
      <c r="F27" s="67">
        <v>0</v>
      </c>
      <c r="G27" s="67">
        <v>60</v>
      </c>
      <c r="H27" s="90" t="s">
        <v>2028</v>
      </c>
      <c r="I27" s="66" t="s">
        <v>2031</v>
      </c>
      <c r="J27" s="66" t="s">
        <v>2032</v>
      </c>
      <c r="K27" s="67">
        <v>0</v>
      </c>
    </row>
    <row r="28" spans="1:11" x14ac:dyDescent="0.55000000000000004">
      <c r="A28" s="87">
        <v>45972.32744212963</v>
      </c>
      <c r="B28" s="67">
        <v>78</v>
      </c>
      <c r="C28" s="66" t="s">
        <v>2026</v>
      </c>
      <c r="D28" s="66" t="s">
        <v>2030</v>
      </c>
      <c r="E28" s="68">
        <v>45875</v>
      </c>
      <c r="F28" s="67">
        <v>16</v>
      </c>
      <c r="G28" s="67">
        <v>60</v>
      </c>
      <c r="H28" s="90" t="s">
        <v>2028</v>
      </c>
      <c r="I28" s="66" t="s">
        <v>2031</v>
      </c>
      <c r="J28" s="66" t="s">
        <v>2032</v>
      </c>
      <c r="K28" s="67">
        <v>0</v>
      </c>
    </row>
    <row r="29" spans="1:11" x14ac:dyDescent="0.55000000000000004">
      <c r="A29" s="87">
        <v>45972.32744212963</v>
      </c>
      <c r="B29" s="67">
        <v>78</v>
      </c>
      <c r="C29" s="66" t="s">
        <v>2026</v>
      </c>
      <c r="D29" s="66" t="s">
        <v>2030</v>
      </c>
      <c r="E29" s="68">
        <v>45876</v>
      </c>
      <c r="F29" s="67">
        <v>60</v>
      </c>
      <c r="G29" s="67">
        <v>60</v>
      </c>
      <c r="H29" s="90" t="s">
        <v>2028</v>
      </c>
      <c r="I29" s="66" t="s">
        <v>2031</v>
      </c>
      <c r="J29" s="66" t="s">
        <v>2032</v>
      </c>
      <c r="K29" s="67">
        <v>0</v>
      </c>
    </row>
    <row r="30" spans="1:11" x14ac:dyDescent="0.55000000000000004">
      <c r="A30" s="87">
        <v>45972.32744212963</v>
      </c>
      <c r="B30" s="67">
        <v>78</v>
      </c>
      <c r="C30" s="66" t="s">
        <v>2026</v>
      </c>
      <c r="D30" s="66" t="s">
        <v>2030</v>
      </c>
      <c r="E30" s="68">
        <v>45877</v>
      </c>
      <c r="F30" s="67">
        <v>60</v>
      </c>
      <c r="G30" s="67">
        <v>61</v>
      </c>
      <c r="H30" s="90" t="s">
        <v>2028</v>
      </c>
      <c r="I30" s="66" t="s">
        <v>2031</v>
      </c>
      <c r="J30" s="66" t="s">
        <v>2032</v>
      </c>
      <c r="K30" s="67">
        <v>0</v>
      </c>
    </row>
    <row r="31" spans="1:11" x14ac:dyDescent="0.55000000000000004">
      <c r="A31" s="87">
        <v>45972.32744212963</v>
      </c>
      <c r="B31" s="67">
        <v>78</v>
      </c>
      <c r="C31" s="66" t="s">
        <v>2026</v>
      </c>
      <c r="D31" s="66" t="s">
        <v>2030</v>
      </c>
      <c r="E31" s="68">
        <v>45887</v>
      </c>
      <c r="F31" s="67">
        <v>60</v>
      </c>
      <c r="G31" s="67">
        <v>60</v>
      </c>
      <c r="H31" s="90" t="s">
        <v>2028</v>
      </c>
      <c r="I31" s="66" t="s">
        <v>2031</v>
      </c>
      <c r="J31" s="66" t="s">
        <v>2032</v>
      </c>
      <c r="K31" s="67">
        <v>0</v>
      </c>
    </row>
    <row r="32" spans="1:11" x14ac:dyDescent="0.55000000000000004">
      <c r="A32" s="87">
        <v>45972.32744212963</v>
      </c>
      <c r="B32" s="67">
        <v>78</v>
      </c>
      <c r="C32" s="66" t="s">
        <v>2026</v>
      </c>
      <c r="D32" s="66" t="s">
        <v>2030</v>
      </c>
      <c r="E32" s="68">
        <v>45888</v>
      </c>
      <c r="F32" s="67">
        <v>61</v>
      </c>
      <c r="G32" s="67">
        <v>60</v>
      </c>
      <c r="H32" s="90" t="s">
        <v>2028</v>
      </c>
      <c r="I32" s="66" t="s">
        <v>2031</v>
      </c>
      <c r="J32" s="66" t="s">
        <v>2032</v>
      </c>
      <c r="K32" s="67">
        <v>0</v>
      </c>
    </row>
    <row r="33" spans="1:11" x14ac:dyDescent="0.55000000000000004">
      <c r="A33" s="87">
        <v>45972.32744212963</v>
      </c>
      <c r="B33" s="67">
        <v>78</v>
      </c>
      <c r="C33" s="66" t="s">
        <v>2026</v>
      </c>
      <c r="D33" s="66" t="s">
        <v>2030</v>
      </c>
      <c r="E33" s="68">
        <v>45889</v>
      </c>
      <c r="F33" s="67">
        <v>60</v>
      </c>
      <c r="G33" s="67">
        <v>59</v>
      </c>
      <c r="H33" s="90" t="s">
        <v>2028</v>
      </c>
      <c r="I33" s="66" t="s">
        <v>2031</v>
      </c>
      <c r="J33" s="66" t="s">
        <v>2032</v>
      </c>
      <c r="K33" s="67">
        <v>0</v>
      </c>
    </row>
    <row r="34" spans="1:11" x14ac:dyDescent="0.55000000000000004">
      <c r="A34" s="87">
        <v>45972.32744212963</v>
      </c>
      <c r="B34" s="67">
        <v>78</v>
      </c>
      <c r="C34" s="66" t="s">
        <v>2026</v>
      </c>
      <c r="D34" s="66" t="s">
        <v>2030</v>
      </c>
      <c r="E34" s="68">
        <v>45890</v>
      </c>
      <c r="F34" s="67">
        <v>60</v>
      </c>
      <c r="G34" s="67">
        <v>59</v>
      </c>
      <c r="H34" s="90" t="s">
        <v>2028</v>
      </c>
      <c r="I34" s="66" t="s">
        <v>2031</v>
      </c>
      <c r="J34" s="66" t="s">
        <v>2032</v>
      </c>
      <c r="K34" s="67">
        <v>0</v>
      </c>
    </row>
    <row r="35" spans="1:11" x14ac:dyDescent="0.55000000000000004">
      <c r="A35" s="87">
        <v>45972.32744212963</v>
      </c>
      <c r="B35" s="67">
        <v>78</v>
      </c>
      <c r="C35" s="66" t="s">
        <v>2026</v>
      </c>
      <c r="D35" s="66" t="s">
        <v>2030</v>
      </c>
      <c r="E35" s="68">
        <v>45891</v>
      </c>
      <c r="F35" s="67">
        <v>59</v>
      </c>
      <c r="G35" s="67">
        <v>60</v>
      </c>
      <c r="H35" s="90" t="s">
        <v>2028</v>
      </c>
      <c r="I35" s="66" t="s">
        <v>2031</v>
      </c>
      <c r="J35" s="66" t="s">
        <v>2032</v>
      </c>
      <c r="K35" s="67">
        <v>0</v>
      </c>
    </row>
    <row r="36" spans="1:11" x14ac:dyDescent="0.55000000000000004">
      <c r="A36" s="87">
        <v>45972.32744212963</v>
      </c>
      <c r="B36" s="67">
        <v>78</v>
      </c>
      <c r="C36" s="66" t="s">
        <v>2026</v>
      </c>
      <c r="D36" s="66" t="s">
        <v>2030</v>
      </c>
      <c r="E36" s="68">
        <v>45894</v>
      </c>
      <c r="F36" s="67">
        <v>59</v>
      </c>
      <c r="G36" s="67">
        <v>59</v>
      </c>
      <c r="H36" s="90" t="s">
        <v>2028</v>
      </c>
      <c r="I36" s="66" t="s">
        <v>2031</v>
      </c>
      <c r="J36" s="66" t="s">
        <v>2032</v>
      </c>
      <c r="K36" s="67">
        <v>0</v>
      </c>
    </row>
    <row r="37" spans="1:11" x14ac:dyDescent="0.55000000000000004">
      <c r="A37" s="87">
        <v>45972.32744212963</v>
      </c>
      <c r="B37" s="67">
        <v>78</v>
      </c>
      <c r="C37" s="66" t="s">
        <v>2026</v>
      </c>
      <c r="D37" s="66" t="s">
        <v>2030</v>
      </c>
      <c r="E37" s="68">
        <v>45895</v>
      </c>
      <c r="F37" s="67">
        <v>60</v>
      </c>
      <c r="G37" s="67">
        <v>58</v>
      </c>
      <c r="H37" s="90" t="s">
        <v>2028</v>
      </c>
      <c r="I37" s="66" t="s">
        <v>2031</v>
      </c>
      <c r="J37" s="66" t="s">
        <v>2032</v>
      </c>
      <c r="K37" s="67">
        <v>0</v>
      </c>
    </row>
    <row r="38" spans="1:11" x14ac:dyDescent="0.55000000000000004">
      <c r="A38" s="87">
        <v>45972.32744212963</v>
      </c>
      <c r="B38" s="67">
        <v>78</v>
      </c>
      <c r="C38" s="66" t="s">
        <v>2026</v>
      </c>
      <c r="D38" s="66" t="s">
        <v>2030</v>
      </c>
      <c r="E38" s="68">
        <v>45896</v>
      </c>
      <c r="F38" s="67">
        <v>59</v>
      </c>
      <c r="G38" s="67">
        <v>59</v>
      </c>
      <c r="H38" s="90" t="s">
        <v>2028</v>
      </c>
      <c r="I38" s="66" t="s">
        <v>2031</v>
      </c>
      <c r="J38" s="66" t="s">
        <v>2032</v>
      </c>
      <c r="K38" s="67">
        <v>0</v>
      </c>
    </row>
    <row r="39" spans="1:11" x14ac:dyDescent="0.55000000000000004">
      <c r="A39" s="87">
        <v>45972.32744212963</v>
      </c>
      <c r="B39" s="67">
        <v>78</v>
      </c>
      <c r="C39" s="66" t="s">
        <v>2026</v>
      </c>
      <c r="D39" s="66" t="s">
        <v>2030</v>
      </c>
      <c r="E39" s="68">
        <v>45897</v>
      </c>
      <c r="F39" s="67">
        <v>58</v>
      </c>
      <c r="G39" s="67">
        <v>0</v>
      </c>
      <c r="H39" s="90" t="s">
        <v>2028</v>
      </c>
      <c r="I39" s="66" t="s">
        <v>2031</v>
      </c>
      <c r="J39" s="66" t="s">
        <v>2032</v>
      </c>
      <c r="K39" s="67">
        <v>0</v>
      </c>
    </row>
    <row r="40" spans="1:11" x14ac:dyDescent="0.55000000000000004">
      <c r="A40" s="87">
        <v>45972.32744212963</v>
      </c>
      <c r="B40" s="67">
        <v>78</v>
      </c>
      <c r="C40" s="66" t="s">
        <v>2026</v>
      </c>
      <c r="D40" s="66" t="s">
        <v>2030</v>
      </c>
      <c r="E40" s="68">
        <v>45898</v>
      </c>
      <c r="F40" s="67">
        <v>59</v>
      </c>
      <c r="G40" s="67">
        <v>0</v>
      </c>
      <c r="H40" s="90" t="s">
        <v>2028</v>
      </c>
      <c r="I40" s="66" t="s">
        <v>2031</v>
      </c>
      <c r="J40" s="66" t="s">
        <v>2032</v>
      </c>
      <c r="K40" s="67">
        <v>0</v>
      </c>
    </row>
    <row r="41" spans="1:11" x14ac:dyDescent="0.55000000000000004">
      <c r="A41" s="87">
        <v>45972.32744212963</v>
      </c>
      <c r="B41" s="67">
        <v>78</v>
      </c>
      <c r="C41" s="66" t="s">
        <v>2026</v>
      </c>
      <c r="D41" s="66" t="s">
        <v>2033</v>
      </c>
      <c r="E41" s="68">
        <v>45867</v>
      </c>
      <c r="F41" s="67">
        <v>0</v>
      </c>
      <c r="G41" s="67">
        <v>59</v>
      </c>
      <c r="H41" s="90" t="s">
        <v>2028</v>
      </c>
      <c r="I41" s="66" t="s">
        <v>2034</v>
      </c>
      <c r="J41" s="66"/>
      <c r="K41" s="67">
        <v>0</v>
      </c>
    </row>
    <row r="42" spans="1:11" x14ac:dyDescent="0.55000000000000004">
      <c r="A42" s="87">
        <v>45972.32744212963</v>
      </c>
      <c r="B42" s="67">
        <v>78</v>
      </c>
      <c r="C42" s="66" t="s">
        <v>2026</v>
      </c>
      <c r="D42" s="66" t="s">
        <v>2033</v>
      </c>
      <c r="E42" s="68">
        <v>45868</v>
      </c>
      <c r="F42" s="67">
        <v>0</v>
      </c>
      <c r="G42" s="67">
        <v>59</v>
      </c>
      <c r="H42" s="90" t="s">
        <v>2028</v>
      </c>
      <c r="I42" s="66" t="s">
        <v>2034</v>
      </c>
      <c r="J42" s="66"/>
      <c r="K42" s="67">
        <v>0</v>
      </c>
    </row>
    <row r="43" spans="1:11" x14ac:dyDescent="0.55000000000000004">
      <c r="A43" s="87">
        <v>45972.32744212963</v>
      </c>
      <c r="B43" s="67">
        <v>78</v>
      </c>
      <c r="C43" s="66" t="s">
        <v>2026</v>
      </c>
      <c r="D43" s="66" t="s">
        <v>2033</v>
      </c>
      <c r="E43" s="68">
        <v>45869</v>
      </c>
      <c r="F43" s="67">
        <v>0</v>
      </c>
      <c r="G43" s="67">
        <v>59</v>
      </c>
      <c r="H43" s="90" t="s">
        <v>2028</v>
      </c>
      <c r="I43" s="66" t="s">
        <v>2034</v>
      </c>
      <c r="J43" s="66"/>
      <c r="K43" s="67">
        <v>0</v>
      </c>
    </row>
    <row r="44" spans="1:11" x14ac:dyDescent="0.55000000000000004">
      <c r="A44" s="87">
        <v>45972.32744212963</v>
      </c>
      <c r="B44" s="67">
        <v>78</v>
      </c>
      <c r="C44" s="66" t="s">
        <v>2026</v>
      </c>
      <c r="D44" s="66" t="s">
        <v>2033</v>
      </c>
      <c r="E44" s="68">
        <v>45870</v>
      </c>
      <c r="F44" s="67">
        <v>59</v>
      </c>
      <c r="G44" s="67">
        <v>43</v>
      </c>
      <c r="H44" s="90" t="s">
        <v>2028</v>
      </c>
      <c r="I44" s="66" t="s">
        <v>2034</v>
      </c>
      <c r="J44" s="66"/>
      <c r="K44" s="67">
        <v>0</v>
      </c>
    </row>
    <row r="45" spans="1:11" x14ac:dyDescent="0.55000000000000004">
      <c r="A45" s="87">
        <v>45972.32744212963</v>
      </c>
      <c r="B45" s="67">
        <v>78</v>
      </c>
      <c r="C45" s="66" t="s">
        <v>2026</v>
      </c>
      <c r="D45" s="66" t="s">
        <v>2033</v>
      </c>
      <c r="E45" s="68">
        <v>45873</v>
      </c>
      <c r="F45" s="67">
        <v>59</v>
      </c>
      <c r="G45" s="67">
        <v>0</v>
      </c>
      <c r="H45" s="90" t="s">
        <v>2028</v>
      </c>
      <c r="I45" s="66" t="s">
        <v>2034</v>
      </c>
      <c r="J45" s="66"/>
      <c r="K45" s="67">
        <v>0</v>
      </c>
    </row>
    <row r="46" spans="1:11" x14ac:dyDescent="0.55000000000000004">
      <c r="A46" s="87">
        <v>45972.32744212963</v>
      </c>
      <c r="B46" s="67">
        <v>78</v>
      </c>
      <c r="C46" s="66" t="s">
        <v>2026</v>
      </c>
      <c r="D46" s="66" t="s">
        <v>2033</v>
      </c>
      <c r="E46" s="68">
        <v>45874</v>
      </c>
      <c r="F46" s="67">
        <v>59</v>
      </c>
      <c r="G46" s="67">
        <v>0</v>
      </c>
      <c r="H46" s="90" t="s">
        <v>2028</v>
      </c>
      <c r="I46" s="66" t="s">
        <v>2034</v>
      </c>
      <c r="J46" s="66"/>
      <c r="K46" s="67">
        <v>0</v>
      </c>
    </row>
    <row r="47" spans="1:11" x14ac:dyDescent="0.55000000000000004">
      <c r="A47" s="87">
        <v>45972.32744212963</v>
      </c>
      <c r="B47" s="67">
        <v>78</v>
      </c>
      <c r="C47" s="66" t="s">
        <v>2026</v>
      </c>
      <c r="D47" s="66" t="s">
        <v>2033</v>
      </c>
      <c r="E47" s="68">
        <v>45875</v>
      </c>
      <c r="F47" s="67">
        <v>43</v>
      </c>
      <c r="G47" s="67">
        <v>0</v>
      </c>
      <c r="H47" s="90" t="s">
        <v>2028</v>
      </c>
      <c r="I47" s="66" t="s">
        <v>2034</v>
      </c>
      <c r="J47" s="66"/>
      <c r="K47" s="67">
        <v>0</v>
      </c>
    </row>
    <row r="48" spans="1:11" x14ac:dyDescent="0.55000000000000004">
      <c r="A48" s="87">
        <v>45972.32744212963</v>
      </c>
      <c r="B48" s="67">
        <v>78</v>
      </c>
      <c r="C48" s="66" t="s">
        <v>2026</v>
      </c>
      <c r="D48" s="66" t="s">
        <v>2033</v>
      </c>
      <c r="E48" s="68">
        <v>45895</v>
      </c>
      <c r="F48" s="67">
        <v>0</v>
      </c>
      <c r="G48" s="67">
        <v>2</v>
      </c>
      <c r="H48" s="90" t="s">
        <v>2028</v>
      </c>
      <c r="I48" s="66" t="s">
        <v>2034</v>
      </c>
      <c r="J48" s="66"/>
      <c r="K48" s="67">
        <v>0</v>
      </c>
    </row>
    <row r="49" spans="1:11" x14ac:dyDescent="0.55000000000000004">
      <c r="A49" s="87">
        <v>45972.32744212963</v>
      </c>
      <c r="B49" s="67">
        <v>78</v>
      </c>
      <c r="C49" s="66" t="s">
        <v>2026</v>
      </c>
      <c r="D49" s="66" t="s">
        <v>2033</v>
      </c>
      <c r="E49" s="68">
        <v>45898</v>
      </c>
      <c r="F49" s="67">
        <v>2</v>
      </c>
      <c r="G49" s="67">
        <v>0</v>
      </c>
      <c r="H49" s="90" t="s">
        <v>2028</v>
      </c>
      <c r="I49" s="66" t="s">
        <v>2034</v>
      </c>
      <c r="J49" s="66"/>
      <c r="K49" s="67">
        <v>0</v>
      </c>
    </row>
    <row r="50" spans="1:11" x14ac:dyDescent="0.55000000000000004">
      <c r="A50" s="87">
        <v>45972.32744212963</v>
      </c>
      <c r="B50" s="67">
        <v>78</v>
      </c>
      <c r="C50" s="66" t="s">
        <v>2026</v>
      </c>
      <c r="D50" s="66" t="s">
        <v>2035</v>
      </c>
      <c r="E50" s="68">
        <v>45866</v>
      </c>
      <c r="F50" s="67">
        <v>35</v>
      </c>
      <c r="G50" s="67">
        <v>35</v>
      </c>
      <c r="H50" s="90" t="s">
        <v>2028</v>
      </c>
      <c r="I50" s="66" t="s">
        <v>2036</v>
      </c>
      <c r="J50" s="66"/>
      <c r="K50" s="67">
        <v>0</v>
      </c>
    </row>
    <row r="51" spans="1:11" x14ac:dyDescent="0.55000000000000004">
      <c r="A51" s="87">
        <v>45972.32744212963</v>
      </c>
      <c r="B51" s="67">
        <v>78</v>
      </c>
      <c r="C51" s="66" t="s">
        <v>2026</v>
      </c>
      <c r="D51" s="66" t="s">
        <v>2035</v>
      </c>
      <c r="E51" s="68">
        <v>45867</v>
      </c>
      <c r="F51" s="67">
        <v>34</v>
      </c>
      <c r="G51" s="67">
        <v>35</v>
      </c>
      <c r="H51" s="90" t="s">
        <v>2028</v>
      </c>
      <c r="I51" s="66" t="s">
        <v>2036</v>
      </c>
      <c r="J51" s="66"/>
      <c r="K51" s="67">
        <v>0</v>
      </c>
    </row>
    <row r="52" spans="1:11" x14ac:dyDescent="0.55000000000000004">
      <c r="A52" s="87">
        <v>45972.32744212963</v>
      </c>
      <c r="B52" s="67">
        <v>78</v>
      </c>
      <c r="C52" s="66" t="s">
        <v>2026</v>
      </c>
      <c r="D52" s="66" t="s">
        <v>2035</v>
      </c>
      <c r="E52" s="68">
        <v>45868</v>
      </c>
      <c r="F52" s="67">
        <v>35</v>
      </c>
      <c r="G52" s="67">
        <v>35</v>
      </c>
      <c r="H52" s="90" t="s">
        <v>2028</v>
      </c>
      <c r="I52" s="66" t="s">
        <v>2036</v>
      </c>
      <c r="J52" s="66"/>
      <c r="K52" s="67">
        <v>0</v>
      </c>
    </row>
    <row r="53" spans="1:11" x14ac:dyDescent="0.55000000000000004">
      <c r="A53" s="87">
        <v>45972.32744212963</v>
      </c>
      <c r="B53" s="67">
        <v>78</v>
      </c>
      <c r="C53" s="66" t="s">
        <v>2026</v>
      </c>
      <c r="D53" s="66" t="s">
        <v>2035</v>
      </c>
      <c r="E53" s="68">
        <v>45869</v>
      </c>
      <c r="F53" s="67">
        <v>35</v>
      </c>
      <c r="G53" s="67">
        <v>39</v>
      </c>
      <c r="H53" s="90" t="s">
        <v>2028</v>
      </c>
      <c r="I53" s="66" t="s">
        <v>2036</v>
      </c>
      <c r="J53" s="66"/>
      <c r="K53" s="67">
        <v>0</v>
      </c>
    </row>
    <row r="54" spans="1:11" x14ac:dyDescent="0.55000000000000004">
      <c r="A54" s="87">
        <v>45972.32744212963</v>
      </c>
      <c r="B54" s="67">
        <v>78</v>
      </c>
      <c r="C54" s="66" t="s">
        <v>2026</v>
      </c>
      <c r="D54" s="66" t="s">
        <v>2035</v>
      </c>
      <c r="E54" s="68">
        <v>45870</v>
      </c>
      <c r="F54" s="67">
        <v>35</v>
      </c>
      <c r="G54" s="67">
        <v>40</v>
      </c>
      <c r="H54" s="90" t="s">
        <v>2028</v>
      </c>
      <c r="I54" s="66" t="s">
        <v>2036</v>
      </c>
      <c r="J54" s="66"/>
      <c r="K54" s="67">
        <v>0</v>
      </c>
    </row>
    <row r="55" spans="1:11" x14ac:dyDescent="0.55000000000000004">
      <c r="A55" s="87">
        <v>45972.32744212963</v>
      </c>
      <c r="B55" s="67">
        <v>78</v>
      </c>
      <c r="C55" s="66" t="s">
        <v>2026</v>
      </c>
      <c r="D55" s="66" t="s">
        <v>2035</v>
      </c>
      <c r="E55" s="68">
        <v>45873</v>
      </c>
      <c r="F55" s="67">
        <v>39</v>
      </c>
      <c r="G55" s="67">
        <v>39</v>
      </c>
      <c r="H55" s="90" t="s">
        <v>2028</v>
      </c>
      <c r="I55" s="66" t="s">
        <v>2036</v>
      </c>
      <c r="J55" s="66"/>
      <c r="K55" s="67">
        <v>0</v>
      </c>
    </row>
    <row r="56" spans="1:11" x14ac:dyDescent="0.55000000000000004">
      <c r="A56" s="87">
        <v>45972.32744212963</v>
      </c>
      <c r="B56" s="67">
        <v>78</v>
      </c>
      <c r="C56" s="66" t="s">
        <v>2026</v>
      </c>
      <c r="D56" s="66" t="s">
        <v>2035</v>
      </c>
      <c r="E56" s="68">
        <v>45874</v>
      </c>
      <c r="F56" s="67">
        <v>40</v>
      </c>
      <c r="G56" s="67">
        <v>40</v>
      </c>
      <c r="H56" s="90" t="s">
        <v>2028</v>
      </c>
      <c r="I56" s="66" t="s">
        <v>2036</v>
      </c>
      <c r="J56" s="66"/>
      <c r="K56" s="67">
        <v>0</v>
      </c>
    </row>
    <row r="57" spans="1:11" x14ac:dyDescent="0.55000000000000004">
      <c r="A57" s="87">
        <v>45972.32744212963</v>
      </c>
      <c r="B57" s="67">
        <v>78</v>
      </c>
      <c r="C57" s="66" t="s">
        <v>2026</v>
      </c>
      <c r="D57" s="66" t="s">
        <v>2035</v>
      </c>
      <c r="E57" s="68">
        <v>45875</v>
      </c>
      <c r="F57" s="67">
        <v>39</v>
      </c>
      <c r="G57" s="67">
        <v>39</v>
      </c>
      <c r="H57" s="90" t="s">
        <v>2028</v>
      </c>
      <c r="I57" s="66" t="s">
        <v>2036</v>
      </c>
      <c r="J57" s="66"/>
      <c r="K57" s="67">
        <v>0</v>
      </c>
    </row>
    <row r="58" spans="1:11" x14ac:dyDescent="0.55000000000000004">
      <c r="A58" s="87">
        <v>45972.32744212963</v>
      </c>
      <c r="B58" s="67">
        <v>78</v>
      </c>
      <c r="C58" s="66" t="s">
        <v>2026</v>
      </c>
      <c r="D58" s="66" t="s">
        <v>2035</v>
      </c>
      <c r="E58" s="68">
        <v>45876</v>
      </c>
      <c r="F58" s="67">
        <v>40</v>
      </c>
      <c r="G58" s="67">
        <v>40</v>
      </c>
      <c r="H58" s="90" t="s">
        <v>2028</v>
      </c>
      <c r="I58" s="66" t="s">
        <v>2036</v>
      </c>
      <c r="J58" s="66"/>
      <c r="K58" s="67">
        <v>0</v>
      </c>
    </row>
    <row r="59" spans="1:11" x14ac:dyDescent="0.55000000000000004">
      <c r="A59" s="87">
        <v>45972.32744212963</v>
      </c>
      <c r="B59" s="67">
        <v>78</v>
      </c>
      <c r="C59" s="66" t="s">
        <v>2026</v>
      </c>
      <c r="D59" s="66" t="s">
        <v>2035</v>
      </c>
      <c r="E59" s="68">
        <v>45877</v>
      </c>
      <c r="F59" s="67">
        <v>39</v>
      </c>
      <c r="G59" s="67">
        <v>39</v>
      </c>
      <c r="H59" s="90" t="s">
        <v>2028</v>
      </c>
      <c r="I59" s="66" t="s">
        <v>2036</v>
      </c>
      <c r="J59" s="66"/>
      <c r="K59" s="67">
        <v>0</v>
      </c>
    </row>
    <row r="60" spans="1:11" x14ac:dyDescent="0.55000000000000004">
      <c r="A60" s="87">
        <v>45972.32744212963</v>
      </c>
      <c r="B60" s="67">
        <v>78</v>
      </c>
      <c r="C60" s="66" t="s">
        <v>2026</v>
      </c>
      <c r="D60" s="66" t="s">
        <v>2035</v>
      </c>
      <c r="E60" s="68">
        <v>45887</v>
      </c>
      <c r="F60" s="67">
        <v>40</v>
      </c>
      <c r="G60" s="67">
        <v>40</v>
      </c>
      <c r="H60" s="90" t="s">
        <v>2028</v>
      </c>
      <c r="I60" s="66" t="s">
        <v>2036</v>
      </c>
      <c r="J60" s="66"/>
      <c r="K60" s="67">
        <v>0</v>
      </c>
    </row>
    <row r="61" spans="1:11" x14ac:dyDescent="0.55000000000000004">
      <c r="A61" s="87">
        <v>45972.32744212963</v>
      </c>
      <c r="B61" s="67">
        <v>78</v>
      </c>
      <c r="C61" s="66" t="s">
        <v>2026</v>
      </c>
      <c r="D61" s="66" t="s">
        <v>2035</v>
      </c>
      <c r="E61" s="68">
        <v>45888</v>
      </c>
      <c r="F61" s="67">
        <v>39</v>
      </c>
      <c r="G61" s="67">
        <v>39</v>
      </c>
      <c r="H61" s="90" t="s">
        <v>2028</v>
      </c>
      <c r="I61" s="66" t="s">
        <v>2036</v>
      </c>
      <c r="J61" s="66"/>
      <c r="K61" s="67">
        <v>0</v>
      </c>
    </row>
    <row r="62" spans="1:11" x14ac:dyDescent="0.55000000000000004">
      <c r="A62" s="87">
        <v>45972.32744212963</v>
      </c>
      <c r="B62" s="67">
        <v>78</v>
      </c>
      <c r="C62" s="66" t="s">
        <v>2026</v>
      </c>
      <c r="D62" s="66" t="s">
        <v>2035</v>
      </c>
      <c r="E62" s="68">
        <v>45889</v>
      </c>
      <c r="F62" s="67">
        <v>40</v>
      </c>
      <c r="G62" s="67">
        <v>40</v>
      </c>
      <c r="H62" s="90" t="s">
        <v>2028</v>
      </c>
      <c r="I62" s="66" t="s">
        <v>2036</v>
      </c>
      <c r="J62" s="66"/>
      <c r="K62" s="67">
        <v>0</v>
      </c>
    </row>
    <row r="63" spans="1:11" x14ac:dyDescent="0.55000000000000004">
      <c r="A63" s="87">
        <v>45972.32744212963</v>
      </c>
      <c r="B63" s="67">
        <v>78</v>
      </c>
      <c r="C63" s="66" t="s">
        <v>2026</v>
      </c>
      <c r="D63" s="66" t="s">
        <v>2035</v>
      </c>
      <c r="E63" s="68">
        <v>45890</v>
      </c>
      <c r="F63" s="67">
        <v>39</v>
      </c>
      <c r="G63" s="67">
        <v>39</v>
      </c>
      <c r="H63" s="90" t="s">
        <v>2028</v>
      </c>
      <c r="I63" s="66" t="s">
        <v>2036</v>
      </c>
      <c r="J63" s="66"/>
      <c r="K63" s="67">
        <v>0</v>
      </c>
    </row>
    <row r="64" spans="1:11" x14ac:dyDescent="0.55000000000000004">
      <c r="A64" s="87">
        <v>45972.32744212963</v>
      </c>
      <c r="B64" s="67">
        <v>78</v>
      </c>
      <c r="C64" s="66" t="s">
        <v>2026</v>
      </c>
      <c r="D64" s="66" t="s">
        <v>2035</v>
      </c>
      <c r="E64" s="68">
        <v>45891</v>
      </c>
      <c r="F64" s="67">
        <v>40</v>
      </c>
      <c r="G64" s="67">
        <v>40</v>
      </c>
      <c r="H64" s="90" t="s">
        <v>2028</v>
      </c>
      <c r="I64" s="66" t="s">
        <v>2036</v>
      </c>
      <c r="J64" s="66"/>
      <c r="K64" s="67">
        <v>0</v>
      </c>
    </row>
    <row r="65" spans="1:11" x14ac:dyDescent="0.55000000000000004">
      <c r="A65" s="87">
        <v>45972.32744212963</v>
      </c>
      <c r="B65" s="67">
        <v>78</v>
      </c>
      <c r="C65" s="66" t="s">
        <v>2026</v>
      </c>
      <c r="D65" s="66" t="s">
        <v>2035</v>
      </c>
      <c r="E65" s="68">
        <v>45894</v>
      </c>
      <c r="F65" s="67">
        <v>39</v>
      </c>
      <c r="G65" s="67">
        <v>40</v>
      </c>
      <c r="H65" s="90" t="s">
        <v>2028</v>
      </c>
      <c r="I65" s="66" t="s">
        <v>2036</v>
      </c>
      <c r="J65" s="66"/>
      <c r="K65" s="67">
        <v>0</v>
      </c>
    </row>
    <row r="66" spans="1:11" x14ac:dyDescent="0.55000000000000004">
      <c r="A66" s="87">
        <v>45972.32744212963</v>
      </c>
      <c r="B66" s="67">
        <v>78</v>
      </c>
      <c r="C66" s="66" t="s">
        <v>2026</v>
      </c>
      <c r="D66" s="66" t="s">
        <v>2035</v>
      </c>
      <c r="E66" s="68">
        <v>45895</v>
      </c>
      <c r="F66" s="67">
        <v>40</v>
      </c>
      <c r="G66" s="67">
        <v>42</v>
      </c>
      <c r="H66" s="90" t="s">
        <v>2028</v>
      </c>
      <c r="I66" s="66" t="s">
        <v>2036</v>
      </c>
      <c r="J66" s="66"/>
      <c r="K66" s="67">
        <v>0</v>
      </c>
    </row>
    <row r="67" spans="1:11" x14ac:dyDescent="0.55000000000000004">
      <c r="A67" s="87">
        <v>45972.32744212963</v>
      </c>
      <c r="B67" s="67">
        <v>78</v>
      </c>
      <c r="C67" s="66" t="s">
        <v>2026</v>
      </c>
      <c r="D67" s="66" t="s">
        <v>2035</v>
      </c>
      <c r="E67" s="68">
        <v>45896</v>
      </c>
      <c r="F67" s="67">
        <v>40</v>
      </c>
      <c r="G67" s="67">
        <v>38</v>
      </c>
      <c r="H67" s="90" t="s">
        <v>2028</v>
      </c>
      <c r="I67" s="66" t="s">
        <v>2036</v>
      </c>
      <c r="J67" s="66"/>
      <c r="K67" s="67">
        <v>0</v>
      </c>
    </row>
    <row r="68" spans="1:11" x14ac:dyDescent="0.55000000000000004">
      <c r="A68" s="87">
        <v>45972.32744212963</v>
      </c>
      <c r="B68" s="67">
        <v>78</v>
      </c>
      <c r="C68" s="66" t="s">
        <v>2026</v>
      </c>
      <c r="D68" s="66" t="s">
        <v>2035</v>
      </c>
      <c r="E68" s="68">
        <v>45897</v>
      </c>
      <c r="F68" s="67">
        <v>42</v>
      </c>
      <c r="G68" s="67">
        <v>0</v>
      </c>
      <c r="H68" s="90" t="s">
        <v>2028</v>
      </c>
      <c r="I68" s="66" t="s">
        <v>2036</v>
      </c>
      <c r="J68" s="66"/>
      <c r="K68" s="67">
        <v>0</v>
      </c>
    </row>
    <row r="69" spans="1:11" x14ac:dyDescent="0.55000000000000004">
      <c r="A69" s="87">
        <v>45972.32744212963</v>
      </c>
      <c r="B69" s="67">
        <v>78</v>
      </c>
      <c r="C69" s="66" t="s">
        <v>2026</v>
      </c>
      <c r="D69" s="66" t="s">
        <v>2035</v>
      </c>
      <c r="E69" s="68">
        <v>45898</v>
      </c>
      <c r="F69" s="67">
        <v>38</v>
      </c>
      <c r="G69" s="67">
        <v>0</v>
      </c>
      <c r="H69" s="90" t="s">
        <v>2028</v>
      </c>
      <c r="I69" s="66" t="s">
        <v>2036</v>
      </c>
      <c r="J69" s="66"/>
      <c r="K69" s="67">
        <v>0</v>
      </c>
    </row>
    <row r="70" spans="1:11" x14ac:dyDescent="0.55000000000000004">
      <c r="A70" s="87">
        <v>45972.32744212963</v>
      </c>
      <c r="B70" s="67">
        <v>78</v>
      </c>
      <c r="C70" s="66" t="s">
        <v>2026</v>
      </c>
      <c r="D70" s="66" t="s">
        <v>2037</v>
      </c>
      <c r="E70" s="68">
        <v>45873</v>
      </c>
      <c r="F70" s="67">
        <v>0</v>
      </c>
      <c r="G70" s="67">
        <v>20</v>
      </c>
      <c r="H70" s="90" t="s">
        <v>2028</v>
      </c>
      <c r="I70" s="66" t="s">
        <v>2038</v>
      </c>
      <c r="J70" s="66"/>
      <c r="K70" s="67">
        <v>0</v>
      </c>
    </row>
    <row r="71" spans="1:11" x14ac:dyDescent="0.55000000000000004">
      <c r="A71" s="87">
        <v>45972.32744212963</v>
      </c>
      <c r="B71" s="67">
        <v>78</v>
      </c>
      <c r="C71" s="66" t="s">
        <v>2026</v>
      </c>
      <c r="D71" s="66" t="s">
        <v>2037</v>
      </c>
      <c r="E71" s="68">
        <v>45874</v>
      </c>
      <c r="F71" s="67">
        <v>0</v>
      </c>
      <c r="G71" s="67">
        <v>30</v>
      </c>
      <c r="H71" s="90" t="s">
        <v>2028</v>
      </c>
      <c r="I71" s="66" t="s">
        <v>2038</v>
      </c>
      <c r="J71" s="66"/>
      <c r="K71" s="67">
        <v>0</v>
      </c>
    </row>
    <row r="72" spans="1:11" x14ac:dyDescent="0.55000000000000004">
      <c r="A72" s="87">
        <v>45972.32744212963</v>
      </c>
      <c r="B72" s="67">
        <v>78</v>
      </c>
      <c r="C72" s="66" t="s">
        <v>2026</v>
      </c>
      <c r="D72" s="66" t="s">
        <v>2037</v>
      </c>
      <c r="E72" s="68">
        <v>45875</v>
      </c>
      <c r="F72" s="67">
        <v>20</v>
      </c>
      <c r="G72" s="67">
        <v>30</v>
      </c>
      <c r="H72" s="90" t="s">
        <v>2028</v>
      </c>
      <c r="I72" s="66" t="s">
        <v>2038</v>
      </c>
      <c r="J72" s="66"/>
      <c r="K72" s="67">
        <v>0</v>
      </c>
    </row>
    <row r="73" spans="1:11" x14ac:dyDescent="0.55000000000000004">
      <c r="A73" s="87">
        <v>45972.32744212963</v>
      </c>
      <c r="B73" s="67">
        <v>78</v>
      </c>
      <c r="C73" s="66" t="s">
        <v>2026</v>
      </c>
      <c r="D73" s="66" t="s">
        <v>2037</v>
      </c>
      <c r="E73" s="68">
        <v>45876</v>
      </c>
      <c r="F73" s="67">
        <v>30</v>
      </c>
      <c r="G73" s="67">
        <v>0</v>
      </c>
      <c r="H73" s="90" t="s">
        <v>2028</v>
      </c>
      <c r="I73" s="66" t="s">
        <v>2038</v>
      </c>
      <c r="J73" s="66"/>
      <c r="K73" s="67">
        <v>0</v>
      </c>
    </row>
    <row r="74" spans="1:11" x14ac:dyDescent="0.55000000000000004">
      <c r="A74" s="87">
        <v>45972.32744212963</v>
      </c>
      <c r="B74" s="67">
        <v>78</v>
      </c>
      <c r="C74" s="66" t="s">
        <v>2026</v>
      </c>
      <c r="D74" s="66" t="s">
        <v>2037</v>
      </c>
      <c r="E74" s="68">
        <v>45877</v>
      </c>
      <c r="F74" s="67">
        <v>30</v>
      </c>
      <c r="G74" s="67">
        <v>20</v>
      </c>
      <c r="H74" s="90" t="s">
        <v>2028</v>
      </c>
      <c r="I74" s="66" t="s">
        <v>2038</v>
      </c>
      <c r="J74" s="66"/>
      <c r="K74" s="67">
        <v>0</v>
      </c>
    </row>
    <row r="75" spans="1:11" x14ac:dyDescent="0.55000000000000004">
      <c r="A75" s="87">
        <v>45972.32744212963</v>
      </c>
      <c r="B75" s="67">
        <v>78</v>
      </c>
      <c r="C75" s="66" t="s">
        <v>2026</v>
      </c>
      <c r="D75" s="66" t="s">
        <v>2037</v>
      </c>
      <c r="E75" s="68">
        <v>45888</v>
      </c>
      <c r="F75" s="67">
        <v>20</v>
      </c>
      <c r="G75" s="67">
        <v>0</v>
      </c>
      <c r="H75" s="90" t="s">
        <v>2028</v>
      </c>
      <c r="I75" s="66" t="s">
        <v>2038</v>
      </c>
      <c r="J75" s="66"/>
      <c r="K75" s="67">
        <v>0</v>
      </c>
    </row>
    <row r="76" spans="1:11" x14ac:dyDescent="0.55000000000000004">
      <c r="A76" s="87">
        <v>45972.32744212963</v>
      </c>
      <c r="B76" s="67">
        <v>78</v>
      </c>
      <c r="C76" s="66" t="s">
        <v>2026</v>
      </c>
      <c r="D76" s="66" t="s">
        <v>2039</v>
      </c>
      <c r="E76" s="68">
        <v>45869</v>
      </c>
      <c r="F76" s="67">
        <v>0</v>
      </c>
      <c r="G76" s="67">
        <v>3</v>
      </c>
      <c r="H76" s="90" t="s">
        <v>2028</v>
      </c>
      <c r="I76" s="66" t="s">
        <v>2040</v>
      </c>
      <c r="J76" s="66"/>
      <c r="K76" s="67">
        <v>0</v>
      </c>
    </row>
    <row r="77" spans="1:11" x14ac:dyDescent="0.55000000000000004">
      <c r="A77" s="87">
        <v>45972.32744212963</v>
      </c>
      <c r="B77" s="67">
        <v>78</v>
      </c>
      <c r="C77" s="66" t="s">
        <v>2026</v>
      </c>
      <c r="D77" s="66" t="s">
        <v>2039</v>
      </c>
      <c r="E77" s="68">
        <v>45870</v>
      </c>
      <c r="F77" s="67">
        <v>0</v>
      </c>
      <c r="G77" s="67">
        <v>5</v>
      </c>
      <c r="H77" s="90" t="s">
        <v>2028</v>
      </c>
      <c r="I77" s="66" t="s">
        <v>2040</v>
      </c>
      <c r="J77" s="66"/>
      <c r="K77" s="67">
        <v>0</v>
      </c>
    </row>
    <row r="78" spans="1:11" x14ac:dyDescent="0.55000000000000004">
      <c r="A78" s="87">
        <v>45972.32744212963</v>
      </c>
      <c r="B78" s="67">
        <v>78</v>
      </c>
      <c r="C78" s="66" t="s">
        <v>2026</v>
      </c>
      <c r="D78" s="66" t="s">
        <v>2039</v>
      </c>
      <c r="E78" s="68">
        <v>45873</v>
      </c>
      <c r="F78" s="67">
        <v>0</v>
      </c>
      <c r="G78" s="67">
        <v>5</v>
      </c>
      <c r="H78" s="90" t="s">
        <v>2028</v>
      </c>
      <c r="I78" s="66" t="s">
        <v>2040</v>
      </c>
      <c r="J78" s="66"/>
      <c r="K78" s="67">
        <v>0</v>
      </c>
    </row>
    <row r="79" spans="1:11" x14ac:dyDescent="0.55000000000000004">
      <c r="A79" s="87">
        <v>45972.32744212963</v>
      </c>
      <c r="B79" s="67">
        <v>78</v>
      </c>
      <c r="C79" s="66" t="s">
        <v>2026</v>
      </c>
      <c r="D79" s="66" t="s">
        <v>2039</v>
      </c>
      <c r="E79" s="68">
        <v>45874</v>
      </c>
      <c r="F79" s="67">
        <v>3</v>
      </c>
      <c r="G79" s="67">
        <v>0</v>
      </c>
      <c r="H79" s="90" t="s">
        <v>2028</v>
      </c>
      <c r="I79" s="66" t="s">
        <v>2040</v>
      </c>
      <c r="J79" s="66"/>
      <c r="K79" s="67">
        <v>0</v>
      </c>
    </row>
    <row r="80" spans="1:11" x14ac:dyDescent="0.55000000000000004">
      <c r="A80" s="87">
        <v>45972.32744212963</v>
      </c>
      <c r="B80" s="67">
        <v>78</v>
      </c>
      <c r="C80" s="66" t="s">
        <v>2026</v>
      </c>
      <c r="D80" s="66" t="s">
        <v>2039</v>
      </c>
      <c r="E80" s="68">
        <v>45875</v>
      </c>
      <c r="F80" s="67">
        <v>5</v>
      </c>
      <c r="G80" s="67">
        <v>0</v>
      </c>
      <c r="H80" s="90" t="s">
        <v>2028</v>
      </c>
      <c r="I80" s="66" t="s">
        <v>2040</v>
      </c>
      <c r="J80" s="66"/>
      <c r="K80" s="67">
        <v>0</v>
      </c>
    </row>
    <row r="81" spans="1:11" x14ac:dyDescent="0.55000000000000004">
      <c r="A81" s="87">
        <v>45972.32744212963</v>
      </c>
      <c r="B81" s="67">
        <v>78</v>
      </c>
      <c r="C81" s="66" t="s">
        <v>2026</v>
      </c>
      <c r="D81" s="66" t="s">
        <v>2039</v>
      </c>
      <c r="E81" s="68">
        <v>45876</v>
      </c>
      <c r="F81" s="67">
        <v>5</v>
      </c>
      <c r="G81" s="67">
        <v>0</v>
      </c>
      <c r="H81" s="90" t="s">
        <v>2028</v>
      </c>
      <c r="I81" s="66" t="s">
        <v>2040</v>
      </c>
      <c r="J81" s="66"/>
      <c r="K81" s="67">
        <v>0</v>
      </c>
    </row>
    <row r="82" spans="1:11" x14ac:dyDescent="0.55000000000000004">
      <c r="A82" s="87">
        <v>45972.32744212963</v>
      </c>
      <c r="B82" s="67">
        <v>78</v>
      </c>
      <c r="C82" s="66" t="s">
        <v>2026</v>
      </c>
      <c r="D82" s="66" t="s">
        <v>2039</v>
      </c>
      <c r="E82" s="68">
        <v>45889</v>
      </c>
      <c r="F82" s="67">
        <v>0</v>
      </c>
      <c r="G82" s="67">
        <v>6</v>
      </c>
      <c r="H82" s="90" t="s">
        <v>2028</v>
      </c>
      <c r="I82" s="66" t="s">
        <v>2040</v>
      </c>
      <c r="J82" s="66"/>
      <c r="K82" s="67">
        <v>0</v>
      </c>
    </row>
    <row r="83" spans="1:11" x14ac:dyDescent="0.55000000000000004">
      <c r="A83" s="87">
        <v>45972.32744212963</v>
      </c>
      <c r="B83" s="67">
        <v>78</v>
      </c>
      <c r="C83" s="66" t="s">
        <v>2026</v>
      </c>
      <c r="D83" s="66" t="s">
        <v>2039</v>
      </c>
      <c r="E83" s="68">
        <v>45890</v>
      </c>
      <c r="F83" s="67">
        <v>0</v>
      </c>
      <c r="G83" s="67">
        <v>6</v>
      </c>
      <c r="H83" s="90" t="s">
        <v>2028</v>
      </c>
      <c r="I83" s="66" t="s">
        <v>2040</v>
      </c>
      <c r="J83" s="66"/>
      <c r="K83" s="67">
        <v>0</v>
      </c>
    </row>
    <row r="84" spans="1:11" x14ac:dyDescent="0.55000000000000004">
      <c r="A84" s="87">
        <v>45972.32744212963</v>
      </c>
      <c r="B84" s="67">
        <v>78</v>
      </c>
      <c r="C84" s="66" t="s">
        <v>2026</v>
      </c>
      <c r="D84" s="66" t="s">
        <v>2039</v>
      </c>
      <c r="E84" s="68">
        <v>45891</v>
      </c>
      <c r="F84" s="67">
        <v>0</v>
      </c>
      <c r="G84" s="67">
        <v>6</v>
      </c>
      <c r="H84" s="90" t="s">
        <v>2028</v>
      </c>
      <c r="I84" s="66" t="s">
        <v>2040</v>
      </c>
      <c r="J84" s="66"/>
      <c r="K84" s="67">
        <v>0</v>
      </c>
    </row>
    <row r="85" spans="1:11" x14ac:dyDescent="0.55000000000000004">
      <c r="A85" s="87">
        <v>45972.32744212963</v>
      </c>
      <c r="B85" s="67">
        <v>78</v>
      </c>
      <c r="C85" s="66" t="s">
        <v>2026</v>
      </c>
      <c r="D85" s="66" t="s">
        <v>2039</v>
      </c>
      <c r="E85" s="68">
        <v>45894</v>
      </c>
      <c r="F85" s="67">
        <v>6</v>
      </c>
      <c r="G85" s="67">
        <v>0</v>
      </c>
      <c r="H85" s="90" t="s">
        <v>2028</v>
      </c>
      <c r="I85" s="66" t="s">
        <v>2040</v>
      </c>
      <c r="J85" s="66"/>
      <c r="K85" s="67">
        <v>0</v>
      </c>
    </row>
    <row r="86" spans="1:11" x14ac:dyDescent="0.55000000000000004">
      <c r="A86" s="87">
        <v>45972.32744212963</v>
      </c>
      <c r="B86" s="67">
        <v>78</v>
      </c>
      <c r="C86" s="66" t="s">
        <v>2026</v>
      </c>
      <c r="D86" s="66" t="s">
        <v>2039</v>
      </c>
      <c r="E86" s="68">
        <v>45895</v>
      </c>
      <c r="F86" s="67">
        <v>6</v>
      </c>
      <c r="G86" s="67">
        <v>0</v>
      </c>
      <c r="H86" s="90" t="s">
        <v>2028</v>
      </c>
      <c r="I86" s="66" t="s">
        <v>2040</v>
      </c>
      <c r="J86" s="66"/>
      <c r="K86" s="67">
        <v>0</v>
      </c>
    </row>
    <row r="87" spans="1:11" x14ac:dyDescent="0.55000000000000004">
      <c r="A87" s="87">
        <v>45972.32744212963</v>
      </c>
      <c r="B87" s="67">
        <v>78</v>
      </c>
      <c r="C87" s="66" t="s">
        <v>2026</v>
      </c>
      <c r="D87" s="66" t="s">
        <v>2039</v>
      </c>
      <c r="E87" s="68">
        <v>45896</v>
      </c>
      <c r="F87" s="67">
        <v>6</v>
      </c>
      <c r="G87" s="67">
        <v>0</v>
      </c>
      <c r="H87" s="90" t="s">
        <v>2028</v>
      </c>
      <c r="I87" s="66" t="s">
        <v>2040</v>
      </c>
      <c r="J87" s="66"/>
      <c r="K87" s="67">
        <v>0</v>
      </c>
    </row>
    <row r="88" spans="1:11" x14ac:dyDescent="0.55000000000000004">
      <c r="A88" s="87">
        <v>45972.32744212963</v>
      </c>
      <c r="B88" s="67">
        <v>78</v>
      </c>
      <c r="C88" s="66" t="s">
        <v>2026</v>
      </c>
      <c r="D88" s="66" t="s">
        <v>2041</v>
      </c>
      <c r="E88" s="68">
        <v>45866</v>
      </c>
      <c r="F88" s="67">
        <v>5</v>
      </c>
      <c r="G88" s="67">
        <v>0</v>
      </c>
      <c r="H88" s="90" t="s">
        <v>2028</v>
      </c>
      <c r="I88" s="66" t="s">
        <v>2042</v>
      </c>
      <c r="J88" s="66"/>
      <c r="K88" s="67">
        <v>0</v>
      </c>
    </row>
    <row r="89" spans="1:11" x14ac:dyDescent="0.55000000000000004">
      <c r="A89" s="87">
        <v>45972.32744212963</v>
      </c>
      <c r="B89" s="67">
        <v>78</v>
      </c>
      <c r="C89" s="66" t="s">
        <v>2026</v>
      </c>
      <c r="D89" s="66" t="s">
        <v>2041</v>
      </c>
      <c r="E89" s="68">
        <v>45868</v>
      </c>
      <c r="F89" s="67">
        <v>14</v>
      </c>
      <c r="G89" s="67">
        <v>0</v>
      </c>
      <c r="H89" s="90" t="s">
        <v>2028</v>
      </c>
      <c r="I89" s="66" t="s">
        <v>2042</v>
      </c>
      <c r="J89" s="66"/>
      <c r="K89" s="67">
        <v>0</v>
      </c>
    </row>
    <row r="90" spans="1:11" x14ac:dyDescent="0.55000000000000004">
      <c r="A90" s="87">
        <v>45972.32744212963</v>
      </c>
      <c r="B90" s="67">
        <v>78</v>
      </c>
      <c r="C90" s="66" t="s">
        <v>2026</v>
      </c>
      <c r="D90" s="66" t="s">
        <v>2041</v>
      </c>
      <c r="E90" s="68">
        <v>45869</v>
      </c>
      <c r="F90" s="67">
        <v>14</v>
      </c>
      <c r="G90" s="67">
        <v>0</v>
      </c>
      <c r="H90" s="90" t="s">
        <v>2028</v>
      </c>
      <c r="I90" s="66" t="s">
        <v>2042</v>
      </c>
      <c r="J90" s="66"/>
      <c r="K90" s="67">
        <v>0</v>
      </c>
    </row>
    <row r="91" spans="1:11" x14ac:dyDescent="0.55000000000000004">
      <c r="A91" s="87">
        <v>45972.32744212963</v>
      </c>
      <c r="B91" s="67">
        <v>78</v>
      </c>
      <c r="C91" s="66" t="s">
        <v>2026</v>
      </c>
      <c r="D91" s="66" t="s">
        <v>2041</v>
      </c>
      <c r="E91" s="68">
        <v>45870</v>
      </c>
      <c r="F91" s="67">
        <v>29</v>
      </c>
      <c r="G91" s="67">
        <v>0</v>
      </c>
      <c r="H91" s="90" t="s">
        <v>2028</v>
      </c>
      <c r="I91" s="66" t="s">
        <v>2042</v>
      </c>
      <c r="J91" s="66"/>
      <c r="K91" s="67">
        <v>0</v>
      </c>
    </row>
    <row r="92" spans="1:11" x14ac:dyDescent="0.55000000000000004">
      <c r="A92" s="87">
        <v>45972.32744212963</v>
      </c>
      <c r="B92" s="67">
        <v>78</v>
      </c>
      <c r="C92" s="66" t="s">
        <v>2026</v>
      </c>
      <c r="D92" s="66" t="s">
        <v>2041</v>
      </c>
      <c r="E92" s="68">
        <v>45873</v>
      </c>
      <c r="F92" s="67">
        <v>13</v>
      </c>
      <c r="G92" s="67">
        <v>0</v>
      </c>
      <c r="H92" s="90" t="s">
        <v>2028</v>
      </c>
      <c r="I92" s="66" t="s">
        <v>2042</v>
      </c>
      <c r="J92" s="66"/>
      <c r="K92" s="67">
        <v>0</v>
      </c>
    </row>
    <row r="93" spans="1:11" x14ac:dyDescent="0.55000000000000004">
      <c r="A93" s="87">
        <v>45972.32744212963</v>
      </c>
      <c r="B93" s="67">
        <v>78</v>
      </c>
      <c r="C93" s="66" t="s">
        <v>2026</v>
      </c>
      <c r="D93" s="66" t="s">
        <v>2041</v>
      </c>
      <c r="E93" s="68">
        <v>45874</v>
      </c>
      <c r="F93" s="67">
        <v>14</v>
      </c>
      <c r="G93" s="67">
        <v>0</v>
      </c>
      <c r="H93" s="90" t="s">
        <v>2028</v>
      </c>
      <c r="I93" s="66" t="s">
        <v>2042</v>
      </c>
      <c r="J93" s="66"/>
      <c r="K93" s="67">
        <v>0</v>
      </c>
    </row>
    <row r="94" spans="1:11" x14ac:dyDescent="0.55000000000000004">
      <c r="A94" s="87">
        <v>45972.32744212963</v>
      </c>
      <c r="B94" s="67">
        <v>78</v>
      </c>
      <c r="C94" s="66" t="s">
        <v>2026</v>
      </c>
      <c r="D94" s="66" t="s">
        <v>2041</v>
      </c>
      <c r="E94" s="68">
        <v>45875</v>
      </c>
      <c r="F94" s="67">
        <v>14</v>
      </c>
      <c r="G94" s="67">
        <v>0</v>
      </c>
      <c r="H94" s="90" t="s">
        <v>2028</v>
      </c>
      <c r="I94" s="66" t="s">
        <v>2042</v>
      </c>
      <c r="J94" s="66"/>
      <c r="K94" s="67">
        <v>0</v>
      </c>
    </row>
    <row r="95" spans="1:11" x14ac:dyDescent="0.55000000000000004">
      <c r="A95" s="87">
        <v>45972.32744212963</v>
      </c>
      <c r="B95" s="67">
        <v>78</v>
      </c>
      <c r="C95" s="66" t="s">
        <v>2026</v>
      </c>
      <c r="D95" s="66" t="s">
        <v>2041</v>
      </c>
      <c r="E95" s="68">
        <v>45876</v>
      </c>
      <c r="F95" s="67">
        <v>26</v>
      </c>
      <c r="G95" s="67">
        <v>0</v>
      </c>
      <c r="H95" s="90" t="s">
        <v>2028</v>
      </c>
      <c r="I95" s="66" t="s">
        <v>2042</v>
      </c>
      <c r="J95" s="66"/>
      <c r="K95" s="67">
        <v>0</v>
      </c>
    </row>
    <row r="96" spans="1:11" x14ac:dyDescent="0.55000000000000004">
      <c r="A96" s="87">
        <v>45972.32744212963</v>
      </c>
      <c r="B96" s="67">
        <v>78</v>
      </c>
      <c r="C96" s="66" t="s">
        <v>2026</v>
      </c>
      <c r="D96" s="66" t="s">
        <v>2041</v>
      </c>
      <c r="E96" s="68">
        <v>45877</v>
      </c>
      <c r="F96" s="67">
        <v>10</v>
      </c>
      <c r="G96" s="67">
        <v>0</v>
      </c>
      <c r="H96" s="90" t="s">
        <v>2028</v>
      </c>
      <c r="I96" s="66" t="s">
        <v>2042</v>
      </c>
      <c r="J96" s="66"/>
      <c r="K96" s="67">
        <v>0</v>
      </c>
    </row>
    <row r="97" spans="1:11" x14ac:dyDescent="0.55000000000000004">
      <c r="A97" s="87">
        <v>45972.32744212963</v>
      </c>
      <c r="B97" s="67">
        <v>78</v>
      </c>
      <c r="C97" s="66" t="s">
        <v>2026</v>
      </c>
      <c r="D97" s="66" t="s">
        <v>2041</v>
      </c>
      <c r="E97" s="68">
        <v>45887</v>
      </c>
      <c r="F97" s="67">
        <v>10</v>
      </c>
      <c r="G97" s="67">
        <v>20</v>
      </c>
      <c r="H97" s="90" t="s">
        <v>2028</v>
      </c>
      <c r="I97" s="66" t="s">
        <v>2042</v>
      </c>
      <c r="J97" s="66"/>
      <c r="K97" s="67">
        <v>0</v>
      </c>
    </row>
    <row r="98" spans="1:11" x14ac:dyDescent="0.55000000000000004">
      <c r="A98" s="87">
        <v>45972.32744212963</v>
      </c>
      <c r="B98" s="67">
        <v>78</v>
      </c>
      <c r="C98" s="66" t="s">
        <v>2026</v>
      </c>
      <c r="D98" s="66" t="s">
        <v>2041</v>
      </c>
      <c r="E98" s="68">
        <v>45888</v>
      </c>
      <c r="F98" s="67">
        <v>15</v>
      </c>
      <c r="G98" s="67">
        <v>30</v>
      </c>
      <c r="H98" s="90" t="s">
        <v>2028</v>
      </c>
      <c r="I98" s="66" t="s">
        <v>2042</v>
      </c>
      <c r="J98" s="66"/>
      <c r="K98" s="67">
        <v>0</v>
      </c>
    </row>
    <row r="99" spans="1:11" x14ac:dyDescent="0.55000000000000004">
      <c r="A99" s="87">
        <v>45972.32744212963</v>
      </c>
      <c r="B99" s="67">
        <v>78</v>
      </c>
      <c r="C99" s="66" t="s">
        <v>2026</v>
      </c>
      <c r="D99" s="66" t="s">
        <v>2041</v>
      </c>
      <c r="E99" s="68">
        <v>45889</v>
      </c>
      <c r="F99" s="67">
        <v>10</v>
      </c>
      <c r="G99" s="67">
        <v>0</v>
      </c>
      <c r="H99" s="90" t="s">
        <v>2028</v>
      </c>
      <c r="I99" s="66" t="s">
        <v>2042</v>
      </c>
      <c r="J99" s="66"/>
      <c r="K99" s="67">
        <v>0</v>
      </c>
    </row>
    <row r="100" spans="1:11" x14ac:dyDescent="0.55000000000000004">
      <c r="A100" s="87">
        <v>45972.32744212963</v>
      </c>
      <c r="B100" s="67">
        <v>78</v>
      </c>
      <c r="C100" s="66" t="s">
        <v>2026</v>
      </c>
      <c r="D100" s="66" t="s">
        <v>2041</v>
      </c>
      <c r="E100" s="68">
        <v>45890</v>
      </c>
      <c r="F100" s="67">
        <v>14</v>
      </c>
      <c r="G100" s="67">
        <v>0</v>
      </c>
      <c r="H100" s="90" t="s">
        <v>2028</v>
      </c>
      <c r="I100" s="66" t="s">
        <v>2042</v>
      </c>
      <c r="J100" s="66"/>
      <c r="K100" s="67">
        <v>0</v>
      </c>
    </row>
    <row r="101" spans="1:11" x14ac:dyDescent="0.55000000000000004">
      <c r="A101" s="87">
        <v>45972.32744212963</v>
      </c>
      <c r="B101" s="67">
        <v>78</v>
      </c>
      <c r="C101" s="66" t="s">
        <v>2026</v>
      </c>
      <c r="D101" s="66" t="s">
        <v>2041</v>
      </c>
      <c r="E101" s="68">
        <v>45891</v>
      </c>
      <c r="F101" s="67">
        <v>14</v>
      </c>
      <c r="G101" s="67">
        <v>0</v>
      </c>
      <c r="H101" s="90" t="s">
        <v>2028</v>
      </c>
      <c r="I101" s="66" t="s">
        <v>2042</v>
      </c>
      <c r="J101" s="66"/>
      <c r="K101" s="67">
        <v>0</v>
      </c>
    </row>
    <row r="102" spans="1:11" x14ac:dyDescent="0.55000000000000004">
      <c r="A102" s="87">
        <v>45972.32744212963</v>
      </c>
      <c r="B102" s="67">
        <v>78</v>
      </c>
      <c r="C102" s="66" t="s">
        <v>2026</v>
      </c>
      <c r="D102" s="66" t="s">
        <v>2041</v>
      </c>
      <c r="E102" s="68">
        <v>45894</v>
      </c>
      <c r="F102" s="67">
        <v>14</v>
      </c>
      <c r="G102" s="67">
        <v>0</v>
      </c>
      <c r="H102" s="90" t="s">
        <v>2028</v>
      </c>
      <c r="I102" s="66" t="s">
        <v>2042</v>
      </c>
      <c r="J102" s="66"/>
      <c r="K102" s="67">
        <v>0</v>
      </c>
    </row>
    <row r="103" spans="1:11" x14ac:dyDescent="0.55000000000000004">
      <c r="A103" s="87">
        <v>45972.32744212963</v>
      </c>
      <c r="B103" s="67">
        <v>78</v>
      </c>
      <c r="C103" s="66" t="s">
        <v>2026</v>
      </c>
      <c r="D103" s="66" t="s">
        <v>2041</v>
      </c>
      <c r="E103" s="68">
        <v>45895</v>
      </c>
      <c r="F103" s="67">
        <v>10</v>
      </c>
      <c r="G103" s="67">
        <v>0</v>
      </c>
      <c r="H103" s="90" t="s">
        <v>2028</v>
      </c>
      <c r="I103" s="66" t="s">
        <v>2042</v>
      </c>
      <c r="J103" s="66"/>
      <c r="K103" s="67">
        <v>0</v>
      </c>
    </row>
    <row r="104" spans="1:11" x14ac:dyDescent="0.55000000000000004">
      <c r="A104" s="87">
        <v>45972.32744212963</v>
      </c>
      <c r="B104" s="67">
        <v>78</v>
      </c>
      <c r="C104" s="66" t="s">
        <v>2026</v>
      </c>
      <c r="D104" s="66" t="s">
        <v>2041</v>
      </c>
      <c r="E104" s="68">
        <v>45896</v>
      </c>
      <c r="F104" s="67">
        <v>12</v>
      </c>
      <c r="G104" s="67">
        <v>0</v>
      </c>
      <c r="H104" s="90" t="s">
        <v>2028</v>
      </c>
      <c r="I104" s="66" t="s">
        <v>2042</v>
      </c>
      <c r="J104" s="66"/>
      <c r="K104" s="67">
        <v>0</v>
      </c>
    </row>
    <row r="105" spans="1:11" x14ac:dyDescent="0.55000000000000004">
      <c r="A105" s="87">
        <v>45972.32744212963</v>
      </c>
      <c r="B105" s="67">
        <v>78</v>
      </c>
      <c r="C105" s="66" t="s">
        <v>2026</v>
      </c>
      <c r="D105" s="66" t="s">
        <v>2043</v>
      </c>
      <c r="E105" s="68">
        <v>45866</v>
      </c>
      <c r="F105" s="67">
        <v>5</v>
      </c>
      <c r="G105" s="67">
        <v>0</v>
      </c>
      <c r="H105" s="90" t="s">
        <v>2028</v>
      </c>
      <c r="I105" s="66" t="s">
        <v>2044</v>
      </c>
      <c r="J105" s="66"/>
      <c r="K105" s="67">
        <v>0</v>
      </c>
    </row>
    <row r="106" spans="1:11" x14ac:dyDescent="0.55000000000000004">
      <c r="A106" s="87">
        <v>45972.32744212963</v>
      </c>
      <c r="B106" s="67">
        <v>78</v>
      </c>
      <c r="C106" s="66" t="s">
        <v>2026</v>
      </c>
      <c r="D106" s="66" t="s">
        <v>2043</v>
      </c>
      <c r="E106" s="68">
        <v>45867</v>
      </c>
      <c r="F106" s="67">
        <v>14</v>
      </c>
      <c r="G106" s="67">
        <v>0</v>
      </c>
      <c r="H106" s="90" t="s">
        <v>2028</v>
      </c>
      <c r="I106" s="66" t="s">
        <v>2044</v>
      </c>
      <c r="J106" s="66"/>
      <c r="K106" s="67">
        <v>0</v>
      </c>
    </row>
    <row r="107" spans="1:11" x14ac:dyDescent="0.55000000000000004">
      <c r="A107" s="87">
        <v>45972.32744212963</v>
      </c>
      <c r="B107" s="67">
        <v>78</v>
      </c>
      <c r="C107" s="66" t="s">
        <v>2026</v>
      </c>
      <c r="D107" s="66" t="s">
        <v>2043</v>
      </c>
      <c r="E107" s="68">
        <v>45889</v>
      </c>
      <c r="F107" s="67">
        <v>3</v>
      </c>
      <c r="G107" s="67">
        <v>20</v>
      </c>
      <c r="H107" s="90" t="s">
        <v>2028</v>
      </c>
      <c r="I107" s="66" t="s">
        <v>2044</v>
      </c>
      <c r="J107" s="66"/>
      <c r="K107" s="67">
        <v>0</v>
      </c>
    </row>
    <row r="108" spans="1:11" x14ac:dyDescent="0.55000000000000004">
      <c r="A108" s="87">
        <v>45972.32744212963</v>
      </c>
      <c r="B108" s="67">
        <v>78</v>
      </c>
      <c r="C108" s="66" t="s">
        <v>2026</v>
      </c>
      <c r="D108" s="66" t="s">
        <v>2043</v>
      </c>
      <c r="E108" s="68">
        <v>45890</v>
      </c>
      <c r="F108" s="67">
        <v>0</v>
      </c>
      <c r="G108" s="67">
        <v>20</v>
      </c>
      <c r="H108" s="90" t="s">
        <v>2028</v>
      </c>
      <c r="I108" s="66" t="s">
        <v>2044</v>
      </c>
      <c r="J108" s="66"/>
      <c r="K108" s="67">
        <v>0</v>
      </c>
    </row>
    <row r="109" spans="1:11" x14ac:dyDescent="0.55000000000000004">
      <c r="A109" s="87">
        <v>45972.32744212963</v>
      </c>
      <c r="B109" s="67">
        <v>78</v>
      </c>
      <c r="C109" s="66" t="s">
        <v>2026</v>
      </c>
      <c r="D109" s="66" t="s">
        <v>2043</v>
      </c>
      <c r="E109" s="68">
        <v>45891</v>
      </c>
      <c r="F109" s="67">
        <v>0</v>
      </c>
      <c r="G109" s="67">
        <v>20</v>
      </c>
      <c r="H109" s="90" t="s">
        <v>2028</v>
      </c>
      <c r="I109" s="66" t="s">
        <v>2044</v>
      </c>
      <c r="J109" s="66"/>
      <c r="K109" s="67">
        <v>0</v>
      </c>
    </row>
    <row r="110" spans="1:11" x14ac:dyDescent="0.55000000000000004">
      <c r="A110" s="87">
        <v>45972.32744212963</v>
      </c>
      <c r="B110" s="67">
        <v>78</v>
      </c>
      <c r="C110" s="66" t="s">
        <v>2026</v>
      </c>
      <c r="D110" s="66" t="s">
        <v>2043</v>
      </c>
      <c r="E110" s="68">
        <v>45894</v>
      </c>
      <c r="F110" s="67">
        <v>0</v>
      </c>
      <c r="G110" s="67">
        <v>20</v>
      </c>
      <c r="H110" s="90" t="s">
        <v>2028</v>
      </c>
      <c r="I110" s="66" t="s">
        <v>2044</v>
      </c>
      <c r="J110" s="66"/>
      <c r="K110" s="67">
        <v>0</v>
      </c>
    </row>
    <row r="111" spans="1:11" x14ac:dyDescent="0.55000000000000004">
      <c r="A111" s="87">
        <v>45972.32744212963</v>
      </c>
      <c r="B111" s="67">
        <v>78</v>
      </c>
      <c r="C111" s="66" t="s">
        <v>2026</v>
      </c>
      <c r="D111" s="66" t="s">
        <v>2043</v>
      </c>
      <c r="E111" s="68">
        <v>45895</v>
      </c>
      <c r="F111" s="67">
        <v>0</v>
      </c>
      <c r="G111" s="67">
        <v>20</v>
      </c>
      <c r="H111" s="90" t="s">
        <v>2028</v>
      </c>
      <c r="I111" s="66" t="s">
        <v>2044</v>
      </c>
      <c r="J111" s="66"/>
      <c r="K111" s="67">
        <v>0</v>
      </c>
    </row>
  </sheetData>
  <phoneticPr fontId="1"/>
  <pageMargins left="0.7" right="0.7" top="0.75" bottom="0.75" header="0.3" footer="0.3"/>
</worksheet>
</file>

<file path=xl/worksheets/sheet2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67BD6C-A53D-4E0E-B9DF-B506878108B7}">
  <dimension ref="A1:H34"/>
  <sheetViews>
    <sheetView workbookViewId="0"/>
  </sheetViews>
  <sheetFormatPr defaultRowHeight="18" x14ac:dyDescent="0.55000000000000004"/>
  <cols>
    <col min="1" max="1" width="18.1640625" bestFit="1" customWidth="1"/>
    <col min="4" max="4" width="49.83203125" customWidth="1"/>
  </cols>
  <sheetData>
    <row r="1" spans="1:8" x14ac:dyDescent="0.55000000000000004">
      <c r="A1" s="92" t="s">
        <v>2050</v>
      </c>
    </row>
    <row r="2" spans="1:8" x14ac:dyDescent="0.55000000000000004">
      <c r="A2" s="91" t="s">
        <v>2049</v>
      </c>
    </row>
    <row r="3" spans="1:8" x14ac:dyDescent="0.55000000000000004">
      <c r="A3" s="92" t="s">
        <v>2051</v>
      </c>
    </row>
    <row r="4" spans="1:8" x14ac:dyDescent="0.55000000000000004">
      <c r="A4" s="91" t="s">
        <v>2052</v>
      </c>
    </row>
    <row r="5" spans="1:8" x14ac:dyDescent="0.55000000000000004">
      <c r="A5" s="92" t="s">
        <v>2053</v>
      </c>
    </row>
    <row r="6" spans="1:8" x14ac:dyDescent="0.55000000000000004">
      <c r="A6" s="91" t="s">
        <v>2049</v>
      </c>
    </row>
    <row r="7" spans="1:8" x14ac:dyDescent="0.55000000000000004">
      <c r="A7" s="92" t="s">
        <v>2054</v>
      </c>
    </row>
    <row r="8" spans="1:8" x14ac:dyDescent="0.55000000000000004">
      <c r="A8" s="91" t="s">
        <v>2049</v>
      </c>
    </row>
    <row r="9" spans="1:8" x14ac:dyDescent="0.55000000000000004">
      <c r="A9" s="93" t="s">
        <v>2055</v>
      </c>
    </row>
    <row r="10" spans="1:8" ht="18.5" thickBot="1" x14ac:dyDescent="0.6">
      <c r="A10" s="65" t="s">
        <v>464</v>
      </c>
    </row>
    <row r="11" spans="1:8" ht="18" customHeight="1" x14ac:dyDescent="0.55000000000000004">
      <c r="A11" s="94" t="s">
        <v>2027</v>
      </c>
      <c r="D11" s="1370" t="s">
        <v>2056</v>
      </c>
      <c r="E11" s="1371"/>
      <c r="F11" s="1371"/>
      <c r="G11" s="1371"/>
      <c r="H11" s="1372"/>
    </row>
    <row r="12" spans="1:8" ht="18" customHeight="1" x14ac:dyDescent="0.55000000000000004">
      <c r="A12" s="94" t="s">
        <v>2030</v>
      </c>
      <c r="D12" s="1373"/>
      <c r="E12" s="1374"/>
      <c r="F12" s="1374"/>
      <c r="G12" s="1374"/>
      <c r="H12" s="1375"/>
    </row>
    <row r="13" spans="1:8" ht="18" customHeight="1" thickBot="1" x14ac:dyDescent="0.6">
      <c r="A13" s="94" t="s">
        <v>2033</v>
      </c>
      <c r="D13" s="1376"/>
      <c r="E13" s="1377"/>
      <c r="F13" s="1377"/>
      <c r="G13" s="1377"/>
      <c r="H13" s="1378"/>
    </row>
    <row r="14" spans="1:8" ht="18" customHeight="1" x14ac:dyDescent="0.55000000000000004">
      <c r="A14" s="94" t="s">
        <v>2035</v>
      </c>
      <c r="D14" s="1370" t="s">
        <v>2057</v>
      </c>
      <c r="E14" s="1371"/>
      <c r="F14" s="1371"/>
      <c r="G14" s="1371"/>
      <c r="H14" s="1372"/>
    </row>
    <row r="15" spans="1:8" ht="18" customHeight="1" x14ac:dyDescent="0.55000000000000004">
      <c r="A15" s="94" t="s">
        <v>2037</v>
      </c>
      <c r="D15" s="1373"/>
      <c r="E15" s="1374"/>
      <c r="F15" s="1374"/>
      <c r="G15" s="1374"/>
      <c r="H15" s="1375"/>
    </row>
    <row r="16" spans="1:8" ht="18" customHeight="1" thickBot="1" x14ac:dyDescent="0.6">
      <c r="A16" s="94" t="s">
        <v>2039</v>
      </c>
      <c r="D16" s="1376"/>
      <c r="E16" s="1377"/>
      <c r="F16" s="1377"/>
      <c r="G16" s="1377"/>
      <c r="H16" s="1378"/>
    </row>
    <row r="17" spans="1:8" ht="18" customHeight="1" x14ac:dyDescent="0.55000000000000004">
      <c r="A17" s="94" t="s">
        <v>2041</v>
      </c>
      <c r="D17" s="1379" t="s">
        <v>2058</v>
      </c>
      <c r="E17" s="1380"/>
      <c r="F17" s="1380"/>
      <c r="G17" s="1380"/>
      <c r="H17" s="1381"/>
    </row>
    <row r="18" spans="1:8" ht="18" customHeight="1" x14ac:dyDescent="0.55000000000000004">
      <c r="A18" s="94" t="s">
        <v>2043</v>
      </c>
      <c r="D18" s="1382"/>
      <c r="E18" s="1383"/>
      <c r="F18" s="1383"/>
      <c r="G18" s="1383"/>
      <c r="H18" s="1384"/>
    </row>
    <row r="19" spans="1:8" ht="18.5" thickBot="1" x14ac:dyDescent="0.6">
      <c r="D19" s="1385"/>
      <c r="E19" s="1386"/>
      <c r="F19" s="1386"/>
      <c r="G19" s="1386"/>
      <c r="H19" s="1387"/>
    </row>
    <row r="20" spans="1:8" x14ac:dyDescent="0.55000000000000004">
      <c r="D20" s="1379" t="s">
        <v>2059</v>
      </c>
      <c r="E20" s="1362"/>
      <c r="F20" s="1362"/>
      <c r="G20" s="1362"/>
      <c r="H20" s="1363"/>
    </row>
    <row r="21" spans="1:8" x14ac:dyDescent="0.55000000000000004">
      <c r="D21" s="1364"/>
      <c r="E21" s="1365"/>
      <c r="F21" s="1365"/>
      <c r="G21" s="1365"/>
      <c r="H21" s="1366"/>
    </row>
    <row r="22" spans="1:8" ht="18.5" thickBot="1" x14ac:dyDescent="0.6">
      <c r="D22" s="1367"/>
      <c r="E22" s="1368"/>
      <c r="F22" s="1368"/>
      <c r="G22" s="1368"/>
      <c r="H22" s="1369"/>
    </row>
    <row r="23" spans="1:8" x14ac:dyDescent="0.55000000000000004">
      <c r="D23" s="1379" t="s">
        <v>2060</v>
      </c>
      <c r="E23" s="1380"/>
      <c r="F23" s="1380"/>
      <c r="G23" s="1380"/>
      <c r="H23" s="1381"/>
    </row>
    <row r="24" spans="1:8" x14ac:dyDescent="0.55000000000000004">
      <c r="D24" s="1382"/>
      <c r="E24" s="1383"/>
      <c r="F24" s="1383"/>
      <c r="G24" s="1383"/>
      <c r="H24" s="1384"/>
    </row>
    <row r="25" spans="1:8" ht="18.5" thickBot="1" x14ac:dyDescent="0.6">
      <c r="D25" s="1385"/>
      <c r="E25" s="1386"/>
      <c r="F25" s="1386"/>
      <c r="G25" s="1386"/>
      <c r="H25" s="1387"/>
    </row>
    <row r="26" spans="1:8" x14ac:dyDescent="0.55000000000000004">
      <c r="D26" s="1361" t="s">
        <v>2061</v>
      </c>
      <c r="E26" s="1362"/>
      <c r="F26" s="1362"/>
      <c r="G26" s="1362"/>
      <c r="H26" s="1363"/>
    </row>
    <row r="27" spans="1:8" x14ac:dyDescent="0.55000000000000004">
      <c r="D27" s="1364"/>
      <c r="E27" s="1365"/>
      <c r="F27" s="1365"/>
      <c r="G27" s="1365"/>
      <c r="H27" s="1366"/>
    </row>
    <row r="28" spans="1:8" ht="18.5" thickBot="1" x14ac:dyDescent="0.6">
      <c r="D28" s="1367"/>
      <c r="E28" s="1368"/>
      <c r="F28" s="1368"/>
      <c r="G28" s="1368"/>
      <c r="H28" s="1369"/>
    </row>
    <row r="29" spans="1:8" x14ac:dyDescent="0.55000000000000004">
      <c r="D29" s="1361" t="s">
        <v>2062</v>
      </c>
      <c r="E29" s="1362"/>
      <c r="F29" s="1362"/>
      <c r="G29" s="1362"/>
      <c r="H29" s="1363"/>
    </row>
    <row r="30" spans="1:8" x14ac:dyDescent="0.55000000000000004">
      <c r="D30" s="1364"/>
      <c r="E30" s="1365"/>
      <c r="F30" s="1365"/>
      <c r="G30" s="1365"/>
      <c r="H30" s="1366"/>
    </row>
    <row r="31" spans="1:8" ht="18.5" thickBot="1" x14ac:dyDescent="0.6">
      <c r="D31" s="1367"/>
      <c r="E31" s="1368"/>
      <c r="F31" s="1368"/>
      <c r="G31" s="1368"/>
      <c r="H31" s="1369"/>
    </row>
    <row r="32" spans="1:8" x14ac:dyDescent="0.55000000000000004">
      <c r="D32" s="1361" t="s">
        <v>2063</v>
      </c>
      <c r="E32" s="1362"/>
      <c r="F32" s="1362"/>
      <c r="G32" s="1362"/>
      <c r="H32" s="1363"/>
    </row>
    <row r="33" spans="4:8" x14ac:dyDescent="0.55000000000000004">
      <c r="D33" s="1364"/>
      <c r="E33" s="1365"/>
      <c r="F33" s="1365"/>
      <c r="G33" s="1365"/>
      <c r="H33" s="1366"/>
    </row>
    <row r="34" spans="4:8" x14ac:dyDescent="0.55000000000000004">
      <c r="D34" s="1367"/>
      <c r="E34" s="1368"/>
      <c r="F34" s="1368"/>
      <c r="G34" s="1368"/>
      <c r="H34" s="1369"/>
    </row>
  </sheetData>
  <mergeCells count="8">
    <mergeCell ref="D29:H31"/>
    <mergeCell ref="D32:H34"/>
    <mergeCell ref="D11:H13"/>
    <mergeCell ref="D14:H16"/>
    <mergeCell ref="D17:H19"/>
    <mergeCell ref="D20:H22"/>
    <mergeCell ref="D23:H25"/>
    <mergeCell ref="D26:H28"/>
  </mergeCells>
  <phoneticPr fontId="1"/>
  <pageMargins left="0.7" right="0.7" top="0.75" bottom="0.75" header="0.3" footer="0.3"/>
</worksheet>
</file>

<file path=xl/worksheets/sheet2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270389-D8A3-463F-9B9A-FB24FF5F9F45}">
  <dimension ref="A1:B8"/>
  <sheetViews>
    <sheetView workbookViewId="0">
      <selection activeCell="A9" sqref="A9"/>
    </sheetView>
  </sheetViews>
  <sheetFormatPr defaultRowHeight="18" x14ac:dyDescent="0.55000000000000004"/>
  <cols>
    <col min="1" max="1" width="12.1640625" customWidth="1"/>
    <col min="2" max="2" width="14.9140625" customWidth="1"/>
  </cols>
  <sheetData>
    <row r="1" spans="1:2" x14ac:dyDescent="0.55000000000000004">
      <c r="A1" s="92" t="s">
        <v>2050</v>
      </c>
    </row>
    <row r="2" spans="1:2" x14ac:dyDescent="0.55000000000000004">
      <c r="A2" s="91" t="s">
        <v>2065</v>
      </c>
    </row>
    <row r="3" spans="1:2" x14ac:dyDescent="0.55000000000000004">
      <c r="A3" s="91" t="s">
        <v>2066</v>
      </c>
    </row>
    <row r="4" spans="1:2" x14ac:dyDescent="0.55000000000000004">
      <c r="A4" s="92" t="s">
        <v>2051</v>
      </c>
    </row>
    <row r="5" spans="1:2" x14ac:dyDescent="0.55000000000000004">
      <c r="A5" s="91" t="s">
        <v>2052</v>
      </c>
    </row>
    <row r="6" spans="1:2" x14ac:dyDescent="0.55000000000000004">
      <c r="A6" s="93" t="s">
        <v>2055</v>
      </c>
    </row>
    <row r="7" spans="1:2" x14ac:dyDescent="0.55000000000000004">
      <c r="A7" s="65" t="s">
        <v>1380</v>
      </c>
      <c r="B7" s="65" t="s">
        <v>1381</v>
      </c>
    </row>
    <row r="8" spans="1:2" x14ac:dyDescent="0.55000000000000004">
      <c r="A8" s="68">
        <v>45866</v>
      </c>
      <c r="B8" s="68">
        <v>45898</v>
      </c>
    </row>
  </sheetData>
  <phoneticPr fontId="1"/>
  <pageMargins left="0.7" right="0.7" top="0.75" bottom="0.75" header="0.3" footer="0.3"/>
</worksheet>
</file>

<file path=xl/worksheets/sheet2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3F79A0-7A99-4665-9C92-4ADCED322073}">
  <dimension ref="A1:H31"/>
  <sheetViews>
    <sheetView topLeftCell="A10" workbookViewId="0">
      <selection activeCell="G20" sqref="G20:H20"/>
    </sheetView>
  </sheetViews>
  <sheetFormatPr defaultRowHeight="18" x14ac:dyDescent="0.55000000000000004"/>
  <cols>
    <col min="1" max="1" width="11.25" customWidth="1"/>
    <col min="6" max="6" width="18.6640625" customWidth="1"/>
  </cols>
  <sheetData>
    <row r="1" spans="1:8" x14ac:dyDescent="0.55000000000000004">
      <c r="A1" s="92" t="s">
        <v>2050</v>
      </c>
      <c r="F1" s="92" t="s">
        <v>2050</v>
      </c>
    </row>
    <row r="2" spans="1:8" x14ac:dyDescent="0.55000000000000004">
      <c r="A2" s="91" t="s">
        <v>2068</v>
      </c>
      <c r="F2" s="91" t="s">
        <v>2517</v>
      </c>
    </row>
    <row r="3" spans="1:8" x14ac:dyDescent="0.55000000000000004">
      <c r="A3" s="91" t="s">
        <v>2341</v>
      </c>
      <c r="F3" s="91" t="s">
        <v>2068</v>
      </c>
    </row>
    <row r="4" spans="1:8" x14ac:dyDescent="0.55000000000000004">
      <c r="A4" s="92" t="s">
        <v>2051</v>
      </c>
      <c r="F4" s="91" t="s">
        <v>2340</v>
      </c>
    </row>
    <row r="5" spans="1:8" x14ac:dyDescent="0.55000000000000004">
      <c r="A5" s="91" t="s">
        <v>2052</v>
      </c>
      <c r="F5" s="92" t="s">
        <v>2051</v>
      </c>
    </row>
    <row r="6" spans="1:8" x14ac:dyDescent="0.55000000000000004">
      <c r="A6" s="93" t="s">
        <v>2055</v>
      </c>
      <c r="F6" s="91" t="s">
        <v>2052</v>
      </c>
    </row>
    <row r="7" spans="1:8" x14ac:dyDescent="0.55000000000000004">
      <c r="A7" s="65" t="s">
        <v>1383</v>
      </c>
      <c r="B7" s="65" t="s">
        <v>1382</v>
      </c>
      <c r="C7" t="s">
        <v>2339</v>
      </c>
      <c r="F7" s="92" t="s">
        <v>2053</v>
      </c>
    </row>
    <row r="8" spans="1:8" x14ac:dyDescent="0.55000000000000004">
      <c r="A8" s="74">
        <v>4965</v>
      </c>
      <c r="B8" s="74">
        <v>4307</v>
      </c>
      <c r="C8" s="79">
        <f>SUM(A8:B8)</f>
        <v>9272</v>
      </c>
      <c r="F8" s="91" t="s">
        <v>2049</v>
      </c>
    </row>
    <row r="9" spans="1:8" x14ac:dyDescent="0.55000000000000004">
      <c r="F9" s="92" t="s">
        <v>2054</v>
      </c>
    </row>
    <row r="10" spans="1:8" x14ac:dyDescent="0.55000000000000004">
      <c r="F10" s="91" t="s">
        <v>2049</v>
      </c>
    </row>
    <row r="11" spans="1:8" x14ac:dyDescent="0.55000000000000004">
      <c r="A11" s="65" t="s">
        <v>1673</v>
      </c>
      <c r="B11" s="65" t="s">
        <v>1383</v>
      </c>
      <c r="C11" s="65" t="s">
        <v>1382</v>
      </c>
      <c r="F11" s="93" t="s">
        <v>2055</v>
      </c>
    </row>
    <row r="12" spans="1:8" x14ac:dyDescent="0.55000000000000004">
      <c r="A12" s="68">
        <v>45866</v>
      </c>
      <c r="B12" s="74">
        <v>245</v>
      </c>
      <c r="C12" s="74">
        <v>227</v>
      </c>
      <c r="F12" s="65" t="s">
        <v>2362</v>
      </c>
      <c r="G12" s="65" t="s">
        <v>1383</v>
      </c>
      <c r="H12" s="65" t="s">
        <v>1382</v>
      </c>
    </row>
    <row r="13" spans="1:8" x14ac:dyDescent="0.55000000000000004">
      <c r="A13" s="68">
        <v>45867</v>
      </c>
      <c r="B13" s="74">
        <v>255</v>
      </c>
      <c r="C13" s="74">
        <v>238</v>
      </c>
      <c r="F13" s="66" t="s">
        <v>2027</v>
      </c>
      <c r="G13" s="74">
        <v>2613</v>
      </c>
      <c r="H13" s="74">
        <v>2254</v>
      </c>
    </row>
    <row r="14" spans="1:8" x14ac:dyDescent="0.55000000000000004">
      <c r="A14" s="68">
        <v>45868</v>
      </c>
      <c r="B14" s="67">
        <v>261</v>
      </c>
      <c r="C14" s="67">
        <v>224</v>
      </c>
      <c r="F14" s="66" t="s">
        <v>2030</v>
      </c>
      <c r="G14" s="74">
        <v>971</v>
      </c>
      <c r="H14" s="74">
        <v>851</v>
      </c>
    </row>
    <row r="15" spans="1:8" x14ac:dyDescent="0.55000000000000004">
      <c r="A15" s="68">
        <v>45869</v>
      </c>
      <c r="B15" s="67">
        <v>195</v>
      </c>
      <c r="C15" s="67">
        <v>231</v>
      </c>
      <c r="F15" s="66" t="s">
        <v>2033</v>
      </c>
      <c r="G15" s="74">
        <v>222</v>
      </c>
      <c r="H15" s="74">
        <v>222</v>
      </c>
    </row>
    <row r="16" spans="1:8" x14ac:dyDescent="0.55000000000000004">
      <c r="A16" s="68">
        <v>45870</v>
      </c>
      <c r="B16" s="67">
        <v>273</v>
      </c>
      <c r="C16" s="67">
        <v>218</v>
      </c>
      <c r="F16" s="66" t="s">
        <v>2035</v>
      </c>
      <c r="G16" s="74">
        <v>768</v>
      </c>
      <c r="H16" s="74">
        <v>699</v>
      </c>
    </row>
    <row r="17" spans="1:8" x14ac:dyDescent="0.55000000000000004">
      <c r="A17" s="68">
        <v>45873</v>
      </c>
      <c r="B17" s="67">
        <v>270</v>
      </c>
      <c r="C17" s="67">
        <v>200</v>
      </c>
      <c r="F17" s="66" t="s">
        <v>2037</v>
      </c>
      <c r="G17" s="74">
        <v>100</v>
      </c>
      <c r="H17" s="74">
        <v>100</v>
      </c>
    </row>
    <row r="18" spans="1:8" x14ac:dyDescent="0.55000000000000004">
      <c r="A18" s="68">
        <v>45874</v>
      </c>
      <c r="B18" s="67">
        <v>281</v>
      </c>
      <c r="C18" s="67">
        <v>245</v>
      </c>
      <c r="F18" s="66" t="s">
        <v>2039</v>
      </c>
      <c r="G18" s="74">
        <v>31</v>
      </c>
      <c r="H18" s="74">
        <v>31</v>
      </c>
    </row>
    <row r="19" spans="1:8" x14ac:dyDescent="0.55000000000000004">
      <c r="A19" s="68">
        <v>45875</v>
      </c>
      <c r="B19" s="67">
        <v>221</v>
      </c>
      <c r="C19" s="67">
        <v>244</v>
      </c>
      <c r="F19" s="66" t="s">
        <v>2041</v>
      </c>
      <c r="G19" s="74">
        <v>238</v>
      </c>
      <c r="H19" s="74">
        <v>50</v>
      </c>
    </row>
    <row r="20" spans="1:8" x14ac:dyDescent="0.55000000000000004">
      <c r="A20" s="68">
        <v>45876</v>
      </c>
      <c r="B20" s="67">
        <v>226</v>
      </c>
      <c r="C20" s="67">
        <v>230</v>
      </c>
      <c r="F20" s="66" t="s">
        <v>2043</v>
      </c>
      <c r="G20" s="74">
        <v>22</v>
      </c>
      <c r="H20" s="74">
        <v>100</v>
      </c>
    </row>
    <row r="21" spans="1:8" x14ac:dyDescent="0.55000000000000004">
      <c r="A21" s="68">
        <v>45877</v>
      </c>
      <c r="B21" s="67">
        <v>262</v>
      </c>
      <c r="C21" s="67">
        <v>240</v>
      </c>
    </row>
    <row r="22" spans="1:8" x14ac:dyDescent="0.55000000000000004">
      <c r="A22" s="68">
        <v>45887</v>
      </c>
      <c r="B22" s="67">
        <v>264</v>
      </c>
      <c r="C22" s="67">
        <v>250</v>
      </c>
    </row>
    <row r="23" spans="1:8" x14ac:dyDescent="0.55000000000000004">
      <c r="A23" s="68">
        <v>45888</v>
      </c>
      <c r="B23" s="67">
        <v>236</v>
      </c>
      <c r="C23" s="67">
        <v>259</v>
      </c>
    </row>
    <row r="24" spans="1:8" x14ac:dyDescent="0.55000000000000004">
      <c r="A24" s="68">
        <v>45889</v>
      </c>
      <c r="B24" s="67">
        <v>301</v>
      </c>
      <c r="C24" s="67">
        <v>255</v>
      </c>
    </row>
    <row r="25" spans="1:8" x14ac:dyDescent="0.55000000000000004">
      <c r="A25" s="68">
        <v>45890</v>
      </c>
      <c r="B25" s="67">
        <v>255</v>
      </c>
      <c r="C25" s="67">
        <v>254</v>
      </c>
    </row>
    <row r="26" spans="1:8" x14ac:dyDescent="0.55000000000000004">
      <c r="A26" s="68">
        <v>45891</v>
      </c>
      <c r="B26" s="67">
        <v>258</v>
      </c>
      <c r="C26" s="67">
        <v>256</v>
      </c>
    </row>
    <row r="27" spans="1:8" x14ac:dyDescent="0.55000000000000004">
      <c r="A27" s="68">
        <v>45894</v>
      </c>
      <c r="B27" s="67">
        <v>224</v>
      </c>
      <c r="C27" s="67">
        <v>249</v>
      </c>
    </row>
    <row r="28" spans="1:8" x14ac:dyDescent="0.55000000000000004">
      <c r="A28" s="68">
        <v>45895</v>
      </c>
      <c r="B28" s="67">
        <v>236</v>
      </c>
      <c r="C28" s="67">
        <v>252</v>
      </c>
    </row>
    <row r="29" spans="1:8" x14ac:dyDescent="0.55000000000000004">
      <c r="A29" s="68">
        <v>45896</v>
      </c>
      <c r="B29" s="67">
        <v>211</v>
      </c>
      <c r="C29" s="67">
        <v>235</v>
      </c>
    </row>
    <row r="30" spans="1:8" x14ac:dyDescent="0.55000000000000004">
      <c r="A30" s="68">
        <v>45897</v>
      </c>
      <c r="B30" s="67">
        <v>227</v>
      </c>
      <c r="C30" s="67">
        <v>0</v>
      </c>
    </row>
    <row r="31" spans="1:8" x14ac:dyDescent="0.55000000000000004">
      <c r="A31" s="68">
        <v>45898</v>
      </c>
      <c r="B31" s="67">
        <v>264</v>
      </c>
      <c r="C31" s="67">
        <v>0</v>
      </c>
    </row>
  </sheetData>
  <phoneticPr fontId="1"/>
  <pageMargins left="0.7" right="0.7" top="0.75" bottom="0.75" header="0.3" footer="0.3"/>
</worksheet>
</file>

<file path=xl/worksheets/sheet2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A5523C-2F0B-4963-BB80-FA9541854DB5}">
  <sheetPr>
    <pageSetUpPr fitToPage="1"/>
  </sheetPr>
  <dimension ref="A1:BG433"/>
  <sheetViews>
    <sheetView showZeros="0" view="pageBreakPreview" zoomScale="40" zoomScaleNormal="75" zoomScaleSheetLayoutView="40" workbookViewId="0">
      <pane xSplit="7" ySplit="8" topLeftCell="M9" activePane="bottomRight" state="frozen"/>
      <selection activeCell="U89" sqref="U89"/>
      <selection pane="topRight" activeCell="U89" sqref="U89"/>
      <selection pane="bottomLeft" activeCell="U89" sqref="U89"/>
      <selection pane="bottomRight" activeCell="BD88" sqref="BD88:BD89"/>
    </sheetView>
  </sheetViews>
  <sheetFormatPr defaultColWidth="9.5" defaultRowHeight="27" customHeight="1" x14ac:dyDescent="0.55000000000000004"/>
  <cols>
    <col min="1" max="2" width="9.75" style="96" customWidth="1"/>
    <col min="3" max="4" width="8.25" style="96" customWidth="1"/>
    <col min="5" max="5" width="22.4140625" style="96" customWidth="1"/>
    <col min="6" max="6" width="14.4140625" style="96" customWidth="1"/>
    <col min="7" max="7" width="9.08203125" style="96" customWidth="1"/>
    <col min="8" max="8" width="9.25" style="96" customWidth="1"/>
    <col min="9" max="18" width="9.08203125" style="96" customWidth="1"/>
    <col min="19" max="40" width="9" style="96" customWidth="1"/>
    <col min="41" max="54" width="9" style="96" hidden="1" customWidth="1"/>
    <col min="55" max="55" width="15.9140625" style="96" bestFit="1" customWidth="1"/>
    <col min="56" max="56" width="17.4140625" style="96" bestFit="1" customWidth="1"/>
    <col min="57" max="58" width="10.4140625" style="96" bestFit="1" customWidth="1"/>
    <col min="59" max="59" width="13" style="96" bestFit="1" customWidth="1"/>
    <col min="60" max="16384" width="9.5" style="96"/>
  </cols>
  <sheetData>
    <row r="1" spans="1:55" ht="27" customHeight="1" x14ac:dyDescent="0.55000000000000004">
      <c r="F1" s="96">
        <f>SUM(H1:AA1)</f>
        <v>4965</v>
      </c>
      <c r="G1" s="96" t="s">
        <v>2342</v>
      </c>
      <c r="H1" s="96">
        <f>SUM(H27,H33,H70,H76,H88,H160,H166,H213,H220)</f>
        <v>245</v>
      </c>
      <c r="I1" s="96">
        <f>SUM(I27,I33,I70,I76,I88,I160,I166,I213,I220)</f>
        <v>255</v>
      </c>
      <c r="J1" s="96">
        <f t="shared" ref="J1:AA2" si="0">SUM(J27,J33,J70,J76,J88,J160,J166,J213,J220)</f>
        <v>261</v>
      </c>
      <c r="K1" s="96">
        <f t="shared" si="0"/>
        <v>195</v>
      </c>
      <c r="L1" s="96">
        <f t="shared" si="0"/>
        <v>273</v>
      </c>
      <c r="M1" s="96">
        <f t="shared" si="0"/>
        <v>270</v>
      </c>
      <c r="N1" s="96">
        <f t="shared" si="0"/>
        <v>281</v>
      </c>
      <c r="O1" s="96">
        <f t="shared" si="0"/>
        <v>221</v>
      </c>
      <c r="P1" s="96">
        <f t="shared" si="0"/>
        <v>226</v>
      </c>
      <c r="Q1" s="96">
        <f t="shared" si="0"/>
        <v>262</v>
      </c>
      <c r="R1" s="96">
        <f t="shared" si="0"/>
        <v>264</v>
      </c>
      <c r="S1" s="96">
        <f t="shared" si="0"/>
        <v>236</v>
      </c>
      <c r="T1" s="96">
        <f t="shared" si="0"/>
        <v>301</v>
      </c>
      <c r="U1" s="96">
        <f t="shared" si="0"/>
        <v>255</v>
      </c>
      <c r="V1" s="96">
        <f t="shared" si="0"/>
        <v>258</v>
      </c>
      <c r="W1" s="96">
        <f t="shared" si="0"/>
        <v>224</v>
      </c>
      <c r="X1" s="96">
        <f t="shared" si="0"/>
        <v>236</v>
      </c>
      <c r="Y1" s="96">
        <f t="shared" si="0"/>
        <v>211</v>
      </c>
      <c r="Z1" s="96">
        <f t="shared" si="0"/>
        <v>227</v>
      </c>
      <c r="AA1" s="96">
        <f t="shared" si="0"/>
        <v>264</v>
      </c>
    </row>
    <row r="2" spans="1:55" ht="27" customHeight="1" x14ac:dyDescent="0.55000000000000004">
      <c r="F2" s="96">
        <f>SUM(H2:AA2)</f>
        <v>4307</v>
      </c>
      <c r="G2" s="96" t="s">
        <v>2343</v>
      </c>
      <c r="H2" s="96">
        <f>SUM(H28,H34,H71,H77,H89,H161,H167,H214,H221)</f>
        <v>227</v>
      </c>
      <c r="I2" s="96">
        <f>SUM(I28,I34,I71,I77,I89,I161,I167,I214,I221)</f>
        <v>238</v>
      </c>
      <c r="J2" s="96">
        <f t="shared" si="0"/>
        <v>224</v>
      </c>
      <c r="K2" s="96">
        <f t="shared" si="0"/>
        <v>231</v>
      </c>
      <c r="L2" s="96">
        <f t="shared" si="0"/>
        <v>218</v>
      </c>
      <c r="M2" s="96">
        <f t="shared" si="0"/>
        <v>200</v>
      </c>
      <c r="N2" s="96">
        <f t="shared" si="0"/>
        <v>245</v>
      </c>
      <c r="O2" s="96">
        <f t="shared" si="0"/>
        <v>244</v>
      </c>
      <c r="P2" s="96">
        <f t="shared" si="0"/>
        <v>230</v>
      </c>
      <c r="Q2" s="96">
        <f t="shared" si="0"/>
        <v>240</v>
      </c>
      <c r="R2" s="96">
        <f t="shared" si="0"/>
        <v>250</v>
      </c>
      <c r="S2" s="96">
        <f t="shared" si="0"/>
        <v>259</v>
      </c>
      <c r="T2" s="96">
        <f t="shared" si="0"/>
        <v>255</v>
      </c>
      <c r="U2" s="96">
        <f t="shared" si="0"/>
        <v>254</v>
      </c>
      <c r="V2" s="96">
        <f t="shared" si="0"/>
        <v>256</v>
      </c>
      <c r="W2" s="96">
        <f t="shared" si="0"/>
        <v>249</v>
      </c>
      <c r="X2" s="96">
        <f t="shared" si="0"/>
        <v>252</v>
      </c>
      <c r="Y2" s="96">
        <f t="shared" si="0"/>
        <v>235</v>
      </c>
      <c r="Z2" s="96">
        <f t="shared" si="0"/>
        <v>0</v>
      </c>
      <c r="AA2" s="96">
        <f t="shared" si="0"/>
        <v>0</v>
      </c>
      <c r="AO2" s="97"/>
      <c r="AP2" s="97"/>
      <c r="AQ2" s="97"/>
      <c r="AR2" s="97"/>
      <c r="AY2" s="98"/>
      <c r="AZ2" s="98"/>
      <c r="BA2" s="98"/>
      <c r="BB2" s="98"/>
      <c r="BC2" s="98"/>
    </row>
    <row r="3" spans="1:55" ht="35.15" customHeight="1" x14ac:dyDescent="0.55000000000000004">
      <c r="A3" s="99" t="s">
        <v>2344</v>
      </c>
      <c r="B3" s="100" t="s">
        <v>2345</v>
      </c>
      <c r="C3" s="1389" t="s">
        <v>2346</v>
      </c>
      <c r="D3" s="1390"/>
      <c r="E3" s="1391"/>
      <c r="T3" s="101" t="s">
        <v>2347</v>
      </c>
      <c r="U3" s="102"/>
      <c r="V3" s="103"/>
      <c r="W3" s="103"/>
      <c r="X3" s="103"/>
      <c r="Y3" s="104"/>
      <c r="Z3" s="105"/>
      <c r="AA3" s="106" t="s">
        <v>2348</v>
      </c>
      <c r="AB3" s="1389"/>
      <c r="AC3" s="1390"/>
      <c r="AD3" s="1390"/>
      <c r="AE3" s="1390"/>
      <c r="AF3" s="1390"/>
      <c r="AG3" s="1391"/>
      <c r="AI3" s="1389" t="s">
        <v>2349</v>
      </c>
      <c r="AJ3" s="1391"/>
      <c r="AK3" s="1389" t="s">
        <v>2350</v>
      </c>
      <c r="AL3" s="1391"/>
      <c r="AM3" s="1389" t="s">
        <v>2351</v>
      </c>
      <c r="AN3" s="1391"/>
      <c r="AO3" s="107"/>
      <c r="AP3" s="107"/>
      <c r="AQ3" s="107"/>
      <c r="AR3" s="107"/>
      <c r="AS3" s="107"/>
      <c r="AT3" s="107"/>
      <c r="AU3" s="107"/>
      <c r="AV3" s="107"/>
      <c r="AW3" s="107"/>
      <c r="AX3" s="107"/>
      <c r="AY3" s="107"/>
      <c r="AZ3" s="107"/>
      <c r="BA3" s="107"/>
      <c r="BB3" s="107"/>
    </row>
    <row r="4" spans="1:55" ht="35.15" customHeight="1" x14ac:dyDescent="0.55000000000000004">
      <c r="A4" s="1694" t="s">
        <v>2352</v>
      </c>
      <c r="B4" s="1696">
        <v>8</v>
      </c>
      <c r="C4" s="1682" t="s">
        <v>2026</v>
      </c>
      <c r="D4" s="1698"/>
      <c r="E4" s="1683"/>
      <c r="G4" s="1700" t="s">
        <v>2353</v>
      </c>
      <c r="H4" s="1700"/>
      <c r="I4" s="1700"/>
      <c r="J4" s="1700"/>
      <c r="K4" s="1700"/>
      <c r="L4" s="1700"/>
      <c r="M4" s="1700"/>
      <c r="N4" s="1700"/>
      <c r="O4" s="1700"/>
      <c r="P4" s="1700"/>
      <c r="Q4" s="1700"/>
      <c r="R4" s="1700"/>
      <c r="S4" s="108"/>
      <c r="T4" s="101" t="s">
        <v>2354</v>
      </c>
      <c r="U4" s="109"/>
      <c r="V4" s="110"/>
      <c r="W4" s="110"/>
      <c r="X4" s="110"/>
      <c r="Y4" s="104"/>
      <c r="Z4" s="105"/>
      <c r="AA4" s="106" t="s">
        <v>2355</v>
      </c>
      <c r="AB4" s="1389"/>
      <c r="AC4" s="1390"/>
      <c r="AD4" s="1390"/>
      <c r="AE4" s="1390"/>
      <c r="AF4" s="1390"/>
      <c r="AG4" s="1391"/>
      <c r="AI4" s="1682"/>
      <c r="AJ4" s="1683"/>
      <c r="AK4" s="1682" t="s">
        <v>2356</v>
      </c>
      <c r="AL4" s="1683"/>
      <c r="AM4" s="1682" t="s">
        <v>2356</v>
      </c>
      <c r="AN4" s="1683"/>
      <c r="AO4" s="111"/>
      <c r="AP4" s="112"/>
      <c r="AQ4" s="112"/>
      <c r="AR4" s="112"/>
      <c r="AS4" s="112"/>
      <c r="AT4" s="112"/>
      <c r="AU4" s="112"/>
      <c r="AV4" s="112"/>
      <c r="AW4" s="112"/>
      <c r="AX4" s="112"/>
      <c r="AY4" s="112"/>
      <c r="AZ4" s="112"/>
      <c r="BA4" s="112"/>
      <c r="BB4" s="112"/>
    </row>
    <row r="5" spans="1:55" ht="34.5" customHeight="1" x14ac:dyDescent="0.7">
      <c r="A5" s="1695"/>
      <c r="B5" s="1697"/>
      <c r="C5" s="1684"/>
      <c r="D5" s="1699"/>
      <c r="E5" s="1685"/>
      <c r="F5" s="113"/>
      <c r="G5" s="1700"/>
      <c r="H5" s="1700"/>
      <c r="I5" s="1700"/>
      <c r="J5" s="1700"/>
      <c r="K5" s="1700"/>
      <c r="L5" s="1700"/>
      <c r="M5" s="1700"/>
      <c r="N5" s="1700"/>
      <c r="O5" s="1700"/>
      <c r="P5" s="1700"/>
      <c r="Q5" s="1700"/>
      <c r="R5" s="1700"/>
      <c r="S5" s="108"/>
      <c r="T5" s="101" t="s">
        <v>2357</v>
      </c>
      <c r="U5" s="1686" t="s">
        <v>2358</v>
      </c>
      <c r="V5" s="1687"/>
      <c r="W5" s="1687"/>
      <c r="X5" s="1687"/>
      <c r="Y5" s="1687"/>
      <c r="Z5" s="1688"/>
      <c r="AA5" s="106" t="s">
        <v>2359</v>
      </c>
      <c r="AB5" s="1389"/>
      <c r="AC5" s="1390"/>
      <c r="AD5" s="1390"/>
      <c r="AE5" s="1390"/>
      <c r="AF5" s="1390"/>
      <c r="AG5" s="1391"/>
      <c r="AI5" s="1684"/>
      <c r="AJ5" s="1685"/>
      <c r="AK5" s="1684"/>
      <c r="AL5" s="1685"/>
      <c r="AM5" s="1684"/>
      <c r="AN5" s="1685"/>
      <c r="AO5" s="111"/>
      <c r="AP5" s="112"/>
      <c r="AQ5" s="112"/>
      <c r="AR5" s="112"/>
      <c r="AS5" s="112"/>
      <c r="AT5" s="112"/>
      <c r="AU5" s="112"/>
      <c r="AV5" s="112"/>
      <c r="AW5" s="112"/>
      <c r="AX5" s="112"/>
      <c r="AY5" s="112"/>
      <c r="AZ5" s="112"/>
      <c r="BA5" s="112"/>
      <c r="BB5" s="112"/>
    </row>
    <row r="6" spans="1:55" ht="53.15" customHeight="1" thickBot="1" x14ac:dyDescent="0.6">
      <c r="A6" s="96" t="s">
        <v>2360</v>
      </c>
      <c r="B6" s="96" t="s">
        <v>2361</v>
      </c>
    </row>
    <row r="7" spans="1:55" ht="37.5" customHeight="1" x14ac:dyDescent="0.55000000000000004">
      <c r="A7" s="1414" t="s">
        <v>2362</v>
      </c>
      <c r="B7" s="1689"/>
      <c r="C7" s="1689"/>
      <c r="D7" s="1689"/>
      <c r="E7" s="1690"/>
      <c r="F7" s="1452" t="s">
        <v>2363</v>
      </c>
      <c r="G7" s="114" t="s">
        <v>2364</v>
      </c>
      <c r="H7" s="115">
        <v>28</v>
      </c>
      <c r="I7" s="116">
        <v>29</v>
      </c>
      <c r="J7" s="117">
        <v>30</v>
      </c>
      <c r="K7" s="117">
        <v>31</v>
      </c>
      <c r="L7" s="118">
        <v>1</v>
      </c>
      <c r="M7" s="119">
        <v>4</v>
      </c>
      <c r="N7" s="120">
        <v>5</v>
      </c>
      <c r="O7" s="120">
        <v>6</v>
      </c>
      <c r="P7" s="120">
        <v>7</v>
      </c>
      <c r="Q7" s="121">
        <v>8</v>
      </c>
      <c r="R7" s="119">
        <v>18</v>
      </c>
      <c r="S7" s="117">
        <v>19</v>
      </c>
      <c r="T7" s="120">
        <v>20</v>
      </c>
      <c r="U7" s="117">
        <v>21</v>
      </c>
      <c r="V7" s="121">
        <v>22</v>
      </c>
      <c r="W7" s="119">
        <v>25</v>
      </c>
      <c r="X7" s="122">
        <v>26</v>
      </c>
      <c r="Y7" s="117">
        <v>27</v>
      </c>
      <c r="Z7" s="120">
        <v>28</v>
      </c>
      <c r="AA7" s="121">
        <v>29</v>
      </c>
      <c r="AB7" s="119"/>
      <c r="AC7" s="120"/>
      <c r="AD7" s="123"/>
      <c r="AE7" s="124"/>
      <c r="AF7" s="116"/>
      <c r="AG7" s="115"/>
      <c r="AH7" s="124"/>
      <c r="AI7" s="124"/>
      <c r="AJ7" s="123"/>
      <c r="AK7" s="124"/>
      <c r="AL7" s="116"/>
      <c r="AM7" s="123"/>
      <c r="AN7" s="124"/>
      <c r="AO7" s="124"/>
      <c r="AP7" s="124"/>
      <c r="AQ7" s="124"/>
      <c r="AR7" s="116"/>
      <c r="AS7" s="115"/>
      <c r="AT7" s="116"/>
      <c r="AU7" s="123"/>
      <c r="AV7" s="124"/>
      <c r="AW7" s="125"/>
      <c r="AX7" s="124"/>
      <c r="AY7" s="123"/>
      <c r="AZ7" s="123"/>
      <c r="BA7" s="125"/>
      <c r="BB7" s="126"/>
      <c r="BC7" s="127" t="s">
        <v>2365</v>
      </c>
    </row>
    <row r="8" spans="1:55" ht="37.5" customHeight="1" thickBot="1" x14ac:dyDescent="0.6">
      <c r="A8" s="1691"/>
      <c r="B8" s="1692"/>
      <c r="C8" s="1692"/>
      <c r="D8" s="1692"/>
      <c r="E8" s="1693"/>
      <c r="F8" s="1511"/>
      <c r="G8" s="128" t="s">
        <v>2366</v>
      </c>
      <c r="H8" s="129" t="s">
        <v>2367</v>
      </c>
      <c r="I8" s="130" t="s">
        <v>2368</v>
      </c>
      <c r="J8" s="131" t="s">
        <v>2369</v>
      </c>
      <c r="K8" s="131" t="s">
        <v>2370</v>
      </c>
      <c r="L8" s="132" t="s">
        <v>496</v>
      </c>
      <c r="M8" s="129" t="s">
        <v>2371</v>
      </c>
      <c r="N8" s="133" t="s">
        <v>2372</v>
      </c>
      <c r="O8" s="133" t="s">
        <v>2373</v>
      </c>
      <c r="P8" s="133" t="s">
        <v>2374</v>
      </c>
      <c r="Q8" s="134" t="s">
        <v>2375</v>
      </c>
      <c r="R8" s="135" t="s">
        <v>2376</v>
      </c>
      <c r="S8" s="131" t="s">
        <v>2377</v>
      </c>
      <c r="T8" s="133" t="s">
        <v>2378</v>
      </c>
      <c r="U8" s="133" t="s">
        <v>473</v>
      </c>
      <c r="V8" s="134" t="s">
        <v>2379</v>
      </c>
      <c r="W8" s="129" t="s">
        <v>2380</v>
      </c>
      <c r="X8" s="133" t="s">
        <v>2381</v>
      </c>
      <c r="Y8" s="131" t="s">
        <v>2382</v>
      </c>
      <c r="Z8" s="130" t="s">
        <v>2367</v>
      </c>
      <c r="AA8" s="134" t="s">
        <v>2368</v>
      </c>
      <c r="AB8" s="129"/>
      <c r="AC8" s="133"/>
      <c r="AD8" s="131"/>
      <c r="AE8" s="133"/>
      <c r="AF8" s="130"/>
      <c r="AG8" s="129"/>
      <c r="AH8" s="130"/>
      <c r="AI8" s="131"/>
      <c r="AJ8" s="131"/>
      <c r="AK8" s="133"/>
      <c r="AL8" s="130"/>
      <c r="AM8" s="131"/>
      <c r="AN8" s="133"/>
      <c r="AO8" s="133" t="s">
        <v>2383</v>
      </c>
      <c r="AP8" s="133" t="s">
        <v>2384</v>
      </c>
      <c r="AQ8" s="134" t="s">
        <v>2385</v>
      </c>
      <c r="AR8" s="134" t="s">
        <v>2386</v>
      </c>
      <c r="AS8" s="129"/>
      <c r="AT8" s="130"/>
      <c r="AU8" s="131"/>
      <c r="AV8" s="133"/>
      <c r="AW8" s="136"/>
      <c r="AX8" s="133"/>
      <c r="AY8" s="133"/>
      <c r="AZ8" s="133"/>
      <c r="BA8" s="136"/>
      <c r="BB8" s="137"/>
      <c r="BC8" s="138"/>
    </row>
    <row r="9" spans="1:55" ht="27" hidden="1" customHeight="1" thickBot="1" x14ac:dyDescent="0.6">
      <c r="A9" s="1406" t="s">
        <v>2387</v>
      </c>
      <c r="B9" s="1676"/>
      <c r="C9" s="1546" t="s">
        <v>2388</v>
      </c>
      <c r="D9" s="1547"/>
      <c r="E9" s="1677"/>
      <c r="F9" s="1452"/>
      <c r="G9" s="139" t="s">
        <v>1389</v>
      </c>
      <c r="H9" s="140"/>
      <c r="I9" s="141"/>
      <c r="J9" s="142"/>
      <c r="K9" s="142"/>
      <c r="L9" s="132" t="s">
        <v>2389</v>
      </c>
      <c r="M9" s="140"/>
      <c r="N9" s="143"/>
      <c r="O9" s="143"/>
      <c r="P9" s="143"/>
      <c r="Q9" s="144"/>
      <c r="R9" s="140"/>
      <c r="S9" s="145"/>
      <c r="T9" s="133"/>
      <c r="U9" s="130"/>
      <c r="V9" s="134"/>
      <c r="W9" s="129"/>
      <c r="X9" s="146"/>
      <c r="Y9" s="147"/>
      <c r="Z9" s="148"/>
      <c r="AA9" s="149"/>
      <c r="AB9" s="150"/>
      <c r="AC9" s="151"/>
      <c r="AD9" s="147"/>
      <c r="AE9" s="151"/>
      <c r="AF9" s="146"/>
      <c r="AG9" s="150"/>
      <c r="AH9" s="151"/>
      <c r="AI9" s="151"/>
      <c r="AJ9" s="147"/>
      <c r="AK9" s="151"/>
      <c r="AL9" s="146"/>
      <c r="AM9" s="147"/>
      <c r="AN9" s="151"/>
      <c r="AO9" s="151"/>
      <c r="AP9" s="151"/>
      <c r="AQ9" s="151"/>
      <c r="AR9" s="146"/>
      <c r="AS9" s="150"/>
      <c r="AT9" s="146"/>
      <c r="AU9" s="147"/>
      <c r="AV9" s="151"/>
      <c r="AW9" s="152"/>
      <c r="AX9" s="151"/>
      <c r="AY9" s="146"/>
      <c r="AZ9" s="153"/>
      <c r="BA9" s="154"/>
      <c r="BB9" s="155"/>
      <c r="BC9" s="156">
        <f>SUM(W9:BA9)</f>
        <v>0</v>
      </c>
    </row>
    <row r="10" spans="1:55" ht="27" hidden="1" customHeight="1" x14ac:dyDescent="0.55000000000000004">
      <c r="A10" s="157"/>
      <c r="B10" s="158"/>
      <c r="C10" s="1548"/>
      <c r="D10" s="1549"/>
      <c r="E10" s="1678"/>
      <c r="F10" s="1453"/>
      <c r="G10" s="159" t="s">
        <v>1390</v>
      </c>
      <c r="H10" s="160"/>
      <c r="I10" s="161"/>
      <c r="J10" s="162"/>
      <c r="K10" s="162"/>
      <c r="L10" s="132" t="s">
        <v>2389</v>
      </c>
      <c r="M10" s="160"/>
      <c r="N10" s="163"/>
      <c r="O10" s="163"/>
      <c r="P10" s="163"/>
      <c r="Q10" s="164"/>
      <c r="R10" s="160"/>
      <c r="S10" s="165"/>
      <c r="T10" s="133"/>
      <c r="U10" s="130"/>
      <c r="V10" s="134"/>
      <c r="W10" s="129"/>
      <c r="X10" s="166"/>
      <c r="Y10" s="167"/>
      <c r="Z10" s="168"/>
      <c r="AA10" s="169"/>
      <c r="AB10" s="170"/>
      <c r="AC10" s="168"/>
      <c r="AD10" s="167"/>
      <c r="AE10" s="168"/>
      <c r="AF10" s="166"/>
      <c r="AG10" s="170"/>
      <c r="AH10" s="168"/>
      <c r="AI10" s="168"/>
      <c r="AJ10" s="167"/>
      <c r="AK10" s="168"/>
      <c r="AL10" s="166"/>
      <c r="AM10" s="167">
        <f>AU9</f>
        <v>0</v>
      </c>
      <c r="AN10" s="168">
        <f t="shared" ref="AN10:AS10" si="1">AQ9</f>
        <v>0</v>
      </c>
      <c r="AO10" s="168">
        <f t="shared" si="1"/>
        <v>0</v>
      </c>
      <c r="AP10" s="168">
        <f t="shared" si="1"/>
        <v>0</v>
      </c>
      <c r="AQ10" s="168">
        <f t="shared" si="1"/>
        <v>0</v>
      </c>
      <c r="AR10" s="166">
        <f t="shared" si="1"/>
        <v>0</v>
      </c>
      <c r="AS10" s="170">
        <f t="shared" si="1"/>
        <v>0</v>
      </c>
      <c r="AT10" s="166"/>
      <c r="AU10" s="167"/>
      <c r="AV10" s="168"/>
      <c r="AW10" s="171"/>
      <c r="AX10" s="168"/>
      <c r="AY10" s="166"/>
      <c r="AZ10" s="169"/>
      <c r="BA10" s="171"/>
      <c r="BB10" s="172"/>
      <c r="BC10" s="173">
        <f>SUM(U10:BA10)</f>
        <v>0</v>
      </c>
    </row>
    <row r="11" spans="1:55" ht="27" hidden="1" customHeight="1" x14ac:dyDescent="0.55000000000000004">
      <c r="A11" s="1455" t="s">
        <v>2390</v>
      </c>
      <c r="B11" s="1456"/>
      <c r="C11" s="1550"/>
      <c r="D11" s="1551"/>
      <c r="E11" s="1679"/>
      <c r="F11" s="1454"/>
      <c r="G11" s="102" t="s">
        <v>2391</v>
      </c>
      <c r="H11" s="174"/>
      <c r="I11" s="175"/>
      <c r="J11" s="176"/>
      <c r="K11" s="176"/>
      <c r="L11" s="132" t="s">
        <v>2389</v>
      </c>
      <c r="M11" s="174"/>
      <c r="N11" s="177"/>
      <c r="O11" s="177"/>
      <c r="P11" s="177"/>
      <c r="Q11" s="178"/>
      <c r="R11" s="174"/>
      <c r="S11" s="179"/>
      <c r="T11" s="133"/>
      <c r="U11" s="130"/>
      <c r="V11" s="134"/>
      <c r="W11" s="129"/>
      <c r="X11" s="180"/>
      <c r="Y11" s="179"/>
      <c r="Z11" s="181"/>
      <c r="AA11" s="182"/>
      <c r="AB11" s="183"/>
      <c r="AC11" s="181"/>
      <c r="AD11" s="179"/>
      <c r="AE11" s="181"/>
      <c r="AF11" s="184"/>
      <c r="AG11" s="183"/>
      <c r="AH11" s="181"/>
      <c r="AI11" s="181"/>
      <c r="AJ11" s="179"/>
      <c r="AK11" s="181">
        <f>AT9</f>
        <v>0</v>
      </c>
      <c r="AL11" s="184">
        <f>AU9</f>
        <v>0</v>
      </c>
      <c r="AM11" s="179">
        <f>AV9</f>
        <v>0</v>
      </c>
      <c r="AN11" s="181">
        <f t="shared" ref="AN11:AS11" si="2">AR9</f>
        <v>0</v>
      </c>
      <c r="AO11" s="181">
        <f t="shared" si="2"/>
        <v>0</v>
      </c>
      <c r="AP11" s="181">
        <f t="shared" si="2"/>
        <v>0</v>
      </c>
      <c r="AQ11" s="181">
        <f t="shared" si="2"/>
        <v>0</v>
      </c>
      <c r="AR11" s="184">
        <f t="shared" si="2"/>
        <v>0</v>
      </c>
      <c r="AS11" s="183">
        <f t="shared" si="2"/>
        <v>0</v>
      </c>
      <c r="AT11" s="184"/>
      <c r="AU11" s="179"/>
      <c r="AV11" s="181"/>
      <c r="AW11" s="185"/>
      <c r="AX11" s="186"/>
      <c r="AY11" s="180"/>
      <c r="AZ11" s="187"/>
      <c r="BA11" s="185">
        <f>BE9</f>
        <v>0</v>
      </c>
      <c r="BB11" s="188"/>
      <c r="BC11" s="189">
        <f>SUM(S11:AW11)</f>
        <v>0</v>
      </c>
    </row>
    <row r="12" spans="1:55" ht="27" hidden="1" customHeight="1" x14ac:dyDescent="0.55000000000000004">
      <c r="A12" s="1427" t="s">
        <v>2392</v>
      </c>
      <c r="B12" s="1428"/>
      <c r="C12" s="1557" t="s">
        <v>2393</v>
      </c>
      <c r="D12" s="1432"/>
      <c r="E12" s="1433"/>
      <c r="F12" s="1434"/>
      <c r="G12" s="1432"/>
      <c r="H12" s="190"/>
      <c r="I12" s="191"/>
      <c r="J12" s="192"/>
      <c r="K12" s="192"/>
      <c r="L12" s="132" t="s">
        <v>2389</v>
      </c>
      <c r="M12" s="190"/>
      <c r="N12" s="193"/>
      <c r="O12" s="193"/>
      <c r="P12" s="193"/>
      <c r="Q12" s="194"/>
      <c r="R12" s="190"/>
      <c r="S12" s="195"/>
      <c r="T12" s="133"/>
      <c r="U12" s="130"/>
      <c r="V12" s="134"/>
      <c r="W12" s="129"/>
      <c r="X12" s="196"/>
      <c r="Y12" s="195"/>
      <c r="Z12" s="197"/>
      <c r="AA12" s="198"/>
      <c r="AB12" s="199"/>
      <c r="AC12" s="197"/>
      <c r="AD12" s="195"/>
      <c r="AE12" s="197"/>
      <c r="AF12" s="196"/>
      <c r="AG12" s="199"/>
      <c r="AH12" s="197"/>
      <c r="AI12" s="197"/>
      <c r="AJ12" s="195"/>
      <c r="AK12" s="197">
        <f>AJ12+AK11-AK10</f>
        <v>0</v>
      </c>
      <c r="AL12" s="196">
        <f>AK12+AL11-AL10</f>
        <v>0</v>
      </c>
      <c r="AM12" s="195">
        <f>AL12+AM11-AM10</f>
        <v>0</v>
      </c>
      <c r="AN12" s="197">
        <f>AH12+AN11-AN10</f>
        <v>0</v>
      </c>
      <c r="AO12" s="197">
        <f>AN12+AO11-AO10</f>
        <v>0</v>
      </c>
      <c r="AP12" s="197">
        <f>AO12+AP11-AP10</f>
        <v>0</v>
      </c>
      <c r="AQ12" s="197">
        <f>AP12+AQ11-AQ10</f>
        <v>0</v>
      </c>
      <c r="AR12" s="196">
        <f>AQ12+AR11-AR10</f>
        <v>0</v>
      </c>
      <c r="AS12" s="199">
        <f>AR12+AS11-AS10</f>
        <v>0</v>
      </c>
      <c r="AT12" s="196"/>
      <c r="AU12" s="195"/>
      <c r="AV12" s="197"/>
      <c r="AW12" s="200"/>
      <c r="AX12" s="197"/>
      <c r="AY12" s="196"/>
      <c r="AZ12" s="198"/>
      <c r="BA12" s="200"/>
      <c r="BB12" s="201"/>
      <c r="BC12" s="202"/>
    </row>
    <row r="13" spans="1:55" ht="27" hidden="1" customHeight="1" x14ac:dyDescent="0.55000000000000004">
      <c r="A13" s="1429"/>
      <c r="B13" s="1430"/>
      <c r="C13" s="1552" t="s">
        <v>2394</v>
      </c>
      <c r="D13" s="1435"/>
      <c r="E13" s="1436"/>
      <c r="F13" s="1558"/>
      <c r="G13" s="1435"/>
      <c r="H13" s="203"/>
      <c r="I13" s="98"/>
      <c r="J13" s="204"/>
      <c r="K13" s="204"/>
      <c r="L13" s="132" t="s">
        <v>2389</v>
      </c>
      <c r="M13" s="203"/>
      <c r="N13" s="205"/>
      <c r="O13" s="205"/>
      <c r="P13" s="205"/>
      <c r="Q13" s="206"/>
      <c r="R13" s="203"/>
      <c r="S13" s="207"/>
      <c r="T13" s="133"/>
      <c r="U13" s="130"/>
      <c r="V13" s="134"/>
      <c r="W13" s="129"/>
      <c r="X13" s="208"/>
      <c r="Y13" s="209"/>
      <c r="Z13" s="210"/>
      <c r="AA13" s="211"/>
      <c r="AB13" s="212"/>
      <c r="AC13" s="210"/>
      <c r="AD13" s="209"/>
      <c r="AE13" s="210"/>
      <c r="AF13" s="208"/>
      <c r="AG13" s="212"/>
      <c r="AH13" s="210"/>
      <c r="AI13" s="210"/>
      <c r="AJ13" s="209"/>
      <c r="AK13" s="210">
        <f>AS9</f>
        <v>0</v>
      </c>
      <c r="AL13" s="208">
        <f>AT9</f>
        <v>0</v>
      </c>
      <c r="AM13" s="209">
        <f>AU9</f>
        <v>0</v>
      </c>
      <c r="AN13" s="210">
        <f t="shared" ref="AN13:AS13" si="3">AQ9</f>
        <v>0</v>
      </c>
      <c r="AO13" s="210">
        <f t="shared" si="3"/>
        <v>0</v>
      </c>
      <c r="AP13" s="210">
        <f t="shared" si="3"/>
        <v>0</v>
      </c>
      <c r="AQ13" s="210">
        <f t="shared" si="3"/>
        <v>0</v>
      </c>
      <c r="AR13" s="208">
        <f t="shared" si="3"/>
        <v>0</v>
      </c>
      <c r="AS13" s="212">
        <f t="shared" si="3"/>
        <v>0</v>
      </c>
      <c r="AT13" s="208"/>
      <c r="AU13" s="209"/>
      <c r="AV13" s="210"/>
      <c r="AW13" s="213"/>
      <c r="AX13" s="210"/>
      <c r="AY13" s="208"/>
      <c r="AZ13" s="211"/>
      <c r="BA13" s="213"/>
      <c r="BB13" s="214"/>
      <c r="BC13" s="215"/>
    </row>
    <row r="14" spans="1:55" ht="27" hidden="1" customHeight="1" x14ac:dyDescent="0.55000000000000004">
      <c r="A14" s="1455"/>
      <c r="B14" s="1456"/>
      <c r="C14" s="1680" t="s">
        <v>2395</v>
      </c>
      <c r="D14" s="1582"/>
      <c r="E14" s="1681"/>
      <c r="F14" s="1439"/>
      <c r="G14" s="1440"/>
      <c r="H14" s="170"/>
      <c r="I14" s="166"/>
      <c r="J14" s="167"/>
      <c r="K14" s="167"/>
      <c r="L14" s="132" t="s">
        <v>2389</v>
      </c>
      <c r="M14" s="170"/>
      <c r="N14" s="168"/>
      <c r="O14" s="168"/>
      <c r="P14" s="168"/>
      <c r="Q14" s="169"/>
      <c r="R14" s="170"/>
      <c r="S14" s="216"/>
      <c r="T14" s="133"/>
      <c r="U14" s="130"/>
      <c r="V14" s="134"/>
      <c r="W14" s="129"/>
      <c r="X14" s="217"/>
      <c r="Y14" s="216"/>
      <c r="Z14" s="218"/>
      <c r="AA14" s="219"/>
      <c r="AB14" s="220"/>
      <c r="AC14" s="218"/>
      <c r="AD14" s="216"/>
      <c r="AE14" s="218"/>
      <c r="AF14" s="217"/>
      <c r="AG14" s="220"/>
      <c r="AH14" s="218"/>
      <c r="AI14" s="218"/>
      <c r="AJ14" s="216"/>
      <c r="AK14" s="218">
        <f>AJ14+AK10-AK13</f>
        <v>0</v>
      </c>
      <c r="AL14" s="217">
        <f>AK14+AL10-AL13</f>
        <v>0</v>
      </c>
      <c r="AM14" s="216">
        <f>AL14+AM10-AM13</f>
        <v>0</v>
      </c>
      <c r="AN14" s="218"/>
      <c r="AO14" s="218">
        <f>AN14+AO10-AO13</f>
        <v>0</v>
      </c>
      <c r="AP14" s="218">
        <f>AO14+AP10-AP13</f>
        <v>0</v>
      </c>
      <c r="AQ14" s="218">
        <f>AP14+AQ10-AQ13</f>
        <v>0</v>
      </c>
      <c r="AR14" s="217">
        <f>AQ14+AR10-AR13</f>
        <v>0</v>
      </c>
      <c r="AS14" s="220">
        <f>AR14+AS10-AS13</f>
        <v>0</v>
      </c>
      <c r="AT14" s="217"/>
      <c r="AU14" s="216"/>
      <c r="AV14" s="218"/>
      <c r="AW14" s="221"/>
      <c r="AX14" s="218"/>
      <c r="AY14" s="217"/>
      <c r="AZ14" s="219"/>
      <c r="BA14" s="221"/>
      <c r="BB14" s="222"/>
      <c r="BC14" s="223"/>
    </row>
    <row r="15" spans="1:55" ht="27" hidden="1" customHeight="1" x14ac:dyDescent="0.55000000000000004">
      <c r="A15" s="1666" t="s">
        <v>2387</v>
      </c>
      <c r="B15" s="1667"/>
      <c r="C15" s="1620" t="s">
        <v>2396</v>
      </c>
      <c r="D15" s="1668"/>
      <c r="E15" s="1669"/>
      <c r="F15" s="1543"/>
      <c r="G15" s="139" t="s">
        <v>1389</v>
      </c>
      <c r="H15" s="140"/>
      <c r="I15" s="141"/>
      <c r="J15" s="142"/>
      <c r="K15" s="142"/>
      <c r="L15" s="132" t="s">
        <v>2389</v>
      </c>
      <c r="M15" s="140"/>
      <c r="N15" s="143"/>
      <c r="O15" s="143"/>
      <c r="P15" s="143"/>
      <c r="Q15" s="144"/>
      <c r="R15" s="140"/>
      <c r="S15" s="145"/>
      <c r="T15" s="133"/>
      <c r="U15" s="130"/>
      <c r="V15" s="134"/>
      <c r="W15" s="129"/>
      <c r="X15" s="146"/>
      <c r="Y15" s="147"/>
      <c r="Z15" s="151"/>
      <c r="AA15" s="224"/>
      <c r="AB15" s="150"/>
      <c r="AC15" s="151"/>
      <c r="AD15" s="147"/>
      <c r="AE15" s="151"/>
      <c r="AF15" s="146"/>
      <c r="AG15" s="150"/>
      <c r="AH15" s="151"/>
      <c r="AI15" s="151"/>
      <c r="AJ15" s="147"/>
      <c r="AK15" s="151"/>
      <c r="AL15" s="146"/>
      <c r="AM15" s="147"/>
      <c r="AN15" s="151"/>
      <c r="AO15" s="151"/>
      <c r="AP15" s="151"/>
      <c r="AQ15" s="151"/>
      <c r="AR15" s="146"/>
      <c r="AS15" s="150"/>
      <c r="AT15" s="146"/>
      <c r="AU15" s="147"/>
      <c r="AV15" s="151"/>
      <c r="AW15" s="152"/>
      <c r="AX15" s="151"/>
      <c r="AY15" s="146"/>
      <c r="AZ15" s="153"/>
      <c r="BA15" s="154"/>
      <c r="BB15" s="155"/>
      <c r="BC15" s="156">
        <f>SUM(W15:BA15)</f>
        <v>0</v>
      </c>
    </row>
    <row r="16" spans="1:55" ht="27" hidden="1" customHeight="1" x14ac:dyDescent="0.55000000000000004">
      <c r="A16" s="157"/>
      <c r="B16" s="158"/>
      <c r="C16" s="1670"/>
      <c r="D16" s="1671"/>
      <c r="E16" s="1672"/>
      <c r="F16" s="1453"/>
      <c r="G16" s="159" t="s">
        <v>1390</v>
      </c>
      <c r="H16" s="160"/>
      <c r="I16" s="161"/>
      <c r="J16" s="162"/>
      <c r="K16" s="162"/>
      <c r="L16" s="132" t="s">
        <v>2389</v>
      </c>
      <c r="M16" s="160"/>
      <c r="N16" s="163"/>
      <c r="O16" s="163"/>
      <c r="P16" s="163"/>
      <c r="Q16" s="164"/>
      <c r="R16" s="160"/>
      <c r="S16" s="165"/>
      <c r="T16" s="133"/>
      <c r="U16" s="130"/>
      <c r="V16" s="134"/>
      <c r="W16" s="129"/>
      <c r="X16" s="166"/>
      <c r="Y16" s="167"/>
      <c r="Z16" s="168"/>
      <c r="AA16" s="169"/>
      <c r="AB16" s="170"/>
      <c r="AC16" s="168"/>
      <c r="AD16" s="167"/>
      <c r="AE16" s="168"/>
      <c r="AF16" s="166"/>
      <c r="AG16" s="170"/>
      <c r="AH16" s="168"/>
      <c r="AI16" s="168"/>
      <c r="AJ16" s="167"/>
      <c r="AK16" s="168">
        <f>AS15</f>
        <v>0</v>
      </c>
      <c r="AL16" s="166">
        <f>AT15</f>
        <v>0</v>
      </c>
      <c r="AM16" s="167">
        <f>AU15</f>
        <v>0</v>
      </c>
      <c r="AN16" s="168">
        <f t="shared" ref="AN16:AS16" si="4">AQ15</f>
        <v>0</v>
      </c>
      <c r="AO16" s="168">
        <f t="shared" si="4"/>
        <v>0</v>
      </c>
      <c r="AP16" s="168">
        <f t="shared" si="4"/>
        <v>0</v>
      </c>
      <c r="AQ16" s="168">
        <f t="shared" si="4"/>
        <v>0</v>
      </c>
      <c r="AR16" s="166">
        <f t="shared" si="4"/>
        <v>0</v>
      </c>
      <c r="AS16" s="170">
        <f t="shared" si="4"/>
        <v>0</v>
      </c>
      <c r="AT16" s="166"/>
      <c r="AU16" s="167"/>
      <c r="AV16" s="168"/>
      <c r="AW16" s="171"/>
      <c r="AX16" s="168"/>
      <c r="AY16" s="166"/>
      <c r="AZ16" s="169"/>
      <c r="BA16" s="171"/>
      <c r="BB16" s="172"/>
      <c r="BC16" s="173">
        <f>SUM(U16:BA16)</f>
        <v>0</v>
      </c>
    </row>
    <row r="17" spans="1:56" ht="27" hidden="1" customHeight="1" x14ac:dyDescent="0.55000000000000004">
      <c r="A17" s="1455" t="s">
        <v>2390</v>
      </c>
      <c r="B17" s="1456"/>
      <c r="C17" s="1673"/>
      <c r="D17" s="1674"/>
      <c r="E17" s="1675"/>
      <c r="F17" s="1454"/>
      <c r="G17" s="102" t="s">
        <v>2391</v>
      </c>
      <c r="H17" s="174"/>
      <c r="I17" s="175"/>
      <c r="J17" s="176"/>
      <c r="K17" s="176"/>
      <c r="L17" s="132" t="s">
        <v>2389</v>
      </c>
      <c r="M17" s="174"/>
      <c r="N17" s="177"/>
      <c r="O17" s="177"/>
      <c r="P17" s="177"/>
      <c r="Q17" s="178"/>
      <c r="R17" s="174"/>
      <c r="S17" s="225"/>
      <c r="T17" s="133"/>
      <c r="U17" s="130"/>
      <c r="V17" s="134"/>
      <c r="W17" s="129"/>
      <c r="X17" s="180"/>
      <c r="Y17" s="179"/>
      <c r="Z17" s="181"/>
      <c r="AA17" s="182"/>
      <c r="AB17" s="183"/>
      <c r="AC17" s="181"/>
      <c r="AD17" s="179"/>
      <c r="AE17" s="181"/>
      <c r="AF17" s="184"/>
      <c r="AG17" s="183"/>
      <c r="AH17" s="181"/>
      <c r="AI17" s="181"/>
      <c r="AJ17" s="179"/>
      <c r="AK17" s="181">
        <f>AT15</f>
        <v>0</v>
      </c>
      <c r="AL17" s="184">
        <f>AU15</f>
        <v>0</v>
      </c>
      <c r="AM17" s="179">
        <f>AV15</f>
        <v>0</v>
      </c>
      <c r="AN17" s="181">
        <f t="shared" ref="AN17:AS17" si="5">AR15</f>
        <v>0</v>
      </c>
      <c r="AO17" s="181">
        <f t="shared" si="5"/>
        <v>0</v>
      </c>
      <c r="AP17" s="181">
        <f t="shared" si="5"/>
        <v>0</v>
      </c>
      <c r="AQ17" s="181">
        <f t="shared" si="5"/>
        <v>0</v>
      </c>
      <c r="AR17" s="184">
        <f t="shared" si="5"/>
        <v>0</v>
      </c>
      <c r="AS17" s="183">
        <f t="shared" si="5"/>
        <v>0</v>
      </c>
      <c r="AT17" s="184"/>
      <c r="AU17" s="179"/>
      <c r="AV17" s="181"/>
      <c r="AW17" s="185"/>
      <c r="AX17" s="186"/>
      <c r="AY17" s="180"/>
      <c r="AZ17" s="187"/>
      <c r="BA17" s="185"/>
      <c r="BB17" s="188"/>
      <c r="BC17" s="189">
        <f>SUM(S17:AW17)</f>
        <v>0</v>
      </c>
    </row>
    <row r="18" spans="1:56" ht="27" hidden="1" customHeight="1" x14ac:dyDescent="0.55000000000000004">
      <c r="A18" s="1427" t="s">
        <v>2392</v>
      </c>
      <c r="B18" s="1428"/>
      <c r="C18" s="1557" t="s">
        <v>2393</v>
      </c>
      <c r="D18" s="1432"/>
      <c r="E18" s="1433"/>
      <c r="F18" s="1434"/>
      <c r="G18" s="1432"/>
      <c r="H18" s="226"/>
      <c r="I18" s="227"/>
      <c r="J18" s="228"/>
      <c r="K18" s="228"/>
      <c r="L18" s="132" t="s">
        <v>2389</v>
      </c>
      <c r="M18" s="226"/>
      <c r="N18" s="229"/>
      <c r="O18" s="229"/>
      <c r="P18" s="229"/>
      <c r="Q18" s="230"/>
      <c r="R18" s="226"/>
      <c r="S18" s="231"/>
      <c r="T18" s="133"/>
      <c r="U18" s="130"/>
      <c r="V18" s="134"/>
      <c r="W18" s="129"/>
      <c r="X18" s="232"/>
      <c r="Y18" s="231"/>
      <c r="Z18" s="233"/>
      <c r="AA18" s="234"/>
      <c r="AB18" s="235"/>
      <c r="AC18" s="233"/>
      <c r="AD18" s="231"/>
      <c r="AE18" s="233"/>
      <c r="AF18" s="232"/>
      <c r="AG18" s="235"/>
      <c r="AH18" s="233"/>
      <c r="AI18" s="233"/>
      <c r="AJ18" s="231"/>
      <c r="AK18" s="233">
        <f>AJ18+AK17-AK16</f>
        <v>0</v>
      </c>
      <c r="AL18" s="232">
        <f>AK18+AL17-AL16</f>
        <v>0</v>
      </c>
      <c r="AM18" s="231">
        <f>AL18+AM17-AM16</f>
        <v>0</v>
      </c>
      <c r="AN18" s="233">
        <f>AH18+AN17-AN16</f>
        <v>0</v>
      </c>
      <c r="AO18" s="233">
        <f>AN18+AO17-AO16</f>
        <v>0</v>
      </c>
      <c r="AP18" s="233">
        <f>AO18+AP17-AP16</f>
        <v>0</v>
      </c>
      <c r="AQ18" s="233">
        <f>AP18+AQ17-AQ16</f>
        <v>0</v>
      </c>
      <c r="AR18" s="232">
        <f>AQ18+AR17-AR16</f>
        <v>0</v>
      </c>
      <c r="AS18" s="235">
        <f>AR18+AS17-AS16</f>
        <v>0</v>
      </c>
      <c r="AT18" s="232"/>
      <c r="AU18" s="231"/>
      <c r="AV18" s="233"/>
      <c r="AW18" s="236"/>
      <c r="AX18" s="233"/>
      <c r="AY18" s="232"/>
      <c r="AZ18" s="234"/>
      <c r="BA18" s="236"/>
      <c r="BB18" s="237"/>
      <c r="BC18" s="238">
        <f>AZ18</f>
        <v>0</v>
      </c>
    </row>
    <row r="19" spans="1:56" ht="27" hidden="1" customHeight="1" x14ac:dyDescent="0.55000000000000004">
      <c r="A19" s="1429"/>
      <c r="B19" s="1430"/>
      <c r="C19" s="1552" t="s">
        <v>2394</v>
      </c>
      <c r="D19" s="1435"/>
      <c r="E19" s="1436"/>
      <c r="F19" s="1558"/>
      <c r="G19" s="1435"/>
      <c r="H19" s="203"/>
      <c r="I19" s="98"/>
      <c r="J19" s="204"/>
      <c r="K19" s="204"/>
      <c r="L19" s="132" t="s">
        <v>2389</v>
      </c>
      <c r="M19" s="203"/>
      <c r="N19" s="205"/>
      <c r="O19" s="205"/>
      <c r="P19" s="205"/>
      <c r="Q19" s="206"/>
      <c r="R19" s="203"/>
      <c r="S19" s="207"/>
      <c r="T19" s="133"/>
      <c r="U19" s="130"/>
      <c r="V19" s="134"/>
      <c r="W19" s="129"/>
      <c r="X19" s="208"/>
      <c r="Y19" s="209"/>
      <c r="Z19" s="210"/>
      <c r="AA19" s="211"/>
      <c r="AB19" s="212"/>
      <c r="AC19" s="210"/>
      <c r="AD19" s="209"/>
      <c r="AE19" s="210"/>
      <c r="AF19" s="208"/>
      <c r="AG19" s="212"/>
      <c r="AH19" s="210"/>
      <c r="AI19" s="210"/>
      <c r="AJ19" s="209"/>
      <c r="AK19" s="210">
        <f>AS15</f>
        <v>0</v>
      </c>
      <c r="AL19" s="208">
        <f>AT15</f>
        <v>0</v>
      </c>
      <c r="AM19" s="209">
        <f>AU15</f>
        <v>0</v>
      </c>
      <c r="AN19" s="210">
        <f t="shared" ref="AN19:AS19" si="6">AQ15</f>
        <v>0</v>
      </c>
      <c r="AO19" s="210">
        <f t="shared" si="6"/>
        <v>0</v>
      </c>
      <c r="AP19" s="210">
        <f t="shared" si="6"/>
        <v>0</v>
      </c>
      <c r="AQ19" s="210">
        <f t="shared" si="6"/>
        <v>0</v>
      </c>
      <c r="AR19" s="208">
        <f t="shared" si="6"/>
        <v>0</v>
      </c>
      <c r="AS19" s="212">
        <f t="shared" si="6"/>
        <v>0</v>
      </c>
      <c r="AT19" s="208"/>
      <c r="AU19" s="209"/>
      <c r="AV19" s="210"/>
      <c r="AW19" s="213"/>
      <c r="AX19" s="210"/>
      <c r="AY19" s="208"/>
      <c r="AZ19" s="211"/>
      <c r="BA19" s="213"/>
      <c r="BB19" s="214"/>
      <c r="BC19" s="215"/>
    </row>
    <row r="20" spans="1:56" ht="38.15" hidden="1" customHeight="1" x14ac:dyDescent="0.55000000000000004">
      <c r="A20" s="1410"/>
      <c r="B20" s="1431"/>
      <c r="C20" s="1553" t="s">
        <v>2395</v>
      </c>
      <c r="D20" s="1536"/>
      <c r="E20" s="1540"/>
      <c r="F20" s="1535"/>
      <c r="G20" s="1536"/>
      <c r="H20" s="170"/>
      <c r="I20" s="166"/>
      <c r="J20" s="167"/>
      <c r="K20" s="167"/>
      <c r="L20" s="132" t="s">
        <v>2389</v>
      </c>
      <c r="M20" s="170"/>
      <c r="N20" s="168"/>
      <c r="O20" s="168"/>
      <c r="P20" s="168"/>
      <c r="Q20" s="169"/>
      <c r="R20" s="170"/>
      <c r="S20" s="239"/>
      <c r="T20" s="133"/>
      <c r="U20" s="130"/>
      <c r="V20" s="134"/>
      <c r="W20" s="129"/>
      <c r="X20" s="240"/>
      <c r="Y20" s="239"/>
      <c r="Z20" s="241"/>
      <c r="AA20" s="242"/>
      <c r="AB20" s="243"/>
      <c r="AC20" s="241"/>
      <c r="AD20" s="239"/>
      <c r="AE20" s="241"/>
      <c r="AF20" s="240"/>
      <c r="AG20" s="243"/>
      <c r="AH20" s="241"/>
      <c r="AI20" s="241"/>
      <c r="AJ20" s="239"/>
      <c r="AK20" s="241">
        <f>AJ20+AK16-AK19</f>
        <v>0</v>
      </c>
      <c r="AL20" s="240">
        <f>AK20+AL16-AL19</f>
        <v>0</v>
      </c>
      <c r="AM20" s="239">
        <f>AL20+AM16-AM19</f>
        <v>0</v>
      </c>
      <c r="AN20" s="241">
        <f>AH20+AN16-AN19</f>
        <v>0</v>
      </c>
      <c r="AO20" s="241">
        <f>AN20+AO16-AO19</f>
        <v>0</v>
      </c>
      <c r="AP20" s="241">
        <f>AO20+AP16-AP19</f>
        <v>0</v>
      </c>
      <c r="AQ20" s="241">
        <f>AP20+AQ16-AQ19</f>
        <v>0</v>
      </c>
      <c r="AR20" s="240">
        <f>AQ20+AR16-AR19</f>
        <v>0</v>
      </c>
      <c r="AS20" s="243">
        <f>AR20+AS16-AS19</f>
        <v>0</v>
      </c>
      <c r="AT20" s="240"/>
      <c r="AU20" s="239"/>
      <c r="AV20" s="241"/>
      <c r="AW20" s="244"/>
      <c r="AX20" s="241"/>
      <c r="AY20" s="240"/>
      <c r="AZ20" s="242"/>
      <c r="BA20" s="244"/>
      <c r="BB20" s="245"/>
      <c r="BC20" s="246">
        <f>AZ20</f>
        <v>0</v>
      </c>
    </row>
    <row r="21" spans="1:56" ht="38.25" hidden="1" customHeight="1" x14ac:dyDescent="0.55000000000000004">
      <c r="A21" s="1657" t="s">
        <v>2397</v>
      </c>
      <c r="B21" s="1658"/>
      <c r="C21" s="1658"/>
      <c r="D21" s="1658"/>
      <c r="E21" s="1659"/>
      <c r="F21" s="1452"/>
      <c r="G21" s="247" t="s">
        <v>1389</v>
      </c>
      <c r="H21" s="248"/>
      <c r="I21" s="249"/>
      <c r="J21" s="250"/>
      <c r="K21" s="250"/>
      <c r="L21" s="132" t="s">
        <v>2389</v>
      </c>
      <c r="M21" s="248"/>
      <c r="N21" s="251"/>
      <c r="O21" s="251"/>
      <c r="P21" s="251"/>
      <c r="Q21" s="252"/>
      <c r="R21" s="248"/>
      <c r="S21" s="253"/>
      <c r="T21" s="133"/>
      <c r="U21" s="130"/>
      <c r="V21" s="134"/>
      <c r="W21" s="129"/>
      <c r="X21" s="254"/>
      <c r="Y21" s="255"/>
      <c r="Z21" s="256"/>
      <c r="AA21" s="257"/>
      <c r="AB21" s="258"/>
      <c r="AC21" s="256"/>
      <c r="AD21" s="255"/>
      <c r="AE21" s="256"/>
      <c r="AF21" s="254"/>
      <c r="AG21" s="258"/>
      <c r="AH21" s="256"/>
      <c r="AI21" s="256"/>
      <c r="AJ21" s="255"/>
      <c r="AK21" s="256"/>
      <c r="AL21" s="254"/>
      <c r="AM21" s="255"/>
      <c r="AN21" s="256"/>
      <c r="AO21" s="256"/>
      <c r="AP21" s="256"/>
      <c r="AQ21" s="256"/>
      <c r="AR21" s="254"/>
      <c r="AS21" s="258"/>
      <c r="AT21" s="254"/>
      <c r="AU21" s="255"/>
      <c r="AV21" s="256"/>
      <c r="AW21" s="259"/>
      <c r="AX21" s="256"/>
      <c r="AY21" s="254"/>
      <c r="AZ21" s="257"/>
      <c r="BA21" s="260"/>
      <c r="BB21" s="261"/>
      <c r="BC21" s="262">
        <f>SUM(T21:BA21)</f>
        <v>0</v>
      </c>
    </row>
    <row r="22" spans="1:56" ht="38.25" hidden="1" customHeight="1" x14ac:dyDescent="0.55000000000000004">
      <c r="A22" s="1660"/>
      <c r="B22" s="1661"/>
      <c r="C22" s="1661"/>
      <c r="D22" s="1661"/>
      <c r="E22" s="1662"/>
      <c r="F22" s="1453"/>
      <c r="G22" s="263" t="s">
        <v>1390</v>
      </c>
      <c r="H22" s="264"/>
      <c r="I22" s="265"/>
      <c r="J22" s="266"/>
      <c r="K22" s="267"/>
      <c r="L22" s="132" t="s">
        <v>2389</v>
      </c>
      <c r="M22" s="264"/>
      <c r="N22" s="268"/>
      <c r="O22" s="269"/>
      <c r="P22" s="268"/>
      <c r="Q22" s="270"/>
      <c r="R22" s="271"/>
      <c r="S22" s="272"/>
      <c r="T22" s="133"/>
      <c r="U22" s="130"/>
      <c r="V22" s="134"/>
      <c r="W22" s="129"/>
      <c r="X22" s="273"/>
      <c r="Y22" s="272"/>
      <c r="Z22" s="274"/>
      <c r="AA22" s="275"/>
      <c r="AB22" s="271"/>
      <c r="AC22" s="274"/>
      <c r="AD22" s="272"/>
      <c r="AE22" s="274"/>
      <c r="AF22" s="273"/>
      <c r="AG22" s="271"/>
      <c r="AH22" s="274"/>
      <c r="AI22" s="274"/>
      <c r="AJ22" s="272"/>
      <c r="AK22" s="274">
        <f>AS21</f>
        <v>0</v>
      </c>
      <c r="AL22" s="273">
        <f>AT21</f>
        <v>0</v>
      </c>
      <c r="AM22" s="272">
        <f>AU21</f>
        <v>0</v>
      </c>
      <c r="AN22" s="268">
        <f>AQ21</f>
        <v>0</v>
      </c>
      <c r="AO22" s="268">
        <f>AR21</f>
        <v>0</v>
      </c>
      <c r="AP22" s="268">
        <f>AS21</f>
        <v>0</v>
      </c>
      <c r="AQ22" s="268">
        <f>AT21</f>
        <v>0</v>
      </c>
      <c r="AR22" s="265"/>
      <c r="AS22" s="264"/>
      <c r="AT22" s="265">
        <f>AW21</f>
        <v>0</v>
      </c>
      <c r="AU22" s="267">
        <f>AX21</f>
        <v>0</v>
      </c>
      <c r="AV22" s="268">
        <f>AY21</f>
        <v>0</v>
      </c>
      <c r="AW22" s="276">
        <f>AZ21</f>
        <v>0</v>
      </c>
      <c r="AX22" s="268">
        <f>BA21</f>
        <v>0</v>
      </c>
      <c r="AY22" s="265"/>
      <c r="AZ22" s="270"/>
      <c r="BA22" s="276"/>
      <c r="BB22" s="277"/>
      <c r="BC22" s="278">
        <f>SUM(Q22:BA22)</f>
        <v>0</v>
      </c>
    </row>
    <row r="23" spans="1:56" ht="48" hidden="1" customHeight="1" x14ac:dyDescent="0.55000000000000004">
      <c r="A23" s="1663"/>
      <c r="B23" s="1664"/>
      <c r="C23" s="1664"/>
      <c r="D23" s="1664"/>
      <c r="E23" s="1665"/>
      <c r="F23" s="1454"/>
      <c r="G23" s="279" t="s">
        <v>2391</v>
      </c>
      <c r="H23" s="280"/>
      <c r="I23" s="281"/>
      <c r="J23" s="282"/>
      <c r="K23" s="282"/>
      <c r="L23" s="132" t="s">
        <v>2389</v>
      </c>
      <c r="M23" s="280"/>
      <c r="N23" s="283"/>
      <c r="O23" s="283"/>
      <c r="P23" s="283"/>
      <c r="Q23" s="284"/>
      <c r="R23" s="280"/>
      <c r="S23" s="282"/>
      <c r="T23" s="133"/>
      <c r="U23" s="130"/>
      <c r="V23" s="134"/>
      <c r="W23" s="129"/>
      <c r="X23" s="281"/>
      <c r="Y23" s="282"/>
      <c r="Z23" s="283"/>
      <c r="AA23" s="284"/>
      <c r="AB23" s="280"/>
      <c r="AC23" s="283"/>
      <c r="AD23" s="282"/>
      <c r="AE23" s="283"/>
      <c r="AF23" s="281"/>
      <c r="AG23" s="280"/>
      <c r="AH23" s="283"/>
      <c r="AI23" s="283"/>
      <c r="AJ23" s="282"/>
      <c r="AK23" s="283">
        <f>AT21</f>
        <v>0</v>
      </c>
      <c r="AL23" s="281">
        <f>AU21</f>
        <v>0</v>
      </c>
      <c r="AM23" s="282">
        <f>AV21</f>
        <v>0</v>
      </c>
      <c r="AN23" s="283">
        <f t="shared" ref="AN23:AU23" si="7">AR21</f>
        <v>0</v>
      </c>
      <c r="AO23" s="283">
        <f t="shared" si="7"/>
        <v>0</v>
      </c>
      <c r="AP23" s="283">
        <f t="shared" si="7"/>
        <v>0</v>
      </c>
      <c r="AQ23" s="283">
        <f t="shared" si="7"/>
        <v>0</v>
      </c>
      <c r="AR23" s="281">
        <f t="shared" si="7"/>
        <v>0</v>
      </c>
      <c r="AS23" s="280">
        <f t="shared" si="7"/>
        <v>0</v>
      </c>
      <c r="AT23" s="281">
        <f t="shared" si="7"/>
        <v>0</v>
      </c>
      <c r="AU23" s="282">
        <f t="shared" si="7"/>
        <v>0</v>
      </c>
      <c r="AV23" s="283"/>
      <c r="AW23" s="285"/>
      <c r="AX23" s="286"/>
      <c r="AY23" s="287"/>
      <c r="AZ23" s="288"/>
      <c r="BA23" s="285"/>
      <c r="BB23" s="289"/>
      <c r="BC23" s="290">
        <f>SUM(O23:AW23)</f>
        <v>0</v>
      </c>
    </row>
    <row r="24" spans="1:56" ht="38.25" hidden="1" customHeight="1" x14ac:dyDescent="0.55000000000000004">
      <c r="A24" s="1427"/>
      <c r="B24" s="1428"/>
      <c r="C24" s="1557" t="s">
        <v>2393</v>
      </c>
      <c r="D24" s="1432"/>
      <c r="E24" s="1433"/>
      <c r="F24" s="1434"/>
      <c r="G24" s="1432"/>
      <c r="H24" s="291"/>
      <c r="I24" s="292"/>
      <c r="J24" s="293"/>
      <c r="K24" s="293"/>
      <c r="L24" s="132" t="s">
        <v>2389</v>
      </c>
      <c r="M24" s="291"/>
      <c r="N24" s="294"/>
      <c r="O24" s="294"/>
      <c r="P24" s="294"/>
      <c r="Q24" s="295"/>
      <c r="R24" s="291"/>
      <c r="S24" s="296"/>
      <c r="T24" s="133"/>
      <c r="U24" s="130"/>
      <c r="V24" s="134"/>
      <c r="W24" s="129"/>
      <c r="X24" s="297"/>
      <c r="Y24" s="296"/>
      <c r="Z24" s="298"/>
      <c r="AA24" s="299"/>
      <c r="AB24" s="300"/>
      <c r="AC24" s="298"/>
      <c r="AD24" s="296"/>
      <c r="AE24" s="298"/>
      <c r="AF24" s="301"/>
      <c r="AG24" s="300"/>
      <c r="AH24" s="298"/>
      <c r="AI24" s="298"/>
      <c r="AJ24" s="296"/>
      <c r="AK24" s="298">
        <f>AJ24+AK23-AK22</f>
        <v>0</v>
      </c>
      <c r="AL24" s="301">
        <f>AK24+AL23-AL22</f>
        <v>0</v>
      </c>
      <c r="AM24" s="296">
        <f>AL24+AM23-AM22</f>
        <v>0</v>
      </c>
      <c r="AN24" s="298">
        <f>AH24+AN23-AN22</f>
        <v>0</v>
      </c>
      <c r="AO24" s="298">
        <f t="shared" ref="AO24:AY24" si="8">AN24+AO23-AO22</f>
        <v>0</v>
      </c>
      <c r="AP24" s="298">
        <f t="shared" si="8"/>
        <v>0</v>
      </c>
      <c r="AQ24" s="298">
        <f t="shared" si="8"/>
        <v>0</v>
      </c>
      <c r="AR24" s="301">
        <f t="shared" si="8"/>
        <v>0</v>
      </c>
      <c r="AS24" s="300">
        <f t="shared" si="8"/>
        <v>0</v>
      </c>
      <c r="AT24" s="301">
        <f t="shared" si="8"/>
        <v>0</v>
      </c>
      <c r="AU24" s="296">
        <f t="shared" si="8"/>
        <v>0</v>
      </c>
      <c r="AV24" s="298">
        <f t="shared" si="8"/>
        <v>0</v>
      </c>
      <c r="AW24" s="302">
        <f t="shared" si="8"/>
        <v>0</v>
      </c>
      <c r="AX24" s="298">
        <f t="shared" si="8"/>
        <v>0</v>
      </c>
      <c r="AY24" s="301">
        <f t="shared" si="8"/>
        <v>0</v>
      </c>
      <c r="AZ24" s="299"/>
      <c r="BA24" s="302"/>
      <c r="BB24" s="303"/>
      <c r="BC24" s="238"/>
    </row>
    <row r="25" spans="1:56" ht="38.25" hidden="1" customHeight="1" x14ac:dyDescent="0.55000000000000004">
      <c r="A25" s="1429"/>
      <c r="B25" s="1430"/>
      <c r="C25" s="1552" t="s">
        <v>2394</v>
      </c>
      <c r="D25" s="1435"/>
      <c r="E25" s="1436"/>
      <c r="F25" s="1558"/>
      <c r="G25" s="1435"/>
      <c r="H25" s="304"/>
      <c r="I25" s="305"/>
      <c r="J25" s="306"/>
      <c r="K25" s="306"/>
      <c r="L25" s="132" t="s">
        <v>2389</v>
      </c>
      <c r="M25" s="304"/>
      <c r="N25" s="307"/>
      <c r="O25" s="307"/>
      <c r="P25" s="307"/>
      <c r="Q25" s="308"/>
      <c r="R25" s="304"/>
      <c r="S25" s="309"/>
      <c r="T25" s="133"/>
      <c r="U25" s="130"/>
      <c r="V25" s="134"/>
      <c r="W25" s="129"/>
      <c r="X25" s="310"/>
      <c r="Y25" s="309"/>
      <c r="Z25" s="311"/>
      <c r="AA25" s="312"/>
      <c r="AB25" s="313"/>
      <c r="AC25" s="311"/>
      <c r="AD25" s="309"/>
      <c r="AE25" s="311"/>
      <c r="AF25" s="310"/>
      <c r="AG25" s="313"/>
      <c r="AH25" s="314"/>
      <c r="AI25" s="311"/>
      <c r="AJ25" s="309"/>
      <c r="AK25" s="311"/>
      <c r="AL25" s="310">
        <f>AS21</f>
        <v>0</v>
      </c>
      <c r="AM25" s="315">
        <f>AT21</f>
        <v>0</v>
      </c>
      <c r="AN25" s="311">
        <f t="shared" ref="AN25:AY25" si="9">AP21</f>
        <v>0</v>
      </c>
      <c r="AO25" s="311">
        <f t="shared" si="9"/>
        <v>0</v>
      </c>
      <c r="AP25" s="311">
        <f t="shared" si="9"/>
        <v>0</v>
      </c>
      <c r="AQ25" s="311">
        <f t="shared" si="9"/>
        <v>0</v>
      </c>
      <c r="AR25" s="310">
        <f t="shared" si="9"/>
        <v>0</v>
      </c>
      <c r="AS25" s="313">
        <f t="shared" si="9"/>
        <v>0</v>
      </c>
      <c r="AT25" s="310">
        <f t="shared" si="9"/>
        <v>0</v>
      </c>
      <c r="AU25" s="309">
        <f t="shared" si="9"/>
        <v>0</v>
      </c>
      <c r="AV25" s="311">
        <f t="shared" si="9"/>
        <v>0</v>
      </c>
      <c r="AW25" s="316">
        <f t="shared" si="9"/>
        <v>0</v>
      </c>
      <c r="AX25" s="311">
        <f t="shared" si="9"/>
        <v>0</v>
      </c>
      <c r="AY25" s="310">
        <f t="shared" si="9"/>
        <v>0</v>
      </c>
      <c r="AZ25" s="317"/>
      <c r="BA25" s="316"/>
      <c r="BB25" s="318"/>
      <c r="BC25" s="215"/>
    </row>
    <row r="26" spans="1:56" ht="38.25" hidden="1" customHeight="1" x14ac:dyDescent="0.55000000000000004">
      <c r="A26" s="1410"/>
      <c r="B26" s="1431"/>
      <c r="C26" s="1553" t="s">
        <v>2395</v>
      </c>
      <c r="D26" s="1536"/>
      <c r="E26" s="1540"/>
      <c r="F26" s="1535"/>
      <c r="G26" s="1536"/>
      <c r="H26" s="319"/>
      <c r="I26" s="320"/>
      <c r="J26" s="321"/>
      <c r="K26" s="321"/>
      <c r="L26" s="132" t="s">
        <v>2389</v>
      </c>
      <c r="M26" s="319"/>
      <c r="N26" s="322"/>
      <c r="O26" s="322"/>
      <c r="P26" s="322"/>
      <c r="Q26" s="323"/>
      <c r="R26" s="324"/>
      <c r="S26" s="325"/>
      <c r="T26" s="133"/>
      <c r="U26" s="130"/>
      <c r="V26" s="134"/>
      <c r="W26" s="129"/>
      <c r="X26" s="326"/>
      <c r="Y26" s="327"/>
      <c r="Z26" s="328"/>
      <c r="AA26" s="329"/>
      <c r="AB26" s="330"/>
      <c r="AC26" s="331"/>
      <c r="AD26" s="332"/>
      <c r="AE26" s="331"/>
      <c r="AF26" s="333"/>
      <c r="AG26" s="330"/>
      <c r="AH26" s="331"/>
      <c r="AI26" s="331"/>
      <c r="AJ26" s="332"/>
      <c r="AK26" s="331">
        <f>AJ26+AK22-AK25</f>
        <v>0</v>
      </c>
      <c r="AL26" s="333"/>
      <c r="AM26" s="332">
        <f>AL26+AM22-AM25</f>
        <v>0</v>
      </c>
      <c r="AN26" s="331">
        <f>AH26+AN22-AN25</f>
        <v>0</v>
      </c>
      <c r="AO26" s="334">
        <f t="shared" ref="AO26:AU26" si="10">AN26+AO22-AO25</f>
        <v>0</v>
      </c>
      <c r="AP26" s="334">
        <f t="shared" si="10"/>
        <v>0</v>
      </c>
      <c r="AQ26" s="334">
        <f t="shared" si="10"/>
        <v>0</v>
      </c>
      <c r="AR26" s="335">
        <f t="shared" si="10"/>
        <v>0</v>
      </c>
      <c r="AS26" s="336">
        <f t="shared" si="10"/>
        <v>0</v>
      </c>
      <c r="AT26" s="335">
        <f t="shared" si="10"/>
        <v>0</v>
      </c>
      <c r="AU26" s="337">
        <f t="shared" si="10"/>
        <v>0</v>
      </c>
      <c r="AV26" s="334"/>
      <c r="AW26" s="338">
        <f>AV26+AW22-AW25</f>
        <v>0</v>
      </c>
      <c r="AX26" s="334">
        <f>AW26+AX22-AX25</f>
        <v>0</v>
      </c>
      <c r="AY26" s="335">
        <f>AX26+AY22-AY25</f>
        <v>0</v>
      </c>
      <c r="AZ26" s="339">
        <f>AY26+AZ22-AZ25</f>
        <v>0</v>
      </c>
      <c r="BA26" s="340"/>
      <c r="BB26" s="341"/>
      <c r="BC26" s="223"/>
    </row>
    <row r="27" spans="1:56" ht="38.25" customHeight="1" x14ac:dyDescent="0.55000000000000004">
      <c r="A27" s="1641" t="s">
        <v>2056</v>
      </c>
      <c r="B27" s="1642"/>
      <c r="C27" s="1642"/>
      <c r="D27" s="1642"/>
      <c r="E27" s="1643"/>
      <c r="F27" s="1452" t="s">
        <v>2398</v>
      </c>
      <c r="G27" s="342" t="s">
        <v>1389</v>
      </c>
      <c r="H27" s="343">
        <v>60</v>
      </c>
      <c r="I27" s="344">
        <v>60</v>
      </c>
      <c r="J27" s="345">
        <v>60</v>
      </c>
      <c r="K27" s="345">
        <v>60</v>
      </c>
      <c r="L27" s="346">
        <v>0</v>
      </c>
      <c r="M27" s="347">
        <v>0</v>
      </c>
      <c r="N27" s="348">
        <v>0</v>
      </c>
      <c r="O27" s="348">
        <v>16</v>
      </c>
      <c r="P27" s="348">
        <v>60</v>
      </c>
      <c r="Q27" s="349">
        <v>60</v>
      </c>
      <c r="R27" s="347">
        <v>60</v>
      </c>
      <c r="S27" s="350">
        <v>61</v>
      </c>
      <c r="T27" s="351">
        <v>60</v>
      </c>
      <c r="U27" s="352">
        <v>60</v>
      </c>
      <c r="V27" s="353">
        <v>59</v>
      </c>
      <c r="W27" s="354">
        <v>59</v>
      </c>
      <c r="X27" s="352">
        <v>60</v>
      </c>
      <c r="Y27" s="350">
        <v>59</v>
      </c>
      <c r="Z27" s="351">
        <v>58</v>
      </c>
      <c r="AA27" s="353">
        <v>59</v>
      </c>
      <c r="AB27" s="355"/>
      <c r="AC27" s="356"/>
      <c r="AD27" s="357"/>
      <c r="AE27" s="356"/>
      <c r="AF27" s="358"/>
      <c r="AG27" s="355"/>
      <c r="AH27" s="356"/>
      <c r="AI27" s="356"/>
      <c r="AJ27" s="357"/>
      <c r="AK27" s="356"/>
      <c r="AL27" s="358"/>
      <c r="AM27" s="357"/>
      <c r="AN27" s="356"/>
      <c r="AO27" s="356"/>
      <c r="AP27" s="356"/>
      <c r="AQ27" s="356"/>
      <c r="AR27" s="358"/>
      <c r="AS27" s="355"/>
      <c r="AT27" s="358"/>
      <c r="AU27" s="357"/>
      <c r="AV27" s="356"/>
      <c r="AW27" s="359"/>
      <c r="AX27" s="356"/>
      <c r="AY27" s="358"/>
      <c r="AZ27" s="360"/>
      <c r="BA27" s="361"/>
      <c r="BB27" s="362"/>
      <c r="BC27" s="363">
        <f>SUM(N27:BA27)</f>
        <v>731</v>
      </c>
      <c r="BD27" s="1359">
        <f>SUM(H27:AA27)</f>
        <v>971</v>
      </c>
    </row>
    <row r="28" spans="1:56" ht="38.25" customHeight="1" x14ac:dyDescent="0.55000000000000004">
      <c r="A28" s="1644"/>
      <c r="B28" s="1645"/>
      <c r="C28" s="1645"/>
      <c r="D28" s="1645"/>
      <c r="E28" s="1646"/>
      <c r="F28" s="1453"/>
      <c r="G28" s="364" t="s">
        <v>1390</v>
      </c>
      <c r="H28" s="365">
        <f>K27</f>
        <v>60</v>
      </c>
      <c r="I28" s="366">
        <f>K27</f>
        <v>60</v>
      </c>
      <c r="J28" s="367">
        <f t="shared" ref="J28:AI28" si="11">L27</f>
        <v>0</v>
      </c>
      <c r="K28" s="272">
        <f t="shared" si="11"/>
        <v>0</v>
      </c>
      <c r="L28" s="275">
        <f t="shared" si="11"/>
        <v>0</v>
      </c>
      <c r="M28" s="368">
        <f t="shared" si="11"/>
        <v>16</v>
      </c>
      <c r="N28" s="369">
        <f t="shared" si="11"/>
        <v>60</v>
      </c>
      <c r="O28" s="272">
        <f t="shared" si="11"/>
        <v>60</v>
      </c>
      <c r="P28" s="272">
        <f t="shared" si="11"/>
        <v>60</v>
      </c>
      <c r="Q28" s="275">
        <f t="shared" si="11"/>
        <v>61</v>
      </c>
      <c r="R28" s="368">
        <f t="shared" si="11"/>
        <v>60</v>
      </c>
      <c r="S28" s="369">
        <f t="shared" si="11"/>
        <v>60</v>
      </c>
      <c r="T28" s="272">
        <f t="shared" si="11"/>
        <v>59</v>
      </c>
      <c r="U28" s="272">
        <f t="shared" si="11"/>
        <v>59</v>
      </c>
      <c r="V28" s="275">
        <f t="shared" si="11"/>
        <v>60</v>
      </c>
      <c r="W28" s="368">
        <f t="shared" si="11"/>
        <v>59</v>
      </c>
      <c r="X28" s="369">
        <f t="shared" si="11"/>
        <v>58</v>
      </c>
      <c r="Y28" s="272">
        <f t="shared" si="11"/>
        <v>59</v>
      </c>
      <c r="Z28" s="272">
        <f t="shared" si="11"/>
        <v>0</v>
      </c>
      <c r="AA28" s="275">
        <f t="shared" si="11"/>
        <v>0</v>
      </c>
      <c r="AB28" s="368">
        <f t="shared" si="11"/>
        <v>0</v>
      </c>
      <c r="AC28" s="369">
        <f t="shared" si="11"/>
        <v>0</v>
      </c>
      <c r="AD28" s="272">
        <f t="shared" si="11"/>
        <v>0</v>
      </c>
      <c r="AE28" s="272">
        <f t="shared" si="11"/>
        <v>0</v>
      </c>
      <c r="AF28" s="272">
        <f t="shared" si="11"/>
        <v>0</v>
      </c>
      <c r="AG28" s="271">
        <f t="shared" si="11"/>
        <v>0</v>
      </c>
      <c r="AH28" s="274">
        <f t="shared" si="11"/>
        <v>0</v>
      </c>
      <c r="AI28" s="274">
        <f t="shared" si="11"/>
        <v>0</v>
      </c>
      <c r="AJ28" s="272">
        <f>AM27</f>
        <v>0</v>
      </c>
      <c r="AK28" s="274">
        <f>AN27</f>
        <v>0</v>
      </c>
      <c r="AL28" s="273">
        <f>AO27</f>
        <v>0</v>
      </c>
      <c r="AM28" s="272">
        <f t="shared" ref="AM28:BB28" si="12">AP27</f>
        <v>0</v>
      </c>
      <c r="AN28" s="274">
        <f t="shared" si="12"/>
        <v>0</v>
      </c>
      <c r="AO28" s="268">
        <f t="shared" si="12"/>
        <v>0</v>
      </c>
      <c r="AP28" s="268">
        <f t="shared" si="12"/>
        <v>0</v>
      </c>
      <c r="AQ28" s="268">
        <f t="shared" si="12"/>
        <v>0</v>
      </c>
      <c r="AR28" s="265">
        <f t="shared" si="12"/>
        <v>0</v>
      </c>
      <c r="AS28" s="264">
        <f t="shared" si="12"/>
        <v>0</v>
      </c>
      <c r="AT28" s="265">
        <f t="shared" si="12"/>
        <v>0</v>
      </c>
      <c r="AU28" s="267">
        <f t="shared" si="12"/>
        <v>0</v>
      </c>
      <c r="AV28" s="268">
        <f t="shared" si="12"/>
        <v>0</v>
      </c>
      <c r="AW28" s="276">
        <f t="shared" si="12"/>
        <v>0</v>
      </c>
      <c r="AX28" s="268">
        <f t="shared" si="12"/>
        <v>0</v>
      </c>
      <c r="AY28" s="265">
        <f t="shared" si="12"/>
        <v>0</v>
      </c>
      <c r="AZ28" s="270"/>
      <c r="BA28" s="276">
        <f t="shared" si="12"/>
        <v>971</v>
      </c>
      <c r="BB28" s="277">
        <f t="shared" si="12"/>
        <v>0</v>
      </c>
      <c r="BC28" s="278">
        <f>SUM(L28:AW28)</f>
        <v>731</v>
      </c>
      <c r="BD28" s="1359">
        <f>SUM(H28:AA28)</f>
        <v>851</v>
      </c>
    </row>
    <row r="29" spans="1:56" ht="48" customHeight="1" x14ac:dyDescent="0.55000000000000004">
      <c r="A29" s="1647"/>
      <c r="B29" s="1648"/>
      <c r="C29" s="1648"/>
      <c r="D29" s="1648"/>
      <c r="E29" s="1649"/>
      <c r="F29" s="1454"/>
      <c r="G29" s="370" t="s">
        <v>2391</v>
      </c>
      <c r="H29" s="371">
        <f>L27</f>
        <v>0</v>
      </c>
      <c r="I29" s="281">
        <f t="shared" ref="I29:AD29" si="13">M27</f>
        <v>0</v>
      </c>
      <c r="J29" s="282">
        <f t="shared" si="13"/>
        <v>0</v>
      </c>
      <c r="K29" s="282">
        <f t="shared" si="13"/>
        <v>16</v>
      </c>
      <c r="L29" s="372">
        <f t="shared" si="13"/>
        <v>60</v>
      </c>
      <c r="M29" s="280">
        <f t="shared" si="13"/>
        <v>60</v>
      </c>
      <c r="N29" s="283">
        <f t="shared" si="13"/>
        <v>60</v>
      </c>
      <c r="O29" s="283">
        <f t="shared" si="13"/>
        <v>61</v>
      </c>
      <c r="P29" s="283">
        <f t="shared" si="13"/>
        <v>60</v>
      </c>
      <c r="Q29" s="284">
        <f t="shared" si="13"/>
        <v>60</v>
      </c>
      <c r="R29" s="280">
        <f t="shared" si="13"/>
        <v>59</v>
      </c>
      <c r="S29" s="282">
        <f t="shared" si="13"/>
        <v>59</v>
      </c>
      <c r="T29" s="283">
        <f t="shared" si="13"/>
        <v>60</v>
      </c>
      <c r="U29" s="281">
        <f t="shared" si="13"/>
        <v>59</v>
      </c>
      <c r="V29" s="284">
        <f t="shared" si="13"/>
        <v>58</v>
      </c>
      <c r="W29" s="280">
        <f t="shared" si="13"/>
        <v>59</v>
      </c>
      <c r="X29" s="281">
        <f t="shared" si="13"/>
        <v>0</v>
      </c>
      <c r="Y29" s="282">
        <f t="shared" si="13"/>
        <v>0</v>
      </c>
      <c r="Z29" s="283">
        <f t="shared" si="13"/>
        <v>0</v>
      </c>
      <c r="AA29" s="284">
        <f t="shared" si="13"/>
        <v>0</v>
      </c>
      <c r="AB29" s="280">
        <f t="shared" si="13"/>
        <v>0</v>
      </c>
      <c r="AC29" s="283">
        <f t="shared" si="13"/>
        <v>0</v>
      </c>
      <c r="AD29" s="282">
        <f t="shared" si="13"/>
        <v>0</v>
      </c>
      <c r="AE29" s="283">
        <f>AI27</f>
        <v>0</v>
      </c>
      <c r="AF29" s="281">
        <f>AJ27</f>
        <v>0</v>
      </c>
      <c r="AG29" s="280">
        <f>AK27</f>
        <v>0</v>
      </c>
      <c r="AH29" s="283">
        <f>AL27</f>
        <v>0</v>
      </c>
      <c r="AI29" s="283">
        <f t="shared" ref="AI29:BB29" si="14">AM27</f>
        <v>0</v>
      </c>
      <c r="AJ29" s="282">
        <f t="shared" si="14"/>
        <v>0</v>
      </c>
      <c r="AK29" s="283">
        <f t="shared" si="14"/>
        <v>0</v>
      </c>
      <c r="AL29" s="281">
        <f t="shared" si="14"/>
        <v>0</v>
      </c>
      <c r="AM29" s="282">
        <f t="shared" si="14"/>
        <v>0</v>
      </c>
      <c r="AN29" s="283">
        <f t="shared" si="14"/>
        <v>0</v>
      </c>
      <c r="AO29" s="283">
        <f t="shared" si="14"/>
        <v>0</v>
      </c>
      <c r="AP29" s="283">
        <f t="shared" si="14"/>
        <v>0</v>
      </c>
      <c r="AQ29" s="283">
        <f t="shared" si="14"/>
        <v>0</v>
      </c>
      <c r="AR29" s="281">
        <f t="shared" si="14"/>
        <v>0</v>
      </c>
      <c r="AS29" s="280">
        <f t="shared" si="14"/>
        <v>0</v>
      </c>
      <c r="AT29" s="281">
        <f t="shared" si="14"/>
        <v>0</v>
      </c>
      <c r="AU29" s="282">
        <f t="shared" si="14"/>
        <v>0</v>
      </c>
      <c r="AV29" s="283">
        <f t="shared" si="14"/>
        <v>0</v>
      </c>
      <c r="AW29" s="373">
        <f t="shared" si="14"/>
        <v>0</v>
      </c>
      <c r="AX29" s="283">
        <f t="shared" si="14"/>
        <v>0</v>
      </c>
      <c r="AY29" s="281"/>
      <c r="AZ29" s="284">
        <f t="shared" si="14"/>
        <v>971</v>
      </c>
      <c r="BA29" s="373">
        <f t="shared" si="14"/>
        <v>0</v>
      </c>
      <c r="BB29" s="374">
        <f t="shared" si="14"/>
        <v>0</v>
      </c>
      <c r="BC29" s="375">
        <f>SUM(J29:AW29)</f>
        <v>731</v>
      </c>
    </row>
    <row r="30" spans="1:56" ht="38.25" customHeight="1" x14ac:dyDescent="0.55000000000000004">
      <c r="A30" s="1427"/>
      <c r="B30" s="1428"/>
      <c r="C30" s="1557" t="s">
        <v>2393</v>
      </c>
      <c r="D30" s="1432"/>
      <c r="E30" s="1433"/>
      <c r="F30" s="1434"/>
      <c r="G30" s="1432"/>
      <c r="H30" s="376">
        <v>119</v>
      </c>
      <c r="I30" s="377">
        <f t="shared" ref="I30:AG30" si="15">H30+I29-I28</f>
        <v>59</v>
      </c>
      <c r="J30" s="293">
        <f t="shared" si="15"/>
        <v>59</v>
      </c>
      <c r="K30" s="378">
        <f t="shared" si="15"/>
        <v>75</v>
      </c>
      <c r="L30" s="379">
        <f t="shared" si="15"/>
        <v>135</v>
      </c>
      <c r="M30" s="376">
        <f t="shared" si="15"/>
        <v>179</v>
      </c>
      <c r="N30" s="380">
        <f t="shared" si="15"/>
        <v>179</v>
      </c>
      <c r="O30" s="381">
        <f t="shared" si="15"/>
        <v>180</v>
      </c>
      <c r="P30" s="382">
        <f t="shared" si="15"/>
        <v>180</v>
      </c>
      <c r="Q30" s="382">
        <f t="shared" si="15"/>
        <v>179</v>
      </c>
      <c r="R30" s="291">
        <f t="shared" si="15"/>
        <v>178</v>
      </c>
      <c r="S30" s="378">
        <f t="shared" si="15"/>
        <v>177</v>
      </c>
      <c r="T30" s="380">
        <f t="shared" si="15"/>
        <v>178</v>
      </c>
      <c r="U30" s="377">
        <f t="shared" si="15"/>
        <v>178</v>
      </c>
      <c r="V30" s="382">
        <f t="shared" si="15"/>
        <v>176</v>
      </c>
      <c r="W30" s="383">
        <f t="shared" si="15"/>
        <v>176</v>
      </c>
      <c r="X30" s="384">
        <f t="shared" si="15"/>
        <v>118</v>
      </c>
      <c r="Y30" s="385">
        <f t="shared" si="15"/>
        <v>59</v>
      </c>
      <c r="Z30" s="380">
        <f t="shared" si="15"/>
        <v>59</v>
      </c>
      <c r="AA30" s="382">
        <f t="shared" si="15"/>
        <v>59</v>
      </c>
      <c r="AB30" s="376">
        <f t="shared" si="15"/>
        <v>59</v>
      </c>
      <c r="AC30" s="380">
        <f t="shared" si="15"/>
        <v>59</v>
      </c>
      <c r="AD30" s="378">
        <f t="shared" si="15"/>
        <v>59</v>
      </c>
      <c r="AE30" s="380">
        <f t="shared" si="15"/>
        <v>59</v>
      </c>
      <c r="AF30" s="377">
        <f t="shared" si="15"/>
        <v>59</v>
      </c>
      <c r="AG30" s="376">
        <f t="shared" si="15"/>
        <v>59</v>
      </c>
      <c r="AH30" s="380"/>
      <c r="AI30" s="380"/>
      <c r="AJ30" s="378"/>
      <c r="AK30" s="380"/>
      <c r="AL30" s="377"/>
      <c r="AM30" s="378"/>
      <c r="AN30" s="380"/>
      <c r="AO30" s="380">
        <f t="shared" ref="AO30:BB30" si="16">AN30+AO29-AO28</f>
        <v>0</v>
      </c>
      <c r="AP30" s="380">
        <f t="shared" si="16"/>
        <v>0</v>
      </c>
      <c r="AQ30" s="380">
        <f t="shared" si="16"/>
        <v>0</v>
      </c>
      <c r="AR30" s="377">
        <f t="shared" si="16"/>
        <v>0</v>
      </c>
      <c r="AS30" s="376">
        <f t="shared" si="16"/>
        <v>0</v>
      </c>
      <c r="AT30" s="377">
        <f t="shared" si="16"/>
        <v>0</v>
      </c>
      <c r="AU30" s="378">
        <f t="shared" si="16"/>
        <v>0</v>
      </c>
      <c r="AV30" s="380">
        <f t="shared" si="16"/>
        <v>0</v>
      </c>
      <c r="AW30" s="386">
        <f t="shared" si="16"/>
        <v>0</v>
      </c>
      <c r="AX30" s="380">
        <f t="shared" si="16"/>
        <v>0</v>
      </c>
      <c r="AY30" s="377">
        <f t="shared" si="16"/>
        <v>0</v>
      </c>
      <c r="AZ30" s="382">
        <f t="shared" si="16"/>
        <v>971</v>
      </c>
      <c r="BA30" s="386">
        <f t="shared" si="16"/>
        <v>0</v>
      </c>
      <c r="BB30" s="387">
        <f t="shared" si="16"/>
        <v>0</v>
      </c>
      <c r="BC30" s="238"/>
    </row>
    <row r="31" spans="1:56" ht="38.25" customHeight="1" x14ac:dyDescent="0.55000000000000004">
      <c r="A31" s="1429"/>
      <c r="B31" s="1430"/>
      <c r="C31" s="1552" t="s">
        <v>2394</v>
      </c>
      <c r="D31" s="1435"/>
      <c r="E31" s="1436"/>
      <c r="F31" s="1558"/>
      <c r="G31" s="1435"/>
      <c r="H31" s="388">
        <f>J27</f>
        <v>60</v>
      </c>
      <c r="I31" s="389">
        <f t="shared" ref="I31:AI31" si="17">K27</f>
        <v>60</v>
      </c>
      <c r="J31" s="390">
        <f t="shared" si="17"/>
        <v>0</v>
      </c>
      <c r="K31" s="306">
        <f t="shared" si="17"/>
        <v>0</v>
      </c>
      <c r="L31" s="391">
        <f t="shared" si="17"/>
        <v>0</v>
      </c>
      <c r="M31" s="304">
        <f t="shared" si="17"/>
        <v>16</v>
      </c>
      <c r="N31" s="307">
        <f t="shared" si="17"/>
        <v>60</v>
      </c>
      <c r="O31" s="307">
        <f t="shared" si="17"/>
        <v>60</v>
      </c>
      <c r="P31" s="307">
        <f t="shared" si="17"/>
        <v>60</v>
      </c>
      <c r="Q31" s="308">
        <f t="shared" si="17"/>
        <v>61</v>
      </c>
      <c r="R31" s="304">
        <f t="shared" si="17"/>
        <v>60</v>
      </c>
      <c r="S31" s="392">
        <f t="shared" si="17"/>
        <v>60</v>
      </c>
      <c r="T31" s="393">
        <f t="shared" si="17"/>
        <v>59</v>
      </c>
      <c r="U31" s="394">
        <f t="shared" si="17"/>
        <v>59</v>
      </c>
      <c r="V31" s="395">
        <f t="shared" si="17"/>
        <v>60</v>
      </c>
      <c r="W31" s="396">
        <f t="shared" si="17"/>
        <v>59</v>
      </c>
      <c r="X31" s="394">
        <f t="shared" si="17"/>
        <v>58</v>
      </c>
      <c r="Y31" s="392">
        <f t="shared" si="17"/>
        <v>59</v>
      </c>
      <c r="Z31" s="393">
        <f t="shared" si="17"/>
        <v>0</v>
      </c>
      <c r="AA31" s="395">
        <f t="shared" si="17"/>
        <v>0</v>
      </c>
      <c r="AB31" s="396">
        <f t="shared" si="17"/>
        <v>0</v>
      </c>
      <c r="AC31" s="393">
        <f t="shared" si="17"/>
        <v>0</v>
      </c>
      <c r="AD31" s="392">
        <f t="shared" si="17"/>
        <v>0</v>
      </c>
      <c r="AE31" s="393">
        <f t="shared" si="17"/>
        <v>0</v>
      </c>
      <c r="AF31" s="394">
        <f t="shared" si="17"/>
        <v>0</v>
      </c>
      <c r="AG31" s="396">
        <f t="shared" si="17"/>
        <v>0</v>
      </c>
      <c r="AH31" s="397">
        <f t="shared" si="17"/>
        <v>0</v>
      </c>
      <c r="AI31" s="393">
        <f t="shared" si="17"/>
        <v>0</v>
      </c>
      <c r="AJ31" s="392">
        <f t="shared" ref="AJ31:AY31" si="18">AM27</f>
        <v>0</v>
      </c>
      <c r="AK31" s="393">
        <f t="shared" si="18"/>
        <v>0</v>
      </c>
      <c r="AL31" s="394">
        <f t="shared" si="18"/>
        <v>0</v>
      </c>
      <c r="AM31" s="398">
        <f t="shared" si="18"/>
        <v>0</v>
      </c>
      <c r="AN31" s="393">
        <f t="shared" si="18"/>
        <v>0</v>
      </c>
      <c r="AO31" s="393">
        <f t="shared" si="18"/>
        <v>0</v>
      </c>
      <c r="AP31" s="393">
        <f t="shared" si="18"/>
        <v>0</v>
      </c>
      <c r="AQ31" s="393">
        <f t="shared" si="18"/>
        <v>0</v>
      </c>
      <c r="AR31" s="394">
        <f t="shared" si="18"/>
        <v>0</v>
      </c>
      <c r="AS31" s="396">
        <f t="shared" si="18"/>
        <v>0</v>
      </c>
      <c r="AT31" s="394">
        <f t="shared" si="18"/>
        <v>0</v>
      </c>
      <c r="AU31" s="392">
        <f t="shared" si="18"/>
        <v>0</v>
      </c>
      <c r="AV31" s="393">
        <f t="shared" si="18"/>
        <v>0</v>
      </c>
      <c r="AW31" s="399">
        <f t="shared" si="18"/>
        <v>0</v>
      </c>
      <c r="AX31" s="393">
        <f t="shared" si="18"/>
        <v>0</v>
      </c>
      <c r="AY31" s="394">
        <f t="shared" si="18"/>
        <v>0</v>
      </c>
      <c r="AZ31" s="395"/>
      <c r="BA31" s="399">
        <f>BD27</f>
        <v>971</v>
      </c>
      <c r="BB31" s="400">
        <f>BE27</f>
        <v>0</v>
      </c>
      <c r="BC31" s="401"/>
    </row>
    <row r="32" spans="1:56" ht="38.25" customHeight="1" thickBot="1" x14ac:dyDescent="0.6">
      <c r="A32" s="1410"/>
      <c r="B32" s="1431"/>
      <c r="C32" s="1553" t="s">
        <v>2395</v>
      </c>
      <c r="D32" s="1536"/>
      <c r="E32" s="1540"/>
      <c r="F32" s="1535"/>
      <c r="G32" s="1536"/>
      <c r="H32" s="402"/>
      <c r="I32" s="403">
        <f t="shared" ref="I32:BB32" si="19">H32+I28-I31</f>
        <v>0</v>
      </c>
      <c r="J32" s="321">
        <f t="shared" si="19"/>
        <v>0</v>
      </c>
      <c r="K32" s="321">
        <f t="shared" si="19"/>
        <v>0</v>
      </c>
      <c r="L32" s="404">
        <f t="shared" si="19"/>
        <v>0</v>
      </c>
      <c r="M32" s="319">
        <f t="shared" si="19"/>
        <v>0</v>
      </c>
      <c r="N32" s="322">
        <f t="shared" si="19"/>
        <v>0</v>
      </c>
      <c r="O32" s="322">
        <f t="shared" si="19"/>
        <v>0</v>
      </c>
      <c r="P32" s="322">
        <f t="shared" si="19"/>
        <v>0</v>
      </c>
      <c r="Q32" s="323">
        <f t="shared" si="19"/>
        <v>0</v>
      </c>
      <c r="R32" s="319">
        <f t="shared" si="19"/>
        <v>0</v>
      </c>
      <c r="S32" s="405">
        <f t="shared" si="19"/>
        <v>0</v>
      </c>
      <c r="T32" s="406">
        <f t="shared" si="19"/>
        <v>0</v>
      </c>
      <c r="U32" s="407">
        <f t="shared" si="19"/>
        <v>0</v>
      </c>
      <c r="V32" s="408">
        <f t="shared" si="19"/>
        <v>0</v>
      </c>
      <c r="W32" s="409">
        <f t="shared" si="19"/>
        <v>0</v>
      </c>
      <c r="X32" s="407">
        <f t="shared" si="19"/>
        <v>0</v>
      </c>
      <c r="Y32" s="410">
        <f t="shared" si="19"/>
        <v>0</v>
      </c>
      <c r="Z32" s="411">
        <f t="shared" si="19"/>
        <v>0</v>
      </c>
      <c r="AA32" s="329">
        <f t="shared" si="19"/>
        <v>0</v>
      </c>
      <c r="AB32" s="412">
        <f t="shared" si="19"/>
        <v>0</v>
      </c>
      <c r="AC32" s="413">
        <f t="shared" si="19"/>
        <v>0</v>
      </c>
      <c r="AD32" s="414">
        <f t="shared" si="19"/>
        <v>0</v>
      </c>
      <c r="AE32" s="413">
        <f t="shared" si="19"/>
        <v>0</v>
      </c>
      <c r="AF32" s="415">
        <f t="shared" si="19"/>
        <v>0</v>
      </c>
      <c r="AG32" s="412">
        <f t="shared" si="19"/>
        <v>0</v>
      </c>
      <c r="AH32" s="413">
        <f t="shared" si="19"/>
        <v>0</v>
      </c>
      <c r="AI32" s="413">
        <f t="shared" si="19"/>
        <v>0</v>
      </c>
      <c r="AJ32" s="414">
        <f t="shared" si="19"/>
        <v>0</v>
      </c>
      <c r="AK32" s="413">
        <f t="shared" si="19"/>
        <v>0</v>
      </c>
      <c r="AL32" s="415">
        <f t="shared" si="19"/>
        <v>0</v>
      </c>
      <c r="AM32" s="414">
        <f t="shared" si="19"/>
        <v>0</v>
      </c>
      <c r="AN32" s="413">
        <f t="shared" si="19"/>
        <v>0</v>
      </c>
      <c r="AO32" s="406">
        <f t="shared" si="19"/>
        <v>0</v>
      </c>
      <c r="AP32" s="406">
        <f t="shared" si="19"/>
        <v>0</v>
      </c>
      <c r="AQ32" s="406">
        <f t="shared" si="19"/>
        <v>0</v>
      </c>
      <c r="AR32" s="407">
        <f t="shared" si="19"/>
        <v>0</v>
      </c>
      <c r="AS32" s="409">
        <f t="shared" si="19"/>
        <v>0</v>
      </c>
      <c r="AT32" s="407">
        <f t="shared" si="19"/>
        <v>0</v>
      </c>
      <c r="AU32" s="416">
        <f t="shared" si="19"/>
        <v>0</v>
      </c>
      <c r="AV32" s="406">
        <f t="shared" si="19"/>
        <v>0</v>
      </c>
      <c r="AW32" s="417">
        <f t="shared" si="19"/>
        <v>0</v>
      </c>
      <c r="AX32" s="406">
        <f t="shared" si="19"/>
        <v>0</v>
      </c>
      <c r="AY32" s="407">
        <f t="shared" si="19"/>
        <v>0</v>
      </c>
      <c r="AZ32" s="408">
        <f t="shared" si="19"/>
        <v>0</v>
      </c>
      <c r="BA32" s="417">
        <f t="shared" si="19"/>
        <v>0</v>
      </c>
      <c r="BB32" s="418">
        <f t="shared" si="19"/>
        <v>0</v>
      </c>
      <c r="BC32" s="419"/>
    </row>
    <row r="33" spans="1:56" ht="38.25" customHeight="1" x14ac:dyDescent="0.55000000000000004">
      <c r="A33" s="1641" t="s">
        <v>2057</v>
      </c>
      <c r="B33" s="1642"/>
      <c r="C33" s="1642"/>
      <c r="D33" s="1642"/>
      <c r="E33" s="1643"/>
      <c r="F33" s="1650"/>
      <c r="G33" s="342" t="s">
        <v>1389</v>
      </c>
      <c r="H33" s="343"/>
      <c r="I33" s="344"/>
      <c r="J33" s="345"/>
      <c r="K33" s="420"/>
      <c r="L33" s="421">
        <v>59</v>
      </c>
      <c r="M33" s="422">
        <v>59</v>
      </c>
      <c r="N33" s="423">
        <v>59</v>
      </c>
      <c r="O33" s="423">
        <v>43</v>
      </c>
      <c r="P33" s="423">
        <v>0</v>
      </c>
      <c r="Q33" s="252">
        <v>0</v>
      </c>
      <c r="R33" s="422">
        <v>0</v>
      </c>
      <c r="S33" s="357">
        <v>0</v>
      </c>
      <c r="T33" s="356"/>
      <c r="U33" s="358"/>
      <c r="V33" s="360"/>
      <c r="W33" s="355"/>
      <c r="X33" s="358"/>
      <c r="Y33" s="357"/>
      <c r="Z33" s="356"/>
      <c r="AA33" s="360">
        <v>2</v>
      </c>
      <c r="AB33" s="355"/>
      <c r="AC33" s="356"/>
      <c r="AD33" s="357"/>
      <c r="AE33" s="356"/>
      <c r="AF33" s="358"/>
      <c r="AG33" s="355">
        <v>0</v>
      </c>
      <c r="AH33" s="356"/>
      <c r="AI33" s="356"/>
      <c r="AJ33" s="357"/>
      <c r="AK33" s="356"/>
      <c r="AL33" s="358"/>
      <c r="AM33" s="357"/>
      <c r="AN33" s="356"/>
      <c r="AO33" s="356"/>
      <c r="AP33" s="356"/>
      <c r="AQ33" s="356"/>
      <c r="AR33" s="358"/>
      <c r="AS33" s="355"/>
      <c r="AT33" s="358"/>
      <c r="AU33" s="357"/>
      <c r="AV33" s="356"/>
      <c r="AW33" s="359"/>
      <c r="AX33" s="356"/>
      <c r="AY33" s="358"/>
      <c r="AZ33" s="360"/>
      <c r="BA33" s="361"/>
      <c r="BB33" s="362"/>
      <c r="BC33" s="363">
        <f>SUM(L33:BB33)</f>
        <v>222</v>
      </c>
      <c r="BD33" s="1359">
        <f>SUM(H33:AA33)</f>
        <v>222</v>
      </c>
    </row>
    <row r="34" spans="1:56" ht="38.25" customHeight="1" x14ac:dyDescent="0.55000000000000004">
      <c r="A34" s="1644"/>
      <c r="B34" s="1645"/>
      <c r="C34" s="1645"/>
      <c r="D34" s="1645"/>
      <c r="E34" s="1646"/>
      <c r="F34" s="1651"/>
      <c r="G34" s="364" t="s">
        <v>1390</v>
      </c>
      <c r="H34" s="424">
        <f>K33</f>
        <v>0</v>
      </c>
      <c r="I34" s="425">
        <f>L33</f>
        <v>59</v>
      </c>
      <c r="J34" s="367">
        <f t="shared" ref="J34:BB34" si="20">M33</f>
        <v>59</v>
      </c>
      <c r="K34" s="272">
        <f t="shared" si="20"/>
        <v>59</v>
      </c>
      <c r="L34" s="426">
        <f t="shared" si="20"/>
        <v>43</v>
      </c>
      <c r="M34" s="264">
        <f t="shared" si="20"/>
        <v>0</v>
      </c>
      <c r="N34" s="427">
        <f t="shared" si="20"/>
        <v>0</v>
      </c>
      <c r="O34" s="427">
        <f t="shared" si="20"/>
        <v>0</v>
      </c>
      <c r="P34" s="427">
        <f t="shared" si="20"/>
        <v>0</v>
      </c>
      <c r="Q34" s="428">
        <f t="shared" si="20"/>
        <v>0</v>
      </c>
      <c r="R34" s="424">
        <f t="shared" si="20"/>
        <v>0</v>
      </c>
      <c r="S34" s="272">
        <f t="shared" si="20"/>
        <v>0</v>
      </c>
      <c r="T34" s="429">
        <f t="shared" si="20"/>
        <v>0</v>
      </c>
      <c r="U34" s="430">
        <f t="shared" si="20"/>
        <v>0</v>
      </c>
      <c r="V34" s="275">
        <f t="shared" si="20"/>
        <v>0</v>
      </c>
      <c r="W34" s="271">
        <f t="shared" si="20"/>
        <v>0</v>
      </c>
      <c r="X34" s="273">
        <f t="shared" si="20"/>
        <v>2</v>
      </c>
      <c r="Y34" s="272">
        <f t="shared" si="20"/>
        <v>0</v>
      </c>
      <c r="Z34" s="274">
        <f t="shared" si="20"/>
        <v>0</v>
      </c>
      <c r="AA34" s="275">
        <f t="shared" si="20"/>
        <v>0</v>
      </c>
      <c r="AB34" s="271">
        <f t="shared" si="20"/>
        <v>0</v>
      </c>
      <c r="AC34" s="274">
        <f t="shared" si="20"/>
        <v>0</v>
      </c>
      <c r="AD34" s="272">
        <f t="shared" si="20"/>
        <v>0</v>
      </c>
      <c r="AE34" s="274">
        <f t="shared" si="20"/>
        <v>0</v>
      </c>
      <c r="AF34" s="273">
        <f t="shared" si="20"/>
        <v>0</v>
      </c>
      <c r="AG34" s="271">
        <f t="shared" si="20"/>
        <v>0</v>
      </c>
      <c r="AH34" s="274">
        <f t="shared" si="20"/>
        <v>0</v>
      </c>
      <c r="AI34" s="274">
        <f t="shared" si="20"/>
        <v>0</v>
      </c>
      <c r="AJ34" s="272">
        <f t="shared" si="20"/>
        <v>0</v>
      </c>
      <c r="AK34" s="274">
        <f t="shared" si="20"/>
        <v>0</v>
      </c>
      <c r="AL34" s="273">
        <f t="shared" si="20"/>
        <v>0</v>
      </c>
      <c r="AM34" s="272">
        <f t="shared" si="20"/>
        <v>0</v>
      </c>
      <c r="AN34" s="274">
        <f t="shared" si="20"/>
        <v>0</v>
      </c>
      <c r="AO34" s="274">
        <f t="shared" si="20"/>
        <v>0</v>
      </c>
      <c r="AP34" s="274">
        <f t="shared" si="20"/>
        <v>0</v>
      </c>
      <c r="AQ34" s="274">
        <f t="shared" si="20"/>
        <v>0</v>
      </c>
      <c r="AR34" s="273">
        <f t="shared" si="20"/>
        <v>0</v>
      </c>
      <c r="AS34" s="271">
        <f t="shared" si="20"/>
        <v>0</v>
      </c>
      <c r="AT34" s="273">
        <f t="shared" si="20"/>
        <v>0</v>
      </c>
      <c r="AU34" s="272">
        <f t="shared" si="20"/>
        <v>0</v>
      </c>
      <c r="AV34" s="274">
        <f t="shared" si="20"/>
        <v>0</v>
      </c>
      <c r="AW34" s="276">
        <f t="shared" si="20"/>
        <v>0</v>
      </c>
      <c r="AX34" s="268">
        <f t="shared" si="20"/>
        <v>0</v>
      </c>
      <c r="AY34" s="265">
        <f t="shared" si="20"/>
        <v>0</v>
      </c>
      <c r="AZ34" s="270"/>
      <c r="BA34" s="276">
        <f t="shared" si="20"/>
        <v>222</v>
      </c>
      <c r="BB34" s="277">
        <f t="shared" si="20"/>
        <v>0</v>
      </c>
      <c r="BC34" s="278">
        <f>SUM(H34:AW34)</f>
        <v>222</v>
      </c>
      <c r="BD34" s="1359">
        <f>SUM(H34:AA34)</f>
        <v>222</v>
      </c>
    </row>
    <row r="35" spans="1:56" ht="48" customHeight="1" x14ac:dyDescent="0.55000000000000004">
      <c r="A35" s="1647"/>
      <c r="B35" s="1648"/>
      <c r="C35" s="1648"/>
      <c r="D35" s="1648"/>
      <c r="E35" s="1649"/>
      <c r="F35" s="1652"/>
      <c r="G35" s="370" t="s">
        <v>2391</v>
      </c>
      <c r="H35" s="280">
        <f t="shared" ref="H35:BB35" si="21">L33</f>
        <v>59</v>
      </c>
      <c r="I35" s="281">
        <f t="shared" si="21"/>
        <v>59</v>
      </c>
      <c r="J35" s="431">
        <f t="shared" si="21"/>
        <v>59</v>
      </c>
      <c r="K35" s="282">
        <f t="shared" si="21"/>
        <v>43</v>
      </c>
      <c r="L35" s="372">
        <f t="shared" si="21"/>
        <v>0</v>
      </c>
      <c r="M35" s="371">
        <f t="shared" si="21"/>
        <v>0</v>
      </c>
      <c r="N35" s="432">
        <f t="shared" si="21"/>
        <v>0</v>
      </c>
      <c r="O35" s="432">
        <f t="shared" si="21"/>
        <v>0</v>
      </c>
      <c r="P35" s="283">
        <f t="shared" si="21"/>
        <v>0</v>
      </c>
      <c r="Q35" s="284">
        <f t="shared" si="21"/>
        <v>0</v>
      </c>
      <c r="R35" s="280">
        <f t="shared" si="21"/>
        <v>0</v>
      </c>
      <c r="S35" s="282">
        <f t="shared" si="21"/>
        <v>0</v>
      </c>
      <c r="T35" s="283">
        <f t="shared" si="21"/>
        <v>0</v>
      </c>
      <c r="U35" s="281">
        <f t="shared" si="21"/>
        <v>0</v>
      </c>
      <c r="V35" s="284">
        <f t="shared" si="21"/>
        <v>0</v>
      </c>
      <c r="W35" s="280">
        <f t="shared" si="21"/>
        <v>2</v>
      </c>
      <c r="X35" s="281">
        <f t="shared" si="21"/>
        <v>0</v>
      </c>
      <c r="Y35" s="282">
        <f t="shared" si="21"/>
        <v>0</v>
      </c>
      <c r="Z35" s="283">
        <f t="shared" si="21"/>
        <v>0</v>
      </c>
      <c r="AA35" s="284">
        <f t="shared" si="21"/>
        <v>0</v>
      </c>
      <c r="AB35" s="280">
        <f t="shared" si="21"/>
        <v>0</v>
      </c>
      <c r="AC35" s="283">
        <f t="shared" si="21"/>
        <v>0</v>
      </c>
      <c r="AD35" s="282">
        <f t="shared" si="21"/>
        <v>0</v>
      </c>
      <c r="AE35" s="283">
        <f t="shared" si="21"/>
        <v>0</v>
      </c>
      <c r="AF35" s="281">
        <f t="shared" si="21"/>
        <v>0</v>
      </c>
      <c r="AG35" s="280">
        <f t="shared" si="21"/>
        <v>0</v>
      </c>
      <c r="AH35" s="283">
        <f t="shared" si="21"/>
        <v>0</v>
      </c>
      <c r="AI35" s="283">
        <f t="shared" si="21"/>
        <v>0</v>
      </c>
      <c r="AJ35" s="282">
        <f t="shared" si="21"/>
        <v>0</v>
      </c>
      <c r="AK35" s="283">
        <f t="shared" si="21"/>
        <v>0</v>
      </c>
      <c r="AL35" s="281">
        <f t="shared" si="21"/>
        <v>0</v>
      </c>
      <c r="AM35" s="282">
        <f t="shared" si="21"/>
        <v>0</v>
      </c>
      <c r="AN35" s="283">
        <f t="shared" si="21"/>
        <v>0</v>
      </c>
      <c r="AO35" s="283">
        <f t="shared" si="21"/>
        <v>0</v>
      </c>
      <c r="AP35" s="283">
        <f t="shared" si="21"/>
        <v>0</v>
      </c>
      <c r="AQ35" s="283">
        <f t="shared" si="21"/>
        <v>0</v>
      </c>
      <c r="AR35" s="281">
        <f t="shared" si="21"/>
        <v>0</v>
      </c>
      <c r="AS35" s="280">
        <f t="shared" si="21"/>
        <v>0</v>
      </c>
      <c r="AT35" s="281">
        <f t="shared" si="21"/>
        <v>0</v>
      </c>
      <c r="AU35" s="282">
        <f t="shared" si="21"/>
        <v>0</v>
      </c>
      <c r="AV35" s="283">
        <f t="shared" si="21"/>
        <v>0</v>
      </c>
      <c r="AW35" s="373">
        <f t="shared" si="21"/>
        <v>0</v>
      </c>
      <c r="AX35" s="283">
        <f t="shared" si="21"/>
        <v>0</v>
      </c>
      <c r="AY35" s="281"/>
      <c r="AZ35" s="284">
        <f t="shared" si="21"/>
        <v>222</v>
      </c>
      <c r="BA35" s="373">
        <f t="shared" si="21"/>
        <v>0</v>
      </c>
      <c r="BB35" s="374">
        <f t="shared" si="21"/>
        <v>0</v>
      </c>
      <c r="BC35" s="375">
        <f>SUM(H35:AW35)</f>
        <v>222</v>
      </c>
    </row>
    <row r="36" spans="1:56" ht="38.25" customHeight="1" x14ac:dyDescent="0.55000000000000004">
      <c r="A36" s="1427"/>
      <c r="B36" s="1428"/>
      <c r="C36" s="1557" t="s">
        <v>2393</v>
      </c>
      <c r="D36" s="1432"/>
      <c r="E36" s="1433"/>
      <c r="F36" s="1653"/>
      <c r="G36" s="1654"/>
      <c r="H36" s="376">
        <f t="shared" ref="H36:BB36" si="22">G36+H35-H34</f>
        <v>59</v>
      </c>
      <c r="I36" s="377">
        <f t="shared" si="22"/>
        <v>59</v>
      </c>
      <c r="J36" s="293">
        <f t="shared" si="22"/>
        <v>59</v>
      </c>
      <c r="K36" s="378">
        <f t="shared" si="22"/>
        <v>43</v>
      </c>
      <c r="L36" s="379">
        <f t="shared" si="22"/>
        <v>0</v>
      </c>
      <c r="M36" s="376">
        <f t="shared" si="22"/>
        <v>0</v>
      </c>
      <c r="N36" s="380">
        <f t="shared" si="22"/>
        <v>0</v>
      </c>
      <c r="O36" s="381">
        <f t="shared" si="22"/>
        <v>0</v>
      </c>
      <c r="P36" s="382">
        <f t="shared" si="22"/>
        <v>0</v>
      </c>
      <c r="Q36" s="382">
        <f t="shared" si="22"/>
        <v>0</v>
      </c>
      <c r="R36" s="291">
        <f t="shared" si="22"/>
        <v>0</v>
      </c>
      <c r="S36" s="378">
        <f t="shared" si="22"/>
        <v>0</v>
      </c>
      <c r="T36" s="380">
        <f t="shared" si="22"/>
        <v>0</v>
      </c>
      <c r="U36" s="377">
        <f t="shared" si="22"/>
        <v>0</v>
      </c>
      <c r="V36" s="382">
        <f t="shared" si="22"/>
        <v>0</v>
      </c>
      <c r="W36" s="383">
        <f t="shared" si="22"/>
        <v>2</v>
      </c>
      <c r="X36" s="384">
        <f t="shared" si="22"/>
        <v>0</v>
      </c>
      <c r="Y36" s="385">
        <f t="shared" si="22"/>
        <v>0</v>
      </c>
      <c r="Z36" s="380">
        <f t="shared" si="22"/>
        <v>0</v>
      </c>
      <c r="AA36" s="382">
        <f t="shared" si="22"/>
        <v>0</v>
      </c>
      <c r="AB36" s="376">
        <f t="shared" si="22"/>
        <v>0</v>
      </c>
      <c r="AC36" s="380">
        <f t="shared" si="22"/>
        <v>0</v>
      </c>
      <c r="AD36" s="378">
        <f t="shared" si="22"/>
        <v>0</v>
      </c>
      <c r="AE36" s="380">
        <f t="shared" si="22"/>
        <v>0</v>
      </c>
      <c r="AF36" s="377">
        <f t="shared" si="22"/>
        <v>0</v>
      </c>
      <c r="AG36" s="376">
        <f t="shared" si="22"/>
        <v>0</v>
      </c>
      <c r="AH36" s="380">
        <f t="shared" si="22"/>
        <v>0</v>
      </c>
      <c r="AI36" s="380">
        <f t="shared" si="22"/>
        <v>0</v>
      </c>
      <c r="AJ36" s="378">
        <f t="shared" si="22"/>
        <v>0</v>
      </c>
      <c r="AK36" s="380">
        <f t="shared" si="22"/>
        <v>0</v>
      </c>
      <c r="AL36" s="377">
        <f t="shared" si="22"/>
        <v>0</v>
      </c>
      <c r="AM36" s="378">
        <f t="shared" si="22"/>
        <v>0</v>
      </c>
      <c r="AN36" s="380">
        <f t="shared" si="22"/>
        <v>0</v>
      </c>
      <c r="AO36" s="380">
        <f t="shared" si="22"/>
        <v>0</v>
      </c>
      <c r="AP36" s="380">
        <f t="shared" si="22"/>
        <v>0</v>
      </c>
      <c r="AQ36" s="380">
        <f t="shared" si="22"/>
        <v>0</v>
      </c>
      <c r="AR36" s="377">
        <f t="shared" si="22"/>
        <v>0</v>
      </c>
      <c r="AS36" s="383">
        <f t="shared" si="22"/>
        <v>0</v>
      </c>
      <c r="AT36" s="377">
        <f t="shared" si="22"/>
        <v>0</v>
      </c>
      <c r="AU36" s="378">
        <f t="shared" si="22"/>
        <v>0</v>
      </c>
      <c r="AV36" s="380">
        <f t="shared" si="22"/>
        <v>0</v>
      </c>
      <c r="AW36" s="386">
        <f t="shared" si="22"/>
        <v>0</v>
      </c>
      <c r="AX36" s="380">
        <f t="shared" si="22"/>
        <v>0</v>
      </c>
      <c r="AY36" s="377">
        <f t="shared" si="22"/>
        <v>0</v>
      </c>
      <c r="AZ36" s="382">
        <f t="shared" si="22"/>
        <v>222</v>
      </c>
      <c r="BA36" s="386">
        <f t="shared" si="22"/>
        <v>0</v>
      </c>
      <c r="BB36" s="387">
        <f t="shared" si="22"/>
        <v>0</v>
      </c>
      <c r="BC36" s="238"/>
    </row>
    <row r="37" spans="1:56" ht="38.25" customHeight="1" x14ac:dyDescent="0.55000000000000004">
      <c r="A37" s="1429"/>
      <c r="B37" s="1430"/>
      <c r="C37" s="1552" t="s">
        <v>2394</v>
      </c>
      <c r="D37" s="1435"/>
      <c r="E37" s="1436"/>
      <c r="F37" s="1655"/>
      <c r="G37" s="1656"/>
      <c r="H37" s="388">
        <f>K33</f>
        <v>0</v>
      </c>
      <c r="I37" s="433">
        <f>L33</f>
        <v>59</v>
      </c>
      <c r="J37" s="390">
        <f>M33</f>
        <v>59</v>
      </c>
      <c r="K37" s="306">
        <f t="shared" ref="K37:AY37" si="23">N33</f>
        <v>59</v>
      </c>
      <c r="L37" s="391">
        <f t="shared" si="23"/>
        <v>43</v>
      </c>
      <c r="M37" s="388">
        <f t="shared" si="23"/>
        <v>0</v>
      </c>
      <c r="N37" s="434">
        <f t="shared" si="23"/>
        <v>0</v>
      </c>
      <c r="O37" s="434">
        <f t="shared" si="23"/>
        <v>0</v>
      </c>
      <c r="P37" s="434">
        <f t="shared" si="23"/>
        <v>0</v>
      </c>
      <c r="Q37" s="435">
        <f t="shared" si="23"/>
        <v>0</v>
      </c>
      <c r="R37" s="436">
        <f t="shared" si="23"/>
        <v>0</v>
      </c>
      <c r="S37" s="392">
        <f t="shared" si="23"/>
        <v>0</v>
      </c>
      <c r="T37" s="393">
        <f t="shared" si="23"/>
        <v>0</v>
      </c>
      <c r="U37" s="394">
        <f t="shared" si="23"/>
        <v>0</v>
      </c>
      <c r="V37" s="395">
        <f t="shared" si="23"/>
        <v>0</v>
      </c>
      <c r="W37" s="396">
        <f t="shared" si="23"/>
        <v>0</v>
      </c>
      <c r="X37" s="394">
        <f t="shared" si="23"/>
        <v>2</v>
      </c>
      <c r="Y37" s="392">
        <f t="shared" si="23"/>
        <v>0</v>
      </c>
      <c r="Z37" s="393">
        <f t="shared" si="23"/>
        <v>0</v>
      </c>
      <c r="AA37" s="395">
        <f t="shared" si="23"/>
        <v>0</v>
      </c>
      <c r="AB37" s="396">
        <f t="shared" si="23"/>
        <v>0</v>
      </c>
      <c r="AC37" s="393">
        <f t="shared" si="23"/>
        <v>0</v>
      </c>
      <c r="AD37" s="392">
        <f t="shared" si="23"/>
        <v>0</v>
      </c>
      <c r="AE37" s="393">
        <f t="shared" si="23"/>
        <v>0</v>
      </c>
      <c r="AF37" s="394">
        <f t="shared" si="23"/>
        <v>0</v>
      </c>
      <c r="AG37" s="396">
        <f t="shared" si="23"/>
        <v>0</v>
      </c>
      <c r="AH37" s="397">
        <f t="shared" si="23"/>
        <v>0</v>
      </c>
      <c r="AI37" s="393">
        <f t="shared" si="23"/>
        <v>0</v>
      </c>
      <c r="AJ37" s="392">
        <f t="shared" si="23"/>
        <v>0</v>
      </c>
      <c r="AK37" s="393">
        <f t="shared" si="23"/>
        <v>0</v>
      </c>
      <c r="AL37" s="394">
        <f t="shared" si="23"/>
        <v>0</v>
      </c>
      <c r="AM37" s="398">
        <f t="shared" si="23"/>
        <v>0</v>
      </c>
      <c r="AN37" s="393">
        <f t="shared" si="23"/>
        <v>0</v>
      </c>
      <c r="AO37" s="393">
        <f t="shared" si="23"/>
        <v>0</v>
      </c>
      <c r="AP37" s="393">
        <f t="shared" si="23"/>
        <v>0</v>
      </c>
      <c r="AQ37" s="393">
        <f t="shared" si="23"/>
        <v>0</v>
      </c>
      <c r="AR37" s="394">
        <f t="shared" si="23"/>
        <v>0</v>
      </c>
      <c r="AS37" s="396">
        <f t="shared" si="23"/>
        <v>0</v>
      </c>
      <c r="AT37" s="394">
        <f t="shared" si="23"/>
        <v>0</v>
      </c>
      <c r="AU37" s="392">
        <f t="shared" si="23"/>
        <v>0</v>
      </c>
      <c r="AV37" s="393">
        <f t="shared" si="23"/>
        <v>0</v>
      </c>
      <c r="AW37" s="399">
        <f t="shared" si="23"/>
        <v>0</v>
      </c>
      <c r="AX37" s="393">
        <f t="shared" si="23"/>
        <v>0</v>
      </c>
      <c r="AY37" s="394">
        <f t="shared" si="23"/>
        <v>0</v>
      </c>
      <c r="AZ37" s="395"/>
      <c r="BA37" s="399">
        <f>BD33</f>
        <v>222</v>
      </c>
      <c r="BB37" s="400">
        <f>BE33</f>
        <v>0</v>
      </c>
      <c r="BC37" s="401"/>
    </row>
    <row r="38" spans="1:56" ht="38.25" customHeight="1" thickBot="1" x14ac:dyDescent="0.6">
      <c r="A38" s="1410"/>
      <c r="B38" s="1431"/>
      <c r="C38" s="1553" t="s">
        <v>2395</v>
      </c>
      <c r="D38" s="1536"/>
      <c r="E38" s="1540"/>
      <c r="F38" s="1535"/>
      <c r="G38" s="1536"/>
      <c r="H38" s="437">
        <f t="shared" ref="H38:BB38" si="24">G38+H34-H37</f>
        <v>0</v>
      </c>
      <c r="I38" s="438">
        <f t="shared" si="24"/>
        <v>0</v>
      </c>
      <c r="J38" s="439">
        <f t="shared" si="24"/>
        <v>0</v>
      </c>
      <c r="K38" s="439">
        <f t="shared" si="24"/>
        <v>0</v>
      </c>
      <c r="L38" s="440">
        <f t="shared" si="24"/>
        <v>0</v>
      </c>
      <c r="M38" s="437">
        <f t="shared" si="24"/>
        <v>0</v>
      </c>
      <c r="N38" s="441">
        <f t="shared" si="24"/>
        <v>0</v>
      </c>
      <c r="O38" s="441">
        <f t="shared" si="24"/>
        <v>0</v>
      </c>
      <c r="P38" s="441">
        <f t="shared" si="24"/>
        <v>0</v>
      </c>
      <c r="Q38" s="323">
        <f t="shared" si="24"/>
        <v>0</v>
      </c>
      <c r="R38" s="319">
        <f t="shared" si="24"/>
        <v>0</v>
      </c>
      <c r="S38" s="416">
        <f t="shared" si="24"/>
        <v>0</v>
      </c>
      <c r="T38" s="406">
        <f t="shared" si="24"/>
        <v>0</v>
      </c>
      <c r="U38" s="407">
        <f t="shared" si="24"/>
        <v>0</v>
      </c>
      <c r="V38" s="408">
        <f t="shared" si="24"/>
        <v>0</v>
      </c>
      <c r="W38" s="409">
        <f t="shared" si="24"/>
        <v>0</v>
      </c>
      <c r="X38" s="407">
        <f t="shared" si="24"/>
        <v>0</v>
      </c>
      <c r="Y38" s="410">
        <f t="shared" si="24"/>
        <v>0</v>
      </c>
      <c r="Z38" s="411">
        <f t="shared" si="24"/>
        <v>0</v>
      </c>
      <c r="AA38" s="329">
        <f t="shared" si="24"/>
        <v>0</v>
      </c>
      <c r="AB38" s="412">
        <f t="shared" si="24"/>
        <v>0</v>
      </c>
      <c r="AC38" s="413">
        <f t="shared" si="24"/>
        <v>0</v>
      </c>
      <c r="AD38" s="414">
        <f t="shared" si="24"/>
        <v>0</v>
      </c>
      <c r="AE38" s="413">
        <f t="shared" si="24"/>
        <v>0</v>
      </c>
      <c r="AF38" s="415">
        <f t="shared" si="24"/>
        <v>0</v>
      </c>
      <c r="AG38" s="412">
        <f t="shared" si="24"/>
        <v>0</v>
      </c>
      <c r="AH38" s="413">
        <f t="shared" si="24"/>
        <v>0</v>
      </c>
      <c r="AI38" s="413">
        <f t="shared" si="24"/>
        <v>0</v>
      </c>
      <c r="AJ38" s="414">
        <f t="shared" si="24"/>
        <v>0</v>
      </c>
      <c r="AK38" s="413">
        <f t="shared" si="24"/>
        <v>0</v>
      </c>
      <c r="AL38" s="415">
        <f t="shared" si="24"/>
        <v>0</v>
      </c>
      <c r="AM38" s="414">
        <f t="shared" si="24"/>
        <v>0</v>
      </c>
      <c r="AN38" s="411">
        <f t="shared" si="24"/>
        <v>0</v>
      </c>
      <c r="AO38" s="442">
        <f t="shared" si="24"/>
        <v>0</v>
      </c>
      <c r="AP38" s="442">
        <f t="shared" si="24"/>
        <v>0</v>
      </c>
      <c r="AQ38" s="442">
        <f t="shared" si="24"/>
        <v>0</v>
      </c>
      <c r="AR38" s="443">
        <f t="shared" si="24"/>
        <v>0</v>
      </c>
      <c r="AS38" s="444">
        <f t="shared" si="24"/>
        <v>0</v>
      </c>
      <c r="AT38" s="443">
        <f t="shared" si="24"/>
        <v>0</v>
      </c>
      <c r="AU38" s="405">
        <f t="shared" si="24"/>
        <v>0</v>
      </c>
      <c r="AV38" s="442">
        <f t="shared" si="24"/>
        <v>0</v>
      </c>
      <c r="AW38" s="445">
        <f t="shared" si="24"/>
        <v>0</v>
      </c>
      <c r="AX38" s="442">
        <f t="shared" si="24"/>
        <v>0</v>
      </c>
      <c r="AY38" s="443">
        <f t="shared" si="24"/>
        <v>0</v>
      </c>
      <c r="AZ38" s="446">
        <f t="shared" si="24"/>
        <v>0</v>
      </c>
      <c r="BA38" s="417">
        <f t="shared" si="24"/>
        <v>0</v>
      </c>
      <c r="BB38" s="418">
        <f t="shared" si="24"/>
        <v>0</v>
      </c>
      <c r="BC38" s="419"/>
    </row>
    <row r="39" spans="1:56" ht="38.25" hidden="1" customHeight="1" x14ac:dyDescent="0.55000000000000004">
      <c r="A39" s="1414" t="s">
        <v>2399</v>
      </c>
      <c r="B39" s="1419"/>
      <c r="C39" s="1632" t="s">
        <v>2400</v>
      </c>
      <c r="D39" s="1633"/>
      <c r="E39" s="1634"/>
      <c r="F39" s="1452"/>
      <c r="G39" s="342" t="s">
        <v>1389</v>
      </c>
      <c r="H39" s="422"/>
      <c r="I39" s="447"/>
      <c r="J39" s="420"/>
      <c r="K39" s="420"/>
      <c r="L39" s="421"/>
      <c r="M39" s="422"/>
      <c r="N39" s="423"/>
      <c r="O39" s="423"/>
      <c r="P39" s="423"/>
      <c r="Q39" s="252"/>
      <c r="R39" s="422"/>
      <c r="S39" s="448"/>
      <c r="T39" s="449"/>
      <c r="U39" s="450"/>
      <c r="V39" s="451"/>
      <c r="W39" s="452"/>
      <c r="X39" s="358"/>
      <c r="Y39" s="357"/>
      <c r="Z39" s="356"/>
      <c r="AA39" s="360"/>
      <c r="AB39" s="355"/>
      <c r="AC39" s="356"/>
      <c r="AD39" s="357"/>
      <c r="AE39" s="356"/>
      <c r="AF39" s="358"/>
      <c r="AG39" s="355"/>
      <c r="AH39" s="356"/>
      <c r="AI39" s="356"/>
      <c r="AJ39" s="357"/>
      <c r="AK39" s="356"/>
      <c r="AL39" s="358"/>
      <c r="AM39" s="357"/>
      <c r="AN39" s="356"/>
      <c r="AO39" s="356"/>
      <c r="AP39" s="356"/>
      <c r="AQ39" s="356"/>
      <c r="AR39" s="358"/>
      <c r="AS39" s="355"/>
      <c r="AT39" s="358"/>
      <c r="AU39" s="357"/>
      <c r="AV39" s="453"/>
      <c r="AW39" s="359"/>
      <c r="AX39" s="356"/>
      <c r="AY39" s="358"/>
      <c r="AZ39" s="360"/>
      <c r="BA39" s="361"/>
      <c r="BB39" s="362"/>
      <c r="BC39" s="363">
        <f>SUM(X39:BA39)</f>
        <v>0</v>
      </c>
    </row>
    <row r="40" spans="1:56" ht="38.25" hidden="1" customHeight="1" x14ac:dyDescent="0.55000000000000004">
      <c r="A40" s="454"/>
      <c r="B40" s="205"/>
      <c r="C40" s="1635"/>
      <c r="D40" s="1636"/>
      <c r="E40" s="1637"/>
      <c r="F40" s="1453"/>
      <c r="G40" s="364" t="s">
        <v>1390</v>
      </c>
      <c r="H40" s="455"/>
      <c r="I40" s="456"/>
      <c r="J40" s="457"/>
      <c r="K40" s="457"/>
      <c r="L40" s="458"/>
      <c r="M40" s="459"/>
      <c r="N40" s="429"/>
      <c r="O40" s="429"/>
      <c r="P40" s="429"/>
      <c r="Q40" s="460"/>
      <c r="R40" s="459"/>
      <c r="S40" s="369"/>
      <c r="T40" s="429"/>
      <c r="U40" s="430"/>
      <c r="V40" s="275"/>
      <c r="W40" s="271"/>
      <c r="X40" s="273"/>
      <c r="Y40" s="267"/>
      <c r="Z40" s="268"/>
      <c r="AA40" s="270"/>
      <c r="AB40" s="264"/>
      <c r="AC40" s="268"/>
      <c r="AD40" s="267"/>
      <c r="AE40" s="268"/>
      <c r="AF40" s="265"/>
      <c r="AG40" s="264"/>
      <c r="AH40" s="268"/>
      <c r="AI40" s="268"/>
      <c r="AJ40" s="267"/>
      <c r="AK40" s="268"/>
      <c r="AL40" s="265"/>
      <c r="AM40" s="267"/>
      <c r="AN40" s="268"/>
      <c r="AO40" s="268"/>
      <c r="AP40" s="268"/>
      <c r="AQ40" s="268"/>
      <c r="AR40" s="265"/>
      <c r="AS40" s="264"/>
      <c r="AT40" s="265"/>
      <c r="AU40" s="267"/>
      <c r="AV40" s="322"/>
      <c r="AW40" s="276"/>
      <c r="AX40" s="268"/>
      <c r="AY40" s="265"/>
      <c r="AZ40" s="270"/>
      <c r="BA40" s="276"/>
      <c r="BB40" s="277"/>
      <c r="BC40" s="278"/>
    </row>
    <row r="41" spans="1:56" ht="38.25" hidden="1" customHeight="1" x14ac:dyDescent="0.55000000000000004">
      <c r="A41" s="1455"/>
      <c r="B41" s="1456"/>
      <c r="C41" s="1638"/>
      <c r="D41" s="1639"/>
      <c r="E41" s="1640"/>
      <c r="F41" s="1454"/>
      <c r="G41" s="101" t="s">
        <v>2391</v>
      </c>
      <c r="H41" s="461"/>
      <c r="I41" s="462"/>
      <c r="J41" s="463"/>
      <c r="K41" s="463"/>
      <c r="L41" s="464"/>
      <c r="M41" s="461"/>
      <c r="N41" s="465"/>
      <c r="O41" s="465"/>
      <c r="P41" s="465"/>
      <c r="Q41" s="466"/>
      <c r="R41" s="461"/>
      <c r="S41" s="467"/>
      <c r="T41" s="468"/>
      <c r="U41" s="469"/>
      <c r="V41" s="470"/>
      <c r="W41" s="471"/>
      <c r="X41" s="469"/>
      <c r="Y41" s="472"/>
      <c r="Z41" s="468"/>
      <c r="AA41" s="470"/>
      <c r="AB41" s="471"/>
      <c r="AC41" s="468"/>
      <c r="AD41" s="472"/>
      <c r="AE41" s="468"/>
      <c r="AF41" s="469"/>
      <c r="AG41" s="471"/>
      <c r="AH41" s="468"/>
      <c r="AI41" s="468"/>
      <c r="AJ41" s="472"/>
      <c r="AK41" s="468"/>
      <c r="AL41" s="469"/>
      <c r="AM41" s="472"/>
      <c r="AN41" s="468"/>
      <c r="AO41" s="468"/>
      <c r="AP41" s="468"/>
      <c r="AQ41" s="468"/>
      <c r="AR41" s="469"/>
      <c r="AS41" s="471"/>
      <c r="AT41" s="469"/>
      <c r="AU41" s="472"/>
      <c r="AV41" s="468"/>
      <c r="AW41" s="473"/>
      <c r="AX41" s="468"/>
      <c r="AY41" s="469"/>
      <c r="AZ41" s="470"/>
      <c r="BA41" s="473"/>
      <c r="BB41" s="474"/>
      <c r="BC41" s="475">
        <f>SUM(T41:AW41)</f>
        <v>0</v>
      </c>
    </row>
    <row r="42" spans="1:56" ht="38.25" hidden="1" customHeight="1" x14ac:dyDescent="0.55000000000000004">
      <c r="A42" s="1427" t="s">
        <v>2392</v>
      </c>
      <c r="B42" s="1428"/>
      <c r="C42" s="1557" t="s">
        <v>2393</v>
      </c>
      <c r="D42" s="1432"/>
      <c r="E42" s="1433"/>
      <c r="F42" s="1434"/>
      <c r="G42" s="1432"/>
      <c r="H42" s="291"/>
      <c r="I42" s="292"/>
      <c r="J42" s="293"/>
      <c r="K42" s="293"/>
      <c r="L42" s="476"/>
      <c r="M42" s="291"/>
      <c r="N42" s="294"/>
      <c r="O42" s="294"/>
      <c r="P42" s="294"/>
      <c r="Q42" s="295"/>
      <c r="R42" s="291"/>
      <c r="S42" s="477"/>
      <c r="T42" s="380"/>
      <c r="U42" s="377"/>
      <c r="V42" s="382"/>
      <c r="W42" s="376"/>
      <c r="X42" s="377"/>
      <c r="Y42" s="478"/>
      <c r="Z42" s="479"/>
      <c r="AA42" s="382"/>
      <c r="AB42" s="376"/>
      <c r="AC42" s="380"/>
      <c r="AD42" s="378"/>
      <c r="AE42" s="380"/>
      <c r="AF42" s="377"/>
      <c r="AG42" s="376"/>
      <c r="AH42" s="380"/>
      <c r="AI42" s="380"/>
      <c r="AJ42" s="378"/>
      <c r="AK42" s="380"/>
      <c r="AL42" s="377"/>
      <c r="AM42" s="378"/>
      <c r="AN42" s="380"/>
      <c r="AO42" s="380"/>
      <c r="AP42" s="380"/>
      <c r="AQ42" s="380"/>
      <c r="AR42" s="377"/>
      <c r="AS42" s="376"/>
      <c r="AT42" s="377"/>
      <c r="AU42" s="378"/>
      <c r="AV42" s="380"/>
      <c r="AW42" s="386"/>
      <c r="AX42" s="380"/>
      <c r="AY42" s="377"/>
      <c r="AZ42" s="382"/>
      <c r="BA42" s="386"/>
      <c r="BB42" s="387"/>
      <c r="BC42" s="238"/>
    </row>
    <row r="43" spans="1:56" ht="38.25" hidden="1" customHeight="1" x14ac:dyDescent="0.55000000000000004">
      <c r="A43" s="1429"/>
      <c r="B43" s="1430"/>
      <c r="C43" s="1552" t="s">
        <v>2394</v>
      </c>
      <c r="D43" s="1435"/>
      <c r="E43" s="1436"/>
      <c r="F43" s="1558"/>
      <c r="G43" s="1435"/>
      <c r="H43" s="304"/>
      <c r="I43" s="305"/>
      <c r="J43" s="306"/>
      <c r="K43" s="306"/>
      <c r="L43" s="391"/>
      <c r="M43" s="304"/>
      <c r="N43" s="307"/>
      <c r="O43" s="307"/>
      <c r="P43" s="307"/>
      <c r="Q43" s="308"/>
      <c r="R43" s="304"/>
      <c r="S43" s="392"/>
      <c r="T43" s="480"/>
      <c r="U43" s="394"/>
      <c r="V43" s="395"/>
      <c r="W43" s="396"/>
      <c r="X43" s="394"/>
      <c r="Y43" s="392"/>
      <c r="Z43" s="393"/>
      <c r="AA43" s="395"/>
      <c r="AB43" s="396"/>
      <c r="AC43" s="393"/>
      <c r="AD43" s="392"/>
      <c r="AE43" s="393"/>
      <c r="AF43" s="394"/>
      <c r="AG43" s="396"/>
      <c r="AH43" s="393"/>
      <c r="AI43" s="393"/>
      <c r="AJ43" s="392"/>
      <c r="AK43" s="393"/>
      <c r="AL43" s="394"/>
      <c r="AM43" s="392"/>
      <c r="AN43" s="393"/>
      <c r="AO43" s="393"/>
      <c r="AP43" s="393"/>
      <c r="AQ43" s="393"/>
      <c r="AR43" s="394"/>
      <c r="AS43" s="396"/>
      <c r="AT43" s="394"/>
      <c r="AU43" s="392"/>
      <c r="AV43" s="393"/>
      <c r="AW43" s="399"/>
      <c r="AX43" s="393"/>
      <c r="AY43" s="394"/>
      <c r="AZ43" s="395"/>
      <c r="BA43" s="399"/>
      <c r="BB43" s="400"/>
      <c r="BC43" s="401"/>
    </row>
    <row r="44" spans="1:56" ht="27" hidden="1" customHeight="1" thickBot="1" x14ac:dyDescent="0.6">
      <c r="A44" s="1429"/>
      <c r="B44" s="1430"/>
      <c r="C44" s="1440" t="s">
        <v>2395</v>
      </c>
      <c r="D44" s="1440"/>
      <c r="E44" s="1466"/>
      <c r="F44" s="1439"/>
      <c r="G44" s="1440"/>
      <c r="H44" s="319"/>
      <c r="I44" s="320"/>
      <c r="J44" s="321"/>
      <c r="K44" s="321"/>
      <c r="L44" s="404"/>
      <c r="M44" s="319"/>
      <c r="N44" s="322"/>
      <c r="O44" s="322"/>
      <c r="P44" s="322"/>
      <c r="Q44" s="323"/>
      <c r="R44" s="319"/>
      <c r="S44" s="416"/>
      <c r="T44" s="406"/>
      <c r="U44" s="407"/>
      <c r="V44" s="408"/>
      <c r="W44" s="409"/>
      <c r="X44" s="407"/>
      <c r="Y44" s="416"/>
      <c r="Z44" s="406"/>
      <c r="AA44" s="408"/>
      <c r="AB44" s="409"/>
      <c r="AC44" s="406"/>
      <c r="AD44" s="416"/>
      <c r="AE44" s="406"/>
      <c r="AF44" s="407"/>
      <c r="AG44" s="409"/>
      <c r="AH44" s="406"/>
      <c r="AI44" s="406"/>
      <c r="AJ44" s="416"/>
      <c r="AK44" s="406"/>
      <c r="AL44" s="407"/>
      <c r="AM44" s="416"/>
      <c r="AN44" s="406"/>
      <c r="AO44" s="406"/>
      <c r="AP44" s="406"/>
      <c r="AQ44" s="406"/>
      <c r="AR44" s="407"/>
      <c r="AS44" s="409"/>
      <c r="AT44" s="407"/>
      <c r="AU44" s="416"/>
      <c r="AV44" s="406"/>
      <c r="AW44" s="417"/>
      <c r="AX44" s="406"/>
      <c r="AY44" s="407"/>
      <c r="AZ44" s="408"/>
      <c r="BA44" s="417"/>
      <c r="BB44" s="418"/>
      <c r="BC44" s="419"/>
    </row>
    <row r="45" spans="1:56" ht="27" hidden="1" customHeight="1" thickBot="1" x14ac:dyDescent="0.6">
      <c r="A45" s="1429"/>
      <c r="B45" s="1430"/>
      <c r="C45" s="1508"/>
      <c r="D45" s="1508"/>
      <c r="E45" s="481"/>
      <c r="F45" s="1452"/>
      <c r="G45" s="482" t="s">
        <v>1389</v>
      </c>
      <c r="H45" s="483"/>
      <c r="I45" s="484"/>
      <c r="J45" s="485"/>
      <c r="K45" s="486"/>
      <c r="L45" s="487"/>
      <c r="M45" s="483"/>
      <c r="N45" s="488"/>
      <c r="O45" s="489"/>
      <c r="P45" s="488"/>
      <c r="Q45" s="490"/>
      <c r="R45" s="491"/>
      <c r="S45" s="492"/>
      <c r="T45" s="493"/>
      <c r="U45" s="494"/>
      <c r="V45" s="495"/>
      <c r="W45" s="496"/>
      <c r="X45" s="494"/>
      <c r="Y45" s="306"/>
      <c r="Z45" s="307"/>
      <c r="AA45" s="308"/>
      <c r="AB45" s="496"/>
      <c r="AC45" s="493"/>
      <c r="AD45" s="492"/>
      <c r="AE45" s="493"/>
      <c r="AF45" s="494"/>
      <c r="AG45" s="496"/>
      <c r="AH45" s="493"/>
      <c r="AI45" s="493"/>
      <c r="AJ45" s="492"/>
      <c r="AK45" s="493"/>
      <c r="AL45" s="494"/>
      <c r="AM45" s="492"/>
      <c r="AN45" s="493"/>
      <c r="AO45" s="493"/>
      <c r="AP45" s="493"/>
      <c r="AQ45" s="493"/>
      <c r="AR45" s="494"/>
      <c r="AS45" s="496"/>
      <c r="AT45" s="494"/>
      <c r="AU45" s="492"/>
      <c r="AV45" s="493"/>
      <c r="AW45" s="497"/>
      <c r="AX45" s="493"/>
      <c r="AY45" s="494"/>
      <c r="AZ45" s="495"/>
      <c r="BA45" s="497"/>
      <c r="BB45" s="498"/>
      <c r="BC45" s="499"/>
    </row>
    <row r="46" spans="1:56" ht="27" hidden="1" customHeight="1" x14ac:dyDescent="0.55000000000000004">
      <c r="A46" s="454"/>
      <c r="B46" s="205"/>
      <c r="C46" s="1508"/>
      <c r="D46" s="1508"/>
      <c r="E46" s="481"/>
      <c r="F46" s="1453"/>
      <c r="G46" s="101" t="s">
        <v>2401</v>
      </c>
      <c r="H46" s="304"/>
      <c r="I46" s="305"/>
      <c r="J46" s="306"/>
      <c r="K46" s="306"/>
      <c r="L46" s="391"/>
      <c r="M46" s="304"/>
      <c r="N46" s="307"/>
      <c r="O46" s="307"/>
      <c r="P46" s="307"/>
      <c r="Q46" s="308"/>
      <c r="R46" s="304"/>
      <c r="S46" s="492"/>
      <c r="T46" s="493"/>
      <c r="U46" s="494"/>
      <c r="V46" s="495"/>
      <c r="W46" s="496"/>
      <c r="X46" s="494"/>
      <c r="Y46" s="306"/>
      <c r="Z46" s="307"/>
      <c r="AA46" s="308"/>
      <c r="AB46" s="496"/>
      <c r="AC46" s="493"/>
      <c r="AD46" s="492"/>
      <c r="AE46" s="493"/>
      <c r="AF46" s="494"/>
      <c r="AG46" s="496"/>
      <c r="AH46" s="493"/>
      <c r="AI46" s="493"/>
      <c r="AJ46" s="492"/>
      <c r="AK46" s="493"/>
      <c r="AL46" s="494"/>
      <c r="AM46" s="492"/>
      <c r="AN46" s="493"/>
      <c r="AO46" s="493"/>
      <c r="AP46" s="493"/>
      <c r="AQ46" s="493"/>
      <c r="AR46" s="494"/>
      <c r="AS46" s="496"/>
      <c r="AT46" s="494"/>
      <c r="AU46" s="492"/>
      <c r="AV46" s="493"/>
      <c r="AW46" s="497"/>
      <c r="AX46" s="493"/>
      <c r="AY46" s="494"/>
      <c r="AZ46" s="495"/>
      <c r="BA46" s="500"/>
      <c r="BB46" s="501"/>
      <c r="BC46" s="502"/>
    </row>
    <row r="47" spans="1:56" ht="27" hidden="1" customHeight="1" x14ac:dyDescent="0.55000000000000004">
      <c r="A47" s="1455"/>
      <c r="B47" s="1456"/>
      <c r="C47" s="1515"/>
      <c r="D47" s="1515"/>
      <c r="E47" s="503"/>
      <c r="F47" s="1454"/>
      <c r="G47" s="504" t="s">
        <v>1390</v>
      </c>
      <c r="H47" s="505"/>
      <c r="I47" s="506"/>
      <c r="J47" s="507"/>
      <c r="K47" s="507"/>
      <c r="L47" s="508"/>
      <c r="M47" s="505"/>
      <c r="N47" s="509"/>
      <c r="O47" s="509"/>
      <c r="P47" s="509"/>
      <c r="Q47" s="510"/>
      <c r="R47" s="505"/>
      <c r="S47" s="472"/>
      <c r="T47" s="468"/>
      <c r="U47" s="469"/>
      <c r="V47" s="470"/>
      <c r="W47" s="471"/>
      <c r="X47" s="469"/>
      <c r="Y47" s="463"/>
      <c r="Z47" s="465"/>
      <c r="AA47" s="466"/>
      <c r="AB47" s="471"/>
      <c r="AC47" s="468"/>
      <c r="AD47" s="472"/>
      <c r="AE47" s="468"/>
      <c r="AF47" s="469"/>
      <c r="AG47" s="471"/>
      <c r="AH47" s="468"/>
      <c r="AI47" s="468"/>
      <c r="AJ47" s="472"/>
      <c r="AK47" s="468"/>
      <c r="AL47" s="469"/>
      <c r="AM47" s="472"/>
      <c r="AN47" s="468"/>
      <c r="AO47" s="468"/>
      <c r="AP47" s="468"/>
      <c r="AQ47" s="468"/>
      <c r="AR47" s="469"/>
      <c r="AS47" s="471"/>
      <c r="AT47" s="469"/>
      <c r="AU47" s="472"/>
      <c r="AV47" s="468"/>
      <c r="AW47" s="473"/>
      <c r="AX47" s="468"/>
      <c r="AY47" s="469"/>
      <c r="AZ47" s="470"/>
      <c r="BA47" s="473"/>
      <c r="BB47" s="474"/>
      <c r="BC47" s="475"/>
    </row>
    <row r="48" spans="1:56" ht="27" hidden="1" customHeight="1" x14ac:dyDescent="0.55000000000000004">
      <c r="A48" s="1427" t="s">
        <v>2392</v>
      </c>
      <c r="B48" s="1428"/>
      <c r="C48" s="1432" t="s">
        <v>2393</v>
      </c>
      <c r="D48" s="1432"/>
      <c r="E48" s="1433"/>
      <c r="F48" s="1434"/>
      <c r="G48" s="1432"/>
      <c r="H48" s="291"/>
      <c r="I48" s="292"/>
      <c r="J48" s="293"/>
      <c r="K48" s="293"/>
      <c r="L48" s="476"/>
      <c r="M48" s="291"/>
      <c r="N48" s="294"/>
      <c r="O48" s="294"/>
      <c r="P48" s="294"/>
      <c r="Q48" s="295"/>
      <c r="R48" s="291"/>
      <c r="S48" s="378"/>
      <c r="T48" s="380"/>
      <c r="U48" s="377"/>
      <c r="V48" s="382"/>
      <c r="W48" s="376"/>
      <c r="X48" s="377"/>
      <c r="Y48" s="293"/>
      <c r="Z48" s="294"/>
      <c r="AA48" s="295"/>
      <c r="AB48" s="376"/>
      <c r="AC48" s="380"/>
      <c r="AD48" s="378"/>
      <c r="AE48" s="380"/>
      <c r="AF48" s="377"/>
      <c r="AG48" s="376"/>
      <c r="AH48" s="380"/>
      <c r="AI48" s="380"/>
      <c r="AJ48" s="378"/>
      <c r="AK48" s="380"/>
      <c r="AL48" s="377"/>
      <c r="AM48" s="378"/>
      <c r="AN48" s="380"/>
      <c r="AO48" s="380"/>
      <c r="AP48" s="380"/>
      <c r="AQ48" s="380"/>
      <c r="AR48" s="377"/>
      <c r="AS48" s="376"/>
      <c r="AT48" s="377"/>
      <c r="AU48" s="378"/>
      <c r="AV48" s="380"/>
      <c r="AW48" s="386"/>
      <c r="AX48" s="380"/>
      <c r="AY48" s="377"/>
      <c r="AZ48" s="382"/>
      <c r="BA48" s="386"/>
      <c r="BB48" s="387"/>
      <c r="BC48" s="238">
        <f>AZ48+BC46-BC47</f>
        <v>0</v>
      </c>
    </row>
    <row r="49" spans="1:55" ht="27" hidden="1" customHeight="1" x14ac:dyDescent="0.55000000000000004">
      <c r="A49" s="1429"/>
      <c r="B49" s="1430"/>
      <c r="C49" s="1435" t="s">
        <v>2394</v>
      </c>
      <c r="D49" s="1435"/>
      <c r="E49" s="1436"/>
      <c r="F49" s="1429"/>
      <c r="G49" s="1388"/>
      <c r="H49" s="304"/>
      <c r="I49" s="305"/>
      <c r="J49" s="306"/>
      <c r="K49" s="306"/>
      <c r="L49" s="391"/>
      <c r="M49" s="304"/>
      <c r="N49" s="307"/>
      <c r="O49" s="307"/>
      <c r="P49" s="307"/>
      <c r="Q49" s="308"/>
      <c r="R49" s="304"/>
      <c r="S49" s="492"/>
      <c r="T49" s="493"/>
      <c r="U49" s="494"/>
      <c r="V49" s="495"/>
      <c r="W49" s="496"/>
      <c r="X49" s="494"/>
      <c r="Y49" s="306"/>
      <c r="Z49" s="307"/>
      <c r="AA49" s="308"/>
      <c r="AB49" s="496"/>
      <c r="AC49" s="493"/>
      <c r="AD49" s="492"/>
      <c r="AE49" s="493"/>
      <c r="AF49" s="494"/>
      <c r="AG49" s="496"/>
      <c r="AH49" s="493"/>
      <c r="AI49" s="493"/>
      <c r="AJ49" s="492"/>
      <c r="AK49" s="493"/>
      <c r="AL49" s="494"/>
      <c r="AM49" s="492"/>
      <c r="AN49" s="493"/>
      <c r="AO49" s="493"/>
      <c r="AP49" s="493"/>
      <c r="AQ49" s="493"/>
      <c r="AR49" s="494"/>
      <c r="AS49" s="496"/>
      <c r="AT49" s="494"/>
      <c r="AU49" s="492"/>
      <c r="AV49" s="493"/>
      <c r="AW49" s="497"/>
      <c r="AX49" s="493"/>
      <c r="AY49" s="494"/>
      <c r="AZ49" s="495"/>
      <c r="BA49" s="497"/>
      <c r="BB49" s="498"/>
      <c r="BC49" s="499"/>
    </row>
    <row r="50" spans="1:55" ht="27" hidden="1" customHeight="1" x14ac:dyDescent="0.55000000000000004">
      <c r="A50" s="1410"/>
      <c r="B50" s="1431"/>
      <c r="C50" s="1536" t="s">
        <v>2395</v>
      </c>
      <c r="D50" s="1536"/>
      <c r="E50" s="1540"/>
      <c r="F50" s="1439"/>
      <c r="G50" s="1440"/>
      <c r="H50" s="319"/>
      <c r="I50" s="320"/>
      <c r="J50" s="321"/>
      <c r="K50" s="321"/>
      <c r="L50" s="404"/>
      <c r="M50" s="319"/>
      <c r="N50" s="322"/>
      <c r="O50" s="322"/>
      <c r="P50" s="322"/>
      <c r="Q50" s="323"/>
      <c r="R50" s="319"/>
      <c r="S50" s="511"/>
      <c r="T50" s="512"/>
      <c r="U50" s="513"/>
      <c r="V50" s="514"/>
      <c r="W50" s="515"/>
      <c r="X50" s="513"/>
      <c r="Y50" s="321"/>
      <c r="Z50" s="322"/>
      <c r="AA50" s="323"/>
      <c r="AB50" s="515"/>
      <c r="AC50" s="512"/>
      <c r="AD50" s="511"/>
      <c r="AE50" s="512"/>
      <c r="AF50" s="513"/>
      <c r="AG50" s="515"/>
      <c r="AH50" s="512"/>
      <c r="AI50" s="512"/>
      <c r="AJ50" s="511"/>
      <c r="AK50" s="512"/>
      <c r="AL50" s="513"/>
      <c r="AM50" s="511"/>
      <c r="AN50" s="512"/>
      <c r="AO50" s="512"/>
      <c r="AP50" s="512"/>
      <c r="AQ50" s="512"/>
      <c r="AR50" s="513"/>
      <c r="AS50" s="515"/>
      <c r="AT50" s="513"/>
      <c r="AU50" s="511"/>
      <c r="AV50" s="512"/>
      <c r="AW50" s="516"/>
      <c r="AX50" s="512"/>
      <c r="AY50" s="513"/>
      <c r="AZ50" s="514"/>
      <c r="BA50" s="516"/>
      <c r="BB50" s="517"/>
      <c r="BC50" s="518">
        <f>AZ50+BC47-BC49</f>
        <v>0</v>
      </c>
    </row>
    <row r="51" spans="1:55" ht="27" hidden="1" customHeight="1" x14ac:dyDescent="0.55000000000000004">
      <c r="A51" s="454"/>
      <c r="B51" s="205"/>
      <c r="C51" s="98"/>
      <c r="D51" s="98"/>
      <c r="E51" s="519"/>
      <c r="F51" s="454"/>
      <c r="G51" s="98"/>
      <c r="H51" s="304"/>
      <c r="I51" s="305"/>
      <c r="J51" s="306"/>
      <c r="K51" s="306"/>
      <c r="L51" s="391"/>
      <c r="M51" s="304"/>
      <c r="N51" s="307"/>
      <c r="O51" s="307"/>
      <c r="P51" s="307"/>
      <c r="Q51" s="308"/>
      <c r="R51" s="304"/>
      <c r="S51" s="520"/>
      <c r="T51" s="521"/>
      <c r="U51" s="522"/>
      <c r="V51" s="523"/>
      <c r="W51" s="524"/>
      <c r="X51" s="522"/>
      <c r="Y51" s="306"/>
      <c r="Z51" s="307"/>
      <c r="AA51" s="308"/>
      <c r="AB51" s="524"/>
      <c r="AC51" s="521"/>
      <c r="AD51" s="520"/>
      <c r="AE51" s="521"/>
      <c r="AF51" s="522"/>
      <c r="AG51" s="524"/>
      <c r="AH51" s="521"/>
      <c r="AI51" s="521"/>
      <c r="AJ51" s="520"/>
      <c r="AK51" s="521"/>
      <c r="AL51" s="522"/>
      <c r="AM51" s="520"/>
      <c r="AN51" s="521"/>
      <c r="AO51" s="521"/>
      <c r="AP51" s="521"/>
      <c r="AQ51" s="521"/>
      <c r="AR51" s="522"/>
      <c r="AS51" s="524"/>
      <c r="AT51" s="522"/>
      <c r="AU51" s="520"/>
      <c r="AV51" s="521"/>
      <c r="AW51" s="525"/>
      <c r="AX51" s="521"/>
      <c r="AY51" s="522"/>
      <c r="AZ51" s="523"/>
      <c r="BA51" s="525"/>
      <c r="BB51" s="526"/>
      <c r="BC51" s="527"/>
    </row>
    <row r="52" spans="1:55" ht="38.25" hidden="1" customHeight="1" x14ac:dyDescent="0.55000000000000004">
      <c r="A52" s="1414" t="s">
        <v>2402</v>
      </c>
      <c r="B52" s="1419"/>
      <c r="C52" s="1623" t="s">
        <v>2403</v>
      </c>
      <c r="D52" s="1624"/>
      <c r="E52" s="1625"/>
      <c r="F52" s="1452"/>
      <c r="G52" s="342" t="s">
        <v>1389</v>
      </c>
      <c r="H52" s="422"/>
      <c r="I52" s="447"/>
      <c r="J52" s="420"/>
      <c r="K52" s="420"/>
      <c r="L52" s="421"/>
      <c r="M52" s="422"/>
      <c r="N52" s="423"/>
      <c r="O52" s="423"/>
      <c r="P52" s="423"/>
      <c r="Q52" s="252"/>
      <c r="R52" s="422"/>
      <c r="S52" s="448"/>
      <c r="T52" s="449"/>
      <c r="U52" s="450"/>
      <c r="V52" s="451"/>
      <c r="W52" s="355"/>
      <c r="X52" s="358"/>
      <c r="Y52" s="357"/>
      <c r="Z52" s="356"/>
      <c r="AA52" s="360"/>
      <c r="AB52" s="355"/>
      <c r="AC52" s="356"/>
      <c r="AD52" s="357"/>
      <c r="AE52" s="356"/>
      <c r="AF52" s="358"/>
      <c r="AG52" s="355"/>
      <c r="AH52" s="356"/>
      <c r="AI52" s="356"/>
      <c r="AJ52" s="357"/>
      <c r="AK52" s="356"/>
      <c r="AL52" s="358"/>
      <c r="AM52" s="357"/>
      <c r="AN52" s="356"/>
      <c r="AO52" s="356"/>
      <c r="AP52" s="356"/>
      <c r="AQ52" s="356"/>
      <c r="AR52" s="358"/>
      <c r="AS52" s="355"/>
      <c r="AT52" s="358"/>
      <c r="AU52" s="357"/>
      <c r="AV52" s="453"/>
      <c r="AW52" s="359"/>
      <c r="AX52" s="356"/>
      <c r="AY52" s="358"/>
      <c r="AZ52" s="360"/>
      <c r="BA52" s="361"/>
      <c r="BB52" s="362"/>
      <c r="BC52" s="363">
        <f>SUM(W52:BA52)</f>
        <v>0</v>
      </c>
    </row>
    <row r="53" spans="1:55" ht="38.25" hidden="1" customHeight="1" x14ac:dyDescent="0.55000000000000004">
      <c r="A53" s="454"/>
      <c r="B53" s="205"/>
      <c r="C53" s="1626"/>
      <c r="D53" s="1627"/>
      <c r="E53" s="1628"/>
      <c r="F53" s="1453"/>
      <c r="G53" s="364" t="s">
        <v>1390</v>
      </c>
      <c r="H53" s="264"/>
      <c r="I53" s="265"/>
      <c r="J53" s="267"/>
      <c r="K53" s="267"/>
      <c r="L53" s="528"/>
      <c r="M53" s="264"/>
      <c r="N53" s="268"/>
      <c r="O53" s="268"/>
      <c r="P53" s="268"/>
      <c r="Q53" s="270"/>
      <c r="R53" s="264"/>
      <c r="S53" s="529"/>
      <c r="T53" s="530"/>
      <c r="U53" s="265"/>
      <c r="V53" s="270"/>
      <c r="W53" s="264"/>
      <c r="X53" s="265"/>
      <c r="Y53" s="267"/>
      <c r="Z53" s="268"/>
      <c r="AA53" s="270"/>
      <c r="AB53" s="264"/>
      <c r="AC53" s="268"/>
      <c r="AD53" s="267"/>
      <c r="AE53" s="268"/>
      <c r="AF53" s="265"/>
      <c r="AG53" s="264"/>
      <c r="AH53" s="268"/>
      <c r="AI53" s="268"/>
      <c r="AJ53" s="267"/>
      <c r="AK53" s="268"/>
      <c r="AL53" s="265"/>
      <c r="AM53" s="267"/>
      <c r="AN53" s="268"/>
      <c r="AO53" s="268"/>
      <c r="AP53" s="268"/>
      <c r="AQ53" s="268"/>
      <c r="AR53" s="265"/>
      <c r="AS53" s="264"/>
      <c r="AT53" s="265"/>
      <c r="AU53" s="267"/>
      <c r="AV53" s="322"/>
      <c r="AW53" s="276"/>
      <c r="AX53" s="268"/>
      <c r="AY53" s="265"/>
      <c r="AZ53" s="270"/>
      <c r="BA53" s="276"/>
      <c r="BB53" s="277"/>
      <c r="BC53" s="278">
        <f>SUM(U53:BA53)</f>
        <v>0</v>
      </c>
    </row>
    <row r="54" spans="1:55" ht="38.25" hidden="1" customHeight="1" x14ac:dyDescent="0.55000000000000004">
      <c r="A54" s="1455"/>
      <c r="B54" s="1456"/>
      <c r="C54" s="1629"/>
      <c r="D54" s="1630"/>
      <c r="E54" s="1631"/>
      <c r="F54" s="1454"/>
      <c r="G54" s="101" t="s">
        <v>2391</v>
      </c>
      <c r="H54" s="461"/>
      <c r="I54" s="462"/>
      <c r="J54" s="463"/>
      <c r="K54" s="463"/>
      <c r="L54" s="464"/>
      <c r="M54" s="461"/>
      <c r="N54" s="465"/>
      <c r="O54" s="465"/>
      <c r="P54" s="465"/>
      <c r="Q54" s="466"/>
      <c r="R54" s="461"/>
      <c r="S54" s="472"/>
      <c r="T54" s="468"/>
      <c r="U54" s="469"/>
      <c r="V54" s="470"/>
      <c r="W54" s="471"/>
      <c r="X54" s="469"/>
      <c r="Y54" s="472"/>
      <c r="Z54" s="468"/>
      <c r="AA54" s="470"/>
      <c r="AB54" s="471"/>
      <c r="AC54" s="468"/>
      <c r="AD54" s="472"/>
      <c r="AE54" s="468"/>
      <c r="AF54" s="320"/>
      <c r="AG54" s="471"/>
      <c r="AH54" s="468"/>
      <c r="AI54" s="468"/>
      <c r="AJ54" s="472"/>
      <c r="AK54" s="322"/>
      <c r="AL54" s="469"/>
      <c r="AM54" s="472"/>
      <c r="AN54" s="468"/>
      <c r="AO54" s="468"/>
      <c r="AP54" s="468"/>
      <c r="AQ54" s="468"/>
      <c r="AR54" s="469"/>
      <c r="AS54" s="471"/>
      <c r="AT54" s="469"/>
      <c r="AU54" s="472"/>
      <c r="AV54" s="468"/>
      <c r="AW54" s="473"/>
      <c r="AX54" s="468"/>
      <c r="AY54" s="469"/>
      <c r="AZ54" s="470"/>
      <c r="BA54" s="473">
        <f>BE52</f>
        <v>0</v>
      </c>
      <c r="BB54" s="474"/>
      <c r="BC54" s="475">
        <f>SUM(S54:AW54)</f>
        <v>0</v>
      </c>
    </row>
    <row r="55" spans="1:55" ht="38.25" hidden="1" customHeight="1" x14ac:dyDescent="0.55000000000000004">
      <c r="A55" s="1427" t="s">
        <v>2392</v>
      </c>
      <c r="B55" s="1428"/>
      <c r="C55" s="1432" t="s">
        <v>2393</v>
      </c>
      <c r="D55" s="1432"/>
      <c r="E55" s="1433"/>
      <c r="F55" s="1434"/>
      <c r="G55" s="1432"/>
      <c r="H55" s="496"/>
      <c r="I55" s="494"/>
      <c r="J55" s="492"/>
      <c r="K55" s="492"/>
      <c r="L55" s="531"/>
      <c r="M55" s="496"/>
      <c r="N55" s="493"/>
      <c r="O55" s="493"/>
      <c r="P55" s="493"/>
      <c r="Q55" s="495"/>
      <c r="R55" s="496"/>
      <c r="S55" s="478"/>
      <c r="T55" s="479"/>
      <c r="U55" s="532"/>
      <c r="V55" s="533"/>
      <c r="W55" s="534"/>
      <c r="X55" s="532"/>
      <c r="Y55" s="478"/>
      <c r="Z55" s="479"/>
      <c r="AA55" s="533"/>
      <c r="AB55" s="534"/>
      <c r="AC55" s="479"/>
      <c r="AD55" s="478"/>
      <c r="AE55" s="479"/>
      <c r="AF55" s="292"/>
      <c r="AG55" s="534"/>
      <c r="AH55" s="479"/>
      <c r="AI55" s="479"/>
      <c r="AJ55" s="478"/>
      <c r="AK55" s="294"/>
      <c r="AL55" s="532"/>
      <c r="AM55" s="478"/>
      <c r="AN55" s="479"/>
      <c r="AO55" s="479"/>
      <c r="AP55" s="479"/>
      <c r="AQ55" s="479"/>
      <c r="AR55" s="532"/>
      <c r="AS55" s="534"/>
      <c r="AT55" s="532"/>
      <c r="AU55" s="478"/>
      <c r="AV55" s="479"/>
      <c r="AW55" s="535"/>
      <c r="AX55" s="479"/>
      <c r="AY55" s="532"/>
      <c r="AZ55" s="533"/>
      <c r="BA55" s="535"/>
      <c r="BB55" s="536"/>
      <c r="BC55" s="537"/>
    </row>
    <row r="56" spans="1:55" ht="38.25" hidden="1" customHeight="1" x14ac:dyDescent="0.55000000000000004">
      <c r="A56" s="1429"/>
      <c r="B56" s="1430"/>
      <c r="C56" s="1435" t="s">
        <v>2394</v>
      </c>
      <c r="D56" s="1435"/>
      <c r="E56" s="1436"/>
      <c r="F56" s="1429"/>
      <c r="G56" s="1388"/>
      <c r="H56" s="304"/>
      <c r="I56" s="305"/>
      <c r="J56" s="306"/>
      <c r="K56" s="306"/>
      <c r="L56" s="391"/>
      <c r="M56" s="304"/>
      <c r="N56" s="307"/>
      <c r="O56" s="307"/>
      <c r="P56" s="307"/>
      <c r="Q56" s="308"/>
      <c r="R56" s="304"/>
      <c r="S56" s="538"/>
      <c r="T56" s="393"/>
      <c r="U56" s="394"/>
      <c r="V56" s="395"/>
      <c r="W56" s="396"/>
      <c r="X56" s="394"/>
      <c r="Y56" s="392"/>
      <c r="Z56" s="393"/>
      <c r="AA56" s="395"/>
      <c r="AB56" s="396"/>
      <c r="AC56" s="393"/>
      <c r="AD56" s="392"/>
      <c r="AE56" s="393"/>
      <c r="AF56" s="320"/>
      <c r="AG56" s="396"/>
      <c r="AH56" s="393"/>
      <c r="AI56" s="393"/>
      <c r="AJ56" s="392"/>
      <c r="AK56" s="322"/>
      <c r="AL56" s="394"/>
      <c r="AM56" s="392"/>
      <c r="AN56" s="393"/>
      <c r="AO56" s="393"/>
      <c r="AP56" s="393"/>
      <c r="AQ56" s="393"/>
      <c r="AR56" s="394"/>
      <c r="AS56" s="396"/>
      <c r="AT56" s="394"/>
      <c r="AU56" s="392"/>
      <c r="AV56" s="393"/>
      <c r="AW56" s="399"/>
      <c r="AX56" s="393"/>
      <c r="AY56" s="394"/>
      <c r="AZ56" s="395"/>
      <c r="BA56" s="399"/>
      <c r="BB56" s="400"/>
      <c r="BC56" s="401"/>
    </row>
    <row r="57" spans="1:55" ht="30.75" hidden="1" customHeight="1" x14ac:dyDescent="0.55000000000000004">
      <c r="A57" s="1429"/>
      <c r="B57" s="1430"/>
      <c r="C57" s="1440" t="s">
        <v>2395</v>
      </c>
      <c r="D57" s="1440"/>
      <c r="E57" s="1466"/>
      <c r="F57" s="1439"/>
      <c r="G57" s="1440"/>
      <c r="H57" s="319"/>
      <c r="I57" s="320"/>
      <c r="J57" s="321"/>
      <c r="K57" s="321"/>
      <c r="L57" s="404"/>
      <c r="M57" s="319"/>
      <c r="N57" s="322"/>
      <c r="O57" s="322"/>
      <c r="P57" s="322"/>
      <c r="Q57" s="323"/>
      <c r="R57" s="319"/>
      <c r="S57" s="416"/>
      <c r="T57" s="406"/>
      <c r="U57" s="407"/>
      <c r="V57" s="408"/>
      <c r="W57" s="409"/>
      <c r="X57" s="407"/>
      <c r="Y57" s="416"/>
      <c r="Z57" s="380"/>
      <c r="AA57" s="408"/>
      <c r="AB57" s="409"/>
      <c r="AC57" s="406"/>
      <c r="AD57" s="416"/>
      <c r="AE57" s="406"/>
      <c r="AF57" s="320"/>
      <c r="AG57" s="409"/>
      <c r="AH57" s="406"/>
      <c r="AI57" s="406"/>
      <c r="AJ57" s="416"/>
      <c r="AK57" s="322"/>
      <c r="AL57" s="407"/>
      <c r="AM57" s="416"/>
      <c r="AN57" s="406"/>
      <c r="AO57" s="406"/>
      <c r="AP57" s="406"/>
      <c r="AQ57" s="406"/>
      <c r="AR57" s="407"/>
      <c r="AS57" s="409"/>
      <c r="AT57" s="407"/>
      <c r="AU57" s="416"/>
      <c r="AV57" s="406"/>
      <c r="AW57" s="417"/>
      <c r="AX57" s="406"/>
      <c r="AY57" s="407"/>
      <c r="AZ57" s="408"/>
      <c r="BA57" s="417"/>
      <c r="BB57" s="418"/>
      <c r="BC57" s="419"/>
    </row>
    <row r="58" spans="1:55" ht="27" hidden="1" customHeight="1" x14ac:dyDescent="0.55000000000000004">
      <c r="A58" s="1427" t="s">
        <v>2387</v>
      </c>
      <c r="B58" s="1428"/>
      <c r="C58" s="1620" t="s">
        <v>2404</v>
      </c>
      <c r="D58" s="1621"/>
      <c r="E58" s="1622"/>
      <c r="F58" s="1543"/>
      <c r="G58" s="482" t="s">
        <v>1389</v>
      </c>
      <c r="H58" s="539"/>
      <c r="I58" s="540"/>
      <c r="J58" s="541"/>
      <c r="K58" s="541"/>
      <c r="L58" s="542"/>
      <c r="M58" s="539"/>
      <c r="N58" s="543"/>
      <c r="O58" s="543"/>
      <c r="P58" s="543"/>
      <c r="Q58" s="544"/>
      <c r="R58" s="539"/>
      <c r="S58" s="545"/>
      <c r="T58" s="453"/>
      <c r="U58" s="546"/>
      <c r="V58" s="547"/>
      <c r="W58" s="548"/>
      <c r="X58" s="549"/>
      <c r="Y58" s="550"/>
      <c r="Z58" s="453"/>
      <c r="AA58" s="551"/>
      <c r="AB58" s="552"/>
      <c r="AC58" s="453"/>
      <c r="AD58" s="550"/>
      <c r="AE58" s="453"/>
      <c r="AF58" s="549"/>
      <c r="AG58" s="552"/>
      <c r="AH58" s="453"/>
      <c r="AI58" s="453"/>
      <c r="AJ58" s="550"/>
      <c r="AK58" s="453"/>
      <c r="AL58" s="549"/>
      <c r="AM58" s="550"/>
      <c r="AN58" s="453"/>
      <c r="AO58" s="453"/>
      <c r="AP58" s="453"/>
      <c r="AQ58" s="453"/>
      <c r="AR58" s="549"/>
      <c r="AS58" s="552"/>
      <c r="AT58" s="549"/>
      <c r="AU58" s="550"/>
      <c r="AV58" s="453"/>
      <c r="AW58" s="553"/>
      <c r="AX58" s="453"/>
      <c r="AY58" s="549"/>
      <c r="AZ58" s="554"/>
      <c r="BA58" s="555"/>
      <c r="BB58" s="556"/>
      <c r="BC58" s="127">
        <f>SUM(W58:BA58)</f>
        <v>0</v>
      </c>
    </row>
    <row r="59" spans="1:55" ht="27" hidden="1" customHeight="1" x14ac:dyDescent="0.55000000000000004">
      <c r="A59" s="454"/>
      <c r="B59" s="205"/>
      <c r="C59" s="1480"/>
      <c r="D59" s="1388"/>
      <c r="E59" s="1481"/>
      <c r="F59" s="1453"/>
      <c r="G59" s="557" t="s">
        <v>1390</v>
      </c>
      <c r="H59" s="558"/>
      <c r="I59" s="559"/>
      <c r="J59" s="560"/>
      <c r="K59" s="560"/>
      <c r="L59" s="561"/>
      <c r="M59" s="558"/>
      <c r="N59" s="562"/>
      <c r="O59" s="562"/>
      <c r="P59" s="562"/>
      <c r="Q59" s="563"/>
      <c r="R59" s="558"/>
      <c r="S59" s="564"/>
      <c r="T59" s="565"/>
      <c r="U59" s="320"/>
      <c r="V59" s="323"/>
      <c r="W59" s="319"/>
      <c r="X59" s="320"/>
      <c r="Y59" s="321"/>
      <c r="Z59" s="322"/>
      <c r="AA59" s="323"/>
      <c r="AB59" s="319"/>
      <c r="AC59" s="322"/>
      <c r="AD59" s="321"/>
      <c r="AE59" s="322"/>
      <c r="AF59" s="320"/>
      <c r="AG59" s="319"/>
      <c r="AH59" s="322"/>
      <c r="AI59" s="322"/>
      <c r="AJ59" s="321"/>
      <c r="AK59" s="322"/>
      <c r="AL59" s="320"/>
      <c r="AM59" s="321"/>
      <c r="AN59" s="322"/>
      <c r="AO59" s="322"/>
      <c r="AP59" s="322"/>
      <c r="AQ59" s="322"/>
      <c r="AR59" s="320"/>
      <c r="AS59" s="319"/>
      <c r="AT59" s="320"/>
      <c r="AU59" s="321"/>
      <c r="AV59" s="322"/>
      <c r="AW59" s="566"/>
      <c r="AX59" s="322"/>
      <c r="AY59" s="320"/>
      <c r="AZ59" s="323"/>
      <c r="BA59" s="566"/>
      <c r="BB59" s="567"/>
      <c r="BC59" s="173">
        <f>SUM(U59:BA59)</f>
        <v>0</v>
      </c>
    </row>
    <row r="60" spans="1:55" ht="27" hidden="1" customHeight="1" x14ac:dyDescent="0.55000000000000004">
      <c r="A60" s="1455" t="s">
        <v>2390</v>
      </c>
      <c r="B60" s="1456"/>
      <c r="C60" s="1482"/>
      <c r="D60" s="1483"/>
      <c r="E60" s="1484"/>
      <c r="F60" s="1454"/>
      <c r="G60" s="101" t="s">
        <v>2391</v>
      </c>
      <c r="H60" s="461"/>
      <c r="I60" s="462"/>
      <c r="J60" s="463"/>
      <c r="K60" s="463"/>
      <c r="L60" s="464"/>
      <c r="M60" s="461"/>
      <c r="N60" s="465"/>
      <c r="O60" s="465"/>
      <c r="P60" s="465"/>
      <c r="Q60" s="466"/>
      <c r="R60" s="461"/>
      <c r="S60" s="568"/>
      <c r="T60" s="468"/>
      <c r="U60" s="469"/>
      <c r="V60" s="470"/>
      <c r="W60" s="471"/>
      <c r="X60" s="469"/>
      <c r="Y60" s="472"/>
      <c r="Z60" s="468"/>
      <c r="AA60" s="470"/>
      <c r="AB60" s="471"/>
      <c r="AC60" s="468"/>
      <c r="AD60" s="472"/>
      <c r="AE60" s="468"/>
      <c r="AF60" s="469"/>
      <c r="AG60" s="471"/>
      <c r="AH60" s="468"/>
      <c r="AI60" s="468"/>
      <c r="AJ60" s="472"/>
      <c r="AK60" s="468"/>
      <c r="AL60" s="469"/>
      <c r="AM60" s="472"/>
      <c r="AN60" s="468"/>
      <c r="AO60" s="468"/>
      <c r="AP60" s="468"/>
      <c r="AQ60" s="468"/>
      <c r="AR60" s="469"/>
      <c r="AS60" s="471"/>
      <c r="AT60" s="469"/>
      <c r="AU60" s="472"/>
      <c r="AV60" s="468"/>
      <c r="AW60" s="473"/>
      <c r="AX60" s="468"/>
      <c r="AY60" s="469"/>
      <c r="AZ60" s="470"/>
      <c r="BA60" s="473"/>
      <c r="BB60" s="474"/>
      <c r="BC60" s="475">
        <f>SUM(S60:AW60)</f>
        <v>0</v>
      </c>
    </row>
    <row r="61" spans="1:55" ht="27" hidden="1" customHeight="1" x14ac:dyDescent="0.55000000000000004">
      <c r="A61" s="1427" t="s">
        <v>2392</v>
      </c>
      <c r="B61" s="1428"/>
      <c r="C61" s="1621" t="s">
        <v>2393</v>
      </c>
      <c r="D61" s="1621"/>
      <c r="E61" s="1622"/>
      <c r="F61" s="1434"/>
      <c r="G61" s="1432"/>
      <c r="H61" s="291"/>
      <c r="I61" s="292"/>
      <c r="J61" s="293"/>
      <c r="K61" s="293"/>
      <c r="L61" s="476"/>
      <c r="M61" s="291"/>
      <c r="N61" s="294"/>
      <c r="O61" s="294"/>
      <c r="P61" s="294"/>
      <c r="Q61" s="295"/>
      <c r="R61" s="291"/>
      <c r="S61" s="378"/>
      <c r="T61" s="380"/>
      <c r="U61" s="377"/>
      <c r="V61" s="382"/>
      <c r="W61" s="376"/>
      <c r="X61" s="377"/>
      <c r="Y61" s="378"/>
      <c r="Z61" s="380"/>
      <c r="AA61" s="382"/>
      <c r="AB61" s="376"/>
      <c r="AC61" s="380"/>
      <c r="AD61" s="378"/>
      <c r="AE61" s="380"/>
      <c r="AF61" s="377"/>
      <c r="AG61" s="376"/>
      <c r="AH61" s="380"/>
      <c r="AI61" s="380"/>
      <c r="AJ61" s="378"/>
      <c r="AK61" s="380"/>
      <c r="AL61" s="377"/>
      <c r="AM61" s="378"/>
      <c r="AN61" s="380"/>
      <c r="AO61" s="380"/>
      <c r="AP61" s="380"/>
      <c r="AQ61" s="380"/>
      <c r="AR61" s="377"/>
      <c r="AS61" s="376"/>
      <c r="AT61" s="377"/>
      <c r="AU61" s="378"/>
      <c r="AV61" s="380"/>
      <c r="AW61" s="386"/>
      <c r="AX61" s="380"/>
      <c r="AY61" s="377"/>
      <c r="AZ61" s="382"/>
      <c r="BA61" s="386"/>
      <c r="BB61" s="387"/>
      <c r="BC61" s="238">
        <f>AZ61</f>
        <v>0</v>
      </c>
    </row>
    <row r="62" spans="1:55" ht="27" hidden="1" customHeight="1" x14ac:dyDescent="0.55000000000000004">
      <c r="A62" s="1429"/>
      <c r="B62" s="1430"/>
      <c r="C62" s="1435" t="s">
        <v>2394</v>
      </c>
      <c r="D62" s="1435"/>
      <c r="E62" s="1436"/>
      <c r="F62" s="1429"/>
      <c r="G62" s="1388"/>
      <c r="H62" s="304"/>
      <c r="I62" s="305"/>
      <c r="J62" s="306"/>
      <c r="K62" s="306"/>
      <c r="L62" s="391"/>
      <c r="M62" s="304"/>
      <c r="N62" s="307"/>
      <c r="O62" s="307"/>
      <c r="P62" s="307"/>
      <c r="Q62" s="308"/>
      <c r="R62" s="304"/>
      <c r="S62" s="538"/>
      <c r="T62" s="393"/>
      <c r="U62" s="394"/>
      <c r="V62" s="395"/>
      <c r="W62" s="396"/>
      <c r="X62" s="394"/>
      <c r="Y62" s="392"/>
      <c r="Z62" s="393"/>
      <c r="AA62" s="395"/>
      <c r="AB62" s="396"/>
      <c r="AC62" s="393"/>
      <c r="AD62" s="392"/>
      <c r="AE62" s="393"/>
      <c r="AF62" s="394"/>
      <c r="AG62" s="396"/>
      <c r="AH62" s="393"/>
      <c r="AI62" s="393"/>
      <c r="AJ62" s="392"/>
      <c r="AK62" s="393"/>
      <c r="AL62" s="394"/>
      <c r="AM62" s="392"/>
      <c r="AN62" s="393"/>
      <c r="AO62" s="393"/>
      <c r="AP62" s="393"/>
      <c r="AQ62" s="393"/>
      <c r="AR62" s="394"/>
      <c r="AS62" s="396"/>
      <c r="AT62" s="394"/>
      <c r="AU62" s="392"/>
      <c r="AV62" s="393"/>
      <c r="AW62" s="399"/>
      <c r="AX62" s="393"/>
      <c r="AY62" s="394"/>
      <c r="AZ62" s="395"/>
      <c r="BA62" s="399"/>
      <c r="BB62" s="400"/>
      <c r="BC62" s="401"/>
    </row>
    <row r="63" spans="1:55" ht="27" hidden="1" customHeight="1" x14ac:dyDescent="0.55000000000000004">
      <c r="A63" s="1429"/>
      <c r="B63" s="1430"/>
      <c r="C63" s="1440" t="s">
        <v>2395</v>
      </c>
      <c r="D63" s="1440"/>
      <c r="E63" s="1466"/>
      <c r="F63" s="1439"/>
      <c r="G63" s="1440"/>
      <c r="H63" s="319"/>
      <c r="I63" s="320"/>
      <c r="J63" s="321"/>
      <c r="K63" s="321"/>
      <c r="L63" s="404"/>
      <c r="M63" s="319"/>
      <c r="N63" s="322"/>
      <c r="O63" s="322"/>
      <c r="P63" s="322"/>
      <c r="Q63" s="323"/>
      <c r="R63" s="319"/>
      <c r="S63" s="414"/>
      <c r="T63" s="413"/>
      <c r="U63" s="415"/>
      <c r="V63" s="329"/>
      <c r="W63" s="412"/>
      <c r="X63" s="415"/>
      <c r="Y63" s="414"/>
      <c r="Z63" s="413"/>
      <c r="AA63" s="329"/>
      <c r="AB63" s="412"/>
      <c r="AC63" s="413"/>
      <c r="AD63" s="414"/>
      <c r="AE63" s="413"/>
      <c r="AF63" s="415"/>
      <c r="AG63" s="412"/>
      <c r="AH63" s="413"/>
      <c r="AI63" s="413"/>
      <c r="AJ63" s="414"/>
      <c r="AK63" s="413"/>
      <c r="AL63" s="415"/>
      <c r="AM63" s="414"/>
      <c r="AN63" s="413"/>
      <c r="AO63" s="413"/>
      <c r="AP63" s="413"/>
      <c r="AQ63" s="413"/>
      <c r="AR63" s="415"/>
      <c r="AS63" s="412"/>
      <c r="AT63" s="415"/>
      <c r="AU63" s="414"/>
      <c r="AV63" s="413"/>
      <c r="AW63" s="569"/>
      <c r="AX63" s="413"/>
      <c r="AY63" s="415"/>
      <c r="AZ63" s="329"/>
      <c r="BA63" s="569"/>
      <c r="BB63" s="570"/>
      <c r="BC63" s="571">
        <f>AZ63</f>
        <v>0</v>
      </c>
    </row>
    <row r="64" spans="1:55" ht="38.15" hidden="1" customHeight="1" x14ac:dyDescent="0.55000000000000004">
      <c r="A64" s="1611" t="s">
        <v>2405</v>
      </c>
      <c r="B64" s="1612"/>
      <c r="C64" s="1612"/>
      <c r="D64" s="1612"/>
      <c r="E64" s="1613"/>
      <c r="F64" s="1452"/>
      <c r="G64" s="342" t="s">
        <v>1389</v>
      </c>
      <c r="H64" s="343"/>
      <c r="I64" s="344"/>
      <c r="J64" s="345"/>
      <c r="K64" s="345"/>
      <c r="L64" s="421"/>
      <c r="M64" s="343"/>
      <c r="N64" s="572"/>
      <c r="O64" s="572"/>
      <c r="P64" s="572"/>
      <c r="Q64" s="252"/>
      <c r="R64" s="343"/>
      <c r="S64" s="350"/>
      <c r="T64" s="356"/>
      <c r="U64" s="358"/>
      <c r="V64" s="360"/>
      <c r="W64" s="355"/>
      <c r="X64" s="358"/>
      <c r="Y64" s="357"/>
      <c r="Z64" s="356"/>
      <c r="AA64" s="360"/>
      <c r="AB64" s="355"/>
      <c r="AC64" s="356"/>
      <c r="AD64" s="357"/>
      <c r="AE64" s="356"/>
      <c r="AF64" s="358"/>
      <c r="AG64" s="355"/>
      <c r="AH64" s="356"/>
      <c r="AI64" s="356"/>
      <c r="AJ64" s="357"/>
      <c r="AK64" s="356"/>
      <c r="AL64" s="358"/>
      <c r="AM64" s="357"/>
      <c r="AN64" s="356"/>
      <c r="AO64" s="356"/>
      <c r="AP64" s="356"/>
      <c r="AQ64" s="356"/>
      <c r="AR64" s="358"/>
      <c r="AS64" s="355"/>
      <c r="AT64" s="358"/>
      <c r="AU64" s="357"/>
      <c r="AV64" s="356"/>
      <c r="AW64" s="359"/>
      <c r="AX64" s="356"/>
      <c r="AY64" s="358"/>
      <c r="AZ64" s="360"/>
      <c r="BA64" s="361"/>
      <c r="BB64" s="362"/>
      <c r="BC64" s="363">
        <f>SUM(T64:BA64)</f>
        <v>0</v>
      </c>
    </row>
    <row r="65" spans="1:56" ht="38.25" hidden="1" customHeight="1" x14ac:dyDescent="0.55000000000000004">
      <c r="A65" s="1614"/>
      <c r="B65" s="1615"/>
      <c r="C65" s="1615"/>
      <c r="D65" s="1615"/>
      <c r="E65" s="1616"/>
      <c r="F65" s="1453"/>
      <c r="G65" s="364" t="s">
        <v>1390</v>
      </c>
      <c r="H65" s="264"/>
      <c r="I65" s="265"/>
      <c r="J65" s="267"/>
      <c r="K65" s="267"/>
      <c r="L65" s="426"/>
      <c r="M65" s="264"/>
      <c r="N65" s="268"/>
      <c r="O65" s="268"/>
      <c r="P65" s="268"/>
      <c r="Q65" s="275"/>
      <c r="R65" s="271"/>
      <c r="S65" s="272"/>
      <c r="T65" s="429"/>
      <c r="U65" s="430"/>
      <c r="V65" s="275"/>
      <c r="W65" s="271"/>
      <c r="X65" s="273"/>
      <c r="Y65" s="272"/>
      <c r="Z65" s="274"/>
      <c r="AA65" s="275"/>
      <c r="AB65" s="271"/>
      <c r="AC65" s="274"/>
      <c r="AD65" s="272"/>
      <c r="AE65" s="274"/>
      <c r="AF65" s="273"/>
      <c r="AG65" s="271"/>
      <c r="AH65" s="274"/>
      <c r="AI65" s="274"/>
      <c r="AJ65" s="272"/>
      <c r="AK65" s="274"/>
      <c r="AL65" s="273"/>
      <c r="AM65" s="272"/>
      <c r="AN65" s="274">
        <f>AQ64</f>
        <v>0</v>
      </c>
      <c r="AO65" s="268">
        <f>AR64</f>
        <v>0</v>
      </c>
      <c r="AP65" s="268">
        <f>AS64</f>
        <v>0</v>
      </c>
      <c r="AQ65" s="268"/>
      <c r="AR65" s="265"/>
      <c r="AS65" s="264"/>
      <c r="AT65" s="265"/>
      <c r="AU65" s="267"/>
      <c r="AV65" s="268"/>
      <c r="AW65" s="276"/>
      <c r="AX65" s="268"/>
      <c r="AY65" s="265"/>
      <c r="AZ65" s="270"/>
      <c r="BA65" s="276"/>
      <c r="BB65" s="277"/>
      <c r="BC65" s="278">
        <f>SUM(Q65:BA65)</f>
        <v>0</v>
      </c>
    </row>
    <row r="66" spans="1:56" ht="33" hidden="1" thickBot="1" x14ac:dyDescent="0.6">
      <c r="A66" s="1617"/>
      <c r="B66" s="1618"/>
      <c r="C66" s="1618"/>
      <c r="D66" s="1618"/>
      <c r="E66" s="1619"/>
      <c r="F66" s="1454"/>
      <c r="G66" s="370" t="s">
        <v>2391</v>
      </c>
      <c r="H66" s="280"/>
      <c r="I66" s="281"/>
      <c r="J66" s="282"/>
      <c r="K66" s="282"/>
      <c r="L66" s="372"/>
      <c r="M66" s="280"/>
      <c r="N66" s="283"/>
      <c r="O66" s="283"/>
      <c r="P66" s="283"/>
      <c r="Q66" s="284"/>
      <c r="R66" s="280"/>
      <c r="S66" s="282"/>
      <c r="T66" s="283"/>
      <c r="U66" s="281"/>
      <c r="V66" s="284"/>
      <c r="W66" s="280"/>
      <c r="X66" s="281"/>
      <c r="Y66" s="282"/>
      <c r="Z66" s="283"/>
      <c r="AA66" s="284"/>
      <c r="AB66" s="280"/>
      <c r="AC66" s="283"/>
      <c r="AD66" s="282"/>
      <c r="AE66" s="283"/>
      <c r="AF66" s="281"/>
      <c r="AG66" s="280"/>
      <c r="AH66" s="283"/>
      <c r="AI66" s="283"/>
      <c r="AJ66" s="282"/>
      <c r="AK66" s="283">
        <f t="shared" ref="AK66:AP66" si="25">AO64</f>
        <v>0</v>
      </c>
      <c r="AL66" s="281">
        <f t="shared" si="25"/>
        <v>0</v>
      </c>
      <c r="AM66" s="282">
        <f t="shared" si="25"/>
        <v>0</v>
      </c>
      <c r="AN66" s="283">
        <f t="shared" si="25"/>
        <v>0</v>
      </c>
      <c r="AO66" s="283">
        <f t="shared" si="25"/>
        <v>0</v>
      </c>
      <c r="AP66" s="283">
        <f t="shared" si="25"/>
        <v>0</v>
      </c>
      <c r="AQ66" s="283"/>
      <c r="AR66" s="281"/>
      <c r="AS66" s="280"/>
      <c r="AT66" s="281"/>
      <c r="AU66" s="282"/>
      <c r="AV66" s="283"/>
      <c r="AW66" s="373"/>
      <c r="AX66" s="283"/>
      <c r="AY66" s="281"/>
      <c r="AZ66" s="284"/>
      <c r="BA66" s="373"/>
      <c r="BB66" s="374"/>
      <c r="BC66" s="375">
        <f>SUM(O66:AW66)</f>
        <v>0</v>
      </c>
    </row>
    <row r="67" spans="1:56" ht="38.25" hidden="1" customHeight="1" x14ac:dyDescent="0.55000000000000004">
      <c r="A67" s="1427"/>
      <c r="B67" s="1428"/>
      <c r="C67" s="1557" t="s">
        <v>2393</v>
      </c>
      <c r="D67" s="1432"/>
      <c r="E67" s="1433"/>
      <c r="F67" s="1434"/>
      <c r="G67" s="1432"/>
      <c r="H67" s="291"/>
      <c r="I67" s="292"/>
      <c r="J67" s="293"/>
      <c r="K67" s="293"/>
      <c r="L67" s="476"/>
      <c r="M67" s="291"/>
      <c r="N67" s="294"/>
      <c r="O67" s="294"/>
      <c r="P67" s="294"/>
      <c r="Q67" s="295"/>
      <c r="R67" s="291"/>
      <c r="S67" s="378"/>
      <c r="T67" s="380"/>
      <c r="U67" s="377"/>
      <c r="V67" s="382"/>
      <c r="W67" s="383"/>
      <c r="X67" s="384"/>
      <c r="Y67" s="378"/>
      <c r="Z67" s="380"/>
      <c r="AA67" s="382"/>
      <c r="AB67" s="376"/>
      <c r="AC67" s="380"/>
      <c r="AD67" s="378"/>
      <c r="AE67" s="380"/>
      <c r="AF67" s="377"/>
      <c r="AG67" s="376"/>
      <c r="AH67" s="380"/>
      <c r="AI67" s="380"/>
      <c r="AJ67" s="378"/>
      <c r="AK67" s="380"/>
      <c r="AL67" s="377"/>
      <c r="AM67" s="378"/>
      <c r="AN67" s="380">
        <f>AH67+AN66-AN65</f>
        <v>0</v>
      </c>
      <c r="AO67" s="380">
        <f>AN67+AO66-AO65</f>
        <v>0</v>
      </c>
      <c r="AP67" s="380">
        <f>AO67+AP66-AP65</f>
        <v>0</v>
      </c>
      <c r="AQ67" s="380"/>
      <c r="AR67" s="377"/>
      <c r="AS67" s="376"/>
      <c r="AT67" s="377"/>
      <c r="AU67" s="378"/>
      <c r="AV67" s="380"/>
      <c r="AW67" s="386"/>
      <c r="AX67" s="380"/>
      <c r="AY67" s="377"/>
      <c r="AZ67" s="382"/>
      <c r="BA67" s="386"/>
      <c r="BB67" s="387"/>
      <c r="BC67" s="238"/>
    </row>
    <row r="68" spans="1:56" ht="38.25" hidden="1" customHeight="1" x14ac:dyDescent="0.55000000000000004">
      <c r="A68" s="1429"/>
      <c r="B68" s="1430"/>
      <c r="C68" s="1552" t="s">
        <v>2394</v>
      </c>
      <c r="D68" s="1435"/>
      <c r="E68" s="1436"/>
      <c r="F68" s="1558"/>
      <c r="G68" s="1435"/>
      <c r="H68" s="304"/>
      <c r="I68" s="305"/>
      <c r="J68" s="306"/>
      <c r="K68" s="306"/>
      <c r="L68" s="391"/>
      <c r="M68" s="304"/>
      <c r="N68" s="307"/>
      <c r="O68" s="307"/>
      <c r="P68" s="307"/>
      <c r="Q68" s="308"/>
      <c r="R68" s="304"/>
      <c r="S68" s="392"/>
      <c r="T68" s="393"/>
      <c r="U68" s="394"/>
      <c r="V68" s="395"/>
      <c r="W68" s="396"/>
      <c r="X68" s="394"/>
      <c r="Y68" s="392"/>
      <c r="Z68" s="393"/>
      <c r="AA68" s="395"/>
      <c r="AB68" s="396"/>
      <c r="AC68" s="393"/>
      <c r="AD68" s="392"/>
      <c r="AE68" s="393"/>
      <c r="AF68" s="394"/>
      <c r="AG68" s="396"/>
      <c r="AH68" s="397"/>
      <c r="AI68" s="393"/>
      <c r="AJ68" s="392"/>
      <c r="AK68" s="393"/>
      <c r="AL68" s="394"/>
      <c r="AM68" s="398"/>
      <c r="AN68" s="393"/>
      <c r="AO68" s="393"/>
      <c r="AP68" s="393"/>
      <c r="AQ68" s="393"/>
      <c r="AR68" s="394"/>
      <c r="AS68" s="396"/>
      <c r="AT68" s="394"/>
      <c r="AU68" s="392"/>
      <c r="AV68" s="393"/>
      <c r="AW68" s="399"/>
      <c r="AX68" s="393"/>
      <c r="AY68" s="394"/>
      <c r="AZ68" s="395"/>
      <c r="BA68" s="399"/>
      <c r="BB68" s="400"/>
      <c r="BC68" s="401"/>
    </row>
    <row r="69" spans="1:56" ht="38.25" hidden="1" customHeight="1" x14ac:dyDescent="0.55000000000000004">
      <c r="A69" s="1410"/>
      <c r="B69" s="1431"/>
      <c r="C69" s="1553" t="s">
        <v>2395</v>
      </c>
      <c r="D69" s="1536"/>
      <c r="E69" s="1540"/>
      <c r="F69" s="1535"/>
      <c r="G69" s="1536"/>
      <c r="H69" s="319"/>
      <c r="I69" s="320"/>
      <c r="J69" s="321"/>
      <c r="K69" s="321"/>
      <c r="L69" s="404"/>
      <c r="M69" s="319"/>
      <c r="N69" s="322"/>
      <c r="O69" s="322"/>
      <c r="P69" s="322"/>
      <c r="Q69" s="323"/>
      <c r="R69" s="319"/>
      <c r="S69" s="416"/>
      <c r="T69" s="406"/>
      <c r="U69" s="407"/>
      <c r="V69" s="408"/>
      <c r="W69" s="409"/>
      <c r="X69" s="407"/>
      <c r="Y69" s="410"/>
      <c r="Z69" s="411"/>
      <c r="AA69" s="329"/>
      <c r="AB69" s="412"/>
      <c r="AC69" s="413"/>
      <c r="AD69" s="414"/>
      <c r="AE69" s="413"/>
      <c r="AF69" s="415"/>
      <c r="AG69" s="412"/>
      <c r="AH69" s="413"/>
      <c r="AI69" s="413"/>
      <c r="AJ69" s="414"/>
      <c r="AK69" s="413"/>
      <c r="AL69" s="415"/>
      <c r="AM69" s="414"/>
      <c r="AN69" s="413">
        <f>AH69+AN65-AN68</f>
        <v>0</v>
      </c>
      <c r="AO69" s="406">
        <f>AN69+AO65-AO68</f>
        <v>0</v>
      </c>
      <c r="AP69" s="406">
        <f>AO69+AP65-AP68</f>
        <v>0</v>
      </c>
      <c r="AQ69" s="406"/>
      <c r="AR69" s="407"/>
      <c r="AS69" s="409"/>
      <c r="AT69" s="407"/>
      <c r="AU69" s="416"/>
      <c r="AV69" s="406"/>
      <c r="AW69" s="417"/>
      <c r="AX69" s="406"/>
      <c r="AY69" s="407"/>
      <c r="AZ69" s="408"/>
      <c r="BA69" s="417"/>
      <c r="BB69" s="418"/>
      <c r="BC69" s="419"/>
    </row>
    <row r="70" spans="1:56" ht="38.25" customHeight="1" x14ac:dyDescent="0.55000000000000004">
      <c r="A70" s="1611" t="s">
        <v>2058</v>
      </c>
      <c r="B70" s="1612"/>
      <c r="C70" s="1612"/>
      <c r="D70" s="1612"/>
      <c r="E70" s="1613"/>
      <c r="F70" s="1452"/>
      <c r="G70" s="342" t="s">
        <v>1389</v>
      </c>
      <c r="H70" s="343"/>
      <c r="I70" s="344"/>
      <c r="J70" s="345"/>
      <c r="K70" s="345"/>
      <c r="L70" s="573">
        <v>0</v>
      </c>
      <c r="M70" s="347">
        <v>0</v>
      </c>
      <c r="N70" s="348">
        <v>3</v>
      </c>
      <c r="O70" s="348">
        <v>5</v>
      </c>
      <c r="P70" s="348">
        <v>5</v>
      </c>
      <c r="Q70" s="349">
        <v>0</v>
      </c>
      <c r="R70" s="422">
        <v>0</v>
      </c>
      <c r="S70" s="357">
        <v>0</v>
      </c>
      <c r="T70" s="356">
        <v>0</v>
      </c>
      <c r="U70" s="358">
        <v>0</v>
      </c>
      <c r="V70" s="353">
        <v>0</v>
      </c>
      <c r="W70" s="354">
        <v>6</v>
      </c>
      <c r="X70" s="358">
        <v>6</v>
      </c>
      <c r="Y70" s="357">
        <v>6</v>
      </c>
      <c r="Z70" s="356">
        <v>0</v>
      </c>
      <c r="AA70" s="360">
        <v>0</v>
      </c>
      <c r="AB70" s="355">
        <v>0</v>
      </c>
      <c r="AC70" s="356">
        <v>0</v>
      </c>
      <c r="AD70" s="357">
        <v>0</v>
      </c>
      <c r="AE70" s="356">
        <v>0</v>
      </c>
      <c r="AF70" s="358">
        <v>0</v>
      </c>
      <c r="AG70" s="355">
        <v>0</v>
      </c>
      <c r="AH70" s="356"/>
      <c r="AI70" s="356"/>
      <c r="AJ70" s="357"/>
      <c r="AK70" s="356"/>
      <c r="AL70" s="358"/>
      <c r="AM70" s="357"/>
      <c r="AN70" s="356"/>
      <c r="AO70" s="356"/>
      <c r="AP70" s="356"/>
      <c r="AQ70" s="356"/>
      <c r="AR70" s="358"/>
      <c r="AS70" s="355"/>
      <c r="AT70" s="358"/>
      <c r="AU70" s="357"/>
      <c r="AV70" s="356"/>
      <c r="AW70" s="359"/>
      <c r="AX70" s="356"/>
      <c r="AY70" s="358"/>
      <c r="AZ70" s="360"/>
      <c r="BA70" s="361"/>
      <c r="BB70" s="362"/>
      <c r="BC70" s="363">
        <f>SUM(N70:BB70)</f>
        <v>31</v>
      </c>
      <c r="BD70" s="1359">
        <f>SUM(H70:AA70)</f>
        <v>31</v>
      </c>
    </row>
    <row r="71" spans="1:56" ht="48" customHeight="1" x14ac:dyDescent="0.55000000000000004">
      <c r="A71" s="1614"/>
      <c r="B71" s="1615"/>
      <c r="C71" s="1615"/>
      <c r="D71" s="1615"/>
      <c r="E71" s="1616"/>
      <c r="F71" s="1453"/>
      <c r="G71" s="364" t="s">
        <v>1390</v>
      </c>
      <c r="H71" s="459">
        <f>K70</f>
        <v>0</v>
      </c>
      <c r="I71" s="430">
        <f t="shared" ref="I71:AY71" si="26">L70</f>
        <v>0</v>
      </c>
      <c r="J71" s="369">
        <f>M70</f>
        <v>0</v>
      </c>
      <c r="K71" s="369">
        <f>N70</f>
        <v>3</v>
      </c>
      <c r="L71" s="574">
        <f>O70</f>
        <v>5</v>
      </c>
      <c r="M71" s="459">
        <f t="shared" si="26"/>
        <v>5</v>
      </c>
      <c r="N71" s="429">
        <f t="shared" si="26"/>
        <v>0</v>
      </c>
      <c r="O71" s="575">
        <f t="shared" si="26"/>
        <v>0</v>
      </c>
      <c r="P71" s="575">
        <f t="shared" si="26"/>
        <v>0</v>
      </c>
      <c r="Q71" s="576">
        <f t="shared" si="26"/>
        <v>0</v>
      </c>
      <c r="R71" s="459">
        <f t="shared" si="26"/>
        <v>0</v>
      </c>
      <c r="S71" s="367">
        <f t="shared" si="26"/>
        <v>0</v>
      </c>
      <c r="T71" s="274">
        <f t="shared" si="26"/>
        <v>6</v>
      </c>
      <c r="U71" s="273">
        <f t="shared" si="26"/>
        <v>6</v>
      </c>
      <c r="V71" s="275">
        <f t="shared" si="26"/>
        <v>6</v>
      </c>
      <c r="W71" s="271">
        <f t="shared" si="26"/>
        <v>0</v>
      </c>
      <c r="X71" s="273">
        <f t="shared" si="26"/>
        <v>0</v>
      </c>
      <c r="Y71" s="272">
        <f t="shared" si="26"/>
        <v>0</v>
      </c>
      <c r="Z71" s="274">
        <f t="shared" si="26"/>
        <v>0</v>
      </c>
      <c r="AA71" s="275">
        <f t="shared" si="26"/>
        <v>0</v>
      </c>
      <c r="AB71" s="271">
        <f t="shared" si="26"/>
        <v>0</v>
      </c>
      <c r="AC71" s="274">
        <f t="shared" si="26"/>
        <v>0</v>
      </c>
      <c r="AD71" s="272">
        <f t="shared" si="26"/>
        <v>0</v>
      </c>
      <c r="AE71" s="274">
        <f t="shared" si="26"/>
        <v>0</v>
      </c>
      <c r="AF71" s="273">
        <f t="shared" si="26"/>
        <v>0</v>
      </c>
      <c r="AG71" s="271">
        <f t="shared" si="26"/>
        <v>0</v>
      </c>
      <c r="AH71" s="274">
        <f t="shared" si="26"/>
        <v>0</v>
      </c>
      <c r="AI71" s="274">
        <f t="shared" si="26"/>
        <v>0</v>
      </c>
      <c r="AJ71" s="272">
        <f t="shared" si="26"/>
        <v>0</v>
      </c>
      <c r="AK71" s="274">
        <f t="shared" si="26"/>
        <v>0</v>
      </c>
      <c r="AL71" s="273">
        <f t="shared" si="26"/>
        <v>0</v>
      </c>
      <c r="AM71" s="272">
        <f t="shared" si="26"/>
        <v>0</v>
      </c>
      <c r="AN71" s="274">
        <f t="shared" si="26"/>
        <v>0</v>
      </c>
      <c r="AO71" s="274">
        <f t="shared" si="26"/>
        <v>0</v>
      </c>
      <c r="AP71" s="274">
        <f t="shared" si="26"/>
        <v>0</v>
      </c>
      <c r="AQ71" s="268">
        <f t="shared" si="26"/>
        <v>0</v>
      </c>
      <c r="AR71" s="265">
        <f t="shared" si="26"/>
        <v>0</v>
      </c>
      <c r="AS71" s="264">
        <f t="shared" si="26"/>
        <v>0</v>
      </c>
      <c r="AT71" s="265">
        <f t="shared" si="26"/>
        <v>0</v>
      </c>
      <c r="AU71" s="267">
        <f t="shared" si="26"/>
        <v>0</v>
      </c>
      <c r="AV71" s="268">
        <f t="shared" si="26"/>
        <v>0</v>
      </c>
      <c r="AW71" s="276">
        <f t="shared" si="26"/>
        <v>0</v>
      </c>
      <c r="AX71" s="268">
        <f t="shared" si="26"/>
        <v>0</v>
      </c>
      <c r="AY71" s="265">
        <f t="shared" si="26"/>
        <v>0</v>
      </c>
      <c r="AZ71" s="270"/>
      <c r="BA71" s="276">
        <f>BD70</f>
        <v>31</v>
      </c>
      <c r="BB71" s="277">
        <f>BE70</f>
        <v>0</v>
      </c>
      <c r="BC71" s="278">
        <f>SUM(I71:BB71)</f>
        <v>62</v>
      </c>
      <c r="BD71" s="1359">
        <f>SUM(H71:AA71)</f>
        <v>31</v>
      </c>
    </row>
    <row r="72" spans="1:56" ht="47.25" customHeight="1" x14ac:dyDescent="0.55000000000000004">
      <c r="A72" s="1617"/>
      <c r="B72" s="1618"/>
      <c r="C72" s="1618"/>
      <c r="D72" s="1618"/>
      <c r="E72" s="1619"/>
      <c r="F72" s="1454"/>
      <c r="G72" s="370" t="s">
        <v>2391</v>
      </c>
      <c r="H72" s="577">
        <f t="shared" ref="H72:AX72" si="27">L70</f>
        <v>0</v>
      </c>
      <c r="I72" s="578">
        <f t="shared" si="27"/>
        <v>0</v>
      </c>
      <c r="J72" s="579">
        <f t="shared" si="27"/>
        <v>3</v>
      </c>
      <c r="K72" s="579">
        <f t="shared" si="27"/>
        <v>5</v>
      </c>
      <c r="L72" s="580">
        <f t="shared" si="27"/>
        <v>5</v>
      </c>
      <c r="M72" s="577">
        <f t="shared" si="27"/>
        <v>0</v>
      </c>
      <c r="N72" s="581">
        <f t="shared" si="27"/>
        <v>0</v>
      </c>
      <c r="O72" s="581">
        <f t="shared" si="27"/>
        <v>0</v>
      </c>
      <c r="P72" s="581">
        <f t="shared" si="27"/>
        <v>0</v>
      </c>
      <c r="Q72" s="582">
        <f t="shared" si="27"/>
        <v>0</v>
      </c>
      <c r="R72" s="577">
        <f t="shared" si="27"/>
        <v>0</v>
      </c>
      <c r="S72" s="431">
        <f t="shared" si="27"/>
        <v>6</v>
      </c>
      <c r="T72" s="283">
        <f t="shared" si="27"/>
        <v>6</v>
      </c>
      <c r="U72" s="281">
        <f t="shared" si="27"/>
        <v>6</v>
      </c>
      <c r="V72" s="284">
        <f t="shared" si="27"/>
        <v>0</v>
      </c>
      <c r="W72" s="280">
        <f t="shared" si="27"/>
        <v>0</v>
      </c>
      <c r="X72" s="281">
        <f t="shared" si="27"/>
        <v>0</v>
      </c>
      <c r="Y72" s="282">
        <f t="shared" si="27"/>
        <v>0</v>
      </c>
      <c r="Z72" s="283">
        <f t="shared" si="27"/>
        <v>0</v>
      </c>
      <c r="AA72" s="284">
        <f t="shared" si="27"/>
        <v>0</v>
      </c>
      <c r="AB72" s="280">
        <f t="shared" si="27"/>
        <v>0</v>
      </c>
      <c r="AC72" s="283">
        <f t="shared" si="27"/>
        <v>0</v>
      </c>
      <c r="AD72" s="282">
        <f t="shared" si="27"/>
        <v>0</v>
      </c>
      <c r="AE72" s="283">
        <f t="shared" si="27"/>
        <v>0</v>
      </c>
      <c r="AF72" s="281">
        <f t="shared" si="27"/>
        <v>0</v>
      </c>
      <c r="AG72" s="280">
        <f t="shared" si="27"/>
        <v>0</v>
      </c>
      <c r="AH72" s="283">
        <f t="shared" si="27"/>
        <v>0</v>
      </c>
      <c r="AI72" s="283">
        <f t="shared" si="27"/>
        <v>0</v>
      </c>
      <c r="AJ72" s="282">
        <f t="shared" si="27"/>
        <v>0</v>
      </c>
      <c r="AK72" s="283">
        <f t="shared" si="27"/>
        <v>0</v>
      </c>
      <c r="AL72" s="281">
        <f t="shared" si="27"/>
        <v>0</v>
      </c>
      <c r="AM72" s="282">
        <f t="shared" si="27"/>
        <v>0</v>
      </c>
      <c r="AN72" s="283">
        <f t="shared" si="27"/>
        <v>0</v>
      </c>
      <c r="AO72" s="283">
        <f t="shared" si="27"/>
        <v>0</v>
      </c>
      <c r="AP72" s="283">
        <f t="shared" si="27"/>
        <v>0</v>
      </c>
      <c r="AQ72" s="283">
        <f t="shared" si="27"/>
        <v>0</v>
      </c>
      <c r="AR72" s="281">
        <f t="shared" si="27"/>
        <v>0</v>
      </c>
      <c r="AS72" s="280">
        <f t="shared" si="27"/>
        <v>0</v>
      </c>
      <c r="AT72" s="281">
        <f t="shared" si="27"/>
        <v>0</v>
      </c>
      <c r="AU72" s="282">
        <f t="shared" si="27"/>
        <v>0</v>
      </c>
      <c r="AV72" s="283">
        <f t="shared" si="27"/>
        <v>0</v>
      </c>
      <c r="AW72" s="373">
        <f t="shared" si="27"/>
        <v>0</v>
      </c>
      <c r="AX72" s="283">
        <f t="shared" si="27"/>
        <v>0</v>
      </c>
      <c r="AY72" s="281"/>
      <c r="AZ72" s="284">
        <f>BD70</f>
        <v>31</v>
      </c>
      <c r="BA72" s="373">
        <f>BE70</f>
        <v>0</v>
      </c>
      <c r="BB72" s="374">
        <f>BF70</f>
        <v>0</v>
      </c>
      <c r="BC72" s="375">
        <f>SUM(H72:BB72)</f>
        <v>62</v>
      </c>
    </row>
    <row r="73" spans="1:56" ht="38.25" customHeight="1" x14ac:dyDescent="0.55000000000000004">
      <c r="A73" s="1427"/>
      <c r="B73" s="1428"/>
      <c r="C73" s="1557" t="s">
        <v>2393</v>
      </c>
      <c r="D73" s="1432"/>
      <c r="E73" s="1433"/>
      <c r="F73" s="1434"/>
      <c r="G73" s="1432"/>
      <c r="H73" s="291">
        <f t="shared" ref="H73:BB73" si="28">G73+H72-H71</f>
        <v>0</v>
      </c>
      <c r="I73" s="292">
        <f t="shared" si="28"/>
        <v>0</v>
      </c>
      <c r="J73" s="293">
        <f t="shared" si="28"/>
        <v>3</v>
      </c>
      <c r="K73" s="293">
        <f t="shared" si="28"/>
        <v>5</v>
      </c>
      <c r="L73" s="476">
        <f t="shared" si="28"/>
        <v>5</v>
      </c>
      <c r="M73" s="291">
        <f t="shared" si="28"/>
        <v>0</v>
      </c>
      <c r="N73" s="294">
        <f t="shared" si="28"/>
        <v>0</v>
      </c>
      <c r="O73" s="294">
        <f t="shared" si="28"/>
        <v>0</v>
      </c>
      <c r="P73" s="294">
        <f t="shared" si="28"/>
        <v>0</v>
      </c>
      <c r="Q73" s="295">
        <f t="shared" si="28"/>
        <v>0</v>
      </c>
      <c r="R73" s="376">
        <f t="shared" si="28"/>
        <v>0</v>
      </c>
      <c r="S73" s="378">
        <f t="shared" si="28"/>
        <v>6</v>
      </c>
      <c r="T73" s="380">
        <f t="shared" si="28"/>
        <v>6</v>
      </c>
      <c r="U73" s="377">
        <f t="shared" si="28"/>
        <v>6</v>
      </c>
      <c r="V73" s="382">
        <f t="shared" si="28"/>
        <v>0</v>
      </c>
      <c r="W73" s="376">
        <f t="shared" si="28"/>
        <v>0</v>
      </c>
      <c r="X73" s="377">
        <f t="shared" si="28"/>
        <v>0</v>
      </c>
      <c r="Y73" s="378">
        <f t="shared" si="28"/>
        <v>0</v>
      </c>
      <c r="Z73" s="380">
        <f t="shared" si="28"/>
        <v>0</v>
      </c>
      <c r="AA73" s="583">
        <f t="shared" si="28"/>
        <v>0</v>
      </c>
      <c r="AB73" s="383">
        <f t="shared" si="28"/>
        <v>0</v>
      </c>
      <c r="AC73" s="380">
        <f t="shared" si="28"/>
        <v>0</v>
      </c>
      <c r="AD73" s="378">
        <f t="shared" si="28"/>
        <v>0</v>
      </c>
      <c r="AE73" s="380">
        <f t="shared" si="28"/>
        <v>0</v>
      </c>
      <c r="AF73" s="377">
        <f t="shared" si="28"/>
        <v>0</v>
      </c>
      <c r="AG73" s="376">
        <f t="shared" si="28"/>
        <v>0</v>
      </c>
      <c r="AH73" s="380">
        <f t="shared" si="28"/>
        <v>0</v>
      </c>
      <c r="AI73" s="380">
        <f t="shared" si="28"/>
        <v>0</v>
      </c>
      <c r="AJ73" s="378">
        <f t="shared" si="28"/>
        <v>0</v>
      </c>
      <c r="AK73" s="380">
        <f t="shared" si="28"/>
        <v>0</v>
      </c>
      <c r="AL73" s="377">
        <f t="shared" si="28"/>
        <v>0</v>
      </c>
      <c r="AM73" s="378">
        <f t="shared" si="28"/>
        <v>0</v>
      </c>
      <c r="AN73" s="380">
        <f t="shared" si="28"/>
        <v>0</v>
      </c>
      <c r="AO73" s="380">
        <f t="shared" si="28"/>
        <v>0</v>
      </c>
      <c r="AP73" s="380">
        <f t="shared" si="28"/>
        <v>0</v>
      </c>
      <c r="AQ73" s="380">
        <f t="shared" si="28"/>
        <v>0</v>
      </c>
      <c r="AR73" s="377">
        <f t="shared" si="28"/>
        <v>0</v>
      </c>
      <c r="AS73" s="376">
        <f t="shared" si="28"/>
        <v>0</v>
      </c>
      <c r="AT73" s="377">
        <f t="shared" si="28"/>
        <v>0</v>
      </c>
      <c r="AU73" s="378">
        <f t="shared" si="28"/>
        <v>0</v>
      </c>
      <c r="AV73" s="380">
        <f t="shared" si="28"/>
        <v>0</v>
      </c>
      <c r="AW73" s="386">
        <f t="shared" si="28"/>
        <v>0</v>
      </c>
      <c r="AX73" s="380">
        <f t="shared" si="28"/>
        <v>0</v>
      </c>
      <c r="AY73" s="377">
        <f t="shared" si="28"/>
        <v>0</v>
      </c>
      <c r="AZ73" s="382">
        <f t="shared" si="28"/>
        <v>31</v>
      </c>
      <c r="BA73" s="386">
        <f t="shared" si="28"/>
        <v>0</v>
      </c>
      <c r="BB73" s="387">
        <f t="shared" si="28"/>
        <v>0</v>
      </c>
      <c r="BC73" s="584"/>
    </row>
    <row r="74" spans="1:56" ht="38.25" customHeight="1" x14ac:dyDescent="0.55000000000000004">
      <c r="A74" s="1429"/>
      <c r="B74" s="1430"/>
      <c r="C74" s="1552" t="s">
        <v>2394</v>
      </c>
      <c r="D74" s="1435"/>
      <c r="E74" s="1436"/>
      <c r="F74" s="1558"/>
      <c r="G74" s="1435"/>
      <c r="H74" s="388">
        <f>K70</f>
        <v>0</v>
      </c>
      <c r="I74" s="389">
        <f>L70</f>
        <v>0</v>
      </c>
      <c r="J74" s="585">
        <f>M70</f>
        <v>0</v>
      </c>
      <c r="K74" s="390">
        <v>3</v>
      </c>
      <c r="L74" s="391">
        <v>5</v>
      </c>
      <c r="M74" s="304">
        <v>5</v>
      </c>
      <c r="N74" s="307"/>
      <c r="O74" s="307"/>
      <c r="P74" s="307"/>
      <c r="Q74" s="308"/>
      <c r="R74" s="304"/>
      <c r="S74" s="586">
        <f t="shared" ref="S74:AY74" si="29">V70</f>
        <v>0</v>
      </c>
      <c r="T74" s="393">
        <f t="shared" si="29"/>
        <v>6</v>
      </c>
      <c r="U74" s="394">
        <f t="shared" si="29"/>
        <v>6</v>
      </c>
      <c r="V74" s="395">
        <f t="shared" si="29"/>
        <v>6</v>
      </c>
      <c r="W74" s="396">
        <f t="shared" si="29"/>
        <v>0</v>
      </c>
      <c r="X74" s="394">
        <f t="shared" si="29"/>
        <v>0</v>
      </c>
      <c r="Y74" s="392">
        <f t="shared" si="29"/>
        <v>0</v>
      </c>
      <c r="Z74" s="393">
        <f t="shared" si="29"/>
        <v>0</v>
      </c>
      <c r="AA74" s="395">
        <f t="shared" si="29"/>
        <v>0</v>
      </c>
      <c r="AB74" s="396">
        <f t="shared" si="29"/>
        <v>0</v>
      </c>
      <c r="AC74" s="393">
        <f t="shared" si="29"/>
        <v>0</v>
      </c>
      <c r="AD74" s="392">
        <f t="shared" si="29"/>
        <v>0</v>
      </c>
      <c r="AE74" s="393">
        <f t="shared" si="29"/>
        <v>0</v>
      </c>
      <c r="AF74" s="394">
        <f t="shared" si="29"/>
        <v>0</v>
      </c>
      <c r="AG74" s="396">
        <f t="shared" si="29"/>
        <v>0</v>
      </c>
      <c r="AH74" s="397">
        <f t="shared" si="29"/>
        <v>0</v>
      </c>
      <c r="AI74" s="393">
        <f t="shared" si="29"/>
        <v>0</v>
      </c>
      <c r="AJ74" s="392">
        <f t="shared" si="29"/>
        <v>0</v>
      </c>
      <c r="AK74" s="393">
        <f t="shared" si="29"/>
        <v>0</v>
      </c>
      <c r="AL74" s="394">
        <f t="shared" si="29"/>
        <v>0</v>
      </c>
      <c r="AM74" s="398">
        <f t="shared" si="29"/>
        <v>0</v>
      </c>
      <c r="AN74" s="393">
        <f t="shared" si="29"/>
        <v>0</v>
      </c>
      <c r="AO74" s="393">
        <f t="shared" si="29"/>
        <v>0</v>
      </c>
      <c r="AP74" s="393">
        <f t="shared" si="29"/>
        <v>0</v>
      </c>
      <c r="AQ74" s="393">
        <f t="shared" si="29"/>
        <v>0</v>
      </c>
      <c r="AR74" s="394">
        <f t="shared" si="29"/>
        <v>0</v>
      </c>
      <c r="AS74" s="396">
        <f t="shared" si="29"/>
        <v>0</v>
      </c>
      <c r="AT74" s="394">
        <f t="shared" si="29"/>
        <v>0</v>
      </c>
      <c r="AU74" s="392">
        <f t="shared" si="29"/>
        <v>0</v>
      </c>
      <c r="AV74" s="393">
        <f t="shared" si="29"/>
        <v>0</v>
      </c>
      <c r="AW74" s="399">
        <f t="shared" si="29"/>
        <v>0</v>
      </c>
      <c r="AX74" s="393">
        <f t="shared" si="29"/>
        <v>0</v>
      </c>
      <c r="AY74" s="394">
        <f t="shared" si="29"/>
        <v>0</v>
      </c>
      <c r="AZ74" s="395"/>
      <c r="BA74" s="399">
        <f>BD70</f>
        <v>31</v>
      </c>
      <c r="BB74" s="400">
        <f>BE70</f>
        <v>0</v>
      </c>
      <c r="BC74" s="401"/>
    </row>
    <row r="75" spans="1:56" ht="48" customHeight="1" thickBot="1" x14ac:dyDescent="0.6">
      <c r="A75" s="1410"/>
      <c r="B75" s="1431"/>
      <c r="C75" s="1553" t="s">
        <v>2395</v>
      </c>
      <c r="D75" s="1536"/>
      <c r="E75" s="1540"/>
      <c r="F75" s="1535"/>
      <c r="G75" s="1536"/>
      <c r="H75" s="402">
        <f t="shared" ref="H75:BB75" si="30">G75+H71-H74</f>
        <v>0</v>
      </c>
      <c r="I75" s="403">
        <f t="shared" si="30"/>
        <v>0</v>
      </c>
      <c r="J75" s="439">
        <f t="shared" si="30"/>
        <v>0</v>
      </c>
      <c r="K75" s="321">
        <f t="shared" si="30"/>
        <v>0</v>
      </c>
      <c r="L75" s="404">
        <f t="shared" si="30"/>
        <v>0</v>
      </c>
      <c r="M75" s="319">
        <f t="shared" si="30"/>
        <v>0</v>
      </c>
      <c r="N75" s="322">
        <f t="shared" si="30"/>
        <v>0</v>
      </c>
      <c r="O75" s="322">
        <f t="shared" si="30"/>
        <v>0</v>
      </c>
      <c r="P75" s="322">
        <f t="shared" si="30"/>
        <v>0</v>
      </c>
      <c r="Q75" s="323">
        <f t="shared" si="30"/>
        <v>0</v>
      </c>
      <c r="R75" s="319">
        <f t="shared" si="30"/>
        <v>0</v>
      </c>
      <c r="S75" s="414">
        <f t="shared" si="30"/>
        <v>0</v>
      </c>
      <c r="T75" s="413">
        <f t="shared" si="30"/>
        <v>0</v>
      </c>
      <c r="U75" s="415">
        <f t="shared" si="30"/>
        <v>0</v>
      </c>
      <c r="V75" s="329">
        <f t="shared" si="30"/>
        <v>0</v>
      </c>
      <c r="W75" s="412">
        <f t="shared" si="30"/>
        <v>0</v>
      </c>
      <c r="X75" s="415">
        <f t="shared" si="30"/>
        <v>0</v>
      </c>
      <c r="Y75" s="414">
        <f t="shared" si="30"/>
        <v>0</v>
      </c>
      <c r="Z75" s="413">
        <f t="shared" si="30"/>
        <v>0</v>
      </c>
      <c r="AA75" s="329">
        <f t="shared" si="30"/>
        <v>0</v>
      </c>
      <c r="AB75" s="412">
        <f t="shared" si="30"/>
        <v>0</v>
      </c>
      <c r="AC75" s="413">
        <f t="shared" si="30"/>
        <v>0</v>
      </c>
      <c r="AD75" s="414">
        <f t="shared" si="30"/>
        <v>0</v>
      </c>
      <c r="AE75" s="413">
        <f t="shared" si="30"/>
        <v>0</v>
      </c>
      <c r="AF75" s="415">
        <f t="shared" si="30"/>
        <v>0</v>
      </c>
      <c r="AG75" s="412">
        <f t="shared" si="30"/>
        <v>0</v>
      </c>
      <c r="AH75" s="413">
        <f t="shared" si="30"/>
        <v>0</v>
      </c>
      <c r="AI75" s="413">
        <f t="shared" si="30"/>
        <v>0</v>
      </c>
      <c r="AJ75" s="414">
        <f t="shared" si="30"/>
        <v>0</v>
      </c>
      <c r="AK75" s="413">
        <f t="shared" si="30"/>
        <v>0</v>
      </c>
      <c r="AL75" s="415">
        <f t="shared" si="30"/>
        <v>0</v>
      </c>
      <c r="AM75" s="414">
        <f t="shared" si="30"/>
        <v>0</v>
      </c>
      <c r="AN75" s="413">
        <f t="shared" si="30"/>
        <v>0</v>
      </c>
      <c r="AO75" s="413">
        <f t="shared" si="30"/>
        <v>0</v>
      </c>
      <c r="AP75" s="413">
        <f t="shared" si="30"/>
        <v>0</v>
      </c>
      <c r="AQ75" s="413">
        <f t="shared" si="30"/>
        <v>0</v>
      </c>
      <c r="AR75" s="415">
        <f t="shared" si="30"/>
        <v>0</v>
      </c>
      <c r="AS75" s="412">
        <f t="shared" si="30"/>
        <v>0</v>
      </c>
      <c r="AT75" s="415">
        <f t="shared" si="30"/>
        <v>0</v>
      </c>
      <c r="AU75" s="414">
        <f t="shared" si="30"/>
        <v>0</v>
      </c>
      <c r="AV75" s="413">
        <f t="shared" si="30"/>
        <v>0</v>
      </c>
      <c r="AW75" s="569">
        <f t="shared" si="30"/>
        <v>0</v>
      </c>
      <c r="AX75" s="413">
        <f t="shared" si="30"/>
        <v>0</v>
      </c>
      <c r="AY75" s="415">
        <f t="shared" si="30"/>
        <v>0</v>
      </c>
      <c r="AZ75" s="329">
        <f t="shared" si="30"/>
        <v>0</v>
      </c>
      <c r="BA75" s="569">
        <f t="shared" si="30"/>
        <v>0</v>
      </c>
      <c r="BB75" s="570">
        <f t="shared" si="30"/>
        <v>0</v>
      </c>
      <c r="BC75" s="571"/>
    </row>
    <row r="76" spans="1:56" ht="49.5" customHeight="1" x14ac:dyDescent="0.55000000000000004">
      <c r="A76" s="1567" t="s">
        <v>2059</v>
      </c>
      <c r="B76" s="1517"/>
      <c r="C76" s="1517"/>
      <c r="D76" s="1517"/>
      <c r="E76" s="1518"/>
      <c r="F76" s="1452"/>
      <c r="G76" s="342" t="s">
        <v>2342</v>
      </c>
      <c r="H76" s="343">
        <v>5</v>
      </c>
      <c r="I76" s="344"/>
      <c r="J76" s="345">
        <v>14</v>
      </c>
      <c r="K76" s="345">
        <v>14</v>
      </c>
      <c r="L76" s="421">
        <v>29</v>
      </c>
      <c r="M76" s="422">
        <v>13</v>
      </c>
      <c r="N76" s="423">
        <v>14</v>
      </c>
      <c r="O76" s="423">
        <v>14</v>
      </c>
      <c r="P76" s="423">
        <v>26</v>
      </c>
      <c r="Q76" s="252">
        <v>10</v>
      </c>
      <c r="R76" s="422">
        <v>10</v>
      </c>
      <c r="S76" s="357">
        <v>15</v>
      </c>
      <c r="T76" s="356">
        <v>10</v>
      </c>
      <c r="U76" s="358">
        <v>14</v>
      </c>
      <c r="V76" s="360">
        <v>14</v>
      </c>
      <c r="W76" s="355">
        <v>14</v>
      </c>
      <c r="X76" s="358">
        <v>10</v>
      </c>
      <c r="Y76" s="357">
        <v>12</v>
      </c>
      <c r="Z76" s="356">
        <v>0</v>
      </c>
      <c r="AA76" s="360">
        <v>0</v>
      </c>
      <c r="AB76" s="355"/>
      <c r="AC76" s="356"/>
      <c r="AD76" s="357"/>
      <c r="AE76" s="356"/>
      <c r="AF76" s="358"/>
      <c r="AG76" s="355"/>
      <c r="AH76" s="356"/>
      <c r="AI76" s="356"/>
      <c r="AJ76" s="357"/>
      <c r="AK76" s="356"/>
      <c r="AL76" s="358"/>
      <c r="AM76" s="357"/>
      <c r="AN76" s="356"/>
      <c r="AO76" s="356"/>
      <c r="AP76" s="356"/>
      <c r="AQ76" s="356"/>
      <c r="AR76" s="358"/>
      <c r="AS76" s="355"/>
      <c r="AT76" s="358"/>
      <c r="AU76" s="357"/>
      <c r="AV76" s="356"/>
      <c r="AW76" s="359"/>
      <c r="AX76" s="356"/>
      <c r="AY76" s="358"/>
      <c r="AZ76" s="360"/>
      <c r="BA76" s="361"/>
      <c r="BB76" s="362"/>
      <c r="BC76" s="363">
        <f>SUM(P76:AW76)</f>
        <v>135</v>
      </c>
      <c r="BD76" s="1359">
        <f>SUM(H76:AA76)</f>
        <v>238</v>
      </c>
    </row>
    <row r="77" spans="1:56" ht="49.5" customHeight="1" x14ac:dyDescent="0.55000000000000004">
      <c r="A77" s="1519"/>
      <c r="B77" s="1520"/>
      <c r="C77" s="1520"/>
      <c r="D77" s="1520"/>
      <c r="E77" s="1521"/>
      <c r="F77" s="1453"/>
      <c r="G77" s="364" t="s">
        <v>1390</v>
      </c>
      <c r="H77" s="365"/>
      <c r="I77" s="366"/>
      <c r="J77" s="587"/>
      <c r="K77" s="587"/>
      <c r="L77" s="588"/>
      <c r="M77" s="264"/>
      <c r="N77" s="268"/>
      <c r="O77" s="274"/>
      <c r="P77" s="268"/>
      <c r="Q77" s="275"/>
      <c r="R77" s="271">
        <v>20</v>
      </c>
      <c r="S77" s="272">
        <v>30</v>
      </c>
      <c r="T77" s="274"/>
      <c r="U77" s="273"/>
      <c r="V77" s="275"/>
      <c r="W77" s="271"/>
      <c r="X77" s="273"/>
      <c r="Y77" s="272"/>
      <c r="Z77" s="274"/>
      <c r="AA77" s="275"/>
      <c r="AB77" s="271"/>
      <c r="AC77" s="274"/>
      <c r="AD77" s="272"/>
      <c r="AE77" s="274"/>
      <c r="AF77" s="273"/>
      <c r="AG77" s="271"/>
      <c r="AH77" s="274"/>
      <c r="AI77" s="274"/>
      <c r="AJ77" s="272"/>
      <c r="AK77" s="274"/>
      <c r="AL77" s="273"/>
      <c r="AM77" s="272"/>
      <c r="AN77" s="274"/>
      <c r="AO77" s="274"/>
      <c r="AP77" s="274"/>
      <c r="AQ77" s="268"/>
      <c r="AR77" s="265"/>
      <c r="AS77" s="264"/>
      <c r="AT77" s="265"/>
      <c r="AU77" s="267"/>
      <c r="AV77" s="268"/>
      <c r="AW77" s="276"/>
      <c r="AX77" s="268"/>
      <c r="AY77" s="265"/>
      <c r="AZ77" s="270"/>
      <c r="BA77" s="276"/>
      <c r="BB77" s="277"/>
      <c r="BC77" s="278">
        <f>SUM(O77:AW77)</f>
        <v>50</v>
      </c>
      <c r="BD77" s="1359">
        <f>SUM(H77:AA77)</f>
        <v>50</v>
      </c>
    </row>
    <row r="78" spans="1:56" ht="49.5" customHeight="1" x14ac:dyDescent="0.55000000000000004">
      <c r="A78" s="1522"/>
      <c r="B78" s="1523"/>
      <c r="C78" s="1523"/>
      <c r="D78" s="1523"/>
      <c r="E78" s="1524"/>
      <c r="F78" s="1454"/>
      <c r="G78" s="370" t="s">
        <v>2391</v>
      </c>
      <c r="H78" s="589"/>
      <c r="I78" s="590"/>
      <c r="J78" s="282"/>
      <c r="K78" s="282"/>
      <c r="L78" s="372"/>
      <c r="M78" s="280"/>
      <c r="N78" s="283"/>
      <c r="O78" s="283"/>
      <c r="P78" s="283"/>
      <c r="Q78" s="284"/>
      <c r="R78" s="280">
        <v>50</v>
      </c>
      <c r="S78" s="282"/>
      <c r="T78" s="283"/>
      <c r="U78" s="281"/>
      <c r="V78" s="284"/>
      <c r="W78" s="280"/>
      <c r="X78" s="281"/>
      <c r="Y78" s="282"/>
      <c r="Z78" s="283"/>
      <c r="AA78" s="284"/>
      <c r="AB78" s="280"/>
      <c r="AC78" s="283"/>
      <c r="AD78" s="282"/>
      <c r="AE78" s="283"/>
      <c r="AF78" s="281"/>
      <c r="AG78" s="280"/>
      <c r="AH78" s="283"/>
      <c r="AI78" s="283"/>
      <c r="AJ78" s="282"/>
      <c r="AK78" s="283"/>
      <c r="AL78" s="281"/>
      <c r="AM78" s="282"/>
      <c r="AN78" s="283"/>
      <c r="AO78" s="283"/>
      <c r="AP78" s="283"/>
      <c r="AQ78" s="283"/>
      <c r="AR78" s="281"/>
      <c r="AS78" s="280"/>
      <c r="AT78" s="281"/>
      <c r="AU78" s="282"/>
      <c r="AV78" s="283"/>
      <c r="AW78" s="373"/>
      <c r="AX78" s="283"/>
      <c r="AY78" s="281"/>
      <c r="AZ78" s="284"/>
      <c r="BA78" s="373"/>
      <c r="BB78" s="374"/>
      <c r="BC78" s="375">
        <f>SUM(I78:AN78)</f>
        <v>50</v>
      </c>
    </row>
    <row r="79" spans="1:56" ht="49.5" customHeight="1" x14ac:dyDescent="0.55000000000000004">
      <c r="A79" s="1427"/>
      <c r="B79" s="1428"/>
      <c r="C79" s="1432" t="s">
        <v>2393</v>
      </c>
      <c r="D79" s="1432"/>
      <c r="E79" s="1433"/>
      <c r="F79" s="1434"/>
      <c r="G79" s="1432"/>
      <c r="H79" s="591"/>
      <c r="I79" s="592">
        <f>H79+I78-I77</f>
        <v>0</v>
      </c>
      <c r="J79" s="592">
        <f>I79+J78-J77</f>
        <v>0</v>
      </c>
      <c r="K79" s="592">
        <f>J79+K78-K77</f>
        <v>0</v>
      </c>
      <c r="L79" s="476"/>
      <c r="M79" s="291"/>
      <c r="N79" s="294"/>
      <c r="O79" s="294">
        <f t="shared" ref="O79:AF79" si="31">N79+O78-O77</f>
        <v>0</v>
      </c>
      <c r="P79" s="294">
        <f t="shared" si="31"/>
        <v>0</v>
      </c>
      <c r="Q79" s="295">
        <f t="shared" si="31"/>
        <v>0</v>
      </c>
      <c r="R79" s="291">
        <f t="shared" si="31"/>
        <v>30</v>
      </c>
      <c r="S79" s="378">
        <f t="shared" si="31"/>
        <v>0</v>
      </c>
      <c r="T79" s="380">
        <f t="shared" si="31"/>
        <v>0</v>
      </c>
      <c r="U79" s="377">
        <f t="shared" si="31"/>
        <v>0</v>
      </c>
      <c r="V79" s="382">
        <f t="shared" si="31"/>
        <v>0</v>
      </c>
      <c r="W79" s="376">
        <f t="shared" si="31"/>
        <v>0</v>
      </c>
      <c r="X79" s="377">
        <f t="shared" si="31"/>
        <v>0</v>
      </c>
      <c r="Y79" s="378">
        <f t="shared" si="31"/>
        <v>0</v>
      </c>
      <c r="Z79" s="380">
        <f t="shared" si="31"/>
        <v>0</v>
      </c>
      <c r="AA79" s="382">
        <f t="shared" si="31"/>
        <v>0</v>
      </c>
      <c r="AB79" s="376">
        <f t="shared" si="31"/>
        <v>0</v>
      </c>
      <c r="AC79" s="380">
        <f t="shared" si="31"/>
        <v>0</v>
      </c>
      <c r="AD79" s="378">
        <f t="shared" si="31"/>
        <v>0</v>
      </c>
      <c r="AE79" s="380">
        <f t="shared" si="31"/>
        <v>0</v>
      </c>
      <c r="AF79" s="377">
        <f t="shared" si="31"/>
        <v>0</v>
      </c>
      <c r="AG79" s="376"/>
      <c r="AH79" s="380"/>
      <c r="AI79" s="380"/>
      <c r="AJ79" s="378"/>
      <c r="AK79" s="380"/>
      <c r="AL79" s="377"/>
      <c r="AM79" s="378"/>
      <c r="AN79" s="380"/>
      <c r="AO79" s="380"/>
      <c r="AP79" s="380"/>
      <c r="AQ79" s="380"/>
      <c r="AR79" s="377"/>
      <c r="AS79" s="376"/>
      <c r="AT79" s="377"/>
      <c r="AU79" s="378"/>
      <c r="AV79" s="380"/>
      <c r="AW79" s="386"/>
      <c r="AX79" s="380"/>
      <c r="AY79" s="377"/>
      <c r="AZ79" s="382"/>
      <c r="BA79" s="386"/>
      <c r="BB79" s="387"/>
      <c r="BC79" s="238"/>
    </row>
    <row r="80" spans="1:56" ht="49.5" customHeight="1" x14ac:dyDescent="0.55000000000000004">
      <c r="A80" s="1429"/>
      <c r="B80" s="1430"/>
      <c r="C80" s="1577" t="s">
        <v>2406</v>
      </c>
      <c r="D80" s="1577"/>
      <c r="E80" s="1578"/>
      <c r="F80" s="1609"/>
      <c r="G80" s="1610"/>
      <c r="H80" s="593"/>
      <c r="I80" s="594"/>
      <c r="J80" s="595"/>
      <c r="K80" s="595"/>
      <c r="L80" s="596"/>
      <c r="M80" s="597"/>
      <c r="N80" s="598"/>
      <c r="O80" s="598"/>
      <c r="P80" s="598"/>
      <c r="Q80" s="599"/>
      <c r="R80" s="597"/>
      <c r="S80" s="600"/>
      <c r="T80" s="601"/>
      <c r="U80" s="602"/>
      <c r="V80" s="603"/>
      <c r="W80" s="604">
        <v>50</v>
      </c>
      <c r="X80" s="602"/>
      <c r="Y80" s="600"/>
      <c r="Z80" s="601"/>
      <c r="AA80" s="603"/>
      <c r="AB80" s="604"/>
      <c r="AC80" s="601"/>
      <c r="AD80" s="600"/>
      <c r="AE80" s="601"/>
      <c r="AF80" s="602"/>
      <c r="AG80" s="604"/>
      <c r="AH80" s="601"/>
      <c r="AI80" s="601"/>
      <c r="AJ80" s="600"/>
      <c r="AK80" s="601"/>
      <c r="AL80" s="602"/>
      <c r="AM80" s="600"/>
      <c r="AN80" s="601"/>
      <c r="AO80" s="601"/>
      <c r="AP80" s="601"/>
      <c r="AQ80" s="601"/>
      <c r="AR80" s="602"/>
      <c r="AS80" s="604"/>
      <c r="AT80" s="602"/>
      <c r="AU80" s="600"/>
      <c r="AV80" s="601"/>
      <c r="AW80" s="605"/>
      <c r="AX80" s="601"/>
      <c r="AY80" s="602"/>
      <c r="AZ80" s="603"/>
      <c r="BA80" s="605"/>
      <c r="BB80" s="606"/>
      <c r="BC80" s="607"/>
    </row>
    <row r="81" spans="1:58" ht="36.75" customHeight="1" thickBot="1" x14ac:dyDescent="0.6">
      <c r="A81" s="1410"/>
      <c r="B81" s="1431"/>
      <c r="C81" s="1536" t="s">
        <v>2395</v>
      </c>
      <c r="D81" s="1536"/>
      <c r="E81" s="1540"/>
      <c r="F81" s="1439"/>
      <c r="G81" s="1440"/>
      <c r="H81" s="402"/>
      <c r="I81" s="403"/>
      <c r="J81" s="321"/>
      <c r="K81" s="321"/>
      <c r="L81" s="404"/>
      <c r="M81" s="319"/>
      <c r="N81" s="322"/>
      <c r="O81" s="322"/>
      <c r="P81" s="322"/>
      <c r="Q81" s="323"/>
      <c r="R81" s="319"/>
      <c r="S81" s="414"/>
      <c r="T81" s="413"/>
      <c r="U81" s="415"/>
      <c r="V81" s="329"/>
      <c r="W81" s="412"/>
      <c r="X81" s="415"/>
      <c r="Y81" s="414"/>
      <c r="Z81" s="413"/>
      <c r="AA81" s="329"/>
      <c r="AB81" s="412"/>
      <c r="AC81" s="413"/>
      <c r="AD81" s="414"/>
      <c r="AE81" s="413"/>
      <c r="AF81" s="415"/>
      <c r="AG81" s="412"/>
      <c r="AH81" s="413"/>
      <c r="AI81" s="413"/>
      <c r="AJ81" s="414"/>
      <c r="AK81" s="413"/>
      <c r="AL81" s="415"/>
      <c r="AM81" s="414"/>
      <c r="AN81" s="413"/>
      <c r="AO81" s="413"/>
      <c r="AP81" s="413"/>
      <c r="AQ81" s="413"/>
      <c r="AR81" s="415"/>
      <c r="AS81" s="412"/>
      <c r="AT81" s="415"/>
      <c r="AU81" s="414"/>
      <c r="AV81" s="413"/>
      <c r="AW81" s="569"/>
      <c r="AX81" s="413"/>
      <c r="AY81" s="415"/>
      <c r="AZ81" s="329"/>
      <c r="BA81" s="569"/>
      <c r="BB81" s="570"/>
      <c r="BC81" s="608"/>
    </row>
    <row r="82" spans="1:58" ht="38.25" hidden="1" customHeight="1" x14ac:dyDescent="0.55000000000000004">
      <c r="A82" s="1600" t="s">
        <v>2407</v>
      </c>
      <c r="B82" s="1601"/>
      <c r="C82" s="1601"/>
      <c r="D82" s="1601"/>
      <c r="E82" s="1602"/>
      <c r="F82" s="1452"/>
      <c r="G82" s="342" t="s">
        <v>1389</v>
      </c>
      <c r="H82" s="343"/>
      <c r="I82" s="344"/>
      <c r="J82" s="420"/>
      <c r="K82" s="420"/>
      <c r="L82" s="573"/>
      <c r="M82" s="343"/>
      <c r="N82" s="572"/>
      <c r="O82" s="572"/>
      <c r="P82" s="572"/>
      <c r="Q82" s="609"/>
      <c r="R82" s="422"/>
      <c r="S82" s="610"/>
      <c r="T82" s="449"/>
      <c r="U82" s="450"/>
      <c r="V82" s="353"/>
      <c r="W82" s="354"/>
      <c r="X82" s="358"/>
      <c r="Y82" s="357"/>
      <c r="Z82" s="356"/>
      <c r="AA82" s="360"/>
      <c r="AB82" s="355"/>
      <c r="AC82" s="356"/>
      <c r="AD82" s="357"/>
      <c r="AE82" s="356"/>
      <c r="AF82" s="358"/>
      <c r="AG82" s="355"/>
      <c r="AH82" s="356"/>
      <c r="AI82" s="356"/>
      <c r="AJ82" s="357"/>
      <c r="AK82" s="356"/>
      <c r="AL82" s="358"/>
      <c r="AM82" s="357"/>
      <c r="AN82" s="356"/>
      <c r="AO82" s="356"/>
      <c r="AP82" s="356"/>
      <c r="AQ82" s="356"/>
      <c r="AR82" s="358"/>
      <c r="AS82" s="355"/>
      <c r="AT82" s="358"/>
      <c r="AU82" s="357"/>
      <c r="AV82" s="356"/>
      <c r="AW82" s="359"/>
      <c r="AX82" s="356"/>
      <c r="AY82" s="358"/>
      <c r="AZ82" s="360"/>
      <c r="BA82" s="361"/>
      <c r="BB82" s="362"/>
      <c r="BC82" s="363"/>
    </row>
    <row r="83" spans="1:58" ht="48" hidden="1" customHeight="1" x14ac:dyDescent="0.55000000000000004">
      <c r="A83" s="1603"/>
      <c r="B83" s="1604"/>
      <c r="C83" s="1604"/>
      <c r="D83" s="1604"/>
      <c r="E83" s="1605"/>
      <c r="F83" s="1453"/>
      <c r="G83" s="364" t="s">
        <v>1390</v>
      </c>
      <c r="H83" s="611"/>
      <c r="I83" s="612"/>
      <c r="J83" s="369"/>
      <c r="K83" s="369"/>
      <c r="L83" s="613"/>
      <c r="M83" s="611"/>
      <c r="N83" s="614"/>
      <c r="O83" s="614"/>
      <c r="P83" s="429"/>
      <c r="Q83" s="460"/>
      <c r="R83" s="459"/>
      <c r="S83" s="367"/>
      <c r="T83" s="274"/>
      <c r="U83" s="273"/>
      <c r="V83" s="275"/>
      <c r="W83" s="271"/>
      <c r="X83" s="273"/>
      <c r="Y83" s="272"/>
      <c r="Z83" s="274"/>
      <c r="AA83" s="275"/>
      <c r="AB83" s="271"/>
      <c r="AC83" s="274"/>
      <c r="AD83" s="272"/>
      <c r="AE83" s="274"/>
      <c r="AF83" s="273"/>
      <c r="AG83" s="271"/>
      <c r="AH83" s="274"/>
      <c r="AI83" s="274"/>
      <c r="AJ83" s="272"/>
      <c r="AK83" s="274"/>
      <c r="AL83" s="273"/>
      <c r="AM83" s="272"/>
      <c r="AN83" s="274"/>
      <c r="AO83" s="274"/>
      <c r="AP83" s="274"/>
      <c r="AQ83" s="268"/>
      <c r="AR83" s="265"/>
      <c r="AS83" s="264"/>
      <c r="AT83" s="265"/>
      <c r="AU83" s="267"/>
      <c r="AV83" s="268"/>
      <c r="AW83" s="276"/>
      <c r="AX83" s="268"/>
      <c r="AY83" s="265"/>
      <c r="AZ83" s="270"/>
      <c r="BA83" s="276"/>
      <c r="BB83" s="277"/>
      <c r="BC83" s="278"/>
    </row>
    <row r="84" spans="1:58" ht="47.25" hidden="1" customHeight="1" x14ac:dyDescent="0.55000000000000004">
      <c r="A84" s="1606"/>
      <c r="B84" s="1607"/>
      <c r="C84" s="1607"/>
      <c r="D84" s="1607"/>
      <c r="E84" s="1608"/>
      <c r="F84" s="1454"/>
      <c r="G84" s="370" t="s">
        <v>2391</v>
      </c>
      <c r="H84" s="615"/>
      <c r="I84" s="616"/>
      <c r="J84" s="579"/>
      <c r="K84" s="579"/>
      <c r="L84" s="580"/>
      <c r="M84" s="577"/>
      <c r="N84" s="581"/>
      <c r="O84" s="581"/>
      <c r="P84" s="581"/>
      <c r="Q84" s="582"/>
      <c r="R84" s="577"/>
      <c r="S84" s="431"/>
      <c r="T84" s="283"/>
      <c r="U84" s="281"/>
      <c r="V84" s="284"/>
      <c r="W84" s="280"/>
      <c r="X84" s="281"/>
      <c r="Y84" s="282"/>
      <c r="Z84" s="283"/>
      <c r="AA84" s="284"/>
      <c r="AB84" s="280"/>
      <c r="AC84" s="283"/>
      <c r="AD84" s="282"/>
      <c r="AE84" s="283"/>
      <c r="AF84" s="281"/>
      <c r="AG84" s="280"/>
      <c r="AH84" s="283"/>
      <c r="AI84" s="283"/>
      <c r="AJ84" s="282"/>
      <c r="AK84" s="283"/>
      <c r="AL84" s="281"/>
      <c r="AM84" s="282"/>
      <c r="AN84" s="283"/>
      <c r="AO84" s="283"/>
      <c r="AP84" s="283"/>
      <c r="AQ84" s="283"/>
      <c r="AR84" s="281"/>
      <c r="AS84" s="280"/>
      <c r="AT84" s="281"/>
      <c r="AU84" s="282"/>
      <c r="AV84" s="283"/>
      <c r="AW84" s="373"/>
      <c r="AX84" s="283"/>
      <c r="AY84" s="281"/>
      <c r="AZ84" s="284"/>
      <c r="BA84" s="373"/>
      <c r="BB84" s="374"/>
      <c r="BC84" s="375"/>
    </row>
    <row r="85" spans="1:58" ht="38.25" hidden="1" customHeight="1" x14ac:dyDescent="0.55000000000000004">
      <c r="A85" s="1427"/>
      <c r="B85" s="1428"/>
      <c r="C85" s="1557" t="s">
        <v>2393</v>
      </c>
      <c r="D85" s="1432"/>
      <c r="E85" s="1433"/>
      <c r="F85" s="1434"/>
      <c r="G85" s="1432"/>
      <c r="H85" s="591"/>
      <c r="I85" s="592"/>
      <c r="J85" s="293"/>
      <c r="K85" s="293"/>
      <c r="L85" s="476"/>
      <c r="M85" s="591"/>
      <c r="N85" s="617"/>
      <c r="O85" s="294"/>
      <c r="P85" s="294"/>
      <c r="Q85" s="295"/>
      <c r="R85" s="376"/>
      <c r="S85" s="378"/>
      <c r="T85" s="380"/>
      <c r="U85" s="377"/>
      <c r="V85" s="382"/>
      <c r="W85" s="376"/>
      <c r="X85" s="377"/>
      <c r="Y85" s="378"/>
      <c r="Z85" s="380"/>
      <c r="AA85" s="583"/>
      <c r="AB85" s="383"/>
      <c r="AC85" s="380"/>
      <c r="AD85" s="378"/>
      <c r="AE85" s="380"/>
      <c r="AF85" s="377"/>
      <c r="AG85" s="376"/>
      <c r="AH85" s="380"/>
      <c r="AI85" s="380"/>
      <c r="AJ85" s="378"/>
      <c r="AK85" s="380"/>
      <c r="AL85" s="377"/>
      <c r="AM85" s="378"/>
      <c r="AN85" s="380"/>
      <c r="AO85" s="380"/>
      <c r="AP85" s="380"/>
      <c r="AQ85" s="380"/>
      <c r="AR85" s="377"/>
      <c r="AS85" s="376"/>
      <c r="AT85" s="377"/>
      <c r="AU85" s="378"/>
      <c r="AV85" s="380"/>
      <c r="AW85" s="386"/>
      <c r="AX85" s="380"/>
      <c r="AY85" s="377"/>
      <c r="AZ85" s="382"/>
      <c r="BA85" s="386"/>
      <c r="BB85" s="387"/>
      <c r="BC85" s="584"/>
    </row>
    <row r="86" spans="1:58" ht="38.25" hidden="1" customHeight="1" x14ac:dyDescent="0.55000000000000004">
      <c r="A86" s="1429"/>
      <c r="B86" s="1430"/>
      <c r="C86" s="1552" t="s">
        <v>2394</v>
      </c>
      <c r="D86" s="1435"/>
      <c r="E86" s="1436"/>
      <c r="F86" s="1558"/>
      <c r="G86" s="1435"/>
      <c r="H86" s="388"/>
      <c r="I86" s="389"/>
      <c r="J86" s="306"/>
      <c r="K86" s="306"/>
      <c r="L86" s="391"/>
      <c r="M86" s="388"/>
      <c r="N86" s="618"/>
      <c r="O86" s="307"/>
      <c r="P86" s="307"/>
      <c r="Q86" s="308"/>
      <c r="R86" s="304"/>
      <c r="S86" s="586"/>
      <c r="T86" s="393"/>
      <c r="U86" s="394"/>
      <c r="V86" s="395"/>
      <c r="W86" s="396"/>
      <c r="X86" s="394"/>
      <c r="Y86" s="392"/>
      <c r="Z86" s="393"/>
      <c r="AA86" s="395"/>
      <c r="AB86" s="396"/>
      <c r="AC86" s="393"/>
      <c r="AD86" s="392"/>
      <c r="AE86" s="393"/>
      <c r="AF86" s="394"/>
      <c r="AG86" s="396"/>
      <c r="AH86" s="397"/>
      <c r="AI86" s="393"/>
      <c r="AJ86" s="392"/>
      <c r="AK86" s="393"/>
      <c r="AL86" s="394"/>
      <c r="AM86" s="398"/>
      <c r="AN86" s="393"/>
      <c r="AO86" s="393"/>
      <c r="AP86" s="393"/>
      <c r="AQ86" s="393"/>
      <c r="AR86" s="394"/>
      <c r="AS86" s="396"/>
      <c r="AT86" s="394"/>
      <c r="AU86" s="392"/>
      <c r="AV86" s="393"/>
      <c r="AW86" s="399"/>
      <c r="AX86" s="393"/>
      <c r="AY86" s="394"/>
      <c r="AZ86" s="395"/>
      <c r="BA86" s="399"/>
      <c r="BB86" s="400"/>
      <c r="BC86" s="401"/>
    </row>
    <row r="87" spans="1:58" ht="48" hidden="1" customHeight="1" thickBot="1" x14ac:dyDescent="0.6">
      <c r="A87" s="1410"/>
      <c r="B87" s="1431"/>
      <c r="C87" s="1553" t="s">
        <v>2395</v>
      </c>
      <c r="D87" s="1536"/>
      <c r="E87" s="1540"/>
      <c r="F87" s="1535"/>
      <c r="G87" s="1536"/>
      <c r="H87" s="402"/>
      <c r="I87" s="403"/>
      <c r="J87" s="321"/>
      <c r="K87" s="321"/>
      <c r="L87" s="404"/>
      <c r="M87" s="402"/>
      <c r="N87" s="619"/>
      <c r="O87" s="322"/>
      <c r="P87" s="322"/>
      <c r="Q87" s="323"/>
      <c r="R87" s="319"/>
      <c r="S87" s="414"/>
      <c r="T87" s="413"/>
      <c r="U87" s="415"/>
      <c r="V87" s="329"/>
      <c r="W87" s="412"/>
      <c r="X87" s="415"/>
      <c r="Y87" s="414"/>
      <c r="Z87" s="413"/>
      <c r="AA87" s="329"/>
      <c r="AB87" s="412"/>
      <c r="AC87" s="413"/>
      <c r="AD87" s="414"/>
      <c r="AE87" s="413"/>
      <c r="AF87" s="415"/>
      <c r="AG87" s="412"/>
      <c r="AH87" s="413"/>
      <c r="AI87" s="413"/>
      <c r="AJ87" s="414"/>
      <c r="AK87" s="413"/>
      <c r="AL87" s="415"/>
      <c r="AM87" s="414"/>
      <c r="AN87" s="413"/>
      <c r="AO87" s="413"/>
      <c r="AP87" s="413"/>
      <c r="AQ87" s="413"/>
      <c r="AR87" s="415"/>
      <c r="AS87" s="412"/>
      <c r="AT87" s="415"/>
      <c r="AU87" s="414"/>
      <c r="AV87" s="413"/>
      <c r="AW87" s="569"/>
      <c r="AX87" s="413"/>
      <c r="AY87" s="415"/>
      <c r="AZ87" s="329"/>
      <c r="BA87" s="569"/>
      <c r="BB87" s="570"/>
      <c r="BC87" s="571"/>
    </row>
    <row r="88" spans="1:58" ht="49.5" customHeight="1" x14ac:dyDescent="0.55000000000000004">
      <c r="A88" s="1567" t="s">
        <v>2060</v>
      </c>
      <c r="B88" s="1568"/>
      <c r="C88" s="1568"/>
      <c r="D88" s="1568"/>
      <c r="E88" s="1569"/>
      <c r="F88" s="1452"/>
      <c r="G88" s="342" t="s">
        <v>2342</v>
      </c>
      <c r="H88" s="343">
        <v>5</v>
      </c>
      <c r="I88" s="344">
        <v>14</v>
      </c>
      <c r="J88" s="345"/>
      <c r="K88" s="345"/>
      <c r="L88" s="573">
        <v>0</v>
      </c>
      <c r="M88" s="347">
        <v>0</v>
      </c>
      <c r="N88" s="423">
        <v>0</v>
      </c>
      <c r="O88" s="423">
        <v>0</v>
      </c>
      <c r="P88" s="423">
        <v>0</v>
      </c>
      <c r="Q88" s="252">
        <v>0</v>
      </c>
      <c r="R88" s="422">
        <v>0</v>
      </c>
      <c r="S88" s="357">
        <v>0</v>
      </c>
      <c r="T88" s="356">
        <v>3</v>
      </c>
      <c r="U88" s="358">
        <v>0</v>
      </c>
      <c r="V88" s="360">
        <v>0</v>
      </c>
      <c r="W88" s="355">
        <v>0</v>
      </c>
      <c r="X88" s="358">
        <v>0</v>
      </c>
      <c r="Y88" s="357">
        <v>0</v>
      </c>
      <c r="Z88" s="356">
        <v>0</v>
      </c>
      <c r="AA88" s="360">
        <v>0</v>
      </c>
      <c r="AB88" s="355"/>
      <c r="AC88" s="356"/>
      <c r="AD88" s="357"/>
      <c r="AE88" s="356">
        <v>0</v>
      </c>
      <c r="AF88" s="358">
        <v>0</v>
      </c>
      <c r="AG88" s="355">
        <v>0</v>
      </c>
      <c r="AH88" s="356"/>
      <c r="AI88" s="356"/>
      <c r="AJ88" s="357"/>
      <c r="AK88" s="356"/>
      <c r="AL88" s="358"/>
      <c r="AM88" s="357"/>
      <c r="AN88" s="356"/>
      <c r="AO88" s="356"/>
      <c r="AP88" s="356"/>
      <c r="AQ88" s="356"/>
      <c r="AR88" s="358"/>
      <c r="AS88" s="355"/>
      <c r="AT88" s="358"/>
      <c r="AU88" s="357"/>
      <c r="AV88" s="356"/>
      <c r="AW88" s="359"/>
      <c r="AX88" s="356"/>
      <c r="AY88" s="358"/>
      <c r="AZ88" s="360"/>
      <c r="BA88" s="361"/>
      <c r="BB88" s="362"/>
      <c r="BC88" s="363">
        <f>SUM(N88:AW88)</f>
        <v>3</v>
      </c>
      <c r="BD88" s="1359">
        <f>SUM(H88:AA88)</f>
        <v>22</v>
      </c>
    </row>
    <row r="89" spans="1:58" ht="49.5" customHeight="1" x14ac:dyDescent="0.55000000000000004">
      <c r="A89" s="1570"/>
      <c r="B89" s="1571"/>
      <c r="C89" s="1571"/>
      <c r="D89" s="1571"/>
      <c r="E89" s="1572"/>
      <c r="F89" s="1453"/>
      <c r="G89" s="364" t="s">
        <v>1390</v>
      </c>
      <c r="H89" s="271"/>
      <c r="I89" s="366"/>
      <c r="J89" s="272"/>
      <c r="K89" s="272"/>
      <c r="L89" s="426"/>
      <c r="M89" s="271"/>
      <c r="N89" s="274"/>
      <c r="O89" s="274"/>
      <c r="P89" s="274"/>
      <c r="Q89" s="275"/>
      <c r="R89" s="424"/>
      <c r="S89" s="367"/>
      <c r="T89" s="427">
        <v>20</v>
      </c>
      <c r="U89" s="425">
        <v>20</v>
      </c>
      <c r="V89" s="275">
        <v>20</v>
      </c>
      <c r="W89" s="271">
        <v>20</v>
      </c>
      <c r="X89" s="273">
        <v>20</v>
      </c>
      <c r="Y89" s="272"/>
      <c r="Z89" s="274"/>
      <c r="AA89" s="275"/>
      <c r="AB89" s="271"/>
      <c r="AC89" s="274"/>
      <c r="AD89" s="272"/>
      <c r="AE89" s="274"/>
      <c r="AF89" s="273"/>
      <c r="AG89" s="271"/>
      <c r="AH89" s="274"/>
      <c r="AI89" s="274"/>
      <c r="AJ89" s="272"/>
      <c r="AK89" s="274"/>
      <c r="AL89" s="273"/>
      <c r="AM89" s="272"/>
      <c r="AN89" s="274"/>
      <c r="AO89" s="274"/>
      <c r="AP89" s="268"/>
      <c r="AQ89" s="268"/>
      <c r="AR89" s="265"/>
      <c r="AS89" s="264"/>
      <c r="AT89" s="265"/>
      <c r="AU89" s="267"/>
      <c r="AV89" s="268"/>
      <c r="AW89" s="276"/>
      <c r="AX89" s="268"/>
      <c r="AY89" s="265"/>
      <c r="AZ89" s="270"/>
      <c r="BA89" s="276"/>
      <c r="BB89" s="277"/>
      <c r="BC89" s="278">
        <f>SUM(T89:BB89)</f>
        <v>100</v>
      </c>
      <c r="BD89" s="1359">
        <f>SUM(H89:AA89)</f>
        <v>100</v>
      </c>
    </row>
    <row r="90" spans="1:58" ht="49.5" customHeight="1" x14ac:dyDescent="0.55000000000000004">
      <c r="A90" s="1573"/>
      <c r="B90" s="1574"/>
      <c r="C90" s="1574"/>
      <c r="D90" s="1574"/>
      <c r="E90" s="1575"/>
      <c r="F90" s="1454"/>
      <c r="G90" s="370" t="s">
        <v>2391</v>
      </c>
      <c r="H90" s="280"/>
      <c r="I90" s="590"/>
      <c r="J90" s="282"/>
      <c r="K90" s="282"/>
      <c r="L90" s="372"/>
      <c r="M90" s="280"/>
      <c r="N90" s="283"/>
      <c r="O90" s="283"/>
      <c r="P90" s="283"/>
      <c r="Q90" s="284"/>
      <c r="R90" s="280"/>
      <c r="S90" s="282">
        <v>25</v>
      </c>
      <c r="T90" s="283">
        <v>75</v>
      </c>
      <c r="U90" s="281"/>
      <c r="V90" s="284"/>
      <c r="W90" s="280"/>
      <c r="X90" s="281"/>
      <c r="Y90" s="282"/>
      <c r="Z90" s="283"/>
      <c r="AA90" s="284"/>
      <c r="AB90" s="280"/>
      <c r="AC90" s="283"/>
      <c r="AD90" s="282"/>
      <c r="AE90" s="283"/>
      <c r="AF90" s="281"/>
      <c r="AG90" s="280"/>
      <c r="AH90" s="283"/>
      <c r="AI90" s="283"/>
      <c r="AJ90" s="282"/>
      <c r="AK90" s="283"/>
      <c r="AL90" s="281"/>
      <c r="AM90" s="282"/>
      <c r="AN90" s="283"/>
      <c r="AO90" s="283"/>
      <c r="AP90" s="283"/>
      <c r="AQ90" s="283"/>
      <c r="AR90" s="281"/>
      <c r="AS90" s="280"/>
      <c r="AT90" s="281"/>
      <c r="AU90" s="282"/>
      <c r="AV90" s="283"/>
      <c r="AW90" s="373"/>
      <c r="AX90" s="283"/>
      <c r="AY90" s="281"/>
      <c r="AZ90" s="284"/>
      <c r="BA90" s="373"/>
      <c r="BB90" s="374"/>
      <c r="BC90" s="375">
        <f>SUM(R90:BB90)</f>
        <v>100</v>
      </c>
    </row>
    <row r="91" spans="1:58" ht="49.5" customHeight="1" x14ac:dyDescent="0.55000000000000004">
      <c r="A91" s="1427" t="s">
        <v>2392</v>
      </c>
      <c r="B91" s="1428"/>
      <c r="C91" s="1557" t="s">
        <v>2393</v>
      </c>
      <c r="D91" s="1432"/>
      <c r="E91" s="1433"/>
      <c r="F91" s="1434"/>
      <c r="G91" s="1432"/>
      <c r="H91" s="291">
        <f t="shared" ref="H91:AM91" si="32">G91+H90-H89</f>
        <v>0</v>
      </c>
      <c r="I91" s="620">
        <f>H91+I90-I89</f>
        <v>0</v>
      </c>
      <c r="J91" s="293">
        <f t="shared" si="32"/>
        <v>0</v>
      </c>
      <c r="K91" s="293">
        <f t="shared" si="32"/>
        <v>0</v>
      </c>
      <c r="L91" s="476">
        <f t="shared" si="32"/>
        <v>0</v>
      </c>
      <c r="M91" s="291">
        <f t="shared" si="32"/>
        <v>0</v>
      </c>
      <c r="N91" s="294">
        <f t="shared" si="32"/>
        <v>0</v>
      </c>
      <c r="O91" s="294">
        <f t="shared" si="32"/>
        <v>0</v>
      </c>
      <c r="P91" s="294">
        <f t="shared" si="32"/>
        <v>0</v>
      </c>
      <c r="Q91" s="295">
        <f t="shared" si="32"/>
        <v>0</v>
      </c>
      <c r="R91" s="291">
        <f t="shared" si="32"/>
        <v>0</v>
      </c>
      <c r="S91" s="378">
        <f t="shared" si="32"/>
        <v>25</v>
      </c>
      <c r="T91" s="380">
        <f t="shared" si="32"/>
        <v>80</v>
      </c>
      <c r="U91" s="377">
        <f t="shared" si="32"/>
        <v>60</v>
      </c>
      <c r="V91" s="382">
        <f t="shared" si="32"/>
        <v>40</v>
      </c>
      <c r="W91" s="376">
        <f t="shared" si="32"/>
        <v>20</v>
      </c>
      <c r="X91" s="377">
        <f t="shared" si="32"/>
        <v>0</v>
      </c>
      <c r="Y91" s="378">
        <f t="shared" si="32"/>
        <v>0</v>
      </c>
      <c r="Z91" s="380">
        <f t="shared" si="32"/>
        <v>0</v>
      </c>
      <c r="AA91" s="382">
        <f t="shared" si="32"/>
        <v>0</v>
      </c>
      <c r="AB91" s="376">
        <f t="shared" si="32"/>
        <v>0</v>
      </c>
      <c r="AC91" s="380">
        <f t="shared" si="32"/>
        <v>0</v>
      </c>
      <c r="AD91" s="378">
        <f t="shared" si="32"/>
        <v>0</v>
      </c>
      <c r="AE91" s="380">
        <f t="shared" si="32"/>
        <v>0</v>
      </c>
      <c r="AF91" s="377">
        <f t="shared" si="32"/>
        <v>0</v>
      </c>
      <c r="AG91" s="376">
        <f t="shared" si="32"/>
        <v>0</v>
      </c>
      <c r="AH91" s="380">
        <f t="shared" si="32"/>
        <v>0</v>
      </c>
      <c r="AI91" s="380">
        <f t="shared" si="32"/>
        <v>0</v>
      </c>
      <c r="AJ91" s="378">
        <f t="shared" si="32"/>
        <v>0</v>
      </c>
      <c r="AK91" s="380">
        <f t="shared" si="32"/>
        <v>0</v>
      </c>
      <c r="AL91" s="377">
        <f t="shared" si="32"/>
        <v>0</v>
      </c>
      <c r="AM91" s="378">
        <f t="shared" si="32"/>
        <v>0</v>
      </c>
      <c r="AN91" s="380"/>
      <c r="AO91" s="380"/>
      <c r="AP91" s="380"/>
      <c r="AQ91" s="380"/>
      <c r="AR91" s="377"/>
      <c r="AS91" s="376"/>
      <c r="AT91" s="377"/>
      <c r="AU91" s="378"/>
      <c r="AV91" s="380"/>
      <c r="AW91" s="386"/>
      <c r="AX91" s="380"/>
      <c r="AY91" s="377"/>
      <c r="AZ91" s="382"/>
      <c r="BA91" s="386"/>
      <c r="BB91" s="387"/>
      <c r="BC91" s="238"/>
    </row>
    <row r="92" spans="1:58" ht="49.5" customHeight="1" x14ac:dyDescent="0.55000000000000004">
      <c r="A92" s="1429"/>
      <c r="B92" s="1430"/>
      <c r="C92" s="1576" t="s">
        <v>2406</v>
      </c>
      <c r="D92" s="1577"/>
      <c r="E92" s="1578"/>
      <c r="F92" s="1579"/>
      <c r="G92" s="1580"/>
      <c r="H92" s="597"/>
      <c r="I92" s="621"/>
      <c r="J92" s="622"/>
      <c r="K92" s="622"/>
      <c r="L92" s="623"/>
      <c r="M92" s="597"/>
      <c r="N92" s="598"/>
      <c r="O92" s="598"/>
      <c r="P92" s="598"/>
      <c r="Q92" s="599"/>
      <c r="R92" s="597"/>
      <c r="S92" s="624"/>
      <c r="T92" s="625"/>
      <c r="U92" s="626"/>
      <c r="V92" s="627"/>
      <c r="W92" s="628"/>
      <c r="X92" s="629">
        <v>50</v>
      </c>
      <c r="Y92" s="624">
        <v>50</v>
      </c>
      <c r="Z92" s="625"/>
      <c r="AA92" s="630"/>
      <c r="AB92" s="631"/>
      <c r="AC92" s="625"/>
      <c r="AD92" s="624"/>
      <c r="AE92" s="625"/>
      <c r="AF92" s="626"/>
      <c r="AG92" s="631"/>
      <c r="AH92" s="625"/>
      <c r="AI92" s="625"/>
      <c r="AJ92" s="624"/>
      <c r="AK92" s="625"/>
      <c r="AL92" s="626"/>
      <c r="AM92" s="624"/>
      <c r="AN92" s="625"/>
      <c r="AO92" s="632"/>
      <c r="AP92" s="625"/>
      <c r="AQ92" s="625"/>
      <c r="AR92" s="626"/>
      <c r="AS92" s="631"/>
      <c r="AT92" s="633"/>
      <c r="AU92" s="634"/>
      <c r="AV92" s="635"/>
      <c r="AW92" s="636"/>
      <c r="AX92" s="635"/>
      <c r="AY92" s="629"/>
      <c r="AZ92" s="637"/>
      <c r="BA92" s="638"/>
      <c r="BB92" s="639"/>
      <c r="BC92" s="640"/>
    </row>
    <row r="93" spans="1:58" ht="49.5" customHeight="1" thickBot="1" x14ac:dyDescent="0.6">
      <c r="A93" s="1410"/>
      <c r="B93" s="1431"/>
      <c r="C93" s="1553" t="s">
        <v>2395</v>
      </c>
      <c r="D93" s="1536"/>
      <c r="E93" s="1540"/>
      <c r="F93" s="1535"/>
      <c r="G93" s="1536"/>
      <c r="H93" s="319">
        <f t="shared" ref="H93:BB93" si="33">G93+H89-H92</f>
        <v>0</v>
      </c>
      <c r="I93" s="320">
        <f>H93+I89-I92</f>
        <v>0</v>
      </c>
      <c r="J93" s="321">
        <f t="shared" si="33"/>
        <v>0</v>
      </c>
      <c r="K93" s="321">
        <f t="shared" si="33"/>
        <v>0</v>
      </c>
      <c r="L93" s="404">
        <f t="shared" si="33"/>
        <v>0</v>
      </c>
      <c r="M93" s="319">
        <f t="shared" si="33"/>
        <v>0</v>
      </c>
      <c r="N93" s="322">
        <f t="shared" si="33"/>
        <v>0</v>
      </c>
      <c r="O93" s="322">
        <f t="shared" si="33"/>
        <v>0</v>
      </c>
      <c r="P93" s="322">
        <f t="shared" si="33"/>
        <v>0</v>
      </c>
      <c r="Q93" s="323">
        <f t="shared" si="33"/>
        <v>0</v>
      </c>
      <c r="R93" s="319">
        <f t="shared" si="33"/>
        <v>0</v>
      </c>
      <c r="S93" s="416">
        <f t="shared" si="33"/>
        <v>0</v>
      </c>
      <c r="T93" s="406">
        <f t="shared" si="33"/>
        <v>20</v>
      </c>
      <c r="U93" s="407">
        <f t="shared" si="33"/>
        <v>40</v>
      </c>
      <c r="V93" s="408">
        <f t="shared" si="33"/>
        <v>60</v>
      </c>
      <c r="W93" s="409">
        <f t="shared" si="33"/>
        <v>80</v>
      </c>
      <c r="X93" s="407">
        <f t="shared" si="33"/>
        <v>50</v>
      </c>
      <c r="Y93" s="641">
        <f t="shared" si="33"/>
        <v>0</v>
      </c>
      <c r="Z93" s="406">
        <f t="shared" si="33"/>
        <v>0</v>
      </c>
      <c r="AA93" s="408">
        <f t="shared" si="33"/>
        <v>0</v>
      </c>
      <c r="AB93" s="409">
        <f t="shared" si="33"/>
        <v>0</v>
      </c>
      <c r="AC93" s="406">
        <f t="shared" si="33"/>
        <v>0</v>
      </c>
      <c r="AD93" s="416">
        <f t="shared" si="33"/>
        <v>0</v>
      </c>
      <c r="AE93" s="468">
        <f t="shared" si="33"/>
        <v>0</v>
      </c>
      <c r="AF93" s="642">
        <f t="shared" si="33"/>
        <v>0</v>
      </c>
      <c r="AG93" s="471">
        <f t="shared" si="33"/>
        <v>0</v>
      </c>
      <c r="AH93" s="643">
        <f t="shared" si="33"/>
        <v>0</v>
      </c>
      <c r="AI93" s="644">
        <f t="shared" si="33"/>
        <v>0</v>
      </c>
      <c r="AJ93" s="645">
        <f t="shared" si="33"/>
        <v>0</v>
      </c>
      <c r="AK93" s="646">
        <f t="shared" si="33"/>
        <v>0</v>
      </c>
      <c r="AL93" s="469">
        <f t="shared" si="33"/>
        <v>0</v>
      </c>
      <c r="AM93" s="472">
        <f t="shared" si="33"/>
        <v>0</v>
      </c>
      <c r="AN93" s="468">
        <f t="shared" si="33"/>
        <v>0</v>
      </c>
      <c r="AO93" s="468">
        <f t="shared" si="33"/>
        <v>0</v>
      </c>
      <c r="AP93" s="468">
        <f t="shared" si="33"/>
        <v>0</v>
      </c>
      <c r="AQ93" s="646">
        <f t="shared" si="33"/>
        <v>0</v>
      </c>
      <c r="AR93" s="407">
        <f t="shared" si="33"/>
        <v>0</v>
      </c>
      <c r="AS93" s="409">
        <f t="shared" si="33"/>
        <v>0</v>
      </c>
      <c r="AT93" s="407">
        <f t="shared" si="33"/>
        <v>0</v>
      </c>
      <c r="AU93" s="416">
        <f t="shared" si="33"/>
        <v>0</v>
      </c>
      <c r="AV93" s="406">
        <f t="shared" si="33"/>
        <v>0</v>
      </c>
      <c r="AW93" s="417">
        <f t="shared" si="33"/>
        <v>0</v>
      </c>
      <c r="AX93" s="406">
        <f t="shared" si="33"/>
        <v>0</v>
      </c>
      <c r="AY93" s="407">
        <f t="shared" si="33"/>
        <v>0</v>
      </c>
      <c r="AZ93" s="408">
        <f t="shared" si="33"/>
        <v>0</v>
      </c>
      <c r="BA93" s="417">
        <f t="shared" si="33"/>
        <v>0</v>
      </c>
      <c r="BB93" s="418">
        <f t="shared" si="33"/>
        <v>0</v>
      </c>
      <c r="BC93" s="173"/>
    </row>
    <row r="94" spans="1:58" ht="49.5" hidden="1" customHeight="1" thickBot="1" x14ac:dyDescent="0.6">
      <c r="A94" s="1429" t="s">
        <v>2387</v>
      </c>
      <c r="B94" s="1430"/>
      <c r="C94" s="1554" t="s">
        <v>2408</v>
      </c>
      <c r="D94" s="1506"/>
      <c r="E94" s="1479"/>
      <c r="F94" s="1452"/>
      <c r="G94" s="482" t="s">
        <v>1389</v>
      </c>
      <c r="H94" s="539"/>
      <c r="I94" s="540"/>
      <c r="J94" s="541"/>
      <c r="K94" s="541"/>
      <c r="L94" s="542"/>
      <c r="M94" s="539"/>
      <c r="N94" s="543"/>
      <c r="O94" s="543"/>
      <c r="P94" s="543"/>
      <c r="Q94" s="544"/>
      <c r="R94" s="539"/>
      <c r="S94" s="545"/>
      <c r="T94" s="453"/>
      <c r="U94" s="549"/>
      <c r="V94" s="547"/>
      <c r="W94" s="552"/>
      <c r="X94" s="549"/>
      <c r="Y94" s="550"/>
      <c r="Z94" s="453"/>
      <c r="AA94" s="554"/>
      <c r="AB94" s="552"/>
      <c r="AC94" s="647"/>
      <c r="AD94" s="648"/>
      <c r="AE94" s="647"/>
      <c r="AF94" s="549"/>
      <c r="AG94" s="552"/>
      <c r="AH94" s="453"/>
      <c r="AI94" s="647"/>
      <c r="AJ94" s="648"/>
      <c r="AK94" s="453"/>
      <c r="AL94" s="549"/>
      <c r="AM94" s="550"/>
      <c r="AN94" s="453"/>
      <c r="AO94" s="453"/>
      <c r="AP94" s="453"/>
      <c r="AQ94" s="453"/>
      <c r="AR94" s="549"/>
      <c r="AS94" s="552"/>
      <c r="AT94" s="549"/>
      <c r="AU94" s="550"/>
      <c r="AV94" s="453"/>
      <c r="AW94" s="553"/>
      <c r="AX94" s="453"/>
      <c r="AY94" s="549"/>
      <c r="AZ94" s="554"/>
      <c r="BA94" s="553"/>
      <c r="BB94" s="649"/>
      <c r="BC94" s="650"/>
      <c r="BD94" s="651"/>
      <c r="BE94" s="651">
        <f>SUM(AN94:AZ94)</f>
        <v>0</v>
      </c>
      <c r="BF94" s="651"/>
    </row>
    <row r="95" spans="1:58" ht="49.5" hidden="1" customHeight="1" thickBot="1" x14ac:dyDescent="0.6">
      <c r="A95" s="454"/>
      <c r="B95" s="205"/>
      <c r="C95" s="1555"/>
      <c r="D95" s="1508"/>
      <c r="E95" s="1481"/>
      <c r="F95" s="1453"/>
      <c r="G95" s="557" t="s">
        <v>1390</v>
      </c>
      <c r="H95" s="558"/>
      <c r="I95" s="559"/>
      <c r="J95" s="560"/>
      <c r="K95" s="560"/>
      <c r="L95" s="561"/>
      <c r="M95" s="558"/>
      <c r="N95" s="562"/>
      <c r="O95" s="562"/>
      <c r="P95" s="562"/>
      <c r="Q95" s="563"/>
      <c r="R95" s="558"/>
      <c r="S95" s="564"/>
      <c r="T95" s="322"/>
      <c r="U95" s="320"/>
      <c r="V95" s="323"/>
      <c r="W95" s="319"/>
      <c r="X95" s="320"/>
      <c r="Y95" s="321"/>
      <c r="Z95" s="322"/>
      <c r="AA95" s="323"/>
      <c r="AB95" s="319"/>
      <c r="AC95" s="322"/>
      <c r="AD95" s="321"/>
      <c r="AE95" s="322"/>
      <c r="AF95" s="320"/>
      <c r="AG95" s="319"/>
      <c r="AH95" s="322"/>
      <c r="AI95" s="322"/>
      <c r="AJ95" s="321"/>
      <c r="AK95" s="322"/>
      <c r="AL95" s="320"/>
      <c r="AM95" s="321"/>
      <c r="AN95" s="322"/>
      <c r="AO95" s="322"/>
      <c r="AP95" s="322"/>
      <c r="AQ95" s="322"/>
      <c r="AR95" s="320"/>
      <c r="AS95" s="319"/>
      <c r="AT95" s="320"/>
      <c r="AU95" s="321"/>
      <c r="AV95" s="322"/>
      <c r="AW95" s="566"/>
      <c r="AX95" s="322"/>
      <c r="AY95" s="320"/>
      <c r="AZ95" s="308"/>
      <c r="BA95" s="500"/>
      <c r="BB95" s="501"/>
      <c r="BC95" s="173"/>
      <c r="BD95" s="651"/>
      <c r="BE95" s="651">
        <f>SUM(AF95:AZ95)</f>
        <v>0</v>
      </c>
      <c r="BF95" s="651"/>
    </row>
    <row r="96" spans="1:58" ht="49.5" hidden="1" customHeight="1" thickBot="1" x14ac:dyDescent="0.6">
      <c r="A96" s="1455" t="s">
        <v>2409</v>
      </c>
      <c r="B96" s="1456"/>
      <c r="C96" s="1556"/>
      <c r="D96" s="1515"/>
      <c r="E96" s="1484"/>
      <c r="F96" s="1454"/>
      <c r="G96" s="101" t="s">
        <v>2391</v>
      </c>
      <c r="H96" s="461"/>
      <c r="I96" s="462"/>
      <c r="J96" s="463"/>
      <c r="K96" s="463"/>
      <c r="L96" s="464"/>
      <c r="M96" s="461"/>
      <c r="N96" s="465"/>
      <c r="O96" s="465"/>
      <c r="P96" s="465"/>
      <c r="Q96" s="466"/>
      <c r="R96" s="461"/>
      <c r="S96" s="472"/>
      <c r="T96" s="468"/>
      <c r="U96" s="469"/>
      <c r="V96" s="470"/>
      <c r="W96" s="471"/>
      <c r="X96" s="469"/>
      <c r="Y96" s="472"/>
      <c r="Z96" s="468"/>
      <c r="AA96" s="470"/>
      <c r="AB96" s="471"/>
      <c r="AC96" s="468"/>
      <c r="AD96" s="472"/>
      <c r="AE96" s="468"/>
      <c r="AF96" s="469"/>
      <c r="AG96" s="471"/>
      <c r="AH96" s="468"/>
      <c r="AI96" s="468"/>
      <c r="AJ96" s="472"/>
      <c r="AK96" s="468"/>
      <c r="AL96" s="469"/>
      <c r="AM96" s="472"/>
      <c r="AN96" s="468"/>
      <c r="AO96" s="468"/>
      <c r="AP96" s="468"/>
      <c r="AQ96" s="468"/>
      <c r="AR96" s="469"/>
      <c r="AS96" s="471"/>
      <c r="AT96" s="469"/>
      <c r="AU96" s="472"/>
      <c r="AV96" s="468"/>
      <c r="AW96" s="473"/>
      <c r="AX96" s="468"/>
      <c r="AY96" s="469"/>
      <c r="AZ96" s="470"/>
      <c r="BA96" s="473"/>
      <c r="BB96" s="474"/>
      <c r="BC96" s="475"/>
      <c r="BD96" s="652"/>
      <c r="BE96" s="652">
        <f>SUM(AF96:AZ96)</f>
        <v>0</v>
      </c>
      <c r="BF96" s="98"/>
    </row>
    <row r="97" spans="1:58" ht="49.5" hidden="1" customHeight="1" thickBot="1" x14ac:dyDescent="0.6">
      <c r="A97" s="1427" t="s">
        <v>2392</v>
      </c>
      <c r="B97" s="1428"/>
      <c r="C97" s="1432" t="s">
        <v>2393</v>
      </c>
      <c r="D97" s="1432"/>
      <c r="E97" s="1433"/>
      <c r="F97" s="1434"/>
      <c r="G97" s="1432"/>
      <c r="H97" s="291"/>
      <c r="I97" s="292"/>
      <c r="J97" s="293"/>
      <c r="K97" s="293"/>
      <c r="L97" s="476"/>
      <c r="M97" s="291"/>
      <c r="N97" s="294"/>
      <c r="O97" s="294"/>
      <c r="P97" s="294"/>
      <c r="Q97" s="295"/>
      <c r="R97" s="291"/>
      <c r="S97" s="378"/>
      <c r="T97" s="380"/>
      <c r="U97" s="377"/>
      <c r="V97" s="382"/>
      <c r="W97" s="376"/>
      <c r="X97" s="377"/>
      <c r="Y97" s="378"/>
      <c r="Z97" s="380"/>
      <c r="AA97" s="382"/>
      <c r="AB97" s="376"/>
      <c r="AC97" s="380"/>
      <c r="AD97" s="378"/>
      <c r="AE97" s="380"/>
      <c r="AF97" s="377"/>
      <c r="AG97" s="376"/>
      <c r="AH97" s="380"/>
      <c r="AI97" s="380"/>
      <c r="AJ97" s="378"/>
      <c r="AK97" s="380"/>
      <c r="AL97" s="377"/>
      <c r="AM97" s="378"/>
      <c r="AN97" s="380"/>
      <c r="AO97" s="380"/>
      <c r="AP97" s="380"/>
      <c r="AQ97" s="380"/>
      <c r="AR97" s="377"/>
      <c r="AS97" s="376"/>
      <c r="AT97" s="377"/>
      <c r="AU97" s="378"/>
      <c r="AV97" s="380"/>
      <c r="AW97" s="386"/>
      <c r="AX97" s="380"/>
      <c r="AY97" s="377"/>
      <c r="AZ97" s="382"/>
      <c r="BA97" s="386"/>
      <c r="BB97" s="387"/>
      <c r="BC97" s="584"/>
      <c r="BD97" s="652"/>
      <c r="BE97" s="652"/>
      <c r="BF97" s="98"/>
    </row>
    <row r="98" spans="1:58" ht="49.5" hidden="1" customHeight="1" thickBot="1" x14ac:dyDescent="0.6">
      <c r="A98" s="1429"/>
      <c r="B98" s="1430"/>
      <c r="C98" s="1435" t="s">
        <v>2394</v>
      </c>
      <c r="D98" s="1435"/>
      <c r="E98" s="1436"/>
      <c r="F98" s="1429"/>
      <c r="G98" s="1388"/>
      <c r="H98" s="304"/>
      <c r="I98" s="305"/>
      <c r="J98" s="306"/>
      <c r="K98" s="306"/>
      <c r="L98" s="391"/>
      <c r="M98" s="304"/>
      <c r="N98" s="307"/>
      <c r="O98" s="307"/>
      <c r="P98" s="307"/>
      <c r="Q98" s="308"/>
      <c r="R98" s="304"/>
      <c r="S98" s="398"/>
      <c r="T98" s="393"/>
      <c r="U98" s="394"/>
      <c r="V98" s="395"/>
      <c r="W98" s="396"/>
      <c r="X98" s="394"/>
      <c r="Y98" s="392"/>
      <c r="Z98" s="393"/>
      <c r="AA98" s="395"/>
      <c r="AB98" s="396"/>
      <c r="AC98" s="393"/>
      <c r="AD98" s="392"/>
      <c r="AE98" s="393"/>
      <c r="AF98" s="394"/>
      <c r="AG98" s="396"/>
      <c r="AH98" s="393"/>
      <c r="AI98" s="393"/>
      <c r="AJ98" s="392"/>
      <c r="AK98" s="393"/>
      <c r="AL98" s="394"/>
      <c r="AM98" s="392"/>
      <c r="AN98" s="393"/>
      <c r="AO98" s="393"/>
      <c r="AP98" s="393"/>
      <c r="AQ98" s="393"/>
      <c r="AR98" s="394"/>
      <c r="AS98" s="396"/>
      <c r="AT98" s="394"/>
      <c r="AU98" s="392"/>
      <c r="AV98" s="393"/>
      <c r="AW98" s="399"/>
      <c r="AX98" s="393"/>
      <c r="AY98" s="394"/>
      <c r="AZ98" s="495"/>
      <c r="BA98" s="497"/>
      <c r="BB98" s="498"/>
      <c r="BC98" s="499"/>
      <c r="BD98" s="653"/>
      <c r="BE98" s="651"/>
      <c r="BF98" s="651"/>
    </row>
    <row r="99" spans="1:58" ht="49.5" hidden="1" customHeight="1" thickBot="1" x14ac:dyDescent="0.6">
      <c r="A99" s="1410"/>
      <c r="B99" s="1431"/>
      <c r="C99" s="1536" t="s">
        <v>2395</v>
      </c>
      <c r="D99" s="1536"/>
      <c r="E99" s="1540"/>
      <c r="F99" s="1439"/>
      <c r="G99" s="1440"/>
      <c r="H99" s="319"/>
      <c r="I99" s="320"/>
      <c r="J99" s="321"/>
      <c r="K99" s="321"/>
      <c r="L99" s="404"/>
      <c r="M99" s="319"/>
      <c r="N99" s="322"/>
      <c r="O99" s="322"/>
      <c r="P99" s="322"/>
      <c r="Q99" s="323"/>
      <c r="R99" s="319"/>
      <c r="S99" s="511"/>
      <c r="T99" s="413"/>
      <c r="U99" s="415"/>
      <c r="V99" s="329"/>
      <c r="W99" s="412"/>
      <c r="X99" s="415"/>
      <c r="Y99" s="414"/>
      <c r="Z99" s="413"/>
      <c r="AA99" s="329"/>
      <c r="AB99" s="412"/>
      <c r="AC99" s="413"/>
      <c r="AD99" s="414"/>
      <c r="AE99" s="413"/>
      <c r="AF99" s="415"/>
      <c r="AG99" s="412"/>
      <c r="AH99" s="413"/>
      <c r="AI99" s="413"/>
      <c r="AJ99" s="414"/>
      <c r="AK99" s="413"/>
      <c r="AL99" s="415"/>
      <c r="AM99" s="414"/>
      <c r="AN99" s="413"/>
      <c r="AO99" s="413"/>
      <c r="AP99" s="413"/>
      <c r="AQ99" s="413"/>
      <c r="AR99" s="415"/>
      <c r="AS99" s="412"/>
      <c r="AT99" s="415"/>
      <c r="AU99" s="414"/>
      <c r="AV99" s="413"/>
      <c r="AW99" s="569"/>
      <c r="AX99" s="413"/>
      <c r="AY99" s="415"/>
      <c r="AZ99" s="514"/>
      <c r="BA99" s="516"/>
      <c r="BB99" s="517"/>
      <c r="BC99" s="518"/>
      <c r="BD99" s="653"/>
      <c r="BE99" s="651"/>
      <c r="BF99" s="651"/>
    </row>
    <row r="100" spans="1:58" ht="49.5" hidden="1" customHeight="1" thickBot="1" x14ac:dyDescent="0.6">
      <c r="A100" s="654" t="s">
        <v>2410</v>
      </c>
      <c r="B100" s="655"/>
      <c r="C100" s="1589" t="s">
        <v>2411</v>
      </c>
      <c r="D100" s="1590"/>
      <c r="E100" s="1591"/>
      <c r="F100" s="1452"/>
      <c r="G100" s="342" t="s">
        <v>1389</v>
      </c>
      <c r="H100" s="422"/>
      <c r="I100" s="447"/>
      <c r="J100" s="420"/>
      <c r="K100" s="420"/>
      <c r="L100" s="421"/>
      <c r="M100" s="422"/>
      <c r="N100" s="423"/>
      <c r="O100" s="423"/>
      <c r="P100" s="423"/>
      <c r="Q100" s="252"/>
      <c r="R100" s="422"/>
      <c r="S100" s="448"/>
      <c r="T100" s="656"/>
      <c r="U100" s="450"/>
      <c r="V100" s="547"/>
      <c r="W100" s="452"/>
      <c r="X100" s="358"/>
      <c r="Y100" s="357"/>
      <c r="Z100" s="356"/>
      <c r="AA100" s="360"/>
      <c r="AB100" s="355"/>
      <c r="AC100" s="356"/>
      <c r="AD100" s="357"/>
      <c r="AE100" s="356"/>
      <c r="AF100" s="358"/>
      <c r="AG100" s="355"/>
      <c r="AH100" s="356"/>
      <c r="AI100" s="356"/>
      <c r="AJ100" s="357"/>
      <c r="AK100" s="356"/>
      <c r="AL100" s="358"/>
      <c r="AM100" s="357"/>
      <c r="AN100" s="356"/>
      <c r="AO100" s="356"/>
      <c r="AP100" s="356"/>
      <c r="AQ100" s="356"/>
      <c r="AR100" s="358"/>
      <c r="AS100" s="355"/>
      <c r="AT100" s="358"/>
      <c r="AU100" s="357"/>
      <c r="AV100" s="453"/>
      <c r="AW100" s="359"/>
      <c r="AX100" s="356"/>
      <c r="AY100" s="358"/>
      <c r="AZ100" s="360"/>
      <c r="BA100" s="359"/>
      <c r="BB100" s="657"/>
      <c r="BC100" s="658"/>
      <c r="BD100" s="653"/>
      <c r="BE100" s="651"/>
      <c r="BF100" s="651"/>
    </row>
    <row r="101" spans="1:58" ht="49.5" hidden="1" customHeight="1" thickBot="1" x14ac:dyDescent="0.6">
      <c r="A101" s="454"/>
      <c r="B101" s="205"/>
      <c r="C101" s="1592"/>
      <c r="D101" s="1593"/>
      <c r="E101" s="1594"/>
      <c r="F101" s="1453"/>
      <c r="G101" s="364" t="s">
        <v>1390</v>
      </c>
      <c r="H101" s="455"/>
      <c r="I101" s="456"/>
      <c r="J101" s="457"/>
      <c r="K101" s="457"/>
      <c r="L101" s="458"/>
      <c r="M101" s="455"/>
      <c r="N101" s="530"/>
      <c r="O101" s="530"/>
      <c r="P101" s="530"/>
      <c r="Q101" s="659"/>
      <c r="R101" s="455"/>
      <c r="S101" s="660"/>
      <c r="T101" s="480"/>
      <c r="U101" s="265"/>
      <c r="V101" s="323"/>
      <c r="W101" s="264"/>
      <c r="X101" s="265"/>
      <c r="Y101" s="267"/>
      <c r="Z101" s="268"/>
      <c r="AA101" s="270"/>
      <c r="AB101" s="264"/>
      <c r="AC101" s="268"/>
      <c r="AD101" s="267"/>
      <c r="AE101" s="268"/>
      <c r="AF101" s="265"/>
      <c r="AG101" s="264"/>
      <c r="AH101" s="268"/>
      <c r="AI101" s="268"/>
      <c r="AJ101" s="267"/>
      <c r="AK101" s="268"/>
      <c r="AL101" s="265"/>
      <c r="AM101" s="267"/>
      <c r="AN101" s="268"/>
      <c r="AO101" s="268"/>
      <c r="AP101" s="268"/>
      <c r="AQ101" s="268"/>
      <c r="AR101" s="265"/>
      <c r="AS101" s="264"/>
      <c r="AT101" s="265"/>
      <c r="AU101" s="267"/>
      <c r="AV101" s="322"/>
      <c r="AW101" s="276"/>
      <c r="AX101" s="661"/>
      <c r="AY101" s="662"/>
      <c r="AZ101" s="663"/>
      <c r="BA101" s="664"/>
      <c r="BB101" s="665"/>
      <c r="BC101" s="278"/>
      <c r="BD101" s="653"/>
      <c r="BE101" s="651"/>
      <c r="BF101" s="651"/>
    </row>
    <row r="102" spans="1:58" ht="49.5" hidden="1" customHeight="1" thickBot="1" x14ac:dyDescent="0.6">
      <c r="A102" s="1455" t="s">
        <v>2412</v>
      </c>
      <c r="B102" s="1456"/>
      <c r="C102" s="1595"/>
      <c r="D102" s="1596"/>
      <c r="E102" s="1597"/>
      <c r="F102" s="1454"/>
      <c r="G102" s="101" t="s">
        <v>2391</v>
      </c>
      <c r="H102" s="461"/>
      <c r="I102" s="462"/>
      <c r="J102" s="463"/>
      <c r="K102" s="463"/>
      <c r="L102" s="464"/>
      <c r="M102" s="461"/>
      <c r="N102" s="465"/>
      <c r="O102" s="465"/>
      <c r="P102" s="465"/>
      <c r="Q102" s="466"/>
      <c r="R102" s="461"/>
      <c r="S102" s="472"/>
      <c r="T102" s="468"/>
      <c r="U102" s="469"/>
      <c r="V102" s="470"/>
      <c r="W102" s="471"/>
      <c r="X102" s="469"/>
      <c r="Y102" s="472"/>
      <c r="Z102" s="468"/>
      <c r="AA102" s="470"/>
      <c r="AB102" s="471"/>
      <c r="AC102" s="468"/>
      <c r="AD102" s="472"/>
      <c r="AE102" s="468"/>
      <c r="AF102" s="469"/>
      <c r="AG102" s="471"/>
      <c r="AH102" s="468"/>
      <c r="AI102" s="468"/>
      <c r="AJ102" s="472"/>
      <c r="AK102" s="468"/>
      <c r="AL102" s="469"/>
      <c r="AM102" s="472"/>
      <c r="AN102" s="468"/>
      <c r="AO102" s="468"/>
      <c r="AP102" s="468"/>
      <c r="AQ102" s="468"/>
      <c r="AR102" s="469"/>
      <c r="AS102" s="471"/>
      <c r="AT102" s="469"/>
      <c r="AU102" s="472"/>
      <c r="AV102" s="468"/>
      <c r="AW102" s="473"/>
      <c r="AX102" s="468"/>
      <c r="AY102" s="469"/>
      <c r="AZ102" s="470"/>
      <c r="BA102" s="473"/>
      <c r="BB102" s="474"/>
      <c r="BC102" s="475"/>
      <c r="BD102" s="653"/>
      <c r="BE102" s="651"/>
      <c r="BF102" s="651"/>
    </row>
    <row r="103" spans="1:58" ht="49.5" hidden="1" customHeight="1" thickBot="1" x14ac:dyDescent="0.6">
      <c r="A103" s="1427" t="s">
        <v>2392</v>
      </c>
      <c r="B103" s="1428"/>
      <c r="C103" s="1432" t="s">
        <v>2393</v>
      </c>
      <c r="D103" s="1432"/>
      <c r="E103" s="1433"/>
      <c r="F103" s="1434"/>
      <c r="G103" s="1432"/>
      <c r="H103" s="291"/>
      <c r="I103" s="292"/>
      <c r="J103" s="293"/>
      <c r="K103" s="293"/>
      <c r="L103" s="476"/>
      <c r="M103" s="291"/>
      <c r="N103" s="294"/>
      <c r="O103" s="294"/>
      <c r="P103" s="294"/>
      <c r="Q103" s="295"/>
      <c r="R103" s="291"/>
      <c r="S103" s="378"/>
      <c r="T103" s="380"/>
      <c r="U103" s="377"/>
      <c r="V103" s="382"/>
      <c r="W103" s="376"/>
      <c r="X103" s="377"/>
      <c r="Y103" s="293"/>
      <c r="Z103" s="294"/>
      <c r="AA103" s="295"/>
      <c r="AB103" s="376"/>
      <c r="AC103" s="380"/>
      <c r="AD103" s="378"/>
      <c r="AE103" s="380"/>
      <c r="AF103" s="377"/>
      <c r="AG103" s="376"/>
      <c r="AH103" s="380"/>
      <c r="AI103" s="380"/>
      <c r="AJ103" s="378"/>
      <c r="AK103" s="380"/>
      <c r="AL103" s="377"/>
      <c r="AM103" s="378"/>
      <c r="AN103" s="380"/>
      <c r="AO103" s="380"/>
      <c r="AP103" s="380"/>
      <c r="AQ103" s="380"/>
      <c r="AR103" s="377"/>
      <c r="AS103" s="376"/>
      <c r="AT103" s="377"/>
      <c r="AU103" s="378"/>
      <c r="AV103" s="380"/>
      <c r="AW103" s="386"/>
      <c r="AX103" s="380"/>
      <c r="AY103" s="377"/>
      <c r="AZ103" s="382"/>
      <c r="BA103" s="386"/>
      <c r="BB103" s="387"/>
      <c r="BC103" s="584"/>
      <c r="BD103" s="653"/>
      <c r="BE103" s="651"/>
      <c r="BF103" s="651"/>
    </row>
    <row r="104" spans="1:58" ht="49.5" hidden="1" customHeight="1" thickBot="1" x14ac:dyDescent="0.6">
      <c r="A104" s="1429"/>
      <c r="B104" s="1430"/>
      <c r="C104" s="1435" t="s">
        <v>2394</v>
      </c>
      <c r="D104" s="1435"/>
      <c r="E104" s="1436"/>
      <c r="F104" s="1429"/>
      <c r="G104" s="1388"/>
      <c r="H104" s="304"/>
      <c r="I104" s="305"/>
      <c r="J104" s="306"/>
      <c r="K104" s="306"/>
      <c r="L104" s="391"/>
      <c r="M104" s="304"/>
      <c r="N104" s="307"/>
      <c r="O104" s="307"/>
      <c r="P104" s="307"/>
      <c r="Q104" s="308"/>
      <c r="R104" s="304"/>
      <c r="S104" s="666"/>
      <c r="T104" s="667"/>
      <c r="U104" s="494"/>
      <c r="V104" s="495"/>
      <c r="W104" s="496"/>
      <c r="X104" s="494"/>
      <c r="Y104" s="306"/>
      <c r="Z104" s="307"/>
      <c r="AA104" s="308"/>
      <c r="AB104" s="496"/>
      <c r="AC104" s="493"/>
      <c r="AD104" s="492"/>
      <c r="AE104" s="493"/>
      <c r="AF104" s="494"/>
      <c r="AG104" s="496"/>
      <c r="AH104" s="493"/>
      <c r="AI104" s="493"/>
      <c r="AJ104" s="492"/>
      <c r="AK104" s="493"/>
      <c r="AL104" s="494"/>
      <c r="AM104" s="492"/>
      <c r="AN104" s="493"/>
      <c r="AO104" s="493"/>
      <c r="AP104" s="493"/>
      <c r="AQ104" s="493"/>
      <c r="AR104" s="494"/>
      <c r="AS104" s="496"/>
      <c r="AT104" s="494"/>
      <c r="AU104" s="492"/>
      <c r="AV104" s="493"/>
      <c r="AW104" s="497"/>
      <c r="AX104" s="493"/>
      <c r="AY104" s="494"/>
      <c r="AZ104" s="495"/>
      <c r="BA104" s="497"/>
      <c r="BB104" s="498"/>
      <c r="BC104" s="499"/>
      <c r="BD104" s="653"/>
      <c r="BE104" s="651"/>
      <c r="BF104" s="651"/>
    </row>
    <row r="105" spans="1:58" ht="49.5" hidden="1" customHeight="1" thickBot="1" x14ac:dyDescent="0.6">
      <c r="A105" s="1598"/>
      <c r="B105" s="1599"/>
      <c r="C105" s="1437" t="s">
        <v>2395</v>
      </c>
      <c r="D105" s="1437"/>
      <c r="E105" s="1438"/>
      <c r="F105" s="1583"/>
      <c r="G105" s="1437"/>
      <c r="H105" s="319"/>
      <c r="I105" s="320"/>
      <c r="J105" s="321"/>
      <c r="K105" s="321"/>
      <c r="L105" s="404"/>
      <c r="M105" s="319"/>
      <c r="N105" s="322"/>
      <c r="O105" s="322"/>
      <c r="P105" s="322"/>
      <c r="Q105" s="323"/>
      <c r="R105" s="319"/>
      <c r="S105" s="668"/>
      <c r="T105" s="512"/>
      <c r="U105" s="513"/>
      <c r="V105" s="514"/>
      <c r="W105" s="515"/>
      <c r="X105" s="513"/>
      <c r="Y105" s="321"/>
      <c r="Z105" s="322"/>
      <c r="AA105" s="323"/>
      <c r="AB105" s="515"/>
      <c r="AC105" s="512"/>
      <c r="AD105" s="511"/>
      <c r="AE105" s="512"/>
      <c r="AF105" s="513"/>
      <c r="AG105" s="515"/>
      <c r="AH105" s="512"/>
      <c r="AI105" s="512"/>
      <c r="AJ105" s="511"/>
      <c r="AK105" s="512"/>
      <c r="AL105" s="513"/>
      <c r="AM105" s="511"/>
      <c r="AN105" s="512"/>
      <c r="AO105" s="512"/>
      <c r="AP105" s="512"/>
      <c r="AQ105" s="512"/>
      <c r="AR105" s="513"/>
      <c r="AS105" s="515"/>
      <c r="AT105" s="513"/>
      <c r="AU105" s="511"/>
      <c r="AV105" s="512"/>
      <c r="AW105" s="516"/>
      <c r="AX105" s="512"/>
      <c r="AY105" s="513"/>
      <c r="AZ105" s="514"/>
      <c r="BA105" s="516"/>
      <c r="BB105" s="517"/>
      <c r="BC105" s="518"/>
      <c r="BD105" s="653"/>
      <c r="BE105" s="651"/>
      <c r="BF105" s="651"/>
    </row>
    <row r="106" spans="1:58" ht="49.5" hidden="1" customHeight="1" thickBot="1" x14ac:dyDescent="0.6">
      <c r="A106" s="669"/>
      <c r="B106" s="670"/>
      <c r="C106" s="1418" t="s">
        <v>2413</v>
      </c>
      <c r="D106" s="1413"/>
      <c r="E106" s="1413"/>
      <c r="F106" s="1413"/>
      <c r="G106" s="1413"/>
      <c r="H106" s="671"/>
      <c r="I106" s="672"/>
      <c r="J106" s="673"/>
      <c r="K106" s="673"/>
      <c r="L106" s="674"/>
      <c r="M106" s="671"/>
      <c r="N106" s="675"/>
      <c r="O106" s="675"/>
      <c r="P106" s="675"/>
      <c r="Q106" s="676"/>
      <c r="R106" s="671"/>
      <c r="S106" s="677"/>
      <c r="T106" s="678"/>
      <c r="U106" s="679"/>
      <c r="V106" s="680"/>
      <c r="W106" s="681"/>
      <c r="X106" s="679"/>
      <c r="Y106" s="550"/>
      <c r="Z106" s="453"/>
      <c r="AA106" s="554"/>
      <c r="AB106" s="681"/>
      <c r="AC106" s="647"/>
      <c r="AD106" s="648"/>
      <c r="AE106" s="647"/>
      <c r="AF106" s="679"/>
      <c r="AG106" s="681"/>
      <c r="AH106" s="647"/>
      <c r="AI106" s="647"/>
      <c r="AJ106" s="648"/>
      <c r="AK106" s="647"/>
      <c r="AL106" s="679"/>
      <c r="AM106" s="648"/>
      <c r="AN106" s="647"/>
      <c r="AO106" s="647"/>
      <c r="AP106" s="647"/>
      <c r="AQ106" s="647"/>
      <c r="AR106" s="679"/>
      <c r="AS106" s="681"/>
      <c r="AT106" s="679"/>
      <c r="AU106" s="648"/>
      <c r="AV106" s="647"/>
      <c r="AW106" s="682"/>
      <c r="AX106" s="647"/>
      <c r="AY106" s="679"/>
      <c r="AZ106" s="680"/>
      <c r="BA106" s="682"/>
      <c r="BB106" s="683"/>
      <c r="BC106" s="684"/>
    </row>
    <row r="107" spans="1:58" ht="49.5" hidden="1" customHeight="1" thickBot="1" x14ac:dyDescent="0.6">
      <c r="A107" s="454"/>
      <c r="B107" s="205"/>
      <c r="C107" s="191"/>
      <c r="D107" s="1584" t="s">
        <v>2414</v>
      </c>
      <c r="E107" s="1584"/>
      <c r="F107" s="1584"/>
      <c r="G107" s="1584"/>
      <c r="H107" s="496"/>
      <c r="I107" s="494"/>
      <c r="J107" s="492"/>
      <c r="K107" s="492"/>
      <c r="L107" s="531"/>
      <c r="M107" s="496"/>
      <c r="N107" s="493"/>
      <c r="O107" s="493"/>
      <c r="P107" s="493"/>
      <c r="Q107" s="495"/>
      <c r="R107" s="396"/>
      <c r="S107" s="398"/>
      <c r="T107" s="397"/>
      <c r="U107" s="685"/>
      <c r="V107" s="686"/>
      <c r="W107" s="687"/>
      <c r="X107" s="685"/>
      <c r="Y107" s="392"/>
      <c r="Z107" s="393"/>
      <c r="AA107" s="395"/>
      <c r="AB107" s="687"/>
      <c r="AC107" s="397"/>
      <c r="AD107" s="398"/>
      <c r="AE107" s="397"/>
      <c r="AF107" s="685"/>
      <c r="AG107" s="687"/>
      <c r="AH107" s="397"/>
      <c r="AI107" s="397"/>
      <c r="AJ107" s="398"/>
      <c r="AK107" s="397"/>
      <c r="AL107" s="685"/>
      <c r="AM107" s="398"/>
      <c r="AN107" s="397"/>
      <c r="AO107" s="397"/>
      <c r="AP107" s="397"/>
      <c r="AQ107" s="397"/>
      <c r="AR107" s="685"/>
      <c r="AS107" s="687"/>
      <c r="AT107" s="685"/>
      <c r="AU107" s="398"/>
      <c r="AV107" s="397"/>
      <c r="AW107" s="688"/>
      <c r="AX107" s="397"/>
      <c r="AY107" s="685"/>
      <c r="AZ107" s="686"/>
      <c r="BA107" s="688"/>
      <c r="BB107" s="689"/>
      <c r="BC107" s="690"/>
    </row>
    <row r="108" spans="1:58" ht="49.5" hidden="1" customHeight="1" thickBot="1" x14ac:dyDescent="0.6">
      <c r="A108" s="691"/>
      <c r="B108" s="692"/>
      <c r="C108" s="693"/>
      <c r="D108" s="1536" t="s">
        <v>2415</v>
      </c>
      <c r="E108" s="1536"/>
      <c r="F108" s="1536"/>
      <c r="G108" s="1536"/>
      <c r="H108" s="694"/>
      <c r="I108" s="695"/>
      <c r="J108" s="696"/>
      <c r="K108" s="696"/>
      <c r="L108" s="697"/>
      <c r="M108" s="694"/>
      <c r="N108" s="698"/>
      <c r="O108" s="698"/>
      <c r="P108" s="698"/>
      <c r="Q108" s="699"/>
      <c r="R108" s="694"/>
      <c r="S108" s="414"/>
      <c r="T108" s="413"/>
      <c r="U108" s="415"/>
      <c r="V108" s="329"/>
      <c r="W108" s="412"/>
      <c r="X108" s="415"/>
      <c r="Y108" s="414"/>
      <c r="Z108" s="413"/>
      <c r="AA108" s="329"/>
      <c r="AB108" s="412"/>
      <c r="AC108" s="413"/>
      <c r="AD108" s="414"/>
      <c r="AE108" s="413"/>
      <c r="AF108" s="415"/>
      <c r="AG108" s="412"/>
      <c r="AH108" s="413"/>
      <c r="AI108" s="413"/>
      <c r="AJ108" s="414"/>
      <c r="AK108" s="413"/>
      <c r="AL108" s="415"/>
      <c r="AM108" s="414"/>
      <c r="AN108" s="413"/>
      <c r="AO108" s="413"/>
      <c r="AP108" s="413"/>
      <c r="AQ108" s="413"/>
      <c r="AR108" s="415"/>
      <c r="AS108" s="412"/>
      <c r="AT108" s="415"/>
      <c r="AU108" s="414"/>
      <c r="AV108" s="413"/>
      <c r="AW108" s="569"/>
      <c r="AX108" s="413"/>
      <c r="AY108" s="415"/>
      <c r="AZ108" s="329"/>
      <c r="BA108" s="569"/>
      <c r="BB108" s="570"/>
      <c r="BC108" s="571"/>
    </row>
    <row r="109" spans="1:58" ht="49.5" hidden="1" customHeight="1" thickBot="1" x14ac:dyDescent="0.6">
      <c r="A109" s="1427" t="s">
        <v>2392</v>
      </c>
      <c r="B109" s="1428"/>
      <c r="C109" s="1557" t="s">
        <v>2416</v>
      </c>
      <c r="D109" s="1432"/>
      <c r="E109" s="1433"/>
      <c r="F109" s="1434"/>
      <c r="G109" s="1432"/>
      <c r="H109" s="496"/>
      <c r="I109" s="494"/>
      <c r="J109" s="492"/>
      <c r="K109" s="492"/>
      <c r="L109" s="531"/>
      <c r="M109" s="496"/>
      <c r="N109" s="493"/>
      <c r="O109" s="493"/>
      <c r="P109" s="493"/>
      <c r="Q109" s="495"/>
      <c r="R109" s="496"/>
      <c r="S109" s="478"/>
      <c r="T109" s="479"/>
      <c r="U109" s="532"/>
      <c r="V109" s="533"/>
      <c r="W109" s="534"/>
      <c r="X109" s="532"/>
      <c r="Y109" s="478"/>
      <c r="Z109" s="479"/>
      <c r="AA109" s="533"/>
      <c r="AB109" s="534"/>
      <c r="AC109" s="479"/>
      <c r="AD109" s="478"/>
      <c r="AE109" s="479"/>
      <c r="AF109" s="532"/>
      <c r="AG109" s="534"/>
      <c r="AH109" s="479"/>
      <c r="AI109" s="479"/>
      <c r="AJ109" s="478"/>
      <c r="AK109" s="479"/>
      <c r="AL109" s="532"/>
      <c r="AM109" s="478"/>
      <c r="AN109" s="479"/>
      <c r="AO109" s="479"/>
      <c r="AP109" s="479"/>
      <c r="AQ109" s="479"/>
      <c r="AR109" s="532"/>
      <c r="AS109" s="534"/>
      <c r="AT109" s="532"/>
      <c r="AU109" s="478"/>
      <c r="AV109" s="479"/>
      <c r="AW109" s="535"/>
      <c r="AX109" s="479"/>
      <c r="AY109" s="532"/>
      <c r="AZ109" s="533"/>
      <c r="BA109" s="535"/>
      <c r="BB109" s="536"/>
      <c r="BC109" s="537"/>
    </row>
    <row r="110" spans="1:58" ht="49.5" hidden="1" customHeight="1" thickBot="1" x14ac:dyDescent="0.6">
      <c r="A110" s="1429"/>
      <c r="B110" s="1430"/>
      <c r="C110" s="1585" t="s">
        <v>2417</v>
      </c>
      <c r="D110" s="1586"/>
      <c r="E110" s="1587"/>
      <c r="F110" s="1588"/>
      <c r="G110" s="1586"/>
      <c r="H110" s="483"/>
      <c r="I110" s="484"/>
      <c r="J110" s="486"/>
      <c r="K110" s="486"/>
      <c r="L110" s="487"/>
      <c r="M110" s="483"/>
      <c r="N110" s="488"/>
      <c r="O110" s="488"/>
      <c r="P110" s="488"/>
      <c r="Q110" s="490"/>
      <c r="R110" s="483"/>
      <c r="S110" s="700"/>
      <c r="T110" s="701"/>
      <c r="U110" s="702"/>
      <c r="V110" s="703"/>
      <c r="W110" s="704"/>
      <c r="X110" s="702"/>
      <c r="Y110" s="700"/>
      <c r="Z110" s="705"/>
      <c r="AA110" s="706"/>
      <c r="AB110" s="707"/>
      <c r="AC110" s="705"/>
      <c r="AD110" s="700"/>
      <c r="AE110" s="705"/>
      <c r="AF110" s="708"/>
      <c r="AG110" s="707"/>
      <c r="AH110" s="705"/>
      <c r="AI110" s="705"/>
      <c r="AJ110" s="700"/>
      <c r="AK110" s="705"/>
      <c r="AL110" s="708"/>
      <c r="AM110" s="700"/>
      <c r="AN110" s="705"/>
      <c r="AO110" s="705"/>
      <c r="AP110" s="705"/>
      <c r="AQ110" s="705"/>
      <c r="AR110" s="708"/>
      <c r="AS110" s="707"/>
      <c r="AT110" s="702"/>
      <c r="AU110" s="709"/>
      <c r="AV110" s="493"/>
      <c r="AW110" s="710"/>
      <c r="AX110" s="711"/>
      <c r="AY110" s="702"/>
      <c r="AZ110" s="703"/>
      <c r="BA110" s="710"/>
      <c r="BB110" s="498"/>
      <c r="BC110" s="499"/>
    </row>
    <row r="111" spans="1:58" ht="49.5" hidden="1" customHeight="1" thickBot="1" x14ac:dyDescent="0.6">
      <c r="A111" s="1410"/>
      <c r="B111" s="1431"/>
      <c r="C111" s="1553" t="s">
        <v>2395</v>
      </c>
      <c r="D111" s="1536"/>
      <c r="E111" s="1540"/>
      <c r="F111" s="1535"/>
      <c r="G111" s="1536"/>
      <c r="H111" s="694"/>
      <c r="I111" s="695"/>
      <c r="J111" s="696"/>
      <c r="K111" s="696"/>
      <c r="L111" s="697"/>
      <c r="M111" s="694"/>
      <c r="N111" s="698"/>
      <c r="O111" s="698"/>
      <c r="P111" s="698"/>
      <c r="Q111" s="699"/>
      <c r="R111" s="694"/>
      <c r="S111" s="414"/>
      <c r="T111" s="413"/>
      <c r="U111" s="415"/>
      <c r="V111" s="329"/>
      <c r="W111" s="412"/>
      <c r="X111" s="415"/>
      <c r="Y111" s="414"/>
      <c r="Z111" s="413"/>
      <c r="AA111" s="329"/>
      <c r="AB111" s="412"/>
      <c r="AC111" s="413"/>
      <c r="AD111" s="414"/>
      <c r="AE111" s="413"/>
      <c r="AF111" s="415"/>
      <c r="AG111" s="412"/>
      <c r="AH111" s="413"/>
      <c r="AI111" s="413"/>
      <c r="AJ111" s="414"/>
      <c r="AK111" s="413"/>
      <c r="AL111" s="415"/>
      <c r="AM111" s="414"/>
      <c r="AN111" s="413"/>
      <c r="AO111" s="413"/>
      <c r="AP111" s="413"/>
      <c r="AQ111" s="413"/>
      <c r="AR111" s="415"/>
      <c r="AS111" s="412"/>
      <c r="AT111" s="415"/>
      <c r="AU111" s="414"/>
      <c r="AV111" s="413"/>
      <c r="AW111" s="569"/>
      <c r="AX111" s="413"/>
      <c r="AY111" s="415"/>
      <c r="AZ111" s="329"/>
      <c r="BA111" s="569"/>
      <c r="BB111" s="570"/>
      <c r="BC111" s="608"/>
    </row>
    <row r="112" spans="1:58" ht="49.5" hidden="1" customHeight="1" thickBot="1" x14ac:dyDescent="0.6">
      <c r="A112" s="1427" t="s">
        <v>2392</v>
      </c>
      <c r="B112" s="1428"/>
      <c r="C112" s="1557" t="s">
        <v>2416</v>
      </c>
      <c r="D112" s="1432"/>
      <c r="E112" s="1433"/>
      <c r="F112" s="1434"/>
      <c r="G112" s="1432"/>
      <c r="H112" s="496"/>
      <c r="I112" s="494"/>
      <c r="J112" s="492"/>
      <c r="K112" s="492"/>
      <c r="L112" s="531"/>
      <c r="M112" s="496"/>
      <c r="N112" s="493"/>
      <c r="O112" s="493"/>
      <c r="P112" s="493"/>
      <c r="Q112" s="495"/>
      <c r="R112" s="496"/>
      <c r="S112" s="712"/>
      <c r="T112" s="479"/>
      <c r="U112" s="532"/>
      <c r="V112" s="533"/>
      <c r="W112" s="534"/>
      <c r="X112" s="532"/>
      <c r="Y112" s="478"/>
      <c r="Z112" s="479"/>
      <c r="AA112" s="533"/>
      <c r="AB112" s="534"/>
      <c r="AC112" s="479"/>
      <c r="AD112" s="478"/>
      <c r="AE112" s="479"/>
      <c r="AF112" s="532"/>
      <c r="AG112" s="534"/>
      <c r="AH112" s="479"/>
      <c r="AI112" s="479"/>
      <c r="AJ112" s="478"/>
      <c r="AK112" s="479"/>
      <c r="AL112" s="532"/>
      <c r="AM112" s="478"/>
      <c r="AN112" s="479"/>
      <c r="AO112" s="479"/>
      <c r="AP112" s="479"/>
      <c r="AQ112" s="479"/>
      <c r="AR112" s="532"/>
      <c r="AS112" s="534"/>
      <c r="AT112" s="532"/>
      <c r="AU112" s="478"/>
      <c r="AV112" s="479"/>
      <c r="AW112" s="535"/>
      <c r="AX112" s="479"/>
      <c r="AY112" s="532"/>
      <c r="AZ112" s="533"/>
      <c r="BA112" s="535"/>
      <c r="BB112" s="536"/>
      <c r="BC112" s="537"/>
    </row>
    <row r="113" spans="1:55" ht="49.5" hidden="1" customHeight="1" thickBot="1" x14ac:dyDescent="0.6">
      <c r="A113" s="1429"/>
      <c r="B113" s="1430"/>
      <c r="C113" s="1552" t="s">
        <v>2394</v>
      </c>
      <c r="D113" s="1435"/>
      <c r="E113" s="1436"/>
      <c r="F113" s="1558"/>
      <c r="G113" s="1435"/>
      <c r="H113" s="304"/>
      <c r="I113" s="305"/>
      <c r="J113" s="306"/>
      <c r="K113" s="306"/>
      <c r="L113" s="391"/>
      <c r="M113" s="304"/>
      <c r="N113" s="307"/>
      <c r="O113" s="307"/>
      <c r="P113" s="307"/>
      <c r="Q113" s="308"/>
      <c r="R113" s="304"/>
      <c r="S113" s="713"/>
      <c r="T113" s="714"/>
      <c r="U113" s="715"/>
      <c r="V113" s="716"/>
      <c r="W113" s="496"/>
      <c r="X113" s="494"/>
      <c r="Y113" s="717"/>
      <c r="Z113" s="701"/>
      <c r="AA113" s="718"/>
      <c r="AB113" s="719"/>
      <c r="AC113" s="701"/>
      <c r="AD113" s="717"/>
      <c r="AE113" s="701"/>
      <c r="AF113" s="720"/>
      <c r="AG113" s="719"/>
      <c r="AH113" s="701"/>
      <c r="AI113" s="701"/>
      <c r="AJ113" s="717"/>
      <c r="AK113" s="701"/>
      <c r="AL113" s="720"/>
      <c r="AM113" s="717"/>
      <c r="AN113" s="701"/>
      <c r="AO113" s="701"/>
      <c r="AP113" s="701"/>
      <c r="AQ113" s="701"/>
      <c r="AR113" s="720"/>
      <c r="AS113" s="719"/>
      <c r="AT113" s="494"/>
      <c r="AU113" s="492"/>
      <c r="AV113" s="493"/>
      <c r="AW113" s="497"/>
      <c r="AX113" s="493"/>
      <c r="AY113" s="494"/>
      <c r="AZ113" s="495"/>
      <c r="BA113" s="497"/>
      <c r="BB113" s="498"/>
      <c r="BC113" s="499"/>
    </row>
    <row r="114" spans="1:55" ht="49.5" hidden="1" customHeight="1" thickBot="1" x14ac:dyDescent="0.6">
      <c r="A114" s="1410"/>
      <c r="B114" s="1431"/>
      <c r="C114" s="1553" t="s">
        <v>2395</v>
      </c>
      <c r="D114" s="1536"/>
      <c r="E114" s="1540"/>
      <c r="F114" s="1535"/>
      <c r="G114" s="1536"/>
      <c r="H114" s="694"/>
      <c r="I114" s="695"/>
      <c r="J114" s="696"/>
      <c r="K114" s="696"/>
      <c r="L114" s="697"/>
      <c r="M114" s="694"/>
      <c r="N114" s="698"/>
      <c r="O114" s="698"/>
      <c r="P114" s="698"/>
      <c r="Q114" s="699"/>
      <c r="R114" s="694"/>
      <c r="S114" s="668"/>
      <c r="T114" s="721"/>
      <c r="U114" s="722"/>
      <c r="V114" s="723"/>
      <c r="W114" s="412"/>
      <c r="X114" s="415"/>
      <c r="Y114" s="414"/>
      <c r="Z114" s="413"/>
      <c r="AA114" s="329"/>
      <c r="AB114" s="412"/>
      <c r="AC114" s="413"/>
      <c r="AD114" s="414"/>
      <c r="AE114" s="413"/>
      <c r="AF114" s="415"/>
      <c r="AG114" s="412"/>
      <c r="AH114" s="413"/>
      <c r="AI114" s="413"/>
      <c r="AJ114" s="414"/>
      <c r="AK114" s="413"/>
      <c r="AL114" s="415"/>
      <c r="AM114" s="414"/>
      <c r="AN114" s="413"/>
      <c r="AO114" s="413"/>
      <c r="AP114" s="413"/>
      <c r="AQ114" s="413"/>
      <c r="AR114" s="415"/>
      <c r="AS114" s="412"/>
      <c r="AT114" s="415"/>
      <c r="AU114" s="414"/>
      <c r="AV114" s="413"/>
      <c r="AW114" s="569"/>
      <c r="AX114" s="413"/>
      <c r="AY114" s="415"/>
      <c r="AZ114" s="329"/>
      <c r="BA114" s="569"/>
      <c r="BB114" s="570"/>
      <c r="BC114" s="608"/>
    </row>
    <row r="115" spans="1:55" ht="49.5" hidden="1" customHeight="1" thickBot="1" x14ac:dyDescent="0.6">
      <c r="A115" s="1567" t="s">
        <v>2418</v>
      </c>
      <c r="B115" s="1568"/>
      <c r="C115" s="1568"/>
      <c r="D115" s="1568"/>
      <c r="E115" s="1569"/>
      <c r="F115" s="1452"/>
      <c r="G115" s="342" t="s">
        <v>2342</v>
      </c>
      <c r="H115" s="422"/>
      <c r="I115" s="447"/>
      <c r="J115" s="420"/>
      <c r="K115" s="420"/>
      <c r="L115" s="573"/>
      <c r="M115" s="422"/>
      <c r="N115" s="423"/>
      <c r="O115" s="423"/>
      <c r="P115" s="423"/>
      <c r="Q115" s="609"/>
      <c r="R115" s="343"/>
      <c r="S115" s="448"/>
      <c r="T115" s="356"/>
      <c r="U115" s="358"/>
      <c r="V115" s="360"/>
      <c r="W115" s="355"/>
      <c r="X115" s="358"/>
      <c r="Y115" s="357"/>
      <c r="Z115" s="356"/>
      <c r="AA115" s="360"/>
      <c r="AB115" s="355"/>
      <c r="AC115" s="356"/>
      <c r="AD115" s="357"/>
      <c r="AE115" s="356"/>
      <c r="AF115" s="358"/>
      <c r="AG115" s="355"/>
      <c r="AH115" s="356"/>
      <c r="AI115" s="356"/>
      <c r="AJ115" s="357"/>
      <c r="AK115" s="356"/>
      <c r="AL115" s="358"/>
      <c r="AM115" s="357"/>
      <c r="AN115" s="356"/>
      <c r="AO115" s="356"/>
      <c r="AP115" s="356"/>
      <c r="AQ115" s="356"/>
      <c r="AR115" s="358"/>
      <c r="AS115" s="355"/>
      <c r="AT115" s="358"/>
      <c r="AU115" s="357"/>
      <c r="AV115" s="356"/>
      <c r="AW115" s="359"/>
      <c r="AX115" s="356"/>
      <c r="AY115" s="358"/>
      <c r="AZ115" s="360"/>
      <c r="BA115" s="361"/>
      <c r="BB115" s="362"/>
      <c r="BC115" s="363"/>
    </row>
    <row r="116" spans="1:55" ht="49.5" hidden="1" customHeight="1" thickBot="1" x14ac:dyDescent="0.6">
      <c r="A116" s="1570"/>
      <c r="B116" s="1571"/>
      <c r="C116" s="1571"/>
      <c r="D116" s="1571"/>
      <c r="E116" s="1572"/>
      <c r="F116" s="1453"/>
      <c r="G116" s="364" t="s">
        <v>1390</v>
      </c>
      <c r="H116" s="264"/>
      <c r="I116" s="265"/>
      <c r="J116" s="267"/>
      <c r="K116" s="267"/>
      <c r="L116" s="528"/>
      <c r="M116" s="271"/>
      <c r="N116" s="274"/>
      <c r="O116" s="268"/>
      <c r="P116" s="268"/>
      <c r="Q116" s="270"/>
      <c r="R116" s="264"/>
      <c r="S116" s="267"/>
      <c r="T116" s="268"/>
      <c r="U116" s="273"/>
      <c r="V116" s="270"/>
      <c r="W116" s="264"/>
      <c r="X116" s="273"/>
      <c r="Y116" s="267"/>
      <c r="Z116" s="268"/>
      <c r="AA116" s="270"/>
      <c r="AB116" s="264"/>
      <c r="AC116" s="274"/>
      <c r="AD116" s="272"/>
      <c r="AE116" s="274"/>
      <c r="AF116" s="273"/>
      <c r="AG116" s="271"/>
      <c r="AH116" s="268"/>
      <c r="AI116" s="274"/>
      <c r="AJ116" s="272"/>
      <c r="AK116" s="274"/>
      <c r="AL116" s="273"/>
      <c r="AM116" s="267"/>
      <c r="AN116" s="268"/>
      <c r="AO116" s="268"/>
      <c r="AP116" s="268"/>
      <c r="AQ116" s="268"/>
      <c r="AR116" s="265"/>
      <c r="AS116" s="264"/>
      <c r="AT116" s="265"/>
      <c r="AU116" s="267"/>
      <c r="AV116" s="268"/>
      <c r="AW116" s="276"/>
      <c r="AX116" s="268"/>
      <c r="AY116" s="265"/>
      <c r="AZ116" s="270"/>
      <c r="BA116" s="276"/>
      <c r="BB116" s="277"/>
      <c r="BC116" s="278"/>
    </row>
    <row r="117" spans="1:55" ht="49.5" hidden="1" customHeight="1" thickBot="1" x14ac:dyDescent="0.6">
      <c r="A117" s="1573"/>
      <c r="B117" s="1574"/>
      <c r="C117" s="1574"/>
      <c r="D117" s="1574"/>
      <c r="E117" s="1575"/>
      <c r="F117" s="1454"/>
      <c r="G117" s="370" t="s">
        <v>2391</v>
      </c>
      <c r="H117" s="280"/>
      <c r="I117" s="281"/>
      <c r="J117" s="282"/>
      <c r="K117" s="282"/>
      <c r="L117" s="372"/>
      <c r="M117" s="280"/>
      <c r="N117" s="283"/>
      <c r="O117" s="283"/>
      <c r="P117" s="283"/>
      <c r="Q117" s="284"/>
      <c r="R117" s="280"/>
      <c r="S117" s="282"/>
      <c r="T117" s="283"/>
      <c r="U117" s="281"/>
      <c r="V117" s="284"/>
      <c r="W117" s="280"/>
      <c r="X117" s="281"/>
      <c r="Y117" s="282"/>
      <c r="Z117" s="283"/>
      <c r="AA117" s="284"/>
      <c r="AB117" s="280"/>
      <c r="AC117" s="283"/>
      <c r="AD117" s="282"/>
      <c r="AE117" s="283"/>
      <c r="AF117" s="281"/>
      <c r="AG117" s="280"/>
      <c r="AH117" s="283"/>
      <c r="AI117" s="283"/>
      <c r="AJ117" s="282"/>
      <c r="AK117" s="283"/>
      <c r="AL117" s="281"/>
      <c r="AM117" s="282"/>
      <c r="AN117" s="283"/>
      <c r="AO117" s="283"/>
      <c r="AP117" s="283"/>
      <c r="AQ117" s="283"/>
      <c r="AR117" s="281"/>
      <c r="AS117" s="280"/>
      <c r="AT117" s="281"/>
      <c r="AU117" s="282"/>
      <c r="AV117" s="283"/>
      <c r="AW117" s="373"/>
      <c r="AX117" s="283"/>
      <c r="AY117" s="281"/>
      <c r="AZ117" s="284"/>
      <c r="BA117" s="373"/>
      <c r="BB117" s="374"/>
      <c r="BC117" s="375"/>
    </row>
    <row r="118" spans="1:55" ht="49.5" hidden="1" customHeight="1" thickBot="1" x14ac:dyDescent="0.6">
      <c r="A118" s="1427" t="s">
        <v>2392</v>
      </c>
      <c r="B118" s="1428"/>
      <c r="C118" s="1557" t="s">
        <v>2393</v>
      </c>
      <c r="D118" s="1432"/>
      <c r="E118" s="1433"/>
      <c r="F118" s="1434"/>
      <c r="G118" s="1432"/>
      <c r="H118" s="291"/>
      <c r="I118" s="292"/>
      <c r="J118" s="293"/>
      <c r="K118" s="293"/>
      <c r="L118" s="476"/>
      <c r="M118" s="291"/>
      <c r="N118" s="294"/>
      <c r="O118" s="294"/>
      <c r="P118" s="294"/>
      <c r="Q118" s="295"/>
      <c r="R118" s="291"/>
      <c r="S118" s="378"/>
      <c r="T118" s="380"/>
      <c r="U118" s="377"/>
      <c r="V118" s="382"/>
      <c r="W118" s="376"/>
      <c r="X118" s="377"/>
      <c r="Y118" s="378"/>
      <c r="Z118" s="380"/>
      <c r="AA118" s="382"/>
      <c r="AB118" s="376"/>
      <c r="AC118" s="380"/>
      <c r="AD118" s="378"/>
      <c r="AE118" s="380"/>
      <c r="AF118" s="377"/>
      <c r="AG118" s="376"/>
      <c r="AH118" s="380"/>
      <c r="AI118" s="380"/>
      <c r="AJ118" s="378"/>
      <c r="AK118" s="380"/>
      <c r="AL118" s="377"/>
      <c r="AM118" s="378"/>
      <c r="AN118" s="380"/>
      <c r="AO118" s="380"/>
      <c r="AP118" s="380"/>
      <c r="AQ118" s="380"/>
      <c r="AR118" s="377"/>
      <c r="AS118" s="376"/>
      <c r="AT118" s="377"/>
      <c r="AU118" s="378"/>
      <c r="AV118" s="380"/>
      <c r="AW118" s="386"/>
      <c r="AX118" s="380"/>
      <c r="AY118" s="377"/>
      <c r="AZ118" s="382"/>
      <c r="BA118" s="386"/>
      <c r="BB118" s="387"/>
      <c r="BC118" s="238"/>
    </row>
    <row r="119" spans="1:55" ht="49.5" hidden="1" customHeight="1" thickBot="1" x14ac:dyDescent="0.6">
      <c r="A119" s="1429"/>
      <c r="B119" s="1430"/>
      <c r="C119" s="1576" t="s">
        <v>2417</v>
      </c>
      <c r="D119" s="1577"/>
      <c r="E119" s="1578"/>
      <c r="F119" s="1579"/>
      <c r="G119" s="1580"/>
      <c r="H119" s="597"/>
      <c r="I119" s="621"/>
      <c r="J119" s="622"/>
      <c r="K119" s="622"/>
      <c r="L119" s="623"/>
      <c r="M119" s="597"/>
      <c r="N119" s="598"/>
      <c r="O119" s="598"/>
      <c r="P119" s="598"/>
      <c r="Q119" s="599"/>
      <c r="R119" s="593"/>
      <c r="S119" s="724"/>
      <c r="T119" s="725"/>
      <c r="U119" s="626"/>
      <c r="V119" s="627"/>
      <c r="W119" s="628"/>
      <c r="X119" s="629"/>
      <c r="Y119" s="624"/>
      <c r="Z119" s="625"/>
      <c r="AA119" s="630"/>
      <c r="AB119" s="631"/>
      <c r="AC119" s="625"/>
      <c r="AD119" s="624"/>
      <c r="AE119" s="625"/>
      <c r="AF119" s="626"/>
      <c r="AG119" s="631"/>
      <c r="AH119" s="625"/>
      <c r="AI119" s="625"/>
      <c r="AJ119" s="624"/>
      <c r="AK119" s="625"/>
      <c r="AL119" s="626"/>
      <c r="AM119" s="624"/>
      <c r="AN119" s="625"/>
      <c r="AO119" s="632"/>
      <c r="AP119" s="625"/>
      <c r="AQ119" s="625"/>
      <c r="AR119" s="626"/>
      <c r="AS119" s="631"/>
      <c r="AT119" s="633"/>
      <c r="AU119" s="634"/>
      <c r="AV119" s="635"/>
      <c r="AW119" s="636"/>
      <c r="AX119" s="635"/>
      <c r="AY119" s="629"/>
      <c r="AZ119" s="637"/>
      <c r="BA119" s="638"/>
      <c r="BB119" s="639"/>
      <c r="BC119" s="640"/>
    </row>
    <row r="120" spans="1:55" ht="49.5" hidden="1" customHeight="1" thickBot="1" x14ac:dyDescent="0.6">
      <c r="A120" s="1410"/>
      <c r="B120" s="1431"/>
      <c r="C120" s="1553" t="s">
        <v>2395</v>
      </c>
      <c r="D120" s="1536"/>
      <c r="E120" s="1540"/>
      <c r="F120" s="1581"/>
      <c r="G120" s="1582"/>
      <c r="H120" s="471"/>
      <c r="I120" s="469"/>
      <c r="J120" s="472"/>
      <c r="K120" s="472"/>
      <c r="L120" s="726"/>
      <c r="M120" s="471"/>
      <c r="N120" s="468"/>
      <c r="O120" s="468"/>
      <c r="P120" s="468"/>
      <c r="Q120" s="470"/>
      <c r="R120" s="471"/>
      <c r="S120" s="727"/>
      <c r="T120" s="728"/>
      <c r="U120" s="729"/>
      <c r="V120" s="730"/>
      <c r="W120" s="731"/>
      <c r="X120" s="729"/>
      <c r="Y120" s="641"/>
      <c r="Z120" s="732"/>
      <c r="AA120" s="730"/>
      <c r="AB120" s="731"/>
      <c r="AC120" s="732"/>
      <c r="AD120" s="641"/>
      <c r="AE120" s="468"/>
      <c r="AF120" s="642"/>
      <c r="AG120" s="471"/>
      <c r="AH120" s="468"/>
      <c r="AI120" s="732"/>
      <c r="AJ120" s="472"/>
      <c r="AK120" s="646"/>
      <c r="AL120" s="469"/>
      <c r="AM120" s="472"/>
      <c r="AN120" s="468"/>
      <c r="AO120" s="468"/>
      <c r="AP120" s="468"/>
      <c r="AQ120" s="646"/>
      <c r="AR120" s="729"/>
      <c r="AS120" s="731"/>
      <c r="AT120" s="729"/>
      <c r="AU120" s="641"/>
      <c r="AV120" s="732"/>
      <c r="AW120" s="733"/>
      <c r="AX120" s="732"/>
      <c r="AY120" s="729"/>
      <c r="AZ120" s="730"/>
      <c r="BA120" s="733"/>
      <c r="BB120" s="734"/>
      <c r="BC120" s="475"/>
    </row>
    <row r="121" spans="1:55" ht="49.5" hidden="1" customHeight="1" thickBot="1" x14ac:dyDescent="0.6">
      <c r="A121" s="101"/>
      <c r="B121" s="735"/>
      <c r="C121" s="104"/>
      <c r="D121" s="104"/>
      <c r="E121" s="736"/>
      <c r="F121" s="737"/>
      <c r="G121" s="738"/>
      <c r="H121" s="461"/>
      <c r="I121" s="462"/>
      <c r="J121" s="463"/>
      <c r="K121" s="463"/>
      <c r="L121" s="464"/>
      <c r="M121" s="461"/>
      <c r="N121" s="465"/>
      <c r="O121" s="465"/>
      <c r="P121" s="465"/>
      <c r="Q121" s="466"/>
      <c r="R121" s="461"/>
      <c r="S121" s="739"/>
      <c r="T121" s="740"/>
      <c r="U121" s="741"/>
      <c r="V121" s="742"/>
      <c r="W121" s="743"/>
      <c r="X121" s="741"/>
      <c r="Y121" s="463"/>
      <c r="Z121" s="465"/>
      <c r="AA121" s="466"/>
      <c r="AB121" s="743"/>
      <c r="AC121" s="740"/>
      <c r="AD121" s="739"/>
      <c r="AE121" s="740"/>
      <c r="AF121" s="741"/>
      <c r="AG121" s="743"/>
      <c r="AH121" s="740"/>
      <c r="AI121" s="740"/>
      <c r="AJ121" s="739"/>
      <c r="AK121" s="740"/>
      <c r="AL121" s="741"/>
      <c r="AM121" s="739"/>
      <c r="AN121" s="740"/>
      <c r="AO121" s="740"/>
      <c r="AP121" s="740"/>
      <c r="AQ121" s="740"/>
      <c r="AR121" s="741"/>
      <c r="AS121" s="743"/>
      <c r="AT121" s="741"/>
      <c r="AU121" s="739"/>
      <c r="AV121" s="740"/>
      <c r="AW121" s="744"/>
      <c r="AX121" s="740"/>
      <c r="AY121" s="741"/>
      <c r="AZ121" s="742"/>
      <c r="BA121" s="744"/>
      <c r="BB121" s="745"/>
      <c r="BC121" s="746"/>
    </row>
    <row r="122" spans="1:55" ht="49.5" hidden="1" customHeight="1" thickBot="1" x14ac:dyDescent="0.6">
      <c r="A122" s="1537" t="s">
        <v>2419</v>
      </c>
      <c r="B122" s="1559"/>
      <c r="C122" s="1559"/>
      <c r="D122" s="1559"/>
      <c r="E122" s="1560"/>
      <c r="F122" s="1452"/>
      <c r="G122" s="342" t="s">
        <v>1389</v>
      </c>
      <c r="H122" s="343"/>
      <c r="I122" s="344"/>
      <c r="J122" s="345"/>
      <c r="K122" s="345"/>
      <c r="L122" s="573"/>
      <c r="M122" s="343"/>
      <c r="N122" s="572"/>
      <c r="O122" s="572"/>
      <c r="P122" s="572"/>
      <c r="Q122" s="609"/>
      <c r="R122" s="343"/>
      <c r="S122" s="610"/>
      <c r="T122" s="449"/>
      <c r="U122" s="358"/>
      <c r="V122" s="360"/>
      <c r="W122" s="355"/>
      <c r="X122" s="358"/>
      <c r="Y122" s="357"/>
      <c r="Z122" s="356"/>
      <c r="AA122" s="360"/>
      <c r="AB122" s="355"/>
      <c r="AC122" s="356"/>
      <c r="AD122" s="357"/>
      <c r="AE122" s="356"/>
      <c r="AF122" s="358"/>
      <c r="AG122" s="355"/>
      <c r="AH122" s="356"/>
      <c r="AI122" s="356"/>
      <c r="AJ122" s="357"/>
      <c r="AK122" s="356"/>
      <c r="AL122" s="358"/>
      <c r="AM122" s="357"/>
      <c r="AN122" s="356"/>
      <c r="AO122" s="356"/>
      <c r="AP122" s="356"/>
      <c r="AQ122" s="356"/>
      <c r="AR122" s="358"/>
      <c r="AS122" s="355"/>
      <c r="AT122" s="358"/>
      <c r="AU122" s="357"/>
      <c r="AV122" s="356"/>
      <c r="AW122" s="359"/>
      <c r="AX122" s="356"/>
      <c r="AY122" s="358"/>
      <c r="AZ122" s="360"/>
      <c r="BA122" s="361"/>
      <c r="BB122" s="362"/>
      <c r="BC122" s="363"/>
    </row>
    <row r="123" spans="1:55" ht="49.5" hidden="1" customHeight="1" thickBot="1" x14ac:dyDescent="0.6">
      <c r="A123" s="1561"/>
      <c r="B123" s="1562"/>
      <c r="C123" s="1562"/>
      <c r="D123" s="1562"/>
      <c r="E123" s="1563"/>
      <c r="F123" s="1453"/>
      <c r="G123" s="364" t="s">
        <v>1390</v>
      </c>
      <c r="H123" s="747"/>
      <c r="I123" s="748"/>
      <c r="J123" s="749"/>
      <c r="K123" s="749"/>
      <c r="L123" s="528"/>
      <c r="M123" s="747"/>
      <c r="N123" s="750"/>
      <c r="O123" s="750"/>
      <c r="P123" s="750"/>
      <c r="Q123" s="270"/>
      <c r="R123" s="264"/>
      <c r="S123" s="267"/>
      <c r="T123" s="268"/>
      <c r="U123" s="265"/>
      <c r="V123" s="275"/>
      <c r="W123" s="271"/>
      <c r="X123" s="273"/>
      <c r="Y123" s="272"/>
      <c r="Z123" s="429"/>
      <c r="AA123" s="275"/>
      <c r="AB123" s="271"/>
      <c r="AC123" s="274"/>
      <c r="AD123" s="272"/>
      <c r="AE123" s="274"/>
      <c r="AF123" s="273"/>
      <c r="AG123" s="271"/>
      <c r="AH123" s="274"/>
      <c r="AI123" s="274"/>
      <c r="AJ123" s="272"/>
      <c r="AK123" s="274"/>
      <c r="AL123" s="273"/>
      <c r="AM123" s="272"/>
      <c r="AN123" s="274"/>
      <c r="AO123" s="274"/>
      <c r="AP123" s="274"/>
      <c r="AQ123" s="274"/>
      <c r="AR123" s="273"/>
      <c r="AS123" s="271"/>
      <c r="AT123" s="273"/>
      <c r="AU123" s="272"/>
      <c r="AV123" s="268"/>
      <c r="AW123" s="276"/>
      <c r="AX123" s="268"/>
      <c r="AY123" s="265"/>
      <c r="AZ123" s="270"/>
      <c r="BA123" s="276"/>
      <c r="BB123" s="277"/>
      <c r="BC123" s="278"/>
    </row>
    <row r="124" spans="1:55" ht="49.5" hidden="1" customHeight="1" thickBot="1" x14ac:dyDescent="0.6">
      <c r="A124" s="1564"/>
      <c r="B124" s="1565"/>
      <c r="C124" s="1565"/>
      <c r="D124" s="1565"/>
      <c r="E124" s="1566"/>
      <c r="F124" s="1454"/>
      <c r="G124" s="370" t="s">
        <v>2391</v>
      </c>
      <c r="H124" s="280"/>
      <c r="I124" s="281"/>
      <c r="J124" s="282"/>
      <c r="K124" s="282"/>
      <c r="L124" s="372"/>
      <c r="M124" s="280"/>
      <c r="N124" s="283"/>
      <c r="O124" s="283"/>
      <c r="P124" s="283"/>
      <c r="Q124" s="284"/>
      <c r="R124" s="280"/>
      <c r="S124" s="282"/>
      <c r="T124" s="283"/>
      <c r="U124" s="281"/>
      <c r="V124" s="284"/>
      <c r="W124" s="280"/>
      <c r="X124" s="281"/>
      <c r="Y124" s="282"/>
      <c r="Z124" s="283"/>
      <c r="AA124" s="284"/>
      <c r="AB124" s="280"/>
      <c r="AC124" s="283"/>
      <c r="AD124" s="282"/>
      <c r="AE124" s="283"/>
      <c r="AF124" s="281"/>
      <c r="AG124" s="280"/>
      <c r="AH124" s="283"/>
      <c r="AI124" s="283"/>
      <c r="AJ124" s="282"/>
      <c r="AK124" s="283"/>
      <c r="AL124" s="281"/>
      <c r="AM124" s="282"/>
      <c r="AN124" s="283"/>
      <c r="AO124" s="283"/>
      <c r="AP124" s="283"/>
      <c r="AQ124" s="283"/>
      <c r="AR124" s="281"/>
      <c r="AS124" s="280"/>
      <c r="AT124" s="281"/>
      <c r="AU124" s="282"/>
      <c r="AV124" s="283"/>
      <c r="AW124" s="373"/>
      <c r="AX124" s="283"/>
      <c r="AY124" s="281"/>
      <c r="AZ124" s="284"/>
      <c r="BA124" s="373"/>
      <c r="BB124" s="374"/>
      <c r="BC124" s="375"/>
    </row>
    <row r="125" spans="1:55" ht="49.5" hidden="1" customHeight="1" thickBot="1" x14ac:dyDescent="0.6">
      <c r="A125" s="1427"/>
      <c r="B125" s="1428"/>
      <c r="C125" s="1557" t="s">
        <v>2393</v>
      </c>
      <c r="D125" s="1432"/>
      <c r="E125" s="1433"/>
      <c r="F125" s="1434"/>
      <c r="G125" s="1432"/>
      <c r="H125" s="496"/>
      <c r="I125" s="494"/>
      <c r="J125" s="492"/>
      <c r="K125" s="492"/>
      <c r="L125" s="751"/>
      <c r="M125" s="496"/>
      <c r="N125" s="493"/>
      <c r="O125" s="493"/>
      <c r="P125" s="493"/>
      <c r="Q125" s="716"/>
      <c r="R125" s="496"/>
      <c r="S125" s="478"/>
      <c r="T125" s="479"/>
      <c r="U125" s="532"/>
      <c r="V125" s="533"/>
      <c r="W125" s="534"/>
      <c r="X125" s="532"/>
      <c r="Y125" s="478"/>
      <c r="Z125" s="479"/>
      <c r="AA125" s="533"/>
      <c r="AB125" s="534"/>
      <c r="AC125" s="479"/>
      <c r="AD125" s="752"/>
      <c r="AE125" s="753"/>
      <c r="AF125" s="754"/>
      <c r="AG125" s="755"/>
      <c r="AH125" s="753"/>
      <c r="AI125" s="753"/>
      <c r="AJ125" s="752"/>
      <c r="AK125" s="753"/>
      <c r="AL125" s="754"/>
      <c r="AM125" s="752"/>
      <c r="AN125" s="753"/>
      <c r="AO125" s="753"/>
      <c r="AP125" s="753"/>
      <c r="AQ125" s="479"/>
      <c r="AR125" s="532"/>
      <c r="AS125" s="534"/>
      <c r="AT125" s="532"/>
      <c r="AU125" s="478"/>
      <c r="AV125" s="479"/>
      <c r="AW125" s="535"/>
      <c r="AX125" s="479"/>
      <c r="AY125" s="532"/>
      <c r="AZ125" s="533"/>
      <c r="BA125" s="535"/>
      <c r="BB125" s="536"/>
      <c r="BC125" s="537"/>
    </row>
    <row r="126" spans="1:55" ht="49.5" hidden="1" customHeight="1" thickBot="1" x14ac:dyDescent="0.6">
      <c r="A126" s="1429"/>
      <c r="B126" s="1430"/>
      <c r="C126" s="1552" t="s">
        <v>2394</v>
      </c>
      <c r="D126" s="1435"/>
      <c r="E126" s="1436"/>
      <c r="F126" s="1558"/>
      <c r="G126" s="1435"/>
      <c r="H126" s="304"/>
      <c r="I126" s="305"/>
      <c r="J126" s="306"/>
      <c r="K126" s="306"/>
      <c r="L126" s="391"/>
      <c r="M126" s="304"/>
      <c r="N126" s="307"/>
      <c r="O126" s="307"/>
      <c r="P126" s="307"/>
      <c r="Q126" s="308"/>
      <c r="R126" s="388"/>
      <c r="S126" s="717"/>
      <c r="T126" s="701"/>
      <c r="U126" s="720"/>
      <c r="V126" s="495"/>
      <c r="W126" s="496"/>
      <c r="X126" s="494"/>
      <c r="Y126" s="717"/>
      <c r="Z126" s="701"/>
      <c r="AA126" s="718"/>
      <c r="AB126" s="719"/>
      <c r="AC126" s="701"/>
      <c r="AD126" s="717"/>
      <c r="AE126" s="701"/>
      <c r="AF126" s="756"/>
      <c r="AG126" s="757"/>
      <c r="AH126" s="758"/>
      <c r="AI126" s="701"/>
      <c r="AJ126" s="717"/>
      <c r="AK126" s="758"/>
      <c r="AL126" s="756"/>
      <c r="AM126" s="759"/>
      <c r="AN126" s="758"/>
      <c r="AO126" s="758"/>
      <c r="AP126" s="758"/>
      <c r="AQ126" s="758"/>
      <c r="AR126" s="756"/>
      <c r="AS126" s="719"/>
      <c r="AT126" s="720"/>
      <c r="AU126" s="492"/>
      <c r="AV126" s="493"/>
      <c r="AW126" s="497"/>
      <c r="AX126" s="493"/>
      <c r="AY126" s="494"/>
      <c r="AZ126" s="495"/>
      <c r="BA126" s="497"/>
      <c r="BB126" s="498"/>
      <c r="BC126" s="499"/>
    </row>
    <row r="127" spans="1:55" ht="49.5" hidden="1" customHeight="1" thickBot="1" x14ac:dyDescent="0.6">
      <c r="A127" s="1410"/>
      <c r="B127" s="1431"/>
      <c r="C127" s="1553" t="s">
        <v>2395</v>
      </c>
      <c r="D127" s="1536"/>
      <c r="E127" s="1540"/>
      <c r="F127" s="1535"/>
      <c r="G127" s="1536"/>
      <c r="H127" s="319"/>
      <c r="I127" s="320"/>
      <c r="J127" s="321"/>
      <c r="K127" s="321"/>
      <c r="L127" s="404"/>
      <c r="M127" s="319"/>
      <c r="N127" s="322"/>
      <c r="O127" s="322"/>
      <c r="P127" s="322"/>
      <c r="Q127" s="323"/>
      <c r="R127" s="319"/>
      <c r="S127" s="416"/>
      <c r="T127" s="406"/>
      <c r="U127" s="407"/>
      <c r="V127" s="408"/>
      <c r="W127" s="409"/>
      <c r="X127" s="407"/>
      <c r="Y127" s="414"/>
      <c r="Z127" s="442"/>
      <c r="AA127" s="446"/>
      <c r="AB127" s="444"/>
      <c r="AC127" s="406"/>
      <c r="AD127" s="416"/>
      <c r="AE127" s="732"/>
      <c r="AF127" s="729"/>
      <c r="AG127" s="760"/>
      <c r="AH127" s="468"/>
      <c r="AI127" s="406"/>
      <c r="AJ127" s="641"/>
      <c r="AK127" s="732"/>
      <c r="AL127" s="642"/>
      <c r="AM127" s="472"/>
      <c r="AN127" s="468"/>
      <c r="AO127" s="468"/>
      <c r="AP127" s="468"/>
      <c r="AQ127" s="646"/>
      <c r="AR127" s="407"/>
      <c r="AS127" s="409"/>
      <c r="AT127" s="407"/>
      <c r="AU127" s="416"/>
      <c r="AV127" s="406"/>
      <c r="AW127" s="417"/>
      <c r="AX127" s="406"/>
      <c r="AY127" s="407"/>
      <c r="AZ127" s="408"/>
      <c r="BA127" s="417"/>
      <c r="BB127" s="418"/>
      <c r="BC127" s="173"/>
    </row>
    <row r="128" spans="1:55" ht="49.5" hidden="1" customHeight="1" thickBot="1" x14ac:dyDescent="0.6">
      <c r="A128" s="1537" t="s">
        <v>2420</v>
      </c>
      <c r="B128" s="1517"/>
      <c r="C128" s="1517"/>
      <c r="D128" s="1517"/>
      <c r="E128" s="1518"/>
      <c r="F128" s="1452"/>
      <c r="G128" s="342" t="s">
        <v>1389</v>
      </c>
      <c r="H128" s="343"/>
      <c r="I128" s="344"/>
      <c r="J128" s="345"/>
      <c r="K128" s="345"/>
      <c r="L128" s="573"/>
      <c r="M128" s="343"/>
      <c r="N128" s="572"/>
      <c r="O128" s="572"/>
      <c r="P128" s="572"/>
      <c r="Q128" s="609"/>
      <c r="R128" s="343"/>
      <c r="S128" s="610"/>
      <c r="T128" s="449"/>
      <c r="U128" s="358"/>
      <c r="V128" s="360"/>
      <c r="W128" s="355"/>
      <c r="X128" s="358"/>
      <c r="Y128" s="357"/>
      <c r="Z128" s="356"/>
      <c r="AA128" s="360"/>
      <c r="AB128" s="355"/>
      <c r="AC128" s="356"/>
      <c r="AD128" s="357"/>
      <c r="AE128" s="356"/>
      <c r="AF128" s="358"/>
      <c r="AG128" s="355"/>
      <c r="AH128" s="356"/>
      <c r="AI128" s="356"/>
      <c r="AJ128" s="357"/>
      <c r="AK128" s="356"/>
      <c r="AL128" s="358"/>
      <c r="AM128" s="357"/>
      <c r="AN128" s="356"/>
      <c r="AO128" s="356"/>
      <c r="AP128" s="356"/>
      <c r="AQ128" s="356"/>
      <c r="AR128" s="358"/>
      <c r="AS128" s="355"/>
      <c r="AT128" s="358"/>
      <c r="AU128" s="357"/>
      <c r="AV128" s="356"/>
      <c r="AW128" s="359"/>
      <c r="AX128" s="356"/>
      <c r="AY128" s="358"/>
      <c r="AZ128" s="360"/>
      <c r="BA128" s="361"/>
      <c r="BB128" s="362"/>
      <c r="BC128" s="363"/>
    </row>
    <row r="129" spans="1:55" ht="49.5" hidden="1" customHeight="1" thickBot="1" x14ac:dyDescent="0.6">
      <c r="A129" s="1519"/>
      <c r="B129" s="1520"/>
      <c r="C129" s="1520"/>
      <c r="D129" s="1520"/>
      <c r="E129" s="1521"/>
      <c r="F129" s="1453"/>
      <c r="G129" s="364" t="s">
        <v>1390</v>
      </c>
      <c r="H129" s="747"/>
      <c r="I129" s="748"/>
      <c r="J129" s="749"/>
      <c r="K129" s="749"/>
      <c r="L129" s="528"/>
      <c r="M129" s="747"/>
      <c r="N129" s="750"/>
      <c r="O129" s="750"/>
      <c r="P129" s="750"/>
      <c r="Q129" s="270"/>
      <c r="R129" s="264"/>
      <c r="S129" s="267"/>
      <c r="T129" s="268"/>
      <c r="U129" s="265"/>
      <c r="V129" s="270"/>
      <c r="W129" s="264"/>
      <c r="X129" s="265"/>
      <c r="Y129" s="272"/>
      <c r="Z129" s="274"/>
      <c r="AA129" s="275"/>
      <c r="AB129" s="271"/>
      <c r="AC129" s="268"/>
      <c r="AD129" s="267"/>
      <c r="AE129" s="268"/>
      <c r="AF129" s="265"/>
      <c r="AG129" s="264"/>
      <c r="AH129" s="268"/>
      <c r="AI129" s="268"/>
      <c r="AJ129" s="267"/>
      <c r="AK129" s="268"/>
      <c r="AL129" s="265"/>
      <c r="AM129" s="267"/>
      <c r="AN129" s="268"/>
      <c r="AO129" s="268"/>
      <c r="AP129" s="268"/>
      <c r="AQ129" s="268"/>
      <c r="AR129" s="265"/>
      <c r="AS129" s="264"/>
      <c r="AT129" s="265"/>
      <c r="AU129" s="267"/>
      <c r="AV129" s="268"/>
      <c r="AW129" s="276"/>
      <c r="AX129" s="268"/>
      <c r="AY129" s="265"/>
      <c r="AZ129" s="270"/>
      <c r="BA129" s="276"/>
      <c r="BB129" s="277"/>
      <c r="BC129" s="278"/>
    </row>
    <row r="130" spans="1:55" ht="49.5" hidden="1" customHeight="1" thickBot="1" x14ac:dyDescent="0.6">
      <c r="A130" s="1522"/>
      <c r="B130" s="1523"/>
      <c r="C130" s="1523"/>
      <c r="D130" s="1523"/>
      <c r="E130" s="1524"/>
      <c r="F130" s="1454"/>
      <c r="G130" s="370" t="s">
        <v>2391</v>
      </c>
      <c r="H130" s="280"/>
      <c r="I130" s="281"/>
      <c r="J130" s="282"/>
      <c r="K130" s="282"/>
      <c r="L130" s="372"/>
      <c r="M130" s="280"/>
      <c r="N130" s="283"/>
      <c r="O130" s="283"/>
      <c r="P130" s="283"/>
      <c r="Q130" s="284"/>
      <c r="R130" s="280"/>
      <c r="S130" s="282"/>
      <c r="T130" s="283"/>
      <c r="U130" s="281"/>
      <c r="V130" s="284"/>
      <c r="W130" s="280"/>
      <c r="X130" s="281"/>
      <c r="Y130" s="282"/>
      <c r="Z130" s="283"/>
      <c r="AA130" s="284"/>
      <c r="AB130" s="280"/>
      <c r="AC130" s="283"/>
      <c r="AD130" s="282"/>
      <c r="AE130" s="283"/>
      <c r="AF130" s="281"/>
      <c r="AG130" s="280"/>
      <c r="AH130" s="283"/>
      <c r="AI130" s="283"/>
      <c r="AJ130" s="282"/>
      <c r="AK130" s="283"/>
      <c r="AL130" s="281"/>
      <c r="AM130" s="282"/>
      <c r="AN130" s="283"/>
      <c r="AO130" s="283"/>
      <c r="AP130" s="283"/>
      <c r="AQ130" s="283"/>
      <c r="AR130" s="281"/>
      <c r="AS130" s="280"/>
      <c r="AT130" s="281"/>
      <c r="AU130" s="282"/>
      <c r="AV130" s="283"/>
      <c r="AW130" s="373"/>
      <c r="AX130" s="283"/>
      <c r="AY130" s="281"/>
      <c r="AZ130" s="284"/>
      <c r="BA130" s="373"/>
      <c r="BB130" s="374"/>
      <c r="BC130" s="375"/>
    </row>
    <row r="131" spans="1:55" ht="49.5" hidden="1" customHeight="1" thickBot="1" x14ac:dyDescent="0.6">
      <c r="A131" s="1427"/>
      <c r="B131" s="1428"/>
      <c r="C131" s="1557" t="s">
        <v>2393</v>
      </c>
      <c r="D131" s="1432"/>
      <c r="E131" s="1433"/>
      <c r="F131" s="1434"/>
      <c r="G131" s="1432"/>
      <c r="H131" s="496"/>
      <c r="I131" s="494"/>
      <c r="J131" s="492"/>
      <c r="K131" s="492"/>
      <c r="L131" s="751"/>
      <c r="M131" s="496"/>
      <c r="N131" s="493"/>
      <c r="O131" s="493"/>
      <c r="P131" s="493"/>
      <c r="Q131" s="716"/>
      <c r="R131" s="496"/>
      <c r="S131" s="478"/>
      <c r="T131" s="479"/>
      <c r="U131" s="532"/>
      <c r="V131" s="533"/>
      <c r="W131" s="534"/>
      <c r="X131" s="532"/>
      <c r="Y131" s="478"/>
      <c r="Z131" s="479"/>
      <c r="AA131" s="533"/>
      <c r="AB131" s="534"/>
      <c r="AC131" s="479"/>
      <c r="AD131" s="478"/>
      <c r="AE131" s="479"/>
      <c r="AF131" s="532"/>
      <c r="AG131" s="534"/>
      <c r="AH131" s="479"/>
      <c r="AI131" s="479"/>
      <c r="AJ131" s="478"/>
      <c r="AK131" s="479"/>
      <c r="AL131" s="532"/>
      <c r="AM131" s="478"/>
      <c r="AN131" s="479"/>
      <c r="AO131" s="479"/>
      <c r="AP131" s="479"/>
      <c r="AQ131" s="479"/>
      <c r="AR131" s="532"/>
      <c r="AS131" s="534"/>
      <c r="AT131" s="532"/>
      <c r="AU131" s="478"/>
      <c r="AV131" s="479"/>
      <c r="AW131" s="535"/>
      <c r="AX131" s="479"/>
      <c r="AY131" s="532"/>
      <c r="AZ131" s="533"/>
      <c r="BA131" s="535"/>
      <c r="BB131" s="536"/>
      <c r="BC131" s="537"/>
    </row>
    <row r="132" spans="1:55" ht="49.5" hidden="1" customHeight="1" thickBot="1" x14ac:dyDescent="0.6">
      <c r="A132" s="1429"/>
      <c r="B132" s="1430"/>
      <c r="C132" s="1552" t="s">
        <v>2394</v>
      </c>
      <c r="D132" s="1435"/>
      <c r="E132" s="1436"/>
      <c r="F132" s="1558"/>
      <c r="G132" s="1435"/>
      <c r="H132" s="304"/>
      <c r="I132" s="305"/>
      <c r="J132" s="306"/>
      <c r="K132" s="306"/>
      <c r="L132" s="391"/>
      <c r="M132" s="304"/>
      <c r="N132" s="307"/>
      <c r="O132" s="307"/>
      <c r="P132" s="307"/>
      <c r="Q132" s="308"/>
      <c r="R132" s="388"/>
      <c r="S132" s="717"/>
      <c r="T132" s="701"/>
      <c r="U132" s="720"/>
      <c r="V132" s="495"/>
      <c r="W132" s="496"/>
      <c r="X132" s="494"/>
      <c r="Y132" s="717"/>
      <c r="Z132" s="701"/>
      <c r="AA132" s="718"/>
      <c r="AB132" s="719"/>
      <c r="AC132" s="701"/>
      <c r="AD132" s="717"/>
      <c r="AE132" s="701"/>
      <c r="AF132" s="720"/>
      <c r="AG132" s="719"/>
      <c r="AH132" s="701"/>
      <c r="AI132" s="701"/>
      <c r="AJ132" s="717"/>
      <c r="AK132" s="701"/>
      <c r="AL132" s="720"/>
      <c r="AM132" s="717"/>
      <c r="AN132" s="701"/>
      <c r="AO132" s="701"/>
      <c r="AP132" s="701"/>
      <c r="AQ132" s="701"/>
      <c r="AR132" s="720"/>
      <c r="AS132" s="719"/>
      <c r="AT132" s="720"/>
      <c r="AU132" s="492"/>
      <c r="AV132" s="493"/>
      <c r="AW132" s="497"/>
      <c r="AX132" s="493"/>
      <c r="AY132" s="494"/>
      <c r="AZ132" s="495"/>
      <c r="BA132" s="497"/>
      <c r="BB132" s="498"/>
      <c r="BC132" s="499"/>
    </row>
    <row r="133" spans="1:55" ht="49.5" hidden="1" customHeight="1" thickBot="1" x14ac:dyDescent="0.6">
      <c r="A133" s="1410"/>
      <c r="B133" s="1431"/>
      <c r="C133" s="1553" t="s">
        <v>2395</v>
      </c>
      <c r="D133" s="1536"/>
      <c r="E133" s="1540"/>
      <c r="F133" s="1535"/>
      <c r="G133" s="1536"/>
      <c r="H133" s="319"/>
      <c r="I133" s="320"/>
      <c r="J133" s="321"/>
      <c r="K133" s="321"/>
      <c r="L133" s="404"/>
      <c r="M133" s="319"/>
      <c r="N133" s="322"/>
      <c r="O133" s="322"/>
      <c r="P133" s="322"/>
      <c r="Q133" s="323"/>
      <c r="R133" s="319"/>
      <c r="S133" s="416"/>
      <c r="T133" s="406"/>
      <c r="U133" s="407"/>
      <c r="V133" s="408"/>
      <c r="W133" s="409"/>
      <c r="X133" s="407"/>
      <c r="Y133" s="414"/>
      <c r="Z133" s="406"/>
      <c r="AA133" s="408"/>
      <c r="AB133" s="409"/>
      <c r="AC133" s="406"/>
      <c r="AD133" s="416"/>
      <c r="AE133" s="732"/>
      <c r="AF133" s="729"/>
      <c r="AG133" s="760"/>
      <c r="AH133" s="468"/>
      <c r="AI133" s="406"/>
      <c r="AJ133" s="641"/>
      <c r="AK133" s="732"/>
      <c r="AL133" s="642"/>
      <c r="AM133" s="472"/>
      <c r="AN133" s="468"/>
      <c r="AO133" s="468"/>
      <c r="AP133" s="468"/>
      <c r="AQ133" s="646"/>
      <c r="AR133" s="407"/>
      <c r="AS133" s="409"/>
      <c r="AT133" s="407"/>
      <c r="AU133" s="416"/>
      <c r="AV133" s="406"/>
      <c r="AW133" s="417"/>
      <c r="AX133" s="406"/>
      <c r="AY133" s="407"/>
      <c r="AZ133" s="408"/>
      <c r="BA133" s="417"/>
      <c r="BB133" s="418"/>
      <c r="BC133" s="173"/>
    </row>
    <row r="134" spans="1:55" ht="49.5" hidden="1" customHeight="1" thickBot="1" x14ac:dyDescent="0.6">
      <c r="A134" s="1414" t="s">
        <v>2421</v>
      </c>
      <c r="B134" s="1419"/>
      <c r="C134" s="1506"/>
      <c r="D134" s="1506"/>
      <c r="E134" s="761"/>
      <c r="F134" s="1452" t="s">
        <v>473</v>
      </c>
      <c r="G134" s="482" t="s">
        <v>1389</v>
      </c>
      <c r="H134" s="539"/>
      <c r="I134" s="540"/>
      <c r="J134" s="541"/>
      <c r="K134" s="541"/>
      <c r="L134" s="542"/>
      <c r="M134" s="539"/>
      <c r="N134" s="543"/>
      <c r="O134" s="543"/>
      <c r="P134" s="543"/>
      <c r="Q134" s="544"/>
      <c r="R134" s="539"/>
      <c r="S134" s="550"/>
      <c r="T134" s="453"/>
      <c r="U134" s="549"/>
      <c r="V134" s="554"/>
      <c r="W134" s="552"/>
      <c r="X134" s="549"/>
      <c r="Y134" s="673"/>
      <c r="Z134" s="675"/>
      <c r="AA134" s="676"/>
      <c r="AB134" s="552"/>
      <c r="AC134" s="453"/>
      <c r="AD134" s="550"/>
      <c r="AE134" s="453"/>
      <c r="AF134" s="549"/>
      <c r="AG134" s="552"/>
      <c r="AH134" s="453"/>
      <c r="AI134" s="453"/>
      <c r="AJ134" s="550"/>
      <c r="AK134" s="453"/>
      <c r="AL134" s="549"/>
      <c r="AM134" s="550"/>
      <c r="AN134" s="453"/>
      <c r="AO134" s="453"/>
      <c r="AP134" s="453"/>
      <c r="AQ134" s="453"/>
      <c r="AR134" s="549"/>
      <c r="AS134" s="552"/>
      <c r="AT134" s="549"/>
      <c r="AU134" s="550"/>
      <c r="AV134" s="453"/>
      <c r="AW134" s="553"/>
      <c r="AX134" s="453"/>
      <c r="AY134" s="549"/>
      <c r="AZ134" s="554"/>
      <c r="BA134" s="553"/>
      <c r="BB134" s="649"/>
      <c r="BC134" s="650"/>
    </row>
    <row r="135" spans="1:55" ht="49.5" hidden="1" customHeight="1" thickBot="1" x14ac:dyDescent="0.6">
      <c r="A135" s="454"/>
      <c r="B135" s="205"/>
      <c r="C135" s="1508"/>
      <c r="D135" s="1508"/>
      <c r="E135" s="481"/>
      <c r="F135" s="1453"/>
      <c r="G135" s="101" t="s">
        <v>2401</v>
      </c>
      <c r="H135" s="304"/>
      <c r="I135" s="305"/>
      <c r="J135" s="306"/>
      <c r="K135" s="306"/>
      <c r="L135" s="391"/>
      <c r="M135" s="304"/>
      <c r="N135" s="307"/>
      <c r="O135" s="307"/>
      <c r="P135" s="307"/>
      <c r="Q135" s="308"/>
      <c r="R135" s="304"/>
      <c r="S135" s="306"/>
      <c r="T135" s="307"/>
      <c r="U135" s="305"/>
      <c r="V135" s="308"/>
      <c r="W135" s="304"/>
      <c r="X135" s="305"/>
      <c r="Y135" s="306"/>
      <c r="Z135" s="307"/>
      <c r="AA135" s="308"/>
      <c r="AB135" s="304"/>
      <c r="AC135" s="307"/>
      <c r="AD135" s="306"/>
      <c r="AE135" s="307"/>
      <c r="AF135" s="305"/>
      <c r="AG135" s="304"/>
      <c r="AH135" s="307"/>
      <c r="AI135" s="307"/>
      <c r="AJ135" s="306"/>
      <c r="AK135" s="307"/>
      <c r="AL135" s="305"/>
      <c r="AM135" s="306"/>
      <c r="AN135" s="307"/>
      <c r="AO135" s="307"/>
      <c r="AP135" s="307"/>
      <c r="AQ135" s="307"/>
      <c r="AR135" s="305"/>
      <c r="AS135" s="304"/>
      <c r="AT135" s="305"/>
      <c r="AU135" s="306"/>
      <c r="AV135" s="307"/>
      <c r="AW135" s="500"/>
      <c r="AX135" s="307"/>
      <c r="AY135" s="305"/>
      <c r="AZ135" s="308"/>
      <c r="BA135" s="500"/>
      <c r="BB135" s="501"/>
      <c r="BC135" s="502"/>
    </row>
    <row r="136" spans="1:55" ht="49.5" hidden="1" customHeight="1" thickBot="1" x14ac:dyDescent="0.6">
      <c r="A136" s="1455" t="s">
        <v>2422</v>
      </c>
      <c r="B136" s="1456"/>
      <c r="C136" s="1515"/>
      <c r="D136" s="1515"/>
      <c r="E136" s="503"/>
      <c r="F136" s="1454"/>
      <c r="G136" s="504" t="s">
        <v>1390</v>
      </c>
      <c r="H136" s="505"/>
      <c r="I136" s="506"/>
      <c r="J136" s="507"/>
      <c r="K136" s="507"/>
      <c r="L136" s="508"/>
      <c r="M136" s="505"/>
      <c r="N136" s="509"/>
      <c r="O136" s="509"/>
      <c r="P136" s="509"/>
      <c r="Q136" s="510"/>
      <c r="R136" s="505"/>
      <c r="S136" s="472"/>
      <c r="T136" s="468"/>
      <c r="U136" s="469"/>
      <c r="V136" s="470"/>
      <c r="W136" s="471"/>
      <c r="X136" s="469"/>
      <c r="Y136" s="463"/>
      <c r="Z136" s="465"/>
      <c r="AA136" s="466"/>
      <c r="AB136" s="471"/>
      <c r="AC136" s="468"/>
      <c r="AD136" s="472"/>
      <c r="AE136" s="468"/>
      <c r="AF136" s="469"/>
      <c r="AG136" s="471"/>
      <c r="AH136" s="468"/>
      <c r="AI136" s="468"/>
      <c r="AJ136" s="472"/>
      <c r="AK136" s="468"/>
      <c r="AL136" s="469"/>
      <c r="AM136" s="472"/>
      <c r="AN136" s="468"/>
      <c r="AO136" s="468"/>
      <c r="AP136" s="468"/>
      <c r="AQ136" s="468"/>
      <c r="AR136" s="469"/>
      <c r="AS136" s="471"/>
      <c r="AT136" s="469"/>
      <c r="AU136" s="472"/>
      <c r="AV136" s="468"/>
      <c r="AW136" s="473"/>
      <c r="AX136" s="468"/>
      <c r="AY136" s="469"/>
      <c r="AZ136" s="470"/>
      <c r="BA136" s="473"/>
      <c r="BB136" s="474"/>
      <c r="BC136" s="475"/>
    </row>
    <row r="137" spans="1:55" ht="49.5" hidden="1" customHeight="1" thickBot="1" x14ac:dyDescent="0.6">
      <c r="A137" s="1427" t="s">
        <v>2392</v>
      </c>
      <c r="B137" s="1428"/>
      <c r="C137" s="1432" t="s">
        <v>2393</v>
      </c>
      <c r="D137" s="1432"/>
      <c r="E137" s="1433"/>
      <c r="F137" s="1434"/>
      <c r="G137" s="1432"/>
      <c r="H137" s="291"/>
      <c r="I137" s="292"/>
      <c r="J137" s="293"/>
      <c r="K137" s="293"/>
      <c r="L137" s="476"/>
      <c r="M137" s="291"/>
      <c r="N137" s="294"/>
      <c r="O137" s="294"/>
      <c r="P137" s="294"/>
      <c r="Q137" s="295"/>
      <c r="R137" s="291"/>
      <c r="S137" s="378"/>
      <c r="T137" s="380"/>
      <c r="U137" s="377"/>
      <c r="V137" s="382"/>
      <c r="W137" s="376"/>
      <c r="X137" s="377"/>
      <c r="Y137" s="293"/>
      <c r="Z137" s="294"/>
      <c r="AA137" s="295"/>
      <c r="AB137" s="376"/>
      <c r="AC137" s="380"/>
      <c r="AD137" s="378"/>
      <c r="AE137" s="380"/>
      <c r="AF137" s="377"/>
      <c r="AG137" s="376"/>
      <c r="AH137" s="380"/>
      <c r="AI137" s="380"/>
      <c r="AJ137" s="378"/>
      <c r="AK137" s="380"/>
      <c r="AL137" s="377"/>
      <c r="AM137" s="378"/>
      <c r="AN137" s="380"/>
      <c r="AO137" s="380"/>
      <c r="AP137" s="380"/>
      <c r="AQ137" s="380"/>
      <c r="AR137" s="377"/>
      <c r="AS137" s="376"/>
      <c r="AT137" s="377"/>
      <c r="AU137" s="378"/>
      <c r="AV137" s="380"/>
      <c r="AW137" s="386"/>
      <c r="AX137" s="380"/>
      <c r="AY137" s="377"/>
      <c r="AZ137" s="382"/>
      <c r="BA137" s="386"/>
      <c r="BB137" s="387"/>
      <c r="BC137" s="238"/>
    </row>
    <row r="138" spans="1:55" ht="49.5" hidden="1" customHeight="1" thickBot="1" x14ac:dyDescent="0.6">
      <c r="A138" s="1429"/>
      <c r="B138" s="1430"/>
      <c r="C138" s="1435" t="s">
        <v>2394</v>
      </c>
      <c r="D138" s="1435"/>
      <c r="E138" s="1436"/>
      <c r="F138" s="1429"/>
      <c r="G138" s="1388"/>
      <c r="H138" s="304"/>
      <c r="I138" s="305"/>
      <c r="J138" s="306"/>
      <c r="K138" s="306"/>
      <c r="L138" s="391"/>
      <c r="M138" s="304"/>
      <c r="N138" s="307"/>
      <c r="O138" s="307"/>
      <c r="P138" s="307"/>
      <c r="Q138" s="308"/>
      <c r="R138" s="304"/>
      <c r="S138" s="492"/>
      <c r="T138" s="493"/>
      <c r="U138" s="494"/>
      <c r="V138" s="495"/>
      <c r="W138" s="496"/>
      <c r="X138" s="494"/>
      <c r="Y138" s="306"/>
      <c r="Z138" s="307"/>
      <c r="AA138" s="308"/>
      <c r="AB138" s="496"/>
      <c r="AC138" s="493"/>
      <c r="AD138" s="492"/>
      <c r="AE138" s="493"/>
      <c r="AF138" s="494"/>
      <c r="AG138" s="496"/>
      <c r="AH138" s="493"/>
      <c r="AI138" s="493"/>
      <c r="AJ138" s="492"/>
      <c r="AK138" s="493"/>
      <c r="AL138" s="494"/>
      <c r="AM138" s="492"/>
      <c r="AN138" s="493"/>
      <c r="AO138" s="493"/>
      <c r="AP138" s="493"/>
      <c r="AQ138" s="493"/>
      <c r="AR138" s="494"/>
      <c r="AS138" s="496"/>
      <c r="AT138" s="494"/>
      <c r="AU138" s="492"/>
      <c r="AV138" s="493"/>
      <c r="AW138" s="497"/>
      <c r="AX138" s="493"/>
      <c r="AY138" s="494"/>
      <c r="AZ138" s="495"/>
      <c r="BA138" s="497"/>
      <c r="BB138" s="498"/>
      <c r="BC138" s="499"/>
    </row>
    <row r="139" spans="1:55" ht="49.5" hidden="1" customHeight="1" thickBot="1" x14ac:dyDescent="0.6">
      <c r="A139" s="1410"/>
      <c r="B139" s="1431"/>
      <c r="C139" s="1536" t="s">
        <v>2395</v>
      </c>
      <c r="D139" s="1536"/>
      <c r="E139" s="1540"/>
      <c r="F139" s="1535"/>
      <c r="G139" s="1536"/>
      <c r="H139" s="694"/>
      <c r="I139" s="695"/>
      <c r="J139" s="696"/>
      <c r="K139" s="696"/>
      <c r="L139" s="697"/>
      <c r="M139" s="694"/>
      <c r="N139" s="698"/>
      <c r="O139" s="698"/>
      <c r="P139" s="698"/>
      <c r="Q139" s="699"/>
      <c r="R139" s="694"/>
      <c r="S139" s="414"/>
      <c r="T139" s="413"/>
      <c r="U139" s="415"/>
      <c r="V139" s="329"/>
      <c r="W139" s="412"/>
      <c r="X139" s="415"/>
      <c r="Y139" s="696"/>
      <c r="Z139" s="698"/>
      <c r="AA139" s="699"/>
      <c r="AB139" s="412"/>
      <c r="AC139" s="413"/>
      <c r="AD139" s="414"/>
      <c r="AE139" s="413"/>
      <c r="AF139" s="415"/>
      <c r="AG139" s="412"/>
      <c r="AH139" s="413"/>
      <c r="AI139" s="413"/>
      <c r="AJ139" s="414"/>
      <c r="AK139" s="413"/>
      <c r="AL139" s="415"/>
      <c r="AM139" s="414"/>
      <c r="AN139" s="413"/>
      <c r="AO139" s="413"/>
      <c r="AP139" s="413"/>
      <c r="AQ139" s="413"/>
      <c r="AR139" s="415"/>
      <c r="AS139" s="412"/>
      <c r="AT139" s="415"/>
      <c r="AU139" s="414"/>
      <c r="AV139" s="413"/>
      <c r="AW139" s="569"/>
      <c r="AX139" s="413"/>
      <c r="AY139" s="415"/>
      <c r="AZ139" s="329"/>
      <c r="BA139" s="569"/>
      <c r="BB139" s="570"/>
      <c r="BC139" s="608"/>
    </row>
    <row r="140" spans="1:55" ht="49.5" hidden="1" customHeight="1" thickBot="1" x14ac:dyDescent="0.6">
      <c r="A140" s="454"/>
      <c r="B140" s="205"/>
      <c r="C140" s="98"/>
      <c r="D140" s="98"/>
      <c r="E140" s="519"/>
      <c r="F140" s="454"/>
      <c r="G140" s="98"/>
      <c r="H140" s="304"/>
      <c r="I140" s="305"/>
      <c r="J140" s="306"/>
      <c r="K140" s="306"/>
      <c r="L140" s="391"/>
      <c r="M140" s="304"/>
      <c r="N140" s="307"/>
      <c r="O140" s="307"/>
      <c r="P140" s="307"/>
      <c r="Q140" s="308"/>
      <c r="R140" s="304"/>
      <c r="S140" s="520"/>
      <c r="T140" s="521"/>
      <c r="U140" s="522"/>
      <c r="V140" s="523"/>
      <c r="W140" s="524"/>
      <c r="X140" s="522"/>
      <c r="Y140" s="306"/>
      <c r="Z140" s="307"/>
      <c r="AA140" s="308"/>
      <c r="AB140" s="524"/>
      <c r="AC140" s="521"/>
      <c r="AD140" s="520"/>
      <c r="AE140" s="521"/>
      <c r="AF140" s="522"/>
      <c r="AG140" s="524"/>
      <c r="AH140" s="521"/>
      <c r="AI140" s="521"/>
      <c r="AJ140" s="520"/>
      <c r="AK140" s="521"/>
      <c r="AL140" s="522"/>
      <c r="AM140" s="520"/>
      <c r="AN140" s="521"/>
      <c r="AO140" s="521"/>
      <c r="AP140" s="521"/>
      <c r="AQ140" s="521"/>
      <c r="AR140" s="522"/>
      <c r="AS140" s="524"/>
      <c r="AT140" s="522"/>
      <c r="AU140" s="520"/>
      <c r="AV140" s="521"/>
      <c r="AW140" s="525"/>
      <c r="AX140" s="521"/>
      <c r="AY140" s="522"/>
      <c r="AZ140" s="523"/>
      <c r="BA140" s="525"/>
      <c r="BB140" s="526"/>
      <c r="BC140" s="502"/>
    </row>
    <row r="141" spans="1:55" ht="49.5" hidden="1" customHeight="1" thickBot="1" x14ac:dyDescent="0.6">
      <c r="A141" s="1414" t="s">
        <v>2421</v>
      </c>
      <c r="B141" s="1419"/>
      <c r="C141" s="1554" t="s">
        <v>2423</v>
      </c>
      <c r="D141" s="1506"/>
      <c r="E141" s="1479"/>
      <c r="F141" s="1452"/>
      <c r="G141" s="482" t="s">
        <v>1389</v>
      </c>
      <c r="H141" s="539"/>
      <c r="I141" s="540"/>
      <c r="J141" s="541"/>
      <c r="K141" s="541"/>
      <c r="L141" s="542"/>
      <c r="M141" s="539"/>
      <c r="N141" s="543"/>
      <c r="O141" s="543"/>
      <c r="P141" s="543"/>
      <c r="Q141" s="544"/>
      <c r="R141" s="539"/>
      <c r="S141" s="545"/>
      <c r="T141" s="656"/>
      <c r="U141" s="546"/>
      <c r="V141" s="547"/>
      <c r="W141" s="548"/>
      <c r="X141" s="549"/>
      <c r="Y141" s="550"/>
      <c r="Z141" s="453"/>
      <c r="AA141" s="554"/>
      <c r="AB141" s="552"/>
      <c r="AC141" s="453"/>
      <c r="AD141" s="550"/>
      <c r="AE141" s="453"/>
      <c r="AF141" s="549"/>
      <c r="AG141" s="552"/>
      <c r="AH141" s="453"/>
      <c r="AI141" s="453"/>
      <c r="AJ141" s="550"/>
      <c r="AK141" s="453"/>
      <c r="AL141" s="549"/>
      <c r="AM141" s="550"/>
      <c r="AN141" s="453"/>
      <c r="AO141" s="453"/>
      <c r="AP141" s="453"/>
      <c r="AQ141" s="453"/>
      <c r="AR141" s="549"/>
      <c r="AS141" s="552"/>
      <c r="AT141" s="549"/>
      <c r="AU141" s="550"/>
      <c r="AV141" s="453"/>
      <c r="AW141" s="553"/>
      <c r="AX141" s="453"/>
      <c r="AY141" s="549"/>
      <c r="AZ141" s="554"/>
      <c r="BA141" s="555"/>
      <c r="BB141" s="556"/>
      <c r="BC141" s="127"/>
    </row>
    <row r="142" spans="1:55" ht="49.5" hidden="1" customHeight="1" thickBot="1" x14ac:dyDescent="0.6">
      <c r="A142" s="454"/>
      <c r="B142" s="205"/>
      <c r="C142" s="1555"/>
      <c r="D142" s="1508"/>
      <c r="E142" s="1481"/>
      <c r="F142" s="1453"/>
      <c r="G142" s="557" t="s">
        <v>1390</v>
      </c>
      <c r="H142" s="558"/>
      <c r="I142" s="559"/>
      <c r="J142" s="560"/>
      <c r="K142" s="560"/>
      <c r="L142" s="561"/>
      <c r="M142" s="558"/>
      <c r="N142" s="562"/>
      <c r="O142" s="562"/>
      <c r="P142" s="562"/>
      <c r="Q142" s="563"/>
      <c r="R142" s="558"/>
      <c r="S142" s="564"/>
      <c r="T142" s="565"/>
      <c r="U142" s="320"/>
      <c r="V142" s="323"/>
      <c r="W142" s="319"/>
      <c r="X142" s="320"/>
      <c r="Y142" s="321"/>
      <c r="Z142" s="322"/>
      <c r="AA142" s="323"/>
      <c r="AB142" s="319"/>
      <c r="AC142" s="322"/>
      <c r="AD142" s="321"/>
      <c r="AE142" s="322"/>
      <c r="AF142" s="320"/>
      <c r="AG142" s="319"/>
      <c r="AH142" s="322"/>
      <c r="AI142" s="322"/>
      <c r="AJ142" s="321"/>
      <c r="AK142" s="322"/>
      <c r="AL142" s="320"/>
      <c r="AM142" s="321"/>
      <c r="AN142" s="322"/>
      <c r="AO142" s="322"/>
      <c r="AP142" s="322"/>
      <c r="AQ142" s="322"/>
      <c r="AR142" s="320"/>
      <c r="AS142" s="319"/>
      <c r="AT142" s="320"/>
      <c r="AU142" s="321"/>
      <c r="AV142" s="322"/>
      <c r="AW142" s="566"/>
      <c r="AX142" s="322"/>
      <c r="AY142" s="320"/>
      <c r="AZ142" s="323"/>
      <c r="BA142" s="566"/>
      <c r="BB142" s="567"/>
      <c r="BC142" s="173"/>
    </row>
    <row r="143" spans="1:55" ht="49.5" hidden="1" customHeight="1" thickBot="1" x14ac:dyDescent="0.6">
      <c r="A143" s="1455" t="s">
        <v>2424</v>
      </c>
      <c r="B143" s="1456"/>
      <c r="C143" s="1556"/>
      <c r="D143" s="1515"/>
      <c r="E143" s="1484"/>
      <c r="F143" s="1454"/>
      <c r="G143" s="101" t="s">
        <v>2391</v>
      </c>
      <c r="H143" s="461"/>
      <c r="I143" s="462"/>
      <c r="J143" s="463"/>
      <c r="K143" s="463"/>
      <c r="L143" s="464"/>
      <c r="M143" s="461"/>
      <c r="N143" s="465"/>
      <c r="O143" s="465"/>
      <c r="P143" s="465"/>
      <c r="Q143" s="466"/>
      <c r="R143" s="461"/>
      <c r="S143" s="472"/>
      <c r="T143" s="468"/>
      <c r="U143" s="469"/>
      <c r="V143" s="470"/>
      <c r="W143" s="471"/>
      <c r="X143" s="469"/>
      <c r="Y143" s="472"/>
      <c r="Z143" s="468"/>
      <c r="AA143" s="470"/>
      <c r="AB143" s="471"/>
      <c r="AC143" s="468"/>
      <c r="AD143" s="472"/>
      <c r="AE143" s="468"/>
      <c r="AF143" s="469"/>
      <c r="AG143" s="471"/>
      <c r="AH143" s="468"/>
      <c r="AI143" s="468"/>
      <c r="AJ143" s="472"/>
      <c r="AK143" s="468"/>
      <c r="AL143" s="469"/>
      <c r="AM143" s="472"/>
      <c r="AN143" s="468"/>
      <c r="AO143" s="468"/>
      <c r="AP143" s="468"/>
      <c r="AQ143" s="468"/>
      <c r="AR143" s="469"/>
      <c r="AS143" s="471"/>
      <c r="AT143" s="469"/>
      <c r="AU143" s="472"/>
      <c r="AV143" s="468"/>
      <c r="AW143" s="473"/>
      <c r="AX143" s="468"/>
      <c r="AY143" s="469"/>
      <c r="AZ143" s="470"/>
      <c r="BA143" s="473"/>
      <c r="BB143" s="474"/>
      <c r="BC143" s="475"/>
    </row>
    <row r="144" spans="1:55" ht="49.5" hidden="1" customHeight="1" thickBot="1" x14ac:dyDescent="0.6">
      <c r="A144" s="1427" t="s">
        <v>2392</v>
      </c>
      <c r="B144" s="1428"/>
      <c r="C144" s="1432" t="s">
        <v>2393</v>
      </c>
      <c r="D144" s="1432"/>
      <c r="E144" s="1433"/>
      <c r="F144" s="1434"/>
      <c r="G144" s="1432"/>
      <c r="H144" s="496"/>
      <c r="I144" s="494"/>
      <c r="J144" s="492"/>
      <c r="K144" s="492"/>
      <c r="L144" s="531"/>
      <c r="M144" s="496"/>
      <c r="N144" s="493"/>
      <c r="O144" s="493"/>
      <c r="P144" s="493"/>
      <c r="Q144" s="495"/>
      <c r="R144" s="496"/>
      <c r="S144" s="478"/>
      <c r="T144" s="479"/>
      <c r="U144" s="532"/>
      <c r="V144" s="533"/>
      <c r="W144" s="534"/>
      <c r="X144" s="532"/>
      <c r="Y144" s="478"/>
      <c r="Z144" s="479"/>
      <c r="AA144" s="533"/>
      <c r="AB144" s="534"/>
      <c r="AC144" s="479"/>
      <c r="AD144" s="478"/>
      <c r="AE144" s="479"/>
      <c r="AF144" s="532"/>
      <c r="AG144" s="534"/>
      <c r="AH144" s="479"/>
      <c r="AI144" s="479"/>
      <c r="AJ144" s="478"/>
      <c r="AK144" s="479"/>
      <c r="AL144" s="532"/>
      <c r="AM144" s="478"/>
      <c r="AN144" s="479"/>
      <c r="AO144" s="479"/>
      <c r="AP144" s="479"/>
      <c r="AQ144" s="479"/>
      <c r="AR144" s="532"/>
      <c r="AS144" s="534"/>
      <c r="AT144" s="532"/>
      <c r="AU144" s="478"/>
      <c r="AV144" s="479"/>
      <c r="AW144" s="535"/>
      <c r="AX144" s="479"/>
      <c r="AY144" s="532"/>
      <c r="AZ144" s="533"/>
      <c r="BA144" s="535"/>
      <c r="BB144" s="536"/>
      <c r="BC144" s="537"/>
    </row>
    <row r="145" spans="1:56" ht="49.5" hidden="1" customHeight="1" thickBot="1" x14ac:dyDescent="0.6">
      <c r="A145" s="1429"/>
      <c r="B145" s="1430"/>
      <c r="C145" s="1435" t="s">
        <v>2394</v>
      </c>
      <c r="D145" s="1435"/>
      <c r="E145" s="1436"/>
      <c r="F145" s="1429"/>
      <c r="G145" s="1388"/>
      <c r="H145" s="304"/>
      <c r="I145" s="305"/>
      <c r="J145" s="306"/>
      <c r="K145" s="306"/>
      <c r="L145" s="391"/>
      <c r="M145" s="304"/>
      <c r="N145" s="307"/>
      <c r="O145" s="307"/>
      <c r="P145" s="307"/>
      <c r="Q145" s="308"/>
      <c r="R145" s="304"/>
      <c r="S145" s="713"/>
      <c r="T145" s="714"/>
      <c r="U145" s="720"/>
      <c r="V145" s="495"/>
      <c r="W145" s="496"/>
      <c r="X145" s="494"/>
      <c r="Y145" s="717"/>
      <c r="Z145" s="701"/>
      <c r="AA145" s="718"/>
      <c r="AB145" s="719"/>
      <c r="AC145" s="701"/>
      <c r="AD145" s="717"/>
      <c r="AE145" s="701"/>
      <c r="AF145" s="720"/>
      <c r="AG145" s="719"/>
      <c r="AH145" s="701"/>
      <c r="AI145" s="701"/>
      <c r="AJ145" s="717"/>
      <c r="AK145" s="701"/>
      <c r="AL145" s="720"/>
      <c r="AM145" s="717"/>
      <c r="AN145" s="701"/>
      <c r="AO145" s="701"/>
      <c r="AP145" s="701"/>
      <c r="AQ145" s="701"/>
      <c r="AR145" s="720"/>
      <c r="AS145" s="719"/>
      <c r="AT145" s="720"/>
      <c r="AU145" s="492"/>
      <c r="AV145" s="493"/>
      <c r="AW145" s="497"/>
      <c r="AX145" s="493"/>
      <c r="AY145" s="494"/>
      <c r="AZ145" s="495"/>
      <c r="BA145" s="497"/>
      <c r="BB145" s="498"/>
      <c r="BC145" s="499"/>
    </row>
    <row r="146" spans="1:56" ht="49.5" hidden="1" customHeight="1" thickBot="1" x14ac:dyDescent="0.6">
      <c r="A146" s="1410"/>
      <c r="B146" s="1431"/>
      <c r="C146" s="1536" t="s">
        <v>2395</v>
      </c>
      <c r="D146" s="1536"/>
      <c r="E146" s="1540"/>
      <c r="F146" s="1439"/>
      <c r="G146" s="1440"/>
      <c r="H146" s="319"/>
      <c r="I146" s="320"/>
      <c r="J146" s="321"/>
      <c r="K146" s="321"/>
      <c r="L146" s="404"/>
      <c r="M146" s="319"/>
      <c r="N146" s="322"/>
      <c r="O146" s="322"/>
      <c r="P146" s="322"/>
      <c r="Q146" s="323"/>
      <c r="R146" s="319"/>
      <c r="S146" s="762"/>
      <c r="T146" s="406"/>
      <c r="U146" s="407"/>
      <c r="V146" s="408"/>
      <c r="W146" s="409"/>
      <c r="X146" s="407"/>
      <c r="Y146" s="414"/>
      <c r="Z146" s="406"/>
      <c r="AA146" s="408"/>
      <c r="AB146" s="409"/>
      <c r="AC146" s="406"/>
      <c r="AD146" s="416"/>
      <c r="AE146" s="468"/>
      <c r="AF146" s="469"/>
      <c r="AG146" s="471"/>
      <c r="AH146" s="468"/>
      <c r="AI146" s="406"/>
      <c r="AJ146" s="472"/>
      <c r="AK146" s="468"/>
      <c r="AL146" s="469"/>
      <c r="AM146" s="472"/>
      <c r="AN146" s="468"/>
      <c r="AO146" s="468"/>
      <c r="AP146" s="468"/>
      <c r="AQ146" s="646"/>
      <c r="AR146" s="407"/>
      <c r="AS146" s="409"/>
      <c r="AT146" s="407"/>
      <c r="AU146" s="416"/>
      <c r="AV146" s="406"/>
      <c r="AW146" s="417"/>
      <c r="AX146" s="406"/>
      <c r="AY146" s="407"/>
      <c r="AZ146" s="408"/>
      <c r="BA146" s="417"/>
      <c r="BB146" s="418"/>
      <c r="BC146" s="173"/>
    </row>
    <row r="147" spans="1:56" ht="49.5" hidden="1" customHeight="1" thickBot="1" x14ac:dyDescent="0.6">
      <c r="A147" s="1414" t="s">
        <v>2421</v>
      </c>
      <c r="B147" s="1419"/>
      <c r="C147" s="1554" t="s">
        <v>2425</v>
      </c>
      <c r="D147" s="1506"/>
      <c r="E147" s="1479"/>
      <c r="F147" s="1452"/>
      <c r="G147" s="482" t="s">
        <v>1389</v>
      </c>
      <c r="H147" s="539"/>
      <c r="I147" s="540"/>
      <c r="J147" s="541"/>
      <c r="K147" s="541"/>
      <c r="L147" s="542"/>
      <c r="M147" s="539"/>
      <c r="N147" s="543"/>
      <c r="O147" s="543"/>
      <c r="P147" s="543"/>
      <c r="Q147" s="544"/>
      <c r="R147" s="539"/>
      <c r="S147" s="545"/>
      <c r="T147" s="656"/>
      <c r="U147" s="546"/>
      <c r="V147" s="547"/>
      <c r="W147" s="548"/>
      <c r="X147" s="549"/>
      <c r="Y147" s="550"/>
      <c r="Z147" s="453"/>
      <c r="AA147" s="554"/>
      <c r="AB147" s="552"/>
      <c r="AC147" s="453"/>
      <c r="AD147" s="550"/>
      <c r="AE147" s="453"/>
      <c r="AF147" s="549"/>
      <c r="AG147" s="552"/>
      <c r="AH147" s="453"/>
      <c r="AI147" s="453"/>
      <c r="AJ147" s="550"/>
      <c r="AK147" s="453"/>
      <c r="AL147" s="549"/>
      <c r="AM147" s="550"/>
      <c r="AN147" s="453"/>
      <c r="AO147" s="453"/>
      <c r="AP147" s="453"/>
      <c r="AQ147" s="453"/>
      <c r="AR147" s="549"/>
      <c r="AS147" s="552"/>
      <c r="AT147" s="549"/>
      <c r="AU147" s="550"/>
      <c r="AV147" s="453"/>
      <c r="AW147" s="553"/>
      <c r="AX147" s="453"/>
      <c r="AY147" s="549"/>
      <c r="AZ147" s="554"/>
      <c r="BA147" s="555"/>
      <c r="BB147" s="556"/>
      <c r="BC147" s="127"/>
    </row>
    <row r="148" spans="1:56" ht="49.5" hidden="1" customHeight="1" thickBot="1" x14ac:dyDescent="0.6">
      <c r="A148" s="454"/>
      <c r="B148" s="205"/>
      <c r="C148" s="1555"/>
      <c r="D148" s="1508"/>
      <c r="E148" s="1481"/>
      <c r="F148" s="1453"/>
      <c r="G148" s="557" t="s">
        <v>1390</v>
      </c>
      <c r="H148" s="558"/>
      <c r="I148" s="559"/>
      <c r="J148" s="560"/>
      <c r="K148" s="560"/>
      <c r="L148" s="561"/>
      <c r="M148" s="558"/>
      <c r="N148" s="562"/>
      <c r="O148" s="562"/>
      <c r="P148" s="562"/>
      <c r="Q148" s="563"/>
      <c r="R148" s="558"/>
      <c r="S148" s="564"/>
      <c r="T148" s="565"/>
      <c r="U148" s="320"/>
      <c r="V148" s="323"/>
      <c r="W148" s="319"/>
      <c r="X148" s="320"/>
      <c r="Y148" s="321"/>
      <c r="Z148" s="322"/>
      <c r="AA148" s="323"/>
      <c r="AB148" s="319"/>
      <c r="AC148" s="322"/>
      <c r="AD148" s="321"/>
      <c r="AE148" s="322"/>
      <c r="AF148" s="320"/>
      <c r="AG148" s="319"/>
      <c r="AH148" s="322"/>
      <c r="AI148" s="322"/>
      <c r="AJ148" s="321"/>
      <c r="AK148" s="322"/>
      <c r="AL148" s="320"/>
      <c r="AM148" s="321"/>
      <c r="AN148" s="322"/>
      <c r="AO148" s="322"/>
      <c r="AP148" s="322"/>
      <c r="AQ148" s="322"/>
      <c r="AR148" s="320"/>
      <c r="AS148" s="319"/>
      <c r="AT148" s="320"/>
      <c r="AU148" s="321"/>
      <c r="AV148" s="322"/>
      <c r="AW148" s="566"/>
      <c r="AX148" s="322"/>
      <c r="AY148" s="320"/>
      <c r="AZ148" s="323"/>
      <c r="BA148" s="566"/>
      <c r="BB148" s="567"/>
      <c r="BC148" s="173"/>
    </row>
    <row r="149" spans="1:56" ht="49.5" hidden="1" customHeight="1" thickBot="1" x14ac:dyDescent="0.6">
      <c r="A149" s="1455" t="s">
        <v>2426</v>
      </c>
      <c r="B149" s="1456"/>
      <c r="C149" s="1556"/>
      <c r="D149" s="1515"/>
      <c r="E149" s="1484"/>
      <c r="F149" s="1454"/>
      <c r="G149" s="101" t="s">
        <v>2391</v>
      </c>
      <c r="H149" s="461"/>
      <c r="I149" s="462"/>
      <c r="J149" s="463"/>
      <c r="K149" s="463"/>
      <c r="L149" s="464"/>
      <c r="M149" s="461"/>
      <c r="N149" s="465"/>
      <c r="O149" s="465"/>
      <c r="P149" s="465"/>
      <c r="Q149" s="466"/>
      <c r="R149" s="461"/>
      <c r="S149" s="472"/>
      <c r="T149" s="468"/>
      <c r="U149" s="469"/>
      <c r="V149" s="470"/>
      <c r="W149" s="471"/>
      <c r="X149" s="469"/>
      <c r="Y149" s="472"/>
      <c r="Z149" s="468"/>
      <c r="AA149" s="470"/>
      <c r="AB149" s="471"/>
      <c r="AC149" s="468"/>
      <c r="AD149" s="472"/>
      <c r="AE149" s="468"/>
      <c r="AF149" s="469"/>
      <c r="AG149" s="471"/>
      <c r="AH149" s="468"/>
      <c r="AI149" s="468"/>
      <c r="AJ149" s="472"/>
      <c r="AK149" s="468"/>
      <c r="AL149" s="469"/>
      <c r="AM149" s="472"/>
      <c r="AN149" s="468"/>
      <c r="AO149" s="468"/>
      <c r="AP149" s="468"/>
      <c r="AQ149" s="468"/>
      <c r="AR149" s="469"/>
      <c r="AS149" s="471"/>
      <c r="AT149" s="469"/>
      <c r="AU149" s="472"/>
      <c r="AV149" s="468"/>
      <c r="AW149" s="473"/>
      <c r="AX149" s="468"/>
      <c r="AY149" s="469"/>
      <c r="AZ149" s="470"/>
      <c r="BA149" s="473"/>
      <c r="BB149" s="474"/>
      <c r="BC149" s="475"/>
    </row>
    <row r="150" spans="1:56" ht="49.5" hidden="1" customHeight="1" thickBot="1" x14ac:dyDescent="0.6">
      <c r="A150" s="1427" t="s">
        <v>2392</v>
      </c>
      <c r="B150" s="1428"/>
      <c r="C150" s="1432" t="s">
        <v>2393</v>
      </c>
      <c r="D150" s="1432"/>
      <c r="E150" s="1433"/>
      <c r="F150" s="1434"/>
      <c r="G150" s="1432"/>
      <c r="H150" s="496"/>
      <c r="I150" s="494"/>
      <c r="J150" s="492"/>
      <c r="K150" s="492"/>
      <c r="L150" s="531"/>
      <c r="M150" s="496"/>
      <c r="N150" s="493"/>
      <c r="O150" s="493"/>
      <c r="P150" s="493"/>
      <c r="Q150" s="495"/>
      <c r="R150" s="496"/>
      <c r="S150" s="478"/>
      <c r="T150" s="479"/>
      <c r="U150" s="532"/>
      <c r="V150" s="533"/>
      <c r="W150" s="534"/>
      <c r="X150" s="532"/>
      <c r="Y150" s="478"/>
      <c r="Z150" s="479"/>
      <c r="AA150" s="533"/>
      <c r="AB150" s="534"/>
      <c r="AC150" s="479"/>
      <c r="AD150" s="478"/>
      <c r="AE150" s="479"/>
      <c r="AF150" s="532"/>
      <c r="AG150" s="534"/>
      <c r="AH150" s="479"/>
      <c r="AI150" s="479"/>
      <c r="AJ150" s="478"/>
      <c r="AK150" s="479"/>
      <c r="AL150" s="532"/>
      <c r="AM150" s="478"/>
      <c r="AN150" s="479"/>
      <c r="AO150" s="479"/>
      <c r="AP150" s="479"/>
      <c r="AQ150" s="479"/>
      <c r="AR150" s="532"/>
      <c r="AS150" s="534"/>
      <c r="AT150" s="532"/>
      <c r="AU150" s="478"/>
      <c r="AV150" s="479"/>
      <c r="AW150" s="535"/>
      <c r="AX150" s="479"/>
      <c r="AY150" s="532"/>
      <c r="AZ150" s="533"/>
      <c r="BA150" s="535"/>
      <c r="BB150" s="536"/>
      <c r="BC150" s="537"/>
    </row>
    <row r="151" spans="1:56" ht="49.5" hidden="1" customHeight="1" thickBot="1" x14ac:dyDescent="0.6">
      <c r="A151" s="1429"/>
      <c r="B151" s="1430"/>
      <c r="C151" s="1435" t="s">
        <v>2394</v>
      </c>
      <c r="D151" s="1435"/>
      <c r="E151" s="1436"/>
      <c r="F151" s="1429"/>
      <c r="G151" s="1388"/>
      <c r="H151" s="304"/>
      <c r="I151" s="305"/>
      <c r="J151" s="306"/>
      <c r="K151" s="306"/>
      <c r="L151" s="391"/>
      <c r="M151" s="304"/>
      <c r="N151" s="307"/>
      <c r="O151" s="307"/>
      <c r="P151" s="307"/>
      <c r="Q151" s="308"/>
      <c r="R151" s="304"/>
      <c r="S151" s="713"/>
      <c r="T151" s="714"/>
      <c r="U151" s="720"/>
      <c r="V151" s="495"/>
      <c r="W151" s="496"/>
      <c r="X151" s="494"/>
      <c r="Y151" s="717"/>
      <c r="Z151" s="701"/>
      <c r="AA151" s="718"/>
      <c r="AB151" s="719"/>
      <c r="AC151" s="701"/>
      <c r="AD151" s="717"/>
      <c r="AE151" s="701"/>
      <c r="AF151" s="720"/>
      <c r="AG151" s="719"/>
      <c r="AH151" s="701"/>
      <c r="AI151" s="701"/>
      <c r="AJ151" s="717"/>
      <c r="AK151" s="701"/>
      <c r="AL151" s="720"/>
      <c r="AM151" s="717"/>
      <c r="AN151" s="701"/>
      <c r="AO151" s="701"/>
      <c r="AP151" s="701"/>
      <c r="AQ151" s="701"/>
      <c r="AR151" s="720"/>
      <c r="AS151" s="719"/>
      <c r="AT151" s="720"/>
      <c r="AU151" s="492"/>
      <c r="AV151" s="493"/>
      <c r="AW151" s="497"/>
      <c r="AX151" s="493"/>
      <c r="AY151" s="494"/>
      <c r="AZ151" s="495"/>
      <c r="BA151" s="497"/>
      <c r="BB151" s="498"/>
      <c r="BC151" s="499"/>
    </row>
    <row r="152" spans="1:56" ht="49.5" hidden="1" customHeight="1" thickBot="1" x14ac:dyDescent="0.6">
      <c r="A152" s="1410"/>
      <c r="B152" s="1431"/>
      <c r="C152" s="1536" t="s">
        <v>2395</v>
      </c>
      <c r="D152" s="1536"/>
      <c r="E152" s="1540"/>
      <c r="F152" s="1439"/>
      <c r="G152" s="1440"/>
      <c r="H152" s="319"/>
      <c r="I152" s="320"/>
      <c r="J152" s="321"/>
      <c r="K152" s="321"/>
      <c r="L152" s="404"/>
      <c r="M152" s="319"/>
      <c r="N152" s="322"/>
      <c r="O152" s="322"/>
      <c r="P152" s="322"/>
      <c r="Q152" s="323"/>
      <c r="R152" s="319"/>
      <c r="S152" s="762"/>
      <c r="T152" s="406"/>
      <c r="U152" s="407"/>
      <c r="V152" s="408"/>
      <c r="W152" s="409"/>
      <c r="X152" s="407"/>
      <c r="Y152" s="414"/>
      <c r="Z152" s="406"/>
      <c r="AA152" s="408"/>
      <c r="AB152" s="409"/>
      <c r="AC152" s="406"/>
      <c r="AD152" s="416"/>
      <c r="AE152" s="468"/>
      <c r="AF152" s="469"/>
      <c r="AG152" s="471"/>
      <c r="AH152" s="468"/>
      <c r="AI152" s="406"/>
      <c r="AJ152" s="472"/>
      <c r="AK152" s="468"/>
      <c r="AL152" s="469"/>
      <c r="AM152" s="472"/>
      <c r="AN152" s="468"/>
      <c r="AO152" s="468"/>
      <c r="AP152" s="468"/>
      <c r="AQ152" s="646"/>
      <c r="AR152" s="407"/>
      <c r="AS152" s="409"/>
      <c r="AT152" s="407"/>
      <c r="AU152" s="416"/>
      <c r="AV152" s="406"/>
      <c r="AW152" s="417"/>
      <c r="AX152" s="406"/>
      <c r="AY152" s="407"/>
      <c r="AZ152" s="408"/>
      <c r="BA152" s="417"/>
      <c r="BB152" s="418"/>
      <c r="BC152" s="173"/>
    </row>
    <row r="153" spans="1:56" ht="49.5" hidden="1" customHeight="1" thickBot="1" x14ac:dyDescent="0.6">
      <c r="A153" s="1414" t="s">
        <v>2427</v>
      </c>
      <c r="B153" s="1419"/>
      <c r="C153" s="1496" t="s">
        <v>2419</v>
      </c>
      <c r="D153" s="1497"/>
      <c r="E153" s="1498"/>
      <c r="F153" s="1452"/>
      <c r="G153" s="342" t="s">
        <v>1389</v>
      </c>
      <c r="H153" s="422"/>
      <c r="I153" s="447"/>
      <c r="J153" s="420"/>
      <c r="K153" s="420"/>
      <c r="L153" s="421"/>
      <c r="M153" s="422"/>
      <c r="N153" s="423"/>
      <c r="O153" s="423"/>
      <c r="P153" s="423"/>
      <c r="Q153" s="252"/>
      <c r="R153" s="343"/>
      <c r="S153" s="448"/>
      <c r="T153" s="656"/>
      <c r="U153" s="450"/>
      <c r="V153" s="451"/>
      <c r="W153" s="355"/>
      <c r="X153" s="358"/>
      <c r="Y153" s="357"/>
      <c r="Z153" s="356"/>
      <c r="AA153" s="360"/>
      <c r="AB153" s="355"/>
      <c r="AC153" s="356"/>
      <c r="AD153" s="357"/>
      <c r="AE153" s="356"/>
      <c r="AF153" s="358"/>
      <c r="AG153" s="355"/>
      <c r="AH153" s="356"/>
      <c r="AI153" s="356"/>
      <c r="AJ153" s="357"/>
      <c r="AK153" s="356"/>
      <c r="AL153" s="358"/>
      <c r="AM153" s="357"/>
      <c r="AN153" s="356"/>
      <c r="AO153" s="356"/>
      <c r="AP153" s="356"/>
      <c r="AQ153" s="356"/>
      <c r="AR153" s="358"/>
      <c r="AS153" s="355"/>
      <c r="AT153" s="358"/>
      <c r="AU153" s="357"/>
      <c r="AV153" s="453"/>
      <c r="AW153" s="359"/>
      <c r="AX153" s="356"/>
      <c r="AY153" s="358"/>
      <c r="AZ153" s="360"/>
      <c r="BA153" s="361"/>
      <c r="BB153" s="362"/>
      <c r="BC153" s="363"/>
    </row>
    <row r="154" spans="1:56" ht="49.5" hidden="1" customHeight="1" thickBot="1" x14ac:dyDescent="0.6">
      <c r="A154" s="454"/>
      <c r="B154" s="205"/>
      <c r="C154" s="1499"/>
      <c r="D154" s="1500"/>
      <c r="E154" s="1501"/>
      <c r="F154" s="1453"/>
      <c r="G154" s="364" t="s">
        <v>1390</v>
      </c>
      <c r="H154" s="264"/>
      <c r="I154" s="265"/>
      <c r="J154" s="267"/>
      <c r="K154" s="267"/>
      <c r="L154" s="528"/>
      <c r="M154" s="264"/>
      <c r="N154" s="268"/>
      <c r="O154" s="268"/>
      <c r="P154" s="268"/>
      <c r="Q154" s="270"/>
      <c r="R154" s="747"/>
      <c r="S154" s="529"/>
      <c r="T154" s="619"/>
      <c r="U154" s="265"/>
      <c r="V154" s="270"/>
      <c r="W154" s="264"/>
      <c r="X154" s="265"/>
      <c r="Y154" s="267"/>
      <c r="Z154" s="268"/>
      <c r="AA154" s="270"/>
      <c r="AB154" s="264"/>
      <c r="AC154" s="268"/>
      <c r="AD154" s="267"/>
      <c r="AE154" s="268"/>
      <c r="AF154" s="265"/>
      <c r="AG154" s="264"/>
      <c r="AH154" s="268"/>
      <c r="AI154" s="268"/>
      <c r="AJ154" s="267"/>
      <c r="AK154" s="268"/>
      <c r="AL154" s="265"/>
      <c r="AM154" s="267"/>
      <c r="AN154" s="268"/>
      <c r="AO154" s="268"/>
      <c r="AP154" s="268"/>
      <c r="AQ154" s="268"/>
      <c r="AR154" s="265"/>
      <c r="AS154" s="264"/>
      <c r="AT154" s="265"/>
      <c r="AU154" s="267"/>
      <c r="AV154" s="322"/>
      <c r="AW154" s="276"/>
      <c r="AX154" s="268"/>
      <c r="AY154" s="265"/>
      <c r="AZ154" s="270"/>
      <c r="BA154" s="276"/>
      <c r="BB154" s="277"/>
      <c r="BC154" s="278"/>
    </row>
    <row r="155" spans="1:56" ht="49.5" hidden="1" customHeight="1" thickBot="1" x14ac:dyDescent="0.6">
      <c r="A155" s="1455"/>
      <c r="B155" s="1456"/>
      <c r="C155" s="1502"/>
      <c r="D155" s="1503"/>
      <c r="E155" s="1504"/>
      <c r="F155" s="1454"/>
      <c r="G155" s="370" t="s">
        <v>2391</v>
      </c>
      <c r="H155" s="577"/>
      <c r="I155" s="578"/>
      <c r="J155" s="579"/>
      <c r="K155" s="579"/>
      <c r="L155" s="372"/>
      <c r="M155" s="577"/>
      <c r="N155" s="581"/>
      <c r="O155" s="581"/>
      <c r="P155" s="581"/>
      <c r="Q155" s="284"/>
      <c r="R155" s="280"/>
      <c r="S155" s="472"/>
      <c r="T155" s="468"/>
      <c r="U155" s="281"/>
      <c r="V155" s="284"/>
      <c r="W155" s="280"/>
      <c r="X155" s="281"/>
      <c r="Y155" s="282"/>
      <c r="Z155" s="283"/>
      <c r="AA155" s="284"/>
      <c r="AB155" s="280"/>
      <c r="AC155" s="283"/>
      <c r="AD155" s="472"/>
      <c r="AE155" s="283"/>
      <c r="AF155" s="281"/>
      <c r="AG155" s="280"/>
      <c r="AH155" s="283"/>
      <c r="AI155" s="468"/>
      <c r="AJ155" s="282"/>
      <c r="AK155" s="283"/>
      <c r="AL155" s="281"/>
      <c r="AM155" s="282"/>
      <c r="AN155" s="283"/>
      <c r="AO155" s="283"/>
      <c r="AP155" s="283"/>
      <c r="AQ155" s="283"/>
      <c r="AR155" s="281"/>
      <c r="AS155" s="280"/>
      <c r="AT155" s="469"/>
      <c r="AU155" s="282"/>
      <c r="AV155" s="468"/>
      <c r="AW155" s="373"/>
      <c r="AX155" s="283"/>
      <c r="AY155" s="281"/>
      <c r="AZ155" s="284"/>
      <c r="BA155" s="373"/>
      <c r="BB155" s="374"/>
      <c r="BC155" s="375"/>
    </row>
    <row r="156" spans="1:56" ht="49.5" hidden="1" customHeight="1" thickBot="1" x14ac:dyDescent="0.6">
      <c r="A156" s="1427" t="s">
        <v>2392</v>
      </c>
      <c r="B156" s="1428"/>
      <c r="C156" s="1432" t="s">
        <v>2393</v>
      </c>
      <c r="D156" s="1432"/>
      <c r="E156" s="1433"/>
      <c r="F156" s="1434"/>
      <c r="G156" s="1432"/>
      <c r="H156" s="496"/>
      <c r="I156" s="494"/>
      <c r="J156" s="492"/>
      <c r="K156" s="492"/>
      <c r="L156" s="531"/>
      <c r="M156" s="496"/>
      <c r="N156" s="493"/>
      <c r="O156" s="493"/>
      <c r="P156" s="493"/>
      <c r="Q156" s="495"/>
      <c r="R156" s="496"/>
      <c r="S156" s="478"/>
      <c r="T156" s="479"/>
      <c r="U156" s="532"/>
      <c r="V156" s="533"/>
      <c r="W156" s="534"/>
      <c r="X156" s="532"/>
      <c r="Y156" s="478"/>
      <c r="Z156" s="479"/>
      <c r="AA156" s="533"/>
      <c r="AB156" s="534"/>
      <c r="AC156" s="479"/>
      <c r="AD156" s="478"/>
      <c r="AE156" s="479"/>
      <c r="AF156" s="532"/>
      <c r="AG156" s="534"/>
      <c r="AH156" s="479"/>
      <c r="AI156" s="479"/>
      <c r="AJ156" s="478"/>
      <c r="AK156" s="479"/>
      <c r="AL156" s="532"/>
      <c r="AM156" s="478"/>
      <c r="AN156" s="479"/>
      <c r="AO156" s="479"/>
      <c r="AP156" s="479"/>
      <c r="AQ156" s="479"/>
      <c r="AR156" s="532"/>
      <c r="AS156" s="534"/>
      <c r="AT156" s="532"/>
      <c r="AU156" s="478"/>
      <c r="AV156" s="479"/>
      <c r="AW156" s="535"/>
      <c r="AX156" s="479"/>
      <c r="AY156" s="532"/>
      <c r="AZ156" s="533"/>
      <c r="BA156" s="535"/>
      <c r="BB156" s="536"/>
      <c r="BC156" s="537"/>
    </row>
    <row r="157" spans="1:56" ht="49.5" hidden="1" customHeight="1" thickBot="1" x14ac:dyDescent="0.6">
      <c r="A157" s="1429"/>
      <c r="B157" s="1430"/>
      <c r="C157" s="1435" t="s">
        <v>2394</v>
      </c>
      <c r="D157" s="1435"/>
      <c r="E157" s="1436"/>
      <c r="F157" s="1429"/>
      <c r="G157" s="1388"/>
      <c r="H157" s="304"/>
      <c r="I157" s="305"/>
      <c r="J157" s="306"/>
      <c r="K157" s="306"/>
      <c r="L157" s="391"/>
      <c r="M157" s="304"/>
      <c r="N157" s="307"/>
      <c r="O157" s="307"/>
      <c r="P157" s="307"/>
      <c r="Q157" s="308"/>
      <c r="R157" s="388"/>
      <c r="S157" s="713"/>
      <c r="T157" s="701"/>
      <c r="U157" s="720"/>
      <c r="V157" s="495"/>
      <c r="W157" s="496"/>
      <c r="X157" s="494"/>
      <c r="Y157" s="717"/>
      <c r="Z157" s="701"/>
      <c r="AA157" s="718"/>
      <c r="AB157" s="719"/>
      <c r="AC157" s="701"/>
      <c r="AD157" s="717"/>
      <c r="AE157" s="701"/>
      <c r="AF157" s="720"/>
      <c r="AG157" s="719"/>
      <c r="AH157" s="701"/>
      <c r="AI157" s="701"/>
      <c r="AJ157" s="717"/>
      <c r="AK157" s="701"/>
      <c r="AL157" s="720"/>
      <c r="AM157" s="717"/>
      <c r="AN157" s="701"/>
      <c r="AO157" s="701"/>
      <c r="AP157" s="701"/>
      <c r="AQ157" s="701"/>
      <c r="AR157" s="720"/>
      <c r="AS157" s="719"/>
      <c r="AT157" s="720"/>
      <c r="AU157" s="492"/>
      <c r="AV157" s="493"/>
      <c r="AW157" s="497"/>
      <c r="AX157" s="493"/>
      <c r="AY157" s="494"/>
      <c r="AZ157" s="495"/>
      <c r="BA157" s="497"/>
      <c r="BB157" s="498"/>
      <c r="BC157" s="499"/>
    </row>
    <row r="158" spans="1:56" ht="49.5" hidden="1" customHeight="1" thickBot="1" x14ac:dyDescent="0.6">
      <c r="A158" s="1410"/>
      <c r="B158" s="1431"/>
      <c r="C158" s="1536" t="s">
        <v>2395</v>
      </c>
      <c r="D158" s="1536"/>
      <c r="E158" s="1540"/>
      <c r="F158" s="1439"/>
      <c r="G158" s="1440"/>
      <c r="H158" s="319"/>
      <c r="I158" s="320"/>
      <c r="J158" s="321"/>
      <c r="K158" s="321"/>
      <c r="L158" s="404"/>
      <c r="M158" s="319"/>
      <c r="N158" s="322"/>
      <c r="O158" s="322"/>
      <c r="P158" s="322"/>
      <c r="Q158" s="323"/>
      <c r="R158" s="319"/>
      <c r="S158" s="762"/>
      <c r="T158" s="406"/>
      <c r="U158" s="407"/>
      <c r="V158" s="408"/>
      <c r="W158" s="409"/>
      <c r="X158" s="407"/>
      <c r="Y158" s="414"/>
      <c r="Z158" s="406"/>
      <c r="AA158" s="408"/>
      <c r="AB158" s="409"/>
      <c r="AC158" s="406"/>
      <c r="AD158" s="416"/>
      <c r="AE158" s="732"/>
      <c r="AF158" s="729"/>
      <c r="AG158" s="760"/>
      <c r="AH158" s="468"/>
      <c r="AI158" s="406"/>
      <c r="AJ158" s="641"/>
      <c r="AK158" s="732"/>
      <c r="AL158" s="642"/>
      <c r="AM158" s="472"/>
      <c r="AN158" s="468"/>
      <c r="AO158" s="468"/>
      <c r="AP158" s="468"/>
      <c r="AQ158" s="646"/>
      <c r="AR158" s="407"/>
      <c r="AS158" s="409"/>
      <c r="AT158" s="407"/>
      <c r="AU158" s="416"/>
      <c r="AV158" s="406"/>
      <c r="AW158" s="417"/>
      <c r="AX158" s="406"/>
      <c r="AY158" s="407"/>
      <c r="AZ158" s="408"/>
      <c r="BA158" s="417"/>
      <c r="BB158" s="418"/>
      <c r="BC158" s="173"/>
    </row>
    <row r="159" spans="1:56" ht="1.5" customHeight="1" thickBot="1" x14ac:dyDescent="0.6">
      <c r="A159" s="454"/>
      <c r="B159" s="205"/>
      <c r="C159" s="98"/>
      <c r="D159" s="98"/>
      <c r="E159" s="519"/>
      <c r="F159" s="454"/>
      <c r="G159" s="98"/>
      <c r="H159" s="304"/>
      <c r="I159" s="305"/>
      <c r="J159" s="306"/>
      <c r="K159" s="306"/>
      <c r="L159" s="391"/>
      <c r="M159" s="304"/>
      <c r="N159" s="307"/>
      <c r="O159" s="307"/>
      <c r="P159" s="307"/>
      <c r="Q159" s="308"/>
      <c r="R159" s="304"/>
      <c r="S159" s="520"/>
      <c r="T159" s="521"/>
      <c r="U159" s="522"/>
      <c r="V159" s="523"/>
      <c r="W159" s="524"/>
      <c r="X159" s="522"/>
      <c r="Y159" s="520"/>
      <c r="Z159" s="521"/>
      <c r="AA159" s="523"/>
      <c r="AB159" s="524"/>
      <c r="AC159" s="521"/>
      <c r="AD159" s="520"/>
      <c r="AE159" s="521"/>
      <c r="AF159" s="522"/>
      <c r="AG159" s="524"/>
      <c r="AH159" s="521"/>
      <c r="AI159" s="521"/>
      <c r="AJ159" s="520"/>
      <c r="AK159" s="521"/>
      <c r="AL159" s="522"/>
      <c r="AM159" s="520"/>
      <c r="AN159" s="521"/>
      <c r="AO159" s="521"/>
      <c r="AP159" s="521"/>
      <c r="AQ159" s="521"/>
      <c r="AR159" s="522"/>
      <c r="AS159" s="524"/>
      <c r="AT159" s="522"/>
      <c r="AU159" s="520"/>
      <c r="AV159" s="521"/>
      <c r="AW159" s="525"/>
      <c r="AX159" s="521"/>
      <c r="AY159" s="522"/>
      <c r="AZ159" s="523"/>
      <c r="BA159" s="525"/>
      <c r="BB159" s="526"/>
      <c r="BC159" s="502"/>
    </row>
    <row r="160" spans="1:56" ht="49.5" customHeight="1" x14ac:dyDescent="0.55000000000000004">
      <c r="A160" s="1537" t="s">
        <v>2061</v>
      </c>
      <c r="B160" s="1517"/>
      <c r="C160" s="1517"/>
      <c r="D160" s="1517"/>
      <c r="E160" s="1518"/>
      <c r="F160" s="1452"/>
      <c r="G160" s="342" t="s">
        <v>1389</v>
      </c>
      <c r="H160" s="343">
        <v>140</v>
      </c>
      <c r="I160" s="344">
        <v>147</v>
      </c>
      <c r="J160" s="345">
        <v>152</v>
      </c>
      <c r="K160" s="345">
        <v>86</v>
      </c>
      <c r="L160" s="346">
        <v>150</v>
      </c>
      <c r="M160" s="347">
        <v>159</v>
      </c>
      <c r="N160" s="348">
        <v>165</v>
      </c>
      <c r="O160" s="348">
        <v>84</v>
      </c>
      <c r="P160" s="348">
        <v>65</v>
      </c>
      <c r="Q160" s="349">
        <v>123</v>
      </c>
      <c r="R160" s="347">
        <v>154</v>
      </c>
      <c r="S160" s="350">
        <v>101</v>
      </c>
      <c r="T160" s="351">
        <v>188</v>
      </c>
      <c r="U160" s="352">
        <v>142</v>
      </c>
      <c r="V160" s="353">
        <v>145</v>
      </c>
      <c r="W160" s="354">
        <v>106</v>
      </c>
      <c r="X160" s="352">
        <v>120</v>
      </c>
      <c r="Y160" s="350">
        <v>94</v>
      </c>
      <c r="Z160" s="351">
        <v>127</v>
      </c>
      <c r="AA160" s="353">
        <v>165</v>
      </c>
      <c r="AB160" s="355"/>
      <c r="AC160" s="356"/>
      <c r="AD160" s="357"/>
      <c r="AE160" s="356"/>
      <c r="AF160" s="358"/>
      <c r="AG160" s="355"/>
      <c r="AH160" s="356"/>
      <c r="AI160" s="356"/>
      <c r="AJ160" s="357"/>
      <c r="AK160" s="356"/>
      <c r="AL160" s="358"/>
      <c r="AM160" s="357"/>
      <c r="AN160" s="356"/>
      <c r="AO160" s="356"/>
      <c r="AP160" s="356"/>
      <c r="AQ160" s="356"/>
      <c r="AR160" s="358"/>
      <c r="AS160" s="355"/>
      <c r="AT160" s="358"/>
      <c r="AU160" s="357"/>
      <c r="AV160" s="356"/>
      <c r="AW160" s="359"/>
      <c r="AX160" s="356"/>
      <c r="AY160" s="358"/>
      <c r="AZ160" s="360"/>
      <c r="BA160" s="361"/>
      <c r="BB160" s="362"/>
      <c r="BC160" s="363">
        <f>SUM(L160:AJ160)</f>
        <v>2088</v>
      </c>
      <c r="BD160" s="1359">
        <f>SUM(H160:AA160)</f>
        <v>2613</v>
      </c>
    </row>
    <row r="161" spans="1:56" ht="49.5" customHeight="1" x14ac:dyDescent="0.55000000000000004">
      <c r="A161" s="1519"/>
      <c r="B161" s="1520"/>
      <c r="C161" s="1520"/>
      <c r="D161" s="1520"/>
      <c r="E161" s="1521"/>
      <c r="F161" s="1453"/>
      <c r="G161" s="364" t="s">
        <v>1390</v>
      </c>
      <c r="H161" s="365">
        <v>132</v>
      </c>
      <c r="I161" s="366">
        <v>84</v>
      </c>
      <c r="J161" s="763">
        <v>130</v>
      </c>
      <c r="K161" s="367">
        <v>130</v>
      </c>
      <c r="L161" s="426">
        <v>130</v>
      </c>
      <c r="M161" s="271">
        <v>120</v>
      </c>
      <c r="N161" s="274">
        <v>115</v>
      </c>
      <c r="O161" s="429">
        <v>115</v>
      </c>
      <c r="P161" s="275">
        <v>130</v>
      </c>
      <c r="Q161" s="275">
        <v>120</v>
      </c>
      <c r="R161" s="271">
        <v>130</v>
      </c>
      <c r="S161" s="272">
        <v>130</v>
      </c>
      <c r="T161" s="274">
        <v>130</v>
      </c>
      <c r="U161" s="429">
        <v>130</v>
      </c>
      <c r="V161" s="275">
        <v>130</v>
      </c>
      <c r="W161" s="271">
        <v>130</v>
      </c>
      <c r="X161" s="273">
        <v>130</v>
      </c>
      <c r="Y161" s="272">
        <v>138</v>
      </c>
      <c r="Z161" s="274">
        <f t="shared" ref="Z161:AC161" si="34">AB160</f>
        <v>0</v>
      </c>
      <c r="AA161" s="275">
        <f t="shared" si="34"/>
        <v>0</v>
      </c>
      <c r="AB161" s="271">
        <f t="shared" si="34"/>
        <v>0</v>
      </c>
      <c r="AC161" s="274">
        <f t="shared" si="34"/>
        <v>0</v>
      </c>
      <c r="AD161" s="272">
        <f t="shared" ref="AD161:AI161" si="35">AE160</f>
        <v>0</v>
      </c>
      <c r="AE161" s="274">
        <f t="shared" si="35"/>
        <v>0</v>
      </c>
      <c r="AF161" s="273">
        <f t="shared" si="35"/>
        <v>0</v>
      </c>
      <c r="AG161" s="271">
        <f t="shared" si="35"/>
        <v>0</v>
      </c>
      <c r="AH161" s="274">
        <f t="shared" si="35"/>
        <v>0</v>
      </c>
      <c r="AI161" s="274">
        <f t="shared" si="35"/>
        <v>0</v>
      </c>
      <c r="AJ161" s="272">
        <f t="shared" ref="AJ161:BB161" si="36">AL160</f>
        <v>0</v>
      </c>
      <c r="AK161" s="274">
        <f t="shared" si="36"/>
        <v>0</v>
      </c>
      <c r="AL161" s="273">
        <f t="shared" si="36"/>
        <v>0</v>
      </c>
      <c r="AM161" s="272">
        <f t="shared" si="36"/>
        <v>0</v>
      </c>
      <c r="AN161" s="274">
        <f t="shared" si="36"/>
        <v>0</v>
      </c>
      <c r="AO161" s="274">
        <f t="shared" si="36"/>
        <v>0</v>
      </c>
      <c r="AP161" s="274">
        <f t="shared" si="36"/>
        <v>0</v>
      </c>
      <c r="AQ161" s="274">
        <f t="shared" si="36"/>
        <v>0</v>
      </c>
      <c r="AR161" s="273">
        <f t="shared" si="36"/>
        <v>0</v>
      </c>
      <c r="AS161" s="271">
        <f t="shared" si="36"/>
        <v>0</v>
      </c>
      <c r="AT161" s="273">
        <f t="shared" si="36"/>
        <v>0</v>
      </c>
      <c r="AU161" s="272">
        <f t="shared" si="36"/>
        <v>0</v>
      </c>
      <c r="AV161" s="274">
        <f t="shared" si="36"/>
        <v>0</v>
      </c>
      <c r="AW161" s="764">
        <f t="shared" si="36"/>
        <v>0</v>
      </c>
      <c r="AX161" s="274">
        <f t="shared" si="36"/>
        <v>0</v>
      </c>
      <c r="AY161" s="265">
        <f t="shared" si="36"/>
        <v>0</v>
      </c>
      <c r="AZ161" s="270">
        <f t="shared" si="36"/>
        <v>0</v>
      </c>
      <c r="BA161" s="276">
        <f t="shared" si="36"/>
        <v>2088</v>
      </c>
      <c r="BB161" s="277">
        <f t="shared" si="36"/>
        <v>2613</v>
      </c>
      <c r="BC161" s="278">
        <f>SUM(J161:AI161)+50</f>
        <v>2088</v>
      </c>
      <c r="BD161" s="1359">
        <f>SUM(H161:AA161)</f>
        <v>2254</v>
      </c>
    </row>
    <row r="162" spans="1:56" ht="49.5" customHeight="1" x14ac:dyDescent="0.55000000000000004">
      <c r="A162" s="1522"/>
      <c r="B162" s="1523"/>
      <c r="C162" s="1523"/>
      <c r="D162" s="1523"/>
      <c r="E162" s="1524"/>
      <c r="F162" s="1454"/>
      <c r="G162" s="370" t="s">
        <v>2391</v>
      </c>
      <c r="H162" s="589">
        <v>86</v>
      </c>
      <c r="I162" s="765">
        <v>150</v>
      </c>
      <c r="J162" s="282">
        <f>M160</f>
        <v>159</v>
      </c>
      <c r="K162" s="282">
        <f t="shared" ref="K162:AH162" si="37">N160</f>
        <v>165</v>
      </c>
      <c r="L162" s="373">
        <f t="shared" si="37"/>
        <v>84</v>
      </c>
      <c r="M162" s="280">
        <f t="shared" si="37"/>
        <v>65</v>
      </c>
      <c r="N162" s="281">
        <f t="shared" si="37"/>
        <v>123</v>
      </c>
      <c r="O162" s="282">
        <f t="shared" si="37"/>
        <v>154</v>
      </c>
      <c r="P162" s="283">
        <f t="shared" si="37"/>
        <v>101</v>
      </c>
      <c r="Q162" s="372">
        <f t="shared" si="37"/>
        <v>188</v>
      </c>
      <c r="R162" s="281">
        <f t="shared" si="37"/>
        <v>142</v>
      </c>
      <c r="S162" s="282">
        <f t="shared" si="37"/>
        <v>145</v>
      </c>
      <c r="T162" s="282">
        <f t="shared" si="37"/>
        <v>106</v>
      </c>
      <c r="U162" s="283">
        <f t="shared" si="37"/>
        <v>120</v>
      </c>
      <c r="V162" s="372">
        <f t="shared" si="37"/>
        <v>94</v>
      </c>
      <c r="W162" s="281">
        <f t="shared" si="37"/>
        <v>127</v>
      </c>
      <c r="X162" s="282">
        <f t="shared" si="37"/>
        <v>165</v>
      </c>
      <c r="Y162" s="281">
        <f t="shared" si="37"/>
        <v>0</v>
      </c>
      <c r="Z162" s="282">
        <f t="shared" si="37"/>
        <v>0</v>
      </c>
      <c r="AA162" s="372">
        <f t="shared" si="37"/>
        <v>0</v>
      </c>
      <c r="AB162" s="281">
        <f t="shared" si="37"/>
        <v>0</v>
      </c>
      <c r="AC162" s="284">
        <f t="shared" si="37"/>
        <v>0</v>
      </c>
      <c r="AD162" s="284">
        <f t="shared" si="37"/>
        <v>0</v>
      </c>
      <c r="AE162" s="282">
        <f t="shared" si="37"/>
        <v>0</v>
      </c>
      <c r="AF162" s="281">
        <f t="shared" si="37"/>
        <v>0</v>
      </c>
      <c r="AG162" s="280">
        <f t="shared" si="37"/>
        <v>0</v>
      </c>
      <c r="AH162" s="283">
        <f t="shared" si="37"/>
        <v>0</v>
      </c>
      <c r="AI162" s="283">
        <f>AM160</f>
        <v>0</v>
      </c>
      <c r="AJ162" s="282">
        <f t="shared" ref="AJ162:BB162" si="38">AM160</f>
        <v>0</v>
      </c>
      <c r="AK162" s="283">
        <f t="shared" si="38"/>
        <v>0</v>
      </c>
      <c r="AL162" s="281">
        <f t="shared" si="38"/>
        <v>0</v>
      </c>
      <c r="AM162" s="282">
        <f t="shared" si="38"/>
        <v>0</v>
      </c>
      <c r="AN162" s="283">
        <f t="shared" si="38"/>
        <v>0</v>
      </c>
      <c r="AO162" s="283">
        <f t="shared" si="38"/>
        <v>0</v>
      </c>
      <c r="AP162" s="283">
        <f t="shared" si="38"/>
        <v>0</v>
      </c>
      <c r="AQ162" s="283">
        <f t="shared" si="38"/>
        <v>0</v>
      </c>
      <c r="AR162" s="281">
        <f t="shared" si="38"/>
        <v>0</v>
      </c>
      <c r="AS162" s="280">
        <f t="shared" si="38"/>
        <v>0</v>
      </c>
      <c r="AT162" s="281">
        <f t="shared" si="38"/>
        <v>0</v>
      </c>
      <c r="AU162" s="282">
        <f t="shared" si="38"/>
        <v>0</v>
      </c>
      <c r="AV162" s="283">
        <f t="shared" si="38"/>
        <v>0</v>
      </c>
      <c r="AW162" s="373">
        <f t="shared" si="38"/>
        <v>0</v>
      </c>
      <c r="AX162" s="283">
        <f t="shared" si="38"/>
        <v>0</v>
      </c>
      <c r="AY162" s="281">
        <f t="shared" si="38"/>
        <v>0</v>
      </c>
      <c r="AZ162" s="284">
        <f t="shared" si="38"/>
        <v>2088</v>
      </c>
      <c r="BA162" s="373">
        <f t="shared" si="38"/>
        <v>2613</v>
      </c>
      <c r="BB162" s="374">
        <f t="shared" si="38"/>
        <v>0</v>
      </c>
      <c r="BC162" s="375">
        <f>SUM(I162:AF162)</f>
        <v>2088</v>
      </c>
    </row>
    <row r="163" spans="1:56" ht="49.5" customHeight="1" x14ac:dyDescent="0.55000000000000004">
      <c r="A163" s="1427"/>
      <c r="B163" s="1428"/>
      <c r="C163" s="1432" t="s">
        <v>2393</v>
      </c>
      <c r="D163" s="1432"/>
      <c r="E163" s="1433"/>
      <c r="F163" s="1434"/>
      <c r="G163" s="1432"/>
      <c r="H163" s="766">
        <v>34</v>
      </c>
      <c r="I163" s="715">
        <f>H163+I162-I161</f>
        <v>100</v>
      </c>
      <c r="J163" s="767">
        <f>I163+J162-J161</f>
        <v>129</v>
      </c>
      <c r="K163" s="492">
        <f>J163+K162-K161</f>
        <v>164</v>
      </c>
      <c r="L163" s="531">
        <f>K163+L162-L161</f>
        <v>118</v>
      </c>
      <c r="M163" s="496">
        <f t="shared" ref="M163:BB163" si="39">L163+M162-M161</f>
        <v>63</v>
      </c>
      <c r="N163" s="493">
        <f t="shared" si="39"/>
        <v>71</v>
      </c>
      <c r="O163" s="493">
        <f t="shared" si="39"/>
        <v>110</v>
      </c>
      <c r="P163" s="493">
        <f t="shared" si="39"/>
        <v>81</v>
      </c>
      <c r="Q163" s="495">
        <f>P163+Q162-Q161</f>
        <v>149</v>
      </c>
      <c r="R163" s="496">
        <f t="shared" si="39"/>
        <v>161</v>
      </c>
      <c r="S163" s="478">
        <f t="shared" si="39"/>
        <v>176</v>
      </c>
      <c r="T163" s="479">
        <f t="shared" si="39"/>
        <v>152</v>
      </c>
      <c r="U163" s="754">
        <f t="shared" si="39"/>
        <v>142</v>
      </c>
      <c r="V163" s="768">
        <f t="shared" si="39"/>
        <v>106</v>
      </c>
      <c r="W163" s="534">
        <f t="shared" si="39"/>
        <v>103</v>
      </c>
      <c r="X163" s="532">
        <f t="shared" si="39"/>
        <v>138</v>
      </c>
      <c r="Y163" s="478">
        <f t="shared" si="39"/>
        <v>0</v>
      </c>
      <c r="Z163" s="479">
        <f t="shared" si="39"/>
        <v>0</v>
      </c>
      <c r="AA163" s="533">
        <f t="shared" si="39"/>
        <v>0</v>
      </c>
      <c r="AB163" s="534">
        <f t="shared" si="39"/>
        <v>0</v>
      </c>
      <c r="AC163" s="479">
        <f t="shared" si="39"/>
        <v>0</v>
      </c>
      <c r="AD163" s="478">
        <f t="shared" si="39"/>
        <v>0</v>
      </c>
      <c r="AE163" s="479">
        <f t="shared" si="39"/>
        <v>0</v>
      </c>
      <c r="AF163" s="532">
        <f t="shared" si="39"/>
        <v>0</v>
      </c>
      <c r="AG163" s="534">
        <f t="shared" si="39"/>
        <v>0</v>
      </c>
      <c r="AH163" s="479">
        <f t="shared" si="39"/>
        <v>0</v>
      </c>
      <c r="AI163" s="479">
        <f t="shared" si="39"/>
        <v>0</v>
      </c>
      <c r="AJ163" s="478">
        <f t="shared" si="39"/>
        <v>0</v>
      </c>
      <c r="AK163" s="479">
        <f t="shared" si="39"/>
        <v>0</v>
      </c>
      <c r="AL163" s="532">
        <f t="shared" si="39"/>
        <v>0</v>
      </c>
      <c r="AM163" s="478">
        <f t="shared" si="39"/>
        <v>0</v>
      </c>
      <c r="AN163" s="479">
        <f t="shared" si="39"/>
        <v>0</v>
      </c>
      <c r="AO163" s="479">
        <f t="shared" si="39"/>
        <v>0</v>
      </c>
      <c r="AP163" s="479">
        <f t="shared" si="39"/>
        <v>0</v>
      </c>
      <c r="AQ163" s="479">
        <f t="shared" si="39"/>
        <v>0</v>
      </c>
      <c r="AR163" s="532">
        <f t="shared" si="39"/>
        <v>0</v>
      </c>
      <c r="AS163" s="534">
        <f t="shared" si="39"/>
        <v>0</v>
      </c>
      <c r="AT163" s="532">
        <f t="shared" si="39"/>
        <v>0</v>
      </c>
      <c r="AU163" s="478">
        <f t="shared" si="39"/>
        <v>0</v>
      </c>
      <c r="AV163" s="479">
        <f t="shared" si="39"/>
        <v>0</v>
      </c>
      <c r="AW163" s="535">
        <f t="shared" si="39"/>
        <v>0</v>
      </c>
      <c r="AX163" s="479">
        <f t="shared" si="39"/>
        <v>0</v>
      </c>
      <c r="AY163" s="532">
        <f t="shared" si="39"/>
        <v>0</v>
      </c>
      <c r="AZ163" s="533">
        <f t="shared" si="39"/>
        <v>2088</v>
      </c>
      <c r="BA163" s="535">
        <f t="shared" si="39"/>
        <v>2613</v>
      </c>
      <c r="BB163" s="536">
        <f t="shared" si="39"/>
        <v>0</v>
      </c>
      <c r="BC163" s="537"/>
    </row>
    <row r="164" spans="1:56" ht="49.5" customHeight="1" x14ac:dyDescent="0.55000000000000004">
      <c r="A164" s="1429"/>
      <c r="B164" s="1430"/>
      <c r="C164" s="1435" t="s">
        <v>2394</v>
      </c>
      <c r="D164" s="1435"/>
      <c r="E164" s="1436"/>
      <c r="F164" s="1429"/>
      <c r="G164" s="1388"/>
      <c r="H164" s="769">
        <f t="shared" ref="H164:AE164" si="40">I160</f>
        <v>147</v>
      </c>
      <c r="I164" s="770">
        <f t="shared" si="40"/>
        <v>152</v>
      </c>
      <c r="J164" s="771">
        <f t="shared" si="40"/>
        <v>86</v>
      </c>
      <c r="K164" s="772">
        <f t="shared" si="40"/>
        <v>150</v>
      </c>
      <c r="L164" s="773">
        <f t="shared" si="40"/>
        <v>159</v>
      </c>
      <c r="M164" s="774">
        <f t="shared" si="40"/>
        <v>165</v>
      </c>
      <c r="N164" s="775">
        <f t="shared" si="40"/>
        <v>84</v>
      </c>
      <c r="O164" s="775">
        <f t="shared" si="40"/>
        <v>65</v>
      </c>
      <c r="P164" s="775">
        <f t="shared" si="40"/>
        <v>123</v>
      </c>
      <c r="Q164" s="776">
        <f t="shared" si="40"/>
        <v>154</v>
      </c>
      <c r="R164" s="774">
        <f t="shared" si="40"/>
        <v>101</v>
      </c>
      <c r="S164" s="775">
        <f t="shared" si="40"/>
        <v>188</v>
      </c>
      <c r="T164" s="775">
        <f t="shared" si="40"/>
        <v>142</v>
      </c>
      <c r="U164" s="775">
        <f t="shared" si="40"/>
        <v>145</v>
      </c>
      <c r="V164" s="776">
        <f t="shared" si="40"/>
        <v>106</v>
      </c>
      <c r="W164" s="774">
        <f t="shared" si="40"/>
        <v>120</v>
      </c>
      <c r="X164" s="775">
        <f t="shared" si="40"/>
        <v>94</v>
      </c>
      <c r="Y164" s="775">
        <f t="shared" si="40"/>
        <v>127</v>
      </c>
      <c r="Z164" s="775">
        <f t="shared" si="40"/>
        <v>165</v>
      </c>
      <c r="AA164" s="776">
        <f t="shared" si="40"/>
        <v>0</v>
      </c>
      <c r="AB164" s="774">
        <f t="shared" si="40"/>
        <v>0</v>
      </c>
      <c r="AC164" s="775">
        <f t="shared" si="40"/>
        <v>0</v>
      </c>
      <c r="AD164" s="775">
        <f t="shared" si="40"/>
        <v>0</v>
      </c>
      <c r="AE164" s="775">
        <f t="shared" si="40"/>
        <v>0</v>
      </c>
      <c r="AF164" s="720">
        <f>AG160</f>
        <v>0</v>
      </c>
      <c r="AG164" s="719">
        <f t="shared" ref="AG164:BB164" si="41">AI160</f>
        <v>0</v>
      </c>
      <c r="AH164" s="701">
        <f t="shared" si="41"/>
        <v>0</v>
      </c>
      <c r="AI164" s="701">
        <f t="shared" si="41"/>
        <v>0</v>
      </c>
      <c r="AJ164" s="717">
        <f t="shared" si="41"/>
        <v>0</v>
      </c>
      <c r="AK164" s="701">
        <f t="shared" si="41"/>
        <v>0</v>
      </c>
      <c r="AL164" s="720">
        <f t="shared" si="41"/>
        <v>0</v>
      </c>
      <c r="AM164" s="717">
        <f t="shared" si="41"/>
        <v>0</v>
      </c>
      <c r="AN164" s="701">
        <f t="shared" si="41"/>
        <v>0</v>
      </c>
      <c r="AO164" s="701">
        <f t="shared" si="41"/>
        <v>0</v>
      </c>
      <c r="AP164" s="701">
        <f t="shared" si="41"/>
        <v>0</v>
      </c>
      <c r="AQ164" s="701">
        <f t="shared" si="41"/>
        <v>0</v>
      </c>
      <c r="AR164" s="720">
        <f t="shared" si="41"/>
        <v>0</v>
      </c>
      <c r="AS164" s="719">
        <f t="shared" si="41"/>
        <v>0</v>
      </c>
      <c r="AT164" s="720">
        <f t="shared" si="41"/>
        <v>0</v>
      </c>
      <c r="AU164" s="492">
        <f t="shared" si="41"/>
        <v>0</v>
      </c>
      <c r="AV164" s="493">
        <f t="shared" si="41"/>
        <v>0</v>
      </c>
      <c r="AW164" s="497">
        <f t="shared" si="41"/>
        <v>0</v>
      </c>
      <c r="AX164" s="493">
        <f t="shared" si="41"/>
        <v>0</v>
      </c>
      <c r="AY164" s="494">
        <f t="shared" si="41"/>
        <v>0</v>
      </c>
      <c r="AZ164" s="495">
        <f t="shared" si="41"/>
        <v>0</v>
      </c>
      <c r="BA164" s="497">
        <f t="shared" si="41"/>
        <v>2088</v>
      </c>
      <c r="BB164" s="498">
        <f t="shared" si="41"/>
        <v>2613</v>
      </c>
      <c r="BC164" s="499"/>
    </row>
    <row r="165" spans="1:56" ht="49.5" customHeight="1" thickBot="1" x14ac:dyDescent="0.6">
      <c r="A165" s="1410"/>
      <c r="B165" s="1431"/>
      <c r="C165" s="1536" t="s">
        <v>2395</v>
      </c>
      <c r="D165" s="1536"/>
      <c r="E165" s="1540"/>
      <c r="F165" s="1439"/>
      <c r="G165" s="1440"/>
      <c r="H165" s="402">
        <v>199</v>
      </c>
      <c r="I165" s="403">
        <f>H165+I161-I164</f>
        <v>131</v>
      </c>
      <c r="J165" s="777">
        <v>180</v>
      </c>
      <c r="K165" s="777">
        <f>J165+K161-K164</f>
        <v>160</v>
      </c>
      <c r="L165" s="404">
        <f t="shared" ref="L165:AE165" si="42">K165+L161-L164</f>
        <v>131</v>
      </c>
      <c r="M165" s="319">
        <f t="shared" si="42"/>
        <v>86</v>
      </c>
      <c r="N165" s="322">
        <f t="shared" si="42"/>
        <v>117</v>
      </c>
      <c r="O165" s="322">
        <f t="shared" si="42"/>
        <v>167</v>
      </c>
      <c r="P165" s="322">
        <f t="shared" si="42"/>
        <v>174</v>
      </c>
      <c r="Q165" s="323">
        <f t="shared" si="42"/>
        <v>140</v>
      </c>
      <c r="R165" s="319">
        <f t="shared" si="42"/>
        <v>169</v>
      </c>
      <c r="S165" s="405">
        <f t="shared" si="42"/>
        <v>111</v>
      </c>
      <c r="T165" s="442">
        <f t="shared" si="42"/>
        <v>99</v>
      </c>
      <c r="U165" s="443">
        <f t="shared" si="42"/>
        <v>84</v>
      </c>
      <c r="V165" s="446">
        <f t="shared" si="42"/>
        <v>108</v>
      </c>
      <c r="W165" s="444">
        <f t="shared" si="42"/>
        <v>118</v>
      </c>
      <c r="X165" s="443">
        <f t="shared" si="42"/>
        <v>154</v>
      </c>
      <c r="Y165" s="410">
        <f t="shared" si="42"/>
        <v>165</v>
      </c>
      <c r="Z165" s="442">
        <f t="shared" si="42"/>
        <v>0</v>
      </c>
      <c r="AA165" s="446">
        <f t="shared" si="42"/>
        <v>0</v>
      </c>
      <c r="AB165" s="444">
        <f t="shared" si="42"/>
        <v>0</v>
      </c>
      <c r="AC165" s="442">
        <f t="shared" si="42"/>
        <v>0</v>
      </c>
      <c r="AD165" s="405">
        <f t="shared" si="42"/>
        <v>0</v>
      </c>
      <c r="AE165" s="778">
        <f t="shared" si="42"/>
        <v>0</v>
      </c>
      <c r="AF165" s="779"/>
      <c r="AG165" s="780"/>
      <c r="AH165" s="781"/>
      <c r="AI165" s="442"/>
      <c r="AJ165" s="782"/>
      <c r="AK165" s="778"/>
      <c r="AL165" s="783"/>
      <c r="AM165" s="784"/>
      <c r="AN165" s="781"/>
      <c r="AO165" s="781">
        <f t="shared" ref="AO165:BB165" si="43">AN165+AO161-AO164</f>
        <v>0</v>
      </c>
      <c r="AP165" s="781">
        <f t="shared" si="43"/>
        <v>0</v>
      </c>
      <c r="AQ165" s="785">
        <f t="shared" si="43"/>
        <v>0</v>
      </c>
      <c r="AR165" s="443">
        <f t="shared" si="43"/>
        <v>0</v>
      </c>
      <c r="AS165" s="444">
        <f t="shared" si="43"/>
        <v>0</v>
      </c>
      <c r="AT165" s="443">
        <f t="shared" si="43"/>
        <v>0</v>
      </c>
      <c r="AU165" s="405">
        <f t="shared" si="43"/>
        <v>0</v>
      </c>
      <c r="AV165" s="442">
        <f t="shared" si="43"/>
        <v>0</v>
      </c>
      <c r="AW165" s="417">
        <f t="shared" si="43"/>
        <v>0</v>
      </c>
      <c r="AX165" s="406">
        <f t="shared" si="43"/>
        <v>0</v>
      </c>
      <c r="AY165" s="407">
        <f t="shared" si="43"/>
        <v>0</v>
      </c>
      <c r="AZ165" s="408">
        <f t="shared" si="43"/>
        <v>0</v>
      </c>
      <c r="BA165" s="417">
        <f t="shared" si="43"/>
        <v>0</v>
      </c>
      <c r="BB165" s="418">
        <f t="shared" si="43"/>
        <v>0</v>
      </c>
      <c r="BC165" s="173"/>
    </row>
    <row r="166" spans="1:56" ht="49.5" customHeight="1" x14ac:dyDescent="0.55000000000000004">
      <c r="A166" s="1537" t="s">
        <v>2062</v>
      </c>
      <c r="B166" s="1517"/>
      <c r="C166" s="1517"/>
      <c r="D166" s="1517"/>
      <c r="E166" s="1518"/>
      <c r="F166" s="1452"/>
      <c r="G166" s="342" t="s">
        <v>1389</v>
      </c>
      <c r="H166" s="343"/>
      <c r="I166" s="344"/>
      <c r="J166" s="345"/>
      <c r="K166" s="345"/>
      <c r="L166" s="573">
        <v>0</v>
      </c>
      <c r="M166" s="347">
        <v>0</v>
      </c>
      <c r="N166" s="423">
        <v>0</v>
      </c>
      <c r="O166" s="423">
        <v>20</v>
      </c>
      <c r="P166" s="423">
        <v>30</v>
      </c>
      <c r="Q166" s="252">
        <v>30</v>
      </c>
      <c r="R166" s="422">
        <v>0</v>
      </c>
      <c r="S166" s="357">
        <v>20</v>
      </c>
      <c r="T166" s="356">
        <v>0</v>
      </c>
      <c r="U166" s="358">
        <v>0</v>
      </c>
      <c r="V166" s="360">
        <v>0</v>
      </c>
      <c r="W166" s="355">
        <v>0</v>
      </c>
      <c r="X166" s="358">
        <v>0</v>
      </c>
      <c r="Y166" s="357">
        <v>0</v>
      </c>
      <c r="Z166" s="356">
        <v>0</v>
      </c>
      <c r="AA166" s="360">
        <v>0</v>
      </c>
      <c r="AB166" s="355">
        <v>0</v>
      </c>
      <c r="AC166" s="356">
        <v>0</v>
      </c>
      <c r="AD166" s="357">
        <v>0</v>
      </c>
      <c r="AE166" s="356">
        <v>0</v>
      </c>
      <c r="AF166" s="358">
        <v>0</v>
      </c>
      <c r="AG166" s="355">
        <v>0</v>
      </c>
      <c r="AH166" s="356"/>
      <c r="AI166" s="786"/>
      <c r="AJ166" s="610"/>
      <c r="AK166" s="356"/>
      <c r="AL166" s="358"/>
      <c r="AM166" s="357"/>
      <c r="AN166" s="356"/>
      <c r="AO166" s="356"/>
      <c r="AP166" s="356"/>
      <c r="AQ166" s="356"/>
      <c r="AR166" s="358"/>
      <c r="AS166" s="355"/>
      <c r="AT166" s="358"/>
      <c r="AU166" s="357"/>
      <c r="AV166" s="356"/>
      <c r="AW166" s="359"/>
      <c r="AX166" s="356"/>
      <c r="AY166" s="358"/>
      <c r="AZ166" s="360"/>
      <c r="BA166" s="361"/>
      <c r="BB166" s="362"/>
      <c r="BC166" s="363">
        <f>SUM(M166:BB166)</f>
        <v>100</v>
      </c>
      <c r="BD166" s="1359">
        <f t="shared" ref="BD166:BD167" si="44">SUM(H166:AA166)</f>
        <v>100</v>
      </c>
    </row>
    <row r="167" spans="1:56" ht="49.5" customHeight="1" x14ac:dyDescent="0.55000000000000004">
      <c r="A167" s="1519"/>
      <c r="B167" s="1520"/>
      <c r="C167" s="1520"/>
      <c r="D167" s="1520"/>
      <c r="E167" s="1521"/>
      <c r="F167" s="1453"/>
      <c r="G167" s="364" t="s">
        <v>1390</v>
      </c>
      <c r="H167" s="365"/>
      <c r="I167" s="366"/>
      <c r="J167" s="587"/>
      <c r="K167" s="367">
        <f t="shared" ref="K167:AN167" si="45">M166</f>
        <v>0</v>
      </c>
      <c r="L167" s="426">
        <f t="shared" si="45"/>
        <v>0</v>
      </c>
      <c r="M167" s="271">
        <f>O166</f>
        <v>20</v>
      </c>
      <c r="N167" s="274">
        <f>P166</f>
        <v>30</v>
      </c>
      <c r="O167" s="274">
        <f>Q166</f>
        <v>30</v>
      </c>
      <c r="P167" s="274">
        <f>R166</f>
        <v>0</v>
      </c>
      <c r="Q167" s="275">
        <f>S166</f>
        <v>20</v>
      </c>
      <c r="R167" s="271">
        <f t="shared" si="45"/>
        <v>0</v>
      </c>
      <c r="S167" s="272">
        <f t="shared" si="45"/>
        <v>0</v>
      </c>
      <c r="T167" s="274">
        <f t="shared" si="45"/>
        <v>0</v>
      </c>
      <c r="U167" s="273">
        <f t="shared" si="45"/>
        <v>0</v>
      </c>
      <c r="V167" s="275">
        <f t="shared" si="45"/>
        <v>0</v>
      </c>
      <c r="W167" s="271">
        <f t="shared" si="45"/>
        <v>0</v>
      </c>
      <c r="X167" s="273">
        <f t="shared" si="45"/>
        <v>0</v>
      </c>
      <c r="Y167" s="369">
        <f t="shared" si="45"/>
        <v>0</v>
      </c>
      <c r="Z167" s="273">
        <f t="shared" si="45"/>
        <v>0</v>
      </c>
      <c r="AA167" s="275">
        <f t="shared" si="45"/>
        <v>0</v>
      </c>
      <c r="AB167" s="271">
        <f t="shared" si="45"/>
        <v>0</v>
      </c>
      <c r="AC167" s="274">
        <f t="shared" si="45"/>
        <v>0</v>
      </c>
      <c r="AD167" s="272">
        <f t="shared" si="45"/>
        <v>0</v>
      </c>
      <c r="AE167" s="274">
        <f t="shared" si="45"/>
        <v>0</v>
      </c>
      <c r="AF167" s="273">
        <f t="shared" si="45"/>
        <v>0</v>
      </c>
      <c r="AG167" s="271">
        <f t="shared" si="45"/>
        <v>0</v>
      </c>
      <c r="AH167" s="427">
        <f t="shared" si="45"/>
        <v>0</v>
      </c>
      <c r="AI167" s="787">
        <f t="shared" si="45"/>
        <v>0</v>
      </c>
      <c r="AJ167" s="272">
        <f t="shared" si="45"/>
        <v>0</v>
      </c>
      <c r="AK167" s="274">
        <f t="shared" si="45"/>
        <v>0</v>
      </c>
      <c r="AL167" s="273">
        <f t="shared" si="45"/>
        <v>0</v>
      </c>
      <c r="AM167" s="272">
        <f t="shared" si="45"/>
        <v>0</v>
      </c>
      <c r="AN167" s="274">
        <f t="shared" si="45"/>
        <v>0</v>
      </c>
      <c r="AO167" s="274"/>
      <c r="AP167" s="274"/>
      <c r="AQ167" s="274"/>
      <c r="AR167" s="273"/>
      <c r="AS167" s="271"/>
      <c r="AT167" s="273"/>
      <c r="AU167" s="272"/>
      <c r="AV167" s="274"/>
      <c r="AW167" s="764"/>
      <c r="AX167" s="268"/>
      <c r="AY167" s="265"/>
      <c r="AZ167" s="270"/>
      <c r="BA167" s="276"/>
      <c r="BB167" s="277"/>
      <c r="BC167" s="278">
        <f>SUM(K167:BB167)</f>
        <v>100</v>
      </c>
      <c r="BD167" s="1359">
        <f t="shared" si="44"/>
        <v>100</v>
      </c>
    </row>
    <row r="168" spans="1:56" ht="49.5" customHeight="1" x14ac:dyDescent="0.55000000000000004">
      <c r="A168" s="1522"/>
      <c r="B168" s="1523"/>
      <c r="C168" s="1523"/>
      <c r="D168" s="1523"/>
      <c r="E168" s="1524"/>
      <c r="F168" s="1454"/>
      <c r="G168" s="370" t="s">
        <v>2391</v>
      </c>
      <c r="H168" s="589">
        <f t="shared" ref="H168:AO168" si="46">K166</f>
        <v>0</v>
      </c>
      <c r="I168" s="590">
        <f t="shared" si="46"/>
        <v>0</v>
      </c>
      <c r="J168" s="282">
        <f t="shared" si="46"/>
        <v>0</v>
      </c>
      <c r="K168" s="282">
        <f t="shared" si="46"/>
        <v>0</v>
      </c>
      <c r="L168" s="372">
        <f t="shared" si="46"/>
        <v>20</v>
      </c>
      <c r="M168" s="280">
        <f t="shared" si="46"/>
        <v>30</v>
      </c>
      <c r="N168" s="283">
        <f t="shared" si="46"/>
        <v>30</v>
      </c>
      <c r="O168" s="283">
        <f t="shared" si="46"/>
        <v>0</v>
      </c>
      <c r="P168" s="283">
        <f t="shared" si="46"/>
        <v>20</v>
      </c>
      <c r="Q168" s="284">
        <f t="shared" si="46"/>
        <v>0</v>
      </c>
      <c r="R168" s="280">
        <f t="shared" si="46"/>
        <v>0</v>
      </c>
      <c r="S168" s="282">
        <f t="shared" si="46"/>
        <v>0</v>
      </c>
      <c r="T168" s="283">
        <f t="shared" si="46"/>
        <v>0</v>
      </c>
      <c r="U168" s="281">
        <f t="shared" si="46"/>
        <v>0</v>
      </c>
      <c r="V168" s="284">
        <f t="shared" si="46"/>
        <v>0</v>
      </c>
      <c r="W168" s="280">
        <f t="shared" si="46"/>
        <v>0</v>
      </c>
      <c r="X168" s="281">
        <f t="shared" si="46"/>
        <v>0</v>
      </c>
      <c r="Y168" s="282">
        <f t="shared" si="46"/>
        <v>0</v>
      </c>
      <c r="Z168" s="283">
        <f t="shared" si="46"/>
        <v>0</v>
      </c>
      <c r="AA168" s="284">
        <f t="shared" si="46"/>
        <v>0</v>
      </c>
      <c r="AB168" s="280">
        <f t="shared" si="46"/>
        <v>0</v>
      </c>
      <c r="AC168" s="283">
        <f t="shared" si="46"/>
        <v>0</v>
      </c>
      <c r="AD168" s="282">
        <f t="shared" si="46"/>
        <v>0</v>
      </c>
      <c r="AE168" s="283">
        <f t="shared" si="46"/>
        <v>0</v>
      </c>
      <c r="AF168" s="281">
        <f t="shared" si="46"/>
        <v>0</v>
      </c>
      <c r="AG168" s="280">
        <f t="shared" si="46"/>
        <v>0</v>
      </c>
      <c r="AH168" s="283">
        <f t="shared" si="46"/>
        <v>0</v>
      </c>
      <c r="AI168" s="283">
        <f t="shared" si="46"/>
        <v>0</v>
      </c>
      <c r="AJ168" s="282">
        <f t="shared" si="46"/>
        <v>0</v>
      </c>
      <c r="AK168" s="283">
        <f t="shared" si="46"/>
        <v>0</v>
      </c>
      <c r="AL168" s="281">
        <f t="shared" si="46"/>
        <v>0</v>
      </c>
      <c r="AM168" s="282">
        <f t="shared" si="46"/>
        <v>0</v>
      </c>
      <c r="AN168" s="283">
        <f t="shared" si="46"/>
        <v>0</v>
      </c>
      <c r="AO168" s="283">
        <f t="shared" si="46"/>
        <v>0</v>
      </c>
      <c r="AP168" s="283"/>
      <c r="AQ168" s="283"/>
      <c r="AR168" s="281"/>
      <c r="AS168" s="280"/>
      <c r="AT168" s="281"/>
      <c r="AU168" s="282"/>
      <c r="AV168" s="283"/>
      <c r="AW168" s="373"/>
      <c r="AX168" s="283"/>
      <c r="AY168" s="281"/>
      <c r="AZ168" s="284"/>
      <c r="BA168" s="373"/>
      <c r="BB168" s="374"/>
      <c r="BC168" s="375">
        <f>SUM(J168:BB168)</f>
        <v>100</v>
      </c>
    </row>
    <row r="169" spans="1:56" ht="49.5" customHeight="1" x14ac:dyDescent="0.55000000000000004">
      <c r="A169" s="1427"/>
      <c r="B169" s="1428"/>
      <c r="C169" s="1557" t="s">
        <v>2393</v>
      </c>
      <c r="D169" s="1432"/>
      <c r="E169" s="1433"/>
      <c r="F169" s="1434"/>
      <c r="G169" s="1432"/>
      <c r="H169" s="591"/>
      <c r="I169" s="592">
        <f t="shared" ref="I169:S169" si="47">H169+I168-I167</f>
        <v>0</v>
      </c>
      <c r="J169" s="492">
        <f t="shared" si="47"/>
        <v>0</v>
      </c>
      <c r="K169" s="293">
        <f t="shared" si="47"/>
        <v>0</v>
      </c>
      <c r="L169" s="531">
        <f t="shared" si="47"/>
        <v>20</v>
      </c>
      <c r="M169" s="291">
        <f t="shared" si="47"/>
        <v>30</v>
      </c>
      <c r="N169" s="294">
        <f t="shared" si="47"/>
        <v>30</v>
      </c>
      <c r="O169" s="493">
        <f t="shared" si="47"/>
        <v>0</v>
      </c>
      <c r="P169" s="293">
        <f t="shared" si="47"/>
        <v>20</v>
      </c>
      <c r="Q169" s="495">
        <f t="shared" si="47"/>
        <v>0</v>
      </c>
      <c r="R169" s="496">
        <f t="shared" si="47"/>
        <v>0</v>
      </c>
      <c r="S169" s="752">
        <f t="shared" si="47"/>
        <v>0</v>
      </c>
      <c r="T169" s="753"/>
      <c r="U169" s="754"/>
      <c r="V169" s="768"/>
      <c r="W169" s="755"/>
      <c r="X169" s="753"/>
      <c r="Y169" s="385"/>
      <c r="Z169" s="753"/>
      <c r="AA169" s="754"/>
      <c r="AB169" s="755"/>
      <c r="AC169" s="753"/>
      <c r="AD169" s="385"/>
      <c r="AE169" s="753"/>
      <c r="AF169" s="754"/>
      <c r="AG169" s="383"/>
      <c r="AH169" s="753"/>
      <c r="AI169" s="753"/>
      <c r="AJ169" s="753"/>
      <c r="AK169" s="753"/>
      <c r="AL169" s="754"/>
      <c r="AM169" s="752"/>
      <c r="AN169" s="753"/>
      <c r="AO169" s="753"/>
      <c r="AP169" s="788"/>
      <c r="AQ169" s="789"/>
      <c r="AR169" s="790"/>
      <c r="AS169" s="791"/>
      <c r="AT169" s="790"/>
      <c r="AU169" s="792"/>
      <c r="AV169" s="753"/>
      <c r="AW169" s="535"/>
      <c r="AX169" s="479"/>
      <c r="AY169" s="532"/>
      <c r="AZ169" s="533"/>
      <c r="BA169" s="535"/>
      <c r="BB169" s="536"/>
      <c r="BC169" s="537"/>
    </row>
    <row r="170" spans="1:56" ht="49.5" customHeight="1" x14ac:dyDescent="0.55000000000000004">
      <c r="A170" s="1429"/>
      <c r="B170" s="1430"/>
      <c r="C170" s="1552" t="s">
        <v>2394</v>
      </c>
      <c r="D170" s="1435"/>
      <c r="E170" s="1436"/>
      <c r="F170" s="1558"/>
      <c r="G170" s="1435"/>
      <c r="H170" s="388">
        <f>J166</f>
        <v>0</v>
      </c>
      <c r="I170" s="389">
        <f>K166</f>
        <v>0</v>
      </c>
      <c r="J170" s="585">
        <f t="shared" ref="J170:BB170" si="48">L166</f>
        <v>0</v>
      </c>
      <c r="K170" s="390"/>
      <c r="L170" s="391">
        <f>M166</f>
        <v>0</v>
      </c>
      <c r="M170" s="304"/>
      <c r="N170" s="307">
        <f t="shared" ref="N170:S170" si="49">O166</f>
        <v>20</v>
      </c>
      <c r="O170" s="307">
        <f t="shared" si="49"/>
        <v>30</v>
      </c>
      <c r="P170" s="307">
        <f t="shared" si="49"/>
        <v>30</v>
      </c>
      <c r="Q170" s="308">
        <f t="shared" si="49"/>
        <v>0</v>
      </c>
      <c r="R170" s="774">
        <f t="shared" si="49"/>
        <v>20</v>
      </c>
      <c r="S170" s="759">
        <f t="shared" si="49"/>
        <v>0</v>
      </c>
      <c r="T170" s="758">
        <f t="shared" si="48"/>
        <v>0</v>
      </c>
      <c r="U170" s="756">
        <f t="shared" si="48"/>
        <v>0</v>
      </c>
      <c r="V170" s="793">
        <f t="shared" si="48"/>
        <v>0</v>
      </c>
      <c r="W170" s="794">
        <f t="shared" si="48"/>
        <v>0</v>
      </c>
      <c r="X170" s="795">
        <f t="shared" si="48"/>
        <v>0</v>
      </c>
      <c r="Y170" s="759">
        <f t="shared" si="48"/>
        <v>0</v>
      </c>
      <c r="Z170" s="758">
        <f t="shared" si="48"/>
        <v>0</v>
      </c>
      <c r="AA170" s="796">
        <f t="shared" si="48"/>
        <v>0</v>
      </c>
      <c r="AB170" s="757">
        <f t="shared" si="48"/>
        <v>0</v>
      </c>
      <c r="AC170" s="758">
        <f t="shared" si="48"/>
        <v>0</v>
      </c>
      <c r="AD170" s="759">
        <f t="shared" si="48"/>
        <v>0</v>
      </c>
      <c r="AE170" s="758">
        <f t="shared" si="48"/>
        <v>0</v>
      </c>
      <c r="AF170" s="756">
        <f t="shared" si="48"/>
        <v>0</v>
      </c>
      <c r="AG170" s="757">
        <f t="shared" si="48"/>
        <v>0</v>
      </c>
      <c r="AH170" s="758">
        <f t="shared" si="48"/>
        <v>0</v>
      </c>
      <c r="AI170" s="758">
        <f t="shared" si="48"/>
        <v>0</v>
      </c>
      <c r="AJ170" s="759">
        <f t="shared" si="48"/>
        <v>0</v>
      </c>
      <c r="AK170" s="758">
        <f t="shared" si="48"/>
        <v>0</v>
      </c>
      <c r="AL170" s="756">
        <f t="shared" si="48"/>
        <v>0</v>
      </c>
      <c r="AM170" s="759">
        <f t="shared" si="48"/>
        <v>0</v>
      </c>
      <c r="AN170" s="758">
        <f t="shared" si="48"/>
        <v>0</v>
      </c>
      <c r="AO170" s="758">
        <f t="shared" si="48"/>
        <v>0</v>
      </c>
      <c r="AP170" s="797">
        <f t="shared" si="48"/>
        <v>0</v>
      </c>
      <c r="AQ170" s="797">
        <f t="shared" si="48"/>
        <v>0</v>
      </c>
      <c r="AR170" s="798">
        <f t="shared" si="48"/>
        <v>0</v>
      </c>
      <c r="AS170" s="799">
        <f t="shared" si="48"/>
        <v>0</v>
      </c>
      <c r="AT170" s="798">
        <f t="shared" si="48"/>
        <v>0</v>
      </c>
      <c r="AU170" s="800">
        <f t="shared" si="48"/>
        <v>0</v>
      </c>
      <c r="AV170" s="493">
        <f t="shared" si="48"/>
        <v>0</v>
      </c>
      <c r="AW170" s="497">
        <f t="shared" si="48"/>
        <v>0</v>
      </c>
      <c r="AX170" s="493">
        <f t="shared" si="48"/>
        <v>0</v>
      </c>
      <c r="AY170" s="494">
        <f t="shared" si="48"/>
        <v>0</v>
      </c>
      <c r="AZ170" s="495">
        <f t="shared" si="48"/>
        <v>0</v>
      </c>
      <c r="BA170" s="497">
        <f t="shared" si="48"/>
        <v>100</v>
      </c>
      <c r="BB170" s="498">
        <f t="shared" si="48"/>
        <v>100</v>
      </c>
      <c r="BC170" s="499"/>
    </row>
    <row r="171" spans="1:56" ht="49.5" customHeight="1" thickBot="1" x14ac:dyDescent="0.6">
      <c r="A171" s="1410"/>
      <c r="B171" s="1431"/>
      <c r="C171" s="1553" t="s">
        <v>2395</v>
      </c>
      <c r="D171" s="1536"/>
      <c r="E171" s="1540"/>
      <c r="F171" s="1535"/>
      <c r="G171" s="1536"/>
      <c r="H171" s="402"/>
      <c r="I171" s="403">
        <f t="shared" ref="I171:AN171" si="50">H171+I167-I170</f>
        <v>0</v>
      </c>
      <c r="J171" s="777">
        <f t="shared" si="50"/>
        <v>0</v>
      </c>
      <c r="K171" s="439">
        <f t="shared" si="50"/>
        <v>0</v>
      </c>
      <c r="L171" s="404">
        <f t="shared" si="50"/>
        <v>0</v>
      </c>
      <c r="M171" s="319">
        <f t="shared" si="50"/>
        <v>20</v>
      </c>
      <c r="N171" s="322">
        <f t="shared" si="50"/>
        <v>30</v>
      </c>
      <c r="O171" s="322">
        <f t="shared" si="50"/>
        <v>30</v>
      </c>
      <c r="P171" s="322">
        <f t="shared" si="50"/>
        <v>0</v>
      </c>
      <c r="Q171" s="323">
        <f t="shared" si="50"/>
        <v>20</v>
      </c>
      <c r="R171" s="319">
        <f t="shared" si="50"/>
        <v>0</v>
      </c>
      <c r="S171" s="801">
        <f t="shared" si="50"/>
        <v>0</v>
      </c>
      <c r="T171" s="802">
        <f t="shared" si="50"/>
        <v>0</v>
      </c>
      <c r="U171" s="803">
        <f t="shared" si="50"/>
        <v>0</v>
      </c>
      <c r="V171" s="804">
        <f t="shared" si="50"/>
        <v>0</v>
      </c>
      <c r="W171" s="444">
        <f t="shared" si="50"/>
        <v>0</v>
      </c>
      <c r="X171" s="442">
        <f t="shared" si="50"/>
        <v>0</v>
      </c>
      <c r="Y171" s="410">
        <f t="shared" si="50"/>
        <v>0</v>
      </c>
      <c r="Z171" s="442">
        <f t="shared" si="50"/>
        <v>0</v>
      </c>
      <c r="AA171" s="443">
        <f t="shared" si="50"/>
        <v>0</v>
      </c>
      <c r="AB171" s="444">
        <f t="shared" si="50"/>
        <v>0</v>
      </c>
      <c r="AC171" s="442">
        <f t="shared" si="50"/>
        <v>0</v>
      </c>
      <c r="AD171" s="782">
        <f t="shared" si="50"/>
        <v>0</v>
      </c>
      <c r="AE171" s="805">
        <f t="shared" si="50"/>
        <v>0</v>
      </c>
      <c r="AF171" s="806">
        <f t="shared" si="50"/>
        <v>0</v>
      </c>
      <c r="AG171" s="807">
        <f t="shared" si="50"/>
        <v>0</v>
      </c>
      <c r="AH171" s="805">
        <f t="shared" si="50"/>
        <v>0</v>
      </c>
      <c r="AI171" s="802">
        <f t="shared" si="50"/>
        <v>0</v>
      </c>
      <c r="AJ171" s="808">
        <f t="shared" si="50"/>
        <v>0</v>
      </c>
      <c r="AK171" s="805">
        <f t="shared" si="50"/>
        <v>0</v>
      </c>
      <c r="AL171" s="806">
        <f t="shared" si="50"/>
        <v>0</v>
      </c>
      <c r="AM171" s="808">
        <f t="shared" si="50"/>
        <v>0</v>
      </c>
      <c r="AN171" s="805">
        <f t="shared" si="50"/>
        <v>0</v>
      </c>
      <c r="AO171" s="809"/>
      <c r="AP171" s="805"/>
      <c r="AQ171" s="809"/>
      <c r="AR171" s="803"/>
      <c r="AS171" s="799"/>
      <c r="AT171" s="803"/>
      <c r="AU171" s="801"/>
      <c r="AV171" s="802"/>
      <c r="AW171" s="810"/>
      <c r="AX171" s="406"/>
      <c r="AY171" s="407"/>
      <c r="AZ171" s="408"/>
      <c r="BA171" s="417"/>
      <c r="BB171" s="418"/>
      <c r="BC171" s="173"/>
    </row>
    <row r="172" spans="1:56" ht="49.5" hidden="1" customHeight="1" x14ac:dyDescent="0.55000000000000004">
      <c r="A172" s="1414" t="s">
        <v>2421</v>
      </c>
      <c r="B172" s="1419"/>
      <c r="C172" s="1554" t="s">
        <v>2428</v>
      </c>
      <c r="D172" s="1506"/>
      <c r="E172" s="1479"/>
      <c r="F172" s="1452"/>
      <c r="G172" s="482" t="s">
        <v>1389</v>
      </c>
      <c r="H172" s="539"/>
      <c r="I172" s="540"/>
      <c r="J172" s="541"/>
      <c r="K172" s="541"/>
      <c r="L172" s="542"/>
      <c r="M172" s="539"/>
      <c r="N172" s="543"/>
      <c r="O172" s="543"/>
      <c r="P172" s="543"/>
      <c r="Q172" s="544"/>
      <c r="R172" s="539"/>
      <c r="S172" s="545"/>
      <c r="T172" s="656"/>
      <c r="U172" s="546"/>
      <c r="V172" s="554"/>
      <c r="W172" s="548"/>
      <c r="X172" s="549"/>
      <c r="Y172" s="550"/>
      <c r="Z172" s="453"/>
      <c r="AA172" s="554"/>
      <c r="AB172" s="552"/>
      <c r="AC172" s="453"/>
      <c r="AD172" s="492"/>
      <c r="AE172" s="453"/>
      <c r="AF172" s="549"/>
      <c r="AG172" s="552"/>
      <c r="AH172" s="453"/>
      <c r="AI172" s="453"/>
      <c r="AJ172" s="550"/>
      <c r="AK172" s="453"/>
      <c r="AL172" s="549"/>
      <c r="AM172" s="550"/>
      <c r="AN172" s="453"/>
      <c r="AO172" s="453"/>
      <c r="AP172" s="453"/>
      <c r="AQ172" s="453"/>
      <c r="AR172" s="549"/>
      <c r="AS172" s="552"/>
      <c r="AT172" s="549"/>
      <c r="AU172" s="550"/>
      <c r="AV172" s="453"/>
      <c r="AW172" s="553"/>
      <c r="AX172" s="453"/>
      <c r="AY172" s="549"/>
      <c r="AZ172" s="554"/>
      <c r="BA172" s="555"/>
      <c r="BB172" s="556"/>
      <c r="BC172" s="127"/>
    </row>
    <row r="173" spans="1:56" ht="49.5" hidden="1" customHeight="1" x14ac:dyDescent="0.55000000000000004">
      <c r="A173" s="454"/>
      <c r="B173" s="205"/>
      <c r="C173" s="1555"/>
      <c r="D173" s="1508"/>
      <c r="E173" s="1481"/>
      <c r="F173" s="1453"/>
      <c r="G173" s="557" t="s">
        <v>1390</v>
      </c>
      <c r="H173" s="558"/>
      <c r="I173" s="559"/>
      <c r="J173" s="560"/>
      <c r="K173" s="560"/>
      <c r="L173" s="561"/>
      <c r="M173" s="558"/>
      <c r="N173" s="562"/>
      <c r="O173" s="562"/>
      <c r="P173" s="562"/>
      <c r="Q173" s="563"/>
      <c r="R173" s="558"/>
      <c r="S173" s="564"/>
      <c r="T173" s="480"/>
      <c r="U173" s="320"/>
      <c r="V173" s="323"/>
      <c r="W173" s="319"/>
      <c r="X173" s="320"/>
      <c r="Y173" s="321"/>
      <c r="Z173" s="322"/>
      <c r="AA173" s="323"/>
      <c r="AB173" s="319"/>
      <c r="AC173" s="322"/>
      <c r="AD173" s="321"/>
      <c r="AE173" s="322"/>
      <c r="AF173" s="320"/>
      <c r="AG173" s="319"/>
      <c r="AH173" s="322"/>
      <c r="AI173" s="322"/>
      <c r="AJ173" s="321"/>
      <c r="AK173" s="322"/>
      <c r="AL173" s="320"/>
      <c r="AM173" s="321"/>
      <c r="AN173" s="322"/>
      <c r="AO173" s="322"/>
      <c r="AP173" s="322"/>
      <c r="AQ173" s="322"/>
      <c r="AR173" s="320"/>
      <c r="AS173" s="319"/>
      <c r="AT173" s="320"/>
      <c r="AU173" s="321"/>
      <c r="AV173" s="322"/>
      <c r="AW173" s="566"/>
      <c r="AX173" s="322"/>
      <c r="AY173" s="320"/>
      <c r="AZ173" s="323"/>
      <c r="BA173" s="566"/>
      <c r="BB173" s="567"/>
      <c r="BC173" s="173"/>
    </row>
    <row r="174" spans="1:56" ht="49.5" hidden="1" customHeight="1" x14ac:dyDescent="0.55000000000000004">
      <c r="A174" s="1455" t="s">
        <v>2429</v>
      </c>
      <c r="B174" s="1456"/>
      <c r="C174" s="1556"/>
      <c r="D174" s="1515"/>
      <c r="E174" s="1484"/>
      <c r="F174" s="1454"/>
      <c r="G174" s="101" t="s">
        <v>2391</v>
      </c>
      <c r="H174" s="461"/>
      <c r="I174" s="462"/>
      <c r="J174" s="463"/>
      <c r="K174" s="463"/>
      <c r="L174" s="464"/>
      <c r="M174" s="461"/>
      <c r="N174" s="465"/>
      <c r="O174" s="465"/>
      <c r="P174" s="465"/>
      <c r="Q174" s="466"/>
      <c r="R174" s="461"/>
      <c r="S174" s="568"/>
      <c r="T174" s="468"/>
      <c r="U174" s="469"/>
      <c r="V174" s="470"/>
      <c r="W174" s="471"/>
      <c r="X174" s="469"/>
      <c r="Y174" s="472"/>
      <c r="Z174" s="468"/>
      <c r="AA174" s="470"/>
      <c r="AB174" s="471"/>
      <c r="AC174" s="468"/>
      <c r="AD174" s="472"/>
      <c r="AE174" s="468"/>
      <c r="AF174" s="469"/>
      <c r="AG174" s="471"/>
      <c r="AH174" s="468"/>
      <c r="AI174" s="468"/>
      <c r="AJ174" s="472"/>
      <c r="AK174" s="468"/>
      <c r="AL174" s="469"/>
      <c r="AM174" s="472"/>
      <c r="AN174" s="468"/>
      <c r="AO174" s="468"/>
      <c r="AP174" s="468"/>
      <c r="AQ174" s="468"/>
      <c r="AR174" s="469"/>
      <c r="AS174" s="471"/>
      <c r="AT174" s="469"/>
      <c r="AU174" s="472"/>
      <c r="AV174" s="468"/>
      <c r="AW174" s="473"/>
      <c r="AX174" s="468"/>
      <c r="AY174" s="469"/>
      <c r="AZ174" s="470"/>
      <c r="BA174" s="473"/>
      <c r="BB174" s="474"/>
      <c r="BC174" s="475"/>
    </row>
    <row r="175" spans="1:56" ht="49.5" hidden="1" customHeight="1" x14ac:dyDescent="0.55000000000000004">
      <c r="A175" s="1427" t="s">
        <v>2392</v>
      </c>
      <c r="B175" s="1428"/>
      <c r="C175" s="1432" t="s">
        <v>2393</v>
      </c>
      <c r="D175" s="1432"/>
      <c r="E175" s="1433"/>
      <c r="F175" s="1434"/>
      <c r="G175" s="1432"/>
      <c r="H175" s="496"/>
      <c r="I175" s="494"/>
      <c r="J175" s="492"/>
      <c r="K175" s="492"/>
      <c r="L175" s="531"/>
      <c r="M175" s="496"/>
      <c r="N175" s="493"/>
      <c r="O175" s="493"/>
      <c r="P175" s="493"/>
      <c r="Q175" s="495"/>
      <c r="R175" s="496"/>
      <c r="S175" s="478"/>
      <c r="T175" s="479"/>
      <c r="U175" s="532"/>
      <c r="V175" s="533"/>
      <c r="W175" s="534"/>
      <c r="X175" s="532"/>
      <c r="Y175" s="478"/>
      <c r="Z175" s="479"/>
      <c r="AA175" s="533"/>
      <c r="AB175" s="534"/>
      <c r="AC175" s="479"/>
      <c r="AD175" s="478"/>
      <c r="AE175" s="479"/>
      <c r="AF175" s="532"/>
      <c r="AG175" s="534"/>
      <c r="AH175" s="479"/>
      <c r="AI175" s="479"/>
      <c r="AJ175" s="478"/>
      <c r="AK175" s="479"/>
      <c r="AL175" s="532"/>
      <c r="AM175" s="478"/>
      <c r="AN175" s="479"/>
      <c r="AO175" s="479"/>
      <c r="AP175" s="479"/>
      <c r="AQ175" s="479"/>
      <c r="AR175" s="532"/>
      <c r="AS175" s="534"/>
      <c r="AT175" s="532"/>
      <c r="AU175" s="478"/>
      <c r="AV175" s="479"/>
      <c r="AW175" s="535"/>
      <c r="AX175" s="479"/>
      <c r="AY175" s="532"/>
      <c r="AZ175" s="533"/>
      <c r="BA175" s="535"/>
      <c r="BB175" s="536"/>
      <c r="BC175" s="537"/>
    </row>
    <row r="176" spans="1:56" ht="49.5" hidden="1" customHeight="1" x14ac:dyDescent="0.55000000000000004">
      <c r="A176" s="1429"/>
      <c r="B176" s="1430"/>
      <c r="C176" s="1435" t="s">
        <v>2394</v>
      </c>
      <c r="D176" s="1435"/>
      <c r="E176" s="1436"/>
      <c r="F176" s="1429"/>
      <c r="G176" s="1388"/>
      <c r="H176" s="304"/>
      <c r="I176" s="305"/>
      <c r="J176" s="306"/>
      <c r="K176" s="306"/>
      <c r="L176" s="391"/>
      <c r="M176" s="304"/>
      <c r="N176" s="307"/>
      <c r="O176" s="307"/>
      <c r="P176" s="307"/>
      <c r="Q176" s="308"/>
      <c r="R176" s="304"/>
      <c r="S176" s="492"/>
      <c r="T176" s="493"/>
      <c r="U176" s="494"/>
      <c r="V176" s="495"/>
      <c r="W176" s="496"/>
      <c r="X176" s="494"/>
      <c r="Y176" s="492"/>
      <c r="Z176" s="493"/>
      <c r="AA176" s="495"/>
      <c r="AB176" s="496"/>
      <c r="AC176" s="493"/>
      <c r="AD176" s="492"/>
      <c r="AE176" s="493"/>
      <c r="AF176" s="494"/>
      <c r="AG176" s="496"/>
      <c r="AH176" s="493"/>
      <c r="AI176" s="493"/>
      <c r="AJ176" s="492"/>
      <c r="AK176" s="493"/>
      <c r="AL176" s="494"/>
      <c r="AM176" s="492"/>
      <c r="AN176" s="493"/>
      <c r="AO176" s="493"/>
      <c r="AP176" s="493"/>
      <c r="AQ176" s="493"/>
      <c r="AR176" s="494"/>
      <c r="AS176" s="496"/>
      <c r="AT176" s="494"/>
      <c r="AU176" s="492"/>
      <c r="AV176" s="493"/>
      <c r="AW176" s="497"/>
      <c r="AX176" s="493"/>
      <c r="AY176" s="494"/>
      <c r="AZ176" s="495"/>
      <c r="BA176" s="497"/>
      <c r="BB176" s="498"/>
      <c r="BC176" s="499"/>
    </row>
    <row r="177" spans="1:55" ht="49.5" hidden="1" customHeight="1" thickBot="1" x14ac:dyDescent="0.6">
      <c r="A177" s="1410"/>
      <c r="B177" s="1431"/>
      <c r="C177" s="1536" t="s">
        <v>2395</v>
      </c>
      <c r="D177" s="1536"/>
      <c r="E177" s="1540"/>
      <c r="F177" s="1535"/>
      <c r="G177" s="1536"/>
      <c r="H177" s="319"/>
      <c r="I177" s="320"/>
      <c r="J177" s="321"/>
      <c r="K177" s="321"/>
      <c r="L177" s="404"/>
      <c r="M177" s="319"/>
      <c r="N177" s="322"/>
      <c r="O177" s="322"/>
      <c r="P177" s="322"/>
      <c r="Q177" s="323"/>
      <c r="R177" s="319"/>
      <c r="S177" s="416"/>
      <c r="T177" s="406"/>
      <c r="U177" s="407"/>
      <c r="V177" s="408"/>
      <c r="W177" s="409"/>
      <c r="X177" s="407"/>
      <c r="Y177" s="416"/>
      <c r="Z177" s="406"/>
      <c r="AA177" s="408"/>
      <c r="AB177" s="409"/>
      <c r="AC177" s="406"/>
      <c r="AD177" s="416"/>
      <c r="AE177" s="406"/>
      <c r="AF177" s="407"/>
      <c r="AG177" s="409"/>
      <c r="AH177" s="406"/>
      <c r="AI177" s="406"/>
      <c r="AJ177" s="416"/>
      <c r="AK177" s="406"/>
      <c r="AL177" s="407"/>
      <c r="AM177" s="416"/>
      <c r="AN177" s="406"/>
      <c r="AO177" s="406"/>
      <c r="AP177" s="406"/>
      <c r="AQ177" s="406"/>
      <c r="AR177" s="407"/>
      <c r="AS177" s="409"/>
      <c r="AT177" s="407"/>
      <c r="AU177" s="416"/>
      <c r="AV177" s="406"/>
      <c r="AW177" s="417"/>
      <c r="AX177" s="406"/>
      <c r="AY177" s="407"/>
      <c r="AZ177" s="408"/>
      <c r="BA177" s="417"/>
      <c r="BB177" s="418"/>
      <c r="BC177" s="419"/>
    </row>
    <row r="178" spans="1:55" ht="49.5" hidden="1" customHeight="1" x14ac:dyDescent="0.55000000000000004">
      <c r="A178" s="811"/>
      <c r="B178" s="812"/>
      <c r="C178" s="1512" t="s">
        <v>2430</v>
      </c>
      <c r="D178" s="1513"/>
      <c r="E178" s="1513"/>
      <c r="F178" s="1513"/>
      <c r="G178" s="1513"/>
      <c r="H178" s="552"/>
      <c r="I178" s="549"/>
      <c r="J178" s="550"/>
      <c r="K178" s="550"/>
      <c r="L178" s="813"/>
      <c r="M178" s="552"/>
      <c r="N178" s="453"/>
      <c r="O178" s="453"/>
      <c r="P178" s="453"/>
      <c r="Q178" s="554"/>
      <c r="R178" s="552"/>
      <c r="S178" s="677"/>
      <c r="T178" s="814"/>
      <c r="U178" s="815"/>
      <c r="V178" s="680"/>
      <c r="W178" s="681"/>
      <c r="X178" s="679"/>
      <c r="Y178" s="550"/>
      <c r="Z178" s="453"/>
      <c r="AA178" s="554"/>
      <c r="AB178" s="681"/>
      <c r="AC178" s="647"/>
      <c r="AD178" s="648"/>
      <c r="AE178" s="647"/>
      <c r="AF178" s="679"/>
      <c r="AG178" s="681"/>
      <c r="AH178" s="647"/>
      <c r="AI178" s="647"/>
      <c r="AJ178" s="648"/>
      <c r="AK178" s="647"/>
      <c r="AL178" s="679"/>
      <c r="AM178" s="648"/>
      <c r="AN178" s="647"/>
      <c r="AO178" s="647"/>
      <c r="AP178" s="647"/>
      <c r="AQ178" s="647"/>
      <c r="AR178" s="679"/>
      <c r="AS178" s="681"/>
      <c r="AT178" s="679"/>
      <c r="AU178" s="648"/>
      <c r="AV178" s="647"/>
      <c r="AW178" s="682"/>
      <c r="AX178" s="647"/>
      <c r="AY178" s="679"/>
      <c r="AZ178" s="680"/>
      <c r="BA178" s="682"/>
      <c r="BB178" s="683"/>
      <c r="BC178" s="684"/>
    </row>
    <row r="179" spans="1:55" ht="49.5" hidden="1" customHeight="1" x14ac:dyDescent="0.55000000000000004">
      <c r="A179" s="816"/>
      <c r="B179" s="817"/>
      <c r="C179" s="1552" t="s">
        <v>2414</v>
      </c>
      <c r="D179" s="1435"/>
      <c r="E179" s="1435"/>
      <c r="F179" s="1435"/>
      <c r="G179" s="1435"/>
      <c r="H179" s="396"/>
      <c r="I179" s="394"/>
      <c r="J179" s="392"/>
      <c r="K179" s="392"/>
      <c r="L179" s="818"/>
      <c r="M179" s="396"/>
      <c r="N179" s="393"/>
      <c r="O179" s="393"/>
      <c r="P179" s="393"/>
      <c r="Q179" s="395"/>
      <c r="R179" s="396"/>
      <c r="S179" s="819"/>
      <c r="T179" s="820"/>
      <c r="U179" s="821"/>
      <c r="V179" s="822"/>
      <c r="W179" s="823"/>
      <c r="X179" s="685"/>
      <c r="Y179" s="398"/>
      <c r="Z179" s="397"/>
      <c r="AA179" s="686"/>
      <c r="AB179" s="687"/>
      <c r="AC179" s="397"/>
      <c r="AD179" s="398"/>
      <c r="AE179" s="397"/>
      <c r="AF179" s="685"/>
      <c r="AG179" s="687"/>
      <c r="AH179" s="397"/>
      <c r="AI179" s="397"/>
      <c r="AJ179" s="398"/>
      <c r="AK179" s="397"/>
      <c r="AL179" s="685"/>
      <c r="AM179" s="398"/>
      <c r="AN179" s="397"/>
      <c r="AO179" s="397"/>
      <c r="AP179" s="397"/>
      <c r="AQ179" s="397"/>
      <c r="AR179" s="685"/>
      <c r="AS179" s="687"/>
      <c r="AT179" s="685"/>
      <c r="AU179" s="398"/>
      <c r="AV179" s="397"/>
      <c r="AW179" s="688"/>
      <c r="AX179" s="397"/>
      <c r="AY179" s="685"/>
      <c r="AZ179" s="686"/>
      <c r="BA179" s="688"/>
      <c r="BB179" s="689"/>
      <c r="BC179" s="690"/>
    </row>
    <row r="180" spans="1:55" ht="49.5" hidden="1" customHeight="1" thickBot="1" x14ac:dyDescent="0.6">
      <c r="A180" s="824"/>
      <c r="B180" s="825"/>
      <c r="C180" s="1553" t="s">
        <v>2415</v>
      </c>
      <c r="D180" s="1536"/>
      <c r="E180" s="1536"/>
      <c r="F180" s="1536"/>
      <c r="G180" s="1536"/>
      <c r="H180" s="319"/>
      <c r="I180" s="320"/>
      <c r="J180" s="321"/>
      <c r="K180" s="321"/>
      <c r="L180" s="404"/>
      <c r="M180" s="319"/>
      <c r="N180" s="322"/>
      <c r="O180" s="322"/>
      <c r="P180" s="322"/>
      <c r="Q180" s="323"/>
      <c r="R180" s="319"/>
      <c r="S180" s="819"/>
      <c r="T180" s="820"/>
      <c r="U180" s="685"/>
      <c r="V180" s="686"/>
      <c r="W180" s="687"/>
      <c r="X180" s="685"/>
      <c r="Y180" s="398"/>
      <c r="Z180" s="397"/>
      <c r="AA180" s="686"/>
      <c r="AB180" s="687"/>
      <c r="AC180" s="397"/>
      <c r="AD180" s="398"/>
      <c r="AE180" s="397"/>
      <c r="AF180" s="685"/>
      <c r="AG180" s="687"/>
      <c r="AH180" s="397"/>
      <c r="AI180" s="397"/>
      <c r="AJ180" s="398"/>
      <c r="AK180" s="397"/>
      <c r="AL180" s="685"/>
      <c r="AM180" s="398"/>
      <c r="AN180" s="397"/>
      <c r="AO180" s="397"/>
      <c r="AP180" s="397"/>
      <c r="AQ180" s="397"/>
      <c r="AR180" s="685"/>
      <c r="AS180" s="687"/>
      <c r="AT180" s="685"/>
      <c r="AU180" s="398"/>
      <c r="AV180" s="397"/>
      <c r="AW180" s="688"/>
      <c r="AX180" s="397"/>
      <c r="AY180" s="685"/>
      <c r="AZ180" s="686"/>
      <c r="BA180" s="688"/>
      <c r="BB180" s="689"/>
      <c r="BC180" s="690"/>
    </row>
    <row r="181" spans="1:55" ht="49.5" hidden="1" customHeight="1" x14ac:dyDescent="0.55000000000000004">
      <c r="A181" s="1414" t="s">
        <v>2431</v>
      </c>
      <c r="B181" s="1419"/>
      <c r="C181" s="1546" t="s">
        <v>2432</v>
      </c>
      <c r="D181" s="1547"/>
      <c r="E181" s="761"/>
      <c r="F181" s="1452"/>
      <c r="G181" s="482" t="s">
        <v>1389</v>
      </c>
      <c r="H181" s="539"/>
      <c r="I181" s="540"/>
      <c r="J181" s="541"/>
      <c r="K181" s="541"/>
      <c r="L181" s="542"/>
      <c r="M181" s="539"/>
      <c r="N181" s="543"/>
      <c r="O181" s="543"/>
      <c r="P181" s="543"/>
      <c r="Q181" s="544"/>
      <c r="R181" s="539"/>
      <c r="S181" s="545"/>
      <c r="T181" s="656"/>
      <c r="U181" s="549"/>
      <c r="V181" s="547"/>
      <c r="W181" s="552"/>
      <c r="X181" s="549"/>
      <c r="Y181" s="550"/>
      <c r="Z181" s="453"/>
      <c r="AA181" s="554"/>
      <c r="AB181" s="552"/>
      <c r="AC181" s="453"/>
      <c r="AD181" s="550"/>
      <c r="AE181" s="453"/>
      <c r="AF181" s="549"/>
      <c r="AG181" s="552"/>
      <c r="AH181" s="453"/>
      <c r="AI181" s="453"/>
      <c r="AJ181" s="550"/>
      <c r="AK181" s="453"/>
      <c r="AL181" s="549"/>
      <c r="AM181" s="550"/>
      <c r="AN181" s="453"/>
      <c r="AO181" s="453"/>
      <c r="AP181" s="453"/>
      <c r="AQ181" s="453"/>
      <c r="AR181" s="549"/>
      <c r="AS181" s="552"/>
      <c r="AT181" s="549"/>
      <c r="AU181" s="550"/>
      <c r="AV181" s="453"/>
      <c r="AW181" s="553"/>
      <c r="AX181" s="453"/>
      <c r="AY181" s="549"/>
      <c r="AZ181" s="554"/>
      <c r="BA181" s="555"/>
      <c r="BB181" s="556"/>
      <c r="BC181" s="127"/>
    </row>
    <row r="182" spans="1:55" ht="49.5" hidden="1" customHeight="1" x14ac:dyDescent="0.55000000000000004">
      <c r="A182" s="454"/>
      <c r="B182" s="205"/>
      <c r="C182" s="1548"/>
      <c r="D182" s="1549"/>
      <c r="E182" s="481"/>
      <c r="F182" s="1453"/>
      <c r="G182" s="557" t="s">
        <v>1390</v>
      </c>
      <c r="H182" s="558"/>
      <c r="I182" s="559"/>
      <c r="J182" s="560"/>
      <c r="K182" s="560"/>
      <c r="L182" s="561"/>
      <c r="M182" s="558"/>
      <c r="N182" s="562"/>
      <c r="O182" s="562"/>
      <c r="P182" s="562"/>
      <c r="Q182" s="563"/>
      <c r="R182" s="558"/>
      <c r="S182" s="564"/>
      <c r="T182" s="322"/>
      <c r="U182" s="320"/>
      <c r="V182" s="323"/>
      <c r="W182" s="319"/>
      <c r="X182" s="320"/>
      <c r="Y182" s="321"/>
      <c r="Z182" s="322"/>
      <c r="AA182" s="323"/>
      <c r="AB182" s="319"/>
      <c r="AC182" s="322"/>
      <c r="AD182" s="321"/>
      <c r="AE182" s="322"/>
      <c r="AF182" s="320"/>
      <c r="AG182" s="319"/>
      <c r="AH182" s="322"/>
      <c r="AI182" s="322"/>
      <c r="AJ182" s="321"/>
      <c r="AK182" s="322"/>
      <c r="AL182" s="320"/>
      <c r="AM182" s="321"/>
      <c r="AN182" s="322"/>
      <c r="AO182" s="322"/>
      <c r="AP182" s="322"/>
      <c r="AQ182" s="322"/>
      <c r="AR182" s="320"/>
      <c r="AS182" s="319"/>
      <c r="AT182" s="320"/>
      <c r="AU182" s="321"/>
      <c r="AV182" s="322"/>
      <c r="AW182" s="566"/>
      <c r="AX182" s="322"/>
      <c r="AY182" s="320"/>
      <c r="AZ182" s="323"/>
      <c r="BA182" s="566"/>
      <c r="BB182" s="567"/>
      <c r="BC182" s="173"/>
    </row>
    <row r="183" spans="1:55" ht="49.5" hidden="1" customHeight="1" x14ac:dyDescent="0.55000000000000004">
      <c r="A183" s="1455" t="s">
        <v>2433</v>
      </c>
      <c r="B183" s="1456"/>
      <c r="C183" s="1550"/>
      <c r="D183" s="1551"/>
      <c r="E183" s="503" t="s">
        <v>2434</v>
      </c>
      <c r="F183" s="1454"/>
      <c r="G183" s="101" t="s">
        <v>2391</v>
      </c>
      <c r="H183" s="461"/>
      <c r="I183" s="462"/>
      <c r="J183" s="463"/>
      <c r="K183" s="463"/>
      <c r="L183" s="464"/>
      <c r="M183" s="461"/>
      <c r="N183" s="465"/>
      <c r="O183" s="465"/>
      <c r="P183" s="465"/>
      <c r="Q183" s="466"/>
      <c r="R183" s="461"/>
      <c r="S183" s="472"/>
      <c r="T183" s="468"/>
      <c r="U183" s="469"/>
      <c r="V183" s="470"/>
      <c r="W183" s="471"/>
      <c r="X183" s="469"/>
      <c r="Y183" s="472"/>
      <c r="Z183" s="468"/>
      <c r="AA183" s="470"/>
      <c r="AB183" s="471"/>
      <c r="AC183" s="468"/>
      <c r="AD183" s="472"/>
      <c r="AE183" s="468"/>
      <c r="AF183" s="469"/>
      <c r="AG183" s="471"/>
      <c r="AH183" s="468"/>
      <c r="AI183" s="468"/>
      <c r="AJ183" s="472"/>
      <c r="AK183" s="468"/>
      <c r="AL183" s="469"/>
      <c r="AM183" s="472"/>
      <c r="AN183" s="468"/>
      <c r="AO183" s="468"/>
      <c r="AP183" s="468"/>
      <c r="AQ183" s="468"/>
      <c r="AR183" s="469"/>
      <c r="AS183" s="471"/>
      <c r="AT183" s="469"/>
      <c r="AU183" s="472"/>
      <c r="AV183" s="468"/>
      <c r="AW183" s="473"/>
      <c r="AX183" s="468"/>
      <c r="AY183" s="469"/>
      <c r="AZ183" s="470"/>
      <c r="BA183" s="473"/>
      <c r="BB183" s="474"/>
      <c r="BC183" s="475"/>
    </row>
    <row r="184" spans="1:55" ht="49.5" hidden="1" customHeight="1" x14ac:dyDescent="0.55000000000000004">
      <c r="A184" s="1427" t="s">
        <v>2392</v>
      </c>
      <c r="B184" s="1428"/>
      <c r="C184" s="1432" t="s">
        <v>2393</v>
      </c>
      <c r="D184" s="1432"/>
      <c r="E184" s="1433"/>
      <c r="F184" s="1434"/>
      <c r="G184" s="1432"/>
      <c r="H184" s="291"/>
      <c r="I184" s="292"/>
      <c r="J184" s="293"/>
      <c r="K184" s="293"/>
      <c r="L184" s="476"/>
      <c r="M184" s="291"/>
      <c r="N184" s="294"/>
      <c r="O184" s="294"/>
      <c r="P184" s="294"/>
      <c r="Q184" s="295"/>
      <c r="R184" s="291"/>
      <c r="S184" s="378"/>
      <c r="T184" s="380"/>
      <c r="U184" s="377"/>
      <c r="V184" s="382"/>
      <c r="W184" s="376"/>
      <c r="X184" s="377"/>
      <c r="Y184" s="378"/>
      <c r="Z184" s="380"/>
      <c r="AA184" s="382"/>
      <c r="AB184" s="376"/>
      <c r="AC184" s="380"/>
      <c r="AD184" s="378"/>
      <c r="AE184" s="380"/>
      <c r="AF184" s="377"/>
      <c r="AG184" s="376"/>
      <c r="AH184" s="380"/>
      <c r="AI184" s="380"/>
      <c r="AJ184" s="378"/>
      <c r="AK184" s="380"/>
      <c r="AL184" s="377"/>
      <c r="AM184" s="378"/>
      <c r="AN184" s="380"/>
      <c r="AO184" s="380"/>
      <c r="AP184" s="380"/>
      <c r="AQ184" s="380"/>
      <c r="AR184" s="377"/>
      <c r="AS184" s="376"/>
      <c r="AT184" s="377"/>
      <c r="AU184" s="378"/>
      <c r="AV184" s="380"/>
      <c r="AW184" s="386"/>
      <c r="AX184" s="380"/>
      <c r="AY184" s="377"/>
      <c r="AZ184" s="382"/>
      <c r="BA184" s="386"/>
      <c r="BB184" s="387"/>
      <c r="BC184" s="584"/>
    </row>
    <row r="185" spans="1:55" ht="49.5" hidden="1" customHeight="1" x14ac:dyDescent="0.55000000000000004">
      <c r="A185" s="1429"/>
      <c r="B185" s="1430"/>
      <c r="C185" s="1435" t="s">
        <v>2394</v>
      </c>
      <c r="D185" s="1435"/>
      <c r="E185" s="1436"/>
      <c r="F185" s="1429"/>
      <c r="G185" s="1388"/>
      <c r="H185" s="304"/>
      <c r="I185" s="305"/>
      <c r="J185" s="306"/>
      <c r="K185" s="306"/>
      <c r="L185" s="391"/>
      <c r="M185" s="304"/>
      <c r="N185" s="307"/>
      <c r="O185" s="307"/>
      <c r="P185" s="307"/>
      <c r="Q185" s="308"/>
      <c r="R185" s="304"/>
      <c r="S185" s="392"/>
      <c r="T185" s="393"/>
      <c r="U185" s="394"/>
      <c r="V185" s="395"/>
      <c r="W185" s="396"/>
      <c r="X185" s="394"/>
      <c r="Y185" s="392"/>
      <c r="Z185" s="393"/>
      <c r="AA185" s="395"/>
      <c r="AB185" s="396"/>
      <c r="AC185" s="393"/>
      <c r="AD185" s="392"/>
      <c r="AE185" s="393"/>
      <c r="AF185" s="394"/>
      <c r="AG185" s="396"/>
      <c r="AH185" s="393"/>
      <c r="AI185" s="393"/>
      <c r="AJ185" s="392"/>
      <c r="AK185" s="393"/>
      <c r="AL185" s="394"/>
      <c r="AM185" s="392"/>
      <c r="AN185" s="393"/>
      <c r="AO185" s="393"/>
      <c r="AP185" s="393"/>
      <c r="AQ185" s="393"/>
      <c r="AR185" s="394"/>
      <c r="AS185" s="396"/>
      <c r="AT185" s="394"/>
      <c r="AU185" s="392"/>
      <c r="AV185" s="393"/>
      <c r="AW185" s="399"/>
      <c r="AX185" s="393"/>
      <c r="AY185" s="394"/>
      <c r="AZ185" s="395"/>
      <c r="BA185" s="399"/>
      <c r="BB185" s="400"/>
      <c r="BC185" s="401"/>
    </row>
    <row r="186" spans="1:55" ht="49.5" hidden="1" customHeight="1" thickBot="1" x14ac:dyDescent="0.6">
      <c r="A186" s="1410"/>
      <c r="B186" s="1431"/>
      <c r="C186" s="1536" t="s">
        <v>2395</v>
      </c>
      <c r="D186" s="1536"/>
      <c r="E186" s="1540"/>
      <c r="F186" s="1439"/>
      <c r="G186" s="1440"/>
      <c r="H186" s="319"/>
      <c r="I186" s="320"/>
      <c r="J186" s="321"/>
      <c r="K186" s="321"/>
      <c r="L186" s="404"/>
      <c r="M186" s="319"/>
      <c r="N186" s="322"/>
      <c r="O186" s="322"/>
      <c r="P186" s="322"/>
      <c r="Q186" s="323"/>
      <c r="R186" s="319"/>
      <c r="S186" s="414"/>
      <c r="T186" s="413"/>
      <c r="U186" s="415"/>
      <c r="V186" s="329"/>
      <c r="W186" s="412"/>
      <c r="X186" s="415"/>
      <c r="Y186" s="414"/>
      <c r="Z186" s="413"/>
      <c r="AA186" s="329"/>
      <c r="AB186" s="412"/>
      <c r="AC186" s="413"/>
      <c r="AD186" s="414"/>
      <c r="AE186" s="413"/>
      <c r="AF186" s="415"/>
      <c r="AG186" s="412"/>
      <c r="AH186" s="413"/>
      <c r="AI186" s="413"/>
      <c r="AJ186" s="414"/>
      <c r="AK186" s="413"/>
      <c r="AL186" s="415"/>
      <c r="AM186" s="414"/>
      <c r="AN186" s="413"/>
      <c r="AO186" s="413"/>
      <c r="AP186" s="413"/>
      <c r="AQ186" s="413"/>
      <c r="AR186" s="415"/>
      <c r="AS186" s="412"/>
      <c r="AT186" s="415"/>
      <c r="AU186" s="414"/>
      <c r="AV186" s="413"/>
      <c r="AW186" s="569"/>
      <c r="AX186" s="413"/>
      <c r="AY186" s="415"/>
      <c r="AZ186" s="329"/>
      <c r="BA186" s="569"/>
      <c r="BB186" s="570"/>
      <c r="BC186" s="571"/>
    </row>
    <row r="187" spans="1:55" ht="49.5" hidden="1" customHeight="1" x14ac:dyDescent="0.55000000000000004">
      <c r="A187" s="1414" t="s">
        <v>2431</v>
      </c>
      <c r="B187" s="1419"/>
      <c r="C187" s="1546" t="s">
        <v>2435</v>
      </c>
      <c r="D187" s="1547"/>
      <c r="E187" s="761"/>
      <c r="F187" s="1452"/>
      <c r="G187" s="482" t="s">
        <v>1389</v>
      </c>
      <c r="H187" s="539"/>
      <c r="I187" s="540"/>
      <c r="J187" s="541"/>
      <c r="K187" s="541"/>
      <c r="L187" s="542"/>
      <c r="M187" s="539"/>
      <c r="N187" s="543"/>
      <c r="O187" s="543"/>
      <c r="P187" s="543"/>
      <c r="Q187" s="544"/>
      <c r="R187" s="539"/>
      <c r="S187" s="550"/>
      <c r="T187" s="453"/>
      <c r="U187" s="549"/>
      <c r="V187" s="554"/>
      <c r="W187" s="552"/>
      <c r="X187" s="549"/>
      <c r="Y187" s="550"/>
      <c r="Z187" s="453"/>
      <c r="AA187" s="554"/>
      <c r="AB187" s="552"/>
      <c r="AC187" s="453"/>
      <c r="AD187" s="550"/>
      <c r="AE187" s="453"/>
      <c r="AF187" s="549"/>
      <c r="AG187" s="552"/>
      <c r="AH187" s="453"/>
      <c r="AI187" s="453"/>
      <c r="AJ187" s="550"/>
      <c r="AK187" s="453"/>
      <c r="AL187" s="549"/>
      <c r="AM187" s="550"/>
      <c r="AN187" s="453"/>
      <c r="AO187" s="453"/>
      <c r="AP187" s="453"/>
      <c r="AQ187" s="453"/>
      <c r="AR187" s="549"/>
      <c r="AS187" s="552"/>
      <c r="AT187" s="549"/>
      <c r="AU187" s="550"/>
      <c r="AV187" s="453"/>
      <c r="AW187" s="553"/>
      <c r="AX187" s="453"/>
      <c r="AY187" s="549"/>
      <c r="AZ187" s="554"/>
      <c r="BA187" s="555"/>
      <c r="BB187" s="556"/>
      <c r="BC187" s="127"/>
    </row>
    <row r="188" spans="1:55" ht="49.5" hidden="1" customHeight="1" x14ac:dyDescent="0.55000000000000004">
      <c r="A188" s="454"/>
      <c r="B188" s="205"/>
      <c r="C188" s="1548"/>
      <c r="D188" s="1549"/>
      <c r="E188" s="481"/>
      <c r="F188" s="1453"/>
      <c r="G188" s="557" t="s">
        <v>1390</v>
      </c>
      <c r="H188" s="558"/>
      <c r="I188" s="559"/>
      <c r="J188" s="560"/>
      <c r="K188" s="560"/>
      <c r="L188" s="561"/>
      <c r="M188" s="558"/>
      <c r="N188" s="562"/>
      <c r="O188" s="562"/>
      <c r="P188" s="562"/>
      <c r="Q188" s="563"/>
      <c r="R188" s="558"/>
      <c r="S188" s="321"/>
      <c r="T188" s="322"/>
      <c r="U188" s="320"/>
      <c r="V188" s="323"/>
      <c r="W188" s="319"/>
      <c r="X188" s="320"/>
      <c r="Y188" s="321"/>
      <c r="Z188" s="322"/>
      <c r="AA188" s="323"/>
      <c r="AB188" s="319"/>
      <c r="AC188" s="322"/>
      <c r="AD188" s="321"/>
      <c r="AE188" s="322"/>
      <c r="AF188" s="320"/>
      <c r="AG188" s="319"/>
      <c r="AH188" s="322"/>
      <c r="AI188" s="322"/>
      <c r="AJ188" s="321"/>
      <c r="AK188" s="322"/>
      <c r="AL188" s="320"/>
      <c r="AM188" s="321"/>
      <c r="AN188" s="322"/>
      <c r="AO188" s="322"/>
      <c r="AP188" s="322"/>
      <c r="AQ188" s="322"/>
      <c r="AR188" s="320"/>
      <c r="AS188" s="319"/>
      <c r="AT188" s="320"/>
      <c r="AU188" s="321"/>
      <c r="AV188" s="322"/>
      <c r="AW188" s="566"/>
      <c r="AX188" s="322"/>
      <c r="AY188" s="320"/>
      <c r="AZ188" s="323"/>
      <c r="BA188" s="566"/>
      <c r="BB188" s="567"/>
      <c r="BC188" s="173"/>
    </row>
    <row r="189" spans="1:55" ht="49.5" hidden="1" customHeight="1" x14ac:dyDescent="0.55000000000000004">
      <c r="A189" s="1455" t="s">
        <v>2436</v>
      </c>
      <c r="B189" s="1456"/>
      <c r="C189" s="1550"/>
      <c r="D189" s="1551"/>
      <c r="E189" s="503" t="s">
        <v>2434</v>
      </c>
      <c r="F189" s="1454"/>
      <c r="G189" s="101" t="s">
        <v>2391</v>
      </c>
      <c r="H189" s="461"/>
      <c r="I189" s="462"/>
      <c r="J189" s="463"/>
      <c r="K189" s="463"/>
      <c r="L189" s="464"/>
      <c r="M189" s="461"/>
      <c r="N189" s="465"/>
      <c r="O189" s="465"/>
      <c r="P189" s="465"/>
      <c r="Q189" s="466"/>
      <c r="R189" s="461"/>
      <c r="S189" s="472"/>
      <c r="T189" s="468"/>
      <c r="U189" s="469"/>
      <c r="V189" s="470"/>
      <c r="W189" s="471"/>
      <c r="X189" s="469"/>
      <c r="Y189" s="472"/>
      <c r="Z189" s="468"/>
      <c r="AA189" s="470"/>
      <c r="AB189" s="471"/>
      <c r="AC189" s="468"/>
      <c r="AD189" s="472"/>
      <c r="AE189" s="468"/>
      <c r="AF189" s="469"/>
      <c r="AG189" s="471"/>
      <c r="AH189" s="468"/>
      <c r="AI189" s="468"/>
      <c r="AJ189" s="472"/>
      <c r="AK189" s="468"/>
      <c r="AL189" s="469"/>
      <c r="AM189" s="472"/>
      <c r="AN189" s="468"/>
      <c r="AO189" s="468"/>
      <c r="AP189" s="468"/>
      <c r="AQ189" s="468"/>
      <c r="AR189" s="469"/>
      <c r="AS189" s="471"/>
      <c r="AT189" s="469"/>
      <c r="AU189" s="472"/>
      <c r="AV189" s="468"/>
      <c r="AW189" s="473"/>
      <c r="AX189" s="468"/>
      <c r="AY189" s="469"/>
      <c r="AZ189" s="470"/>
      <c r="BA189" s="473"/>
      <c r="BB189" s="474"/>
      <c r="BC189" s="475"/>
    </row>
    <row r="190" spans="1:55" ht="49.5" hidden="1" customHeight="1" x14ac:dyDescent="0.55000000000000004">
      <c r="A190" s="1427" t="s">
        <v>2392</v>
      </c>
      <c r="B190" s="1428"/>
      <c r="C190" s="1432" t="s">
        <v>2393</v>
      </c>
      <c r="D190" s="1432"/>
      <c r="E190" s="1433"/>
      <c r="F190" s="1434"/>
      <c r="G190" s="1432"/>
      <c r="H190" s="291"/>
      <c r="I190" s="292"/>
      <c r="J190" s="293"/>
      <c r="K190" s="293"/>
      <c r="L190" s="476"/>
      <c r="M190" s="291"/>
      <c r="N190" s="294"/>
      <c r="O190" s="294"/>
      <c r="P190" s="294"/>
      <c r="Q190" s="295"/>
      <c r="R190" s="291"/>
      <c r="S190" s="378"/>
      <c r="T190" s="380"/>
      <c r="U190" s="377"/>
      <c r="V190" s="382"/>
      <c r="W190" s="376"/>
      <c r="X190" s="377"/>
      <c r="Y190" s="378"/>
      <c r="Z190" s="380"/>
      <c r="AA190" s="382"/>
      <c r="AB190" s="376"/>
      <c r="AC190" s="380"/>
      <c r="AD190" s="378"/>
      <c r="AE190" s="380"/>
      <c r="AF190" s="377"/>
      <c r="AG190" s="376"/>
      <c r="AH190" s="380"/>
      <c r="AI190" s="380"/>
      <c r="AJ190" s="378"/>
      <c r="AK190" s="380"/>
      <c r="AL190" s="377"/>
      <c r="AM190" s="378"/>
      <c r="AN190" s="380"/>
      <c r="AO190" s="380"/>
      <c r="AP190" s="380"/>
      <c r="AQ190" s="380"/>
      <c r="AR190" s="377"/>
      <c r="AS190" s="376"/>
      <c r="AT190" s="377"/>
      <c r="AU190" s="378"/>
      <c r="AV190" s="380"/>
      <c r="AW190" s="386"/>
      <c r="AX190" s="380"/>
      <c r="AY190" s="377"/>
      <c r="AZ190" s="382"/>
      <c r="BA190" s="386"/>
      <c r="BB190" s="387"/>
      <c r="BC190" s="584"/>
    </row>
    <row r="191" spans="1:55" ht="49.5" hidden="1" customHeight="1" x14ac:dyDescent="0.55000000000000004">
      <c r="A191" s="1429"/>
      <c r="B191" s="1430"/>
      <c r="C191" s="1435" t="s">
        <v>2394</v>
      </c>
      <c r="D191" s="1435"/>
      <c r="E191" s="1436"/>
      <c r="F191" s="1429"/>
      <c r="G191" s="1388"/>
      <c r="H191" s="304"/>
      <c r="I191" s="305"/>
      <c r="J191" s="306"/>
      <c r="K191" s="306"/>
      <c r="L191" s="391"/>
      <c r="M191" s="304"/>
      <c r="N191" s="307"/>
      <c r="O191" s="307"/>
      <c r="P191" s="307"/>
      <c r="Q191" s="308"/>
      <c r="R191" s="304"/>
      <c r="S191" s="392"/>
      <c r="T191" s="393"/>
      <c r="U191" s="394"/>
      <c r="V191" s="395"/>
      <c r="W191" s="396"/>
      <c r="X191" s="394"/>
      <c r="Y191" s="392"/>
      <c r="Z191" s="393"/>
      <c r="AA191" s="395"/>
      <c r="AB191" s="396"/>
      <c r="AC191" s="393"/>
      <c r="AD191" s="392"/>
      <c r="AE191" s="393"/>
      <c r="AF191" s="394"/>
      <c r="AG191" s="396"/>
      <c r="AH191" s="393"/>
      <c r="AI191" s="393"/>
      <c r="AJ191" s="392"/>
      <c r="AK191" s="393"/>
      <c r="AL191" s="394"/>
      <c r="AM191" s="392"/>
      <c r="AN191" s="393"/>
      <c r="AO191" s="393"/>
      <c r="AP191" s="393"/>
      <c r="AQ191" s="393"/>
      <c r="AR191" s="394"/>
      <c r="AS191" s="396"/>
      <c r="AT191" s="394"/>
      <c r="AU191" s="392"/>
      <c r="AV191" s="393"/>
      <c r="AW191" s="399"/>
      <c r="AX191" s="393"/>
      <c r="AY191" s="394"/>
      <c r="AZ191" s="395"/>
      <c r="BA191" s="399"/>
      <c r="BB191" s="400"/>
      <c r="BC191" s="401"/>
    </row>
    <row r="192" spans="1:55" ht="49.5" hidden="1" customHeight="1" thickBot="1" x14ac:dyDescent="0.6">
      <c r="A192" s="1410"/>
      <c r="B192" s="1431"/>
      <c r="C192" s="1536" t="s">
        <v>2395</v>
      </c>
      <c r="D192" s="1536"/>
      <c r="E192" s="1540"/>
      <c r="F192" s="1439"/>
      <c r="G192" s="1440"/>
      <c r="H192" s="319"/>
      <c r="I192" s="320"/>
      <c r="J192" s="321"/>
      <c r="K192" s="321"/>
      <c r="L192" s="404"/>
      <c r="M192" s="319"/>
      <c r="N192" s="322"/>
      <c r="O192" s="322"/>
      <c r="P192" s="322"/>
      <c r="Q192" s="323"/>
      <c r="R192" s="319"/>
      <c r="S192" s="414"/>
      <c r="T192" s="413"/>
      <c r="U192" s="415"/>
      <c r="V192" s="329"/>
      <c r="W192" s="412"/>
      <c r="X192" s="415"/>
      <c r="Y192" s="414"/>
      <c r="Z192" s="413"/>
      <c r="AA192" s="329"/>
      <c r="AB192" s="412"/>
      <c r="AC192" s="413"/>
      <c r="AD192" s="414"/>
      <c r="AE192" s="413"/>
      <c r="AF192" s="415"/>
      <c r="AG192" s="412"/>
      <c r="AH192" s="413"/>
      <c r="AI192" s="413"/>
      <c r="AJ192" s="414"/>
      <c r="AK192" s="413"/>
      <c r="AL192" s="415"/>
      <c r="AM192" s="414"/>
      <c r="AN192" s="413"/>
      <c r="AO192" s="413"/>
      <c r="AP192" s="413"/>
      <c r="AQ192" s="413"/>
      <c r="AR192" s="415"/>
      <c r="AS192" s="412"/>
      <c r="AT192" s="415"/>
      <c r="AU192" s="414"/>
      <c r="AV192" s="413"/>
      <c r="AW192" s="569"/>
      <c r="AX192" s="413"/>
      <c r="AY192" s="415"/>
      <c r="AZ192" s="329"/>
      <c r="BA192" s="569"/>
      <c r="BB192" s="570"/>
      <c r="BC192" s="571"/>
    </row>
    <row r="193" spans="1:55" ht="49.5" hidden="1" customHeight="1" x14ac:dyDescent="0.55000000000000004">
      <c r="A193" s="654" t="s">
        <v>2410</v>
      </c>
      <c r="B193" s="826"/>
      <c r="C193" s="826"/>
      <c r="D193" s="826"/>
      <c r="E193" s="826"/>
      <c r="F193" s="826"/>
      <c r="G193" s="826"/>
      <c r="H193" s="539"/>
      <c r="I193" s="540"/>
      <c r="J193" s="541"/>
      <c r="K193" s="541"/>
      <c r="L193" s="542"/>
      <c r="M193" s="539"/>
      <c r="N193" s="543"/>
      <c r="O193" s="543"/>
      <c r="P193" s="543"/>
      <c r="Q193" s="544"/>
      <c r="R193" s="539"/>
      <c r="S193" s="550"/>
      <c r="T193" s="656"/>
      <c r="U193" s="549"/>
      <c r="V193" s="547"/>
      <c r="W193" s="548"/>
      <c r="X193" s="549"/>
      <c r="Y193" s="550"/>
      <c r="Z193" s="453"/>
      <c r="AA193" s="554"/>
      <c r="AB193" s="552"/>
      <c r="AC193" s="453"/>
      <c r="AD193" s="550"/>
      <c r="AE193" s="453"/>
      <c r="AF193" s="549"/>
      <c r="AG193" s="552"/>
      <c r="AH193" s="453"/>
      <c r="AI193" s="453"/>
      <c r="AJ193" s="550"/>
      <c r="AK193" s="453"/>
      <c r="AL193" s="549"/>
      <c r="AM193" s="550"/>
      <c r="AN193" s="453"/>
      <c r="AO193" s="453"/>
      <c r="AP193" s="453"/>
      <c r="AQ193" s="453"/>
      <c r="AR193" s="549"/>
      <c r="AS193" s="552"/>
      <c r="AT193" s="549"/>
      <c r="AU193" s="550"/>
      <c r="AV193" s="453"/>
      <c r="AW193" s="553"/>
      <c r="AX193" s="453"/>
      <c r="AY193" s="549"/>
      <c r="AZ193" s="554"/>
      <c r="BA193" s="555"/>
      <c r="BB193" s="556"/>
      <c r="BC193" s="127"/>
    </row>
    <row r="194" spans="1:55" ht="49.5" hidden="1" customHeight="1" x14ac:dyDescent="0.55000000000000004">
      <c r="A194" s="454"/>
      <c r="B194" s="98"/>
      <c r="C194" s="98"/>
      <c r="D194" s="98"/>
      <c r="E194" s="98"/>
      <c r="F194" s="98"/>
      <c r="G194" s="98"/>
      <c r="H194" s="558"/>
      <c r="I194" s="559"/>
      <c r="J194" s="560"/>
      <c r="K194" s="560"/>
      <c r="L194" s="561"/>
      <c r="M194" s="558"/>
      <c r="N194" s="562"/>
      <c r="O194" s="562"/>
      <c r="P194" s="562"/>
      <c r="Q194" s="563"/>
      <c r="R194" s="558"/>
      <c r="S194" s="564"/>
      <c r="T194" s="322"/>
      <c r="U194" s="320"/>
      <c r="V194" s="323"/>
      <c r="W194" s="319"/>
      <c r="X194" s="320"/>
      <c r="Y194" s="321"/>
      <c r="Z194" s="322"/>
      <c r="AA194" s="323"/>
      <c r="AB194" s="319"/>
      <c r="AC194" s="322"/>
      <c r="AD194" s="321"/>
      <c r="AE194" s="322"/>
      <c r="AF194" s="320"/>
      <c r="AG194" s="319"/>
      <c r="AH194" s="322"/>
      <c r="AI194" s="322"/>
      <c r="AJ194" s="321"/>
      <c r="AK194" s="322"/>
      <c r="AL194" s="320"/>
      <c r="AM194" s="321"/>
      <c r="AN194" s="322"/>
      <c r="AO194" s="322"/>
      <c r="AP194" s="322"/>
      <c r="AQ194" s="322"/>
      <c r="AR194" s="320"/>
      <c r="AS194" s="319"/>
      <c r="AT194" s="320"/>
      <c r="AU194" s="321"/>
      <c r="AV194" s="322"/>
      <c r="AW194" s="566"/>
      <c r="AX194" s="322"/>
      <c r="AY194" s="320"/>
      <c r="AZ194" s="323"/>
      <c r="BA194" s="566"/>
      <c r="BB194" s="567"/>
      <c r="BC194" s="173"/>
    </row>
    <row r="195" spans="1:55" ht="37.5" hidden="1" customHeight="1" x14ac:dyDescent="0.55000000000000004">
      <c r="A195" s="1544"/>
      <c r="B195" s="1545"/>
      <c r="C195" s="1545"/>
      <c r="D195" s="1545"/>
      <c r="E195" s="1545"/>
      <c r="F195" s="1545"/>
      <c r="G195" s="1545"/>
      <c r="H195" s="827"/>
      <c r="I195" s="828"/>
      <c r="J195" s="829"/>
      <c r="K195" s="829"/>
      <c r="L195" s="830"/>
      <c r="M195" s="827"/>
      <c r="N195" s="831"/>
      <c r="O195" s="831"/>
      <c r="P195" s="831"/>
      <c r="Q195" s="832"/>
      <c r="R195" s="827"/>
      <c r="S195" s="833"/>
      <c r="T195" s="834"/>
      <c r="U195" s="835"/>
      <c r="V195" s="836"/>
      <c r="W195" s="837"/>
      <c r="X195" s="835"/>
      <c r="Y195" s="838"/>
      <c r="Z195" s="834"/>
      <c r="AA195" s="836"/>
      <c r="AB195" s="837"/>
      <c r="AC195" s="834"/>
      <c r="AD195" s="838"/>
      <c r="AE195" s="834"/>
      <c r="AF195" s="835"/>
      <c r="AG195" s="837"/>
      <c r="AH195" s="834"/>
      <c r="AI195" s="834"/>
      <c r="AJ195" s="838"/>
      <c r="AK195" s="834"/>
      <c r="AL195" s="835"/>
      <c r="AM195" s="838"/>
      <c r="AN195" s="834"/>
      <c r="AO195" s="834"/>
      <c r="AP195" s="834"/>
      <c r="AQ195" s="834"/>
      <c r="AR195" s="835"/>
      <c r="AS195" s="837"/>
      <c r="AT195" s="835"/>
      <c r="AU195" s="838"/>
      <c r="AV195" s="834"/>
      <c r="AW195" s="839"/>
      <c r="AX195" s="834"/>
      <c r="AY195" s="835"/>
      <c r="AZ195" s="836"/>
      <c r="BA195" s="839"/>
      <c r="BB195" s="840"/>
      <c r="BC195" s="841"/>
    </row>
    <row r="196" spans="1:55" ht="37.5" hidden="1" customHeight="1" x14ac:dyDescent="0.55000000000000004">
      <c r="A196" s="1544"/>
      <c r="B196" s="1545"/>
      <c r="C196" s="1545"/>
      <c r="D196" s="1545"/>
      <c r="E196" s="1545"/>
      <c r="F196" s="1545"/>
      <c r="G196" s="1545"/>
      <c r="H196" s="827"/>
      <c r="I196" s="828"/>
      <c r="J196" s="829"/>
      <c r="K196" s="829"/>
      <c r="L196" s="830"/>
      <c r="M196" s="827"/>
      <c r="N196" s="831"/>
      <c r="O196" s="831"/>
      <c r="P196" s="831"/>
      <c r="Q196" s="832"/>
      <c r="R196" s="827"/>
      <c r="S196" s="833"/>
      <c r="T196" s="834"/>
      <c r="U196" s="835"/>
      <c r="V196" s="836"/>
      <c r="W196" s="837"/>
      <c r="X196" s="835"/>
      <c r="Y196" s="838"/>
      <c r="Z196" s="834"/>
      <c r="AA196" s="836"/>
      <c r="AB196" s="837"/>
      <c r="AC196" s="834"/>
      <c r="AD196" s="838"/>
      <c r="AE196" s="834"/>
      <c r="AF196" s="835"/>
      <c r="AG196" s="837"/>
      <c r="AH196" s="834"/>
      <c r="AI196" s="834"/>
      <c r="AJ196" s="838"/>
      <c r="AK196" s="834"/>
      <c r="AL196" s="835"/>
      <c r="AM196" s="838"/>
      <c r="AN196" s="834"/>
      <c r="AO196" s="834"/>
      <c r="AP196" s="834"/>
      <c r="AQ196" s="834"/>
      <c r="AR196" s="835"/>
      <c r="AS196" s="837"/>
      <c r="AT196" s="835"/>
      <c r="AU196" s="838"/>
      <c r="AV196" s="834"/>
      <c r="AW196" s="839"/>
      <c r="AX196" s="834"/>
      <c r="AY196" s="835"/>
      <c r="AZ196" s="836"/>
      <c r="BA196" s="839"/>
      <c r="BB196" s="840"/>
      <c r="BC196" s="841"/>
    </row>
    <row r="197" spans="1:55" ht="49.5" hidden="1" customHeight="1" x14ac:dyDescent="0.55000000000000004">
      <c r="A197" s="737"/>
      <c r="B197" s="738"/>
      <c r="C197" s="738"/>
      <c r="D197" s="738"/>
      <c r="E197" s="738"/>
      <c r="F197" s="738"/>
      <c r="G197" s="738"/>
      <c r="H197" s="461"/>
      <c r="I197" s="462"/>
      <c r="J197" s="463"/>
      <c r="K197" s="463"/>
      <c r="L197" s="464"/>
      <c r="M197" s="461"/>
      <c r="N197" s="465"/>
      <c r="O197" s="465"/>
      <c r="P197" s="465"/>
      <c r="Q197" s="466"/>
      <c r="R197" s="461"/>
      <c r="S197" s="472"/>
      <c r="T197" s="468"/>
      <c r="U197" s="469"/>
      <c r="V197" s="470"/>
      <c r="W197" s="471"/>
      <c r="X197" s="469"/>
      <c r="Y197" s="472"/>
      <c r="Z197" s="468"/>
      <c r="AA197" s="470"/>
      <c r="AB197" s="471"/>
      <c r="AC197" s="468"/>
      <c r="AD197" s="472"/>
      <c r="AE197" s="468"/>
      <c r="AF197" s="469"/>
      <c r="AG197" s="471"/>
      <c r="AH197" s="468"/>
      <c r="AI197" s="468"/>
      <c r="AJ197" s="472"/>
      <c r="AK197" s="468"/>
      <c r="AL197" s="469"/>
      <c r="AM197" s="472"/>
      <c r="AN197" s="468"/>
      <c r="AO197" s="468"/>
      <c r="AP197" s="468"/>
      <c r="AQ197" s="468"/>
      <c r="AR197" s="469"/>
      <c r="AS197" s="471"/>
      <c r="AT197" s="469"/>
      <c r="AU197" s="472"/>
      <c r="AV197" s="468"/>
      <c r="AW197" s="473"/>
      <c r="AX197" s="468"/>
      <c r="AY197" s="469"/>
      <c r="AZ197" s="470"/>
      <c r="BA197" s="473"/>
      <c r="BB197" s="474"/>
      <c r="BC197" s="475"/>
    </row>
    <row r="198" spans="1:55" ht="49.5" hidden="1" customHeight="1" x14ac:dyDescent="0.55000000000000004">
      <c r="A198" s="1427" t="s">
        <v>2392</v>
      </c>
      <c r="B198" s="1428"/>
      <c r="C198" s="1432" t="s">
        <v>2393</v>
      </c>
      <c r="D198" s="1432"/>
      <c r="E198" s="1433"/>
      <c r="F198" s="1434"/>
      <c r="G198" s="1432"/>
      <c r="H198" s="291"/>
      <c r="I198" s="292"/>
      <c r="J198" s="293"/>
      <c r="K198" s="293"/>
      <c r="L198" s="476"/>
      <c r="M198" s="291"/>
      <c r="N198" s="294"/>
      <c r="O198" s="294"/>
      <c r="P198" s="294"/>
      <c r="Q198" s="295"/>
      <c r="R198" s="291"/>
      <c r="S198" s="378"/>
      <c r="T198" s="380"/>
      <c r="U198" s="377"/>
      <c r="V198" s="382"/>
      <c r="W198" s="376"/>
      <c r="X198" s="377"/>
      <c r="Y198" s="378"/>
      <c r="Z198" s="380"/>
      <c r="AA198" s="382"/>
      <c r="AB198" s="376"/>
      <c r="AC198" s="380"/>
      <c r="AD198" s="378"/>
      <c r="AE198" s="380"/>
      <c r="AF198" s="377"/>
      <c r="AG198" s="376"/>
      <c r="AH198" s="380"/>
      <c r="AI198" s="380"/>
      <c r="AJ198" s="378"/>
      <c r="AK198" s="380"/>
      <c r="AL198" s="377"/>
      <c r="AM198" s="378"/>
      <c r="AN198" s="380"/>
      <c r="AO198" s="380"/>
      <c r="AP198" s="380"/>
      <c r="AQ198" s="380"/>
      <c r="AR198" s="377"/>
      <c r="AS198" s="376"/>
      <c r="AT198" s="377"/>
      <c r="AU198" s="378"/>
      <c r="AV198" s="380"/>
      <c r="AW198" s="386"/>
      <c r="AX198" s="380"/>
      <c r="AY198" s="377"/>
      <c r="AZ198" s="382"/>
      <c r="BA198" s="386"/>
      <c r="BB198" s="387"/>
      <c r="BC198" s="584"/>
    </row>
    <row r="199" spans="1:55" ht="49.5" hidden="1" customHeight="1" x14ac:dyDescent="0.55000000000000004">
      <c r="A199" s="1429"/>
      <c r="B199" s="1430"/>
      <c r="C199" s="1435" t="s">
        <v>2394</v>
      </c>
      <c r="D199" s="1435"/>
      <c r="E199" s="1436"/>
      <c r="F199" s="1429"/>
      <c r="G199" s="1388"/>
      <c r="H199" s="304"/>
      <c r="I199" s="305"/>
      <c r="J199" s="306"/>
      <c r="K199" s="306"/>
      <c r="L199" s="391"/>
      <c r="M199" s="304"/>
      <c r="N199" s="307"/>
      <c r="O199" s="307"/>
      <c r="P199" s="307"/>
      <c r="Q199" s="308"/>
      <c r="R199" s="304"/>
      <c r="S199" s="492"/>
      <c r="T199" s="493"/>
      <c r="U199" s="494"/>
      <c r="V199" s="495"/>
      <c r="W199" s="496"/>
      <c r="X199" s="394"/>
      <c r="Y199" s="492"/>
      <c r="Z199" s="493"/>
      <c r="AA199" s="495"/>
      <c r="AB199" s="496"/>
      <c r="AC199" s="493"/>
      <c r="AD199" s="492"/>
      <c r="AE199" s="493"/>
      <c r="AF199" s="494"/>
      <c r="AG199" s="496"/>
      <c r="AH199" s="493"/>
      <c r="AI199" s="493"/>
      <c r="AJ199" s="492"/>
      <c r="AK199" s="493"/>
      <c r="AL199" s="494"/>
      <c r="AM199" s="492"/>
      <c r="AN199" s="493"/>
      <c r="AO199" s="493"/>
      <c r="AP199" s="493"/>
      <c r="AQ199" s="493"/>
      <c r="AR199" s="494"/>
      <c r="AS199" s="496"/>
      <c r="AT199" s="494"/>
      <c r="AU199" s="492"/>
      <c r="AV199" s="493"/>
      <c r="AW199" s="399"/>
      <c r="AX199" s="393"/>
      <c r="AY199" s="394"/>
      <c r="AZ199" s="395"/>
      <c r="BA199" s="399"/>
      <c r="BB199" s="400"/>
      <c r="BC199" s="401"/>
    </row>
    <row r="200" spans="1:55" ht="49.5" hidden="1" customHeight="1" thickBot="1" x14ac:dyDescent="0.6">
      <c r="A200" s="1429"/>
      <c r="B200" s="1430"/>
      <c r="C200" s="1440" t="s">
        <v>2395</v>
      </c>
      <c r="D200" s="1440"/>
      <c r="E200" s="1466"/>
      <c r="F200" s="1439"/>
      <c r="G200" s="1440"/>
      <c r="H200" s="319"/>
      <c r="I200" s="320"/>
      <c r="J200" s="321"/>
      <c r="K200" s="321"/>
      <c r="L200" s="404"/>
      <c r="M200" s="319"/>
      <c r="N200" s="322"/>
      <c r="O200" s="322"/>
      <c r="P200" s="322"/>
      <c r="Q200" s="323"/>
      <c r="R200" s="319"/>
      <c r="S200" s="416"/>
      <c r="T200" s="406"/>
      <c r="U200" s="407"/>
      <c r="V200" s="408"/>
      <c r="W200" s="409"/>
      <c r="X200" s="407"/>
      <c r="Y200" s="416"/>
      <c r="Z200" s="406"/>
      <c r="AA200" s="408"/>
      <c r="AB200" s="409"/>
      <c r="AC200" s="406"/>
      <c r="AD200" s="416"/>
      <c r="AE200" s="406"/>
      <c r="AF200" s="407"/>
      <c r="AG200" s="409"/>
      <c r="AH200" s="406"/>
      <c r="AI200" s="406"/>
      <c r="AJ200" s="416"/>
      <c r="AK200" s="406"/>
      <c r="AL200" s="407"/>
      <c r="AM200" s="416"/>
      <c r="AN200" s="406"/>
      <c r="AO200" s="406"/>
      <c r="AP200" s="406"/>
      <c r="AQ200" s="406"/>
      <c r="AR200" s="407"/>
      <c r="AS200" s="409"/>
      <c r="AT200" s="407"/>
      <c r="AU200" s="416"/>
      <c r="AV200" s="406"/>
      <c r="AW200" s="417"/>
      <c r="AX200" s="406"/>
      <c r="AY200" s="407"/>
      <c r="AZ200" s="408"/>
      <c r="BA200" s="417"/>
      <c r="BB200" s="418"/>
      <c r="BC200" s="419"/>
    </row>
    <row r="201" spans="1:55" ht="49.5" hidden="1" customHeight="1" x14ac:dyDescent="0.55000000000000004">
      <c r="A201" s="1414" t="s">
        <v>2410</v>
      </c>
      <c r="B201" s="1419"/>
      <c r="C201" s="1541"/>
      <c r="D201" s="1542"/>
      <c r="E201" s="842"/>
      <c r="F201" s="1543"/>
      <c r="G201" s="482" t="s">
        <v>1389</v>
      </c>
      <c r="H201" s="539"/>
      <c r="I201" s="540"/>
      <c r="J201" s="541"/>
      <c r="K201" s="541"/>
      <c r="L201" s="542"/>
      <c r="M201" s="539"/>
      <c r="N201" s="543"/>
      <c r="O201" s="543"/>
      <c r="P201" s="543"/>
      <c r="Q201" s="544"/>
      <c r="R201" s="539"/>
      <c r="S201" s="545"/>
      <c r="T201" s="656"/>
      <c r="U201" s="546"/>
      <c r="V201" s="547"/>
      <c r="W201" s="548"/>
      <c r="X201" s="549"/>
      <c r="Y201" s="550"/>
      <c r="Z201" s="453"/>
      <c r="AA201" s="554"/>
      <c r="AB201" s="552"/>
      <c r="AC201" s="453"/>
      <c r="AD201" s="550"/>
      <c r="AE201" s="453"/>
      <c r="AF201" s="549"/>
      <c r="AG201" s="552"/>
      <c r="AH201" s="453"/>
      <c r="AI201" s="453"/>
      <c r="AJ201" s="550"/>
      <c r="AK201" s="453"/>
      <c r="AL201" s="549"/>
      <c r="AM201" s="550"/>
      <c r="AN201" s="453"/>
      <c r="AO201" s="453"/>
      <c r="AP201" s="453"/>
      <c r="AQ201" s="453"/>
      <c r="AR201" s="549"/>
      <c r="AS201" s="552"/>
      <c r="AT201" s="549"/>
      <c r="AU201" s="550"/>
      <c r="AV201" s="453"/>
      <c r="AW201" s="553"/>
      <c r="AX201" s="453"/>
      <c r="AY201" s="549"/>
      <c r="AZ201" s="554"/>
      <c r="BA201" s="555"/>
      <c r="BB201" s="556"/>
      <c r="BC201" s="127"/>
    </row>
    <row r="202" spans="1:55" ht="49.5" hidden="1" customHeight="1" x14ac:dyDescent="0.55000000000000004">
      <c r="A202" s="454"/>
      <c r="B202" s="205"/>
      <c r="C202" s="1459"/>
      <c r="D202" s="1460"/>
      <c r="E202" s="843"/>
      <c r="F202" s="1453"/>
      <c r="G202" s="557" t="s">
        <v>1390</v>
      </c>
      <c r="H202" s="558"/>
      <c r="I202" s="559"/>
      <c r="J202" s="560"/>
      <c r="K202" s="560"/>
      <c r="L202" s="561"/>
      <c r="M202" s="558"/>
      <c r="N202" s="562"/>
      <c r="O202" s="562"/>
      <c r="P202" s="562"/>
      <c r="Q202" s="563"/>
      <c r="R202" s="558"/>
      <c r="S202" s="564"/>
      <c r="T202" s="322"/>
      <c r="U202" s="320"/>
      <c r="V202" s="323"/>
      <c r="W202" s="319"/>
      <c r="X202" s="320"/>
      <c r="Y202" s="321"/>
      <c r="Z202" s="322"/>
      <c r="AA202" s="323"/>
      <c r="AB202" s="319"/>
      <c r="AC202" s="322"/>
      <c r="AD202" s="321"/>
      <c r="AE202" s="322"/>
      <c r="AF202" s="320"/>
      <c r="AG202" s="319"/>
      <c r="AH202" s="322"/>
      <c r="AI202" s="322"/>
      <c r="AJ202" s="321"/>
      <c r="AK202" s="322"/>
      <c r="AL202" s="320"/>
      <c r="AM202" s="321"/>
      <c r="AN202" s="322"/>
      <c r="AO202" s="322"/>
      <c r="AP202" s="322"/>
      <c r="AQ202" s="322"/>
      <c r="AR202" s="320"/>
      <c r="AS202" s="319"/>
      <c r="AT202" s="320"/>
      <c r="AU202" s="321"/>
      <c r="AV202" s="322"/>
      <c r="AW202" s="566"/>
      <c r="AX202" s="322"/>
      <c r="AY202" s="320"/>
      <c r="AZ202" s="323"/>
      <c r="BA202" s="566"/>
      <c r="BB202" s="567"/>
      <c r="BC202" s="173"/>
    </row>
    <row r="203" spans="1:55" ht="49.5" hidden="1" customHeight="1" x14ac:dyDescent="0.55000000000000004">
      <c r="A203" s="1455"/>
      <c r="B203" s="1456"/>
      <c r="C203" s="1461"/>
      <c r="D203" s="1462"/>
      <c r="E203" s="844" t="s">
        <v>2437</v>
      </c>
      <c r="F203" s="1454"/>
      <c r="G203" s="101" t="s">
        <v>2391</v>
      </c>
      <c r="H203" s="461"/>
      <c r="I203" s="462"/>
      <c r="J203" s="463"/>
      <c r="K203" s="463"/>
      <c r="L203" s="464"/>
      <c r="M203" s="461"/>
      <c r="N203" s="465"/>
      <c r="O203" s="465"/>
      <c r="P203" s="465"/>
      <c r="Q203" s="466"/>
      <c r="R203" s="461"/>
      <c r="S203" s="472"/>
      <c r="T203" s="468"/>
      <c r="U203" s="469"/>
      <c r="V203" s="470"/>
      <c r="W203" s="471"/>
      <c r="X203" s="469"/>
      <c r="Y203" s="472"/>
      <c r="Z203" s="468"/>
      <c r="AA203" s="470"/>
      <c r="AB203" s="471"/>
      <c r="AC203" s="468"/>
      <c r="AD203" s="472"/>
      <c r="AE203" s="468"/>
      <c r="AF203" s="469"/>
      <c r="AG203" s="471"/>
      <c r="AH203" s="468"/>
      <c r="AI203" s="468"/>
      <c r="AJ203" s="472"/>
      <c r="AK203" s="468"/>
      <c r="AL203" s="469"/>
      <c r="AM203" s="472"/>
      <c r="AN203" s="468"/>
      <c r="AO203" s="468"/>
      <c r="AP203" s="468"/>
      <c r="AQ203" s="468"/>
      <c r="AR203" s="469"/>
      <c r="AS203" s="471"/>
      <c r="AT203" s="469"/>
      <c r="AU203" s="472"/>
      <c r="AV203" s="468"/>
      <c r="AW203" s="473"/>
      <c r="AX203" s="468"/>
      <c r="AY203" s="469"/>
      <c r="AZ203" s="470"/>
      <c r="BA203" s="473"/>
      <c r="BB203" s="474"/>
      <c r="BC203" s="475"/>
    </row>
    <row r="204" spans="1:55" ht="49.5" hidden="1" customHeight="1" x14ac:dyDescent="0.55000000000000004">
      <c r="A204" s="1427" t="s">
        <v>2392</v>
      </c>
      <c r="B204" s="1428"/>
      <c r="C204" s="1432" t="s">
        <v>2393</v>
      </c>
      <c r="D204" s="1432"/>
      <c r="E204" s="1433"/>
      <c r="F204" s="1434"/>
      <c r="G204" s="1432"/>
      <c r="H204" s="291"/>
      <c r="I204" s="292"/>
      <c r="J204" s="293"/>
      <c r="K204" s="293"/>
      <c r="L204" s="476"/>
      <c r="M204" s="291"/>
      <c r="N204" s="294"/>
      <c r="O204" s="294"/>
      <c r="P204" s="294"/>
      <c r="Q204" s="295"/>
      <c r="R204" s="291"/>
      <c r="S204" s="378"/>
      <c r="T204" s="380"/>
      <c r="U204" s="377"/>
      <c r="V204" s="382"/>
      <c r="W204" s="376"/>
      <c r="X204" s="377"/>
      <c r="Y204" s="378"/>
      <c r="Z204" s="380"/>
      <c r="AA204" s="382"/>
      <c r="AB204" s="376"/>
      <c r="AC204" s="380"/>
      <c r="AD204" s="378"/>
      <c r="AE204" s="380"/>
      <c r="AF204" s="377"/>
      <c r="AG204" s="376"/>
      <c r="AH204" s="380"/>
      <c r="AI204" s="380"/>
      <c r="AJ204" s="378"/>
      <c r="AK204" s="380"/>
      <c r="AL204" s="377"/>
      <c r="AM204" s="378"/>
      <c r="AN204" s="380"/>
      <c r="AO204" s="380"/>
      <c r="AP204" s="380"/>
      <c r="AQ204" s="380"/>
      <c r="AR204" s="377"/>
      <c r="AS204" s="376"/>
      <c r="AT204" s="377"/>
      <c r="AU204" s="378"/>
      <c r="AV204" s="380"/>
      <c r="AW204" s="386"/>
      <c r="AX204" s="380"/>
      <c r="AY204" s="377"/>
      <c r="AZ204" s="382"/>
      <c r="BA204" s="386"/>
      <c r="BB204" s="387"/>
      <c r="BC204" s="584"/>
    </row>
    <row r="205" spans="1:55" ht="49.5" hidden="1" customHeight="1" x14ac:dyDescent="0.55000000000000004">
      <c r="A205" s="1429"/>
      <c r="B205" s="1430"/>
      <c r="C205" s="1435" t="s">
        <v>2394</v>
      </c>
      <c r="D205" s="1435"/>
      <c r="E205" s="1436"/>
      <c r="F205" s="1429"/>
      <c r="G205" s="1388"/>
      <c r="H205" s="304"/>
      <c r="I205" s="305"/>
      <c r="J205" s="306"/>
      <c r="K205" s="306"/>
      <c r="L205" s="391"/>
      <c r="M205" s="304"/>
      <c r="N205" s="307"/>
      <c r="O205" s="307"/>
      <c r="P205" s="307"/>
      <c r="Q205" s="308"/>
      <c r="R205" s="304"/>
      <c r="S205" s="306"/>
      <c r="T205" s="307"/>
      <c r="U205" s="305"/>
      <c r="V205" s="308"/>
      <c r="W205" s="304"/>
      <c r="X205" s="494"/>
      <c r="Y205" s="306"/>
      <c r="Z205" s="307"/>
      <c r="AA205" s="308"/>
      <c r="AB205" s="304"/>
      <c r="AC205" s="307"/>
      <c r="AD205" s="306"/>
      <c r="AE205" s="307"/>
      <c r="AF205" s="305"/>
      <c r="AG205" s="304"/>
      <c r="AH205" s="307"/>
      <c r="AI205" s="307"/>
      <c r="AJ205" s="306"/>
      <c r="AK205" s="307"/>
      <c r="AL205" s="305"/>
      <c r="AM205" s="306"/>
      <c r="AN205" s="307"/>
      <c r="AO205" s="307"/>
      <c r="AP205" s="307"/>
      <c r="AQ205" s="307"/>
      <c r="AR205" s="305"/>
      <c r="AS205" s="304"/>
      <c r="AT205" s="305"/>
      <c r="AU205" s="306"/>
      <c r="AV205" s="307"/>
      <c r="AW205" s="497"/>
      <c r="AX205" s="493"/>
      <c r="AY205" s="494"/>
      <c r="AZ205" s="495"/>
      <c r="BA205" s="497"/>
      <c r="BB205" s="498"/>
      <c r="BC205" s="499">
        <f>SUM(N205:AW205)</f>
        <v>0</v>
      </c>
    </row>
    <row r="206" spans="1:55" ht="49.5" hidden="1" customHeight="1" thickBot="1" x14ac:dyDescent="0.6">
      <c r="A206" s="1410"/>
      <c r="B206" s="1431"/>
      <c r="C206" s="1536" t="s">
        <v>2395</v>
      </c>
      <c r="D206" s="1536"/>
      <c r="E206" s="1540"/>
      <c r="F206" s="1535"/>
      <c r="G206" s="1536"/>
      <c r="H206" s="694">
        <f>J205</f>
        <v>0</v>
      </c>
      <c r="I206" s="695">
        <f t="shared" ref="I206:AJ206" si="51">K205</f>
        <v>0</v>
      </c>
      <c r="J206" s="696">
        <f t="shared" si="51"/>
        <v>0</v>
      </c>
      <c r="K206" s="696">
        <f t="shared" si="51"/>
        <v>0</v>
      </c>
      <c r="L206" s="697">
        <f t="shared" si="51"/>
        <v>0</v>
      </c>
      <c r="M206" s="694">
        <f t="shared" si="51"/>
        <v>0</v>
      </c>
      <c r="N206" s="698">
        <f t="shared" si="51"/>
        <v>0</v>
      </c>
      <c r="O206" s="698">
        <f t="shared" si="51"/>
        <v>0</v>
      </c>
      <c r="P206" s="698">
        <f t="shared" si="51"/>
        <v>0</v>
      </c>
      <c r="Q206" s="699">
        <f t="shared" si="51"/>
        <v>0</v>
      </c>
      <c r="R206" s="694">
        <f t="shared" si="51"/>
        <v>0</v>
      </c>
      <c r="S206" s="414">
        <f t="shared" si="51"/>
        <v>0</v>
      </c>
      <c r="T206" s="413">
        <f t="shared" si="51"/>
        <v>0</v>
      </c>
      <c r="U206" s="415">
        <f t="shared" si="51"/>
        <v>0</v>
      </c>
      <c r="V206" s="329">
        <f t="shared" si="51"/>
        <v>0</v>
      </c>
      <c r="W206" s="412">
        <f t="shared" si="51"/>
        <v>0</v>
      </c>
      <c r="X206" s="415">
        <f t="shared" si="51"/>
        <v>0</v>
      </c>
      <c r="Y206" s="414">
        <f t="shared" si="51"/>
        <v>0</v>
      </c>
      <c r="Z206" s="413">
        <f t="shared" si="51"/>
        <v>0</v>
      </c>
      <c r="AA206" s="329">
        <f t="shared" si="51"/>
        <v>0</v>
      </c>
      <c r="AB206" s="412">
        <f t="shared" si="51"/>
        <v>0</v>
      </c>
      <c r="AC206" s="413">
        <f t="shared" si="51"/>
        <v>0</v>
      </c>
      <c r="AD206" s="416">
        <f t="shared" si="51"/>
        <v>0</v>
      </c>
      <c r="AE206" s="413">
        <f t="shared" si="51"/>
        <v>0</v>
      </c>
      <c r="AF206" s="415">
        <f t="shared" si="51"/>
        <v>0</v>
      </c>
      <c r="AG206" s="412">
        <f t="shared" si="51"/>
        <v>0</v>
      </c>
      <c r="AH206" s="413">
        <f t="shared" si="51"/>
        <v>0</v>
      </c>
      <c r="AI206" s="406">
        <f t="shared" si="51"/>
        <v>0</v>
      </c>
      <c r="AJ206" s="414">
        <f t="shared" si="51"/>
        <v>0</v>
      </c>
      <c r="AK206" s="413"/>
      <c r="AL206" s="415"/>
      <c r="AM206" s="414"/>
      <c r="AN206" s="413"/>
      <c r="AO206" s="413"/>
      <c r="AP206" s="413"/>
      <c r="AQ206" s="413"/>
      <c r="AR206" s="415"/>
      <c r="AS206" s="412"/>
      <c r="AT206" s="415"/>
      <c r="AU206" s="414"/>
      <c r="AV206" s="413"/>
      <c r="AW206" s="569"/>
      <c r="AX206" s="413"/>
      <c r="AY206" s="415"/>
      <c r="AZ206" s="329"/>
      <c r="BA206" s="569"/>
      <c r="BB206" s="418"/>
      <c r="BC206" s="419">
        <f>SUM(N206:AW206)</f>
        <v>0</v>
      </c>
    </row>
    <row r="207" spans="1:55" ht="49.5" hidden="1" customHeight="1" x14ac:dyDescent="0.55000000000000004">
      <c r="A207" s="1537" t="s">
        <v>2438</v>
      </c>
      <c r="B207" s="1517"/>
      <c r="C207" s="1517"/>
      <c r="D207" s="1517"/>
      <c r="E207" s="1518"/>
      <c r="F207" s="1452"/>
      <c r="G207" s="342" t="s">
        <v>1389</v>
      </c>
      <c r="H207" s="343"/>
      <c r="I207" s="344"/>
      <c r="J207" s="345"/>
      <c r="K207" s="345"/>
      <c r="L207" s="346"/>
      <c r="M207" s="422"/>
      <c r="N207" s="423"/>
      <c r="O207" s="423"/>
      <c r="P207" s="423"/>
      <c r="Q207" s="252"/>
      <c r="R207" s="422"/>
      <c r="S207" s="357"/>
      <c r="T207" s="356"/>
      <c r="U207" s="358"/>
      <c r="V207" s="360"/>
      <c r="W207" s="355"/>
      <c r="X207" s="358"/>
      <c r="Y207" s="357"/>
      <c r="Z207" s="356"/>
      <c r="AA207" s="360"/>
      <c r="AB207" s="355"/>
      <c r="AC207" s="356"/>
      <c r="AD207" s="357"/>
      <c r="AE207" s="356"/>
      <c r="AF207" s="358"/>
      <c r="AG207" s="355"/>
      <c r="AH207" s="356"/>
      <c r="AI207" s="356"/>
      <c r="AJ207" s="357"/>
      <c r="AK207" s="356"/>
      <c r="AL207" s="358"/>
      <c r="AM207" s="357"/>
      <c r="AN207" s="356"/>
      <c r="AO207" s="356"/>
      <c r="AP207" s="356"/>
      <c r="AQ207" s="356"/>
      <c r="AR207" s="358"/>
      <c r="AS207" s="355"/>
      <c r="AT207" s="358"/>
      <c r="AU207" s="357"/>
      <c r="AV207" s="356"/>
      <c r="AW207" s="359"/>
      <c r="AX207" s="356"/>
      <c r="AY207" s="358"/>
      <c r="AZ207" s="360"/>
      <c r="BA207" s="361"/>
      <c r="BB207" s="362"/>
      <c r="BC207" s="363">
        <f>SUM(L207:AW207)</f>
        <v>0</v>
      </c>
    </row>
    <row r="208" spans="1:55" ht="49.5" hidden="1" customHeight="1" x14ac:dyDescent="0.55000000000000004">
      <c r="A208" s="1519"/>
      <c r="B208" s="1520"/>
      <c r="C208" s="1520"/>
      <c r="D208" s="1520"/>
      <c r="E208" s="1521"/>
      <c r="F208" s="1453"/>
      <c r="G208" s="364" t="s">
        <v>1390</v>
      </c>
      <c r="H208" s="365">
        <f t="shared" ref="H208:AM208" si="52">J207</f>
        <v>0</v>
      </c>
      <c r="I208" s="366">
        <f t="shared" si="52"/>
        <v>0</v>
      </c>
      <c r="J208" s="845">
        <f t="shared" si="52"/>
        <v>0</v>
      </c>
      <c r="K208" s="272">
        <f t="shared" si="52"/>
        <v>0</v>
      </c>
      <c r="L208" s="426">
        <f t="shared" si="52"/>
        <v>0</v>
      </c>
      <c r="M208" s="271">
        <f t="shared" si="52"/>
        <v>0</v>
      </c>
      <c r="N208" s="274">
        <f t="shared" si="52"/>
        <v>0</v>
      </c>
      <c r="O208" s="429">
        <f t="shared" si="52"/>
        <v>0</v>
      </c>
      <c r="P208" s="846">
        <f t="shared" si="52"/>
        <v>0</v>
      </c>
      <c r="Q208" s="275">
        <f t="shared" si="52"/>
        <v>0</v>
      </c>
      <c r="R208" s="271">
        <f t="shared" si="52"/>
        <v>0</v>
      </c>
      <c r="S208" s="272">
        <f t="shared" si="52"/>
        <v>0</v>
      </c>
      <c r="T208" s="274">
        <f t="shared" si="52"/>
        <v>0</v>
      </c>
      <c r="U208" s="429">
        <f t="shared" si="52"/>
        <v>0</v>
      </c>
      <c r="V208" s="275">
        <f t="shared" si="52"/>
        <v>0</v>
      </c>
      <c r="W208" s="271">
        <f t="shared" si="52"/>
        <v>0</v>
      </c>
      <c r="X208" s="273">
        <f t="shared" si="52"/>
        <v>0</v>
      </c>
      <c r="Y208" s="272">
        <f t="shared" si="52"/>
        <v>0</v>
      </c>
      <c r="Z208" s="274">
        <f t="shared" si="52"/>
        <v>0</v>
      </c>
      <c r="AA208" s="275">
        <f t="shared" si="52"/>
        <v>0</v>
      </c>
      <c r="AB208" s="271">
        <f t="shared" si="52"/>
        <v>0</v>
      </c>
      <c r="AC208" s="274">
        <f t="shared" si="52"/>
        <v>0</v>
      </c>
      <c r="AD208" s="272">
        <f t="shared" si="52"/>
        <v>0</v>
      </c>
      <c r="AE208" s="274">
        <f t="shared" si="52"/>
        <v>0</v>
      </c>
      <c r="AF208" s="273">
        <f t="shared" si="52"/>
        <v>0</v>
      </c>
      <c r="AG208" s="271">
        <f t="shared" si="52"/>
        <v>0</v>
      </c>
      <c r="AH208" s="274">
        <f t="shared" si="52"/>
        <v>0</v>
      </c>
      <c r="AI208" s="274">
        <f t="shared" si="52"/>
        <v>0</v>
      </c>
      <c r="AJ208" s="272">
        <f t="shared" si="52"/>
        <v>0</v>
      </c>
      <c r="AK208" s="274">
        <f t="shared" si="52"/>
        <v>0</v>
      </c>
      <c r="AL208" s="273">
        <f t="shared" si="52"/>
        <v>0</v>
      </c>
      <c r="AM208" s="272">
        <f t="shared" si="52"/>
        <v>0</v>
      </c>
      <c r="AN208" s="274"/>
      <c r="AO208" s="274"/>
      <c r="AP208" s="274"/>
      <c r="AQ208" s="274"/>
      <c r="AR208" s="273"/>
      <c r="AS208" s="271"/>
      <c r="AT208" s="273"/>
      <c r="AU208" s="272"/>
      <c r="AV208" s="274"/>
      <c r="AW208" s="764"/>
      <c r="AX208" s="274"/>
      <c r="AY208" s="265"/>
      <c r="AZ208" s="270"/>
      <c r="BA208" s="276"/>
      <c r="BB208" s="277"/>
      <c r="BC208" s="278"/>
    </row>
    <row r="209" spans="1:56" ht="49.5" hidden="1" customHeight="1" x14ac:dyDescent="0.55000000000000004">
      <c r="A209" s="1522"/>
      <c r="B209" s="1523"/>
      <c r="C209" s="1523"/>
      <c r="D209" s="1523"/>
      <c r="E209" s="1524"/>
      <c r="F209" s="1454"/>
      <c r="G209" s="370" t="s">
        <v>2391</v>
      </c>
      <c r="H209" s="589">
        <f t="shared" ref="H209:BB209" si="53">K207</f>
        <v>0</v>
      </c>
      <c r="I209" s="765">
        <f t="shared" si="53"/>
        <v>0</v>
      </c>
      <c r="J209" s="282">
        <f t="shared" si="53"/>
        <v>0</v>
      </c>
      <c r="K209" s="282">
        <f t="shared" si="53"/>
        <v>0</v>
      </c>
      <c r="L209" s="372">
        <f t="shared" si="53"/>
        <v>0</v>
      </c>
      <c r="M209" s="280">
        <f t="shared" si="53"/>
        <v>0</v>
      </c>
      <c r="N209" s="283">
        <f t="shared" si="53"/>
        <v>0</v>
      </c>
      <c r="O209" s="283">
        <f t="shared" si="53"/>
        <v>0</v>
      </c>
      <c r="P209" s="283">
        <f t="shared" si="53"/>
        <v>0</v>
      </c>
      <c r="Q209" s="284">
        <f t="shared" si="53"/>
        <v>0</v>
      </c>
      <c r="R209" s="280">
        <f t="shared" si="53"/>
        <v>0</v>
      </c>
      <c r="S209" s="282">
        <f t="shared" si="53"/>
        <v>0</v>
      </c>
      <c r="T209" s="283">
        <f t="shared" si="53"/>
        <v>0</v>
      </c>
      <c r="U209" s="281">
        <f t="shared" si="53"/>
        <v>0</v>
      </c>
      <c r="V209" s="284">
        <f t="shared" si="53"/>
        <v>0</v>
      </c>
      <c r="W209" s="280">
        <f t="shared" si="53"/>
        <v>0</v>
      </c>
      <c r="X209" s="281">
        <f t="shared" si="53"/>
        <v>0</v>
      </c>
      <c r="Y209" s="282">
        <f t="shared" si="53"/>
        <v>0</v>
      </c>
      <c r="Z209" s="283">
        <f t="shared" si="53"/>
        <v>0</v>
      </c>
      <c r="AA209" s="284">
        <f t="shared" si="53"/>
        <v>0</v>
      </c>
      <c r="AB209" s="280">
        <f t="shared" si="53"/>
        <v>0</v>
      </c>
      <c r="AC209" s="283">
        <f t="shared" si="53"/>
        <v>0</v>
      </c>
      <c r="AD209" s="282">
        <f t="shared" si="53"/>
        <v>0</v>
      </c>
      <c r="AE209" s="283">
        <f t="shared" si="53"/>
        <v>0</v>
      </c>
      <c r="AF209" s="281">
        <f t="shared" si="53"/>
        <v>0</v>
      </c>
      <c r="AG209" s="280">
        <f t="shared" si="53"/>
        <v>0</v>
      </c>
      <c r="AH209" s="283">
        <f t="shared" si="53"/>
        <v>0</v>
      </c>
      <c r="AI209" s="283">
        <f t="shared" si="53"/>
        <v>0</v>
      </c>
      <c r="AJ209" s="282">
        <f t="shared" si="53"/>
        <v>0</v>
      </c>
      <c r="AK209" s="283">
        <f t="shared" si="53"/>
        <v>0</v>
      </c>
      <c r="AL209" s="281">
        <f t="shared" si="53"/>
        <v>0</v>
      </c>
      <c r="AM209" s="282">
        <f t="shared" si="53"/>
        <v>0</v>
      </c>
      <c r="AN209" s="283">
        <f t="shared" si="53"/>
        <v>0</v>
      </c>
      <c r="AO209" s="283">
        <f t="shared" si="53"/>
        <v>0</v>
      </c>
      <c r="AP209" s="283">
        <f t="shared" si="53"/>
        <v>0</v>
      </c>
      <c r="AQ209" s="283">
        <f t="shared" si="53"/>
        <v>0</v>
      </c>
      <c r="AR209" s="281">
        <f t="shared" si="53"/>
        <v>0</v>
      </c>
      <c r="AS209" s="280">
        <f t="shared" si="53"/>
        <v>0</v>
      </c>
      <c r="AT209" s="281">
        <f t="shared" si="53"/>
        <v>0</v>
      </c>
      <c r="AU209" s="282">
        <f t="shared" si="53"/>
        <v>0</v>
      </c>
      <c r="AV209" s="283">
        <f t="shared" si="53"/>
        <v>0</v>
      </c>
      <c r="AW209" s="373">
        <f t="shared" si="53"/>
        <v>0</v>
      </c>
      <c r="AX209" s="283">
        <f t="shared" si="53"/>
        <v>0</v>
      </c>
      <c r="AY209" s="281">
        <f t="shared" si="53"/>
        <v>0</v>
      </c>
      <c r="AZ209" s="284">
        <f t="shared" si="53"/>
        <v>0</v>
      </c>
      <c r="BA209" s="373">
        <f t="shared" si="53"/>
        <v>0</v>
      </c>
      <c r="BB209" s="374">
        <f t="shared" si="53"/>
        <v>0</v>
      </c>
      <c r="BC209" s="375"/>
    </row>
    <row r="210" spans="1:56" ht="49.5" hidden="1" customHeight="1" x14ac:dyDescent="0.55000000000000004">
      <c r="A210" s="1427"/>
      <c r="B210" s="1428"/>
      <c r="C210" s="1432" t="s">
        <v>2393</v>
      </c>
      <c r="D210" s="1432"/>
      <c r="E210" s="1433"/>
      <c r="F210" s="1434"/>
      <c r="G210" s="1432"/>
      <c r="H210" s="766">
        <f t="shared" ref="H210:BB210" si="54">G210+H209-H208</f>
        <v>0</v>
      </c>
      <c r="I210" s="847">
        <f t="shared" si="54"/>
        <v>0</v>
      </c>
      <c r="J210" s="492">
        <f t="shared" si="54"/>
        <v>0</v>
      </c>
      <c r="K210" s="492">
        <f t="shared" si="54"/>
        <v>0</v>
      </c>
      <c r="L210" s="531">
        <f t="shared" si="54"/>
        <v>0</v>
      </c>
      <c r="M210" s="496">
        <f t="shared" si="54"/>
        <v>0</v>
      </c>
      <c r="N210" s="493">
        <f t="shared" si="54"/>
        <v>0</v>
      </c>
      <c r="O210" s="493">
        <f t="shared" si="54"/>
        <v>0</v>
      </c>
      <c r="P210" s="493">
        <f t="shared" si="54"/>
        <v>0</v>
      </c>
      <c r="Q210" s="495">
        <f t="shared" si="54"/>
        <v>0</v>
      </c>
      <c r="R210" s="496">
        <f t="shared" si="54"/>
        <v>0</v>
      </c>
      <c r="S210" s="478">
        <f t="shared" si="54"/>
        <v>0</v>
      </c>
      <c r="T210" s="479">
        <f t="shared" si="54"/>
        <v>0</v>
      </c>
      <c r="U210" s="754">
        <f t="shared" si="54"/>
        <v>0</v>
      </c>
      <c r="V210" s="768">
        <f t="shared" si="54"/>
        <v>0</v>
      </c>
      <c r="W210" s="534">
        <f t="shared" si="54"/>
        <v>0</v>
      </c>
      <c r="X210" s="532">
        <f t="shared" si="54"/>
        <v>0</v>
      </c>
      <c r="Y210" s="478">
        <f t="shared" si="54"/>
        <v>0</v>
      </c>
      <c r="Z210" s="479">
        <f t="shared" si="54"/>
        <v>0</v>
      </c>
      <c r="AA210" s="533">
        <f t="shared" si="54"/>
        <v>0</v>
      </c>
      <c r="AB210" s="534">
        <f t="shared" si="54"/>
        <v>0</v>
      </c>
      <c r="AC210" s="479">
        <f t="shared" si="54"/>
        <v>0</v>
      </c>
      <c r="AD210" s="478">
        <f t="shared" si="54"/>
        <v>0</v>
      </c>
      <c r="AE210" s="479">
        <f t="shared" si="54"/>
        <v>0</v>
      </c>
      <c r="AF210" s="532">
        <f t="shared" si="54"/>
        <v>0</v>
      </c>
      <c r="AG210" s="534">
        <f t="shared" si="54"/>
        <v>0</v>
      </c>
      <c r="AH210" s="479">
        <f t="shared" si="54"/>
        <v>0</v>
      </c>
      <c r="AI210" s="479">
        <f t="shared" si="54"/>
        <v>0</v>
      </c>
      <c r="AJ210" s="478">
        <f t="shared" si="54"/>
        <v>0</v>
      </c>
      <c r="AK210" s="479">
        <f t="shared" si="54"/>
        <v>0</v>
      </c>
      <c r="AL210" s="532">
        <f t="shared" si="54"/>
        <v>0</v>
      </c>
      <c r="AM210" s="478">
        <f t="shared" si="54"/>
        <v>0</v>
      </c>
      <c r="AN210" s="479">
        <f t="shared" si="54"/>
        <v>0</v>
      </c>
      <c r="AO210" s="479">
        <f t="shared" si="54"/>
        <v>0</v>
      </c>
      <c r="AP210" s="479">
        <f t="shared" si="54"/>
        <v>0</v>
      </c>
      <c r="AQ210" s="479">
        <f t="shared" si="54"/>
        <v>0</v>
      </c>
      <c r="AR210" s="532">
        <f t="shared" si="54"/>
        <v>0</v>
      </c>
      <c r="AS210" s="534">
        <f t="shared" si="54"/>
        <v>0</v>
      </c>
      <c r="AT210" s="532">
        <f t="shared" si="54"/>
        <v>0</v>
      </c>
      <c r="AU210" s="478">
        <f t="shared" si="54"/>
        <v>0</v>
      </c>
      <c r="AV210" s="479">
        <f t="shared" si="54"/>
        <v>0</v>
      </c>
      <c r="AW210" s="535">
        <f t="shared" si="54"/>
        <v>0</v>
      </c>
      <c r="AX210" s="479">
        <f t="shared" si="54"/>
        <v>0</v>
      </c>
      <c r="AY210" s="532">
        <f t="shared" si="54"/>
        <v>0</v>
      </c>
      <c r="AZ210" s="533">
        <f t="shared" si="54"/>
        <v>0</v>
      </c>
      <c r="BA210" s="535">
        <f t="shared" si="54"/>
        <v>0</v>
      </c>
      <c r="BB210" s="536">
        <f t="shared" si="54"/>
        <v>0</v>
      </c>
      <c r="BC210" s="537"/>
    </row>
    <row r="211" spans="1:56" ht="49.5" hidden="1" customHeight="1" x14ac:dyDescent="0.55000000000000004">
      <c r="A211" s="1429"/>
      <c r="B211" s="1430"/>
      <c r="C211" s="1435" t="s">
        <v>2394</v>
      </c>
      <c r="D211" s="1435"/>
      <c r="E211" s="1436"/>
      <c r="F211" s="1538"/>
      <c r="G211" s="1539"/>
      <c r="H211" s="774">
        <f t="shared" ref="H211:BB211" si="55">J207</f>
        <v>0</v>
      </c>
      <c r="I211" s="776">
        <f t="shared" si="55"/>
        <v>0</v>
      </c>
      <c r="J211" s="772">
        <f t="shared" si="55"/>
        <v>0</v>
      </c>
      <c r="K211" s="772">
        <f t="shared" si="55"/>
        <v>0</v>
      </c>
      <c r="L211" s="773">
        <f t="shared" si="55"/>
        <v>0</v>
      </c>
      <c r="M211" s="774">
        <f t="shared" si="55"/>
        <v>0</v>
      </c>
      <c r="N211" s="775">
        <f t="shared" si="55"/>
        <v>0</v>
      </c>
      <c r="O211" s="775">
        <f t="shared" si="55"/>
        <v>0</v>
      </c>
      <c r="P211" s="775">
        <f t="shared" si="55"/>
        <v>0</v>
      </c>
      <c r="Q211" s="848">
        <f t="shared" si="55"/>
        <v>0</v>
      </c>
      <c r="R211" s="774">
        <f t="shared" si="55"/>
        <v>0</v>
      </c>
      <c r="S211" s="759">
        <f t="shared" si="55"/>
        <v>0</v>
      </c>
      <c r="T211" s="758">
        <f t="shared" si="55"/>
        <v>0</v>
      </c>
      <c r="U211" s="720">
        <f t="shared" si="55"/>
        <v>0</v>
      </c>
      <c r="V211" s="495">
        <f t="shared" si="55"/>
        <v>0</v>
      </c>
      <c r="W211" s="496">
        <f t="shared" si="55"/>
        <v>0</v>
      </c>
      <c r="X211" s="494">
        <f t="shared" si="55"/>
        <v>0</v>
      </c>
      <c r="Y211" s="717">
        <f t="shared" si="55"/>
        <v>0</v>
      </c>
      <c r="Z211" s="701">
        <f t="shared" si="55"/>
        <v>0</v>
      </c>
      <c r="AA211" s="718">
        <f t="shared" si="55"/>
        <v>0</v>
      </c>
      <c r="AB211" s="719">
        <f t="shared" si="55"/>
        <v>0</v>
      </c>
      <c r="AC211" s="701">
        <f t="shared" si="55"/>
        <v>0</v>
      </c>
      <c r="AD211" s="717">
        <f t="shared" si="55"/>
        <v>0</v>
      </c>
      <c r="AE211" s="701">
        <f t="shared" si="55"/>
        <v>0</v>
      </c>
      <c r="AF211" s="720">
        <f t="shared" si="55"/>
        <v>0</v>
      </c>
      <c r="AG211" s="719">
        <f t="shared" si="55"/>
        <v>0</v>
      </c>
      <c r="AH211" s="701">
        <f t="shared" si="55"/>
        <v>0</v>
      </c>
      <c r="AI211" s="701">
        <f t="shared" si="55"/>
        <v>0</v>
      </c>
      <c r="AJ211" s="717">
        <f t="shared" si="55"/>
        <v>0</v>
      </c>
      <c r="AK211" s="701">
        <f t="shared" si="55"/>
        <v>0</v>
      </c>
      <c r="AL211" s="720">
        <f t="shared" si="55"/>
        <v>0</v>
      </c>
      <c r="AM211" s="717">
        <f t="shared" si="55"/>
        <v>0</v>
      </c>
      <c r="AN211" s="701">
        <f t="shared" si="55"/>
        <v>0</v>
      </c>
      <c r="AO211" s="701">
        <f t="shared" si="55"/>
        <v>0</v>
      </c>
      <c r="AP211" s="701">
        <f t="shared" si="55"/>
        <v>0</v>
      </c>
      <c r="AQ211" s="701">
        <f t="shared" si="55"/>
        <v>0</v>
      </c>
      <c r="AR211" s="720">
        <f t="shared" si="55"/>
        <v>0</v>
      </c>
      <c r="AS211" s="719">
        <f t="shared" si="55"/>
        <v>0</v>
      </c>
      <c r="AT211" s="720">
        <f t="shared" si="55"/>
        <v>0</v>
      </c>
      <c r="AU211" s="492">
        <f t="shared" si="55"/>
        <v>0</v>
      </c>
      <c r="AV211" s="493">
        <f t="shared" si="55"/>
        <v>0</v>
      </c>
      <c r="AW211" s="497">
        <f t="shared" si="55"/>
        <v>0</v>
      </c>
      <c r="AX211" s="493">
        <f t="shared" si="55"/>
        <v>0</v>
      </c>
      <c r="AY211" s="494">
        <f t="shared" si="55"/>
        <v>0</v>
      </c>
      <c r="AZ211" s="495">
        <f t="shared" si="55"/>
        <v>0</v>
      </c>
      <c r="BA211" s="497">
        <f t="shared" si="55"/>
        <v>0</v>
      </c>
      <c r="BB211" s="498">
        <f t="shared" si="55"/>
        <v>0</v>
      </c>
      <c r="BC211" s="499"/>
    </row>
    <row r="212" spans="1:56" ht="49.5" hidden="1" customHeight="1" thickBot="1" x14ac:dyDescent="0.6">
      <c r="A212" s="1410"/>
      <c r="B212" s="1431"/>
      <c r="C212" s="1536" t="s">
        <v>2395</v>
      </c>
      <c r="D212" s="1536"/>
      <c r="E212" s="1540"/>
      <c r="F212" s="1439"/>
      <c r="G212" s="1440"/>
      <c r="H212" s="402">
        <f t="shared" ref="H212:BB212" si="56">G212+H208-H211</f>
        <v>0</v>
      </c>
      <c r="I212" s="403">
        <f t="shared" si="56"/>
        <v>0</v>
      </c>
      <c r="J212" s="777">
        <f t="shared" si="56"/>
        <v>0</v>
      </c>
      <c r="K212" s="321">
        <f t="shared" si="56"/>
        <v>0</v>
      </c>
      <c r="L212" s="404">
        <f t="shared" si="56"/>
        <v>0</v>
      </c>
      <c r="M212" s="319">
        <f t="shared" si="56"/>
        <v>0</v>
      </c>
      <c r="N212" s="322">
        <f t="shared" si="56"/>
        <v>0</v>
      </c>
      <c r="O212" s="322">
        <f t="shared" si="56"/>
        <v>0</v>
      </c>
      <c r="P212" s="322">
        <f t="shared" si="56"/>
        <v>0</v>
      </c>
      <c r="Q212" s="323">
        <f t="shared" si="56"/>
        <v>0</v>
      </c>
      <c r="R212" s="319">
        <f t="shared" si="56"/>
        <v>0</v>
      </c>
      <c r="S212" s="405">
        <f t="shared" si="56"/>
        <v>0</v>
      </c>
      <c r="T212" s="442">
        <f t="shared" si="56"/>
        <v>0</v>
      </c>
      <c r="U212" s="443">
        <f t="shared" si="56"/>
        <v>0</v>
      </c>
      <c r="V212" s="446">
        <f t="shared" si="56"/>
        <v>0</v>
      </c>
      <c r="W212" s="444">
        <f t="shared" si="56"/>
        <v>0</v>
      </c>
      <c r="X212" s="443">
        <f t="shared" si="56"/>
        <v>0</v>
      </c>
      <c r="Y212" s="410">
        <f t="shared" si="56"/>
        <v>0</v>
      </c>
      <c r="Z212" s="442">
        <f t="shared" si="56"/>
        <v>0</v>
      </c>
      <c r="AA212" s="446">
        <f t="shared" si="56"/>
        <v>0</v>
      </c>
      <c r="AB212" s="444">
        <f t="shared" si="56"/>
        <v>0</v>
      </c>
      <c r="AC212" s="442">
        <f t="shared" si="56"/>
        <v>0</v>
      </c>
      <c r="AD212" s="405">
        <f t="shared" si="56"/>
        <v>0</v>
      </c>
      <c r="AE212" s="778">
        <f t="shared" si="56"/>
        <v>0</v>
      </c>
      <c r="AF212" s="779">
        <f t="shared" si="56"/>
        <v>0</v>
      </c>
      <c r="AG212" s="780">
        <f t="shared" si="56"/>
        <v>0</v>
      </c>
      <c r="AH212" s="781">
        <f t="shared" si="56"/>
        <v>0</v>
      </c>
      <c r="AI212" s="442">
        <f t="shared" si="56"/>
        <v>0</v>
      </c>
      <c r="AJ212" s="782">
        <f t="shared" si="56"/>
        <v>0</v>
      </c>
      <c r="AK212" s="778">
        <f t="shared" si="56"/>
        <v>0</v>
      </c>
      <c r="AL212" s="783">
        <f t="shared" si="56"/>
        <v>0</v>
      </c>
      <c r="AM212" s="784">
        <f t="shared" si="56"/>
        <v>0</v>
      </c>
      <c r="AN212" s="781">
        <f t="shared" si="56"/>
        <v>0</v>
      </c>
      <c r="AO212" s="781">
        <f t="shared" si="56"/>
        <v>0</v>
      </c>
      <c r="AP212" s="781">
        <f t="shared" si="56"/>
        <v>0</v>
      </c>
      <c r="AQ212" s="785">
        <f t="shared" si="56"/>
        <v>0</v>
      </c>
      <c r="AR212" s="443">
        <f t="shared" si="56"/>
        <v>0</v>
      </c>
      <c r="AS212" s="444">
        <f t="shared" si="56"/>
        <v>0</v>
      </c>
      <c r="AT212" s="443">
        <f t="shared" si="56"/>
        <v>0</v>
      </c>
      <c r="AU212" s="405">
        <f t="shared" si="56"/>
        <v>0</v>
      </c>
      <c r="AV212" s="442">
        <f t="shared" si="56"/>
        <v>0</v>
      </c>
      <c r="AW212" s="417">
        <f t="shared" si="56"/>
        <v>0</v>
      </c>
      <c r="AX212" s="406">
        <f t="shared" si="56"/>
        <v>0</v>
      </c>
      <c r="AY212" s="407">
        <f t="shared" si="56"/>
        <v>0</v>
      </c>
      <c r="AZ212" s="408">
        <f t="shared" si="56"/>
        <v>0</v>
      </c>
      <c r="BA212" s="417">
        <f t="shared" si="56"/>
        <v>0</v>
      </c>
      <c r="BB212" s="418">
        <f t="shared" si="56"/>
        <v>0</v>
      </c>
      <c r="BC212" s="173"/>
    </row>
    <row r="213" spans="1:56" ht="49.5" customHeight="1" x14ac:dyDescent="0.55000000000000004">
      <c r="A213" s="1534" t="s">
        <v>2063</v>
      </c>
      <c r="B213" s="1517"/>
      <c r="C213" s="1517"/>
      <c r="D213" s="1517"/>
      <c r="E213" s="1518"/>
      <c r="F213" s="1452"/>
      <c r="G213" s="342" t="s">
        <v>1389</v>
      </c>
      <c r="H213" s="343">
        <v>35</v>
      </c>
      <c r="I213" s="344">
        <v>34</v>
      </c>
      <c r="J213" s="345">
        <v>35</v>
      </c>
      <c r="K213" s="345">
        <v>35</v>
      </c>
      <c r="L213" s="346">
        <v>35</v>
      </c>
      <c r="M213" s="347">
        <v>39</v>
      </c>
      <c r="N213" s="348">
        <v>40</v>
      </c>
      <c r="O213" s="348">
        <v>39</v>
      </c>
      <c r="P213" s="348">
        <v>40</v>
      </c>
      <c r="Q213" s="349">
        <v>39</v>
      </c>
      <c r="R213" s="347">
        <v>40</v>
      </c>
      <c r="S213" s="350">
        <v>39</v>
      </c>
      <c r="T213" s="351">
        <v>40</v>
      </c>
      <c r="U213" s="352">
        <v>39</v>
      </c>
      <c r="V213" s="353">
        <v>40</v>
      </c>
      <c r="W213" s="354">
        <v>39</v>
      </c>
      <c r="X213" s="352">
        <v>40</v>
      </c>
      <c r="Y213" s="350">
        <v>40</v>
      </c>
      <c r="Z213" s="351">
        <v>42</v>
      </c>
      <c r="AA213" s="353">
        <v>38</v>
      </c>
      <c r="AB213" s="355"/>
      <c r="AC213" s="356"/>
      <c r="AD213" s="357"/>
      <c r="AE213" s="356"/>
      <c r="AF213" s="358"/>
      <c r="AG213" s="355"/>
      <c r="AH213" s="356"/>
      <c r="AI213" s="356"/>
      <c r="AJ213" s="357"/>
      <c r="AK213" s="356"/>
      <c r="AL213" s="358"/>
      <c r="AM213" s="357"/>
      <c r="AN213" s="356"/>
      <c r="AO213" s="356"/>
      <c r="AP213" s="356"/>
      <c r="AQ213" s="356"/>
      <c r="AR213" s="358"/>
      <c r="AS213" s="355"/>
      <c r="AT213" s="358"/>
      <c r="AU213" s="357"/>
      <c r="AV213" s="356"/>
      <c r="AW213" s="359"/>
      <c r="AX213" s="356"/>
      <c r="AY213" s="358"/>
      <c r="AZ213" s="360"/>
      <c r="BA213" s="361"/>
      <c r="BB213" s="849"/>
      <c r="BC213" s="850">
        <f>SUM(L213:AN213)</f>
        <v>629</v>
      </c>
      <c r="BD213" s="1359">
        <f t="shared" ref="BD213:BD214" si="57">SUM(H213:AA213)</f>
        <v>768</v>
      </c>
    </row>
    <row r="214" spans="1:56" ht="49.5" customHeight="1" x14ac:dyDescent="0.55000000000000004">
      <c r="A214" s="1519"/>
      <c r="B214" s="1520"/>
      <c r="C214" s="1520"/>
      <c r="D214" s="1520"/>
      <c r="E214" s="1521"/>
      <c r="F214" s="1453"/>
      <c r="G214" s="364" t="s">
        <v>1390</v>
      </c>
      <c r="H214" s="365">
        <v>35</v>
      </c>
      <c r="I214" s="366">
        <v>35</v>
      </c>
      <c r="J214" s="367">
        <v>35</v>
      </c>
      <c r="K214" s="272">
        <f t="shared" ref="K214:AK214" si="58">M213</f>
        <v>39</v>
      </c>
      <c r="L214" s="426">
        <f t="shared" si="58"/>
        <v>40</v>
      </c>
      <c r="M214" s="271">
        <f t="shared" si="58"/>
        <v>39</v>
      </c>
      <c r="N214" s="274">
        <f t="shared" si="58"/>
        <v>40</v>
      </c>
      <c r="O214" s="274">
        <f t="shared" si="58"/>
        <v>39</v>
      </c>
      <c r="P214" s="274">
        <f t="shared" si="58"/>
        <v>40</v>
      </c>
      <c r="Q214" s="275">
        <f t="shared" si="58"/>
        <v>39</v>
      </c>
      <c r="R214" s="271">
        <f t="shared" si="58"/>
        <v>40</v>
      </c>
      <c r="S214" s="272">
        <f t="shared" si="58"/>
        <v>39</v>
      </c>
      <c r="T214" s="274">
        <f t="shared" si="58"/>
        <v>40</v>
      </c>
      <c r="U214" s="273">
        <f t="shared" si="58"/>
        <v>39</v>
      </c>
      <c r="V214" s="275">
        <f t="shared" si="58"/>
        <v>40</v>
      </c>
      <c r="W214" s="271">
        <f t="shared" si="58"/>
        <v>40</v>
      </c>
      <c r="X214" s="273">
        <f t="shared" si="58"/>
        <v>42</v>
      </c>
      <c r="Y214" s="272">
        <f t="shared" si="58"/>
        <v>38</v>
      </c>
      <c r="Z214" s="274">
        <f t="shared" si="58"/>
        <v>0</v>
      </c>
      <c r="AA214" s="275">
        <f t="shared" si="58"/>
        <v>0</v>
      </c>
      <c r="AB214" s="271">
        <f t="shared" si="58"/>
        <v>0</v>
      </c>
      <c r="AC214" s="274">
        <f t="shared" si="58"/>
        <v>0</v>
      </c>
      <c r="AD214" s="851">
        <f t="shared" si="58"/>
        <v>0</v>
      </c>
      <c r="AE214" s="274">
        <f t="shared" si="58"/>
        <v>0</v>
      </c>
      <c r="AF214" s="273">
        <f t="shared" si="58"/>
        <v>0</v>
      </c>
      <c r="AG214" s="271">
        <f t="shared" si="58"/>
        <v>0</v>
      </c>
      <c r="AH214" s="274">
        <f t="shared" si="58"/>
        <v>0</v>
      </c>
      <c r="AI214" s="852">
        <f t="shared" si="58"/>
        <v>0</v>
      </c>
      <c r="AJ214" s="272">
        <f t="shared" si="58"/>
        <v>0</v>
      </c>
      <c r="AK214" s="274">
        <f t="shared" si="58"/>
        <v>0</v>
      </c>
      <c r="AL214" s="273">
        <f>AO213</f>
        <v>0</v>
      </c>
      <c r="AM214" s="272"/>
      <c r="AN214" s="274"/>
      <c r="AO214" s="274"/>
      <c r="AP214" s="274"/>
      <c r="AQ214" s="274"/>
      <c r="AR214" s="273"/>
      <c r="AS214" s="271"/>
      <c r="AT214" s="273"/>
      <c r="AU214" s="272"/>
      <c r="AV214" s="274"/>
      <c r="AW214" s="276"/>
      <c r="AX214" s="268"/>
      <c r="AY214" s="265"/>
      <c r="AZ214" s="270"/>
      <c r="BA214" s="276"/>
      <c r="BB214" s="853"/>
      <c r="BC214" s="854">
        <f>SUM(J214:BB214)</f>
        <v>629</v>
      </c>
      <c r="BD214" s="1359">
        <f t="shared" si="57"/>
        <v>699</v>
      </c>
    </row>
    <row r="215" spans="1:56" ht="49.5" customHeight="1" x14ac:dyDescent="0.55000000000000004">
      <c r="A215" s="1522"/>
      <c r="B215" s="1523"/>
      <c r="C215" s="1523"/>
      <c r="D215" s="1523"/>
      <c r="E215" s="1524"/>
      <c r="F215" s="1454"/>
      <c r="G215" s="370" t="s">
        <v>2391</v>
      </c>
      <c r="H215" s="371">
        <f>L213</f>
        <v>35</v>
      </c>
      <c r="I215" s="281">
        <f>M213</f>
        <v>39</v>
      </c>
      <c r="J215" s="282">
        <f>N213</f>
        <v>40</v>
      </c>
      <c r="K215" s="282">
        <f t="shared" ref="K215:AL215" si="59">O213</f>
        <v>39</v>
      </c>
      <c r="L215" s="372">
        <f t="shared" si="59"/>
        <v>40</v>
      </c>
      <c r="M215" s="280">
        <f t="shared" si="59"/>
        <v>39</v>
      </c>
      <c r="N215" s="283">
        <f t="shared" si="59"/>
        <v>40</v>
      </c>
      <c r="O215" s="283">
        <f t="shared" si="59"/>
        <v>39</v>
      </c>
      <c r="P215" s="283">
        <f t="shared" si="59"/>
        <v>40</v>
      </c>
      <c r="Q215" s="284">
        <f t="shared" si="59"/>
        <v>39</v>
      </c>
      <c r="R215" s="280">
        <f t="shared" si="59"/>
        <v>40</v>
      </c>
      <c r="S215" s="282">
        <f t="shared" si="59"/>
        <v>39</v>
      </c>
      <c r="T215" s="283">
        <f t="shared" si="59"/>
        <v>40</v>
      </c>
      <c r="U215" s="281">
        <f t="shared" si="59"/>
        <v>40</v>
      </c>
      <c r="V215" s="284">
        <f t="shared" si="59"/>
        <v>42</v>
      </c>
      <c r="W215" s="280">
        <f t="shared" si="59"/>
        <v>38</v>
      </c>
      <c r="X215" s="281">
        <f t="shared" si="59"/>
        <v>0</v>
      </c>
      <c r="Y215" s="282">
        <f t="shared" si="59"/>
        <v>0</v>
      </c>
      <c r="Z215" s="283">
        <f t="shared" si="59"/>
        <v>0</v>
      </c>
      <c r="AA215" s="284">
        <f t="shared" si="59"/>
        <v>0</v>
      </c>
      <c r="AB215" s="280">
        <f t="shared" si="59"/>
        <v>0</v>
      </c>
      <c r="AC215" s="283">
        <f t="shared" si="59"/>
        <v>0</v>
      </c>
      <c r="AD215" s="282">
        <f t="shared" si="59"/>
        <v>0</v>
      </c>
      <c r="AE215" s="283">
        <f t="shared" si="59"/>
        <v>0</v>
      </c>
      <c r="AF215" s="281">
        <f t="shared" si="59"/>
        <v>0</v>
      </c>
      <c r="AG215" s="280">
        <f t="shared" si="59"/>
        <v>0</v>
      </c>
      <c r="AH215" s="283">
        <f t="shared" si="59"/>
        <v>0</v>
      </c>
      <c r="AI215" s="283">
        <f t="shared" si="59"/>
        <v>0</v>
      </c>
      <c r="AJ215" s="282">
        <f t="shared" si="59"/>
        <v>0</v>
      </c>
      <c r="AK215" s="283">
        <f t="shared" si="59"/>
        <v>0</v>
      </c>
      <c r="AL215" s="281">
        <f t="shared" si="59"/>
        <v>0</v>
      </c>
      <c r="AM215" s="282"/>
      <c r="AN215" s="283"/>
      <c r="AO215" s="283"/>
      <c r="AP215" s="283"/>
      <c r="AQ215" s="283"/>
      <c r="AR215" s="281"/>
      <c r="AS215" s="280"/>
      <c r="AT215" s="281"/>
      <c r="AU215" s="282"/>
      <c r="AV215" s="283"/>
      <c r="AW215" s="373"/>
      <c r="AX215" s="283"/>
      <c r="AY215" s="281"/>
      <c r="AZ215" s="284"/>
      <c r="BA215" s="373"/>
      <c r="BB215" s="855"/>
      <c r="BC215" s="856">
        <f>SUM(H215:BB215)</f>
        <v>629</v>
      </c>
    </row>
    <row r="216" spans="1:56" ht="49.5" customHeight="1" x14ac:dyDescent="0.55000000000000004">
      <c r="A216" s="1427"/>
      <c r="B216" s="1428"/>
      <c r="C216" s="1432" t="s">
        <v>2393</v>
      </c>
      <c r="D216" s="1432"/>
      <c r="E216" s="1433"/>
      <c r="F216" s="1434"/>
      <c r="G216" s="1432"/>
      <c r="H216" s="591">
        <v>70</v>
      </c>
      <c r="I216" s="292">
        <f>H216+I215-I214</f>
        <v>74</v>
      </c>
      <c r="J216" s="293">
        <f t="shared" ref="J216:AC216" si="60">I216+J215-J214</f>
        <v>79</v>
      </c>
      <c r="K216" s="293">
        <f t="shared" si="60"/>
        <v>79</v>
      </c>
      <c r="L216" s="476">
        <f t="shared" si="60"/>
        <v>79</v>
      </c>
      <c r="M216" s="291">
        <f t="shared" si="60"/>
        <v>79</v>
      </c>
      <c r="N216" s="294">
        <f t="shared" si="60"/>
        <v>79</v>
      </c>
      <c r="O216" s="294">
        <f t="shared" si="60"/>
        <v>79</v>
      </c>
      <c r="P216" s="294">
        <f t="shared" si="60"/>
        <v>79</v>
      </c>
      <c r="Q216" s="295">
        <f t="shared" si="60"/>
        <v>79</v>
      </c>
      <c r="R216" s="291">
        <f t="shared" si="60"/>
        <v>79</v>
      </c>
      <c r="S216" s="385">
        <f t="shared" si="60"/>
        <v>79</v>
      </c>
      <c r="T216" s="857">
        <f t="shared" si="60"/>
        <v>79</v>
      </c>
      <c r="U216" s="384">
        <f t="shared" si="60"/>
        <v>80</v>
      </c>
      <c r="V216" s="583">
        <f t="shared" si="60"/>
        <v>82</v>
      </c>
      <c r="W216" s="383">
        <f t="shared" si="60"/>
        <v>80</v>
      </c>
      <c r="X216" s="384">
        <f t="shared" si="60"/>
        <v>38</v>
      </c>
      <c r="Y216" s="858">
        <f t="shared" si="60"/>
        <v>0</v>
      </c>
      <c r="Z216" s="859">
        <f t="shared" si="60"/>
        <v>0</v>
      </c>
      <c r="AA216" s="860">
        <f t="shared" si="60"/>
        <v>0</v>
      </c>
      <c r="AB216" s="383">
        <f t="shared" si="60"/>
        <v>0</v>
      </c>
      <c r="AC216" s="857">
        <f t="shared" si="60"/>
        <v>0</v>
      </c>
      <c r="AD216" s="385"/>
      <c r="AE216" s="857"/>
      <c r="AF216" s="384"/>
      <c r="AG216" s="383"/>
      <c r="AH216" s="857"/>
      <c r="AI216" s="857"/>
      <c r="AJ216" s="385"/>
      <c r="AK216" s="857"/>
      <c r="AL216" s="384"/>
      <c r="AM216" s="385"/>
      <c r="AN216" s="380"/>
      <c r="AO216" s="380"/>
      <c r="AP216" s="380"/>
      <c r="AQ216" s="380"/>
      <c r="AR216" s="377"/>
      <c r="AS216" s="376"/>
      <c r="AT216" s="377"/>
      <c r="AU216" s="378"/>
      <c r="AV216" s="380"/>
      <c r="AW216" s="386"/>
      <c r="AX216" s="380"/>
      <c r="AY216" s="377"/>
      <c r="AZ216" s="382"/>
      <c r="BA216" s="386"/>
      <c r="BB216" s="526"/>
      <c r="BC216" s="527"/>
    </row>
    <row r="217" spans="1:56" ht="49.5" customHeight="1" x14ac:dyDescent="0.55000000000000004">
      <c r="A217" s="1429"/>
      <c r="B217" s="1430"/>
      <c r="C217" s="1435" t="s">
        <v>2394</v>
      </c>
      <c r="D217" s="1435"/>
      <c r="E217" s="1436"/>
      <c r="F217" s="1429"/>
      <c r="G217" s="1388"/>
      <c r="H217" s="388">
        <v>36</v>
      </c>
      <c r="I217" s="389">
        <v>35</v>
      </c>
      <c r="J217" s="390">
        <f>L213</f>
        <v>35</v>
      </c>
      <c r="K217" s="306">
        <f t="shared" ref="K217:AN217" si="61">M213</f>
        <v>39</v>
      </c>
      <c r="L217" s="391">
        <f t="shared" si="61"/>
        <v>40</v>
      </c>
      <c r="M217" s="304">
        <f t="shared" si="61"/>
        <v>39</v>
      </c>
      <c r="N217" s="307">
        <f t="shared" si="61"/>
        <v>40</v>
      </c>
      <c r="O217" s="307">
        <f t="shared" si="61"/>
        <v>39</v>
      </c>
      <c r="P217" s="307">
        <f t="shared" si="61"/>
        <v>40</v>
      </c>
      <c r="Q217" s="308">
        <f t="shared" si="61"/>
        <v>39</v>
      </c>
      <c r="R217" s="304">
        <f t="shared" si="61"/>
        <v>40</v>
      </c>
      <c r="S217" s="492">
        <f t="shared" si="61"/>
        <v>39</v>
      </c>
      <c r="T217" s="861">
        <f t="shared" si="61"/>
        <v>40</v>
      </c>
      <c r="U217" s="862">
        <f t="shared" si="61"/>
        <v>39</v>
      </c>
      <c r="V217" s="863">
        <f t="shared" si="61"/>
        <v>40</v>
      </c>
      <c r="W217" s="864">
        <f t="shared" si="61"/>
        <v>40</v>
      </c>
      <c r="X217" s="862">
        <f t="shared" si="61"/>
        <v>42</v>
      </c>
      <c r="Y217" s="865">
        <f t="shared" si="61"/>
        <v>38</v>
      </c>
      <c r="Z217" s="861">
        <f t="shared" si="61"/>
        <v>0</v>
      </c>
      <c r="AA217" s="863">
        <f t="shared" si="61"/>
        <v>0</v>
      </c>
      <c r="AB217" s="864">
        <f t="shared" si="61"/>
        <v>0</v>
      </c>
      <c r="AC217" s="861">
        <f t="shared" si="61"/>
        <v>0</v>
      </c>
      <c r="AD217" s="772">
        <f t="shared" si="61"/>
        <v>0</v>
      </c>
      <c r="AE217" s="861">
        <f t="shared" si="61"/>
        <v>0</v>
      </c>
      <c r="AF217" s="862">
        <f t="shared" si="61"/>
        <v>0</v>
      </c>
      <c r="AG217" s="864">
        <f t="shared" si="61"/>
        <v>0</v>
      </c>
      <c r="AH217" s="861">
        <f t="shared" si="61"/>
        <v>0</v>
      </c>
      <c r="AI217" s="775">
        <f t="shared" si="61"/>
        <v>0</v>
      </c>
      <c r="AJ217" s="865">
        <f t="shared" si="61"/>
        <v>0</v>
      </c>
      <c r="AK217" s="861">
        <f t="shared" si="61"/>
        <v>0</v>
      </c>
      <c r="AL217" s="862">
        <f t="shared" si="61"/>
        <v>0</v>
      </c>
      <c r="AM217" s="865">
        <f t="shared" si="61"/>
        <v>0</v>
      </c>
      <c r="AN217" s="322">
        <f t="shared" si="61"/>
        <v>0</v>
      </c>
      <c r="AO217" s="322"/>
      <c r="AP217" s="322"/>
      <c r="AQ217" s="322"/>
      <c r="AR217" s="320"/>
      <c r="AS217" s="319"/>
      <c r="AT217" s="320"/>
      <c r="AU217" s="321"/>
      <c r="AV217" s="322"/>
      <c r="AW217" s="497"/>
      <c r="AX217" s="493"/>
      <c r="AY217" s="494"/>
      <c r="AZ217" s="495"/>
      <c r="BA217" s="497"/>
      <c r="BB217" s="689"/>
      <c r="BC217" s="690"/>
    </row>
    <row r="218" spans="1:56" ht="49.5" customHeight="1" thickBot="1" x14ac:dyDescent="0.6">
      <c r="A218" s="1429"/>
      <c r="B218" s="1430"/>
      <c r="C218" s="1440" t="s">
        <v>2395</v>
      </c>
      <c r="D218" s="1440"/>
      <c r="E218" s="1466"/>
      <c r="F218" s="1439"/>
      <c r="G218" s="1440"/>
      <c r="H218" s="402"/>
      <c r="I218" s="403">
        <f>H218+I214-I217</f>
        <v>0</v>
      </c>
      <c r="J218" s="321">
        <f t="shared" ref="J218:AN218" si="62">I218+J214-J217</f>
        <v>0</v>
      </c>
      <c r="K218" s="321">
        <f t="shared" si="62"/>
        <v>0</v>
      </c>
      <c r="L218" s="404">
        <f t="shared" si="62"/>
        <v>0</v>
      </c>
      <c r="M218" s="319">
        <f t="shared" si="62"/>
        <v>0</v>
      </c>
      <c r="N218" s="322">
        <f t="shared" si="62"/>
        <v>0</v>
      </c>
      <c r="O218" s="322">
        <f t="shared" si="62"/>
        <v>0</v>
      </c>
      <c r="P218" s="322">
        <f t="shared" si="62"/>
        <v>0</v>
      </c>
      <c r="Q218" s="323">
        <f t="shared" si="62"/>
        <v>0</v>
      </c>
      <c r="R218" s="319">
        <f t="shared" si="62"/>
        <v>0</v>
      </c>
      <c r="S218" s="416">
        <f t="shared" si="62"/>
        <v>0</v>
      </c>
      <c r="T218" s="442">
        <f t="shared" si="62"/>
        <v>0</v>
      </c>
      <c r="U218" s="443">
        <f t="shared" si="62"/>
        <v>0</v>
      </c>
      <c r="V218" s="446">
        <f t="shared" si="62"/>
        <v>0</v>
      </c>
      <c r="W218" s="444">
        <f t="shared" si="62"/>
        <v>0</v>
      </c>
      <c r="X218" s="443">
        <f t="shared" si="62"/>
        <v>0</v>
      </c>
      <c r="Y218" s="405">
        <f t="shared" si="62"/>
        <v>0</v>
      </c>
      <c r="Z218" s="442">
        <f t="shared" si="62"/>
        <v>0</v>
      </c>
      <c r="AA218" s="446">
        <f t="shared" si="62"/>
        <v>0</v>
      </c>
      <c r="AB218" s="444">
        <f t="shared" si="62"/>
        <v>0</v>
      </c>
      <c r="AC218" s="442">
        <f t="shared" si="62"/>
        <v>0</v>
      </c>
      <c r="AD218" s="405">
        <f t="shared" si="62"/>
        <v>0</v>
      </c>
      <c r="AE218" s="442">
        <f t="shared" si="62"/>
        <v>0</v>
      </c>
      <c r="AF218" s="443">
        <f t="shared" si="62"/>
        <v>0</v>
      </c>
      <c r="AG218" s="444">
        <f t="shared" si="62"/>
        <v>0</v>
      </c>
      <c r="AH218" s="442">
        <f t="shared" si="62"/>
        <v>0</v>
      </c>
      <c r="AI218" s="442">
        <f t="shared" si="62"/>
        <v>0</v>
      </c>
      <c r="AJ218" s="405">
        <f t="shared" si="62"/>
        <v>0</v>
      </c>
      <c r="AK218" s="442">
        <f t="shared" si="62"/>
        <v>0</v>
      </c>
      <c r="AL218" s="443">
        <f t="shared" si="62"/>
        <v>0</v>
      </c>
      <c r="AM218" s="405">
        <f t="shared" si="62"/>
        <v>0</v>
      </c>
      <c r="AN218" s="442">
        <f t="shared" si="62"/>
        <v>0</v>
      </c>
      <c r="AO218" s="442"/>
      <c r="AP218" s="442"/>
      <c r="AQ218" s="442"/>
      <c r="AR218" s="443"/>
      <c r="AS218" s="444"/>
      <c r="AT218" s="443"/>
      <c r="AU218" s="405"/>
      <c r="AV218" s="442"/>
      <c r="AW218" s="445"/>
      <c r="AX218" s="442"/>
      <c r="AY218" s="443"/>
      <c r="AZ218" s="408"/>
      <c r="BA218" s="417"/>
      <c r="BB218" s="526"/>
      <c r="BC218" s="527">
        <f>SUM(N218:AW218)</f>
        <v>0</v>
      </c>
    </row>
    <row r="219" spans="1:56" ht="49.5" customHeight="1" thickBot="1" x14ac:dyDescent="0.6">
      <c r="A219" s="669"/>
      <c r="B219" s="670"/>
      <c r="C219" s="1418" t="s">
        <v>2439</v>
      </c>
      <c r="D219" s="1413"/>
      <c r="E219" s="1413"/>
      <c r="F219" s="1413"/>
      <c r="G219" s="1413"/>
      <c r="H219" s="866"/>
      <c r="I219" s="867"/>
      <c r="J219" s="868"/>
      <c r="K219" s="868"/>
      <c r="L219" s="869"/>
      <c r="M219" s="866"/>
      <c r="N219" s="870"/>
      <c r="O219" s="870"/>
      <c r="P219" s="870"/>
      <c r="Q219" s="871"/>
      <c r="R219" s="866"/>
      <c r="S219" s="872"/>
      <c r="T219" s="873"/>
      <c r="U219" s="874"/>
      <c r="V219" s="875"/>
      <c r="W219" s="876"/>
      <c r="X219" s="874"/>
      <c r="Y219" s="872"/>
      <c r="Z219" s="873"/>
      <c r="AA219" s="875"/>
      <c r="AB219" s="876"/>
      <c r="AC219" s="873"/>
      <c r="AD219" s="872"/>
      <c r="AE219" s="873"/>
      <c r="AF219" s="874"/>
      <c r="AG219" s="876"/>
      <c r="AH219" s="873"/>
      <c r="AI219" s="873"/>
      <c r="AJ219" s="872"/>
      <c r="AK219" s="873"/>
      <c r="AL219" s="874"/>
      <c r="AM219" s="872"/>
      <c r="AN219" s="873"/>
      <c r="AO219" s="873"/>
      <c r="AP219" s="873"/>
      <c r="AQ219" s="873"/>
      <c r="AR219" s="874"/>
      <c r="AS219" s="876"/>
      <c r="AT219" s="874"/>
      <c r="AU219" s="872"/>
      <c r="AV219" s="873"/>
      <c r="AW219" s="877"/>
      <c r="AX219" s="873"/>
      <c r="AY219" s="874"/>
      <c r="AZ219" s="875"/>
      <c r="BA219" s="877"/>
      <c r="BB219" s="878"/>
      <c r="BC219" s="879">
        <f>SUM(K219:AW219)</f>
        <v>0</v>
      </c>
    </row>
    <row r="220" spans="1:56" ht="49.5" customHeight="1" x14ac:dyDescent="0.55000000000000004">
      <c r="A220" s="1469" t="s">
        <v>2407</v>
      </c>
      <c r="B220" s="1470"/>
      <c r="C220" s="1470"/>
      <c r="D220" s="1470"/>
      <c r="E220" s="1471"/>
      <c r="F220" s="1452"/>
      <c r="G220" s="342" t="s">
        <v>1389</v>
      </c>
      <c r="H220" s="343"/>
      <c r="I220" s="344"/>
      <c r="J220" s="345"/>
      <c r="K220" s="345"/>
      <c r="L220" s="421"/>
      <c r="M220" s="343">
        <v>0</v>
      </c>
      <c r="N220" s="423">
        <v>0</v>
      </c>
      <c r="O220" s="423">
        <v>0</v>
      </c>
      <c r="P220" s="572">
        <v>0</v>
      </c>
      <c r="Q220" s="252">
        <v>0</v>
      </c>
      <c r="R220" s="422">
        <v>0</v>
      </c>
      <c r="S220" s="357">
        <v>0</v>
      </c>
      <c r="T220" s="449">
        <v>0</v>
      </c>
      <c r="U220" s="358">
        <v>0</v>
      </c>
      <c r="V220" s="360">
        <v>0</v>
      </c>
      <c r="W220" s="355">
        <v>0</v>
      </c>
      <c r="X220" s="358">
        <v>0</v>
      </c>
      <c r="Y220" s="357">
        <v>0</v>
      </c>
      <c r="Z220" s="356">
        <v>0</v>
      </c>
      <c r="AA220" s="360">
        <v>0</v>
      </c>
      <c r="AB220" s="355">
        <v>0</v>
      </c>
      <c r="AC220" s="356"/>
      <c r="AD220" s="357"/>
      <c r="AE220" s="356">
        <v>0</v>
      </c>
      <c r="AF220" s="358">
        <v>0</v>
      </c>
      <c r="AG220" s="355">
        <v>0</v>
      </c>
      <c r="AH220" s="356"/>
      <c r="AI220" s="356"/>
      <c r="AJ220" s="357"/>
      <c r="AK220" s="356"/>
      <c r="AL220" s="358"/>
      <c r="AM220" s="357"/>
      <c r="AN220" s="356"/>
      <c r="AO220" s="356"/>
      <c r="AP220" s="356"/>
      <c r="AQ220" s="356"/>
      <c r="AR220" s="358"/>
      <c r="AS220" s="355"/>
      <c r="AT220" s="358"/>
      <c r="AU220" s="357"/>
      <c r="AV220" s="356"/>
      <c r="AW220" s="359"/>
      <c r="AX220" s="356"/>
      <c r="AY220" s="358"/>
      <c r="AZ220" s="360"/>
      <c r="BA220" s="361"/>
      <c r="BB220" s="362"/>
      <c r="BC220" s="363">
        <f>SUM(K220:AW220)</f>
        <v>0</v>
      </c>
      <c r="BD220" s="1358">
        <f t="shared" ref="BD220:BD221" si="63">SUM(H220:AA220)</f>
        <v>0</v>
      </c>
    </row>
    <row r="221" spans="1:56" ht="49.5" customHeight="1" x14ac:dyDescent="0.55000000000000004">
      <c r="A221" s="1472"/>
      <c r="B221" s="1473"/>
      <c r="C221" s="1473"/>
      <c r="D221" s="1473"/>
      <c r="E221" s="1474"/>
      <c r="F221" s="1453"/>
      <c r="G221" s="364" t="s">
        <v>1390</v>
      </c>
      <c r="H221" s="459"/>
      <c r="I221" s="430"/>
      <c r="J221" s="457"/>
      <c r="K221" s="369"/>
      <c r="L221" s="613"/>
      <c r="M221" s="459"/>
      <c r="N221" s="429"/>
      <c r="O221" s="429"/>
      <c r="P221" s="429"/>
      <c r="Q221" s="460"/>
      <c r="R221" s="455"/>
      <c r="S221" s="272"/>
      <c r="T221" s="880"/>
      <c r="U221" s="265"/>
      <c r="V221" s="275"/>
      <c r="W221" s="271"/>
      <c r="X221" s="265"/>
      <c r="Y221" s="267"/>
      <c r="Z221" s="268"/>
      <c r="AA221" s="270"/>
      <c r="AB221" s="264"/>
      <c r="AC221" s="268"/>
      <c r="AD221" s="267"/>
      <c r="AE221" s="268"/>
      <c r="AF221" s="265"/>
      <c r="AG221" s="264"/>
      <c r="AH221" s="274"/>
      <c r="AI221" s="268"/>
      <c r="AJ221" s="267"/>
      <c r="AK221" s="268"/>
      <c r="AL221" s="265"/>
      <c r="AM221" s="272"/>
      <c r="AN221" s="268"/>
      <c r="AO221" s="268"/>
      <c r="AP221" s="268"/>
      <c r="AQ221" s="268"/>
      <c r="AR221" s="265"/>
      <c r="AS221" s="264"/>
      <c r="AT221" s="265"/>
      <c r="AU221" s="267"/>
      <c r="AV221" s="268"/>
      <c r="AW221" s="276"/>
      <c r="AX221" s="268"/>
      <c r="AY221" s="265"/>
      <c r="AZ221" s="270"/>
      <c r="BA221" s="276"/>
      <c r="BB221" s="277"/>
      <c r="BC221" s="278">
        <f>SUM(M221:R221)</f>
        <v>0</v>
      </c>
      <c r="BD221" s="1358">
        <f t="shared" si="63"/>
        <v>0</v>
      </c>
    </row>
    <row r="222" spans="1:56" ht="49.5" customHeight="1" x14ac:dyDescent="0.55000000000000004">
      <c r="A222" s="1475"/>
      <c r="B222" s="1476"/>
      <c r="C222" s="1476"/>
      <c r="D222" s="1476"/>
      <c r="E222" s="1477"/>
      <c r="F222" s="1454"/>
      <c r="G222" s="370" t="s">
        <v>2391</v>
      </c>
      <c r="H222" s="577"/>
      <c r="I222" s="578"/>
      <c r="J222" s="579"/>
      <c r="K222" s="579"/>
      <c r="L222" s="580"/>
      <c r="M222" s="577"/>
      <c r="N222" s="581"/>
      <c r="O222" s="581"/>
      <c r="P222" s="581"/>
      <c r="Q222" s="582"/>
      <c r="R222" s="577"/>
      <c r="S222" s="282"/>
      <c r="T222" s="283"/>
      <c r="U222" s="281"/>
      <c r="V222" s="284"/>
      <c r="W222" s="280"/>
      <c r="X222" s="281"/>
      <c r="Y222" s="282"/>
      <c r="Z222" s="283"/>
      <c r="AA222" s="284"/>
      <c r="AB222" s="280"/>
      <c r="AC222" s="283"/>
      <c r="AD222" s="282"/>
      <c r="AE222" s="283"/>
      <c r="AF222" s="281"/>
      <c r="AG222" s="280"/>
      <c r="AH222" s="283"/>
      <c r="AI222" s="283"/>
      <c r="AJ222" s="282"/>
      <c r="AK222" s="283"/>
      <c r="AL222" s="281"/>
      <c r="AM222" s="282"/>
      <c r="AN222" s="283"/>
      <c r="AO222" s="283"/>
      <c r="AP222" s="283"/>
      <c r="AQ222" s="283"/>
      <c r="AR222" s="281"/>
      <c r="AS222" s="280"/>
      <c r="AT222" s="281"/>
      <c r="AU222" s="282"/>
      <c r="AV222" s="283"/>
      <c r="AW222" s="373"/>
      <c r="AX222" s="283"/>
      <c r="AY222" s="281"/>
      <c r="AZ222" s="284"/>
      <c r="BA222" s="373"/>
      <c r="BB222" s="374"/>
      <c r="BC222" s="375">
        <f>SUM(Y222:AA222)</f>
        <v>0</v>
      </c>
    </row>
    <row r="223" spans="1:56" ht="49.5" customHeight="1" x14ac:dyDescent="0.55000000000000004">
      <c r="A223" s="1427"/>
      <c r="B223" s="1428"/>
      <c r="C223" s="1432" t="s">
        <v>2393</v>
      </c>
      <c r="D223" s="1432"/>
      <c r="E223" s="1433"/>
      <c r="F223" s="1434"/>
      <c r="G223" s="1432"/>
      <c r="H223" s="291"/>
      <c r="I223" s="292">
        <f t="shared" ref="I223:AN223" si="64">H223+I222-I221</f>
        <v>0</v>
      </c>
      <c r="J223" s="293">
        <f t="shared" si="64"/>
        <v>0</v>
      </c>
      <c r="K223" s="293">
        <f t="shared" si="64"/>
        <v>0</v>
      </c>
      <c r="L223" s="476">
        <f t="shared" si="64"/>
        <v>0</v>
      </c>
      <c r="M223" s="291">
        <f t="shared" si="64"/>
        <v>0</v>
      </c>
      <c r="N223" s="294">
        <f t="shared" si="64"/>
        <v>0</v>
      </c>
      <c r="O223" s="294">
        <f t="shared" si="64"/>
        <v>0</v>
      </c>
      <c r="P223" s="294">
        <f t="shared" si="64"/>
        <v>0</v>
      </c>
      <c r="Q223" s="295">
        <f t="shared" si="64"/>
        <v>0</v>
      </c>
      <c r="R223" s="291">
        <f t="shared" si="64"/>
        <v>0</v>
      </c>
      <c r="S223" s="378">
        <f t="shared" si="64"/>
        <v>0</v>
      </c>
      <c r="T223" s="380">
        <f t="shared" si="64"/>
        <v>0</v>
      </c>
      <c r="U223" s="377">
        <f t="shared" si="64"/>
        <v>0</v>
      </c>
      <c r="V223" s="382">
        <f t="shared" si="64"/>
        <v>0</v>
      </c>
      <c r="W223" s="376">
        <f t="shared" si="64"/>
        <v>0</v>
      </c>
      <c r="X223" s="377">
        <f t="shared" si="64"/>
        <v>0</v>
      </c>
      <c r="Y223" s="293">
        <f t="shared" si="64"/>
        <v>0</v>
      </c>
      <c r="Z223" s="294">
        <f t="shared" si="64"/>
        <v>0</v>
      </c>
      <c r="AA223" s="295">
        <f t="shared" si="64"/>
        <v>0</v>
      </c>
      <c r="AB223" s="376">
        <f t="shared" si="64"/>
        <v>0</v>
      </c>
      <c r="AC223" s="380">
        <f t="shared" si="64"/>
        <v>0</v>
      </c>
      <c r="AD223" s="378">
        <f t="shared" si="64"/>
        <v>0</v>
      </c>
      <c r="AE223" s="380">
        <f t="shared" si="64"/>
        <v>0</v>
      </c>
      <c r="AF223" s="377">
        <f t="shared" si="64"/>
        <v>0</v>
      </c>
      <c r="AG223" s="376">
        <f t="shared" si="64"/>
        <v>0</v>
      </c>
      <c r="AH223" s="380">
        <f t="shared" si="64"/>
        <v>0</v>
      </c>
      <c r="AI223" s="380">
        <f t="shared" si="64"/>
        <v>0</v>
      </c>
      <c r="AJ223" s="378">
        <f t="shared" si="64"/>
        <v>0</v>
      </c>
      <c r="AK223" s="380">
        <f t="shared" si="64"/>
        <v>0</v>
      </c>
      <c r="AL223" s="377">
        <f t="shared" si="64"/>
        <v>0</v>
      </c>
      <c r="AM223" s="378">
        <f t="shared" si="64"/>
        <v>0</v>
      </c>
      <c r="AN223" s="380">
        <f t="shared" si="64"/>
        <v>0</v>
      </c>
      <c r="AO223" s="380"/>
      <c r="AP223" s="380"/>
      <c r="AQ223" s="380"/>
      <c r="AR223" s="377"/>
      <c r="AS223" s="376"/>
      <c r="AT223" s="377"/>
      <c r="AU223" s="378"/>
      <c r="AV223" s="380"/>
      <c r="AW223" s="386"/>
      <c r="AX223" s="380"/>
      <c r="AY223" s="377"/>
      <c r="AZ223" s="382"/>
      <c r="BA223" s="386"/>
      <c r="BB223" s="526"/>
      <c r="BC223" s="527"/>
    </row>
    <row r="224" spans="1:56" ht="49.5" customHeight="1" x14ac:dyDescent="0.55000000000000004">
      <c r="A224" s="1429"/>
      <c r="B224" s="1430"/>
      <c r="C224" s="1435" t="s">
        <v>2394</v>
      </c>
      <c r="D224" s="1435"/>
      <c r="E224" s="1436"/>
      <c r="F224" s="1429"/>
      <c r="G224" s="1388"/>
      <c r="H224" s="304"/>
      <c r="I224" s="305"/>
      <c r="J224" s="306"/>
      <c r="K224" s="306"/>
      <c r="L224" s="391"/>
      <c r="M224" s="304"/>
      <c r="N224" s="307"/>
      <c r="O224" s="307"/>
      <c r="P224" s="307"/>
      <c r="Q224" s="308"/>
      <c r="R224" s="304"/>
      <c r="S224" s="492"/>
      <c r="T224" s="493"/>
      <c r="U224" s="494"/>
      <c r="V224" s="495"/>
      <c r="W224" s="496"/>
      <c r="X224" s="494"/>
      <c r="Y224" s="306"/>
      <c r="Z224" s="307"/>
      <c r="AA224" s="308"/>
      <c r="AB224" s="496"/>
      <c r="AC224" s="493"/>
      <c r="AD224" s="492"/>
      <c r="AE224" s="493"/>
      <c r="AF224" s="494"/>
      <c r="AG224" s="496"/>
      <c r="AH224" s="493"/>
      <c r="AI224" s="493"/>
      <c r="AJ224" s="492"/>
      <c r="AK224" s="493"/>
      <c r="AL224" s="494"/>
      <c r="AM224" s="492"/>
      <c r="AN224" s="493"/>
      <c r="AO224" s="493"/>
      <c r="AP224" s="493"/>
      <c r="AQ224" s="493"/>
      <c r="AR224" s="494"/>
      <c r="AS224" s="496"/>
      <c r="AT224" s="494"/>
      <c r="AU224" s="492"/>
      <c r="AV224" s="493"/>
      <c r="AW224" s="497"/>
      <c r="AX224" s="493"/>
      <c r="AY224" s="494"/>
      <c r="AZ224" s="495"/>
      <c r="BA224" s="497"/>
      <c r="BB224" s="689"/>
      <c r="BC224" s="690">
        <f>SUM(P224:AW224)</f>
        <v>0</v>
      </c>
    </row>
    <row r="225" spans="1:55" ht="49.5" customHeight="1" thickBot="1" x14ac:dyDescent="0.6">
      <c r="A225" s="1410"/>
      <c r="B225" s="1431"/>
      <c r="C225" s="1437" t="s">
        <v>2395</v>
      </c>
      <c r="D225" s="1437"/>
      <c r="E225" s="1438"/>
      <c r="F225" s="1439"/>
      <c r="G225" s="1440"/>
      <c r="H225" s="694"/>
      <c r="I225" s="320"/>
      <c r="J225" s="321"/>
      <c r="K225" s="321"/>
      <c r="L225" s="404"/>
      <c r="M225" s="319"/>
      <c r="N225" s="322"/>
      <c r="O225" s="322"/>
      <c r="P225" s="322"/>
      <c r="Q225" s="323"/>
      <c r="R225" s="319"/>
      <c r="S225" s="416"/>
      <c r="T225" s="406"/>
      <c r="U225" s="407"/>
      <c r="V225" s="408"/>
      <c r="W225" s="409"/>
      <c r="X225" s="415"/>
      <c r="Y225" s="414"/>
      <c r="Z225" s="406"/>
      <c r="AA225" s="408"/>
      <c r="AB225" s="409"/>
      <c r="AC225" s="406"/>
      <c r="AD225" s="416"/>
      <c r="AE225" s="406"/>
      <c r="AF225" s="407"/>
      <c r="AG225" s="409"/>
      <c r="AH225" s="406"/>
      <c r="AI225" s="406"/>
      <c r="AJ225" s="416"/>
      <c r="AK225" s="406"/>
      <c r="AL225" s="407"/>
      <c r="AM225" s="416"/>
      <c r="AN225" s="406"/>
      <c r="AO225" s="406"/>
      <c r="AP225" s="406"/>
      <c r="AQ225" s="406"/>
      <c r="AR225" s="407"/>
      <c r="AS225" s="409"/>
      <c r="AT225" s="407"/>
      <c r="AU225" s="416"/>
      <c r="AV225" s="406"/>
      <c r="AW225" s="417"/>
      <c r="AX225" s="406"/>
      <c r="AY225" s="407"/>
      <c r="AZ225" s="408"/>
      <c r="BA225" s="417"/>
      <c r="BB225" s="526"/>
      <c r="BC225" s="527">
        <f>SUM(O225:AW225)</f>
        <v>0</v>
      </c>
    </row>
    <row r="226" spans="1:55" ht="49.5" hidden="1" customHeight="1" x14ac:dyDescent="0.55000000000000004">
      <c r="A226" s="1469" t="s">
        <v>2440</v>
      </c>
      <c r="B226" s="1470"/>
      <c r="C226" s="1470"/>
      <c r="D226" s="1470"/>
      <c r="E226" s="1471"/>
      <c r="F226" s="1452"/>
      <c r="G226" s="342" t="s">
        <v>1389</v>
      </c>
      <c r="H226" s="343"/>
      <c r="I226" s="344"/>
      <c r="J226" s="345"/>
      <c r="K226" s="345"/>
      <c r="L226" s="421"/>
      <c r="M226" s="343"/>
      <c r="N226" s="572"/>
      <c r="O226" s="572"/>
      <c r="P226" s="572"/>
      <c r="Q226" s="252"/>
      <c r="R226" s="422"/>
      <c r="S226" s="357"/>
      <c r="T226" s="449"/>
      <c r="U226" s="358"/>
      <c r="V226" s="360"/>
      <c r="W226" s="355"/>
      <c r="X226" s="358"/>
      <c r="Y226" s="357"/>
      <c r="Z226" s="356"/>
      <c r="AA226" s="360"/>
      <c r="AB226" s="355"/>
      <c r="AC226" s="356"/>
      <c r="AD226" s="357"/>
      <c r="AE226" s="356"/>
      <c r="AF226" s="358"/>
      <c r="AG226" s="355"/>
      <c r="AH226" s="356"/>
      <c r="AI226" s="356"/>
      <c r="AJ226" s="357"/>
      <c r="AK226" s="356"/>
      <c r="AL226" s="358"/>
      <c r="AM226" s="357"/>
      <c r="AN226" s="356"/>
      <c r="AO226" s="356"/>
      <c r="AP226" s="356"/>
      <c r="AQ226" s="356"/>
      <c r="AR226" s="358"/>
      <c r="AS226" s="355"/>
      <c r="AT226" s="358"/>
      <c r="AU226" s="357"/>
      <c r="AV226" s="356"/>
      <c r="AW226" s="359"/>
      <c r="AX226" s="356"/>
      <c r="AY226" s="358"/>
      <c r="AZ226" s="360"/>
      <c r="BA226" s="361"/>
      <c r="BB226" s="362"/>
      <c r="BC226" s="363">
        <f>SUM(L226:AW226)</f>
        <v>0</v>
      </c>
    </row>
    <row r="227" spans="1:55" ht="49.5" hidden="1" customHeight="1" x14ac:dyDescent="0.55000000000000004">
      <c r="A227" s="1472"/>
      <c r="B227" s="1473"/>
      <c r="C227" s="1473"/>
      <c r="D227" s="1473"/>
      <c r="E227" s="1474"/>
      <c r="F227" s="1453"/>
      <c r="G227" s="364" t="s">
        <v>1390</v>
      </c>
      <c r="H227" s="459" t="e">
        <f t="shared" ref="H227:AJ227" si="65">G227+H226-H225</f>
        <v>#VALUE!</v>
      </c>
      <c r="I227" s="430" t="e">
        <f>H227+I226-I225</f>
        <v>#VALUE!</v>
      </c>
      <c r="J227" s="457" t="e">
        <f t="shared" si="65"/>
        <v>#VALUE!</v>
      </c>
      <c r="K227" s="369" t="e">
        <f t="shared" si="65"/>
        <v>#VALUE!</v>
      </c>
      <c r="L227" s="458" t="e">
        <f t="shared" si="65"/>
        <v>#VALUE!</v>
      </c>
      <c r="M227" s="459" t="e">
        <f t="shared" si="65"/>
        <v>#VALUE!</v>
      </c>
      <c r="N227" s="429" t="e">
        <f t="shared" si="65"/>
        <v>#VALUE!</v>
      </c>
      <c r="O227" s="429" t="e">
        <f t="shared" si="65"/>
        <v>#VALUE!</v>
      </c>
      <c r="P227" s="429" t="e">
        <f t="shared" si="65"/>
        <v>#VALUE!</v>
      </c>
      <c r="Q227" s="659" t="e">
        <f t="shared" si="65"/>
        <v>#VALUE!</v>
      </c>
      <c r="R227" s="455" t="e">
        <f t="shared" si="65"/>
        <v>#VALUE!</v>
      </c>
      <c r="S227" s="272" t="e">
        <f t="shared" si="65"/>
        <v>#VALUE!</v>
      </c>
      <c r="T227" s="880" t="e">
        <f t="shared" si="65"/>
        <v>#VALUE!</v>
      </c>
      <c r="U227" s="265" t="e">
        <f t="shared" si="65"/>
        <v>#VALUE!</v>
      </c>
      <c r="V227" s="275" t="e">
        <f t="shared" si="65"/>
        <v>#VALUE!</v>
      </c>
      <c r="W227" s="271" t="e">
        <f t="shared" si="65"/>
        <v>#VALUE!</v>
      </c>
      <c r="X227" s="265" t="e">
        <f t="shared" si="65"/>
        <v>#VALUE!</v>
      </c>
      <c r="Y227" s="267" t="e">
        <f t="shared" si="65"/>
        <v>#VALUE!</v>
      </c>
      <c r="Z227" s="268" t="e">
        <f t="shared" si="65"/>
        <v>#VALUE!</v>
      </c>
      <c r="AA227" s="270" t="e">
        <f t="shared" si="65"/>
        <v>#VALUE!</v>
      </c>
      <c r="AB227" s="264" t="e">
        <f t="shared" si="65"/>
        <v>#VALUE!</v>
      </c>
      <c r="AC227" s="268" t="e">
        <f t="shared" si="65"/>
        <v>#VALUE!</v>
      </c>
      <c r="AD227" s="267" t="e">
        <f t="shared" si="65"/>
        <v>#VALUE!</v>
      </c>
      <c r="AE227" s="268" t="e">
        <f t="shared" si="65"/>
        <v>#VALUE!</v>
      </c>
      <c r="AF227" s="265" t="e">
        <f t="shared" si="65"/>
        <v>#VALUE!</v>
      </c>
      <c r="AG227" s="264" t="e">
        <f t="shared" si="65"/>
        <v>#VALUE!</v>
      </c>
      <c r="AH227" s="274" t="e">
        <f t="shared" si="65"/>
        <v>#VALUE!</v>
      </c>
      <c r="AI227" s="268" t="e">
        <f t="shared" si="65"/>
        <v>#VALUE!</v>
      </c>
      <c r="AJ227" s="267" t="e">
        <f t="shared" si="65"/>
        <v>#VALUE!</v>
      </c>
      <c r="AK227" s="268"/>
      <c r="AL227" s="265"/>
      <c r="AM227" s="272"/>
      <c r="AN227" s="268"/>
      <c r="AO227" s="268"/>
      <c r="AP227" s="268"/>
      <c r="AQ227" s="268"/>
      <c r="AR227" s="265"/>
      <c r="AS227" s="264"/>
      <c r="AT227" s="265"/>
      <c r="AU227" s="267"/>
      <c r="AV227" s="268"/>
      <c r="AW227" s="276"/>
      <c r="AX227" s="268"/>
      <c r="AY227" s="265"/>
      <c r="AZ227" s="270"/>
      <c r="BA227" s="276"/>
      <c r="BB227" s="277"/>
      <c r="BC227" s="278"/>
    </row>
    <row r="228" spans="1:55" ht="49.5" hidden="1" customHeight="1" x14ac:dyDescent="0.55000000000000004">
      <c r="A228" s="1475"/>
      <c r="B228" s="1476"/>
      <c r="C228" s="1476"/>
      <c r="D228" s="1476"/>
      <c r="E228" s="1477"/>
      <c r="F228" s="1454"/>
      <c r="G228" s="370" t="s">
        <v>2391</v>
      </c>
      <c r="H228" s="577"/>
      <c r="I228" s="578"/>
      <c r="J228" s="579"/>
      <c r="K228" s="579"/>
      <c r="L228" s="580"/>
      <c r="M228" s="577"/>
      <c r="N228" s="581"/>
      <c r="O228" s="581"/>
      <c r="P228" s="581"/>
      <c r="Q228" s="582"/>
      <c r="R228" s="577"/>
      <c r="S228" s="282"/>
      <c r="T228" s="283"/>
      <c r="U228" s="281"/>
      <c r="V228" s="284"/>
      <c r="W228" s="280"/>
      <c r="X228" s="281"/>
      <c r="Y228" s="282"/>
      <c r="Z228" s="283"/>
      <c r="AA228" s="284"/>
      <c r="AB228" s="280"/>
      <c r="AC228" s="283"/>
      <c r="AD228" s="282"/>
      <c r="AE228" s="283"/>
      <c r="AF228" s="281"/>
      <c r="AG228" s="280"/>
      <c r="AH228" s="283"/>
      <c r="AI228" s="283"/>
      <c r="AJ228" s="282"/>
      <c r="AK228" s="283"/>
      <c r="AL228" s="281"/>
      <c r="AM228" s="282"/>
      <c r="AN228" s="283"/>
      <c r="AO228" s="283"/>
      <c r="AP228" s="283"/>
      <c r="AQ228" s="283"/>
      <c r="AR228" s="281"/>
      <c r="AS228" s="280"/>
      <c r="AT228" s="281"/>
      <c r="AU228" s="282"/>
      <c r="AV228" s="283"/>
      <c r="AW228" s="373"/>
      <c r="AX228" s="283"/>
      <c r="AY228" s="281"/>
      <c r="AZ228" s="284"/>
      <c r="BA228" s="373"/>
      <c r="BB228" s="374"/>
      <c r="BC228" s="375"/>
    </row>
    <row r="229" spans="1:55" ht="49.5" hidden="1" customHeight="1" x14ac:dyDescent="0.55000000000000004">
      <c r="A229" s="1427"/>
      <c r="B229" s="1428"/>
      <c r="C229" s="1432" t="s">
        <v>2393</v>
      </c>
      <c r="D229" s="1432"/>
      <c r="E229" s="1433"/>
      <c r="F229" s="1434"/>
      <c r="G229" s="1432"/>
      <c r="H229" s="291">
        <f t="shared" ref="H229:AJ229" si="66">G229+H225-H228</f>
        <v>0</v>
      </c>
      <c r="I229" s="292">
        <f>H229+I225-I228</f>
        <v>0</v>
      </c>
      <c r="J229" s="293">
        <f t="shared" si="66"/>
        <v>0</v>
      </c>
      <c r="K229" s="293">
        <f t="shared" si="66"/>
        <v>0</v>
      </c>
      <c r="L229" s="476">
        <f t="shared" si="66"/>
        <v>0</v>
      </c>
      <c r="M229" s="291">
        <f t="shared" si="66"/>
        <v>0</v>
      </c>
      <c r="N229" s="294">
        <f t="shared" si="66"/>
        <v>0</v>
      </c>
      <c r="O229" s="294">
        <f t="shared" si="66"/>
        <v>0</v>
      </c>
      <c r="P229" s="294">
        <f t="shared" si="66"/>
        <v>0</v>
      </c>
      <c r="Q229" s="295">
        <f t="shared" si="66"/>
        <v>0</v>
      </c>
      <c r="R229" s="291">
        <f t="shared" si="66"/>
        <v>0</v>
      </c>
      <c r="S229" s="378">
        <f t="shared" si="66"/>
        <v>0</v>
      </c>
      <c r="T229" s="380">
        <f t="shared" si="66"/>
        <v>0</v>
      </c>
      <c r="U229" s="377">
        <f t="shared" si="66"/>
        <v>0</v>
      </c>
      <c r="V229" s="382">
        <f t="shared" si="66"/>
        <v>0</v>
      </c>
      <c r="W229" s="376">
        <f t="shared" si="66"/>
        <v>0</v>
      </c>
      <c r="X229" s="377">
        <f t="shared" si="66"/>
        <v>0</v>
      </c>
      <c r="Y229" s="293">
        <f t="shared" si="66"/>
        <v>0</v>
      </c>
      <c r="Z229" s="294">
        <f t="shared" si="66"/>
        <v>0</v>
      </c>
      <c r="AA229" s="295">
        <f t="shared" si="66"/>
        <v>0</v>
      </c>
      <c r="AB229" s="376">
        <f t="shared" si="66"/>
        <v>0</v>
      </c>
      <c r="AC229" s="380">
        <f t="shared" si="66"/>
        <v>0</v>
      </c>
      <c r="AD229" s="378">
        <f t="shared" si="66"/>
        <v>0</v>
      </c>
      <c r="AE229" s="380">
        <f t="shared" si="66"/>
        <v>0</v>
      </c>
      <c r="AF229" s="377">
        <f t="shared" si="66"/>
        <v>0</v>
      </c>
      <c r="AG229" s="376">
        <f t="shared" si="66"/>
        <v>0</v>
      </c>
      <c r="AH229" s="380">
        <f t="shared" si="66"/>
        <v>0</v>
      </c>
      <c r="AI229" s="380">
        <f t="shared" si="66"/>
        <v>0</v>
      </c>
      <c r="AJ229" s="378">
        <f t="shared" si="66"/>
        <v>0</v>
      </c>
      <c r="AK229" s="380"/>
      <c r="AL229" s="377"/>
      <c r="AM229" s="378"/>
      <c r="AN229" s="380"/>
      <c r="AO229" s="380"/>
      <c r="AP229" s="380"/>
      <c r="AQ229" s="380"/>
      <c r="AR229" s="377"/>
      <c r="AS229" s="376"/>
      <c r="AT229" s="377"/>
      <c r="AU229" s="378"/>
      <c r="AV229" s="380"/>
      <c r="AW229" s="386"/>
      <c r="AX229" s="380"/>
      <c r="AY229" s="377"/>
      <c r="AZ229" s="382"/>
      <c r="BA229" s="386"/>
      <c r="BB229" s="526"/>
      <c r="BC229" s="527"/>
    </row>
    <row r="230" spans="1:55" ht="49.5" hidden="1" customHeight="1" x14ac:dyDescent="0.55000000000000004">
      <c r="A230" s="1429"/>
      <c r="B230" s="1430"/>
      <c r="C230" s="1435" t="s">
        <v>2394</v>
      </c>
      <c r="D230" s="1435"/>
      <c r="E230" s="1436"/>
      <c r="F230" s="1429"/>
      <c r="G230" s="1388"/>
      <c r="H230" s="304"/>
      <c r="I230" s="305"/>
      <c r="J230" s="306"/>
      <c r="K230" s="306"/>
      <c r="L230" s="391"/>
      <c r="M230" s="304"/>
      <c r="N230" s="307"/>
      <c r="O230" s="307"/>
      <c r="P230" s="307"/>
      <c r="Q230" s="308"/>
      <c r="R230" s="304"/>
      <c r="S230" s="492"/>
      <c r="T230" s="493"/>
      <c r="U230" s="494"/>
      <c r="V230" s="495"/>
      <c r="W230" s="496"/>
      <c r="X230" s="494"/>
      <c r="Y230" s="306"/>
      <c r="Z230" s="307"/>
      <c r="AA230" s="308"/>
      <c r="AB230" s="496"/>
      <c r="AC230" s="493"/>
      <c r="AD230" s="492"/>
      <c r="AE230" s="493"/>
      <c r="AF230" s="494"/>
      <c r="AG230" s="496"/>
      <c r="AH230" s="493"/>
      <c r="AI230" s="493"/>
      <c r="AJ230" s="492"/>
      <c r="AK230" s="493"/>
      <c r="AL230" s="494"/>
      <c r="AM230" s="492"/>
      <c r="AN230" s="493"/>
      <c r="AO230" s="493"/>
      <c r="AP230" s="493"/>
      <c r="AQ230" s="493"/>
      <c r="AR230" s="494"/>
      <c r="AS230" s="496"/>
      <c r="AT230" s="494"/>
      <c r="AU230" s="492"/>
      <c r="AV230" s="493"/>
      <c r="AW230" s="497"/>
      <c r="AX230" s="493"/>
      <c r="AY230" s="494"/>
      <c r="AZ230" s="495"/>
      <c r="BA230" s="497"/>
      <c r="BB230" s="689"/>
      <c r="BC230" s="690"/>
    </row>
    <row r="231" spans="1:55" ht="49.5" hidden="1" customHeight="1" thickBot="1" x14ac:dyDescent="0.6">
      <c r="A231" s="1410"/>
      <c r="B231" s="1431"/>
      <c r="C231" s="1437" t="s">
        <v>2395</v>
      </c>
      <c r="D231" s="1437"/>
      <c r="E231" s="1438"/>
      <c r="F231" s="1439"/>
      <c r="G231" s="1440"/>
      <c r="H231" s="319"/>
      <c r="I231" s="320"/>
      <c r="J231" s="321"/>
      <c r="K231" s="321"/>
      <c r="L231" s="404"/>
      <c r="M231" s="319"/>
      <c r="N231" s="322"/>
      <c r="O231" s="322"/>
      <c r="P231" s="322"/>
      <c r="Q231" s="323"/>
      <c r="R231" s="319"/>
      <c r="S231" s="416"/>
      <c r="T231" s="406"/>
      <c r="U231" s="407"/>
      <c r="V231" s="408"/>
      <c r="W231" s="409"/>
      <c r="X231" s="415"/>
      <c r="Y231" s="414"/>
      <c r="Z231" s="406"/>
      <c r="AA231" s="408"/>
      <c r="AB231" s="409"/>
      <c r="AC231" s="406"/>
      <c r="AD231" s="416"/>
      <c r="AE231" s="406"/>
      <c r="AF231" s="407"/>
      <c r="AG231" s="409"/>
      <c r="AH231" s="406"/>
      <c r="AI231" s="406"/>
      <c r="AJ231" s="416"/>
      <c r="AK231" s="406"/>
      <c r="AL231" s="407"/>
      <c r="AM231" s="416"/>
      <c r="AN231" s="406"/>
      <c r="AO231" s="406"/>
      <c r="AP231" s="406"/>
      <c r="AQ231" s="406"/>
      <c r="AR231" s="407"/>
      <c r="AS231" s="409"/>
      <c r="AT231" s="407"/>
      <c r="AU231" s="416"/>
      <c r="AV231" s="406"/>
      <c r="AW231" s="417"/>
      <c r="AX231" s="406"/>
      <c r="AY231" s="407"/>
      <c r="AZ231" s="408"/>
      <c r="BA231" s="417"/>
      <c r="BB231" s="526"/>
      <c r="BC231" s="527"/>
    </row>
    <row r="232" spans="1:55" ht="49.5" hidden="1" customHeight="1" x14ac:dyDescent="0.55000000000000004">
      <c r="A232" s="1525" t="s">
        <v>2441</v>
      </c>
      <c r="B232" s="1526"/>
      <c r="C232" s="1526"/>
      <c r="D232" s="1526"/>
      <c r="E232" s="1527"/>
      <c r="F232" s="1452"/>
      <c r="G232" s="342" t="s">
        <v>1389</v>
      </c>
      <c r="H232" s="422"/>
      <c r="I232" s="447"/>
      <c r="J232" s="420"/>
      <c r="K232" s="420"/>
      <c r="L232" s="421"/>
      <c r="M232" s="422"/>
      <c r="N232" s="423"/>
      <c r="O232" s="423"/>
      <c r="P232" s="423"/>
      <c r="Q232" s="252"/>
      <c r="R232" s="422"/>
      <c r="S232" s="357"/>
      <c r="T232" s="356"/>
      <c r="U232" s="358"/>
      <c r="V232" s="360"/>
      <c r="W232" s="355"/>
      <c r="X232" s="358"/>
      <c r="Y232" s="357"/>
      <c r="Z232" s="356"/>
      <c r="AA232" s="360"/>
      <c r="AB232" s="355"/>
      <c r="AC232" s="356"/>
      <c r="AD232" s="357"/>
      <c r="AE232" s="356"/>
      <c r="AF232" s="358"/>
      <c r="AG232" s="355"/>
      <c r="AH232" s="356"/>
      <c r="AI232" s="356"/>
      <c r="AJ232" s="357"/>
      <c r="AK232" s="356"/>
      <c r="AL232" s="358"/>
      <c r="AM232" s="357"/>
      <c r="AN232" s="356"/>
      <c r="AO232" s="356"/>
      <c r="AP232" s="356"/>
      <c r="AQ232" s="356"/>
      <c r="AR232" s="358"/>
      <c r="AS232" s="355"/>
      <c r="AT232" s="358"/>
      <c r="AU232" s="357"/>
      <c r="AV232" s="356"/>
      <c r="AW232" s="359"/>
      <c r="AX232" s="356"/>
      <c r="AY232" s="358"/>
      <c r="AZ232" s="360"/>
      <c r="BA232" s="361"/>
      <c r="BB232" s="362"/>
      <c r="BC232" s="363"/>
    </row>
    <row r="233" spans="1:55" ht="49.5" hidden="1" customHeight="1" x14ac:dyDescent="0.55000000000000004">
      <c r="A233" s="1528"/>
      <c r="B233" s="1529"/>
      <c r="C233" s="1529"/>
      <c r="D233" s="1529"/>
      <c r="E233" s="1530"/>
      <c r="F233" s="1453"/>
      <c r="G233" s="364" t="s">
        <v>1390</v>
      </c>
      <c r="H233" s="459"/>
      <c r="I233" s="430"/>
      <c r="J233" s="369"/>
      <c r="K233" s="369"/>
      <c r="L233" s="613"/>
      <c r="M233" s="459"/>
      <c r="N233" s="429"/>
      <c r="O233" s="429"/>
      <c r="P233" s="429"/>
      <c r="Q233" s="460"/>
      <c r="R233" s="459"/>
      <c r="S233" s="272"/>
      <c r="T233" s="274"/>
      <c r="U233" s="273"/>
      <c r="V233" s="275"/>
      <c r="W233" s="264"/>
      <c r="X233" s="265"/>
      <c r="Y233" s="272"/>
      <c r="Z233" s="274"/>
      <c r="AA233" s="275"/>
      <c r="AB233" s="271"/>
      <c r="AC233" s="274"/>
      <c r="AD233" s="272"/>
      <c r="AE233" s="274"/>
      <c r="AF233" s="265"/>
      <c r="AG233" s="264"/>
      <c r="AH233" s="268"/>
      <c r="AI233" s="268"/>
      <c r="AJ233" s="272"/>
      <c r="AK233" s="268"/>
      <c r="AL233" s="265"/>
      <c r="AM233" s="267"/>
      <c r="AN233" s="268"/>
      <c r="AO233" s="268"/>
      <c r="AP233" s="268"/>
      <c r="AQ233" s="268"/>
      <c r="AR233" s="265"/>
      <c r="AS233" s="264"/>
      <c r="AT233" s="265"/>
      <c r="AU233" s="267"/>
      <c r="AV233" s="268"/>
      <c r="AW233" s="276"/>
      <c r="AX233" s="268"/>
      <c r="AY233" s="265"/>
      <c r="AZ233" s="270"/>
      <c r="BA233" s="276"/>
      <c r="BB233" s="277"/>
      <c r="BC233" s="278"/>
    </row>
    <row r="234" spans="1:55" ht="49.5" hidden="1" customHeight="1" x14ac:dyDescent="0.55000000000000004">
      <c r="A234" s="1531"/>
      <c r="B234" s="1532"/>
      <c r="C234" s="1532"/>
      <c r="D234" s="1532"/>
      <c r="E234" s="1533"/>
      <c r="F234" s="1454"/>
      <c r="G234" s="370" t="s">
        <v>2391</v>
      </c>
      <c r="H234" s="577"/>
      <c r="I234" s="578"/>
      <c r="J234" s="579"/>
      <c r="K234" s="579"/>
      <c r="L234" s="580"/>
      <c r="M234" s="577"/>
      <c r="N234" s="581"/>
      <c r="O234" s="581"/>
      <c r="P234" s="581"/>
      <c r="Q234" s="582"/>
      <c r="R234" s="577"/>
      <c r="S234" s="282"/>
      <c r="T234" s="283"/>
      <c r="U234" s="281"/>
      <c r="V234" s="284"/>
      <c r="W234" s="280"/>
      <c r="X234" s="281"/>
      <c r="Y234" s="282"/>
      <c r="Z234" s="283"/>
      <c r="AA234" s="284"/>
      <c r="AB234" s="280"/>
      <c r="AC234" s="283"/>
      <c r="AD234" s="282"/>
      <c r="AE234" s="283"/>
      <c r="AF234" s="281"/>
      <c r="AG234" s="280"/>
      <c r="AH234" s="283"/>
      <c r="AI234" s="283"/>
      <c r="AJ234" s="282"/>
      <c r="AK234" s="283"/>
      <c r="AL234" s="281"/>
      <c r="AM234" s="282"/>
      <c r="AN234" s="283"/>
      <c r="AO234" s="283"/>
      <c r="AP234" s="283"/>
      <c r="AQ234" s="283"/>
      <c r="AR234" s="281"/>
      <c r="AS234" s="280"/>
      <c r="AT234" s="281"/>
      <c r="AU234" s="282"/>
      <c r="AV234" s="283"/>
      <c r="AW234" s="373"/>
      <c r="AX234" s="283"/>
      <c r="AY234" s="281"/>
      <c r="AZ234" s="284"/>
      <c r="BA234" s="373"/>
      <c r="BB234" s="374"/>
      <c r="BC234" s="375"/>
    </row>
    <row r="235" spans="1:55" ht="49.5" hidden="1" customHeight="1" x14ac:dyDescent="0.55000000000000004">
      <c r="A235" s="1427"/>
      <c r="B235" s="1428"/>
      <c r="C235" s="1432" t="s">
        <v>2393</v>
      </c>
      <c r="D235" s="1432"/>
      <c r="E235" s="1433"/>
      <c r="F235" s="1434"/>
      <c r="G235" s="1432"/>
      <c r="H235" s="291"/>
      <c r="I235" s="292"/>
      <c r="J235" s="293"/>
      <c r="K235" s="293"/>
      <c r="L235" s="476"/>
      <c r="M235" s="291"/>
      <c r="N235" s="294"/>
      <c r="O235" s="294"/>
      <c r="P235" s="294"/>
      <c r="Q235" s="295"/>
      <c r="R235" s="291"/>
      <c r="S235" s="378"/>
      <c r="T235" s="380"/>
      <c r="U235" s="377"/>
      <c r="V235" s="382"/>
      <c r="W235" s="376"/>
      <c r="X235" s="377"/>
      <c r="Y235" s="293"/>
      <c r="Z235" s="294"/>
      <c r="AA235" s="295"/>
      <c r="AB235" s="376"/>
      <c r="AC235" s="380"/>
      <c r="AD235" s="378"/>
      <c r="AE235" s="380"/>
      <c r="AF235" s="377"/>
      <c r="AG235" s="376"/>
      <c r="AH235" s="380"/>
      <c r="AI235" s="380"/>
      <c r="AJ235" s="378"/>
      <c r="AK235" s="380"/>
      <c r="AL235" s="377"/>
      <c r="AM235" s="378"/>
      <c r="AN235" s="380"/>
      <c r="AO235" s="380"/>
      <c r="AP235" s="380"/>
      <c r="AQ235" s="380"/>
      <c r="AR235" s="377"/>
      <c r="AS235" s="376"/>
      <c r="AT235" s="377"/>
      <c r="AU235" s="378"/>
      <c r="AV235" s="380"/>
      <c r="AW235" s="386"/>
      <c r="AX235" s="380"/>
      <c r="AY235" s="377"/>
      <c r="AZ235" s="382"/>
      <c r="BA235" s="386"/>
      <c r="BB235" s="387"/>
      <c r="BC235" s="238"/>
    </row>
    <row r="236" spans="1:55" ht="49.5" hidden="1" customHeight="1" x14ac:dyDescent="0.55000000000000004">
      <c r="A236" s="1429"/>
      <c r="B236" s="1430"/>
      <c r="C236" s="1435" t="s">
        <v>2394</v>
      </c>
      <c r="D236" s="1435"/>
      <c r="E236" s="1436"/>
      <c r="F236" s="1429"/>
      <c r="G236" s="1388"/>
      <c r="H236" s="304"/>
      <c r="I236" s="305"/>
      <c r="J236" s="306"/>
      <c r="K236" s="306"/>
      <c r="L236" s="391"/>
      <c r="M236" s="304"/>
      <c r="N236" s="307"/>
      <c r="O236" s="307"/>
      <c r="P236" s="307"/>
      <c r="Q236" s="308"/>
      <c r="R236" s="304"/>
      <c r="S236" s="881"/>
      <c r="T236" s="493"/>
      <c r="U236" s="494"/>
      <c r="V236" s="495"/>
      <c r="W236" s="496"/>
      <c r="X236" s="494"/>
      <c r="Y236" s="306"/>
      <c r="Z236" s="307"/>
      <c r="AA236" s="308"/>
      <c r="AB236" s="496"/>
      <c r="AC236" s="493"/>
      <c r="AD236" s="492"/>
      <c r="AE236" s="493"/>
      <c r="AF236" s="494"/>
      <c r="AG236" s="496"/>
      <c r="AH236" s="493"/>
      <c r="AI236" s="493"/>
      <c r="AJ236" s="492"/>
      <c r="AK236" s="493"/>
      <c r="AL236" s="494"/>
      <c r="AM236" s="492"/>
      <c r="AN236" s="493"/>
      <c r="AO236" s="493"/>
      <c r="AP236" s="493"/>
      <c r="AQ236" s="493"/>
      <c r="AR236" s="494"/>
      <c r="AS236" s="496"/>
      <c r="AT236" s="494"/>
      <c r="AU236" s="492"/>
      <c r="AV236" s="493"/>
      <c r="AW236" s="497"/>
      <c r="AX236" s="493"/>
      <c r="AY236" s="494"/>
      <c r="AZ236" s="495"/>
      <c r="BA236" s="497"/>
      <c r="BB236" s="498"/>
      <c r="BC236" s="499"/>
    </row>
    <row r="237" spans="1:55" ht="49.5" hidden="1" customHeight="1" thickBot="1" x14ac:dyDescent="0.6">
      <c r="A237" s="1410"/>
      <c r="B237" s="1431"/>
      <c r="C237" s="1437" t="s">
        <v>2395</v>
      </c>
      <c r="D237" s="1437"/>
      <c r="E237" s="1438"/>
      <c r="F237" s="1439"/>
      <c r="G237" s="1440"/>
      <c r="H237" s="319"/>
      <c r="I237" s="320"/>
      <c r="J237" s="321"/>
      <c r="K237" s="321"/>
      <c r="L237" s="404"/>
      <c r="M237" s="319"/>
      <c r="N237" s="322"/>
      <c r="O237" s="322"/>
      <c r="P237" s="322"/>
      <c r="Q237" s="323"/>
      <c r="R237" s="319"/>
      <c r="S237" s="416"/>
      <c r="T237" s="406"/>
      <c r="U237" s="407"/>
      <c r="V237" s="408"/>
      <c r="W237" s="409"/>
      <c r="X237" s="415"/>
      <c r="Y237" s="414"/>
      <c r="Z237" s="406"/>
      <c r="AA237" s="408"/>
      <c r="AB237" s="409"/>
      <c r="AC237" s="406"/>
      <c r="AD237" s="416"/>
      <c r="AE237" s="406"/>
      <c r="AF237" s="407"/>
      <c r="AG237" s="409"/>
      <c r="AH237" s="406"/>
      <c r="AI237" s="406"/>
      <c r="AJ237" s="416"/>
      <c r="AK237" s="406"/>
      <c r="AL237" s="407"/>
      <c r="AM237" s="416"/>
      <c r="AN237" s="406"/>
      <c r="AO237" s="406"/>
      <c r="AP237" s="406"/>
      <c r="AQ237" s="406"/>
      <c r="AR237" s="407"/>
      <c r="AS237" s="409"/>
      <c r="AT237" s="407"/>
      <c r="AU237" s="416"/>
      <c r="AV237" s="406"/>
      <c r="AW237" s="417"/>
      <c r="AX237" s="406"/>
      <c r="AY237" s="407"/>
      <c r="AZ237" s="408"/>
      <c r="BA237" s="417"/>
      <c r="BB237" s="418"/>
      <c r="BC237" s="419"/>
    </row>
    <row r="238" spans="1:55" ht="49.5" hidden="1" customHeight="1" x14ac:dyDescent="0.55000000000000004">
      <c r="A238" s="1516" t="s">
        <v>2440</v>
      </c>
      <c r="B238" s="1517"/>
      <c r="C238" s="1517"/>
      <c r="D238" s="1517"/>
      <c r="E238" s="1518"/>
      <c r="F238" s="1452"/>
      <c r="G238" s="342" t="s">
        <v>1389</v>
      </c>
      <c r="H238" s="422"/>
      <c r="I238" s="447"/>
      <c r="J238" s="420"/>
      <c r="K238" s="420"/>
      <c r="L238" s="421"/>
      <c r="M238" s="422"/>
      <c r="N238" s="423"/>
      <c r="O238" s="423"/>
      <c r="P238" s="423"/>
      <c r="Q238" s="252"/>
      <c r="R238" s="422"/>
      <c r="S238" s="357"/>
      <c r="T238" s="356"/>
      <c r="U238" s="358"/>
      <c r="V238" s="451"/>
      <c r="W238" s="452"/>
      <c r="X238" s="358"/>
      <c r="Y238" s="357"/>
      <c r="Z238" s="356"/>
      <c r="AA238" s="360"/>
      <c r="AB238" s="355"/>
      <c r="AC238" s="356"/>
      <c r="AD238" s="357"/>
      <c r="AE238" s="356"/>
      <c r="AF238" s="358"/>
      <c r="AG238" s="355"/>
      <c r="AH238" s="356"/>
      <c r="AI238" s="356"/>
      <c r="AJ238" s="357"/>
      <c r="AK238" s="356"/>
      <c r="AL238" s="358"/>
      <c r="AM238" s="357"/>
      <c r="AN238" s="356"/>
      <c r="AO238" s="356"/>
      <c r="AP238" s="356"/>
      <c r="AQ238" s="356"/>
      <c r="AR238" s="358"/>
      <c r="AS238" s="355"/>
      <c r="AT238" s="358"/>
      <c r="AU238" s="357"/>
      <c r="AV238" s="356"/>
      <c r="AW238" s="359"/>
      <c r="AX238" s="356"/>
      <c r="AY238" s="358"/>
      <c r="AZ238" s="360"/>
      <c r="BA238" s="361"/>
      <c r="BB238" s="362"/>
      <c r="BC238" s="363"/>
    </row>
    <row r="239" spans="1:55" ht="49.5" hidden="1" customHeight="1" x14ac:dyDescent="0.55000000000000004">
      <c r="A239" s="1519"/>
      <c r="B239" s="1520"/>
      <c r="C239" s="1520"/>
      <c r="D239" s="1520"/>
      <c r="E239" s="1521"/>
      <c r="F239" s="1453"/>
      <c r="G239" s="364" t="s">
        <v>1390</v>
      </c>
      <c r="H239" s="459"/>
      <c r="I239" s="430"/>
      <c r="J239" s="457"/>
      <c r="K239" s="369"/>
      <c r="L239" s="458"/>
      <c r="M239" s="459"/>
      <c r="N239" s="429"/>
      <c r="O239" s="530"/>
      <c r="P239" s="429"/>
      <c r="Q239" s="659"/>
      <c r="R239" s="455"/>
      <c r="S239" s="272"/>
      <c r="T239" s="268"/>
      <c r="U239" s="265"/>
      <c r="V239" s="275"/>
      <c r="W239" s="264"/>
      <c r="X239" s="265"/>
      <c r="Y239" s="272"/>
      <c r="Z239" s="268"/>
      <c r="AA239" s="270"/>
      <c r="AB239" s="271"/>
      <c r="AC239" s="268"/>
      <c r="AD239" s="267"/>
      <c r="AE239" s="274"/>
      <c r="AF239" s="265"/>
      <c r="AG239" s="264"/>
      <c r="AH239" s="268"/>
      <c r="AI239" s="268"/>
      <c r="AJ239" s="272"/>
      <c r="AK239" s="268"/>
      <c r="AL239" s="265"/>
      <c r="AM239" s="267"/>
      <c r="AN239" s="268"/>
      <c r="AO239" s="268"/>
      <c r="AP239" s="268"/>
      <c r="AQ239" s="268"/>
      <c r="AR239" s="265"/>
      <c r="AS239" s="264"/>
      <c r="AT239" s="265"/>
      <c r="AU239" s="267"/>
      <c r="AV239" s="268"/>
      <c r="AW239" s="276"/>
      <c r="AX239" s="268"/>
      <c r="AY239" s="265"/>
      <c r="AZ239" s="270"/>
      <c r="BA239" s="276"/>
      <c r="BB239" s="277"/>
      <c r="BC239" s="278"/>
    </row>
    <row r="240" spans="1:55" ht="49.5" hidden="1" customHeight="1" x14ac:dyDescent="0.55000000000000004">
      <c r="A240" s="1522"/>
      <c r="B240" s="1523"/>
      <c r="C240" s="1523"/>
      <c r="D240" s="1523"/>
      <c r="E240" s="1524"/>
      <c r="F240" s="1454"/>
      <c r="G240" s="370" t="s">
        <v>2391</v>
      </c>
      <c r="H240" s="577"/>
      <c r="I240" s="578"/>
      <c r="J240" s="579"/>
      <c r="K240" s="579"/>
      <c r="L240" s="580"/>
      <c r="M240" s="577"/>
      <c r="N240" s="581"/>
      <c r="O240" s="581"/>
      <c r="P240" s="581"/>
      <c r="Q240" s="582"/>
      <c r="R240" s="577"/>
      <c r="S240" s="282"/>
      <c r="T240" s="283"/>
      <c r="U240" s="281"/>
      <c r="V240" s="284"/>
      <c r="W240" s="280"/>
      <c r="X240" s="281"/>
      <c r="Y240" s="282"/>
      <c r="Z240" s="283"/>
      <c r="AA240" s="284"/>
      <c r="AB240" s="280"/>
      <c r="AC240" s="283"/>
      <c r="AD240" s="282"/>
      <c r="AE240" s="283"/>
      <c r="AF240" s="281"/>
      <c r="AG240" s="280"/>
      <c r="AH240" s="283"/>
      <c r="AI240" s="283"/>
      <c r="AJ240" s="282"/>
      <c r="AK240" s="283"/>
      <c r="AL240" s="281"/>
      <c r="AM240" s="282"/>
      <c r="AN240" s="283"/>
      <c r="AO240" s="283"/>
      <c r="AP240" s="283"/>
      <c r="AQ240" s="283"/>
      <c r="AR240" s="281"/>
      <c r="AS240" s="280"/>
      <c r="AT240" s="281"/>
      <c r="AU240" s="282"/>
      <c r="AV240" s="283"/>
      <c r="AW240" s="373"/>
      <c r="AX240" s="283"/>
      <c r="AY240" s="281"/>
      <c r="AZ240" s="284"/>
      <c r="BA240" s="373"/>
      <c r="BB240" s="374"/>
      <c r="BC240" s="375"/>
    </row>
    <row r="241" spans="1:55" ht="49.5" hidden="1" customHeight="1" x14ac:dyDescent="0.55000000000000004">
      <c r="A241" s="1427"/>
      <c r="B241" s="1428"/>
      <c r="C241" s="1432" t="s">
        <v>2393</v>
      </c>
      <c r="D241" s="1432"/>
      <c r="E241" s="1433"/>
      <c r="F241" s="1434"/>
      <c r="G241" s="1432"/>
      <c r="H241" s="291"/>
      <c r="I241" s="292"/>
      <c r="J241" s="293"/>
      <c r="K241" s="293"/>
      <c r="L241" s="476"/>
      <c r="M241" s="291"/>
      <c r="N241" s="294"/>
      <c r="O241" s="294"/>
      <c r="P241" s="294"/>
      <c r="Q241" s="295"/>
      <c r="R241" s="291"/>
      <c r="S241" s="378"/>
      <c r="T241" s="380"/>
      <c r="U241" s="377"/>
      <c r="V241" s="382"/>
      <c r="W241" s="376"/>
      <c r="X241" s="377"/>
      <c r="Y241" s="293"/>
      <c r="Z241" s="294"/>
      <c r="AA241" s="295"/>
      <c r="AB241" s="376"/>
      <c r="AC241" s="380"/>
      <c r="AD241" s="378"/>
      <c r="AE241" s="380"/>
      <c r="AF241" s="377"/>
      <c r="AG241" s="376"/>
      <c r="AH241" s="380"/>
      <c r="AI241" s="380"/>
      <c r="AJ241" s="378"/>
      <c r="AK241" s="380"/>
      <c r="AL241" s="377"/>
      <c r="AM241" s="378"/>
      <c r="AN241" s="380"/>
      <c r="AO241" s="380"/>
      <c r="AP241" s="380"/>
      <c r="AQ241" s="380"/>
      <c r="AR241" s="377"/>
      <c r="AS241" s="376"/>
      <c r="AT241" s="377"/>
      <c r="AU241" s="378"/>
      <c r="AV241" s="380"/>
      <c r="AW241" s="386"/>
      <c r="AX241" s="380"/>
      <c r="AY241" s="377"/>
      <c r="AZ241" s="382"/>
      <c r="BA241" s="386"/>
      <c r="BB241" s="387"/>
      <c r="BC241" s="238"/>
    </row>
    <row r="242" spans="1:55" ht="49.5" hidden="1" customHeight="1" x14ac:dyDescent="0.55000000000000004">
      <c r="A242" s="1429"/>
      <c r="B242" s="1430"/>
      <c r="C242" s="1435" t="s">
        <v>2394</v>
      </c>
      <c r="D242" s="1435"/>
      <c r="E242" s="1436"/>
      <c r="F242" s="1429"/>
      <c r="G242" s="1388"/>
      <c r="H242" s="304"/>
      <c r="I242" s="305"/>
      <c r="J242" s="306"/>
      <c r="K242" s="306"/>
      <c r="L242" s="391"/>
      <c r="M242" s="304"/>
      <c r="N242" s="307"/>
      <c r="O242" s="307"/>
      <c r="P242" s="307"/>
      <c r="Q242" s="308"/>
      <c r="R242" s="304"/>
      <c r="S242" s="881"/>
      <c r="T242" s="667"/>
      <c r="U242" s="494"/>
      <c r="V242" s="495"/>
      <c r="W242" s="496"/>
      <c r="X242" s="494"/>
      <c r="Y242" s="306"/>
      <c r="Z242" s="307"/>
      <c r="AA242" s="308"/>
      <c r="AB242" s="496"/>
      <c r="AC242" s="493"/>
      <c r="AD242" s="492"/>
      <c r="AE242" s="493"/>
      <c r="AF242" s="494"/>
      <c r="AG242" s="496"/>
      <c r="AH242" s="493"/>
      <c r="AI242" s="493"/>
      <c r="AJ242" s="492"/>
      <c r="AK242" s="493"/>
      <c r="AL242" s="494"/>
      <c r="AM242" s="492"/>
      <c r="AN242" s="493"/>
      <c r="AO242" s="493"/>
      <c r="AP242" s="493"/>
      <c r="AQ242" s="493"/>
      <c r="AR242" s="494"/>
      <c r="AS242" s="496"/>
      <c r="AT242" s="494"/>
      <c r="AU242" s="492"/>
      <c r="AV242" s="493"/>
      <c r="AW242" s="497"/>
      <c r="AX242" s="493"/>
      <c r="AY242" s="494"/>
      <c r="AZ242" s="495"/>
      <c r="BA242" s="497"/>
      <c r="BB242" s="498"/>
      <c r="BC242" s="499"/>
    </row>
    <row r="243" spans="1:55" ht="49.5" hidden="1" customHeight="1" thickBot="1" x14ac:dyDescent="0.6">
      <c r="A243" s="1410"/>
      <c r="B243" s="1431"/>
      <c r="C243" s="1437" t="s">
        <v>2395</v>
      </c>
      <c r="D243" s="1437"/>
      <c r="E243" s="1438"/>
      <c r="F243" s="1439"/>
      <c r="G243" s="1440"/>
      <c r="H243" s="319"/>
      <c r="I243" s="320"/>
      <c r="J243" s="321"/>
      <c r="K243" s="321"/>
      <c r="L243" s="404"/>
      <c r="M243" s="319"/>
      <c r="N243" s="322"/>
      <c r="O243" s="322"/>
      <c r="P243" s="322"/>
      <c r="Q243" s="323"/>
      <c r="R243" s="319"/>
      <c r="S243" s="416"/>
      <c r="T243" s="406"/>
      <c r="U243" s="407"/>
      <c r="V243" s="408"/>
      <c r="W243" s="409"/>
      <c r="X243" s="415"/>
      <c r="Y243" s="414"/>
      <c r="Z243" s="406"/>
      <c r="AA243" s="408"/>
      <c r="AB243" s="409"/>
      <c r="AC243" s="406"/>
      <c r="AD243" s="416"/>
      <c r="AE243" s="406"/>
      <c r="AF243" s="407"/>
      <c r="AG243" s="409"/>
      <c r="AH243" s="406"/>
      <c r="AI243" s="406"/>
      <c r="AJ243" s="416"/>
      <c r="AK243" s="406"/>
      <c r="AL243" s="407"/>
      <c r="AM243" s="416"/>
      <c r="AN243" s="406"/>
      <c r="AO243" s="406"/>
      <c r="AP243" s="406"/>
      <c r="AQ243" s="406"/>
      <c r="AR243" s="407"/>
      <c r="AS243" s="409"/>
      <c r="AT243" s="407"/>
      <c r="AU243" s="416"/>
      <c r="AV243" s="406"/>
      <c r="AW243" s="417"/>
      <c r="AX243" s="406"/>
      <c r="AY243" s="407"/>
      <c r="AZ243" s="408"/>
      <c r="BA243" s="417"/>
      <c r="BB243" s="418"/>
      <c r="BC243" s="419"/>
    </row>
    <row r="244" spans="1:55" ht="49.5" hidden="1" customHeight="1" x14ac:dyDescent="0.55000000000000004">
      <c r="A244" s="1516" t="s">
        <v>2442</v>
      </c>
      <c r="B244" s="1517"/>
      <c r="C244" s="1517"/>
      <c r="D244" s="1517"/>
      <c r="E244" s="1518"/>
      <c r="F244" s="1452"/>
      <c r="G244" s="342" t="s">
        <v>1389</v>
      </c>
      <c r="H244" s="422"/>
      <c r="I244" s="447"/>
      <c r="J244" s="420"/>
      <c r="K244" s="420"/>
      <c r="L244" s="421"/>
      <c r="M244" s="422"/>
      <c r="N244" s="423"/>
      <c r="O244" s="423"/>
      <c r="P244" s="423"/>
      <c r="Q244" s="252"/>
      <c r="R244" s="422"/>
      <c r="S244" s="357"/>
      <c r="T244" s="356"/>
      <c r="U244" s="358"/>
      <c r="V244" s="451"/>
      <c r="W244" s="452"/>
      <c r="X244" s="358"/>
      <c r="Y244" s="357"/>
      <c r="Z244" s="356"/>
      <c r="AA244" s="360"/>
      <c r="AB244" s="355"/>
      <c r="AC244" s="356"/>
      <c r="AD244" s="357"/>
      <c r="AE244" s="356"/>
      <c r="AF244" s="358"/>
      <c r="AG244" s="355"/>
      <c r="AH244" s="356"/>
      <c r="AI244" s="356"/>
      <c r="AJ244" s="357"/>
      <c r="AK244" s="356"/>
      <c r="AL244" s="358"/>
      <c r="AM244" s="357"/>
      <c r="AN244" s="356"/>
      <c r="AO244" s="356"/>
      <c r="AP244" s="356"/>
      <c r="AQ244" s="356"/>
      <c r="AR244" s="358"/>
      <c r="AS244" s="355"/>
      <c r="AT244" s="358"/>
      <c r="AU244" s="357"/>
      <c r="AV244" s="356"/>
      <c r="AW244" s="359"/>
      <c r="AX244" s="356"/>
      <c r="AY244" s="358"/>
      <c r="AZ244" s="360"/>
      <c r="BA244" s="361"/>
      <c r="BB244" s="362"/>
      <c r="BC244" s="363"/>
    </row>
    <row r="245" spans="1:55" ht="49.5" hidden="1" customHeight="1" x14ac:dyDescent="0.55000000000000004">
      <c r="A245" s="1519"/>
      <c r="B245" s="1520"/>
      <c r="C245" s="1520"/>
      <c r="D245" s="1520"/>
      <c r="E245" s="1521"/>
      <c r="F245" s="1453"/>
      <c r="G245" s="364" t="s">
        <v>1390</v>
      </c>
      <c r="H245" s="459"/>
      <c r="I245" s="430"/>
      <c r="J245" s="457"/>
      <c r="K245" s="369"/>
      <c r="L245" s="458"/>
      <c r="M245" s="459"/>
      <c r="N245" s="429"/>
      <c r="O245" s="530"/>
      <c r="P245" s="429"/>
      <c r="Q245" s="659"/>
      <c r="R245" s="455"/>
      <c r="S245" s="272"/>
      <c r="T245" s="268"/>
      <c r="U245" s="265"/>
      <c r="V245" s="270"/>
      <c r="W245" s="271"/>
      <c r="X245" s="265"/>
      <c r="Y245" s="272"/>
      <c r="Z245" s="268"/>
      <c r="AA245" s="270"/>
      <c r="AB245" s="271"/>
      <c r="AC245" s="268"/>
      <c r="AD245" s="267"/>
      <c r="AE245" s="274"/>
      <c r="AF245" s="265"/>
      <c r="AG245" s="264"/>
      <c r="AH245" s="268"/>
      <c r="AI245" s="268"/>
      <c r="AJ245" s="272"/>
      <c r="AK245" s="268"/>
      <c r="AL245" s="265"/>
      <c r="AM245" s="267"/>
      <c r="AN245" s="268"/>
      <c r="AO245" s="268"/>
      <c r="AP245" s="268"/>
      <c r="AQ245" s="268"/>
      <c r="AR245" s="265"/>
      <c r="AS245" s="264"/>
      <c r="AT245" s="265"/>
      <c r="AU245" s="267"/>
      <c r="AV245" s="268"/>
      <c r="AW245" s="276"/>
      <c r="AX245" s="268"/>
      <c r="AY245" s="265"/>
      <c r="AZ245" s="270"/>
      <c r="BA245" s="276"/>
      <c r="BB245" s="277"/>
      <c r="BC245" s="278"/>
    </row>
    <row r="246" spans="1:55" ht="49.5" hidden="1" customHeight="1" x14ac:dyDescent="0.55000000000000004">
      <c r="A246" s="1522"/>
      <c r="B246" s="1523"/>
      <c r="C246" s="1523"/>
      <c r="D246" s="1523"/>
      <c r="E246" s="1524"/>
      <c r="F246" s="1454"/>
      <c r="G246" s="370" t="s">
        <v>2391</v>
      </c>
      <c r="H246" s="577"/>
      <c r="I246" s="578"/>
      <c r="J246" s="579"/>
      <c r="K246" s="579"/>
      <c r="L246" s="580"/>
      <c r="M246" s="577"/>
      <c r="N246" s="581"/>
      <c r="O246" s="581"/>
      <c r="P246" s="581"/>
      <c r="Q246" s="582"/>
      <c r="R246" s="577"/>
      <c r="S246" s="282"/>
      <c r="T246" s="283"/>
      <c r="U246" s="281"/>
      <c r="V246" s="284"/>
      <c r="W246" s="280"/>
      <c r="X246" s="281"/>
      <c r="Y246" s="282"/>
      <c r="Z246" s="283"/>
      <c r="AA246" s="284"/>
      <c r="AB246" s="280"/>
      <c r="AC246" s="283"/>
      <c r="AD246" s="282"/>
      <c r="AE246" s="283"/>
      <c r="AF246" s="281"/>
      <c r="AG246" s="280"/>
      <c r="AH246" s="283"/>
      <c r="AI246" s="283"/>
      <c r="AJ246" s="282"/>
      <c r="AK246" s="283"/>
      <c r="AL246" s="281"/>
      <c r="AM246" s="282"/>
      <c r="AN246" s="283"/>
      <c r="AO246" s="283"/>
      <c r="AP246" s="283"/>
      <c r="AQ246" s="283"/>
      <c r="AR246" s="281"/>
      <c r="AS246" s="280"/>
      <c r="AT246" s="281"/>
      <c r="AU246" s="282"/>
      <c r="AV246" s="283"/>
      <c r="AW246" s="373"/>
      <c r="AX246" s="283"/>
      <c r="AY246" s="281"/>
      <c r="AZ246" s="284"/>
      <c r="BA246" s="373"/>
      <c r="BB246" s="374"/>
      <c r="BC246" s="375"/>
    </row>
    <row r="247" spans="1:55" ht="49.5" hidden="1" customHeight="1" x14ac:dyDescent="0.55000000000000004">
      <c r="A247" s="1427"/>
      <c r="B247" s="1428"/>
      <c r="C247" s="1432" t="s">
        <v>2393</v>
      </c>
      <c r="D247" s="1432"/>
      <c r="E247" s="1433"/>
      <c r="F247" s="1434"/>
      <c r="G247" s="1432"/>
      <c r="H247" s="291"/>
      <c r="I247" s="292"/>
      <c r="J247" s="293"/>
      <c r="K247" s="293"/>
      <c r="L247" s="476"/>
      <c r="M247" s="291"/>
      <c r="N247" s="294"/>
      <c r="O247" s="294"/>
      <c r="P247" s="294"/>
      <c r="Q247" s="295"/>
      <c r="R247" s="291"/>
      <c r="S247" s="378"/>
      <c r="T247" s="380"/>
      <c r="U247" s="377"/>
      <c r="V247" s="382"/>
      <c r="W247" s="376"/>
      <c r="X247" s="377"/>
      <c r="Y247" s="293"/>
      <c r="Z247" s="294"/>
      <c r="AA247" s="295"/>
      <c r="AB247" s="376"/>
      <c r="AC247" s="380"/>
      <c r="AD247" s="378"/>
      <c r="AE247" s="380"/>
      <c r="AF247" s="377"/>
      <c r="AG247" s="376"/>
      <c r="AH247" s="380"/>
      <c r="AI247" s="380"/>
      <c r="AJ247" s="378"/>
      <c r="AK247" s="380"/>
      <c r="AL247" s="377"/>
      <c r="AM247" s="378"/>
      <c r="AN247" s="380"/>
      <c r="AO247" s="380"/>
      <c r="AP247" s="380"/>
      <c r="AQ247" s="380"/>
      <c r="AR247" s="377"/>
      <c r="AS247" s="376"/>
      <c r="AT247" s="377"/>
      <c r="AU247" s="378"/>
      <c r="AV247" s="380"/>
      <c r="AW247" s="386"/>
      <c r="AX247" s="380"/>
      <c r="AY247" s="377"/>
      <c r="AZ247" s="382"/>
      <c r="BA247" s="386"/>
      <c r="BB247" s="387"/>
      <c r="BC247" s="238"/>
    </row>
    <row r="248" spans="1:55" ht="49.5" hidden="1" customHeight="1" x14ac:dyDescent="0.55000000000000004">
      <c r="A248" s="1429"/>
      <c r="B248" s="1430"/>
      <c r="C248" s="1435" t="s">
        <v>2394</v>
      </c>
      <c r="D248" s="1435"/>
      <c r="E248" s="1436"/>
      <c r="F248" s="1429"/>
      <c r="G248" s="1388"/>
      <c r="H248" s="304"/>
      <c r="I248" s="305"/>
      <c r="J248" s="306"/>
      <c r="K248" s="306"/>
      <c r="L248" s="391"/>
      <c r="M248" s="304"/>
      <c r="N248" s="307"/>
      <c r="O248" s="307"/>
      <c r="P248" s="307"/>
      <c r="Q248" s="308"/>
      <c r="R248" s="304"/>
      <c r="S248" s="881"/>
      <c r="T248" s="667"/>
      <c r="U248" s="494"/>
      <c r="V248" s="495"/>
      <c r="W248" s="496"/>
      <c r="X248" s="494"/>
      <c r="Y248" s="306"/>
      <c r="Z248" s="307"/>
      <c r="AA248" s="308"/>
      <c r="AB248" s="496"/>
      <c r="AC248" s="493"/>
      <c r="AD248" s="492"/>
      <c r="AE248" s="493"/>
      <c r="AF248" s="494"/>
      <c r="AG248" s="496"/>
      <c r="AH248" s="493"/>
      <c r="AI248" s="493"/>
      <c r="AJ248" s="492"/>
      <c r="AK248" s="493"/>
      <c r="AL248" s="494"/>
      <c r="AM248" s="492"/>
      <c r="AN248" s="493"/>
      <c r="AO248" s="493"/>
      <c r="AP248" s="493"/>
      <c r="AQ248" s="493"/>
      <c r="AR248" s="494"/>
      <c r="AS248" s="496"/>
      <c r="AT248" s="494"/>
      <c r="AU248" s="492"/>
      <c r="AV248" s="493"/>
      <c r="AW248" s="497"/>
      <c r="AX248" s="493"/>
      <c r="AY248" s="494"/>
      <c r="AZ248" s="495"/>
      <c r="BA248" s="497"/>
      <c r="BB248" s="498"/>
      <c r="BC248" s="499"/>
    </row>
    <row r="249" spans="1:55" ht="49.5" hidden="1" customHeight="1" thickBot="1" x14ac:dyDescent="0.6">
      <c r="A249" s="1410"/>
      <c r="B249" s="1431"/>
      <c r="C249" s="1437" t="s">
        <v>2395</v>
      </c>
      <c r="D249" s="1437"/>
      <c r="E249" s="1438"/>
      <c r="F249" s="1439"/>
      <c r="G249" s="1440"/>
      <c r="H249" s="319"/>
      <c r="I249" s="320"/>
      <c r="J249" s="321"/>
      <c r="K249" s="321"/>
      <c r="L249" s="404"/>
      <c r="M249" s="319"/>
      <c r="N249" s="322"/>
      <c r="O249" s="322"/>
      <c r="P249" s="322"/>
      <c r="Q249" s="323"/>
      <c r="R249" s="319"/>
      <c r="S249" s="416"/>
      <c r="T249" s="406"/>
      <c r="U249" s="407"/>
      <c r="V249" s="408"/>
      <c r="W249" s="409"/>
      <c r="X249" s="415"/>
      <c r="Y249" s="414"/>
      <c r="Z249" s="406"/>
      <c r="AA249" s="408"/>
      <c r="AB249" s="409"/>
      <c r="AC249" s="406"/>
      <c r="AD249" s="416"/>
      <c r="AE249" s="406"/>
      <c r="AF249" s="407"/>
      <c r="AG249" s="409"/>
      <c r="AH249" s="406"/>
      <c r="AI249" s="406"/>
      <c r="AJ249" s="416"/>
      <c r="AK249" s="406"/>
      <c r="AL249" s="407"/>
      <c r="AM249" s="416"/>
      <c r="AN249" s="406"/>
      <c r="AO249" s="406"/>
      <c r="AP249" s="406"/>
      <c r="AQ249" s="406"/>
      <c r="AR249" s="407"/>
      <c r="AS249" s="409"/>
      <c r="AT249" s="407"/>
      <c r="AU249" s="416"/>
      <c r="AV249" s="406"/>
      <c r="AW249" s="417"/>
      <c r="AX249" s="406"/>
      <c r="AY249" s="407"/>
      <c r="AZ249" s="408"/>
      <c r="BA249" s="417"/>
      <c r="BB249" s="418"/>
      <c r="BC249" s="419"/>
    </row>
    <row r="250" spans="1:55" ht="38.25" hidden="1" customHeight="1" x14ac:dyDescent="0.55000000000000004">
      <c r="A250" s="1414" t="s">
        <v>2443</v>
      </c>
      <c r="B250" s="1419"/>
      <c r="C250" s="1496" t="s">
        <v>2440</v>
      </c>
      <c r="D250" s="1497"/>
      <c r="E250" s="1498"/>
      <c r="F250" s="1452"/>
      <c r="G250" s="342" t="s">
        <v>1389</v>
      </c>
      <c r="H250" s="882"/>
      <c r="I250" s="883"/>
      <c r="J250" s="884"/>
      <c r="K250" s="884"/>
      <c r="L250" s="885"/>
      <c r="M250" s="882"/>
      <c r="N250" s="886"/>
      <c r="O250" s="886"/>
      <c r="P250" s="886"/>
      <c r="Q250" s="887"/>
      <c r="R250" s="882"/>
      <c r="S250" s="888"/>
      <c r="T250" s="889"/>
      <c r="U250" s="890"/>
      <c r="V250" s="891"/>
      <c r="W250" s="892"/>
      <c r="X250" s="893"/>
      <c r="Y250" s="894"/>
      <c r="Z250" s="895"/>
      <c r="AA250" s="896"/>
      <c r="AB250" s="897"/>
      <c r="AC250" s="895"/>
      <c r="AD250" s="894"/>
      <c r="AE250" s="895"/>
      <c r="AF250" s="893"/>
      <c r="AG250" s="897"/>
      <c r="AH250" s="895"/>
      <c r="AI250" s="895"/>
      <c r="AJ250" s="894"/>
      <c r="AK250" s="895"/>
      <c r="AL250" s="893"/>
      <c r="AM250" s="894"/>
      <c r="AN250" s="895"/>
      <c r="AO250" s="895"/>
      <c r="AP250" s="895"/>
      <c r="AQ250" s="895"/>
      <c r="AR250" s="893"/>
      <c r="AS250" s="897"/>
      <c r="AT250" s="893"/>
      <c r="AU250" s="894"/>
      <c r="AV250" s="812"/>
      <c r="AW250" s="898"/>
      <c r="AX250" s="895"/>
      <c r="AY250" s="893"/>
      <c r="AZ250" s="896"/>
      <c r="BA250" s="899"/>
      <c r="BB250" s="900"/>
      <c r="BC250" s="363"/>
    </row>
    <row r="251" spans="1:55" ht="38.25" hidden="1" customHeight="1" x14ac:dyDescent="0.55000000000000004">
      <c r="A251" s="454"/>
      <c r="B251" s="205"/>
      <c r="C251" s="1499"/>
      <c r="D251" s="1500"/>
      <c r="E251" s="1501"/>
      <c r="F251" s="1453"/>
      <c r="G251" s="364" t="s">
        <v>1390</v>
      </c>
      <c r="H251" s="901"/>
      <c r="I251" s="902"/>
      <c r="J251" s="903"/>
      <c r="K251" s="903"/>
      <c r="L251" s="904"/>
      <c r="M251" s="901"/>
      <c r="N251" s="905"/>
      <c r="O251" s="905"/>
      <c r="P251" s="905"/>
      <c r="Q251" s="906"/>
      <c r="R251" s="901"/>
      <c r="S251" s="907"/>
      <c r="T251" s="817"/>
      <c r="U251" s="902"/>
      <c r="V251" s="906"/>
      <c r="W251" s="901"/>
      <c r="X251" s="902"/>
      <c r="Y251" s="903"/>
      <c r="Z251" s="905"/>
      <c r="AA251" s="906"/>
      <c r="AB251" s="901"/>
      <c r="AC251" s="905"/>
      <c r="AD251" s="903"/>
      <c r="AE251" s="905"/>
      <c r="AF251" s="902"/>
      <c r="AG251" s="901"/>
      <c r="AH251" s="905"/>
      <c r="AI251" s="905"/>
      <c r="AJ251" s="903"/>
      <c r="AK251" s="905"/>
      <c r="AL251" s="902"/>
      <c r="AM251" s="903"/>
      <c r="AN251" s="905"/>
      <c r="AO251" s="905"/>
      <c r="AP251" s="905"/>
      <c r="AQ251" s="905"/>
      <c r="AR251" s="902"/>
      <c r="AS251" s="901"/>
      <c r="AT251" s="902"/>
      <c r="AU251" s="908"/>
      <c r="AV251" s="168"/>
      <c r="AW251" s="909"/>
      <c r="AX251" s="905"/>
      <c r="AY251" s="902"/>
      <c r="AZ251" s="906"/>
      <c r="BA251" s="910"/>
      <c r="BB251" s="911"/>
      <c r="BC251" s="278"/>
    </row>
    <row r="252" spans="1:55" ht="38.25" hidden="1" customHeight="1" x14ac:dyDescent="0.55000000000000004">
      <c r="A252" s="1455"/>
      <c r="B252" s="1456"/>
      <c r="C252" s="1502"/>
      <c r="D252" s="1503"/>
      <c r="E252" s="1504"/>
      <c r="F252" s="1454"/>
      <c r="G252" s="101" t="s">
        <v>2391</v>
      </c>
      <c r="H252" s="912"/>
      <c r="I252" s="738"/>
      <c r="J252" s="913"/>
      <c r="K252" s="913"/>
      <c r="L252" s="914"/>
      <c r="M252" s="912"/>
      <c r="N252" s="915"/>
      <c r="O252" s="915"/>
      <c r="P252" s="915"/>
      <c r="Q252" s="916"/>
      <c r="R252" s="183"/>
      <c r="S252" s="179"/>
      <c r="T252" s="181"/>
      <c r="U252" s="184"/>
      <c r="V252" s="182"/>
      <c r="W252" s="183"/>
      <c r="X252" s="184"/>
      <c r="Y252" s="179"/>
      <c r="Z252" s="181"/>
      <c r="AA252" s="182"/>
      <c r="AB252" s="183"/>
      <c r="AC252" s="181"/>
      <c r="AD252" s="179"/>
      <c r="AE252" s="181"/>
      <c r="AF252" s="184"/>
      <c r="AG252" s="183"/>
      <c r="AH252" s="181"/>
      <c r="AI252" s="181"/>
      <c r="AJ252" s="179"/>
      <c r="AK252" s="181"/>
      <c r="AL252" s="184"/>
      <c r="AM252" s="179"/>
      <c r="AN252" s="181"/>
      <c r="AO252" s="181"/>
      <c r="AP252" s="181"/>
      <c r="AQ252" s="181"/>
      <c r="AR252" s="184"/>
      <c r="AS252" s="183"/>
      <c r="AT252" s="184"/>
      <c r="AU252" s="179"/>
      <c r="AV252" s="181"/>
      <c r="AW252" s="917"/>
      <c r="AX252" s="181"/>
      <c r="AY252" s="184"/>
      <c r="AZ252" s="182"/>
      <c r="BA252" s="917"/>
      <c r="BB252" s="918"/>
      <c r="BC252" s="475"/>
    </row>
    <row r="253" spans="1:55" ht="38.25" hidden="1" customHeight="1" x14ac:dyDescent="0.55000000000000004">
      <c r="A253" s="1427" t="s">
        <v>2392</v>
      </c>
      <c r="B253" s="1428"/>
      <c r="C253" s="1432" t="s">
        <v>2393</v>
      </c>
      <c r="D253" s="1432"/>
      <c r="E253" s="1433"/>
      <c r="F253" s="1434"/>
      <c r="G253" s="1432"/>
      <c r="H253" s="226"/>
      <c r="I253" s="227"/>
      <c r="J253" s="228"/>
      <c r="K253" s="228"/>
      <c r="L253" s="919"/>
      <c r="M253" s="226"/>
      <c r="N253" s="229"/>
      <c r="O253" s="229"/>
      <c r="P253" s="229"/>
      <c r="Q253" s="230"/>
      <c r="R253" s="226"/>
      <c r="S253" s="920"/>
      <c r="T253" s="921"/>
      <c r="U253" s="922"/>
      <c r="V253" s="923"/>
      <c r="W253" s="924"/>
      <c r="X253" s="922"/>
      <c r="Y253" s="920"/>
      <c r="Z253" s="921"/>
      <c r="AA253" s="923"/>
      <c r="AB253" s="924"/>
      <c r="AC253" s="921"/>
      <c r="AD253" s="920"/>
      <c r="AE253" s="921"/>
      <c r="AF253" s="922"/>
      <c r="AG253" s="924"/>
      <c r="AH253" s="921"/>
      <c r="AI253" s="921"/>
      <c r="AJ253" s="920"/>
      <c r="AK253" s="921"/>
      <c r="AL253" s="922"/>
      <c r="AM253" s="920"/>
      <c r="AN253" s="921"/>
      <c r="AO253" s="921"/>
      <c r="AP253" s="921"/>
      <c r="AQ253" s="921"/>
      <c r="AR253" s="922"/>
      <c r="AS253" s="924"/>
      <c r="AT253" s="922"/>
      <c r="AU253" s="920"/>
      <c r="AV253" s="921"/>
      <c r="AW253" s="925"/>
      <c r="AX253" s="921"/>
      <c r="AY253" s="922"/>
      <c r="AZ253" s="923"/>
      <c r="BA253" s="925"/>
      <c r="BB253" s="926"/>
      <c r="BC253" s="584"/>
    </row>
    <row r="254" spans="1:55" ht="38.25" hidden="1" customHeight="1" x14ac:dyDescent="0.55000000000000004">
      <c r="A254" s="1429"/>
      <c r="B254" s="1430"/>
      <c r="C254" s="1435" t="s">
        <v>2394</v>
      </c>
      <c r="D254" s="1435"/>
      <c r="E254" s="1436"/>
      <c r="F254" s="1429"/>
      <c r="G254" s="1388"/>
      <c r="H254" s="203"/>
      <c r="I254" s="98"/>
      <c r="J254" s="204"/>
      <c r="K254" s="204"/>
      <c r="L254" s="927"/>
      <c r="M254" s="203"/>
      <c r="N254" s="205"/>
      <c r="O254" s="205"/>
      <c r="P254" s="205"/>
      <c r="Q254" s="206"/>
      <c r="R254" s="203"/>
      <c r="S254" s="928"/>
      <c r="T254" s="193"/>
      <c r="U254" s="191"/>
      <c r="V254" s="194"/>
      <c r="W254" s="190"/>
      <c r="X254" s="929"/>
      <c r="Y254" s="192"/>
      <c r="Z254" s="193"/>
      <c r="AA254" s="194"/>
      <c r="AB254" s="190"/>
      <c r="AC254" s="193"/>
      <c r="AD254" s="192"/>
      <c r="AE254" s="193"/>
      <c r="AF254" s="191"/>
      <c r="AG254" s="190"/>
      <c r="AH254" s="193"/>
      <c r="AI254" s="193"/>
      <c r="AJ254" s="192"/>
      <c r="AK254" s="193"/>
      <c r="AL254" s="191"/>
      <c r="AM254" s="192"/>
      <c r="AN254" s="193"/>
      <c r="AO254" s="193"/>
      <c r="AP254" s="193"/>
      <c r="AQ254" s="193"/>
      <c r="AR254" s="191"/>
      <c r="AS254" s="190"/>
      <c r="AT254" s="191"/>
      <c r="AU254" s="192"/>
      <c r="AV254" s="193"/>
      <c r="AW254" s="930"/>
      <c r="AX254" s="817"/>
      <c r="AY254" s="929"/>
      <c r="AZ254" s="931"/>
      <c r="BA254" s="930"/>
      <c r="BB254" s="932"/>
      <c r="BC254" s="401"/>
    </row>
    <row r="255" spans="1:55" ht="38.25" hidden="1" customHeight="1" thickBot="1" x14ac:dyDescent="0.6">
      <c r="A255" s="1429"/>
      <c r="B255" s="1430"/>
      <c r="C255" s="1440" t="s">
        <v>2395</v>
      </c>
      <c r="D255" s="1440"/>
      <c r="E255" s="1466"/>
      <c r="F255" s="1439"/>
      <c r="G255" s="1440"/>
      <c r="H255" s="170"/>
      <c r="I255" s="166"/>
      <c r="J255" s="167"/>
      <c r="K255" s="167"/>
      <c r="L255" s="933"/>
      <c r="M255" s="170"/>
      <c r="N255" s="168"/>
      <c r="O255" s="168"/>
      <c r="P255" s="168"/>
      <c r="Q255" s="169"/>
      <c r="R255" s="170"/>
      <c r="S255" s="934"/>
      <c r="T255" s="935"/>
      <c r="U255" s="936"/>
      <c r="V255" s="937"/>
      <c r="W255" s="938"/>
      <c r="X255" s="936"/>
      <c r="Y255" s="934"/>
      <c r="Z255" s="935"/>
      <c r="AA255" s="937"/>
      <c r="AB255" s="938"/>
      <c r="AC255" s="935"/>
      <c r="AD255" s="934"/>
      <c r="AE255" s="935"/>
      <c r="AF255" s="936"/>
      <c r="AG255" s="938"/>
      <c r="AH255" s="935"/>
      <c r="AI255" s="935"/>
      <c r="AJ255" s="934"/>
      <c r="AK255" s="935"/>
      <c r="AL255" s="936"/>
      <c r="AM255" s="934"/>
      <c r="AN255" s="935"/>
      <c r="AO255" s="935"/>
      <c r="AP255" s="935"/>
      <c r="AQ255" s="935"/>
      <c r="AR255" s="936"/>
      <c r="AS255" s="938"/>
      <c r="AT255" s="936"/>
      <c r="AU255" s="934"/>
      <c r="AV255" s="935"/>
      <c r="AW255" s="939"/>
      <c r="AX255" s="935"/>
      <c r="AY255" s="936"/>
      <c r="AZ255" s="937"/>
      <c r="BA255" s="939"/>
      <c r="BB255" s="940"/>
      <c r="BC255" s="419"/>
    </row>
    <row r="256" spans="1:55" ht="38.25" hidden="1" customHeight="1" x14ac:dyDescent="0.55000000000000004">
      <c r="A256" s="811"/>
      <c r="B256" s="812"/>
      <c r="C256" s="1512" t="s">
        <v>2444</v>
      </c>
      <c r="D256" s="1513"/>
      <c r="E256" s="1513"/>
      <c r="F256" s="1513"/>
      <c r="G256" s="1513"/>
      <c r="H256" s="941"/>
      <c r="I256" s="942"/>
      <c r="J256" s="943"/>
      <c r="K256" s="943"/>
      <c r="L256" s="944"/>
      <c r="M256" s="941"/>
      <c r="N256" s="812"/>
      <c r="O256" s="812"/>
      <c r="P256" s="812"/>
      <c r="Q256" s="945"/>
      <c r="R256" s="941"/>
      <c r="S256" s="946"/>
      <c r="T256" s="947"/>
      <c r="U256" s="948"/>
      <c r="V256" s="949"/>
      <c r="W256" s="950"/>
      <c r="X256" s="948"/>
      <c r="Y256" s="951"/>
      <c r="Z256" s="812"/>
      <c r="AA256" s="945"/>
      <c r="AB256" s="950"/>
      <c r="AC256" s="952"/>
      <c r="AD256" s="951"/>
      <c r="AE256" s="952"/>
      <c r="AF256" s="948"/>
      <c r="AG256" s="950"/>
      <c r="AH256" s="952"/>
      <c r="AI256" s="952"/>
      <c r="AJ256" s="951"/>
      <c r="AK256" s="952"/>
      <c r="AL256" s="948"/>
      <c r="AM256" s="951"/>
      <c r="AN256" s="952"/>
      <c r="AO256" s="952"/>
      <c r="AP256" s="952"/>
      <c r="AQ256" s="952"/>
      <c r="AR256" s="948"/>
      <c r="AS256" s="950"/>
      <c r="AT256" s="948"/>
      <c r="AU256" s="951"/>
      <c r="AV256" s="952"/>
      <c r="AW256" s="953"/>
      <c r="AX256" s="952"/>
      <c r="AY256" s="948"/>
      <c r="AZ256" s="949"/>
      <c r="BA256" s="953"/>
      <c r="BB256" s="954"/>
      <c r="BC256" s="684"/>
    </row>
    <row r="257" spans="1:55" ht="27" hidden="1" customHeight="1" x14ac:dyDescent="0.55000000000000004">
      <c r="A257" s="816"/>
      <c r="B257" s="817"/>
      <c r="C257" s="931"/>
      <c r="D257" s="1435" t="s">
        <v>2414</v>
      </c>
      <c r="E257" s="1435"/>
      <c r="F257" s="1435"/>
      <c r="G257" s="1435"/>
      <c r="H257" s="955"/>
      <c r="I257" s="929"/>
      <c r="J257" s="956"/>
      <c r="K257" s="956"/>
      <c r="L257" s="957"/>
      <c r="M257" s="955"/>
      <c r="N257" s="817"/>
      <c r="O257" s="817"/>
      <c r="P257" s="817"/>
      <c r="Q257" s="931"/>
      <c r="R257" s="955"/>
      <c r="S257" s="958"/>
      <c r="T257" s="959"/>
      <c r="U257" s="960"/>
      <c r="V257" s="961"/>
      <c r="W257" s="962"/>
      <c r="X257" s="960"/>
      <c r="Y257" s="958"/>
      <c r="Z257" s="959"/>
      <c r="AA257" s="963"/>
      <c r="AB257" s="962"/>
      <c r="AC257" s="959"/>
      <c r="AD257" s="958"/>
      <c r="AE257" s="959"/>
      <c r="AF257" s="960"/>
      <c r="AG257" s="962"/>
      <c r="AH257" s="959"/>
      <c r="AI257" s="959"/>
      <c r="AJ257" s="958"/>
      <c r="AK257" s="959"/>
      <c r="AL257" s="960"/>
      <c r="AM257" s="958"/>
      <c r="AN257" s="959"/>
      <c r="AO257" s="959"/>
      <c r="AP257" s="959"/>
      <c r="AQ257" s="959"/>
      <c r="AR257" s="960"/>
      <c r="AS257" s="962"/>
      <c r="AT257" s="960"/>
      <c r="AU257" s="958"/>
      <c r="AV257" s="959"/>
      <c r="AW257" s="964"/>
      <c r="AX257" s="959"/>
      <c r="AY257" s="960"/>
      <c r="AZ257" s="963"/>
      <c r="BA257" s="964"/>
      <c r="BB257" s="965"/>
      <c r="BC257" s="690"/>
    </row>
    <row r="258" spans="1:55" ht="27" hidden="1" customHeight="1" thickBot="1" x14ac:dyDescent="0.6">
      <c r="A258" s="824"/>
      <c r="B258" s="825"/>
      <c r="C258" s="169"/>
      <c r="D258" s="1440" t="s">
        <v>2415</v>
      </c>
      <c r="E258" s="1440"/>
      <c r="F258" s="1440"/>
      <c r="G258" s="1440"/>
      <c r="H258" s="170"/>
      <c r="I258" s="166"/>
      <c r="J258" s="167"/>
      <c r="K258" s="167"/>
      <c r="L258" s="933"/>
      <c r="M258" s="170"/>
      <c r="N258" s="168"/>
      <c r="O258" s="168"/>
      <c r="P258" s="168"/>
      <c r="Q258" s="169"/>
      <c r="R258" s="170"/>
      <c r="S258" s="958"/>
      <c r="T258" s="959"/>
      <c r="U258" s="960"/>
      <c r="V258" s="963"/>
      <c r="W258" s="962"/>
      <c r="X258" s="960"/>
      <c r="Y258" s="958"/>
      <c r="Z258" s="959"/>
      <c r="AA258" s="963"/>
      <c r="AB258" s="962"/>
      <c r="AC258" s="959"/>
      <c r="AD258" s="958"/>
      <c r="AE258" s="959"/>
      <c r="AF258" s="960"/>
      <c r="AG258" s="962"/>
      <c r="AH258" s="959"/>
      <c r="AI258" s="959"/>
      <c r="AJ258" s="958"/>
      <c r="AK258" s="959"/>
      <c r="AL258" s="960"/>
      <c r="AM258" s="958"/>
      <c r="AN258" s="959"/>
      <c r="AO258" s="959"/>
      <c r="AP258" s="959"/>
      <c r="AQ258" s="959"/>
      <c r="AR258" s="960"/>
      <c r="AS258" s="962"/>
      <c r="AT258" s="960"/>
      <c r="AU258" s="958"/>
      <c r="AV258" s="959"/>
      <c r="AW258" s="964"/>
      <c r="AX258" s="959"/>
      <c r="AY258" s="960"/>
      <c r="AZ258" s="963"/>
      <c r="BA258" s="964"/>
      <c r="BB258" s="965"/>
      <c r="BC258" s="690"/>
    </row>
    <row r="259" spans="1:55" ht="27" hidden="1" customHeight="1" x14ac:dyDescent="0.55000000000000004">
      <c r="A259" s="1414"/>
      <c r="B259" s="1479"/>
      <c r="C259" s="1508" t="s">
        <v>2445</v>
      </c>
      <c r="D259" s="1508"/>
      <c r="E259" s="481"/>
      <c r="F259" s="1453"/>
      <c r="G259" s="966" t="s">
        <v>1389</v>
      </c>
      <c r="H259" s="967"/>
      <c r="I259" s="968"/>
      <c r="J259" s="969"/>
      <c r="K259" s="969"/>
      <c r="L259" s="970"/>
      <c r="M259" s="967"/>
      <c r="N259" s="971"/>
      <c r="O259" s="971"/>
      <c r="P259" s="971"/>
      <c r="Q259" s="972"/>
      <c r="R259" s="967"/>
      <c r="S259" s="943"/>
      <c r="T259" s="812"/>
      <c r="U259" s="942"/>
      <c r="V259" s="945"/>
      <c r="W259" s="941"/>
      <c r="X259" s="942"/>
      <c r="Y259" s="943"/>
      <c r="Z259" s="812"/>
      <c r="AA259" s="945"/>
      <c r="AB259" s="941"/>
      <c r="AC259" s="812"/>
      <c r="AD259" s="973"/>
      <c r="AE259" s="812"/>
      <c r="AF259" s="942"/>
      <c r="AG259" s="941"/>
      <c r="AH259" s="812"/>
      <c r="AI259" s="655"/>
      <c r="AJ259" s="943"/>
      <c r="AK259" s="812"/>
      <c r="AL259" s="942"/>
      <c r="AM259" s="943"/>
      <c r="AN259" s="812"/>
      <c r="AO259" s="812"/>
      <c r="AP259" s="812"/>
      <c r="AQ259" s="812"/>
      <c r="AR259" s="942"/>
      <c r="AS259" s="941"/>
      <c r="AT259" s="942"/>
      <c r="AU259" s="943"/>
      <c r="AV259" s="812"/>
      <c r="AW259" s="974"/>
      <c r="AX259" s="812"/>
      <c r="AY259" s="942"/>
      <c r="AZ259" s="945"/>
      <c r="BA259" s="974"/>
      <c r="BB259" s="975"/>
      <c r="BC259" s="650"/>
    </row>
    <row r="260" spans="1:55" ht="27" hidden="1" customHeight="1" x14ac:dyDescent="0.55000000000000004">
      <c r="A260" s="1429"/>
      <c r="B260" s="1481"/>
      <c r="C260" s="1508"/>
      <c r="D260" s="1508"/>
      <c r="E260" s="481"/>
      <c r="F260" s="1453"/>
      <c r="G260" s="101" t="s">
        <v>2401</v>
      </c>
      <c r="H260" s="203"/>
      <c r="I260" s="98"/>
      <c r="J260" s="204"/>
      <c r="K260" s="204"/>
      <c r="L260" s="927"/>
      <c r="M260" s="203"/>
      <c r="N260" s="205"/>
      <c r="O260" s="205"/>
      <c r="P260" s="205"/>
      <c r="Q260" s="206"/>
      <c r="R260" s="203"/>
      <c r="S260" s="956"/>
      <c r="T260" s="817"/>
      <c r="U260" s="929"/>
      <c r="V260" s="931"/>
      <c r="W260" s="955"/>
      <c r="X260" s="98"/>
      <c r="Y260" s="956"/>
      <c r="Z260" s="976"/>
      <c r="AA260" s="931"/>
      <c r="AB260" s="955"/>
      <c r="AC260" s="817"/>
      <c r="AD260" s="956"/>
      <c r="AE260" s="817"/>
      <c r="AF260" s="929"/>
      <c r="AG260" s="955"/>
      <c r="AH260" s="817"/>
      <c r="AI260" s="817"/>
      <c r="AJ260" s="956"/>
      <c r="AK260" s="817"/>
      <c r="AL260" s="929"/>
      <c r="AM260" s="956"/>
      <c r="AN260" s="817"/>
      <c r="AO260" s="817"/>
      <c r="AP260" s="817"/>
      <c r="AQ260" s="817"/>
      <c r="AR260" s="929"/>
      <c r="AS260" s="955"/>
      <c r="AT260" s="929"/>
      <c r="AU260" s="956"/>
      <c r="AV260" s="817"/>
      <c r="AW260" s="977"/>
      <c r="AX260" s="205"/>
      <c r="AY260" s="98"/>
      <c r="AZ260" s="206"/>
      <c r="BA260" s="977"/>
      <c r="BB260" s="519"/>
      <c r="BC260" s="502"/>
    </row>
    <row r="261" spans="1:55" ht="27" hidden="1" customHeight="1" thickBot="1" x14ac:dyDescent="0.6">
      <c r="A261" s="1429"/>
      <c r="B261" s="1481"/>
      <c r="C261" s="1515"/>
      <c r="D261" s="1515"/>
      <c r="E261" s="503" t="s">
        <v>2446</v>
      </c>
      <c r="F261" s="1511"/>
      <c r="G261" s="978" t="s">
        <v>1390</v>
      </c>
      <c r="H261" s="979"/>
      <c r="I261" s="980"/>
      <c r="J261" s="981"/>
      <c r="K261" s="981"/>
      <c r="L261" s="982"/>
      <c r="M261" s="979"/>
      <c r="N261" s="983"/>
      <c r="O261" s="983"/>
      <c r="P261" s="983"/>
      <c r="Q261" s="984"/>
      <c r="R261" s="979"/>
      <c r="S261" s="179"/>
      <c r="T261" s="985"/>
      <c r="U261" s="986"/>
      <c r="V261" s="987"/>
      <c r="W261" s="988"/>
      <c r="X261" s="693"/>
      <c r="Y261" s="179"/>
      <c r="Z261" s="181"/>
      <c r="AA261" s="182"/>
      <c r="AB261" s="183"/>
      <c r="AC261" s="181"/>
      <c r="AD261" s="179"/>
      <c r="AE261" s="181"/>
      <c r="AF261" s="184"/>
      <c r="AG261" s="183"/>
      <c r="AH261" s="181"/>
      <c r="AI261" s="181"/>
      <c r="AJ261" s="179"/>
      <c r="AK261" s="181"/>
      <c r="AL261" s="184"/>
      <c r="AM261" s="179"/>
      <c r="AN261" s="181"/>
      <c r="AO261" s="181"/>
      <c r="AP261" s="181"/>
      <c r="AQ261" s="181"/>
      <c r="AR261" s="184"/>
      <c r="AS261" s="988"/>
      <c r="AT261" s="986"/>
      <c r="AU261" s="989"/>
      <c r="AV261" s="985"/>
      <c r="AW261" s="990"/>
      <c r="AX261" s="825"/>
      <c r="AY261" s="693"/>
      <c r="AZ261" s="991"/>
      <c r="BA261" s="990"/>
      <c r="BB261" s="992"/>
      <c r="BC261" s="608"/>
    </row>
    <row r="262" spans="1:55" ht="27" hidden="1" customHeight="1" x14ac:dyDescent="0.55000000000000004">
      <c r="A262" s="1429"/>
      <c r="B262" s="1481"/>
      <c r="C262" s="1506" t="s">
        <v>2447</v>
      </c>
      <c r="D262" s="1506"/>
      <c r="E262" s="481"/>
      <c r="F262" s="1452"/>
      <c r="G262" s="482" t="s">
        <v>1389</v>
      </c>
      <c r="H262" s="993"/>
      <c r="I262" s="994"/>
      <c r="J262" s="995"/>
      <c r="K262" s="995"/>
      <c r="L262" s="996"/>
      <c r="M262" s="993"/>
      <c r="N262" s="997"/>
      <c r="O262" s="997"/>
      <c r="P262" s="997"/>
      <c r="Q262" s="998"/>
      <c r="R262" s="993"/>
      <c r="S262" s="943"/>
      <c r="T262" s="812"/>
      <c r="U262" s="942"/>
      <c r="V262" s="945"/>
      <c r="W262" s="941"/>
      <c r="X262" s="942"/>
      <c r="Y262" s="943"/>
      <c r="Z262" s="812"/>
      <c r="AA262" s="945"/>
      <c r="AB262" s="941"/>
      <c r="AC262" s="812"/>
      <c r="AD262" s="973"/>
      <c r="AE262" s="812"/>
      <c r="AF262" s="942"/>
      <c r="AG262" s="941"/>
      <c r="AH262" s="812"/>
      <c r="AI262" s="655"/>
      <c r="AJ262" s="943"/>
      <c r="AK262" s="812"/>
      <c r="AL262" s="942"/>
      <c r="AM262" s="943"/>
      <c r="AN262" s="812"/>
      <c r="AO262" s="812"/>
      <c r="AP262" s="812"/>
      <c r="AQ262" s="812"/>
      <c r="AR262" s="942"/>
      <c r="AS262" s="941"/>
      <c r="AT262" s="942"/>
      <c r="AU262" s="943"/>
      <c r="AV262" s="812"/>
      <c r="AW262" s="974"/>
      <c r="AX262" s="812"/>
      <c r="AY262" s="942"/>
      <c r="AZ262" s="945"/>
      <c r="BA262" s="974"/>
      <c r="BB262" s="975"/>
      <c r="BC262" s="650"/>
    </row>
    <row r="263" spans="1:55" ht="27" hidden="1" customHeight="1" x14ac:dyDescent="0.55000000000000004">
      <c r="A263" s="1429"/>
      <c r="B263" s="1481"/>
      <c r="C263" s="1508"/>
      <c r="D263" s="1508"/>
      <c r="E263" s="481"/>
      <c r="F263" s="1453"/>
      <c r="G263" s="101" t="s">
        <v>2401</v>
      </c>
      <c r="H263" s="203"/>
      <c r="I263" s="98"/>
      <c r="J263" s="204"/>
      <c r="K263" s="204"/>
      <c r="L263" s="927"/>
      <c r="M263" s="203"/>
      <c r="N263" s="205"/>
      <c r="O263" s="205"/>
      <c r="P263" s="205"/>
      <c r="Q263" s="206"/>
      <c r="R263" s="203"/>
      <c r="S263" s="956"/>
      <c r="T263" s="817"/>
      <c r="U263" s="929"/>
      <c r="V263" s="931"/>
      <c r="W263" s="955"/>
      <c r="X263" s="98"/>
      <c r="Y263" s="956"/>
      <c r="Z263" s="976"/>
      <c r="AA263" s="931"/>
      <c r="AB263" s="955"/>
      <c r="AC263" s="817"/>
      <c r="AD263" s="956"/>
      <c r="AE263" s="817"/>
      <c r="AF263" s="929"/>
      <c r="AG263" s="955"/>
      <c r="AH263" s="817"/>
      <c r="AI263" s="817"/>
      <c r="AJ263" s="956"/>
      <c r="AK263" s="817"/>
      <c r="AL263" s="929"/>
      <c r="AM263" s="956"/>
      <c r="AN263" s="817"/>
      <c r="AO263" s="817"/>
      <c r="AP263" s="817"/>
      <c r="AQ263" s="817"/>
      <c r="AR263" s="929"/>
      <c r="AS263" s="955"/>
      <c r="AT263" s="929"/>
      <c r="AU263" s="956"/>
      <c r="AV263" s="817"/>
      <c r="AW263" s="977"/>
      <c r="AX263" s="205"/>
      <c r="AY263" s="98"/>
      <c r="AZ263" s="206"/>
      <c r="BA263" s="977"/>
      <c r="BB263" s="519"/>
      <c r="BC263" s="502"/>
    </row>
    <row r="264" spans="1:55" ht="27" hidden="1" customHeight="1" thickBot="1" x14ac:dyDescent="0.6">
      <c r="A264" s="1429"/>
      <c r="B264" s="1481"/>
      <c r="C264" s="1510"/>
      <c r="D264" s="1510"/>
      <c r="E264" s="999" t="s">
        <v>2448</v>
      </c>
      <c r="F264" s="1511"/>
      <c r="G264" s="978" t="s">
        <v>1390</v>
      </c>
      <c r="H264" s="979"/>
      <c r="I264" s="980"/>
      <c r="J264" s="981"/>
      <c r="K264" s="981"/>
      <c r="L264" s="982"/>
      <c r="M264" s="979"/>
      <c r="N264" s="983"/>
      <c r="O264" s="983"/>
      <c r="P264" s="983"/>
      <c r="Q264" s="984"/>
      <c r="R264" s="979"/>
      <c r="S264" s="167"/>
      <c r="T264" s="1000"/>
      <c r="U264" s="1001"/>
      <c r="V264" s="1002"/>
      <c r="W264" s="1003"/>
      <c r="X264" s="693"/>
      <c r="Y264" s="167"/>
      <c r="Z264" s="168"/>
      <c r="AA264" s="169"/>
      <c r="AB264" s="170"/>
      <c r="AC264" s="168"/>
      <c r="AD264" s="167"/>
      <c r="AE264" s="168"/>
      <c r="AF264" s="166"/>
      <c r="AG264" s="170"/>
      <c r="AH264" s="168"/>
      <c r="AI264" s="168"/>
      <c r="AJ264" s="167"/>
      <c r="AK264" s="168"/>
      <c r="AL264" s="166"/>
      <c r="AM264" s="167"/>
      <c r="AN264" s="168"/>
      <c r="AO264" s="168"/>
      <c r="AP264" s="168"/>
      <c r="AQ264" s="168"/>
      <c r="AR264" s="166"/>
      <c r="AS264" s="1003"/>
      <c r="AT264" s="1001"/>
      <c r="AU264" s="1004"/>
      <c r="AV264" s="1000"/>
      <c r="AW264" s="990"/>
      <c r="AX264" s="825"/>
      <c r="AY264" s="693"/>
      <c r="AZ264" s="991"/>
      <c r="BA264" s="990"/>
      <c r="BB264" s="992"/>
      <c r="BC264" s="608"/>
    </row>
    <row r="265" spans="1:55" ht="27" hidden="1" customHeight="1" x14ac:dyDescent="0.55000000000000004">
      <c r="A265" s="1429"/>
      <c r="B265" s="1481"/>
      <c r="C265" s="1505" t="s">
        <v>2449</v>
      </c>
      <c r="D265" s="1506"/>
      <c r="E265" s="761"/>
      <c r="F265" s="1453"/>
      <c r="G265" s="966" t="s">
        <v>1389</v>
      </c>
      <c r="H265" s="967"/>
      <c r="I265" s="968"/>
      <c r="J265" s="969"/>
      <c r="K265" s="969"/>
      <c r="L265" s="970"/>
      <c r="M265" s="967"/>
      <c r="N265" s="971"/>
      <c r="O265" s="971"/>
      <c r="P265" s="971"/>
      <c r="Q265" s="972"/>
      <c r="R265" s="967"/>
      <c r="S265" s="943"/>
      <c r="T265" s="812"/>
      <c r="U265" s="942"/>
      <c r="V265" s="945"/>
      <c r="W265" s="941"/>
      <c r="X265" s="191"/>
      <c r="Y265" s="943"/>
      <c r="Z265" s="812"/>
      <c r="AA265" s="945"/>
      <c r="AB265" s="941"/>
      <c r="AC265" s="812"/>
      <c r="AD265" s="943"/>
      <c r="AE265" s="812"/>
      <c r="AF265" s="942"/>
      <c r="AG265" s="941"/>
      <c r="AH265" s="812"/>
      <c r="AI265" s="812"/>
      <c r="AJ265" s="943"/>
      <c r="AK265" s="812"/>
      <c r="AL265" s="942"/>
      <c r="AM265" s="943"/>
      <c r="AN265" s="812"/>
      <c r="AO265" s="812"/>
      <c r="AP265" s="812"/>
      <c r="AQ265" s="812"/>
      <c r="AR265" s="942"/>
      <c r="AS265" s="941"/>
      <c r="AT265" s="942"/>
      <c r="AU265" s="943"/>
      <c r="AV265" s="812"/>
      <c r="AW265" s="1005"/>
      <c r="AX265" s="193"/>
      <c r="AY265" s="191"/>
      <c r="AZ265" s="194"/>
      <c r="BA265" s="1005"/>
      <c r="BB265" s="1006"/>
      <c r="BC265" s="499"/>
    </row>
    <row r="266" spans="1:55" ht="27" hidden="1" customHeight="1" x14ac:dyDescent="0.55000000000000004">
      <c r="A266" s="1429"/>
      <c r="B266" s="1481"/>
      <c r="C266" s="1507"/>
      <c r="D266" s="1508"/>
      <c r="E266" s="481"/>
      <c r="F266" s="1453"/>
      <c r="G266" s="101" t="s">
        <v>2401</v>
      </c>
      <c r="H266" s="203"/>
      <c r="I266" s="98"/>
      <c r="J266" s="204"/>
      <c r="K266" s="204"/>
      <c r="L266" s="927"/>
      <c r="M266" s="203"/>
      <c r="N266" s="205"/>
      <c r="O266" s="205"/>
      <c r="P266" s="205"/>
      <c r="Q266" s="206"/>
      <c r="R266" s="203"/>
      <c r="S266" s="204"/>
      <c r="T266" s="205"/>
      <c r="U266" s="98"/>
      <c r="V266" s="206"/>
      <c r="W266" s="203"/>
      <c r="X266" s="98"/>
      <c r="Y266" s="204"/>
      <c r="Z266" s="205"/>
      <c r="AA266" s="206"/>
      <c r="AB266" s="203"/>
      <c r="AC266" s="205"/>
      <c r="AD266" s="204"/>
      <c r="AE266" s="205"/>
      <c r="AF266" s="98"/>
      <c r="AG266" s="203"/>
      <c r="AH266" s="205"/>
      <c r="AI266" s="205"/>
      <c r="AJ266" s="204"/>
      <c r="AK266" s="205"/>
      <c r="AL266" s="98"/>
      <c r="AM266" s="204"/>
      <c r="AN266" s="205"/>
      <c r="AO266" s="205"/>
      <c r="AP266" s="205"/>
      <c r="AQ266" s="205"/>
      <c r="AR266" s="98"/>
      <c r="AS266" s="203"/>
      <c r="AT266" s="98"/>
      <c r="AU266" s="204"/>
      <c r="AV266" s="205"/>
      <c r="AW266" s="977"/>
      <c r="AX266" s="205"/>
      <c r="AY266" s="98"/>
      <c r="AZ266" s="206"/>
      <c r="BA266" s="977"/>
      <c r="BB266" s="519"/>
      <c r="BC266" s="502"/>
    </row>
    <row r="267" spans="1:55" ht="27" hidden="1" customHeight="1" thickBot="1" x14ac:dyDescent="0.6">
      <c r="A267" s="1429"/>
      <c r="B267" s="1481"/>
      <c r="C267" s="1507"/>
      <c r="D267" s="1508"/>
      <c r="E267" s="999" t="s">
        <v>2450</v>
      </c>
      <c r="F267" s="1453"/>
      <c r="G267" s="1007" t="s">
        <v>1390</v>
      </c>
      <c r="H267" s="979"/>
      <c r="I267" s="980"/>
      <c r="J267" s="981"/>
      <c r="K267" s="981"/>
      <c r="L267" s="982"/>
      <c r="M267" s="979"/>
      <c r="N267" s="983"/>
      <c r="O267" s="983"/>
      <c r="P267" s="983"/>
      <c r="Q267" s="984"/>
      <c r="R267" s="979"/>
      <c r="S267" s="167"/>
      <c r="T267" s="168"/>
      <c r="U267" s="166"/>
      <c r="V267" s="169"/>
      <c r="W267" s="170"/>
      <c r="X267" s="166"/>
      <c r="Y267" s="167"/>
      <c r="Z267" s="168"/>
      <c r="AA267" s="169"/>
      <c r="AB267" s="170"/>
      <c r="AC267" s="168"/>
      <c r="AD267" s="167"/>
      <c r="AE267" s="168"/>
      <c r="AF267" s="166"/>
      <c r="AG267" s="170"/>
      <c r="AH267" s="168"/>
      <c r="AI267" s="168"/>
      <c r="AJ267" s="167"/>
      <c r="AK267" s="168"/>
      <c r="AL267" s="166"/>
      <c r="AM267" s="167"/>
      <c r="AN267" s="168"/>
      <c r="AO267" s="168"/>
      <c r="AP267" s="168"/>
      <c r="AQ267" s="168"/>
      <c r="AR267" s="166"/>
      <c r="AS267" s="170"/>
      <c r="AT267" s="166"/>
      <c r="AU267" s="167"/>
      <c r="AV267" s="168"/>
      <c r="AW267" s="171"/>
      <c r="AX267" s="168"/>
      <c r="AY267" s="166"/>
      <c r="AZ267" s="169"/>
      <c r="BA267" s="171"/>
      <c r="BB267" s="172"/>
      <c r="BC267" s="173"/>
    </row>
    <row r="268" spans="1:55" ht="27" hidden="1" customHeight="1" x14ac:dyDescent="0.55000000000000004">
      <c r="A268" s="1429"/>
      <c r="B268" s="1481"/>
      <c r="C268" s="1505" t="s">
        <v>2447</v>
      </c>
      <c r="D268" s="1506"/>
      <c r="E268" s="761"/>
      <c r="F268" s="1008"/>
      <c r="G268" s="482" t="s">
        <v>1389</v>
      </c>
      <c r="H268" s="993"/>
      <c r="I268" s="994"/>
      <c r="J268" s="995"/>
      <c r="K268" s="995"/>
      <c r="L268" s="996"/>
      <c r="M268" s="993"/>
      <c r="N268" s="997"/>
      <c r="O268" s="997"/>
      <c r="P268" s="997"/>
      <c r="Q268" s="998"/>
      <c r="R268" s="993"/>
      <c r="S268" s="943"/>
      <c r="T268" s="812"/>
      <c r="U268" s="942"/>
      <c r="V268" s="945"/>
      <c r="W268" s="941"/>
      <c r="X268" s="942"/>
      <c r="Y268" s="943"/>
      <c r="Z268" s="812"/>
      <c r="AA268" s="945"/>
      <c r="AB268" s="941"/>
      <c r="AC268" s="812"/>
      <c r="AD268" s="943"/>
      <c r="AE268" s="812"/>
      <c r="AF268" s="942"/>
      <c r="AG268" s="941"/>
      <c r="AH268" s="812"/>
      <c r="AI268" s="812"/>
      <c r="AJ268" s="943"/>
      <c r="AK268" s="812"/>
      <c r="AL268" s="942"/>
      <c r="AM268" s="943"/>
      <c r="AN268" s="812"/>
      <c r="AO268" s="812"/>
      <c r="AP268" s="812"/>
      <c r="AQ268" s="812"/>
      <c r="AR268" s="942"/>
      <c r="AS268" s="941"/>
      <c r="AT268" s="942"/>
      <c r="AU268" s="943"/>
      <c r="AV268" s="812"/>
      <c r="AW268" s="974"/>
      <c r="AX268" s="812"/>
      <c r="AY268" s="942"/>
      <c r="AZ268" s="945"/>
      <c r="BA268" s="974"/>
      <c r="BB268" s="975"/>
      <c r="BC268" s="650"/>
    </row>
    <row r="269" spans="1:55" ht="27" hidden="1" customHeight="1" x14ac:dyDescent="0.55000000000000004">
      <c r="A269" s="1429"/>
      <c r="B269" s="1481"/>
      <c r="C269" s="1507"/>
      <c r="D269" s="1508"/>
      <c r="E269" s="481"/>
      <c r="F269" s="1009"/>
      <c r="G269" s="101" t="s">
        <v>2401</v>
      </c>
      <c r="H269" s="203"/>
      <c r="I269" s="98"/>
      <c r="J269" s="204"/>
      <c r="K269" s="204"/>
      <c r="L269" s="927"/>
      <c r="M269" s="203"/>
      <c r="N269" s="205"/>
      <c r="O269" s="205"/>
      <c r="P269" s="205"/>
      <c r="Q269" s="206"/>
      <c r="R269" s="203"/>
      <c r="S269" s="956"/>
      <c r="T269" s="817"/>
      <c r="U269" s="929"/>
      <c r="V269" s="931"/>
      <c r="W269" s="955"/>
      <c r="X269" s="929"/>
      <c r="Y269" s="956"/>
      <c r="Z269" s="817"/>
      <c r="AA269" s="931"/>
      <c r="AB269" s="955"/>
      <c r="AC269" s="817"/>
      <c r="AD269" s="956"/>
      <c r="AE269" s="817"/>
      <c r="AF269" s="929"/>
      <c r="AG269" s="955"/>
      <c r="AH269" s="817"/>
      <c r="AI269" s="817"/>
      <c r="AJ269" s="956"/>
      <c r="AK269" s="817"/>
      <c r="AL269" s="929"/>
      <c r="AM269" s="956"/>
      <c r="AN269" s="817"/>
      <c r="AO269" s="817"/>
      <c r="AP269" s="817"/>
      <c r="AQ269" s="817"/>
      <c r="AR269" s="929"/>
      <c r="AS269" s="955"/>
      <c r="AT269" s="929"/>
      <c r="AU269" s="956"/>
      <c r="AV269" s="817"/>
      <c r="AW269" s="930"/>
      <c r="AX269" s="817"/>
      <c r="AY269" s="929"/>
      <c r="AZ269" s="931"/>
      <c r="BA269" s="930"/>
      <c r="BB269" s="932"/>
      <c r="BC269" s="401"/>
    </row>
    <row r="270" spans="1:55" ht="27" hidden="1" customHeight="1" thickBot="1" x14ac:dyDescent="0.6">
      <c r="A270" s="1429"/>
      <c r="B270" s="1481"/>
      <c r="C270" s="1509"/>
      <c r="D270" s="1510"/>
      <c r="E270" s="1010" t="s">
        <v>2450</v>
      </c>
      <c r="F270" s="1011"/>
      <c r="G270" s="978" t="s">
        <v>1390</v>
      </c>
      <c r="H270" s="1012"/>
      <c r="I270" s="1013"/>
      <c r="J270" s="1014"/>
      <c r="K270" s="1014"/>
      <c r="L270" s="1015"/>
      <c r="M270" s="1012"/>
      <c r="N270" s="1016"/>
      <c r="O270" s="1016"/>
      <c r="P270" s="1016"/>
      <c r="Q270" s="1017"/>
      <c r="R270" s="1012"/>
      <c r="S270" s="1018"/>
      <c r="T270" s="825"/>
      <c r="U270" s="693"/>
      <c r="V270" s="991"/>
      <c r="W270" s="1019"/>
      <c r="X270" s="693"/>
      <c r="Y270" s="1018"/>
      <c r="Z270" s="181"/>
      <c r="AA270" s="991"/>
      <c r="AB270" s="1019"/>
      <c r="AC270" s="825"/>
      <c r="AD270" s="1018"/>
      <c r="AE270" s="825"/>
      <c r="AF270" s="693"/>
      <c r="AG270" s="1019"/>
      <c r="AH270" s="825"/>
      <c r="AI270" s="825"/>
      <c r="AJ270" s="1018"/>
      <c r="AK270" s="825"/>
      <c r="AL270" s="693"/>
      <c r="AM270" s="1018"/>
      <c r="AN270" s="825"/>
      <c r="AO270" s="825"/>
      <c r="AP270" s="825"/>
      <c r="AQ270" s="825"/>
      <c r="AR270" s="693"/>
      <c r="AS270" s="1019"/>
      <c r="AT270" s="693"/>
      <c r="AU270" s="1018"/>
      <c r="AV270" s="825"/>
      <c r="AW270" s="990"/>
      <c r="AX270" s="825"/>
      <c r="AY270" s="693"/>
      <c r="AZ270" s="991"/>
      <c r="BA270" s="990"/>
      <c r="BB270" s="992"/>
      <c r="BC270" s="608"/>
    </row>
    <row r="271" spans="1:55" ht="27" hidden="1" customHeight="1" x14ac:dyDescent="0.55000000000000004">
      <c r="A271" s="1429"/>
      <c r="B271" s="1481"/>
      <c r="C271" s="1505" t="s">
        <v>2451</v>
      </c>
      <c r="D271" s="1506"/>
      <c r="E271" s="761"/>
      <c r="F271" s="1008"/>
      <c r="G271" s="482" t="s">
        <v>1389</v>
      </c>
      <c r="H271" s="993"/>
      <c r="I271" s="994"/>
      <c r="J271" s="995"/>
      <c r="K271" s="995"/>
      <c r="L271" s="996"/>
      <c r="M271" s="993"/>
      <c r="N271" s="997"/>
      <c r="O271" s="997"/>
      <c r="P271" s="997"/>
      <c r="Q271" s="998"/>
      <c r="R271" s="993"/>
      <c r="S271" s="943"/>
      <c r="T271" s="812"/>
      <c r="U271" s="942"/>
      <c r="V271" s="945"/>
      <c r="W271" s="941"/>
      <c r="X271" s="942"/>
      <c r="Y271" s="943"/>
      <c r="Z271" s="812"/>
      <c r="AA271" s="945"/>
      <c r="AB271" s="941"/>
      <c r="AC271" s="812"/>
      <c r="AD271" s="943"/>
      <c r="AE271" s="812"/>
      <c r="AF271" s="942"/>
      <c r="AG271" s="941"/>
      <c r="AH271" s="812"/>
      <c r="AI271" s="812"/>
      <c r="AJ271" s="943"/>
      <c r="AK271" s="812"/>
      <c r="AL271" s="942"/>
      <c r="AM271" s="943"/>
      <c r="AN271" s="812"/>
      <c r="AO271" s="812"/>
      <c r="AP271" s="812"/>
      <c r="AQ271" s="812"/>
      <c r="AR271" s="942"/>
      <c r="AS271" s="941"/>
      <c r="AT271" s="942"/>
      <c r="AU271" s="943"/>
      <c r="AV271" s="812"/>
      <c r="AW271" s="974"/>
      <c r="AX271" s="812"/>
      <c r="AY271" s="942"/>
      <c r="AZ271" s="945"/>
      <c r="BA271" s="974"/>
      <c r="BB271" s="975"/>
      <c r="BC271" s="650"/>
    </row>
    <row r="272" spans="1:55" ht="27" hidden="1" customHeight="1" x14ac:dyDescent="0.55000000000000004">
      <c r="A272" s="1429"/>
      <c r="B272" s="1481"/>
      <c r="C272" s="1507"/>
      <c r="D272" s="1508"/>
      <c r="E272" s="481"/>
      <c r="F272" s="1009"/>
      <c r="G272" s="101" t="s">
        <v>2401</v>
      </c>
      <c r="H272" s="203"/>
      <c r="I272" s="98"/>
      <c r="J272" s="204"/>
      <c r="K272" s="204"/>
      <c r="L272" s="927"/>
      <c r="M272" s="203"/>
      <c r="N272" s="205"/>
      <c r="O272" s="205"/>
      <c r="P272" s="205"/>
      <c r="Q272" s="206"/>
      <c r="R272" s="203"/>
      <c r="S272" s="956"/>
      <c r="T272" s="817"/>
      <c r="U272" s="929"/>
      <c r="V272" s="931"/>
      <c r="W272" s="955"/>
      <c r="X272" s="929"/>
      <c r="Y272" s="956"/>
      <c r="Z272" s="817"/>
      <c r="AA272" s="931"/>
      <c r="AB272" s="955"/>
      <c r="AC272" s="817"/>
      <c r="AD272" s="192"/>
      <c r="AE272" s="817"/>
      <c r="AF272" s="929"/>
      <c r="AG272" s="955"/>
      <c r="AH272" s="817"/>
      <c r="AI272" s="193"/>
      <c r="AJ272" s="956"/>
      <c r="AK272" s="817"/>
      <c r="AL272" s="929"/>
      <c r="AM272" s="956"/>
      <c r="AN272" s="817"/>
      <c r="AO272" s="817"/>
      <c r="AP272" s="817"/>
      <c r="AQ272" s="817"/>
      <c r="AR272" s="929"/>
      <c r="AS272" s="955"/>
      <c r="AT272" s="929"/>
      <c r="AU272" s="956"/>
      <c r="AV272" s="817"/>
      <c r="AW272" s="930"/>
      <c r="AX272" s="817"/>
      <c r="AY272" s="929"/>
      <c r="AZ272" s="931"/>
      <c r="BA272" s="930"/>
      <c r="BB272" s="932"/>
      <c r="BC272" s="401"/>
    </row>
    <row r="273" spans="1:59" ht="27" hidden="1" customHeight="1" thickBot="1" x14ac:dyDescent="0.6">
      <c r="A273" s="1429"/>
      <c r="B273" s="1481"/>
      <c r="C273" s="1509"/>
      <c r="D273" s="1510"/>
      <c r="E273" s="1010" t="s">
        <v>2452</v>
      </c>
      <c r="F273" s="1011"/>
      <c r="G273" s="978" t="s">
        <v>1390</v>
      </c>
      <c r="H273" s="1012"/>
      <c r="I273" s="1013"/>
      <c r="J273" s="1014"/>
      <c r="K273" s="1014"/>
      <c r="L273" s="1015"/>
      <c r="M273" s="1012"/>
      <c r="N273" s="1016"/>
      <c r="O273" s="1016"/>
      <c r="P273" s="1016"/>
      <c r="Q273" s="1017"/>
      <c r="R273" s="1012"/>
      <c r="S273" s="1018"/>
      <c r="T273" s="825"/>
      <c r="U273" s="693"/>
      <c r="V273" s="991"/>
      <c r="W273" s="1019"/>
      <c r="X273" s="693"/>
      <c r="Y273" s="1018"/>
      <c r="Z273" s="825"/>
      <c r="AA273" s="991"/>
      <c r="AB273" s="1019"/>
      <c r="AC273" s="825"/>
      <c r="AD273" s="1018"/>
      <c r="AE273" s="825"/>
      <c r="AF273" s="184"/>
      <c r="AG273" s="1019"/>
      <c r="AH273" s="825"/>
      <c r="AI273" s="825"/>
      <c r="AJ273" s="1018"/>
      <c r="AK273" s="181"/>
      <c r="AL273" s="693"/>
      <c r="AM273" s="1018"/>
      <c r="AN273" s="825"/>
      <c r="AO273" s="825"/>
      <c r="AP273" s="825"/>
      <c r="AQ273" s="825"/>
      <c r="AR273" s="693"/>
      <c r="AS273" s="1019"/>
      <c r="AT273" s="693"/>
      <c r="AU273" s="1018"/>
      <c r="AV273" s="825"/>
      <c r="AW273" s="990"/>
      <c r="AX273" s="825"/>
      <c r="AY273" s="693"/>
      <c r="AZ273" s="991"/>
      <c r="BA273" s="990"/>
      <c r="BB273" s="992"/>
      <c r="BC273" s="608"/>
    </row>
    <row r="274" spans="1:59" ht="27" hidden="1" customHeight="1" x14ac:dyDescent="0.55000000000000004">
      <c r="A274" s="1429"/>
      <c r="B274" s="1481"/>
      <c r="C274" s="1506" t="s">
        <v>2453</v>
      </c>
      <c r="D274" s="1506"/>
      <c r="E274" s="761"/>
      <c r="F274" s="1452"/>
      <c r="G274" s="482" t="s">
        <v>1389</v>
      </c>
      <c r="H274" s="993"/>
      <c r="I274" s="994"/>
      <c r="J274" s="995"/>
      <c r="K274" s="995"/>
      <c r="L274" s="996"/>
      <c r="M274" s="993"/>
      <c r="N274" s="997"/>
      <c r="O274" s="997"/>
      <c r="P274" s="997"/>
      <c r="Q274" s="998"/>
      <c r="R274" s="993"/>
      <c r="S274" s="943"/>
      <c r="T274" s="812"/>
      <c r="U274" s="942"/>
      <c r="V274" s="945"/>
      <c r="W274" s="941"/>
      <c r="X274" s="942"/>
      <c r="Y274" s="943"/>
      <c r="Z274" s="812"/>
      <c r="AA274" s="945"/>
      <c r="AB274" s="941"/>
      <c r="AC274" s="812"/>
      <c r="AD274" s="943"/>
      <c r="AE274" s="812"/>
      <c r="AF274" s="942"/>
      <c r="AG274" s="941"/>
      <c r="AH274" s="812"/>
      <c r="AI274" s="812"/>
      <c r="AJ274" s="943"/>
      <c r="AK274" s="812"/>
      <c r="AL274" s="942"/>
      <c r="AM274" s="943"/>
      <c r="AN274" s="812"/>
      <c r="AO274" s="812"/>
      <c r="AP274" s="812"/>
      <c r="AQ274" s="812"/>
      <c r="AR274" s="942"/>
      <c r="AS274" s="941"/>
      <c r="AT274" s="942"/>
      <c r="AU274" s="943"/>
      <c r="AV274" s="812"/>
      <c r="AW274" s="974"/>
      <c r="AX274" s="812"/>
      <c r="AY274" s="942"/>
      <c r="AZ274" s="945"/>
      <c r="BA274" s="974"/>
      <c r="BB274" s="975"/>
      <c r="BC274" s="650"/>
    </row>
    <row r="275" spans="1:59" ht="27" hidden="1" customHeight="1" x14ac:dyDescent="0.55000000000000004">
      <c r="A275" s="1429"/>
      <c r="B275" s="1481"/>
      <c r="C275" s="1508"/>
      <c r="D275" s="1508"/>
      <c r="E275" s="481"/>
      <c r="F275" s="1453"/>
      <c r="G275" s="557" t="s">
        <v>1390</v>
      </c>
      <c r="H275" s="1020"/>
      <c r="I275" s="1021"/>
      <c r="J275" s="1022"/>
      <c r="K275" s="1022"/>
      <c r="L275" s="1023"/>
      <c r="M275" s="1020"/>
      <c r="N275" s="1024"/>
      <c r="O275" s="1024"/>
      <c r="P275" s="1024"/>
      <c r="Q275" s="557"/>
      <c r="R275" s="1020"/>
      <c r="S275" s="956"/>
      <c r="T275" s="817"/>
      <c r="U275" s="166"/>
      <c r="V275" s="169"/>
      <c r="W275" s="955"/>
      <c r="X275" s="929"/>
      <c r="Y275" s="956"/>
      <c r="Z275" s="168"/>
      <c r="AA275" s="169"/>
      <c r="AB275" s="955"/>
      <c r="AC275" s="817"/>
      <c r="AD275" s="956"/>
      <c r="AE275" s="168"/>
      <c r="AF275" s="166"/>
      <c r="AG275" s="955"/>
      <c r="AH275" s="817"/>
      <c r="AI275" s="817"/>
      <c r="AJ275" s="167"/>
      <c r="AK275" s="168"/>
      <c r="AL275" s="929"/>
      <c r="AM275" s="956"/>
      <c r="AN275" s="817"/>
      <c r="AO275" s="168"/>
      <c r="AP275" s="168"/>
      <c r="AQ275" s="817"/>
      <c r="AR275" s="929"/>
      <c r="AS275" s="955"/>
      <c r="AT275" s="166"/>
      <c r="AU275" s="167"/>
      <c r="AV275" s="817"/>
      <c r="AW275" s="930"/>
      <c r="AX275" s="817"/>
      <c r="AY275" s="817"/>
      <c r="AZ275" s="166"/>
      <c r="BA275" s="171"/>
      <c r="BB275" s="172"/>
      <c r="BC275" s="1025"/>
    </row>
    <row r="276" spans="1:59" ht="27" hidden="1" customHeight="1" thickBot="1" x14ac:dyDescent="0.6">
      <c r="A276" s="1429"/>
      <c r="B276" s="1481"/>
      <c r="C276" s="1510"/>
      <c r="D276" s="1510"/>
      <c r="E276" s="1010"/>
      <c r="F276" s="1511"/>
      <c r="G276" s="101" t="s">
        <v>2391</v>
      </c>
      <c r="H276" s="203"/>
      <c r="I276" s="98"/>
      <c r="J276" s="204"/>
      <c r="K276" s="204"/>
      <c r="L276" s="927"/>
      <c r="M276" s="203"/>
      <c r="N276" s="205"/>
      <c r="O276" s="205"/>
      <c r="P276" s="205"/>
      <c r="Q276" s="206"/>
      <c r="R276" s="203"/>
      <c r="S276" s="1018"/>
      <c r="T276" s="825"/>
      <c r="U276" s="693"/>
      <c r="V276" s="991"/>
      <c r="W276" s="1019"/>
      <c r="X276" s="693"/>
      <c r="Y276" s="1026"/>
      <c r="Z276" s="825"/>
      <c r="AA276" s="991"/>
      <c r="AB276" s="1019"/>
      <c r="AC276" s="181"/>
      <c r="AD276" s="1026"/>
      <c r="AE276" s="825"/>
      <c r="AF276" s="693"/>
      <c r="AG276" s="1019"/>
      <c r="AH276" s="825"/>
      <c r="AI276" s="1027"/>
      <c r="AJ276" s="1018"/>
      <c r="AK276" s="825"/>
      <c r="AL276" s="693"/>
      <c r="AM276" s="1018"/>
      <c r="AN276" s="825"/>
      <c r="AO276" s="825"/>
      <c r="AP276" s="825"/>
      <c r="AQ276" s="825"/>
      <c r="AR276" s="693"/>
      <c r="AS276" s="1019"/>
      <c r="AT276" s="693"/>
      <c r="AU276" s="1018"/>
      <c r="AV276" s="825"/>
      <c r="AW276" s="990"/>
      <c r="AX276" s="825"/>
      <c r="AY276" s="693"/>
      <c r="AZ276" s="991"/>
      <c r="BA276" s="171"/>
      <c r="BB276" s="172"/>
      <c r="BC276" s="475"/>
    </row>
    <row r="277" spans="1:59" ht="27" hidden="1" customHeight="1" x14ac:dyDescent="0.55000000000000004">
      <c r="A277" s="1429"/>
      <c r="B277" s="1481"/>
      <c r="C277" s="1506"/>
      <c r="D277" s="1506"/>
      <c r="E277" s="761"/>
      <c r="F277" s="1452"/>
      <c r="G277" s="482" t="s">
        <v>1389</v>
      </c>
      <c r="H277" s="993"/>
      <c r="I277" s="994"/>
      <c r="J277" s="995"/>
      <c r="K277" s="995"/>
      <c r="L277" s="996"/>
      <c r="M277" s="993"/>
      <c r="N277" s="997"/>
      <c r="O277" s="997"/>
      <c r="P277" s="997"/>
      <c r="Q277" s="998"/>
      <c r="R277" s="993"/>
      <c r="S277" s="943"/>
      <c r="T277" s="812"/>
      <c r="U277" s="942"/>
      <c r="V277" s="945"/>
      <c r="W277" s="941"/>
      <c r="X277" s="942"/>
      <c r="Y277" s="943"/>
      <c r="Z277" s="168"/>
      <c r="AA277" s="1028"/>
      <c r="AB277" s="1029"/>
      <c r="AC277" s="812"/>
      <c r="AD277" s="943"/>
      <c r="AE277" s="812"/>
      <c r="AF277" s="942"/>
      <c r="AG277" s="941"/>
      <c r="AH277" s="812"/>
      <c r="AI277" s="812"/>
      <c r="AJ277" s="943"/>
      <c r="AK277" s="812"/>
      <c r="AL277" s="942"/>
      <c r="AM277" s="943"/>
      <c r="AN277" s="812"/>
      <c r="AO277" s="812"/>
      <c r="AP277" s="812"/>
      <c r="AQ277" s="812"/>
      <c r="AR277" s="942"/>
      <c r="AS277" s="941"/>
      <c r="AT277" s="942"/>
      <c r="AU277" s="943"/>
      <c r="AV277" s="812"/>
      <c r="AW277" s="974"/>
      <c r="AX277" s="812"/>
      <c r="AY277" s="942"/>
      <c r="AZ277" s="945"/>
      <c r="BA277" s="974"/>
      <c r="BB277" s="975"/>
      <c r="BC277" s="650"/>
    </row>
    <row r="278" spans="1:59" ht="27" hidden="1" customHeight="1" x14ac:dyDescent="0.55000000000000004">
      <c r="A278" s="1429"/>
      <c r="B278" s="1481"/>
      <c r="C278" s="1508"/>
      <c r="D278" s="1508"/>
      <c r="E278" s="481"/>
      <c r="F278" s="1453"/>
      <c r="G278" s="557" t="s">
        <v>1390</v>
      </c>
      <c r="H278" s="979"/>
      <c r="I278" s="980"/>
      <c r="J278" s="981"/>
      <c r="K278" s="981"/>
      <c r="L278" s="982"/>
      <c r="M278" s="979"/>
      <c r="N278" s="983"/>
      <c r="O278" s="983"/>
      <c r="P278" s="983"/>
      <c r="Q278" s="984"/>
      <c r="R278" s="979"/>
      <c r="S278" s="204"/>
      <c r="T278" s="205"/>
      <c r="U278" s="98"/>
      <c r="V278" s="206"/>
      <c r="W278" s="203"/>
      <c r="X278" s="98"/>
      <c r="Y278" s="204"/>
      <c r="Z278" s="817"/>
      <c r="AA278" s="931"/>
      <c r="AB278" s="955"/>
      <c r="AC278" s="205"/>
      <c r="AD278" s="204"/>
      <c r="AE278" s="205"/>
      <c r="AF278" s="98"/>
      <c r="AG278" s="203"/>
      <c r="AH278" s="205"/>
      <c r="AI278" s="205"/>
      <c r="AJ278" s="204"/>
      <c r="AK278" s="205"/>
      <c r="AL278" s="98"/>
      <c r="AM278" s="204"/>
      <c r="AN278" s="205"/>
      <c r="AO278" s="205"/>
      <c r="AP278" s="205"/>
      <c r="AQ278" s="205"/>
      <c r="AR278" s="98"/>
      <c r="AS278" s="203"/>
      <c r="AT278" s="98"/>
      <c r="AU278" s="204"/>
      <c r="AV278" s="205"/>
      <c r="AW278" s="977"/>
      <c r="AX278" s="205"/>
      <c r="AY278" s="98"/>
      <c r="AZ278" s="206"/>
      <c r="BA278" s="977"/>
      <c r="BB278" s="519"/>
      <c r="BC278" s="502"/>
    </row>
    <row r="279" spans="1:59" ht="27" hidden="1" customHeight="1" thickBot="1" x14ac:dyDescent="0.6">
      <c r="A279" s="1410"/>
      <c r="B279" s="1514"/>
      <c r="C279" s="1510"/>
      <c r="D279" s="1510"/>
      <c r="E279" s="1010"/>
      <c r="F279" s="1511"/>
      <c r="G279" s="101" t="s">
        <v>2391</v>
      </c>
      <c r="H279" s="203"/>
      <c r="I279" s="98"/>
      <c r="J279" s="204"/>
      <c r="K279" s="204"/>
      <c r="L279" s="927"/>
      <c r="M279" s="203"/>
      <c r="N279" s="205"/>
      <c r="O279" s="205"/>
      <c r="P279" s="205"/>
      <c r="Q279" s="206"/>
      <c r="R279" s="203"/>
      <c r="S279" s="1018"/>
      <c r="T279" s="825"/>
      <c r="U279" s="693"/>
      <c r="V279" s="991"/>
      <c r="W279" s="1019"/>
      <c r="X279" s="693"/>
      <c r="Y279" s="1018"/>
      <c r="Z279" s="692"/>
      <c r="AA279" s="1030"/>
      <c r="AB279" s="1031"/>
      <c r="AC279" s="825"/>
      <c r="AD279" s="1018"/>
      <c r="AE279" s="825"/>
      <c r="AF279" s="693"/>
      <c r="AG279" s="1019"/>
      <c r="AH279" s="825"/>
      <c r="AI279" s="825"/>
      <c r="AJ279" s="1018"/>
      <c r="AK279" s="825"/>
      <c r="AL279" s="693"/>
      <c r="AM279" s="1018"/>
      <c r="AN279" s="825"/>
      <c r="AO279" s="825"/>
      <c r="AP279" s="825"/>
      <c r="AQ279" s="825"/>
      <c r="AR279" s="693"/>
      <c r="AS279" s="1019"/>
      <c r="AT279" s="693"/>
      <c r="AU279" s="1018"/>
      <c r="AV279" s="825"/>
      <c r="AW279" s="990"/>
      <c r="AX279" s="825"/>
      <c r="AY279" s="693"/>
      <c r="AZ279" s="991"/>
      <c r="BA279" s="990"/>
      <c r="BB279" s="992"/>
      <c r="BC279" s="608"/>
    </row>
    <row r="280" spans="1:59" s="97" customFormat="1" ht="38.25" hidden="1" customHeight="1" x14ac:dyDescent="0.55000000000000004">
      <c r="A280" s="1494" t="s">
        <v>2454</v>
      </c>
      <c r="B280" s="1495"/>
      <c r="C280" s="1495"/>
      <c r="D280" s="1495"/>
      <c r="E280" s="1495"/>
      <c r="F280" s="1495"/>
      <c r="G280" s="1495"/>
      <c r="H280" s="115"/>
      <c r="I280" s="116"/>
      <c r="J280" s="123"/>
      <c r="K280" s="123"/>
      <c r="L280" s="1032"/>
      <c r="M280" s="115"/>
      <c r="N280" s="124"/>
      <c r="O280" s="124"/>
      <c r="P280" s="124"/>
      <c r="Q280" s="1033"/>
      <c r="R280" s="115"/>
      <c r="S280" s="1034"/>
      <c r="T280" s="1035"/>
      <c r="U280" s="1036"/>
      <c r="V280" s="1037"/>
      <c r="W280" s="1038"/>
      <c r="X280" s="1036"/>
      <c r="Y280" s="1039"/>
      <c r="Z280" s="124"/>
      <c r="AA280" s="1033"/>
      <c r="AB280" s="1038"/>
      <c r="AC280" s="1035"/>
      <c r="AD280" s="1039"/>
      <c r="AE280" s="1035"/>
      <c r="AF280" s="1036"/>
      <c r="AG280" s="1038"/>
      <c r="AH280" s="1035"/>
      <c r="AI280" s="1035"/>
      <c r="AJ280" s="1039"/>
      <c r="AK280" s="1035"/>
      <c r="AL280" s="1036"/>
      <c r="AM280" s="1039"/>
      <c r="AN280" s="1035"/>
      <c r="AO280" s="1035"/>
      <c r="AP280" s="1035"/>
      <c r="AQ280" s="1035"/>
      <c r="AR280" s="1036"/>
      <c r="AS280" s="1038"/>
      <c r="AT280" s="1036"/>
      <c r="AU280" s="1039"/>
      <c r="AV280" s="1035"/>
      <c r="AW280" s="1040"/>
      <c r="AX280" s="1035"/>
      <c r="AY280" s="1036"/>
      <c r="AZ280" s="1037"/>
      <c r="BA280" s="1040"/>
      <c r="BB280" s="1041"/>
      <c r="BC280" s="1042"/>
      <c r="BD280" s="1043">
        <f>SUM(Y280:AW280)/21</f>
        <v>0</v>
      </c>
      <c r="BG280" s="1044"/>
    </row>
    <row r="281" spans="1:59" ht="27" hidden="1" customHeight="1" x14ac:dyDescent="0.55000000000000004">
      <c r="A281" s="1443" t="s">
        <v>2415</v>
      </c>
      <c r="B281" s="1390"/>
      <c r="C281" s="1390"/>
      <c r="D281" s="1390"/>
      <c r="E281" s="1390"/>
      <c r="F281" s="1390"/>
      <c r="G281" s="1390"/>
      <c r="H281" s="1045"/>
      <c r="I281" s="104"/>
      <c r="J281" s="106"/>
      <c r="K281" s="106"/>
      <c r="L281" s="1046"/>
      <c r="M281" s="1045"/>
      <c r="N281" s="735"/>
      <c r="O281" s="735"/>
      <c r="P281" s="735"/>
      <c r="Q281" s="101"/>
      <c r="R281" s="1045"/>
      <c r="S281" s="1047"/>
      <c r="T281" s="1048"/>
      <c r="U281" s="1049"/>
      <c r="V281" s="1050"/>
      <c r="W281" s="1051"/>
      <c r="X281" s="1049"/>
      <c r="Y281" s="1047"/>
      <c r="Z281" s="1048"/>
      <c r="AA281" s="1050"/>
      <c r="AB281" s="1051"/>
      <c r="AC281" s="1048"/>
      <c r="AD281" s="1047"/>
      <c r="AE281" s="1048"/>
      <c r="AF281" s="1049"/>
      <c r="AG281" s="1051"/>
      <c r="AH281" s="1048"/>
      <c r="AI281" s="1048"/>
      <c r="AJ281" s="1047"/>
      <c r="AK281" s="1048"/>
      <c r="AL281" s="1049"/>
      <c r="AM281" s="1047"/>
      <c r="AN281" s="1048"/>
      <c r="AO281" s="1048"/>
      <c r="AP281" s="1048"/>
      <c r="AQ281" s="1048"/>
      <c r="AR281" s="1049"/>
      <c r="AS281" s="1051"/>
      <c r="AT281" s="1049"/>
      <c r="AU281" s="1047"/>
      <c r="AV281" s="1048"/>
      <c r="AW281" s="1052"/>
      <c r="AX281" s="1048"/>
      <c r="AY281" s="1049"/>
      <c r="AZ281" s="1050"/>
      <c r="BA281" s="1052"/>
      <c r="BB281" s="1053"/>
      <c r="BC281" s="1054"/>
    </row>
    <row r="282" spans="1:59" ht="27" hidden="1" customHeight="1" thickBot="1" x14ac:dyDescent="0.6">
      <c r="A282" s="1444" t="s">
        <v>2414</v>
      </c>
      <c r="B282" s="1445"/>
      <c r="C282" s="1445"/>
      <c r="D282" s="1445"/>
      <c r="E282" s="1445"/>
      <c r="F282" s="1445"/>
      <c r="G282" s="1445"/>
      <c r="H282" s="1031"/>
      <c r="I282" s="1055"/>
      <c r="J282" s="1056"/>
      <c r="K282" s="1056"/>
      <c r="L282" s="1057"/>
      <c r="M282" s="1031"/>
      <c r="N282" s="692"/>
      <c r="O282" s="692"/>
      <c r="P282" s="692"/>
      <c r="Q282" s="1030"/>
      <c r="R282" s="1031"/>
      <c r="S282" s="1056"/>
      <c r="T282" s="692"/>
      <c r="U282" s="1055"/>
      <c r="V282" s="1030"/>
      <c r="W282" s="1031"/>
      <c r="X282" s="1055"/>
      <c r="Y282" s="1058"/>
      <c r="Z282" s="692"/>
      <c r="AA282" s="1030"/>
      <c r="AB282" s="1031"/>
      <c r="AC282" s="692"/>
      <c r="AD282" s="1056"/>
      <c r="AE282" s="692"/>
      <c r="AF282" s="1055"/>
      <c r="AG282" s="1031"/>
      <c r="AH282" s="692"/>
      <c r="AI282" s="692"/>
      <c r="AJ282" s="1056"/>
      <c r="AK282" s="692"/>
      <c r="AL282" s="1055"/>
      <c r="AM282" s="1056"/>
      <c r="AN282" s="692"/>
      <c r="AO282" s="692"/>
      <c r="AP282" s="692"/>
      <c r="AQ282" s="692"/>
      <c r="AR282" s="1055"/>
      <c r="AS282" s="1031"/>
      <c r="AT282" s="1055"/>
      <c r="AU282" s="1056"/>
      <c r="AV282" s="692"/>
      <c r="AW282" s="1059"/>
      <c r="AX282" s="692"/>
      <c r="AY282" s="1055"/>
      <c r="AZ282" s="1030"/>
      <c r="BA282" s="1059"/>
      <c r="BB282" s="1060"/>
      <c r="BC282" s="1061"/>
    </row>
    <row r="283" spans="1:59" ht="27" hidden="1" customHeight="1" thickBot="1" x14ac:dyDescent="0.6">
      <c r="A283" s="826"/>
      <c r="B283" s="1062"/>
      <c r="C283" s="1062"/>
      <c r="D283" s="1062"/>
      <c r="E283" s="1062"/>
      <c r="F283" s="1062"/>
      <c r="G283" s="1062"/>
      <c r="H283" s="1063"/>
      <c r="I283" s="1062"/>
      <c r="J283" s="1064"/>
      <c r="K283" s="1064"/>
      <c r="L283" s="1065"/>
      <c r="M283" s="1063"/>
      <c r="N283" s="670"/>
      <c r="O283" s="670"/>
      <c r="P283" s="670"/>
      <c r="Q283" s="1066"/>
      <c r="R283" s="1063"/>
      <c r="S283" s="1064"/>
      <c r="T283" s="670"/>
      <c r="U283" s="1062"/>
      <c r="V283" s="1066"/>
      <c r="W283" s="1063"/>
      <c r="X283" s="1062"/>
      <c r="Y283" s="1064"/>
      <c r="Z283" s="670"/>
      <c r="AA283" s="1066"/>
      <c r="AB283" s="1063"/>
      <c r="AC283" s="670"/>
      <c r="AD283" s="1064"/>
      <c r="AE283" s="670"/>
      <c r="AF283" s="1062"/>
      <c r="AG283" s="1063"/>
      <c r="AH283" s="670"/>
      <c r="AI283" s="670"/>
      <c r="AJ283" s="1064"/>
      <c r="AK283" s="670"/>
      <c r="AL283" s="1062"/>
      <c r="AM283" s="1064"/>
      <c r="AN283" s="670"/>
      <c r="AO283" s="670"/>
      <c r="AP283" s="670"/>
      <c r="AQ283" s="670"/>
      <c r="AR283" s="1062"/>
      <c r="AS283" s="1063"/>
      <c r="AT283" s="1062"/>
      <c r="AU283" s="1064"/>
      <c r="AV283" s="670"/>
      <c r="AW283" s="1067"/>
      <c r="AX283" s="670"/>
      <c r="AY283" s="1062"/>
      <c r="AZ283" s="1066"/>
      <c r="BA283" s="1067"/>
      <c r="BB283" s="1068"/>
      <c r="BC283" s="1069"/>
    </row>
    <row r="284" spans="1:59" ht="27" hidden="1" customHeight="1" thickBot="1" x14ac:dyDescent="0.6">
      <c r="A284" s="454"/>
      <c r="B284" s="205"/>
      <c r="C284" s="98"/>
      <c r="D284" s="98"/>
      <c r="E284" s="519"/>
      <c r="F284" s="454"/>
      <c r="G284" s="98"/>
      <c r="H284" s="203"/>
      <c r="I284" s="98"/>
      <c r="J284" s="204"/>
      <c r="K284" s="204"/>
      <c r="L284" s="927"/>
      <c r="M284" s="203"/>
      <c r="N284" s="205"/>
      <c r="O284" s="205"/>
      <c r="P284" s="205"/>
      <c r="Q284" s="206"/>
      <c r="R284" s="203"/>
      <c r="S284" s="1070"/>
      <c r="T284" s="1071"/>
      <c r="U284" s="1072"/>
      <c r="V284" s="1073"/>
      <c r="W284" s="1074"/>
      <c r="X284" s="1072"/>
      <c r="Y284" s="204"/>
      <c r="Z284" s="205"/>
      <c r="AA284" s="206"/>
      <c r="AB284" s="1074"/>
      <c r="AC284" s="1071"/>
      <c r="AD284" s="1070"/>
      <c r="AE284" s="1071"/>
      <c r="AF284" s="1072"/>
      <c r="AG284" s="1074"/>
      <c r="AH284" s="1071"/>
      <c r="AI284" s="1071"/>
      <c r="AJ284" s="1070"/>
      <c r="AK284" s="1071"/>
      <c r="AL284" s="1072"/>
      <c r="AM284" s="1070"/>
      <c r="AN284" s="1071"/>
      <c r="AO284" s="1071"/>
      <c r="AP284" s="1071"/>
      <c r="AQ284" s="1071"/>
      <c r="AR284" s="1072"/>
      <c r="AS284" s="1074"/>
      <c r="AT284" s="1072"/>
      <c r="AU284" s="1070"/>
      <c r="AV284" s="1071"/>
      <c r="AW284" s="1075"/>
      <c r="AX284" s="1071"/>
      <c r="AY284" s="1072"/>
      <c r="AZ284" s="1073"/>
      <c r="BA284" s="1075"/>
      <c r="BB284" s="1076"/>
      <c r="BC284" s="527"/>
    </row>
    <row r="285" spans="1:59" ht="38.25" hidden="1" customHeight="1" x14ac:dyDescent="0.55000000000000004">
      <c r="A285" s="1414" t="s">
        <v>2455</v>
      </c>
      <c r="B285" s="1419"/>
      <c r="C285" s="1496" t="s">
        <v>2441</v>
      </c>
      <c r="D285" s="1497"/>
      <c r="E285" s="1498"/>
      <c r="F285" s="1452"/>
      <c r="G285" s="342" t="s">
        <v>1389</v>
      </c>
      <c r="H285" s="882"/>
      <c r="I285" s="883"/>
      <c r="J285" s="884"/>
      <c r="K285" s="884"/>
      <c r="L285" s="885"/>
      <c r="M285" s="882"/>
      <c r="N285" s="886"/>
      <c r="O285" s="886"/>
      <c r="P285" s="886"/>
      <c r="Q285" s="887"/>
      <c r="R285" s="882"/>
      <c r="S285" s="888"/>
      <c r="T285" s="889"/>
      <c r="U285" s="890"/>
      <c r="V285" s="1077"/>
      <c r="W285" s="1078"/>
      <c r="X285" s="893"/>
      <c r="Y285" s="894"/>
      <c r="Z285" s="895"/>
      <c r="AA285" s="896"/>
      <c r="AB285" s="897"/>
      <c r="AC285" s="895"/>
      <c r="AD285" s="894"/>
      <c r="AE285" s="895"/>
      <c r="AF285" s="942"/>
      <c r="AG285" s="941"/>
      <c r="AH285" s="895"/>
      <c r="AI285" s="895"/>
      <c r="AJ285" s="894"/>
      <c r="AK285" s="812"/>
      <c r="AL285" s="942"/>
      <c r="AM285" s="894"/>
      <c r="AN285" s="895"/>
      <c r="AO285" s="895"/>
      <c r="AP285" s="895"/>
      <c r="AQ285" s="895"/>
      <c r="AR285" s="893"/>
      <c r="AS285" s="897"/>
      <c r="AT285" s="893"/>
      <c r="AU285" s="894"/>
      <c r="AV285" s="812"/>
      <c r="AW285" s="898"/>
      <c r="AX285" s="895"/>
      <c r="AY285" s="893"/>
      <c r="AZ285" s="896"/>
      <c r="BA285" s="899"/>
      <c r="BB285" s="900"/>
      <c r="BC285" s="363"/>
    </row>
    <row r="286" spans="1:59" ht="38.25" hidden="1" customHeight="1" x14ac:dyDescent="0.55000000000000004">
      <c r="A286" s="454"/>
      <c r="B286" s="205"/>
      <c r="C286" s="1499"/>
      <c r="D286" s="1500"/>
      <c r="E286" s="1501"/>
      <c r="F286" s="1453"/>
      <c r="G286" s="364" t="s">
        <v>1390</v>
      </c>
      <c r="H286" s="901"/>
      <c r="I286" s="902"/>
      <c r="J286" s="903"/>
      <c r="K286" s="903"/>
      <c r="L286" s="904"/>
      <c r="M286" s="901"/>
      <c r="N286" s="905"/>
      <c r="O286" s="905"/>
      <c r="P286" s="905"/>
      <c r="Q286" s="906"/>
      <c r="R286" s="901"/>
      <c r="S286" s="1079"/>
      <c r="T286" s="168"/>
      <c r="U286" s="902"/>
      <c r="V286" s="169"/>
      <c r="W286" s="170"/>
      <c r="X286" s="902"/>
      <c r="Y286" s="903"/>
      <c r="Z286" s="905"/>
      <c r="AA286" s="906"/>
      <c r="AB286" s="901"/>
      <c r="AC286" s="905"/>
      <c r="AD286" s="903"/>
      <c r="AE286" s="905"/>
      <c r="AF286" s="166"/>
      <c r="AG286" s="170"/>
      <c r="AH286" s="905"/>
      <c r="AI286" s="905"/>
      <c r="AJ286" s="903"/>
      <c r="AK286" s="168"/>
      <c r="AL286" s="166"/>
      <c r="AM286" s="903"/>
      <c r="AN286" s="905"/>
      <c r="AO286" s="905"/>
      <c r="AP286" s="905"/>
      <c r="AQ286" s="905"/>
      <c r="AR286" s="902"/>
      <c r="AS286" s="901"/>
      <c r="AT286" s="902"/>
      <c r="AU286" s="903"/>
      <c r="AV286" s="168"/>
      <c r="AW286" s="910"/>
      <c r="AX286" s="905"/>
      <c r="AY286" s="902"/>
      <c r="AZ286" s="906"/>
      <c r="BA286" s="910"/>
      <c r="BB286" s="911"/>
      <c r="BC286" s="278"/>
    </row>
    <row r="287" spans="1:59" ht="38.25" hidden="1" customHeight="1" x14ac:dyDescent="0.55000000000000004">
      <c r="A287" s="1455"/>
      <c r="B287" s="1456"/>
      <c r="C287" s="1502"/>
      <c r="D287" s="1503"/>
      <c r="E287" s="1504"/>
      <c r="F287" s="1454"/>
      <c r="G287" s="101" t="s">
        <v>2391</v>
      </c>
      <c r="H287" s="912"/>
      <c r="I287" s="738"/>
      <c r="J287" s="913"/>
      <c r="K287" s="913"/>
      <c r="L287" s="914"/>
      <c r="M287" s="912"/>
      <c r="N287" s="915"/>
      <c r="O287" s="915"/>
      <c r="P287" s="915"/>
      <c r="Q287" s="916"/>
      <c r="R287" s="912"/>
      <c r="S287" s="179"/>
      <c r="T287" s="181"/>
      <c r="U287" s="184"/>
      <c r="V287" s="182"/>
      <c r="W287" s="183"/>
      <c r="X287" s="184"/>
      <c r="Y287" s="179"/>
      <c r="Z287" s="181"/>
      <c r="AA287" s="182"/>
      <c r="AB287" s="183"/>
      <c r="AC287" s="181"/>
      <c r="AD287" s="179"/>
      <c r="AE287" s="181"/>
      <c r="AF287" s="184"/>
      <c r="AG287" s="183"/>
      <c r="AH287" s="181"/>
      <c r="AI287" s="181"/>
      <c r="AJ287" s="179"/>
      <c r="AK287" s="181"/>
      <c r="AL287" s="184"/>
      <c r="AM287" s="179"/>
      <c r="AN287" s="181"/>
      <c r="AO287" s="181"/>
      <c r="AP287" s="181"/>
      <c r="AQ287" s="181"/>
      <c r="AR287" s="184"/>
      <c r="AS287" s="183"/>
      <c r="AT287" s="184"/>
      <c r="AU287" s="179"/>
      <c r="AV287" s="181"/>
      <c r="AW287" s="917"/>
      <c r="AX287" s="181"/>
      <c r="AY287" s="184"/>
      <c r="AZ287" s="182"/>
      <c r="BA287" s="917"/>
      <c r="BB287" s="918"/>
      <c r="BC287" s="475"/>
    </row>
    <row r="288" spans="1:59" ht="38.25" hidden="1" customHeight="1" x14ac:dyDescent="0.55000000000000004">
      <c r="A288" s="1427" t="s">
        <v>2392</v>
      </c>
      <c r="B288" s="1428"/>
      <c r="C288" s="1432" t="s">
        <v>2393</v>
      </c>
      <c r="D288" s="1432"/>
      <c r="E288" s="1433"/>
      <c r="F288" s="1434"/>
      <c r="G288" s="1432"/>
      <c r="H288" s="190"/>
      <c r="I288" s="191"/>
      <c r="J288" s="192"/>
      <c r="K288" s="192"/>
      <c r="L288" s="1080"/>
      <c r="M288" s="190"/>
      <c r="N288" s="193"/>
      <c r="O288" s="193"/>
      <c r="P288" s="193"/>
      <c r="Q288" s="194"/>
      <c r="R288" s="190"/>
      <c r="S288" s="1081"/>
      <c r="T288" s="1082"/>
      <c r="U288" s="1083"/>
      <c r="V288" s="1084"/>
      <c r="W288" s="1085"/>
      <c r="X288" s="1083"/>
      <c r="Y288" s="1081"/>
      <c r="Z288" s="1082"/>
      <c r="AA288" s="1084"/>
      <c r="AB288" s="1085"/>
      <c r="AC288" s="1082"/>
      <c r="AD288" s="1081"/>
      <c r="AE288" s="1082"/>
      <c r="AF288" s="1083"/>
      <c r="AG288" s="1085"/>
      <c r="AH288" s="1082"/>
      <c r="AI288" s="1082"/>
      <c r="AJ288" s="1081"/>
      <c r="AK288" s="1082"/>
      <c r="AL288" s="1083"/>
      <c r="AM288" s="1081"/>
      <c r="AN288" s="1082"/>
      <c r="AO288" s="1082"/>
      <c r="AP288" s="1082"/>
      <c r="AQ288" s="1082"/>
      <c r="AR288" s="1083"/>
      <c r="AS288" s="1085"/>
      <c r="AT288" s="1083"/>
      <c r="AU288" s="1081"/>
      <c r="AV288" s="1082"/>
      <c r="AW288" s="1086"/>
      <c r="AX288" s="1082"/>
      <c r="AY288" s="1083"/>
      <c r="AZ288" s="1084"/>
      <c r="BA288" s="1086"/>
      <c r="BB288" s="1087"/>
      <c r="BC288" s="537"/>
    </row>
    <row r="289" spans="1:55" ht="38.25" hidden="1" customHeight="1" x14ac:dyDescent="0.55000000000000004">
      <c r="A289" s="1429"/>
      <c r="B289" s="1430"/>
      <c r="C289" s="1435" t="s">
        <v>2394</v>
      </c>
      <c r="D289" s="1435"/>
      <c r="E289" s="1436"/>
      <c r="F289" s="1429"/>
      <c r="G289" s="1388"/>
      <c r="H289" s="203"/>
      <c r="I289" s="98"/>
      <c r="J289" s="204"/>
      <c r="K289" s="204"/>
      <c r="L289" s="927"/>
      <c r="M289" s="203"/>
      <c r="N289" s="205"/>
      <c r="O289" s="205"/>
      <c r="P289" s="205"/>
      <c r="Q289" s="206"/>
      <c r="R289" s="203"/>
      <c r="S289" s="928"/>
      <c r="T289" s="193"/>
      <c r="U289" s="191"/>
      <c r="V289" s="194"/>
      <c r="W289" s="190"/>
      <c r="X289" s="191"/>
      <c r="Y289" s="192"/>
      <c r="Z289" s="193"/>
      <c r="AA289" s="194"/>
      <c r="AB289" s="190"/>
      <c r="AC289" s="193"/>
      <c r="AD289" s="192"/>
      <c r="AE289" s="193"/>
      <c r="AF289" s="191"/>
      <c r="AG289" s="190"/>
      <c r="AH289" s="193"/>
      <c r="AI289" s="193"/>
      <c r="AJ289" s="192"/>
      <c r="AK289" s="193"/>
      <c r="AL289" s="191"/>
      <c r="AM289" s="192"/>
      <c r="AN289" s="193"/>
      <c r="AO289" s="193"/>
      <c r="AP289" s="193"/>
      <c r="AQ289" s="193"/>
      <c r="AR289" s="191"/>
      <c r="AS289" s="190"/>
      <c r="AT289" s="191"/>
      <c r="AU289" s="192"/>
      <c r="AV289" s="193"/>
      <c r="AW289" s="1005"/>
      <c r="AX289" s="193"/>
      <c r="AY289" s="191"/>
      <c r="AZ289" s="194"/>
      <c r="BA289" s="1005"/>
      <c r="BB289" s="1006"/>
      <c r="BC289" s="499"/>
    </row>
    <row r="290" spans="1:55" ht="38.25" hidden="1" customHeight="1" thickBot="1" x14ac:dyDescent="0.6">
      <c r="A290" s="1429"/>
      <c r="B290" s="1430"/>
      <c r="C290" s="1440" t="s">
        <v>2395</v>
      </c>
      <c r="D290" s="1440"/>
      <c r="E290" s="1466"/>
      <c r="F290" s="1439"/>
      <c r="G290" s="1440"/>
      <c r="H290" s="170"/>
      <c r="I290" s="166"/>
      <c r="J290" s="167"/>
      <c r="K290" s="167"/>
      <c r="L290" s="933"/>
      <c r="M290" s="170"/>
      <c r="N290" s="168"/>
      <c r="O290" s="168"/>
      <c r="P290" s="168"/>
      <c r="Q290" s="169"/>
      <c r="R290" s="170"/>
      <c r="S290" s="934"/>
      <c r="T290" s="935"/>
      <c r="U290" s="936"/>
      <c r="V290" s="937"/>
      <c r="W290" s="938"/>
      <c r="X290" s="936"/>
      <c r="Y290" s="934"/>
      <c r="Z290" s="935"/>
      <c r="AA290" s="937"/>
      <c r="AB290" s="938"/>
      <c r="AC290" s="935"/>
      <c r="AD290" s="934"/>
      <c r="AE290" s="935"/>
      <c r="AF290" s="936"/>
      <c r="AG290" s="938"/>
      <c r="AH290" s="935"/>
      <c r="AI290" s="935"/>
      <c r="AJ290" s="934"/>
      <c r="AK290" s="935"/>
      <c r="AL290" s="936"/>
      <c r="AM290" s="934"/>
      <c r="AN290" s="935"/>
      <c r="AO290" s="935"/>
      <c r="AP290" s="935"/>
      <c r="AQ290" s="935"/>
      <c r="AR290" s="936"/>
      <c r="AS290" s="938"/>
      <c r="AT290" s="936"/>
      <c r="AU290" s="934"/>
      <c r="AV290" s="935"/>
      <c r="AW290" s="939"/>
      <c r="AX290" s="935"/>
      <c r="AY290" s="936"/>
      <c r="AZ290" s="937"/>
      <c r="BA290" s="939"/>
      <c r="BB290" s="940"/>
      <c r="BC290" s="419"/>
    </row>
    <row r="291" spans="1:55" ht="27" hidden="1" customHeight="1" x14ac:dyDescent="0.55000000000000004">
      <c r="A291" s="1414" t="s">
        <v>2456</v>
      </c>
      <c r="B291" s="1419"/>
      <c r="C291" s="1478" t="s">
        <v>2441</v>
      </c>
      <c r="D291" s="1415"/>
      <c r="E291" s="1479"/>
      <c r="F291" s="1452"/>
      <c r="G291" s="482" t="s">
        <v>1389</v>
      </c>
      <c r="H291" s="993"/>
      <c r="I291" s="994"/>
      <c r="J291" s="995"/>
      <c r="K291" s="995"/>
      <c r="L291" s="996"/>
      <c r="M291" s="993"/>
      <c r="N291" s="997"/>
      <c r="O291" s="997"/>
      <c r="P291" s="997"/>
      <c r="Q291" s="998"/>
      <c r="R291" s="993"/>
      <c r="S291" s="1088"/>
      <c r="T291" s="889"/>
      <c r="U291" s="1089"/>
      <c r="V291" s="1077"/>
      <c r="W291" s="1078"/>
      <c r="X291" s="942"/>
      <c r="Y291" s="943"/>
      <c r="Z291" s="812"/>
      <c r="AA291" s="945"/>
      <c r="AB291" s="941"/>
      <c r="AC291" s="812"/>
      <c r="AD291" s="943"/>
      <c r="AE291" s="812"/>
      <c r="AF291" s="942"/>
      <c r="AG291" s="941"/>
      <c r="AH291" s="812"/>
      <c r="AI291" s="812"/>
      <c r="AJ291" s="943"/>
      <c r="AK291" s="812"/>
      <c r="AL291" s="942"/>
      <c r="AM291" s="943"/>
      <c r="AN291" s="812"/>
      <c r="AO291" s="812"/>
      <c r="AP291" s="812"/>
      <c r="AQ291" s="812"/>
      <c r="AR291" s="942"/>
      <c r="AS291" s="941"/>
      <c r="AT291" s="942"/>
      <c r="AU291" s="943"/>
      <c r="AV291" s="812"/>
      <c r="AW291" s="974"/>
      <c r="AX291" s="812"/>
      <c r="AY291" s="942"/>
      <c r="AZ291" s="945"/>
      <c r="BA291" s="1090"/>
      <c r="BB291" s="1091"/>
      <c r="BC291" s="127"/>
    </row>
    <row r="292" spans="1:55" ht="27" hidden="1" customHeight="1" x14ac:dyDescent="0.55000000000000004">
      <c r="A292" s="454"/>
      <c r="B292" s="205"/>
      <c r="C292" s="1480"/>
      <c r="D292" s="1388"/>
      <c r="E292" s="1481"/>
      <c r="F292" s="1453"/>
      <c r="G292" s="557" t="s">
        <v>1390</v>
      </c>
      <c r="H292" s="1020"/>
      <c r="I292" s="1021"/>
      <c r="J292" s="1022"/>
      <c r="K292" s="1022"/>
      <c r="L292" s="1023"/>
      <c r="M292" s="1020"/>
      <c r="N292" s="1024"/>
      <c r="O292" s="1024"/>
      <c r="P292" s="1024"/>
      <c r="Q292" s="557"/>
      <c r="R292" s="1020"/>
      <c r="S292" s="1092"/>
      <c r="T292" s="168"/>
      <c r="U292" s="166"/>
      <c r="V292" s="169"/>
      <c r="W292" s="170"/>
      <c r="X292" s="166"/>
      <c r="Y292" s="167"/>
      <c r="Z292" s="168"/>
      <c r="AA292" s="169"/>
      <c r="AB292" s="170"/>
      <c r="AC292" s="168"/>
      <c r="AD292" s="167"/>
      <c r="AE292" s="168"/>
      <c r="AF292" s="166"/>
      <c r="AG292" s="170"/>
      <c r="AH292" s="168"/>
      <c r="AI292" s="168"/>
      <c r="AJ292" s="167"/>
      <c r="AK292" s="168"/>
      <c r="AL292" s="166"/>
      <c r="AM292" s="167"/>
      <c r="AN292" s="168"/>
      <c r="AO292" s="168"/>
      <c r="AP292" s="168"/>
      <c r="AQ292" s="168"/>
      <c r="AR292" s="166"/>
      <c r="AS292" s="170"/>
      <c r="AT292" s="166"/>
      <c r="AU292" s="167"/>
      <c r="AV292" s="168"/>
      <c r="AW292" s="171"/>
      <c r="AX292" s="168"/>
      <c r="AY292" s="166"/>
      <c r="AZ292" s="169"/>
      <c r="BA292" s="171"/>
      <c r="BB292" s="172"/>
      <c r="BC292" s="173"/>
    </row>
    <row r="293" spans="1:55" ht="27" hidden="1" customHeight="1" x14ac:dyDescent="0.55000000000000004">
      <c r="A293" s="1455" t="s">
        <v>2457</v>
      </c>
      <c r="B293" s="1456"/>
      <c r="C293" s="1482"/>
      <c r="D293" s="1483"/>
      <c r="E293" s="1484"/>
      <c r="F293" s="1454"/>
      <c r="G293" s="101" t="s">
        <v>2391</v>
      </c>
      <c r="H293" s="912"/>
      <c r="I293" s="738"/>
      <c r="J293" s="913"/>
      <c r="K293" s="913"/>
      <c r="L293" s="914"/>
      <c r="M293" s="912"/>
      <c r="N293" s="915"/>
      <c r="O293" s="915"/>
      <c r="P293" s="915"/>
      <c r="Q293" s="916"/>
      <c r="R293" s="912"/>
      <c r="S293" s="179"/>
      <c r="T293" s="181"/>
      <c r="U293" s="184"/>
      <c r="V293" s="182"/>
      <c r="W293" s="183"/>
      <c r="X293" s="184"/>
      <c r="Y293" s="179"/>
      <c r="Z293" s="181"/>
      <c r="AA293" s="182"/>
      <c r="AB293" s="183"/>
      <c r="AC293" s="181"/>
      <c r="AD293" s="179"/>
      <c r="AE293" s="181"/>
      <c r="AF293" s="184"/>
      <c r="AG293" s="183"/>
      <c r="AH293" s="181"/>
      <c r="AI293" s="181"/>
      <c r="AJ293" s="179"/>
      <c r="AK293" s="181"/>
      <c r="AL293" s="184"/>
      <c r="AM293" s="179"/>
      <c r="AN293" s="181"/>
      <c r="AO293" s="181"/>
      <c r="AP293" s="181"/>
      <c r="AQ293" s="181"/>
      <c r="AR293" s="184"/>
      <c r="AS293" s="183"/>
      <c r="AT293" s="184"/>
      <c r="AU293" s="179"/>
      <c r="AV293" s="181"/>
      <c r="AW293" s="917"/>
      <c r="AX293" s="181"/>
      <c r="AY293" s="184"/>
      <c r="AZ293" s="182"/>
      <c r="BA293" s="917"/>
      <c r="BB293" s="918"/>
      <c r="BC293" s="475"/>
    </row>
    <row r="294" spans="1:55" ht="27" hidden="1" customHeight="1" x14ac:dyDescent="0.55000000000000004">
      <c r="A294" s="1427" t="s">
        <v>2392</v>
      </c>
      <c r="B294" s="1428"/>
      <c r="C294" s="1432" t="s">
        <v>2393</v>
      </c>
      <c r="D294" s="1432"/>
      <c r="E294" s="1433"/>
      <c r="F294" s="1434"/>
      <c r="G294" s="1432"/>
      <c r="H294" s="190"/>
      <c r="I294" s="191"/>
      <c r="J294" s="192"/>
      <c r="K294" s="192"/>
      <c r="L294" s="1080"/>
      <c r="M294" s="190"/>
      <c r="N294" s="193"/>
      <c r="O294" s="193"/>
      <c r="P294" s="193"/>
      <c r="Q294" s="194"/>
      <c r="R294" s="190"/>
      <c r="S294" s="1081"/>
      <c r="T294" s="1082"/>
      <c r="U294" s="1083"/>
      <c r="V294" s="1084"/>
      <c r="W294" s="1085"/>
      <c r="X294" s="1083"/>
      <c r="Y294" s="1081"/>
      <c r="Z294" s="1082"/>
      <c r="AA294" s="1084"/>
      <c r="AB294" s="1085"/>
      <c r="AC294" s="1082"/>
      <c r="AD294" s="1081"/>
      <c r="AE294" s="1082"/>
      <c r="AF294" s="1083"/>
      <c r="AG294" s="1085"/>
      <c r="AH294" s="1082"/>
      <c r="AI294" s="1082"/>
      <c r="AJ294" s="1081"/>
      <c r="AK294" s="1082"/>
      <c r="AL294" s="1083"/>
      <c r="AM294" s="1081"/>
      <c r="AN294" s="1082"/>
      <c r="AO294" s="1082"/>
      <c r="AP294" s="1082"/>
      <c r="AQ294" s="1082"/>
      <c r="AR294" s="1083"/>
      <c r="AS294" s="1085"/>
      <c r="AT294" s="1083"/>
      <c r="AU294" s="1081"/>
      <c r="AV294" s="1082"/>
      <c r="AW294" s="1086"/>
      <c r="AX294" s="1082"/>
      <c r="AY294" s="1083"/>
      <c r="AZ294" s="1084"/>
      <c r="BA294" s="1086"/>
      <c r="BB294" s="1087"/>
      <c r="BC294" s="537"/>
    </row>
    <row r="295" spans="1:55" ht="27" hidden="1" customHeight="1" x14ac:dyDescent="0.55000000000000004">
      <c r="A295" s="1429"/>
      <c r="B295" s="1430"/>
      <c r="C295" s="1435" t="s">
        <v>2394</v>
      </c>
      <c r="D295" s="1435"/>
      <c r="E295" s="1436"/>
      <c r="F295" s="1429"/>
      <c r="G295" s="1388"/>
      <c r="H295" s="203"/>
      <c r="I295" s="98"/>
      <c r="J295" s="204"/>
      <c r="K295" s="204"/>
      <c r="L295" s="927"/>
      <c r="M295" s="203"/>
      <c r="N295" s="205"/>
      <c r="O295" s="205"/>
      <c r="P295" s="205"/>
      <c r="Q295" s="206"/>
      <c r="R295" s="203"/>
      <c r="S295" s="928"/>
      <c r="T295" s="193"/>
      <c r="U295" s="191"/>
      <c r="V295" s="194"/>
      <c r="W295" s="190"/>
      <c r="X295" s="191"/>
      <c r="Y295" s="192"/>
      <c r="Z295" s="193"/>
      <c r="AA295" s="194"/>
      <c r="AB295" s="190"/>
      <c r="AC295" s="193"/>
      <c r="AD295" s="192"/>
      <c r="AE295" s="193"/>
      <c r="AF295" s="191"/>
      <c r="AG295" s="190"/>
      <c r="AH295" s="193"/>
      <c r="AI295" s="193"/>
      <c r="AJ295" s="192"/>
      <c r="AK295" s="193"/>
      <c r="AL295" s="191"/>
      <c r="AM295" s="192"/>
      <c r="AN295" s="193"/>
      <c r="AO295" s="193"/>
      <c r="AP295" s="193"/>
      <c r="AQ295" s="193"/>
      <c r="AR295" s="191"/>
      <c r="AS295" s="190"/>
      <c r="AT295" s="191"/>
      <c r="AU295" s="192"/>
      <c r="AV295" s="193"/>
      <c r="AW295" s="1005"/>
      <c r="AX295" s="193"/>
      <c r="AY295" s="191"/>
      <c r="AZ295" s="194"/>
      <c r="BA295" s="1005"/>
      <c r="BB295" s="1006"/>
      <c r="BC295" s="499"/>
    </row>
    <row r="296" spans="1:55" ht="27" hidden="1" customHeight="1" thickBot="1" x14ac:dyDescent="0.6">
      <c r="A296" s="1429"/>
      <c r="B296" s="1430"/>
      <c r="C296" s="1440" t="s">
        <v>2395</v>
      </c>
      <c r="D296" s="1440"/>
      <c r="E296" s="1466"/>
      <c r="F296" s="1439"/>
      <c r="G296" s="1440"/>
      <c r="H296" s="170"/>
      <c r="I296" s="166"/>
      <c r="J296" s="167"/>
      <c r="K296" s="167"/>
      <c r="L296" s="933"/>
      <c r="M296" s="170"/>
      <c r="N296" s="168"/>
      <c r="O296" s="168"/>
      <c r="P296" s="168"/>
      <c r="Q296" s="169"/>
      <c r="R296" s="170"/>
      <c r="S296" s="934"/>
      <c r="T296" s="935"/>
      <c r="U296" s="936"/>
      <c r="V296" s="937"/>
      <c r="W296" s="938"/>
      <c r="X296" s="936"/>
      <c r="Y296" s="934"/>
      <c r="Z296" s="935"/>
      <c r="AA296" s="937"/>
      <c r="AB296" s="938"/>
      <c r="AC296" s="935"/>
      <c r="AD296" s="934"/>
      <c r="AE296" s="935"/>
      <c r="AF296" s="936"/>
      <c r="AG296" s="938"/>
      <c r="AH296" s="935"/>
      <c r="AI296" s="935"/>
      <c r="AJ296" s="934"/>
      <c r="AK296" s="935"/>
      <c r="AL296" s="936"/>
      <c r="AM296" s="934"/>
      <c r="AN296" s="935"/>
      <c r="AO296" s="935"/>
      <c r="AP296" s="935"/>
      <c r="AQ296" s="935"/>
      <c r="AR296" s="936"/>
      <c r="AS296" s="938"/>
      <c r="AT296" s="936"/>
      <c r="AU296" s="934"/>
      <c r="AV296" s="935"/>
      <c r="AW296" s="939"/>
      <c r="AX296" s="935"/>
      <c r="AY296" s="936"/>
      <c r="AZ296" s="937"/>
      <c r="BA296" s="939"/>
      <c r="BB296" s="940"/>
      <c r="BC296" s="419"/>
    </row>
    <row r="297" spans="1:55" ht="27" hidden="1" customHeight="1" x14ac:dyDescent="0.55000000000000004">
      <c r="A297" s="1485"/>
      <c r="B297" s="1486"/>
      <c r="C297" s="1487" t="s">
        <v>2453</v>
      </c>
      <c r="D297" s="1488"/>
      <c r="E297" s="1093"/>
      <c r="F297" s="1493"/>
      <c r="G297" s="482" t="s">
        <v>1389</v>
      </c>
      <c r="H297" s="967"/>
      <c r="I297" s="968"/>
      <c r="J297" s="969"/>
      <c r="K297" s="969"/>
      <c r="L297" s="970"/>
      <c r="M297" s="967"/>
      <c r="N297" s="971"/>
      <c r="O297" s="971"/>
      <c r="P297" s="971"/>
      <c r="Q297" s="972"/>
      <c r="R297" s="967"/>
      <c r="S297" s="1094"/>
      <c r="T297" s="1095"/>
      <c r="U297" s="1096"/>
      <c r="V297" s="1097"/>
      <c r="W297" s="1098"/>
      <c r="X297" s="1096"/>
      <c r="Y297" s="1094"/>
      <c r="Z297" s="1095"/>
      <c r="AA297" s="1099"/>
      <c r="AB297" s="1098"/>
      <c r="AC297" s="1095"/>
      <c r="AD297" s="1094"/>
      <c r="AE297" s="1095"/>
      <c r="AF297" s="1096"/>
      <c r="AG297" s="1098"/>
      <c r="AH297" s="1095"/>
      <c r="AI297" s="1095"/>
      <c r="AJ297" s="1094"/>
      <c r="AK297" s="1095"/>
      <c r="AL297" s="1096"/>
      <c r="AM297" s="1094"/>
      <c r="AN297" s="1095"/>
      <c r="AO297" s="1095"/>
      <c r="AP297" s="1095"/>
      <c r="AQ297" s="1095"/>
      <c r="AR297" s="1096"/>
      <c r="AS297" s="1098"/>
      <c r="AT297" s="1096"/>
      <c r="AU297" s="1094"/>
      <c r="AV297" s="1095"/>
      <c r="AW297" s="1100"/>
      <c r="AX297" s="1095"/>
      <c r="AY297" s="1096"/>
      <c r="AZ297" s="1097"/>
      <c r="BA297" s="1100"/>
      <c r="BB297" s="1101"/>
      <c r="BC297" s="1102"/>
    </row>
    <row r="298" spans="1:55" ht="27" hidden="1" customHeight="1" x14ac:dyDescent="0.55000000000000004">
      <c r="A298" s="454"/>
      <c r="B298" s="205"/>
      <c r="C298" s="1489"/>
      <c r="D298" s="1490"/>
      <c r="E298" s="1103"/>
      <c r="F298" s="1453"/>
      <c r="G298" s="557" t="s">
        <v>1390</v>
      </c>
      <c r="H298" s="1020"/>
      <c r="I298" s="1021"/>
      <c r="J298" s="1022"/>
      <c r="K298" s="1022"/>
      <c r="L298" s="1023"/>
      <c r="M298" s="1020"/>
      <c r="N298" s="1024"/>
      <c r="O298" s="1024"/>
      <c r="P298" s="1024"/>
      <c r="Q298" s="557"/>
      <c r="R298" s="1020"/>
      <c r="S298" s="956"/>
      <c r="T298" s="817"/>
      <c r="U298" s="929"/>
      <c r="V298" s="169"/>
      <c r="W298" s="955"/>
      <c r="X298" s="929"/>
      <c r="Y298" s="956"/>
      <c r="Z298" s="817"/>
      <c r="AA298" s="169"/>
      <c r="AB298" s="955"/>
      <c r="AC298" s="817"/>
      <c r="AD298" s="956"/>
      <c r="AE298" s="817"/>
      <c r="AF298" s="166"/>
      <c r="AG298" s="955"/>
      <c r="AH298" s="817"/>
      <c r="AI298" s="817"/>
      <c r="AJ298" s="956"/>
      <c r="AK298" s="168"/>
      <c r="AL298" s="929"/>
      <c r="AM298" s="956"/>
      <c r="AN298" s="817"/>
      <c r="AO298" s="817"/>
      <c r="AP298" s="168"/>
      <c r="AQ298" s="817"/>
      <c r="AR298" s="929"/>
      <c r="AS298" s="955"/>
      <c r="AT298" s="929"/>
      <c r="AU298" s="167"/>
      <c r="AV298" s="817"/>
      <c r="AW298" s="930"/>
      <c r="AX298" s="817"/>
      <c r="AY298" s="817"/>
      <c r="AZ298" s="169"/>
      <c r="BA298" s="171"/>
      <c r="BB298" s="172"/>
      <c r="BC298" s="1104"/>
    </row>
    <row r="299" spans="1:55" ht="27" hidden="1" customHeight="1" x14ac:dyDescent="0.55000000000000004">
      <c r="A299" s="1455"/>
      <c r="B299" s="1456"/>
      <c r="C299" s="1491"/>
      <c r="D299" s="1492"/>
      <c r="E299" s="1105"/>
      <c r="F299" s="1454"/>
      <c r="G299" s="101" t="s">
        <v>2391</v>
      </c>
      <c r="H299" s="912"/>
      <c r="I299" s="738"/>
      <c r="J299" s="913"/>
      <c r="K299" s="913"/>
      <c r="L299" s="914"/>
      <c r="M299" s="912"/>
      <c r="N299" s="915"/>
      <c r="O299" s="915"/>
      <c r="P299" s="915"/>
      <c r="Q299" s="916"/>
      <c r="R299" s="912"/>
      <c r="S299" s="179"/>
      <c r="T299" s="181"/>
      <c r="U299" s="184"/>
      <c r="V299" s="182"/>
      <c r="W299" s="183"/>
      <c r="X299" s="184"/>
      <c r="Y299" s="179"/>
      <c r="Z299" s="181"/>
      <c r="AA299" s="182"/>
      <c r="AB299" s="183"/>
      <c r="AC299" s="181"/>
      <c r="AD299" s="179"/>
      <c r="AE299" s="181"/>
      <c r="AF299" s="184"/>
      <c r="AG299" s="183"/>
      <c r="AH299" s="181"/>
      <c r="AI299" s="181"/>
      <c r="AJ299" s="179"/>
      <c r="AK299" s="181"/>
      <c r="AL299" s="184"/>
      <c r="AM299" s="179"/>
      <c r="AN299" s="181"/>
      <c r="AO299" s="181"/>
      <c r="AP299" s="181"/>
      <c r="AQ299" s="181"/>
      <c r="AR299" s="184"/>
      <c r="AS299" s="183"/>
      <c r="AT299" s="184"/>
      <c r="AU299" s="179"/>
      <c r="AV299" s="181"/>
      <c r="AW299" s="917"/>
      <c r="AX299" s="181"/>
      <c r="AY299" s="184"/>
      <c r="AZ299" s="182"/>
      <c r="BA299" s="917"/>
      <c r="BB299" s="918"/>
      <c r="BC299" s="475"/>
    </row>
    <row r="300" spans="1:55" ht="27" hidden="1" customHeight="1" x14ac:dyDescent="0.55000000000000004">
      <c r="A300" s="1427" t="s">
        <v>2392</v>
      </c>
      <c r="B300" s="1428"/>
      <c r="C300" s="1432" t="s">
        <v>2393</v>
      </c>
      <c r="D300" s="1432"/>
      <c r="E300" s="1433"/>
      <c r="F300" s="1434"/>
      <c r="G300" s="1432"/>
      <c r="H300" s="190"/>
      <c r="I300" s="191"/>
      <c r="J300" s="192"/>
      <c r="K300" s="192"/>
      <c r="L300" s="1080"/>
      <c r="M300" s="190"/>
      <c r="N300" s="193"/>
      <c r="O300" s="193"/>
      <c r="P300" s="193"/>
      <c r="Q300" s="194"/>
      <c r="R300" s="190"/>
      <c r="S300" s="1081"/>
      <c r="T300" s="1082"/>
      <c r="U300" s="1083"/>
      <c r="V300" s="1084"/>
      <c r="W300" s="1085"/>
      <c r="X300" s="1083"/>
      <c r="Y300" s="1081"/>
      <c r="Z300" s="1082"/>
      <c r="AA300" s="1084"/>
      <c r="AB300" s="1085"/>
      <c r="AC300" s="1082"/>
      <c r="AD300" s="1081"/>
      <c r="AE300" s="1082"/>
      <c r="AF300" s="1083"/>
      <c r="AG300" s="1085"/>
      <c r="AH300" s="1082"/>
      <c r="AI300" s="1082"/>
      <c r="AJ300" s="1081"/>
      <c r="AK300" s="1082"/>
      <c r="AL300" s="1083"/>
      <c r="AM300" s="1081"/>
      <c r="AN300" s="1082"/>
      <c r="AO300" s="1082"/>
      <c r="AP300" s="1082"/>
      <c r="AQ300" s="1082"/>
      <c r="AR300" s="1083"/>
      <c r="AS300" s="1085"/>
      <c r="AT300" s="1083"/>
      <c r="AU300" s="1081"/>
      <c r="AV300" s="1082"/>
      <c r="AW300" s="1086"/>
      <c r="AX300" s="1082"/>
      <c r="AY300" s="1083"/>
      <c r="AZ300" s="1084"/>
      <c r="BA300" s="1086"/>
      <c r="BB300" s="1087"/>
      <c r="BC300" s="537"/>
    </row>
    <row r="301" spans="1:55" ht="27" hidden="1" customHeight="1" x14ac:dyDescent="0.55000000000000004">
      <c r="A301" s="1429"/>
      <c r="B301" s="1430"/>
      <c r="C301" s="1435" t="s">
        <v>2394</v>
      </c>
      <c r="D301" s="1435"/>
      <c r="E301" s="1436"/>
      <c r="F301" s="1429"/>
      <c r="G301" s="1388"/>
      <c r="H301" s="203"/>
      <c r="I301" s="98"/>
      <c r="J301" s="204"/>
      <c r="K301" s="204"/>
      <c r="L301" s="927"/>
      <c r="M301" s="203"/>
      <c r="N301" s="205"/>
      <c r="O301" s="205"/>
      <c r="P301" s="205"/>
      <c r="Q301" s="206"/>
      <c r="R301" s="203"/>
      <c r="S301" s="192"/>
      <c r="T301" s="193"/>
      <c r="U301" s="191"/>
      <c r="V301" s="194"/>
      <c r="W301" s="190"/>
      <c r="X301" s="191"/>
      <c r="Y301" s="192"/>
      <c r="Z301" s="193"/>
      <c r="AA301" s="194"/>
      <c r="AB301" s="190"/>
      <c r="AC301" s="193"/>
      <c r="AD301" s="192"/>
      <c r="AE301" s="193"/>
      <c r="AF301" s="191"/>
      <c r="AG301" s="190"/>
      <c r="AH301" s="193"/>
      <c r="AI301" s="193"/>
      <c r="AJ301" s="192"/>
      <c r="AK301" s="193"/>
      <c r="AL301" s="191"/>
      <c r="AM301" s="192"/>
      <c r="AN301" s="193"/>
      <c r="AO301" s="193"/>
      <c r="AP301" s="193"/>
      <c r="AQ301" s="193"/>
      <c r="AR301" s="191"/>
      <c r="AS301" s="190"/>
      <c r="AT301" s="191"/>
      <c r="AU301" s="192"/>
      <c r="AV301" s="193"/>
      <c r="AW301" s="1005"/>
      <c r="AX301" s="193"/>
      <c r="AY301" s="191"/>
      <c r="AZ301" s="194"/>
      <c r="BA301" s="1005"/>
      <c r="BB301" s="1006"/>
      <c r="BC301" s="499"/>
    </row>
    <row r="302" spans="1:55" ht="27" hidden="1" customHeight="1" thickBot="1" x14ac:dyDescent="0.6">
      <c r="A302" s="1429"/>
      <c r="B302" s="1430"/>
      <c r="C302" s="1440" t="s">
        <v>2395</v>
      </c>
      <c r="D302" s="1440"/>
      <c r="E302" s="1466"/>
      <c r="F302" s="1439"/>
      <c r="G302" s="1440"/>
      <c r="H302" s="170"/>
      <c r="I302" s="166"/>
      <c r="J302" s="167"/>
      <c r="K302" s="167"/>
      <c r="L302" s="933"/>
      <c r="M302" s="170"/>
      <c r="N302" s="168"/>
      <c r="O302" s="168"/>
      <c r="P302" s="168"/>
      <c r="Q302" s="169"/>
      <c r="R302" s="170"/>
      <c r="S302" s="934"/>
      <c r="T302" s="935"/>
      <c r="U302" s="936"/>
      <c r="V302" s="937"/>
      <c r="W302" s="938"/>
      <c r="X302" s="936"/>
      <c r="Y302" s="934"/>
      <c r="Z302" s="935"/>
      <c r="AA302" s="937"/>
      <c r="AB302" s="938"/>
      <c r="AC302" s="935"/>
      <c r="AD302" s="934"/>
      <c r="AE302" s="935"/>
      <c r="AF302" s="936"/>
      <c r="AG302" s="938"/>
      <c r="AH302" s="935"/>
      <c r="AI302" s="935"/>
      <c r="AJ302" s="934"/>
      <c r="AK302" s="935"/>
      <c r="AL302" s="936"/>
      <c r="AM302" s="934"/>
      <c r="AN302" s="935"/>
      <c r="AO302" s="935"/>
      <c r="AP302" s="935"/>
      <c r="AQ302" s="935"/>
      <c r="AR302" s="936"/>
      <c r="AS302" s="938"/>
      <c r="AT302" s="936"/>
      <c r="AU302" s="934"/>
      <c r="AV302" s="935"/>
      <c r="AW302" s="939"/>
      <c r="AX302" s="935"/>
      <c r="AY302" s="936"/>
      <c r="AZ302" s="937"/>
      <c r="BA302" s="939"/>
      <c r="BB302" s="940"/>
      <c r="BC302" s="419"/>
    </row>
    <row r="303" spans="1:55" ht="27" hidden="1" customHeight="1" x14ac:dyDescent="0.55000000000000004">
      <c r="A303" s="1414" t="s">
        <v>2456</v>
      </c>
      <c r="B303" s="1419"/>
      <c r="C303" s="1478" t="s">
        <v>2458</v>
      </c>
      <c r="D303" s="1415"/>
      <c r="E303" s="1479"/>
      <c r="F303" s="1452"/>
      <c r="G303" s="482" t="s">
        <v>1389</v>
      </c>
      <c r="H303" s="993"/>
      <c r="I303" s="994"/>
      <c r="J303" s="995"/>
      <c r="K303" s="995"/>
      <c r="L303" s="996"/>
      <c r="M303" s="993"/>
      <c r="N303" s="997"/>
      <c r="O303" s="997"/>
      <c r="P303" s="997"/>
      <c r="Q303" s="998"/>
      <c r="R303" s="993"/>
      <c r="S303" s="943"/>
      <c r="T303" s="889"/>
      <c r="U303" s="1089"/>
      <c r="V303" s="1077"/>
      <c r="W303" s="941"/>
      <c r="X303" s="942"/>
      <c r="Y303" s="943"/>
      <c r="Z303" s="812"/>
      <c r="AA303" s="945"/>
      <c r="AB303" s="941"/>
      <c r="AC303" s="812"/>
      <c r="AD303" s="943"/>
      <c r="AE303" s="812"/>
      <c r="AF303" s="942"/>
      <c r="AG303" s="941"/>
      <c r="AH303" s="812"/>
      <c r="AI303" s="812"/>
      <c r="AJ303" s="943"/>
      <c r="AK303" s="812"/>
      <c r="AL303" s="942"/>
      <c r="AM303" s="943"/>
      <c r="AN303" s="812"/>
      <c r="AO303" s="812"/>
      <c r="AP303" s="812"/>
      <c r="AQ303" s="812"/>
      <c r="AR303" s="942"/>
      <c r="AS303" s="941"/>
      <c r="AT303" s="942"/>
      <c r="AU303" s="943"/>
      <c r="AV303" s="812"/>
      <c r="AW303" s="974"/>
      <c r="AX303" s="812"/>
      <c r="AY303" s="942"/>
      <c r="AZ303" s="945"/>
      <c r="BA303" s="1090"/>
      <c r="BB303" s="1091"/>
      <c r="BC303" s="127"/>
    </row>
    <row r="304" spans="1:55" ht="27" hidden="1" customHeight="1" x14ac:dyDescent="0.55000000000000004">
      <c r="A304" s="454"/>
      <c r="B304" s="205"/>
      <c r="C304" s="1480"/>
      <c r="D304" s="1388"/>
      <c r="E304" s="1481"/>
      <c r="F304" s="1453"/>
      <c r="G304" s="557" t="s">
        <v>1390</v>
      </c>
      <c r="H304" s="1106"/>
      <c r="I304" s="1107"/>
      <c r="J304" s="1108"/>
      <c r="K304" s="1108"/>
      <c r="L304" s="1109"/>
      <c r="M304" s="1106"/>
      <c r="N304" s="1110"/>
      <c r="O304" s="1110"/>
      <c r="P304" s="1110"/>
      <c r="Q304" s="1111"/>
      <c r="R304" s="1106"/>
      <c r="S304" s="167"/>
      <c r="T304" s="168"/>
      <c r="U304" s="166"/>
      <c r="V304" s="169"/>
      <c r="W304" s="170"/>
      <c r="X304" s="166"/>
      <c r="Y304" s="167"/>
      <c r="Z304" s="168"/>
      <c r="AA304" s="169"/>
      <c r="AB304" s="170"/>
      <c r="AC304" s="168"/>
      <c r="AD304" s="167"/>
      <c r="AE304" s="168"/>
      <c r="AF304" s="166"/>
      <c r="AG304" s="170"/>
      <c r="AH304" s="168"/>
      <c r="AI304" s="168"/>
      <c r="AJ304" s="167"/>
      <c r="AK304" s="168"/>
      <c r="AL304" s="166"/>
      <c r="AM304" s="167"/>
      <c r="AN304" s="168"/>
      <c r="AO304" s="168"/>
      <c r="AP304" s="168"/>
      <c r="AQ304" s="168"/>
      <c r="AR304" s="166"/>
      <c r="AS304" s="170"/>
      <c r="AT304" s="166"/>
      <c r="AU304" s="167"/>
      <c r="AV304" s="168"/>
      <c r="AW304" s="171"/>
      <c r="AX304" s="168"/>
      <c r="AY304" s="166"/>
      <c r="AZ304" s="169"/>
      <c r="BA304" s="171"/>
      <c r="BB304" s="172"/>
      <c r="BC304" s="173"/>
    </row>
    <row r="305" spans="1:55" ht="27" hidden="1" customHeight="1" x14ac:dyDescent="0.55000000000000004">
      <c r="A305" s="1455" t="s">
        <v>2459</v>
      </c>
      <c r="B305" s="1456"/>
      <c r="C305" s="1482"/>
      <c r="D305" s="1483"/>
      <c r="E305" s="1484"/>
      <c r="F305" s="1454"/>
      <c r="G305" s="101" t="s">
        <v>2391</v>
      </c>
      <c r="H305" s="912"/>
      <c r="I305" s="738"/>
      <c r="J305" s="913"/>
      <c r="K305" s="913"/>
      <c r="L305" s="914"/>
      <c r="M305" s="912"/>
      <c r="N305" s="915"/>
      <c r="O305" s="915"/>
      <c r="P305" s="915"/>
      <c r="Q305" s="916"/>
      <c r="R305" s="912"/>
      <c r="S305" s="179"/>
      <c r="T305" s="181"/>
      <c r="U305" s="184"/>
      <c r="V305" s="182"/>
      <c r="W305" s="183"/>
      <c r="X305" s="184"/>
      <c r="Y305" s="179"/>
      <c r="Z305" s="181"/>
      <c r="AA305" s="182"/>
      <c r="AB305" s="183"/>
      <c r="AC305" s="181"/>
      <c r="AD305" s="179"/>
      <c r="AE305" s="181"/>
      <c r="AF305" s="184"/>
      <c r="AG305" s="183"/>
      <c r="AH305" s="181"/>
      <c r="AI305" s="181"/>
      <c r="AJ305" s="179"/>
      <c r="AK305" s="181"/>
      <c r="AL305" s="184"/>
      <c r="AM305" s="179"/>
      <c r="AN305" s="181"/>
      <c r="AO305" s="181"/>
      <c r="AP305" s="181"/>
      <c r="AQ305" s="181"/>
      <c r="AR305" s="184"/>
      <c r="AS305" s="183"/>
      <c r="AT305" s="184"/>
      <c r="AU305" s="179"/>
      <c r="AV305" s="181"/>
      <c r="AW305" s="917"/>
      <c r="AX305" s="181"/>
      <c r="AY305" s="184"/>
      <c r="AZ305" s="182"/>
      <c r="BA305" s="917"/>
      <c r="BB305" s="918"/>
      <c r="BC305" s="475"/>
    </row>
    <row r="306" spans="1:55" ht="27" hidden="1" customHeight="1" x14ac:dyDescent="0.55000000000000004">
      <c r="A306" s="1427" t="s">
        <v>2392</v>
      </c>
      <c r="B306" s="1428"/>
      <c r="C306" s="1432" t="s">
        <v>2393</v>
      </c>
      <c r="D306" s="1432"/>
      <c r="E306" s="1433"/>
      <c r="F306" s="1434"/>
      <c r="G306" s="1432"/>
      <c r="H306" s="190"/>
      <c r="I306" s="191"/>
      <c r="J306" s="192"/>
      <c r="K306" s="192"/>
      <c r="L306" s="1080"/>
      <c r="M306" s="190"/>
      <c r="N306" s="193"/>
      <c r="O306" s="193"/>
      <c r="P306" s="193"/>
      <c r="Q306" s="194"/>
      <c r="R306" s="190"/>
      <c r="S306" s="1081"/>
      <c r="T306" s="1082"/>
      <c r="U306" s="1083"/>
      <c r="V306" s="1084"/>
      <c r="W306" s="1085"/>
      <c r="X306" s="1083"/>
      <c r="Y306" s="1081"/>
      <c r="Z306" s="1082"/>
      <c r="AA306" s="1084"/>
      <c r="AB306" s="1085"/>
      <c r="AC306" s="1082"/>
      <c r="AD306" s="1081"/>
      <c r="AE306" s="1082"/>
      <c r="AF306" s="1083"/>
      <c r="AG306" s="1085"/>
      <c r="AH306" s="1082"/>
      <c r="AI306" s="1082"/>
      <c r="AJ306" s="1081"/>
      <c r="AK306" s="1082"/>
      <c r="AL306" s="1083"/>
      <c r="AM306" s="1081"/>
      <c r="AN306" s="1082"/>
      <c r="AO306" s="1082"/>
      <c r="AP306" s="1082"/>
      <c r="AQ306" s="1082"/>
      <c r="AR306" s="1083"/>
      <c r="AS306" s="1085"/>
      <c r="AT306" s="1083"/>
      <c r="AU306" s="1081"/>
      <c r="AV306" s="1082"/>
      <c r="AW306" s="1086"/>
      <c r="AX306" s="1082"/>
      <c r="AY306" s="1083"/>
      <c r="AZ306" s="1084"/>
      <c r="BA306" s="1086"/>
      <c r="BB306" s="1087"/>
      <c r="BC306" s="537"/>
    </row>
    <row r="307" spans="1:55" ht="27" hidden="1" customHeight="1" x14ac:dyDescent="0.55000000000000004">
      <c r="A307" s="1429"/>
      <c r="B307" s="1430"/>
      <c r="C307" s="1435" t="s">
        <v>2394</v>
      </c>
      <c r="D307" s="1435"/>
      <c r="E307" s="1436"/>
      <c r="F307" s="1429"/>
      <c r="G307" s="1388"/>
      <c r="H307" s="203"/>
      <c r="I307" s="98"/>
      <c r="J307" s="204"/>
      <c r="K307" s="204"/>
      <c r="L307" s="927"/>
      <c r="M307" s="203"/>
      <c r="N307" s="205"/>
      <c r="O307" s="205"/>
      <c r="P307" s="205"/>
      <c r="Q307" s="206"/>
      <c r="R307" s="203"/>
      <c r="S307" s="192"/>
      <c r="T307" s="193"/>
      <c r="U307" s="191"/>
      <c r="V307" s="194"/>
      <c r="W307" s="190"/>
      <c r="X307" s="191"/>
      <c r="Y307" s="192"/>
      <c r="Z307" s="193"/>
      <c r="AA307" s="194"/>
      <c r="AB307" s="190"/>
      <c r="AC307" s="193"/>
      <c r="AD307" s="192"/>
      <c r="AE307" s="193"/>
      <c r="AF307" s="191"/>
      <c r="AG307" s="190"/>
      <c r="AH307" s="193"/>
      <c r="AI307" s="193"/>
      <c r="AJ307" s="192"/>
      <c r="AK307" s="193"/>
      <c r="AL307" s="191"/>
      <c r="AM307" s="192"/>
      <c r="AN307" s="193"/>
      <c r="AO307" s="193"/>
      <c r="AP307" s="193"/>
      <c r="AQ307" s="193"/>
      <c r="AR307" s="191"/>
      <c r="AS307" s="190"/>
      <c r="AT307" s="191"/>
      <c r="AU307" s="192"/>
      <c r="AV307" s="193"/>
      <c r="AW307" s="1005"/>
      <c r="AX307" s="193"/>
      <c r="AY307" s="191"/>
      <c r="AZ307" s="194"/>
      <c r="BA307" s="1005"/>
      <c r="BB307" s="1006"/>
      <c r="BC307" s="499">
        <f>SUM(P307:AW307)</f>
        <v>0</v>
      </c>
    </row>
    <row r="308" spans="1:55" ht="27" hidden="1" customHeight="1" thickBot="1" x14ac:dyDescent="0.6">
      <c r="A308" s="1429"/>
      <c r="B308" s="1430"/>
      <c r="C308" s="1440" t="s">
        <v>2395</v>
      </c>
      <c r="D308" s="1440"/>
      <c r="E308" s="1466"/>
      <c r="F308" s="1439"/>
      <c r="G308" s="1440"/>
      <c r="H308" s="170"/>
      <c r="I308" s="166"/>
      <c r="J308" s="167"/>
      <c r="K308" s="167"/>
      <c r="L308" s="933"/>
      <c r="M308" s="170"/>
      <c r="N308" s="168"/>
      <c r="O308" s="168"/>
      <c r="P308" s="168"/>
      <c r="Q308" s="169"/>
      <c r="R308" s="170"/>
      <c r="S308" s="934"/>
      <c r="T308" s="935"/>
      <c r="U308" s="936"/>
      <c r="V308" s="937"/>
      <c r="W308" s="938"/>
      <c r="X308" s="936"/>
      <c r="Y308" s="934"/>
      <c r="Z308" s="935"/>
      <c r="AA308" s="937"/>
      <c r="AB308" s="938"/>
      <c r="AC308" s="935"/>
      <c r="AD308" s="934"/>
      <c r="AE308" s="935"/>
      <c r="AF308" s="936"/>
      <c r="AG308" s="938"/>
      <c r="AH308" s="935"/>
      <c r="AI308" s="935"/>
      <c r="AJ308" s="934"/>
      <c r="AK308" s="935"/>
      <c r="AL308" s="936"/>
      <c r="AM308" s="934"/>
      <c r="AN308" s="935"/>
      <c r="AO308" s="935"/>
      <c r="AP308" s="935"/>
      <c r="AQ308" s="935"/>
      <c r="AR308" s="936"/>
      <c r="AS308" s="938"/>
      <c r="AT308" s="936"/>
      <c r="AU308" s="934"/>
      <c r="AV308" s="935"/>
      <c r="AW308" s="939"/>
      <c r="AX308" s="935"/>
      <c r="AY308" s="936"/>
      <c r="AZ308" s="937"/>
      <c r="BA308" s="939"/>
      <c r="BB308" s="940"/>
      <c r="BC308" s="419">
        <f>SUM(O308:AW308)</f>
        <v>0</v>
      </c>
    </row>
    <row r="309" spans="1:55" ht="49.5" hidden="1" customHeight="1" x14ac:dyDescent="0.55000000000000004">
      <c r="A309" s="1469" t="s">
        <v>2460</v>
      </c>
      <c r="B309" s="1470"/>
      <c r="C309" s="1470"/>
      <c r="D309" s="1470"/>
      <c r="E309" s="1471"/>
      <c r="F309" s="1452"/>
      <c r="G309" s="342" t="s">
        <v>1389</v>
      </c>
      <c r="H309" s="343"/>
      <c r="I309" s="344"/>
      <c r="J309" s="345"/>
      <c r="K309" s="345"/>
      <c r="L309" s="421"/>
      <c r="M309" s="343"/>
      <c r="N309" s="572"/>
      <c r="O309" s="572"/>
      <c r="P309" s="572"/>
      <c r="Q309" s="252"/>
      <c r="R309" s="422"/>
      <c r="S309" s="357"/>
      <c r="T309" s="449"/>
      <c r="U309" s="358"/>
      <c r="V309" s="360"/>
      <c r="W309" s="355"/>
      <c r="X309" s="358"/>
      <c r="Y309" s="357"/>
      <c r="Z309" s="356"/>
      <c r="AA309" s="360"/>
      <c r="AB309" s="355"/>
      <c r="AC309" s="356"/>
      <c r="AD309" s="357"/>
      <c r="AE309" s="356"/>
      <c r="AF309" s="358"/>
      <c r="AG309" s="355"/>
      <c r="AH309" s="356"/>
      <c r="AI309" s="356"/>
      <c r="AJ309" s="357"/>
      <c r="AK309" s="356"/>
      <c r="AL309" s="358"/>
      <c r="AM309" s="357"/>
      <c r="AN309" s="356"/>
      <c r="AO309" s="356"/>
      <c r="AP309" s="356"/>
      <c r="AQ309" s="356"/>
      <c r="AR309" s="358"/>
      <c r="AS309" s="355"/>
      <c r="AT309" s="358"/>
      <c r="AU309" s="357"/>
      <c r="AV309" s="356"/>
      <c r="AW309" s="359"/>
      <c r="AX309" s="356"/>
      <c r="AY309" s="358"/>
      <c r="AZ309" s="360"/>
      <c r="BA309" s="361"/>
      <c r="BB309" s="362"/>
      <c r="BC309" s="363">
        <f>SUM(L309:AW309)</f>
        <v>0</v>
      </c>
    </row>
    <row r="310" spans="1:55" ht="49.5" hidden="1" customHeight="1" x14ac:dyDescent="0.55000000000000004">
      <c r="A310" s="1472"/>
      <c r="B310" s="1473"/>
      <c r="C310" s="1473"/>
      <c r="D310" s="1473"/>
      <c r="E310" s="1474"/>
      <c r="F310" s="1453"/>
      <c r="G310" s="364" t="s">
        <v>1390</v>
      </c>
      <c r="H310" s="459" t="e">
        <f t="shared" ref="H310:AJ310" si="67">G310+H309-H308</f>
        <v>#VALUE!</v>
      </c>
      <c r="I310" s="430" t="e">
        <f>H310+I309-I308</f>
        <v>#VALUE!</v>
      </c>
      <c r="J310" s="457" t="e">
        <f t="shared" si="67"/>
        <v>#VALUE!</v>
      </c>
      <c r="K310" s="369" t="e">
        <f t="shared" si="67"/>
        <v>#VALUE!</v>
      </c>
      <c r="L310" s="458" t="e">
        <f t="shared" si="67"/>
        <v>#VALUE!</v>
      </c>
      <c r="M310" s="459" t="e">
        <f t="shared" si="67"/>
        <v>#VALUE!</v>
      </c>
      <c r="N310" s="429" t="e">
        <f t="shared" si="67"/>
        <v>#VALUE!</v>
      </c>
      <c r="O310" s="429" t="e">
        <f t="shared" si="67"/>
        <v>#VALUE!</v>
      </c>
      <c r="P310" s="429" t="e">
        <f t="shared" si="67"/>
        <v>#VALUE!</v>
      </c>
      <c r="Q310" s="659" t="e">
        <f t="shared" si="67"/>
        <v>#VALUE!</v>
      </c>
      <c r="R310" s="455" t="e">
        <f t="shared" si="67"/>
        <v>#VALUE!</v>
      </c>
      <c r="S310" s="272" t="e">
        <f t="shared" si="67"/>
        <v>#VALUE!</v>
      </c>
      <c r="T310" s="880" t="e">
        <f t="shared" si="67"/>
        <v>#VALUE!</v>
      </c>
      <c r="U310" s="265" t="e">
        <f t="shared" si="67"/>
        <v>#VALUE!</v>
      </c>
      <c r="V310" s="275" t="e">
        <f t="shared" si="67"/>
        <v>#VALUE!</v>
      </c>
      <c r="W310" s="271" t="e">
        <f t="shared" si="67"/>
        <v>#VALUE!</v>
      </c>
      <c r="X310" s="265" t="e">
        <f t="shared" si="67"/>
        <v>#VALUE!</v>
      </c>
      <c r="Y310" s="267" t="e">
        <f t="shared" si="67"/>
        <v>#VALUE!</v>
      </c>
      <c r="Z310" s="268" t="e">
        <f t="shared" si="67"/>
        <v>#VALUE!</v>
      </c>
      <c r="AA310" s="270" t="e">
        <f t="shared" si="67"/>
        <v>#VALUE!</v>
      </c>
      <c r="AB310" s="264" t="e">
        <f t="shared" si="67"/>
        <v>#VALUE!</v>
      </c>
      <c r="AC310" s="268" t="e">
        <f t="shared" si="67"/>
        <v>#VALUE!</v>
      </c>
      <c r="AD310" s="267" t="e">
        <f t="shared" si="67"/>
        <v>#VALUE!</v>
      </c>
      <c r="AE310" s="268" t="e">
        <f t="shared" si="67"/>
        <v>#VALUE!</v>
      </c>
      <c r="AF310" s="265" t="e">
        <f t="shared" si="67"/>
        <v>#VALUE!</v>
      </c>
      <c r="AG310" s="264" t="e">
        <f t="shared" si="67"/>
        <v>#VALUE!</v>
      </c>
      <c r="AH310" s="274" t="e">
        <f t="shared" si="67"/>
        <v>#VALUE!</v>
      </c>
      <c r="AI310" s="268" t="e">
        <f t="shared" si="67"/>
        <v>#VALUE!</v>
      </c>
      <c r="AJ310" s="267" t="e">
        <f t="shared" si="67"/>
        <v>#VALUE!</v>
      </c>
      <c r="AK310" s="268"/>
      <c r="AL310" s="265"/>
      <c r="AM310" s="272"/>
      <c r="AN310" s="268"/>
      <c r="AO310" s="268"/>
      <c r="AP310" s="268"/>
      <c r="AQ310" s="268"/>
      <c r="AR310" s="265"/>
      <c r="AS310" s="264"/>
      <c r="AT310" s="265"/>
      <c r="AU310" s="267"/>
      <c r="AV310" s="268"/>
      <c r="AW310" s="276"/>
      <c r="AX310" s="268"/>
      <c r="AY310" s="265"/>
      <c r="AZ310" s="270"/>
      <c r="BA310" s="276"/>
      <c r="BB310" s="277"/>
      <c r="BC310" s="278"/>
    </row>
    <row r="311" spans="1:55" ht="49.5" hidden="1" customHeight="1" x14ac:dyDescent="0.55000000000000004">
      <c r="A311" s="1475"/>
      <c r="B311" s="1476"/>
      <c r="C311" s="1476"/>
      <c r="D311" s="1476"/>
      <c r="E311" s="1477"/>
      <c r="F311" s="1454"/>
      <c r="G311" s="370" t="s">
        <v>2391</v>
      </c>
      <c r="H311" s="577"/>
      <c r="I311" s="578"/>
      <c r="J311" s="579"/>
      <c r="K311" s="579"/>
      <c r="L311" s="580"/>
      <c r="M311" s="577"/>
      <c r="N311" s="581"/>
      <c r="O311" s="581"/>
      <c r="P311" s="581"/>
      <c r="Q311" s="582"/>
      <c r="R311" s="577"/>
      <c r="S311" s="282"/>
      <c r="T311" s="283"/>
      <c r="U311" s="281"/>
      <c r="V311" s="284"/>
      <c r="W311" s="280"/>
      <c r="X311" s="281"/>
      <c r="Y311" s="282"/>
      <c r="Z311" s="283"/>
      <c r="AA311" s="284"/>
      <c r="AB311" s="280"/>
      <c r="AC311" s="283"/>
      <c r="AD311" s="282"/>
      <c r="AE311" s="283"/>
      <c r="AF311" s="281"/>
      <c r="AG311" s="280"/>
      <c r="AH311" s="283"/>
      <c r="AI311" s="283"/>
      <c r="AJ311" s="282"/>
      <c r="AK311" s="283"/>
      <c r="AL311" s="281"/>
      <c r="AM311" s="282"/>
      <c r="AN311" s="283"/>
      <c r="AO311" s="283"/>
      <c r="AP311" s="283"/>
      <c r="AQ311" s="283"/>
      <c r="AR311" s="281"/>
      <c r="AS311" s="280"/>
      <c r="AT311" s="281"/>
      <c r="AU311" s="282"/>
      <c r="AV311" s="283"/>
      <c r="AW311" s="373"/>
      <c r="AX311" s="283"/>
      <c r="AY311" s="281"/>
      <c r="AZ311" s="284"/>
      <c r="BA311" s="373"/>
      <c r="BB311" s="374"/>
      <c r="BC311" s="375"/>
    </row>
    <row r="312" spans="1:55" ht="49.5" hidden="1" customHeight="1" x14ac:dyDescent="0.55000000000000004">
      <c r="A312" s="1427"/>
      <c r="B312" s="1428"/>
      <c r="C312" s="1432" t="s">
        <v>2393</v>
      </c>
      <c r="D312" s="1432"/>
      <c r="E312" s="1433"/>
      <c r="F312" s="1434"/>
      <c r="G312" s="1432"/>
      <c r="H312" s="291">
        <f t="shared" ref="H312:AJ312" si="68">G312+H308-H311</f>
        <v>0</v>
      </c>
      <c r="I312" s="292">
        <f>H312+I308-I311</f>
        <v>0</v>
      </c>
      <c r="J312" s="293">
        <f t="shared" si="68"/>
        <v>0</v>
      </c>
      <c r="K312" s="293">
        <f t="shared" si="68"/>
        <v>0</v>
      </c>
      <c r="L312" s="476">
        <f t="shared" si="68"/>
        <v>0</v>
      </c>
      <c r="M312" s="291">
        <f t="shared" si="68"/>
        <v>0</v>
      </c>
      <c r="N312" s="294">
        <f t="shared" si="68"/>
        <v>0</v>
      </c>
      <c r="O312" s="294">
        <f t="shared" si="68"/>
        <v>0</v>
      </c>
      <c r="P312" s="294">
        <f t="shared" si="68"/>
        <v>0</v>
      </c>
      <c r="Q312" s="295">
        <f t="shared" si="68"/>
        <v>0</v>
      </c>
      <c r="R312" s="291">
        <f t="shared" si="68"/>
        <v>0</v>
      </c>
      <c r="S312" s="378">
        <f t="shared" si="68"/>
        <v>0</v>
      </c>
      <c r="T312" s="380">
        <f t="shared" si="68"/>
        <v>0</v>
      </c>
      <c r="U312" s="377">
        <f t="shared" si="68"/>
        <v>0</v>
      </c>
      <c r="V312" s="382">
        <f t="shared" si="68"/>
        <v>0</v>
      </c>
      <c r="W312" s="376">
        <f t="shared" si="68"/>
        <v>0</v>
      </c>
      <c r="X312" s="377">
        <f t="shared" si="68"/>
        <v>0</v>
      </c>
      <c r="Y312" s="293">
        <f t="shared" si="68"/>
        <v>0</v>
      </c>
      <c r="Z312" s="294">
        <f t="shared" si="68"/>
        <v>0</v>
      </c>
      <c r="AA312" s="295">
        <f t="shared" si="68"/>
        <v>0</v>
      </c>
      <c r="AB312" s="376">
        <f t="shared" si="68"/>
        <v>0</v>
      </c>
      <c r="AC312" s="380">
        <f t="shared" si="68"/>
        <v>0</v>
      </c>
      <c r="AD312" s="378">
        <f t="shared" si="68"/>
        <v>0</v>
      </c>
      <c r="AE312" s="380">
        <f t="shared" si="68"/>
        <v>0</v>
      </c>
      <c r="AF312" s="377">
        <f t="shared" si="68"/>
        <v>0</v>
      </c>
      <c r="AG312" s="376">
        <f t="shared" si="68"/>
        <v>0</v>
      </c>
      <c r="AH312" s="380">
        <f t="shared" si="68"/>
        <v>0</v>
      </c>
      <c r="AI312" s="380">
        <f t="shared" si="68"/>
        <v>0</v>
      </c>
      <c r="AJ312" s="378">
        <f t="shared" si="68"/>
        <v>0</v>
      </c>
      <c r="AK312" s="380"/>
      <c r="AL312" s="377"/>
      <c r="AM312" s="378"/>
      <c r="AN312" s="380"/>
      <c r="AO312" s="380"/>
      <c r="AP312" s="380"/>
      <c r="AQ312" s="380"/>
      <c r="AR312" s="377"/>
      <c r="AS312" s="376"/>
      <c r="AT312" s="377"/>
      <c r="AU312" s="378"/>
      <c r="AV312" s="380"/>
      <c r="AW312" s="386"/>
      <c r="AX312" s="380"/>
      <c r="AY312" s="377"/>
      <c r="AZ312" s="382"/>
      <c r="BA312" s="386"/>
      <c r="BB312" s="526"/>
      <c r="BC312" s="527"/>
    </row>
    <row r="313" spans="1:55" ht="49.5" hidden="1" customHeight="1" x14ac:dyDescent="0.55000000000000004">
      <c r="A313" s="1429"/>
      <c r="B313" s="1430"/>
      <c r="C313" s="1435" t="s">
        <v>2394</v>
      </c>
      <c r="D313" s="1435"/>
      <c r="E313" s="1436"/>
      <c r="F313" s="1429"/>
      <c r="G313" s="1388"/>
      <c r="H313" s="304">
        <f t="shared" ref="H313:R313" si="69">SUM(H212,H167,H89,H161,H219,H71,H77,H206,H34,H225,H308,H28)</f>
        <v>192</v>
      </c>
      <c r="I313" s="305">
        <f t="shared" si="69"/>
        <v>203</v>
      </c>
      <c r="J313" s="306">
        <f t="shared" si="69"/>
        <v>189</v>
      </c>
      <c r="K313" s="306">
        <f t="shared" si="69"/>
        <v>192</v>
      </c>
      <c r="L313" s="391">
        <f t="shared" si="69"/>
        <v>178</v>
      </c>
      <c r="M313" s="304">
        <f t="shared" si="69"/>
        <v>161</v>
      </c>
      <c r="N313" s="307">
        <f t="shared" si="69"/>
        <v>205</v>
      </c>
      <c r="O313" s="307">
        <f t="shared" si="69"/>
        <v>205</v>
      </c>
      <c r="P313" s="307">
        <f t="shared" si="69"/>
        <v>190</v>
      </c>
      <c r="Q313" s="308">
        <f t="shared" si="69"/>
        <v>201</v>
      </c>
      <c r="R313" s="304">
        <f t="shared" si="69"/>
        <v>210</v>
      </c>
      <c r="S313" s="492">
        <f>SUM(S212,S167,S89,S161,S219,S71,S77,S206,S34,S225,S308,S28)</f>
        <v>220</v>
      </c>
      <c r="T313" s="493">
        <f t="shared" ref="T313:AE313" si="70">SUM(T212,T167,T89,T161,T219,T71,T77,T206,T34,T225,T308,T28)</f>
        <v>215</v>
      </c>
      <c r="U313" s="494">
        <f t="shared" si="70"/>
        <v>215</v>
      </c>
      <c r="V313" s="495">
        <f t="shared" si="70"/>
        <v>216</v>
      </c>
      <c r="W313" s="496">
        <f t="shared" si="70"/>
        <v>209</v>
      </c>
      <c r="X313" s="494">
        <f t="shared" si="70"/>
        <v>210</v>
      </c>
      <c r="Y313" s="306">
        <f t="shared" si="70"/>
        <v>197</v>
      </c>
      <c r="Z313" s="307">
        <f t="shared" si="70"/>
        <v>0</v>
      </c>
      <c r="AA313" s="308">
        <f t="shared" si="70"/>
        <v>0</v>
      </c>
      <c r="AB313" s="496">
        <f t="shared" si="70"/>
        <v>0</v>
      </c>
      <c r="AC313" s="493">
        <f t="shared" si="70"/>
        <v>0</v>
      </c>
      <c r="AD313" s="492">
        <f>SUM(AD212,AD167,AD89,AD161,AD219,AD71,AD77,AD206,AD34,AD225,AD308,AD28)</f>
        <v>0</v>
      </c>
      <c r="AE313" s="493">
        <f t="shared" si="70"/>
        <v>0</v>
      </c>
      <c r="AF313" s="494">
        <f t="shared" ref="AF313:AK313" si="71">SUM(AF212,AF167,AF89,AF161,AF219,AF71,AF77,AF206,AF34,AF225,AF28)</f>
        <v>0</v>
      </c>
      <c r="AG313" s="496">
        <f t="shared" si="71"/>
        <v>0</v>
      </c>
      <c r="AH313" s="493">
        <f t="shared" si="71"/>
        <v>0</v>
      </c>
      <c r="AI313" s="493">
        <f t="shared" si="71"/>
        <v>0</v>
      </c>
      <c r="AJ313" s="492">
        <f t="shared" si="71"/>
        <v>0</v>
      </c>
      <c r="AK313" s="493">
        <f t="shared" si="71"/>
        <v>0</v>
      </c>
      <c r="AL313" s="494"/>
      <c r="AM313" s="492"/>
      <c r="AN313" s="493"/>
      <c r="AO313" s="493"/>
      <c r="AP313" s="493"/>
      <c r="AQ313" s="493"/>
      <c r="AR313" s="494"/>
      <c r="AS313" s="496"/>
      <c r="AT313" s="494"/>
      <c r="AU313" s="492"/>
      <c r="AV313" s="493"/>
      <c r="AW313" s="497"/>
      <c r="AX313" s="493"/>
      <c r="AY313" s="494"/>
      <c r="AZ313" s="495"/>
      <c r="BA313" s="497"/>
      <c r="BB313" s="689"/>
      <c r="BC313" s="690">
        <f>SUM(BC206,BC243,BC212,BC167,BC161,BC89,BC231,BC28,BC237,BC71,BC308,BC34,BC219,BC77,BC225)</f>
        <v>3353</v>
      </c>
    </row>
    <row r="314" spans="1:55" ht="49.5" hidden="1" customHeight="1" thickBot="1" x14ac:dyDescent="0.6">
      <c r="A314" s="1410"/>
      <c r="B314" s="1431"/>
      <c r="C314" s="1437" t="s">
        <v>2395</v>
      </c>
      <c r="D314" s="1437"/>
      <c r="E314" s="1438"/>
      <c r="F314" s="1439"/>
      <c r="G314" s="1440"/>
      <c r="H314" s="319" t="e">
        <f t="shared" ref="H314:AJ314" si="72">G314+H310-H313</f>
        <v>#VALUE!</v>
      </c>
      <c r="I314" s="320" t="e">
        <f t="shared" si="72"/>
        <v>#VALUE!</v>
      </c>
      <c r="J314" s="321" t="e">
        <f t="shared" si="72"/>
        <v>#VALUE!</v>
      </c>
      <c r="K314" s="321" t="e">
        <f t="shared" si="72"/>
        <v>#VALUE!</v>
      </c>
      <c r="L314" s="404" t="e">
        <f t="shared" si="72"/>
        <v>#VALUE!</v>
      </c>
      <c r="M314" s="319" t="e">
        <f t="shared" si="72"/>
        <v>#VALUE!</v>
      </c>
      <c r="N314" s="322" t="e">
        <f t="shared" si="72"/>
        <v>#VALUE!</v>
      </c>
      <c r="O314" s="322" t="e">
        <f t="shared" si="72"/>
        <v>#VALUE!</v>
      </c>
      <c r="P314" s="322" t="e">
        <f t="shared" si="72"/>
        <v>#VALUE!</v>
      </c>
      <c r="Q314" s="323" t="e">
        <f t="shared" si="72"/>
        <v>#VALUE!</v>
      </c>
      <c r="R314" s="319" t="e">
        <f t="shared" si="72"/>
        <v>#VALUE!</v>
      </c>
      <c r="S314" s="416" t="e">
        <f t="shared" si="72"/>
        <v>#VALUE!</v>
      </c>
      <c r="T314" s="406" t="e">
        <f t="shared" si="72"/>
        <v>#VALUE!</v>
      </c>
      <c r="U314" s="407" t="e">
        <f t="shared" si="72"/>
        <v>#VALUE!</v>
      </c>
      <c r="V314" s="408" t="e">
        <f t="shared" si="72"/>
        <v>#VALUE!</v>
      </c>
      <c r="W314" s="409" t="e">
        <f t="shared" si="72"/>
        <v>#VALUE!</v>
      </c>
      <c r="X314" s="407" t="e">
        <f t="shared" si="72"/>
        <v>#VALUE!</v>
      </c>
      <c r="Y314" s="416" t="e">
        <f t="shared" si="72"/>
        <v>#VALUE!</v>
      </c>
      <c r="Z314" s="406" t="e">
        <f t="shared" si="72"/>
        <v>#VALUE!</v>
      </c>
      <c r="AA314" s="408" t="e">
        <f t="shared" si="72"/>
        <v>#VALUE!</v>
      </c>
      <c r="AB314" s="409" t="e">
        <f t="shared" si="72"/>
        <v>#VALUE!</v>
      </c>
      <c r="AC314" s="406" t="e">
        <f t="shared" si="72"/>
        <v>#VALUE!</v>
      </c>
      <c r="AD314" s="416" t="e">
        <f t="shared" si="72"/>
        <v>#VALUE!</v>
      </c>
      <c r="AE314" s="406" t="e">
        <f t="shared" si="72"/>
        <v>#VALUE!</v>
      </c>
      <c r="AF314" s="407" t="e">
        <f t="shared" si="72"/>
        <v>#VALUE!</v>
      </c>
      <c r="AG314" s="409" t="e">
        <f t="shared" si="72"/>
        <v>#VALUE!</v>
      </c>
      <c r="AH314" s="406" t="e">
        <f t="shared" si="72"/>
        <v>#VALUE!</v>
      </c>
      <c r="AI314" s="406" t="e">
        <f t="shared" si="72"/>
        <v>#VALUE!</v>
      </c>
      <c r="AJ314" s="416" t="e">
        <f t="shared" si="72"/>
        <v>#VALUE!</v>
      </c>
      <c r="AK314" s="406"/>
      <c r="AL314" s="407"/>
      <c r="AM314" s="416"/>
      <c r="AN314" s="406"/>
      <c r="AO314" s="406"/>
      <c r="AP314" s="406"/>
      <c r="AQ314" s="406"/>
      <c r="AR314" s="407"/>
      <c r="AS314" s="409"/>
      <c r="AT314" s="407"/>
      <c r="AU314" s="416"/>
      <c r="AV314" s="406"/>
      <c r="AW314" s="417"/>
      <c r="AX314" s="406"/>
      <c r="AY314" s="407"/>
      <c r="AZ314" s="408"/>
      <c r="BA314" s="417"/>
      <c r="BB314" s="526"/>
      <c r="BC314" s="527"/>
    </row>
    <row r="315" spans="1:55" ht="38.25" customHeight="1" thickBot="1" x14ac:dyDescent="0.6">
      <c r="A315" s="1467" t="s">
        <v>2461</v>
      </c>
      <c r="B315" s="1468"/>
      <c r="C315" s="1468"/>
      <c r="D315" s="1468"/>
      <c r="E315" s="1468"/>
      <c r="F315" s="1468"/>
      <c r="G315" s="1468"/>
      <c r="H315" s="1112">
        <f>SUM(H28,H34,H40,H77,H71,H89,H116,H161,H167,H208,H214)</f>
        <v>227</v>
      </c>
      <c r="I315" s="1113">
        <f>SUM(I28,I34,I40,I77,I71,I89,I116,I161,I167,I208,I214)</f>
        <v>238</v>
      </c>
      <c r="J315" s="1113">
        <f>SUM(J28,J34,J40,J77,J71,J89,J116,J161,J167,J208,J214)</f>
        <v>224</v>
      </c>
      <c r="K315" s="1113">
        <f t="shared" ref="K315:Y315" si="73">SUM(K28,K34,K40,K77,K71,K89,K116,K161,K167,K208,K214)</f>
        <v>231</v>
      </c>
      <c r="L315" s="1114">
        <f t="shared" si="73"/>
        <v>218</v>
      </c>
      <c r="M315" s="1115">
        <f t="shared" si="73"/>
        <v>200</v>
      </c>
      <c r="N315" s="1116">
        <f t="shared" si="73"/>
        <v>245</v>
      </c>
      <c r="O315" s="1116">
        <f t="shared" si="73"/>
        <v>244</v>
      </c>
      <c r="P315" s="1113">
        <f t="shared" si="73"/>
        <v>230</v>
      </c>
      <c r="Q315" s="1117">
        <f t="shared" si="73"/>
        <v>240</v>
      </c>
      <c r="R315" s="1115">
        <f t="shared" si="73"/>
        <v>250</v>
      </c>
      <c r="S315" s="1113">
        <f t="shared" si="73"/>
        <v>259</v>
      </c>
      <c r="T315" s="1116">
        <f t="shared" si="73"/>
        <v>255</v>
      </c>
      <c r="U315" s="1113">
        <f t="shared" si="73"/>
        <v>254</v>
      </c>
      <c r="V315" s="1117">
        <f t="shared" si="73"/>
        <v>256</v>
      </c>
      <c r="W315" s="1115">
        <f t="shared" si="73"/>
        <v>249</v>
      </c>
      <c r="X315" s="1118">
        <f t="shared" si="73"/>
        <v>252</v>
      </c>
      <c r="Y315" s="1118">
        <f t="shared" si="73"/>
        <v>235</v>
      </c>
      <c r="Z315" s="1113">
        <f>SUM(Z28,Z34,Z40,Z77,Z71,Z89,Z116,Z161,Z167,Z208,Z214)</f>
        <v>0</v>
      </c>
      <c r="AA315" s="1117">
        <f>SUM(AA28,AA34,AA40,AA77,AA71,AA89,AA116,AA161,AA167,AA208,AA214)</f>
        <v>0</v>
      </c>
      <c r="AB315" s="1115">
        <f>SUM(AB28,AB34,AB40,AB77,AB71,AB89,AB116,AB161,AB167,AB208,AB214)</f>
        <v>0</v>
      </c>
      <c r="AC315" s="1113">
        <f>SUM(AC28,AC34,AC40,AC77,AC71,AC89,AC116,AC161,AC167,AC208,AC214)</f>
        <v>0</v>
      </c>
      <c r="AD315" s="1113">
        <f>SUM(AD28,AD34,AD40,AD77,AD71,AD89,AD116,AD161,AD167,AD208,AD214)</f>
        <v>0</v>
      </c>
      <c r="AE315" s="1116">
        <f t="shared" ref="AE315:BB315" si="74">SUM(AE28,AE34,AE40,AE65,AE71,AE89,AE116,AE161,AE167,AE208,AE214)</f>
        <v>0</v>
      </c>
      <c r="AF315" s="1117">
        <f t="shared" si="74"/>
        <v>0</v>
      </c>
      <c r="AG315" s="1115">
        <f t="shared" si="74"/>
        <v>0</v>
      </c>
      <c r="AH315" s="1116">
        <f t="shared" si="74"/>
        <v>0</v>
      </c>
      <c r="AI315" s="1113">
        <f t="shared" si="74"/>
        <v>0</v>
      </c>
      <c r="AJ315" s="1113">
        <f t="shared" si="74"/>
        <v>0</v>
      </c>
      <c r="AK315" s="1113">
        <f t="shared" si="74"/>
        <v>0</v>
      </c>
      <c r="AL315" s="1113">
        <f t="shared" si="74"/>
        <v>0</v>
      </c>
      <c r="AM315" s="1113">
        <f t="shared" si="74"/>
        <v>0</v>
      </c>
      <c r="AN315" s="1113">
        <f t="shared" si="74"/>
        <v>0</v>
      </c>
      <c r="AO315" s="1118">
        <f t="shared" si="74"/>
        <v>0</v>
      </c>
      <c r="AP315" s="1118">
        <f t="shared" si="74"/>
        <v>0</v>
      </c>
      <c r="AQ315" s="1118">
        <f t="shared" si="74"/>
        <v>0</v>
      </c>
      <c r="AR315" s="1118">
        <f t="shared" si="74"/>
        <v>0</v>
      </c>
      <c r="AS315" s="1118">
        <f t="shared" si="74"/>
        <v>0</v>
      </c>
      <c r="AT315" s="1118">
        <f t="shared" si="74"/>
        <v>0</v>
      </c>
      <c r="AU315" s="1118">
        <f t="shared" si="74"/>
        <v>0</v>
      </c>
      <c r="AV315" s="1118">
        <f t="shared" si="74"/>
        <v>0</v>
      </c>
      <c r="AW315" s="1118">
        <f t="shared" si="74"/>
        <v>0</v>
      </c>
      <c r="AX315" s="1118">
        <f t="shared" si="74"/>
        <v>0</v>
      </c>
      <c r="AY315" s="1118">
        <f t="shared" si="74"/>
        <v>0</v>
      </c>
      <c r="AZ315" s="1118">
        <f t="shared" si="74"/>
        <v>0</v>
      </c>
      <c r="BA315" s="1118">
        <f t="shared" si="74"/>
        <v>3312</v>
      </c>
      <c r="BB315" s="1118">
        <f t="shared" si="74"/>
        <v>2613</v>
      </c>
      <c r="BC315" s="1119">
        <f>SUM(K315:BB315)</f>
        <v>9543</v>
      </c>
    </row>
    <row r="316" spans="1:55" ht="27" hidden="1" customHeight="1" thickBot="1" x14ac:dyDescent="0.6">
      <c r="A316" s="1414" t="s">
        <v>2462</v>
      </c>
      <c r="B316" s="1419"/>
      <c r="C316" s="1446" t="s">
        <v>2463</v>
      </c>
      <c r="D316" s="1447"/>
      <c r="E316" s="1120"/>
      <c r="F316" s="1452"/>
      <c r="G316" s="482" t="s">
        <v>1389</v>
      </c>
      <c r="H316" s="967"/>
      <c r="I316" s="968"/>
      <c r="J316" s="969"/>
      <c r="K316" s="971"/>
      <c r="L316" s="970"/>
      <c r="M316" s="967"/>
      <c r="N316" s="971"/>
      <c r="O316" s="1121">
        <f t="shared" ref="O316:O342" si="75">SUM(O215,O168,O90,O162,O222,O72,O78,O209,O35,O228,O29)</f>
        <v>254</v>
      </c>
      <c r="P316" s="971"/>
      <c r="Q316" s="968"/>
      <c r="R316" s="967"/>
      <c r="S316" s="1122"/>
      <c r="T316" s="1123"/>
      <c r="U316" s="1124"/>
      <c r="V316" s="1125"/>
      <c r="W316" s="1126"/>
      <c r="X316" s="191"/>
      <c r="Y316" s="192"/>
      <c r="Z316" s="193"/>
      <c r="AA316" s="191"/>
      <c r="AB316" s="190"/>
      <c r="AC316" s="193"/>
      <c r="AD316" s="193"/>
      <c r="AE316" s="193"/>
      <c r="AF316" s="191"/>
      <c r="AG316" s="190"/>
      <c r="AH316" s="193"/>
      <c r="AI316" s="193"/>
      <c r="AJ316" s="192"/>
      <c r="AK316" s="193"/>
      <c r="AL316" s="191"/>
      <c r="AM316" s="192"/>
      <c r="AN316" s="193"/>
      <c r="AO316" s="193"/>
      <c r="AP316" s="193"/>
      <c r="AQ316" s="191"/>
      <c r="AR316" s="1127"/>
      <c r="AS316" s="190"/>
      <c r="AT316" s="191"/>
      <c r="AU316" s="192"/>
      <c r="AV316" s="193"/>
      <c r="AW316" s="1005"/>
      <c r="AX316" s="193"/>
      <c r="AY316" s="191"/>
      <c r="AZ316" s="194"/>
      <c r="BA316" s="977"/>
      <c r="BB316" s="519"/>
      <c r="BC316" s="127"/>
    </row>
    <row r="317" spans="1:55" ht="27" hidden="1" customHeight="1" thickBot="1" x14ac:dyDescent="0.6">
      <c r="A317" s="454"/>
      <c r="B317" s="205"/>
      <c r="C317" s="1448"/>
      <c r="D317" s="1449"/>
      <c r="E317" s="1128"/>
      <c r="F317" s="1453"/>
      <c r="G317" s="557" t="s">
        <v>1390</v>
      </c>
      <c r="H317" s="1106"/>
      <c r="I317" s="1107"/>
      <c r="J317" s="1108"/>
      <c r="K317" s="1110"/>
      <c r="L317" s="1109"/>
      <c r="M317" s="1106"/>
      <c r="N317" s="1110"/>
      <c r="O317" s="1129">
        <f t="shared" si="75"/>
        <v>369</v>
      </c>
      <c r="P317" s="1110"/>
      <c r="Q317" s="1107"/>
      <c r="R317" s="1106"/>
      <c r="S317" s="1130"/>
      <c r="T317" s="1131"/>
      <c r="U317" s="166"/>
      <c r="V317" s="169"/>
      <c r="W317" s="170"/>
      <c r="X317" s="166"/>
      <c r="Y317" s="167"/>
      <c r="Z317" s="168"/>
      <c r="AA317" s="166"/>
      <c r="AB317" s="170"/>
      <c r="AC317" s="168"/>
      <c r="AD317" s="168"/>
      <c r="AE317" s="168"/>
      <c r="AF317" s="166"/>
      <c r="AG317" s="170"/>
      <c r="AH317" s="168"/>
      <c r="AI317" s="168"/>
      <c r="AJ317" s="167"/>
      <c r="AK317" s="168"/>
      <c r="AL317" s="166"/>
      <c r="AM317" s="167"/>
      <c r="AN317" s="168"/>
      <c r="AO317" s="168"/>
      <c r="AP317" s="168"/>
      <c r="AQ317" s="166"/>
      <c r="AR317" s="1132"/>
      <c r="AS317" s="170"/>
      <c r="AT317" s="166"/>
      <c r="AU317" s="167"/>
      <c r="AV317" s="168"/>
      <c r="AW317" s="171"/>
      <c r="AX317" s="168"/>
      <c r="AY317" s="166"/>
      <c r="AZ317" s="169"/>
      <c r="BA317" s="171"/>
      <c r="BB317" s="172"/>
      <c r="BC317" s="173"/>
    </row>
    <row r="318" spans="1:55" ht="27" hidden="1" customHeight="1" thickBot="1" x14ac:dyDescent="0.6">
      <c r="A318" s="1455" t="s">
        <v>2464</v>
      </c>
      <c r="B318" s="1456"/>
      <c r="C318" s="1450"/>
      <c r="D318" s="1451"/>
      <c r="E318" s="1133" t="s">
        <v>2465</v>
      </c>
      <c r="F318" s="1454"/>
      <c r="G318" s="101" t="s">
        <v>2391</v>
      </c>
      <c r="H318" s="912"/>
      <c r="I318" s="738"/>
      <c r="J318" s="913"/>
      <c r="K318" s="915"/>
      <c r="L318" s="914"/>
      <c r="M318" s="912"/>
      <c r="N318" s="915"/>
      <c r="O318" s="1129">
        <f t="shared" si="75"/>
        <v>194</v>
      </c>
      <c r="P318" s="915"/>
      <c r="Q318" s="738"/>
      <c r="R318" s="912"/>
      <c r="S318" s="181"/>
      <c r="T318" s="181"/>
      <c r="U318" s="184"/>
      <c r="V318" s="182"/>
      <c r="W318" s="183"/>
      <c r="X318" s="184"/>
      <c r="Y318" s="179"/>
      <c r="Z318" s="181"/>
      <c r="AA318" s="184"/>
      <c r="AB318" s="183"/>
      <c r="AC318" s="181"/>
      <c r="AD318" s="181"/>
      <c r="AE318" s="181"/>
      <c r="AF318" s="184"/>
      <c r="AG318" s="183"/>
      <c r="AH318" s="181"/>
      <c r="AI318" s="181"/>
      <c r="AJ318" s="179"/>
      <c r="AK318" s="181"/>
      <c r="AL318" s="184"/>
      <c r="AM318" s="179"/>
      <c r="AN318" s="181"/>
      <c r="AO318" s="181"/>
      <c r="AP318" s="181"/>
      <c r="AQ318" s="184"/>
      <c r="AR318" s="1134"/>
      <c r="AS318" s="183"/>
      <c r="AT318" s="184"/>
      <c r="AU318" s="179"/>
      <c r="AV318" s="181"/>
      <c r="AW318" s="917"/>
      <c r="AX318" s="181"/>
      <c r="AY318" s="184"/>
      <c r="AZ318" s="182"/>
      <c r="BA318" s="917"/>
      <c r="BB318" s="918"/>
      <c r="BC318" s="475"/>
    </row>
    <row r="319" spans="1:55" ht="27" hidden="1" customHeight="1" thickBot="1" x14ac:dyDescent="0.6">
      <c r="A319" s="1427" t="s">
        <v>2392</v>
      </c>
      <c r="B319" s="1428"/>
      <c r="C319" s="1432" t="s">
        <v>2393</v>
      </c>
      <c r="D319" s="1432"/>
      <c r="E319" s="1433"/>
      <c r="F319" s="1434"/>
      <c r="G319" s="1432"/>
      <c r="H319" s="226"/>
      <c r="I319" s="227"/>
      <c r="J319" s="228"/>
      <c r="K319" s="229"/>
      <c r="L319" s="919"/>
      <c r="M319" s="226"/>
      <c r="N319" s="229"/>
      <c r="O319" s="1129">
        <f t="shared" si="75"/>
        <v>197</v>
      </c>
      <c r="P319" s="229"/>
      <c r="Q319" s="227"/>
      <c r="R319" s="226"/>
      <c r="S319" s="921"/>
      <c r="T319" s="921"/>
      <c r="U319" s="922"/>
      <c r="V319" s="923"/>
      <c r="W319" s="924"/>
      <c r="X319" s="922"/>
      <c r="Y319" s="920"/>
      <c r="Z319" s="921"/>
      <c r="AA319" s="922"/>
      <c r="AB319" s="924"/>
      <c r="AC319" s="921"/>
      <c r="AD319" s="921"/>
      <c r="AE319" s="921"/>
      <c r="AF319" s="922"/>
      <c r="AG319" s="924"/>
      <c r="AH319" s="921"/>
      <c r="AI319" s="921"/>
      <c r="AJ319" s="920"/>
      <c r="AK319" s="921"/>
      <c r="AL319" s="922"/>
      <c r="AM319" s="920"/>
      <c r="AN319" s="921"/>
      <c r="AO319" s="921"/>
      <c r="AP319" s="921"/>
      <c r="AQ319" s="922"/>
      <c r="AR319" s="1135"/>
      <c r="AS319" s="924"/>
      <c r="AT319" s="922"/>
      <c r="AU319" s="920"/>
      <c r="AV319" s="921"/>
      <c r="AW319" s="925"/>
      <c r="AX319" s="921"/>
      <c r="AY319" s="922"/>
      <c r="AZ319" s="923"/>
      <c r="BA319" s="925"/>
      <c r="BB319" s="926"/>
      <c r="BC319" s="584"/>
    </row>
    <row r="320" spans="1:55" ht="27" hidden="1" customHeight="1" thickBot="1" x14ac:dyDescent="0.6">
      <c r="A320" s="1429"/>
      <c r="B320" s="1430"/>
      <c r="C320" s="1435" t="s">
        <v>2394</v>
      </c>
      <c r="D320" s="1435"/>
      <c r="E320" s="1436"/>
      <c r="F320" s="1429"/>
      <c r="G320" s="1388"/>
      <c r="H320" s="203"/>
      <c r="I320" s="98"/>
      <c r="J320" s="204"/>
      <c r="K320" s="205"/>
      <c r="L320" s="927"/>
      <c r="M320" s="203"/>
      <c r="N320" s="205"/>
      <c r="O320" s="1129">
        <f t="shared" si="75"/>
        <v>116</v>
      </c>
      <c r="P320" s="205"/>
      <c r="Q320" s="98"/>
      <c r="R320" s="203"/>
      <c r="S320" s="817"/>
      <c r="T320" s="817"/>
      <c r="U320" s="929"/>
      <c r="V320" s="931"/>
      <c r="W320" s="955"/>
      <c r="X320" s="929"/>
      <c r="Y320" s="956"/>
      <c r="Z320" s="817"/>
      <c r="AA320" s="929"/>
      <c r="AB320" s="955"/>
      <c r="AC320" s="817"/>
      <c r="AD320" s="817"/>
      <c r="AE320" s="817"/>
      <c r="AF320" s="929"/>
      <c r="AG320" s="955"/>
      <c r="AH320" s="817"/>
      <c r="AI320" s="817"/>
      <c r="AJ320" s="956"/>
      <c r="AK320" s="817"/>
      <c r="AL320" s="929"/>
      <c r="AM320" s="956"/>
      <c r="AN320" s="817"/>
      <c r="AO320" s="817"/>
      <c r="AP320" s="817"/>
      <c r="AQ320" s="929"/>
      <c r="AR320" s="1136"/>
      <c r="AS320" s="955"/>
      <c r="AT320" s="929"/>
      <c r="AU320" s="956"/>
      <c r="AV320" s="817"/>
      <c r="AW320" s="930"/>
      <c r="AX320" s="817"/>
      <c r="AY320" s="929"/>
      <c r="AZ320" s="931"/>
      <c r="BA320" s="930"/>
      <c r="BB320" s="932"/>
      <c r="BC320" s="401"/>
    </row>
    <row r="321" spans="1:55" ht="27" hidden="1" customHeight="1" thickBot="1" x14ac:dyDescent="0.6">
      <c r="A321" s="1410"/>
      <c r="B321" s="1431"/>
      <c r="C321" s="1437" t="s">
        <v>2395</v>
      </c>
      <c r="D321" s="1437"/>
      <c r="E321" s="1438"/>
      <c r="F321" s="1439"/>
      <c r="G321" s="1440"/>
      <c r="H321" s="170"/>
      <c r="I321" s="166"/>
      <c r="J321" s="167"/>
      <c r="K321" s="168"/>
      <c r="L321" s="933"/>
      <c r="M321" s="170"/>
      <c r="N321" s="168"/>
      <c r="O321" s="1129" t="e">
        <f t="shared" si="75"/>
        <v>#VALUE!</v>
      </c>
      <c r="P321" s="168"/>
      <c r="Q321" s="166"/>
      <c r="R321" s="170"/>
      <c r="S321" s="935"/>
      <c r="T321" s="935"/>
      <c r="U321" s="936"/>
      <c r="V321" s="937"/>
      <c r="W321" s="938"/>
      <c r="X321" s="936"/>
      <c r="Y321" s="934"/>
      <c r="Z321" s="935"/>
      <c r="AA321" s="936"/>
      <c r="AB321" s="938"/>
      <c r="AC321" s="935"/>
      <c r="AD321" s="935"/>
      <c r="AE321" s="935"/>
      <c r="AF321" s="936"/>
      <c r="AG321" s="938"/>
      <c r="AH321" s="935"/>
      <c r="AI321" s="935"/>
      <c r="AJ321" s="934"/>
      <c r="AK321" s="935"/>
      <c r="AL321" s="936"/>
      <c r="AM321" s="934"/>
      <c r="AN321" s="935"/>
      <c r="AO321" s="935"/>
      <c r="AP321" s="935"/>
      <c r="AQ321" s="936"/>
      <c r="AR321" s="1137"/>
      <c r="AS321" s="938"/>
      <c r="AT321" s="936"/>
      <c r="AU321" s="934"/>
      <c r="AV321" s="935"/>
      <c r="AW321" s="939"/>
      <c r="AX321" s="935"/>
      <c r="AY321" s="936"/>
      <c r="AZ321" s="937"/>
      <c r="BA321" s="939"/>
      <c r="BB321" s="940"/>
      <c r="BC321" s="419"/>
    </row>
    <row r="322" spans="1:55" ht="27" hidden="1" customHeight="1" thickBot="1" x14ac:dyDescent="0.6">
      <c r="A322" s="1429" t="s">
        <v>2466</v>
      </c>
      <c r="B322" s="1430"/>
      <c r="C322" s="1459" t="s">
        <v>2467</v>
      </c>
      <c r="D322" s="1460"/>
      <c r="E322" s="843"/>
      <c r="F322" s="1453"/>
      <c r="G322" s="966" t="s">
        <v>1389</v>
      </c>
      <c r="H322" s="967"/>
      <c r="I322" s="968"/>
      <c r="J322" s="969"/>
      <c r="K322" s="971"/>
      <c r="L322" s="970"/>
      <c r="M322" s="967"/>
      <c r="N322" s="971"/>
      <c r="O322" s="1129">
        <f t="shared" si="75"/>
        <v>39</v>
      </c>
      <c r="P322" s="971"/>
      <c r="Q322" s="968"/>
      <c r="R322" s="967"/>
      <c r="S322" s="193"/>
      <c r="T322" s="193"/>
      <c r="U322" s="191"/>
      <c r="V322" s="194"/>
      <c r="W322" s="190"/>
      <c r="X322" s="191"/>
      <c r="Y322" s="969"/>
      <c r="Z322" s="971"/>
      <c r="AA322" s="968"/>
      <c r="AB322" s="190"/>
      <c r="AC322" s="193"/>
      <c r="AD322" s="193"/>
      <c r="AE322" s="193"/>
      <c r="AF322" s="191"/>
      <c r="AG322" s="190"/>
      <c r="AH322" s="193"/>
      <c r="AI322" s="193"/>
      <c r="AJ322" s="192"/>
      <c r="AK322" s="193"/>
      <c r="AL322" s="191"/>
      <c r="AM322" s="192"/>
      <c r="AN322" s="193"/>
      <c r="AO322" s="193"/>
      <c r="AP322" s="193"/>
      <c r="AQ322" s="191"/>
      <c r="AR322" s="1127"/>
      <c r="AS322" s="190"/>
      <c r="AT322" s="191"/>
      <c r="AU322" s="192"/>
      <c r="AV322" s="193"/>
      <c r="AW322" s="1005"/>
      <c r="AX322" s="193"/>
      <c r="AY322" s="191"/>
      <c r="AZ322" s="194"/>
      <c r="BA322" s="1005"/>
      <c r="BB322" s="1006"/>
      <c r="BC322" s="499"/>
    </row>
    <row r="323" spans="1:55" ht="27" hidden="1" customHeight="1" thickBot="1" x14ac:dyDescent="0.6">
      <c r="A323" s="454"/>
      <c r="B323" s="205"/>
      <c r="C323" s="1459"/>
      <c r="D323" s="1460"/>
      <c r="E323" s="843"/>
      <c r="F323" s="1453"/>
      <c r="G323" s="101" t="s">
        <v>2401</v>
      </c>
      <c r="H323" s="203"/>
      <c r="I323" s="98"/>
      <c r="J323" s="204"/>
      <c r="K323" s="205"/>
      <c r="L323" s="927"/>
      <c r="M323" s="203"/>
      <c r="N323" s="205"/>
      <c r="O323" s="1129">
        <f t="shared" si="75"/>
        <v>79</v>
      </c>
      <c r="P323" s="205"/>
      <c r="Q323" s="98"/>
      <c r="R323" s="203"/>
      <c r="S323" s="205"/>
      <c r="T323" s="205"/>
      <c r="U323" s="98"/>
      <c r="V323" s="206"/>
      <c r="W323" s="203"/>
      <c r="X323" s="98"/>
      <c r="Y323" s="204"/>
      <c r="Z323" s="205"/>
      <c r="AA323" s="98"/>
      <c r="AB323" s="203"/>
      <c r="AC323" s="205"/>
      <c r="AD323" s="205"/>
      <c r="AE323" s="205"/>
      <c r="AF323" s="98"/>
      <c r="AG323" s="203"/>
      <c r="AH323" s="205"/>
      <c r="AI323" s="205"/>
      <c r="AJ323" s="204"/>
      <c r="AK323" s="205"/>
      <c r="AL323" s="98"/>
      <c r="AM323" s="204"/>
      <c r="AN323" s="205"/>
      <c r="AO323" s="205"/>
      <c r="AP323" s="205"/>
      <c r="AQ323" s="98"/>
      <c r="AR323" s="1138"/>
      <c r="AS323" s="203"/>
      <c r="AT323" s="98"/>
      <c r="AU323" s="204"/>
      <c r="AV323" s="205"/>
      <c r="AW323" s="977"/>
      <c r="AX323" s="205"/>
      <c r="AY323" s="98"/>
      <c r="AZ323" s="206"/>
      <c r="BA323" s="977"/>
      <c r="BB323" s="519"/>
      <c r="BC323" s="502"/>
    </row>
    <row r="324" spans="1:55" ht="27" hidden="1" customHeight="1" thickBot="1" x14ac:dyDescent="0.6">
      <c r="A324" s="1455"/>
      <c r="B324" s="1456"/>
      <c r="C324" s="1461"/>
      <c r="D324" s="1462"/>
      <c r="E324" s="844" t="s">
        <v>2468</v>
      </c>
      <c r="F324" s="1454"/>
      <c r="G324" s="1139" t="s">
        <v>1390</v>
      </c>
      <c r="H324" s="1140"/>
      <c r="I324" s="1141"/>
      <c r="J324" s="1142"/>
      <c r="K324" s="1143"/>
      <c r="L324" s="1144"/>
      <c r="M324" s="1140"/>
      <c r="N324" s="1143"/>
      <c r="O324" s="1129">
        <f t="shared" si="75"/>
        <v>69</v>
      </c>
      <c r="P324" s="1143"/>
      <c r="Q324" s="1141"/>
      <c r="R324" s="1140"/>
      <c r="S324" s="181"/>
      <c r="T324" s="181"/>
      <c r="U324" s="184"/>
      <c r="V324" s="182"/>
      <c r="W324" s="183"/>
      <c r="X324" s="184"/>
      <c r="Y324" s="1142"/>
      <c r="Z324" s="1143"/>
      <c r="AA324" s="1141"/>
      <c r="AB324" s="183"/>
      <c r="AC324" s="181"/>
      <c r="AD324" s="181"/>
      <c r="AE324" s="181"/>
      <c r="AF324" s="184"/>
      <c r="AG324" s="183"/>
      <c r="AH324" s="181"/>
      <c r="AI324" s="181"/>
      <c r="AJ324" s="179"/>
      <c r="AK324" s="181"/>
      <c r="AL324" s="184"/>
      <c r="AM324" s="179"/>
      <c r="AN324" s="181"/>
      <c r="AO324" s="181"/>
      <c r="AP324" s="181"/>
      <c r="AQ324" s="184"/>
      <c r="AR324" s="1134"/>
      <c r="AS324" s="183"/>
      <c r="AT324" s="184"/>
      <c r="AU324" s="179"/>
      <c r="AV324" s="181"/>
      <c r="AW324" s="917"/>
      <c r="AX324" s="181"/>
      <c r="AY324" s="184"/>
      <c r="AZ324" s="182"/>
      <c r="BA324" s="917"/>
      <c r="BB324" s="918"/>
      <c r="BC324" s="475"/>
    </row>
    <row r="325" spans="1:55" ht="27" hidden="1" customHeight="1" thickBot="1" x14ac:dyDescent="0.6">
      <c r="A325" s="1427" t="s">
        <v>2392</v>
      </c>
      <c r="B325" s="1428"/>
      <c r="C325" s="1432" t="s">
        <v>2393</v>
      </c>
      <c r="D325" s="1432"/>
      <c r="E325" s="1433"/>
      <c r="F325" s="1434"/>
      <c r="G325" s="1432"/>
      <c r="H325" s="226"/>
      <c r="I325" s="227"/>
      <c r="J325" s="228"/>
      <c r="K325" s="229"/>
      <c r="L325" s="919"/>
      <c r="M325" s="226"/>
      <c r="N325" s="229"/>
      <c r="O325" s="1129">
        <f t="shared" si="75"/>
        <v>30</v>
      </c>
      <c r="P325" s="229"/>
      <c r="Q325" s="227"/>
      <c r="R325" s="226"/>
      <c r="S325" s="921"/>
      <c r="T325" s="921"/>
      <c r="U325" s="922"/>
      <c r="V325" s="923"/>
      <c r="W325" s="924"/>
      <c r="X325" s="922"/>
      <c r="Y325" s="228"/>
      <c r="Z325" s="229"/>
      <c r="AA325" s="227"/>
      <c r="AB325" s="924"/>
      <c r="AC325" s="921"/>
      <c r="AD325" s="921"/>
      <c r="AE325" s="921"/>
      <c r="AF325" s="922"/>
      <c r="AG325" s="924"/>
      <c r="AH325" s="921"/>
      <c r="AI325" s="921"/>
      <c r="AJ325" s="920"/>
      <c r="AK325" s="921"/>
      <c r="AL325" s="922"/>
      <c r="AM325" s="920"/>
      <c r="AN325" s="921"/>
      <c r="AO325" s="921"/>
      <c r="AP325" s="921"/>
      <c r="AQ325" s="922"/>
      <c r="AR325" s="1135"/>
      <c r="AS325" s="924"/>
      <c r="AT325" s="922"/>
      <c r="AU325" s="920"/>
      <c r="AV325" s="921"/>
      <c r="AW325" s="925"/>
      <c r="AX325" s="921"/>
      <c r="AY325" s="922"/>
      <c r="AZ325" s="923"/>
      <c r="BA325" s="925"/>
      <c r="BB325" s="926"/>
      <c r="BC325" s="238"/>
    </row>
    <row r="326" spans="1:55" ht="27" hidden="1" customHeight="1" thickBot="1" x14ac:dyDescent="0.6">
      <c r="A326" s="1429"/>
      <c r="B326" s="1430"/>
      <c r="C326" s="1435" t="s">
        <v>2394</v>
      </c>
      <c r="D326" s="1435"/>
      <c r="E326" s="1436"/>
      <c r="F326" s="1429"/>
      <c r="G326" s="1388"/>
      <c r="H326" s="203"/>
      <c r="I326" s="98"/>
      <c r="J326" s="204"/>
      <c r="K326" s="205"/>
      <c r="L326" s="927"/>
      <c r="M326" s="203"/>
      <c r="N326" s="205"/>
      <c r="O326" s="1129">
        <f t="shared" si="75"/>
        <v>0</v>
      </c>
      <c r="P326" s="205"/>
      <c r="Q326" s="98"/>
      <c r="R326" s="203"/>
      <c r="S326" s="193"/>
      <c r="T326" s="193"/>
      <c r="U326" s="191"/>
      <c r="V326" s="194"/>
      <c r="W326" s="190"/>
      <c r="X326" s="191"/>
      <c r="Y326" s="204"/>
      <c r="Z326" s="205"/>
      <c r="AA326" s="98"/>
      <c r="AB326" s="190"/>
      <c r="AC326" s="193"/>
      <c r="AD326" s="193"/>
      <c r="AE326" s="193"/>
      <c r="AF326" s="191"/>
      <c r="AG326" s="190"/>
      <c r="AH326" s="193"/>
      <c r="AI326" s="193"/>
      <c r="AJ326" s="192"/>
      <c r="AK326" s="193"/>
      <c r="AL326" s="191"/>
      <c r="AM326" s="192"/>
      <c r="AN326" s="193"/>
      <c r="AO326" s="193"/>
      <c r="AP326" s="193"/>
      <c r="AQ326" s="191"/>
      <c r="AR326" s="1127"/>
      <c r="AS326" s="190"/>
      <c r="AT326" s="191"/>
      <c r="AU326" s="192"/>
      <c r="AV326" s="193"/>
      <c r="AW326" s="1005"/>
      <c r="AX326" s="193"/>
      <c r="AY326" s="191"/>
      <c r="AZ326" s="194"/>
      <c r="BA326" s="1005"/>
      <c r="BB326" s="1006"/>
      <c r="BC326" s="499"/>
    </row>
    <row r="327" spans="1:55" ht="27" hidden="1" customHeight="1" thickBot="1" x14ac:dyDescent="0.6">
      <c r="A327" s="1429"/>
      <c r="B327" s="1430"/>
      <c r="C327" s="1440" t="s">
        <v>2395</v>
      </c>
      <c r="D327" s="1440"/>
      <c r="E327" s="1466"/>
      <c r="F327" s="1439"/>
      <c r="G327" s="1440"/>
      <c r="H327" s="170"/>
      <c r="I327" s="166"/>
      <c r="J327" s="167"/>
      <c r="K327" s="168"/>
      <c r="L327" s="933"/>
      <c r="M327" s="170"/>
      <c r="N327" s="168"/>
      <c r="O327" s="1129">
        <f t="shared" si="75"/>
        <v>0</v>
      </c>
      <c r="P327" s="168"/>
      <c r="Q327" s="166"/>
      <c r="R327" s="170"/>
      <c r="S327" s="935"/>
      <c r="T327" s="935"/>
      <c r="U327" s="936"/>
      <c r="V327" s="937"/>
      <c r="W327" s="938"/>
      <c r="X327" s="936"/>
      <c r="Y327" s="167"/>
      <c r="Z327" s="168"/>
      <c r="AA327" s="166"/>
      <c r="AB327" s="938"/>
      <c r="AC327" s="935"/>
      <c r="AD327" s="935"/>
      <c r="AE327" s="935"/>
      <c r="AF327" s="936"/>
      <c r="AG327" s="938"/>
      <c r="AH327" s="935"/>
      <c r="AI327" s="935"/>
      <c r="AJ327" s="934"/>
      <c r="AK327" s="935"/>
      <c r="AL327" s="936"/>
      <c r="AM327" s="934"/>
      <c r="AN327" s="935"/>
      <c r="AO327" s="935"/>
      <c r="AP327" s="935"/>
      <c r="AQ327" s="936"/>
      <c r="AR327" s="1137"/>
      <c r="AS327" s="938"/>
      <c r="AT327" s="936"/>
      <c r="AU327" s="934"/>
      <c r="AV327" s="935"/>
      <c r="AW327" s="939"/>
      <c r="AX327" s="935"/>
      <c r="AY327" s="936"/>
      <c r="AZ327" s="937"/>
      <c r="BA327" s="939"/>
      <c r="BB327" s="940"/>
      <c r="BC327" s="173"/>
    </row>
    <row r="328" spans="1:55" ht="27" hidden="1" customHeight="1" thickBot="1" x14ac:dyDescent="0.6">
      <c r="A328" s="1414" t="s">
        <v>2469</v>
      </c>
      <c r="B328" s="1419"/>
      <c r="C328" s="1457" t="s">
        <v>2470</v>
      </c>
      <c r="D328" s="1458"/>
      <c r="E328" s="1145"/>
      <c r="F328" s="1452"/>
      <c r="G328" s="482" t="s">
        <v>1389</v>
      </c>
      <c r="H328" s="993"/>
      <c r="I328" s="994"/>
      <c r="J328" s="995"/>
      <c r="K328" s="997"/>
      <c r="L328" s="996"/>
      <c r="M328" s="993"/>
      <c r="N328" s="997"/>
      <c r="O328" s="1129" t="e">
        <f t="shared" si="75"/>
        <v>#VALUE!</v>
      </c>
      <c r="P328" s="997"/>
      <c r="Q328" s="994"/>
      <c r="R328" s="993"/>
      <c r="S328" s="812"/>
      <c r="T328" s="812"/>
      <c r="U328" s="942"/>
      <c r="V328" s="945"/>
      <c r="W328" s="941"/>
      <c r="X328" s="942"/>
      <c r="Y328" s="995"/>
      <c r="Z328" s="997"/>
      <c r="AA328" s="994"/>
      <c r="AB328" s="941"/>
      <c r="AC328" s="812"/>
      <c r="AD328" s="812"/>
      <c r="AE328" s="812"/>
      <c r="AF328" s="942"/>
      <c r="AG328" s="941"/>
      <c r="AH328" s="812"/>
      <c r="AI328" s="812"/>
      <c r="AJ328" s="943"/>
      <c r="AK328" s="812"/>
      <c r="AL328" s="942"/>
      <c r="AM328" s="943"/>
      <c r="AN328" s="812"/>
      <c r="AO328" s="812"/>
      <c r="AP328" s="812"/>
      <c r="AQ328" s="942"/>
      <c r="AR328" s="1146"/>
      <c r="AS328" s="941"/>
      <c r="AT328" s="942"/>
      <c r="AU328" s="943"/>
      <c r="AV328" s="812"/>
      <c r="AW328" s="974"/>
      <c r="AX328" s="812"/>
      <c r="AY328" s="942"/>
      <c r="AZ328" s="945"/>
      <c r="BA328" s="974"/>
      <c r="BB328" s="975"/>
      <c r="BC328" s="650"/>
    </row>
    <row r="329" spans="1:55" ht="27" hidden="1" customHeight="1" thickBot="1" x14ac:dyDescent="0.6">
      <c r="A329" s="454"/>
      <c r="B329" s="205"/>
      <c r="C329" s="1459"/>
      <c r="D329" s="1460"/>
      <c r="E329" s="843"/>
      <c r="F329" s="1453"/>
      <c r="G329" s="101" t="s">
        <v>2401</v>
      </c>
      <c r="H329" s="203"/>
      <c r="I329" s="98"/>
      <c r="J329" s="204"/>
      <c r="K329" s="205"/>
      <c r="L329" s="927"/>
      <c r="M329" s="203"/>
      <c r="N329" s="205"/>
      <c r="O329" s="1129">
        <f t="shared" si="75"/>
        <v>0</v>
      </c>
      <c r="P329" s="205"/>
      <c r="Q329" s="98"/>
      <c r="R329" s="203"/>
      <c r="S329" s="205"/>
      <c r="T329" s="205"/>
      <c r="U329" s="98"/>
      <c r="V329" s="206"/>
      <c r="W329" s="203"/>
      <c r="X329" s="98"/>
      <c r="Y329" s="204"/>
      <c r="Z329" s="205"/>
      <c r="AA329" s="98"/>
      <c r="AB329" s="203"/>
      <c r="AC329" s="205"/>
      <c r="AD329" s="205"/>
      <c r="AE329" s="205"/>
      <c r="AF329" s="98"/>
      <c r="AG329" s="203"/>
      <c r="AH329" s="205"/>
      <c r="AI329" s="205"/>
      <c r="AJ329" s="204"/>
      <c r="AK329" s="205"/>
      <c r="AL329" s="98"/>
      <c r="AM329" s="204"/>
      <c r="AN329" s="205"/>
      <c r="AO329" s="205"/>
      <c r="AP329" s="205"/>
      <c r="AQ329" s="98"/>
      <c r="AR329" s="1138"/>
      <c r="AS329" s="203"/>
      <c r="AT329" s="98"/>
      <c r="AU329" s="204"/>
      <c r="AV329" s="205"/>
      <c r="AW329" s="977"/>
      <c r="AX329" s="205"/>
      <c r="AY329" s="98"/>
      <c r="AZ329" s="206"/>
      <c r="BA329" s="977"/>
      <c r="BB329" s="519"/>
      <c r="BC329" s="502"/>
    </row>
    <row r="330" spans="1:55" ht="27" hidden="1" customHeight="1" thickBot="1" x14ac:dyDescent="0.6">
      <c r="A330" s="1455"/>
      <c r="B330" s="1456"/>
      <c r="C330" s="1461"/>
      <c r="D330" s="1462"/>
      <c r="E330" s="844" t="s">
        <v>2471</v>
      </c>
      <c r="F330" s="1454"/>
      <c r="G330" s="1139" t="s">
        <v>1390</v>
      </c>
      <c r="H330" s="1140"/>
      <c r="I330" s="1141"/>
      <c r="J330" s="1142"/>
      <c r="K330" s="1143"/>
      <c r="L330" s="1144"/>
      <c r="M330" s="1140"/>
      <c r="N330" s="1143"/>
      <c r="O330" s="1129">
        <f t="shared" si="75"/>
        <v>0</v>
      </c>
      <c r="P330" s="1143"/>
      <c r="Q330" s="1141"/>
      <c r="R330" s="1140"/>
      <c r="S330" s="181"/>
      <c r="T330" s="181"/>
      <c r="U330" s="184"/>
      <c r="V330" s="182"/>
      <c r="W330" s="183"/>
      <c r="X330" s="184"/>
      <c r="Y330" s="1142"/>
      <c r="Z330" s="1143"/>
      <c r="AA330" s="1141"/>
      <c r="AB330" s="183"/>
      <c r="AC330" s="181"/>
      <c r="AD330" s="181"/>
      <c r="AE330" s="181"/>
      <c r="AF330" s="184"/>
      <c r="AG330" s="183"/>
      <c r="AH330" s="181"/>
      <c r="AI330" s="181"/>
      <c r="AJ330" s="179"/>
      <c r="AK330" s="181"/>
      <c r="AL330" s="184"/>
      <c r="AM330" s="179"/>
      <c r="AN330" s="181"/>
      <c r="AO330" s="181"/>
      <c r="AP330" s="181"/>
      <c r="AQ330" s="184"/>
      <c r="AR330" s="1134"/>
      <c r="AS330" s="183"/>
      <c r="AT330" s="184"/>
      <c r="AU330" s="179"/>
      <c r="AV330" s="181"/>
      <c r="AW330" s="917"/>
      <c r="AX330" s="181"/>
      <c r="AY330" s="184"/>
      <c r="AZ330" s="182"/>
      <c r="BA330" s="917"/>
      <c r="BB330" s="918"/>
      <c r="BC330" s="475"/>
    </row>
    <row r="331" spans="1:55" ht="27" hidden="1" customHeight="1" thickBot="1" x14ac:dyDescent="0.6">
      <c r="A331" s="1427" t="s">
        <v>2392</v>
      </c>
      <c r="B331" s="1428"/>
      <c r="C331" s="1432" t="s">
        <v>2393</v>
      </c>
      <c r="D331" s="1432"/>
      <c r="E331" s="1433"/>
      <c r="F331" s="1434"/>
      <c r="G331" s="1432"/>
      <c r="H331" s="226"/>
      <c r="I331" s="227"/>
      <c r="J331" s="228"/>
      <c r="K331" s="229"/>
      <c r="L331" s="919"/>
      <c r="M331" s="226"/>
      <c r="N331" s="229"/>
      <c r="O331" s="1129">
        <f t="shared" si="75"/>
        <v>0</v>
      </c>
      <c r="P331" s="229"/>
      <c r="Q331" s="227"/>
      <c r="R331" s="226"/>
      <c r="S331" s="921"/>
      <c r="T331" s="921"/>
      <c r="U331" s="922"/>
      <c r="V331" s="923"/>
      <c r="W331" s="924"/>
      <c r="X331" s="922"/>
      <c r="Y331" s="228"/>
      <c r="Z331" s="229"/>
      <c r="AA331" s="227"/>
      <c r="AB331" s="924"/>
      <c r="AC331" s="921"/>
      <c r="AD331" s="921"/>
      <c r="AE331" s="921"/>
      <c r="AF331" s="922"/>
      <c r="AG331" s="924"/>
      <c r="AH331" s="921"/>
      <c r="AI331" s="921"/>
      <c r="AJ331" s="920"/>
      <c r="AK331" s="921"/>
      <c r="AL331" s="922"/>
      <c r="AM331" s="920"/>
      <c r="AN331" s="921"/>
      <c r="AO331" s="921"/>
      <c r="AP331" s="921"/>
      <c r="AQ331" s="922"/>
      <c r="AR331" s="1135"/>
      <c r="AS331" s="924"/>
      <c r="AT331" s="922"/>
      <c r="AU331" s="920"/>
      <c r="AV331" s="921"/>
      <c r="AW331" s="925"/>
      <c r="AX331" s="921"/>
      <c r="AY331" s="922"/>
      <c r="AZ331" s="923"/>
      <c r="BA331" s="925"/>
      <c r="BB331" s="926"/>
      <c r="BC331" s="238"/>
    </row>
    <row r="332" spans="1:55" ht="27" hidden="1" customHeight="1" thickBot="1" x14ac:dyDescent="0.6">
      <c r="A332" s="1429"/>
      <c r="B332" s="1430"/>
      <c r="C332" s="1435" t="s">
        <v>2394</v>
      </c>
      <c r="D332" s="1435"/>
      <c r="E332" s="1436"/>
      <c r="F332" s="1429"/>
      <c r="G332" s="1388"/>
      <c r="H332" s="203"/>
      <c r="I332" s="98"/>
      <c r="J332" s="204"/>
      <c r="K332" s="205"/>
      <c r="L332" s="927"/>
      <c r="M332" s="203"/>
      <c r="N332" s="205"/>
      <c r="O332" s="1129">
        <f t="shared" si="75"/>
        <v>0</v>
      </c>
      <c r="P332" s="205"/>
      <c r="Q332" s="98"/>
      <c r="R332" s="203"/>
      <c r="S332" s="193"/>
      <c r="T332" s="193"/>
      <c r="U332" s="191"/>
      <c r="V332" s="194"/>
      <c r="W332" s="190"/>
      <c r="X332" s="191"/>
      <c r="Y332" s="204"/>
      <c r="Z332" s="205"/>
      <c r="AA332" s="98"/>
      <c r="AB332" s="190"/>
      <c r="AC332" s="193"/>
      <c r="AD332" s="193"/>
      <c r="AE332" s="193"/>
      <c r="AF332" s="191"/>
      <c r="AG332" s="190"/>
      <c r="AH332" s="193"/>
      <c r="AI332" s="193"/>
      <c r="AJ332" s="192"/>
      <c r="AK332" s="193"/>
      <c r="AL332" s="191"/>
      <c r="AM332" s="192"/>
      <c r="AN332" s="193"/>
      <c r="AO332" s="193"/>
      <c r="AP332" s="193"/>
      <c r="AQ332" s="191"/>
      <c r="AR332" s="1127"/>
      <c r="AS332" s="190"/>
      <c r="AT332" s="191"/>
      <c r="AU332" s="192"/>
      <c r="AV332" s="193"/>
      <c r="AW332" s="1005"/>
      <c r="AX332" s="193"/>
      <c r="AY332" s="191"/>
      <c r="AZ332" s="194"/>
      <c r="BA332" s="1005"/>
      <c r="BB332" s="1006"/>
      <c r="BC332" s="499"/>
    </row>
    <row r="333" spans="1:55" ht="27" hidden="1" customHeight="1" thickBot="1" x14ac:dyDescent="0.6">
      <c r="A333" s="1410"/>
      <c r="B333" s="1431"/>
      <c r="C333" s="1437" t="s">
        <v>2395</v>
      </c>
      <c r="D333" s="1437"/>
      <c r="E333" s="1438"/>
      <c r="F333" s="1439"/>
      <c r="G333" s="1440"/>
      <c r="H333" s="170"/>
      <c r="I333" s="166"/>
      <c r="J333" s="167"/>
      <c r="K333" s="168"/>
      <c r="L333" s="933"/>
      <c r="M333" s="170"/>
      <c r="N333" s="168"/>
      <c r="O333" s="1129">
        <f t="shared" si="75"/>
        <v>0</v>
      </c>
      <c r="P333" s="168"/>
      <c r="Q333" s="166"/>
      <c r="R333" s="170"/>
      <c r="S333" s="935"/>
      <c r="T333" s="935"/>
      <c r="U333" s="936"/>
      <c r="V333" s="937"/>
      <c r="W333" s="938"/>
      <c r="X333" s="936"/>
      <c r="Y333" s="167"/>
      <c r="Z333" s="168"/>
      <c r="AA333" s="166"/>
      <c r="AB333" s="938"/>
      <c r="AC333" s="935"/>
      <c r="AD333" s="935"/>
      <c r="AE333" s="935"/>
      <c r="AF333" s="936"/>
      <c r="AG333" s="938"/>
      <c r="AH333" s="935"/>
      <c r="AI333" s="935"/>
      <c r="AJ333" s="934"/>
      <c r="AK333" s="935"/>
      <c r="AL333" s="936"/>
      <c r="AM333" s="934"/>
      <c r="AN333" s="935"/>
      <c r="AO333" s="935"/>
      <c r="AP333" s="935"/>
      <c r="AQ333" s="936"/>
      <c r="AR333" s="1137"/>
      <c r="AS333" s="938"/>
      <c r="AT333" s="936"/>
      <c r="AU333" s="934"/>
      <c r="AV333" s="935"/>
      <c r="AW333" s="939"/>
      <c r="AX333" s="935"/>
      <c r="AY333" s="936"/>
      <c r="AZ333" s="937"/>
      <c r="BA333" s="939"/>
      <c r="BB333" s="940"/>
      <c r="BC333" s="173"/>
    </row>
    <row r="334" spans="1:55" ht="27" hidden="1" customHeight="1" thickBot="1" x14ac:dyDescent="0.6">
      <c r="A334" s="1414" t="s">
        <v>2472</v>
      </c>
      <c r="B334" s="1419"/>
      <c r="C334" s="1457" t="s">
        <v>2473</v>
      </c>
      <c r="D334" s="1458"/>
      <c r="E334" s="1145"/>
      <c r="F334" s="1452"/>
      <c r="G334" s="482" t="s">
        <v>1389</v>
      </c>
      <c r="H334" s="993"/>
      <c r="I334" s="994"/>
      <c r="J334" s="995"/>
      <c r="K334" s="997"/>
      <c r="L334" s="996"/>
      <c r="M334" s="993"/>
      <c r="N334" s="997"/>
      <c r="O334" s="1129" t="e">
        <f t="shared" si="75"/>
        <v>#VALUE!</v>
      </c>
      <c r="P334" s="997"/>
      <c r="Q334" s="994"/>
      <c r="R334" s="993"/>
      <c r="S334" s="812"/>
      <c r="T334" s="812"/>
      <c r="U334" s="942"/>
      <c r="V334" s="945"/>
      <c r="W334" s="941"/>
      <c r="X334" s="942"/>
      <c r="Y334" s="995"/>
      <c r="Z334" s="997"/>
      <c r="AA334" s="994"/>
      <c r="AB334" s="941"/>
      <c r="AC334" s="812"/>
      <c r="AD334" s="812"/>
      <c r="AE334" s="812"/>
      <c r="AF334" s="942"/>
      <c r="AG334" s="941"/>
      <c r="AH334" s="812"/>
      <c r="AI334" s="812"/>
      <c r="AJ334" s="943"/>
      <c r="AK334" s="812"/>
      <c r="AL334" s="942"/>
      <c r="AM334" s="943"/>
      <c r="AN334" s="812"/>
      <c r="AO334" s="812"/>
      <c r="AP334" s="812"/>
      <c r="AQ334" s="942"/>
      <c r="AR334" s="1146"/>
      <c r="AS334" s="941"/>
      <c r="AT334" s="942"/>
      <c r="AU334" s="943"/>
      <c r="AV334" s="812"/>
      <c r="AW334" s="974"/>
      <c r="AX334" s="812"/>
      <c r="AY334" s="942"/>
      <c r="AZ334" s="945"/>
      <c r="BA334" s="974"/>
      <c r="BB334" s="975"/>
      <c r="BC334" s="650"/>
    </row>
    <row r="335" spans="1:55" ht="27" hidden="1" customHeight="1" thickBot="1" x14ac:dyDescent="0.6">
      <c r="A335" s="454"/>
      <c r="B335" s="205"/>
      <c r="C335" s="1459"/>
      <c r="D335" s="1460"/>
      <c r="E335" s="843"/>
      <c r="F335" s="1453"/>
      <c r="G335" s="101" t="s">
        <v>2401</v>
      </c>
      <c r="H335" s="203"/>
      <c r="I335" s="98"/>
      <c r="J335" s="204"/>
      <c r="K335" s="205"/>
      <c r="L335" s="927"/>
      <c r="M335" s="203"/>
      <c r="N335" s="205"/>
      <c r="O335" s="1129">
        <f t="shared" si="75"/>
        <v>0</v>
      </c>
      <c r="P335" s="205"/>
      <c r="Q335" s="98"/>
      <c r="R335" s="203"/>
      <c r="S335" s="168"/>
      <c r="T335" s="168"/>
      <c r="U335" s="166"/>
      <c r="V335" s="169"/>
      <c r="W335" s="170"/>
      <c r="X335" s="98"/>
      <c r="Y335" s="204"/>
      <c r="Z335" s="205"/>
      <c r="AA335" s="98"/>
      <c r="AB335" s="170"/>
      <c r="AC335" s="168"/>
      <c r="AD335" s="168"/>
      <c r="AE335" s="168"/>
      <c r="AF335" s="166"/>
      <c r="AG335" s="170"/>
      <c r="AH335" s="205"/>
      <c r="AI335" s="168"/>
      <c r="AJ335" s="167"/>
      <c r="AK335" s="168"/>
      <c r="AL335" s="166"/>
      <c r="AM335" s="204"/>
      <c r="AN335" s="205"/>
      <c r="AO335" s="205"/>
      <c r="AP335" s="205"/>
      <c r="AQ335" s="166"/>
      <c r="AR335" s="1132"/>
      <c r="AS335" s="170"/>
      <c r="AT335" s="166"/>
      <c r="AU335" s="167"/>
      <c r="AV335" s="168"/>
      <c r="AW335" s="977"/>
      <c r="AX335" s="205"/>
      <c r="AY335" s="98"/>
      <c r="AZ335" s="206"/>
      <c r="BA335" s="977"/>
      <c r="BB335" s="519"/>
      <c r="BC335" s="502"/>
    </row>
    <row r="336" spans="1:55" ht="27" hidden="1" customHeight="1" thickBot="1" x14ac:dyDescent="0.6">
      <c r="A336" s="1455"/>
      <c r="B336" s="1456"/>
      <c r="C336" s="1461"/>
      <c r="D336" s="1462"/>
      <c r="E336" s="844" t="s">
        <v>2448</v>
      </c>
      <c r="F336" s="1454"/>
      <c r="G336" s="1139" t="s">
        <v>1390</v>
      </c>
      <c r="H336" s="1140"/>
      <c r="I336" s="1141"/>
      <c r="J336" s="1142"/>
      <c r="K336" s="1143"/>
      <c r="L336" s="1144"/>
      <c r="M336" s="1140"/>
      <c r="N336" s="1143"/>
      <c r="O336" s="1129">
        <f t="shared" si="75"/>
        <v>0</v>
      </c>
      <c r="P336" s="1143"/>
      <c r="Q336" s="1141"/>
      <c r="R336" s="1140"/>
      <c r="S336" s="181"/>
      <c r="T336" s="181"/>
      <c r="U336" s="184"/>
      <c r="V336" s="182"/>
      <c r="W336" s="183"/>
      <c r="X336" s="184"/>
      <c r="Y336" s="1142"/>
      <c r="Z336" s="1143"/>
      <c r="AA336" s="1141"/>
      <c r="AB336" s="183"/>
      <c r="AC336" s="181"/>
      <c r="AD336" s="181"/>
      <c r="AE336" s="181"/>
      <c r="AF336" s="184"/>
      <c r="AG336" s="183"/>
      <c r="AH336" s="181"/>
      <c r="AI336" s="181"/>
      <c r="AJ336" s="179"/>
      <c r="AK336" s="181"/>
      <c r="AL336" s="184"/>
      <c r="AM336" s="179"/>
      <c r="AN336" s="181"/>
      <c r="AO336" s="181"/>
      <c r="AP336" s="181"/>
      <c r="AQ336" s="184"/>
      <c r="AR336" s="1134"/>
      <c r="AS336" s="183"/>
      <c r="AT336" s="184"/>
      <c r="AU336" s="179"/>
      <c r="AV336" s="181"/>
      <c r="AW336" s="917"/>
      <c r="AX336" s="181"/>
      <c r="AY336" s="184"/>
      <c r="AZ336" s="182"/>
      <c r="BA336" s="917"/>
      <c r="BB336" s="918"/>
      <c r="BC336" s="475"/>
    </row>
    <row r="337" spans="1:55" ht="27" hidden="1" customHeight="1" thickBot="1" x14ac:dyDescent="0.6">
      <c r="A337" s="1427" t="s">
        <v>2392</v>
      </c>
      <c r="B337" s="1428"/>
      <c r="C337" s="1432" t="s">
        <v>2393</v>
      </c>
      <c r="D337" s="1432"/>
      <c r="E337" s="1433"/>
      <c r="F337" s="1434"/>
      <c r="G337" s="1432"/>
      <c r="H337" s="226"/>
      <c r="I337" s="227"/>
      <c r="J337" s="228"/>
      <c r="K337" s="229"/>
      <c r="L337" s="919"/>
      <c r="M337" s="226"/>
      <c r="N337" s="229"/>
      <c r="O337" s="1129">
        <f t="shared" si="75"/>
        <v>0</v>
      </c>
      <c r="P337" s="229"/>
      <c r="Q337" s="227"/>
      <c r="R337" s="226"/>
      <c r="S337" s="921"/>
      <c r="T337" s="921"/>
      <c r="U337" s="922"/>
      <c r="V337" s="923"/>
      <c r="W337" s="924"/>
      <c r="X337" s="922"/>
      <c r="Y337" s="228"/>
      <c r="Z337" s="229"/>
      <c r="AA337" s="227"/>
      <c r="AB337" s="924"/>
      <c r="AC337" s="921"/>
      <c r="AD337" s="921"/>
      <c r="AE337" s="921"/>
      <c r="AF337" s="922"/>
      <c r="AG337" s="924"/>
      <c r="AH337" s="921"/>
      <c r="AI337" s="921"/>
      <c r="AJ337" s="920"/>
      <c r="AK337" s="921"/>
      <c r="AL337" s="922"/>
      <c r="AM337" s="920"/>
      <c r="AN337" s="921"/>
      <c r="AO337" s="921"/>
      <c r="AP337" s="921"/>
      <c r="AQ337" s="922"/>
      <c r="AR337" s="1135"/>
      <c r="AS337" s="924"/>
      <c r="AT337" s="922"/>
      <c r="AU337" s="920"/>
      <c r="AV337" s="921"/>
      <c r="AW337" s="925"/>
      <c r="AX337" s="921"/>
      <c r="AY337" s="922"/>
      <c r="AZ337" s="923"/>
      <c r="BA337" s="925"/>
      <c r="BB337" s="926"/>
      <c r="BC337" s="584"/>
    </row>
    <row r="338" spans="1:55" ht="27" hidden="1" customHeight="1" thickBot="1" x14ac:dyDescent="0.6">
      <c r="A338" s="1429"/>
      <c r="B338" s="1430"/>
      <c r="C338" s="1435" t="s">
        <v>2394</v>
      </c>
      <c r="D338" s="1435"/>
      <c r="E338" s="1436"/>
      <c r="F338" s="1429"/>
      <c r="G338" s="1388"/>
      <c r="H338" s="203"/>
      <c r="I338" s="98"/>
      <c r="J338" s="204"/>
      <c r="K338" s="205"/>
      <c r="L338" s="927"/>
      <c r="M338" s="203"/>
      <c r="N338" s="205"/>
      <c r="O338" s="1129">
        <f t="shared" si="75"/>
        <v>0</v>
      </c>
      <c r="P338" s="205"/>
      <c r="Q338" s="98"/>
      <c r="R338" s="203"/>
      <c r="S338" s="959"/>
      <c r="T338" s="959"/>
      <c r="U338" s="960"/>
      <c r="V338" s="963"/>
      <c r="W338" s="962"/>
      <c r="X338" s="191"/>
      <c r="Y338" s="204"/>
      <c r="Z338" s="205"/>
      <c r="AA338" s="98"/>
      <c r="AB338" s="962"/>
      <c r="AC338" s="959"/>
      <c r="AD338" s="959"/>
      <c r="AE338" s="959"/>
      <c r="AF338" s="960"/>
      <c r="AG338" s="962"/>
      <c r="AH338" s="959"/>
      <c r="AI338" s="959"/>
      <c r="AJ338" s="958"/>
      <c r="AK338" s="959"/>
      <c r="AL338" s="960"/>
      <c r="AM338" s="958"/>
      <c r="AN338" s="959"/>
      <c r="AO338" s="959"/>
      <c r="AP338" s="959"/>
      <c r="AQ338" s="960"/>
      <c r="AR338" s="1147"/>
      <c r="AS338" s="962"/>
      <c r="AT338" s="960"/>
      <c r="AU338" s="958"/>
      <c r="AV338" s="959"/>
      <c r="AW338" s="1005"/>
      <c r="AX338" s="193"/>
      <c r="AY338" s="191"/>
      <c r="AZ338" s="194"/>
      <c r="BA338" s="1005"/>
      <c r="BB338" s="1006"/>
      <c r="BC338" s="499"/>
    </row>
    <row r="339" spans="1:55" ht="27" hidden="1" customHeight="1" thickBot="1" x14ac:dyDescent="0.6">
      <c r="A339" s="1410"/>
      <c r="B339" s="1431"/>
      <c r="C339" s="1437" t="s">
        <v>2395</v>
      </c>
      <c r="D339" s="1437"/>
      <c r="E339" s="1438"/>
      <c r="F339" s="1439"/>
      <c r="G339" s="1440"/>
      <c r="H339" s="170"/>
      <c r="I339" s="166"/>
      <c r="J339" s="167"/>
      <c r="K339" s="168"/>
      <c r="L339" s="933"/>
      <c r="M339" s="170"/>
      <c r="N339" s="168"/>
      <c r="O339" s="1129">
        <f t="shared" si="75"/>
        <v>0</v>
      </c>
      <c r="P339" s="168"/>
      <c r="Q339" s="166"/>
      <c r="R339" s="170"/>
      <c r="S339" s="935"/>
      <c r="T339" s="935"/>
      <c r="U339" s="936"/>
      <c r="V339" s="937"/>
      <c r="W339" s="938"/>
      <c r="X339" s="936"/>
      <c r="Y339" s="167"/>
      <c r="Z339" s="168"/>
      <c r="AA339" s="166"/>
      <c r="AB339" s="938"/>
      <c r="AC339" s="935"/>
      <c r="AD339" s="935"/>
      <c r="AE339" s="935"/>
      <c r="AF339" s="936"/>
      <c r="AG339" s="938"/>
      <c r="AH339" s="935"/>
      <c r="AI339" s="935"/>
      <c r="AJ339" s="934"/>
      <c r="AK339" s="935"/>
      <c r="AL339" s="936"/>
      <c r="AM339" s="934"/>
      <c r="AN339" s="935"/>
      <c r="AO339" s="935"/>
      <c r="AP339" s="935"/>
      <c r="AQ339" s="936"/>
      <c r="AR339" s="1137"/>
      <c r="AS339" s="938"/>
      <c r="AT339" s="936"/>
      <c r="AU339" s="934"/>
      <c r="AV339" s="935"/>
      <c r="AW339" s="939"/>
      <c r="AX339" s="935"/>
      <c r="AY339" s="936"/>
      <c r="AZ339" s="937"/>
      <c r="BA339" s="939"/>
      <c r="BB339" s="940"/>
      <c r="BC339" s="419"/>
    </row>
    <row r="340" spans="1:55" ht="27" hidden="1" customHeight="1" thickBot="1" x14ac:dyDescent="0.6">
      <c r="A340" s="1414" t="s">
        <v>2466</v>
      </c>
      <c r="B340" s="1419"/>
      <c r="C340" s="1457" t="s">
        <v>2474</v>
      </c>
      <c r="D340" s="1458"/>
      <c r="E340" s="1145"/>
      <c r="F340" s="1463"/>
      <c r="G340" s="482" t="s">
        <v>1389</v>
      </c>
      <c r="H340" s="993"/>
      <c r="I340" s="994"/>
      <c r="J340" s="995"/>
      <c r="K340" s="997"/>
      <c r="L340" s="996"/>
      <c r="M340" s="993"/>
      <c r="N340" s="997"/>
      <c r="O340" s="1129">
        <f t="shared" si="75"/>
        <v>0</v>
      </c>
      <c r="P340" s="997"/>
      <c r="Q340" s="994"/>
      <c r="R340" s="993"/>
      <c r="S340" s="812"/>
      <c r="T340" s="812"/>
      <c r="U340" s="942"/>
      <c r="V340" s="945"/>
      <c r="W340" s="941"/>
      <c r="X340" s="942"/>
      <c r="Y340" s="995"/>
      <c r="Z340" s="997"/>
      <c r="AA340" s="994"/>
      <c r="AB340" s="941"/>
      <c r="AC340" s="812"/>
      <c r="AD340" s="812"/>
      <c r="AE340" s="812"/>
      <c r="AF340" s="942"/>
      <c r="AG340" s="941"/>
      <c r="AH340" s="812"/>
      <c r="AI340" s="812"/>
      <c r="AJ340" s="943"/>
      <c r="AK340" s="812"/>
      <c r="AL340" s="942"/>
      <c r="AM340" s="943"/>
      <c r="AN340" s="812"/>
      <c r="AO340" s="812"/>
      <c r="AP340" s="812"/>
      <c r="AQ340" s="942"/>
      <c r="AR340" s="1146"/>
      <c r="AS340" s="941"/>
      <c r="AT340" s="942"/>
      <c r="AU340" s="943"/>
      <c r="AV340" s="812"/>
      <c r="AW340" s="974"/>
      <c r="AX340" s="812"/>
      <c r="AY340" s="942"/>
      <c r="AZ340" s="945"/>
      <c r="BA340" s="974"/>
      <c r="BB340" s="975"/>
      <c r="BC340" s="650"/>
    </row>
    <row r="341" spans="1:55" ht="27" hidden="1" customHeight="1" thickBot="1" x14ac:dyDescent="0.6">
      <c r="A341" s="454"/>
      <c r="B341" s="205"/>
      <c r="C341" s="1459"/>
      <c r="D341" s="1460"/>
      <c r="E341" s="843"/>
      <c r="F341" s="1464"/>
      <c r="G341" s="101" t="s">
        <v>2401</v>
      </c>
      <c r="H341" s="203"/>
      <c r="I341" s="98"/>
      <c r="J341" s="204"/>
      <c r="K341" s="205"/>
      <c r="L341" s="927"/>
      <c r="M341" s="203"/>
      <c r="N341" s="205"/>
      <c r="O341" s="1129">
        <f t="shared" si="75"/>
        <v>0</v>
      </c>
      <c r="P341" s="205"/>
      <c r="Q341" s="98"/>
      <c r="R341" s="203"/>
      <c r="S341" s="205"/>
      <c r="T341" s="205"/>
      <c r="U341" s="98"/>
      <c r="V341" s="206"/>
      <c r="W341" s="203"/>
      <c r="X341" s="98"/>
      <c r="Y341" s="204"/>
      <c r="Z341" s="205"/>
      <c r="AA341" s="98"/>
      <c r="AB341" s="203"/>
      <c r="AC341" s="205"/>
      <c r="AD341" s="205"/>
      <c r="AE341" s="205"/>
      <c r="AF341" s="98"/>
      <c r="AG341" s="203"/>
      <c r="AH341" s="205"/>
      <c r="AI341" s="205"/>
      <c r="AJ341" s="204"/>
      <c r="AK341" s="205"/>
      <c r="AL341" s="98"/>
      <c r="AM341" s="204"/>
      <c r="AN341" s="205"/>
      <c r="AO341" s="205"/>
      <c r="AP341" s="205"/>
      <c r="AQ341" s="98"/>
      <c r="AR341" s="1138"/>
      <c r="AS341" s="203"/>
      <c r="AT341" s="98"/>
      <c r="AU341" s="204"/>
      <c r="AV341" s="205"/>
      <c r="AW341" s="977"/>
      <c r="AX341" s="205"/>
      <c r="AY341" s="98"/>
      <c r="AZ341" s="206"/>
      <c r="BA341" s="977"/>
      <c r="BB341" s="519"/>
      <c r="BC341" s="502"/>
    </row>
    <row r="342" spans="1:55" ht="27" hidden="1" customHeight="1" thickBot="1" x14ac:dyDescent="0.6">
      <c r="A342" s="1455"/>
      <c r="B342" s="1456"/>
      <c r="C342" s="1461"/>
      <c r="D342" s="1462"/>
      <c r="E342" s="844" t="s">
        <v>2475</v>
      </c>
      <c r="F342" s="1465"/>
      <c r="G342" s="1139" t="s">
        <v>1390</v>
      </c>
      <c r="H342" s="1140"/>
      <c r="I342" s="1141"/>
      <c r="J342" s="1142"/>
      <c r="K342" s="1143"/>
      <c r="L342" s="1144"/>
      <c r="M342" s="1140"/>
      <c r="N342" s="1143"/>
      <c r="O342" s="1129">
        <f t="shared" si="75"/>
        <v>0</v>
      </c>
      <c r="P342" s="1143"/>
      <c r="Q342" s="1141"/>
      <c r="R342" s="1140"/>
      <c r="S342" s="181"/>
      <c r="T342" s="181"/>
      <c r="U342" s="184"/>
      <c r="V342" s="182"/>
      <c r="W342" s="183"/>
      <c r="X342" s="184"/>
      <c r="Y342" s="1142"/>
      <c r="Z342" s="1143"/>
      <c r="AA342" s="1141"/>
      <c r="AB342" s="183"/>
      <c r="AC342" s="181"/>
      <c r="AD342" s="181"/>
      <c r="AE342" s="181"/>
      <c r="AF342" s="184"/>
      <c r="AG342" s="183"/>
      <c r="AH342" s="181"/>
      <c r="AI342" s="181"/>
      <c r="AJ342" s="179"/>
      <c r="AK342" s="181"/>
      <c r="AL342" s="184"/>
      <c r="AM342" s="179"/>
      <c r="AN342" s="181"/>
      <c r="AO342" s="181"/>
      <c r="AP342" s="181"/>
      <c r="AQ342" s="184"/>
      <c r="AR342" s="1134"/>
      <c r="AS342" s="183"/>
      <c r="AT342" s="184"/>
      <c r="AU342" s="179"/>
      <c r="AV342" s="181"/>
      <c r="AW342" s="917"/>
      <c r="AX342" s="181"/>
      <c r="AY342" s="184"/>
      <c r="AZ342" s="182"/>
      <c r="BA342" s="917"/>
      <c r="BB342" s="918"/>
      <c r="BC342" s="475"/>
    </row>
    <row r="343" spans="1:55" ht="27" hidden="1" customHeight="1" thickBot="1" x14ac:dyDescent="0.6">
      <c r="A343" s="1427" t="s">
        <v>2392</v>
      </c>
      <c r="B343" s="1428"/>
      <c r="C343" s="1432" t="s">
        <v>2393</v>
      </c>
      <c r="D343" s="1432"/>
      <c r="E343" s="1433"/>
      <c r="F343" s="1434"/>
      <c r="G343" s="1432"/>
      <c r="H343" s="226"/>
      <c r="I343" s="227"/>
      <c r="J343" s="228"/>
      <c r="K343" s="229"/>
      <c r="L343" s="919"/>
      <c r="M343" s="226"/>
      <c r="N343" s="229"/>
      <c r="O343" s="1129">
        <f t="shared" ref="O343:O348" si="76">SUM(O242,O197,O117,O189,O249,O99,O105,O236,O62,O255,O56)</f>
        <v>0</v>
      </c>
      <c r="P343" s="229"/>
      <c r="Q343" s="227"/>
      <c r="R343" s="226"/>
      <c r="S343" s="921"/>
      <c r="T343" s="921"/>
      <c r="U343" s="922"/>
      <c r="V343" s="923"/>
      <c r="W343" s="924"/>
      <c r="X343" s="922"/>
      <c r="Y343" s="228"/>
      <c r="Z343" s="229"/>
      <c r="AA343" s="227"/>
      <c r="AB343" s="924"/>
      <c r="AC343" s="921"/>
      <c r="AD343" s="921"/>
      <c r="AE343" s="921"/>
      <c r="AF343" s="922"/>
      <c r="AG343" s="924"/>
      <c r="AH343" s="921"/>
      <c r="AI343" s="921"/>
      <c r="AJ343" s="920"/>
      <c r="AK343" s="921"/>
      <c r="AL343" s="922"/>
      <c r="AM343" s="920"/>
      <c r="AN343" s="921"/>
      <c r="AO343" s="921"/>
      <c r="AP343" s="921"/>
      <c r="AQ343" s="922"/>
      <c r="AR343" s="1135"/>
      <c r="AS343" s="924"/>
      <c r="AT343" s="922"/>
      <c r="AU343" s="920"/>
      <c r="AV343" s="921"/>
      <c r="AW343" s="925"/>
      <c r="AX343" s="921"/>
      <c r="AY343" s="922"/>
      <c r="AZ343" s="923"/>
      <c r="BA343" s="925"/>
      <c r="BB343" s="926"/>
      <c r="BC343" s="238"/>
    </row>
    <row r="344" spans="1:55" ht="27" hidden="1" customHeight="1" thickBot="1" x14ac:dyDescent="0.6">
      <c r="A344" s="1429"/>
      <c r="B344" s="1430"/>
      <c r="C344" s="1435" t="s">
        <v>2394</v>
      </c>
      <c r="D344" s="1435"/>
      <c r="E344" s="1436"/>
      <c r="F344" s="1429"/>
      <c r="G344" s="1388"/>
      <c r="H344" s="203"/>
      <c r="I344" s="98"/>
      <c r="J344" s="204"/>
      <c r="K344" s="205"/>
      <c r="L344" s="927"/>
      <c r="M344" s="203"/>
      <c r="N344" s="205"/>
      <c r="O344" s="1129">
        <f t="shared" si="76"/>
        <v>0</v>
      </c>
      <c r="P344" s="205"/>
      <c r="Q344" s="98"/>
      <c r="R344" s="203"/>
      <c r="S344" s="193"/>
      <c r="T344" s="193"/>
      <c r="U344" s="191"/>
      <c r="V344" s="194"/>
      <c r="W344" s="190"/>
      <c r="X344" s="191"/>
      <c r="Y344" s="204"/>
      <c r="Z344" s="205"/>
      <c r="AA344" s="98"/>
      <c r="AB344" s="190"/>
      <c r="AC344" s="193"/>
      <c r="AD344" s="193"/>
      <c r="AE344" s="193"/>
      <c r="AF344" s="191"/>
      <c r="AG344" s="190"/>
      <c r="AH344" s="193"/>
      <c r="AI344" s="193"/>
      <c r="AJ344" s="192"/>
      <c r="AK344" s="193"/>
      <c r="AL344" s="191"/>
      <c r="AM344" s="192"/>
      <c r="AN344" s="193"/>
      <c r="AO344" s="193"/>
      <c r="AP344" s="193"/>
      <c r="AQ344" s="191"/>
      <c r="AR344" s="1127"/>
      <c r="AS344" s="190"/>
      <c r="AT344" s="191"/>
      <c r="AU344" s="192"/>
      <c r="AV344" s="193"/>
      <c r="AW344" s="1005"/>
      <c r="AX344" s="193"/>
      <c r="AY344" s="191"/>
      <c r="AZ344" s="194"/>
      <c r="BA344" s="1005"/>
      <c r="BB344" s="1006"/>
      <c r="BC344" s="499"/>
    </row>
    <row r="345" spans="1:55" ht="27" hidden="1" customHeight="1" thickBot="1" x14ac:dyDescent="0.6">
      <c r="A345" s="1410"/>
      <c r="B345" s="1431"/>
      <c r="C345" s="1437" t="s">
        <v>2395</v>
      </c>
      <c r="D345" s="1437"/>
      <c r="E345" s="1438"/>
      <c r="F345" s="1439"/>
      <c r="G345" s="1440"/>
      <c r="H345" s="170"/>
      <c r="I345" s="166"/>
      <c r="J345" s="167"/>
      <c r="K345" s="168"/>
      <c r="L345" s="933"/>
      <c r="M345" s="170"/>
      <c r="N345" s="168"/>
      <c r="O345" s="1129">
        <f t="shared" si="76"/>
        <v>0</v>
      </c>
      <c r="P345" s="168"/>
      <c r="Q345" s="166"/>
      <c r="R345" s="170"/>
      <c r="S345" s="935"/>
      <c r="T345" s="935"/>
      <c r="U345" s="936"/>
      <c r="V345" s="937"/>
      <c r="W345" s="938"/>
      <c r="X345" s="936"/>
      <c r="Y345" s="167"/>
      <c r="Z345" s="168"/>
      <c r="AA345" s="166"/>
      <c r="AB345" s="938"/>
      <c r="AC345" s="935"/>
      <c r="AD345" s="935"/>
      <c r="AE345" s="935"/>
      <c r="AF345" s="936"/>
      <c r="AG345" s="938"/>
      <c r="AH345" s="935"/>
      <c r="AI345" s="935"/>
      <c r="AJ345" s="934"/>
      <c r="AK345" s="935"/>
      <c r="AL345" s="936"/>
      <c r="AM345" s="934"/>
      <c r="AN345" s="935"/>
      <c r="AO345" s="935"/>
      <c r="AP345" s="935"/>
      <c r="AQ345" s="936"/>
      <c r="AR345" s="1137"/>
      <c r="AS345" s="938"/>
      <c r="AT345" s="936"/>
      <c r="AU345" s="934"/>
      <c r="AV345" s="935"/>
      <c r="AW345" s="939"/>
      <c r="AX345" s="935"/>
      <c r="AY345" s="936"/>
      <c r="AZ345" s="937"/>
      <c r="BA345" s="939"/>
      <c r="BB345" s="940"/>
      <c r="BC345" s="173"/>
    </row>
    <row r="346" spans="1:55" ht="27" hidden="1" customHeight="1" thickBot="1" x14ac:dyDescent="0.6">
      <c r="A346" s="1414"/>
      <c r="B346" s="1419"/>
      <c r="C346" s="1457"/>
      <c r="D346" s="1458"/>
      <c r="E346" s="1145"/>
      <c r="F346" s="1452"/>
      <c r="G346" s="482" t="s">
        <v>1389</v>
      </c>
      <c r="H346" s="993"/>
      <c r="I346" s="994"/>
      <c r="J346" s="995"/>
      <c r="K346" s="997"/>
      <c r="L346" s="996"/>
      <c r="M346" s="993"/>
      <c r="N346" s="997"/>
      <c r="O346" s="1129">
        <f t="shared" si="76"/>
        <v>0</v>
      </c>
      <c r="P346" s="997"/>
      <c r="Q346" s="994"/>
      <c r="R346" s="993"/>
      <c r="S346" s="812"/>
      <c r="T346" s="812"/>
      <c r="U346" s="942"/>
      <c r="V346" s="945"/>
      <c r="W346" s="941"/>
      <c r="X346" s="942"/>
      <c r="Y346" s="995"/>
      <c r="Z346" s="997"/>
      <c r="AA346" s="994"/>
      <c r="AB346" s="950"/>
      <c r="AC346" s="952"/>
      <c r="AD346" s="952"/>
      <c r="AE346" s="952"/>
      <c r="AF346" s="942"/>
      <c r="AG346" s="941"/>
      <c r="AH346" s="812"/>
      <c r="AI346" s="952"/>
      <c r="AJ346" s="951"/>
      <c r="AK346" s="812"/>
      <c r="AL346" s="942"/>
      <c r="AM346" s="943"/>
      <c r="AN346" s="812"/>
      <c r="AO346" s="812"/>
      <c r="AP346" s="812"/>
      <c r="AQ346" s="942"/>
      <c r="AR346" s="1146"/>
      <c r="AS346" s="941"/>
      <c r="AT346" s="942"/>
      <c r="AU346" s="943"/>
      <c r="AV346" s="812"/>
      <c r="AW346" s="974"/>
      <c r="AX346" s="812"/>
      <c r="AY346" s="942"/>
      <c r="AZ346" s="945"/>
      <c r="BA346" s="974"/>
      <c r="BB346" s="975"/>
      <c r="BC346" s="650"/>
    </row>
    <row r="347" spans="1:55" ht="27" hidden="1" customHeight="1" thickBot="1" x14ac:dyDescent="0.6">
      <c r="A347" s="454"/>
      <c r="B347" s="205"/>
      <c r="C347" s="1459"/>
      <c r="D347" s="1460"/>
      <c r="E347" s="843"/>
      <c r="F347" s="1453"/>
      <c r="G347" s="101" t="s">
        <v>2401</v>
      </c>
      <c r="H347" s="203"/>
      <c r="I347" s="98"/>
      <c r="J347" s="204"/>
      <c r="K347" s="205"/>
      <c r="L347" s="927"/>
      <c r="M347" s="203"/>
      <c r="N347" s="205"/>
      <c r="O347" s="1129">
        <f t="shared" si="76"/>
        <v>0</v>
      </c>
      <c r="P347" s="205"/>
      <c r="Q347" s="98"/>
      <c r="R347" s="203"/>
      <c r="S347" s="168"/>
      <c r="T347" s="168"/>
      <c r="U347" s="166"/>
      <c r="V347" s="169"/>
      <c r="W347" s="170"/>
      <c r="X347" s="98"/>
      <c r="Y347" s="204"/>
      <c r="Z347" s="205"/>
      <c r="AA347" s="98"/>
      <c r="AB347" s="962"/>
      <c r="AC347" s="959"/>
      <c r="AD347" s="959"/>
      <c r="AE347" s="959"/>
      <c r="AF347" s="98"/>
      <c r="AG347" s="203"/>
      <c r="AH347" s="205"/>
      <c r="AI347" s="959"/>
      <c r="AJ347" s="958"/>
      <c r="AK347" s="205"/>
      <c r="AL347" s="98"/>
      <c r="AM347" s="204"/>
      <c r="AN347" s="205"/>
      <c r="AO347" s="205"/>
      <c r="AP347" s="205"/>
      <c r="AQ347" s="166"/>
      <c r="AR347" s="1132"/>
      <c r="AS347" s="170"/>
      <c r="AT347" s="166"/>
      <c r="AU347" s="167"/>
      <c r="AV347" s="168"/>
      <c r="AW347" s="977"/>
      <c r="AX347" s="205"/>
      <c r="AY347" s="98"/>
      <c r="AZ347" s="206"/>
      <c r="BA347" s="977"/>
      <c r="BB347" s="519"/>
      <c r="BC347" s="502"/>
    </row>
    <row r="348" spans="1:55" ht="27" hidden="1" customHeight="1" thickBot="1" x14ac:dyDescent="0.6">
      <c r="A348" s="1455"/>
      <c r="B348" s="1456"/>
      <c r="C348" s="1461"/>
      <c r="D348" s="1462"/>
      <c r="E348" s="844"/>
      <c r="F348" s="1454"/>
      <c r="G348" s="1139" t="s">
        <v>1390</v>
      </c>
      <c r="H348" s="1140"/>
      <c r="I348" s="1141"/>
      <c r="J348" s="1142"/>
      <c r="K348" s="1143"/>
      <c r="L348" s="1144"/>
      <c r="M348" s="1140"/>
      <c r="N348" s="1143"/>
      <c r="O348" s="1129">
        <f t="shared" si="76"/>
        <v>0</v>
      </c>
      <c r="P348" s="1143"/>
      <c r="Q348" s="1141"/>
      <c r="R348" s="1140"/>
      <c r="S348" s="181"/>
      <c r="T348" s="181"/>
      <c r="U348" s="184"/>
      <c r="V348" s="182"/>
      <c r="W348" s="183"/>
      <c r="X348" s="184"/>
      <c r="Y348" s="1148"/>
      <c r="Z348" s="1149"/>
      <c r="AA348" s="1150"/>
      <c r="AB348" s="938"/>
      <c r="AC348" s="935"/>
      <c r="AD348" s="935"/>
      <c r="AE348" s="935"/>
      <c r="AF348" s="184"/>
      <c r="AG348" s="183"/>
      <c r="AH348" s="181"/>
      <c r="AI348" s="935"/>
      <c r="AJ348" s="934"/>
      <c r="AK348" s="181"/>
      <c r="AL348" s="184"/>
      <c r="AM348" s="179"/>
      <c r="AN348" s="181"/>
      <c r="AO348" s="181"/>
      <c r="AP348" s="181"/>
      <c r="AQ348" s="184"/>
      <c r="AR348" s="1134"/>
      <c r="AS348" s="183"/>
      <c r="AT348" s="184"/>
      <c r="AU348" s="179"/>
      <c r="AV348" s="181"/>
      <c r="AW348" s="917"/>
      <c r="AX348" s="181"/>
      <c r="AY348" s="184"/>
      <c r="AZ348" s="182"/>
      <c r="BA348" s="917"/>
      <c r="BB348" s="918"/>
      <c r="BC348" s="475"/>
    </row>
    <row r="349" spans="1:55" ht="27" hidden="1" customHeight="1" thickBot="1" x14ac:dyDescent="0.6">
      <c r="A349" s="1427" t="s">
        <v>2392</v>
      </c>
      <c r="B349" s="1428"/>
      <c r="C349" s="1432" t="s">
        <v>2393</v>
      </c>
      <c r="D349" s="1432"/>
      <c r="E349" s="1433"/>
      <c r="F349" s="1434"/>
      <c r="G349" s="1432"/>
      <c r="H349" s="226"/>
      <c r="I349" s="227"/>
      <c r="J349" s="228"/>
      <c r="K349" s="229"/>
      <c r="L349" s="919"/>
      <c r="M349" s="226"/>
      <c r="N349" s="229"/>
      <c r="O349" s="1129">
        <f t="shared" ref="O349:O362" si="77">SUM(O248,O203,O123,O197,O255,O105,O111,O242,O68,O261,O62)</f>
        <v>0</v>
      </c>
      <c r="P349" s="229"/>
      <c r="Q349" s="227"/>
      <c r="R349" s="226"/>
      <c r="S349" s="921"/>
      <c r="T349" s="921"/>
      <c r="U349" s="922"/>
      <c r="V349" s="923"/>
      <c r="W349" s="924"/>
      <c r="X349" s="922"/>
      <c r="Y349" s="228"/>
      <c r="Z349" s="229"/>
      <c r="AA349" s="227"/>
      <c r="AB349" s="924"/>
      <c r="AC349" s="921"/>
      <c r="AD349" s="921"/>
      <c r="AE349" s="921"/>
      <c r="AF349" s="922"/>
      <c r="AG349" s="924"/>
      <c r="AH349" s="921"/>
      <c r="AI349" s="921"/>
      <c r="AJ349" s="920"/>
      <c r="AK349" s="921"/>
      <c r="AL349" s="922"/>
      <c r="AM349" s="920"/>
      <c r="AN349" s="921"/>
      <c r="AO349" s="921"/>
      <c r="AP349" s="921"/>
      <c r="AQ349" s="922"/>
      <c r="AR349" s="1135"/>
      <c r="AS349" s="924"/>
      <c r="AT349" s="922"/>
      <c r="AU349" s="920"/>
      <c r="AV349" s="921"/>
      <c r="AW349" s="925"/>
      <c r="AX349" s="921"/>
      <c r="AY349" s="922"/>
      <c r="AZ349" s="923"/>
      <c r="BA349" s="925"/>
      <c r="BB349" s="926"/>
      <c r="BC349" s="584"/>
    </row>
    <row r="350" spans="1:55" ht="27" hidden="1" customHeight="1" thickBot="1" x14ac:dyDescent="0.6">
      <c r="A350" s="1429"/>
      <c r="B350" s="1430"/>
      <c r="C350" s="1435" t="s">
        <v>2394</v>
      </c>
      <c r="D350" s="1435"/>
      <c r="E350" s="1436"/>
      <c r="F350" s="1429"/>
      <c r="G350" s="1388"/>
      <c r="H350" s="203"/>
      <c r="I350" s="98"/>
      <c r="J350" s="204"/>
      <c r="K350" s="205"/>
      <c r="L350" s="927"/>
      <c r="M350" s="203"/>
      <c r="N350" s="205"/>
      <c r="O350" s="1129">
        <f t="shared" si="77"/>
        <v>0</v>
      </c>
      <c r="P350" s="205"/>
      <c r="Q350" s="98"/>
      <c r="R350" s="203"/>
      <c r="S350" s="959"/>
      <c r="T350" s="959"/>
      <c r="U350" s="960"/>
      <c r="V350" s="963"/>
      <c r="W350" s="962"/>
      <c r="X350" s="191"/>
      <c r="Y350" s="204"/>
      <c r="Z350" s="205"/>
      <c r="AA350" s="98"/>
      <c r="AB350" s="962"/>
      <c r="AC350" s="959"/>
      <c r="AD350" s="959"/>
      <c r="AE350" s="959"/>
      <c r="AF350" s="960"/>
      <c r="AG350" s="962"/>
      <c r="AH350" s="959"/>
      <c r="AI350" s="959"/>
      <c r="AJ350" s="958"/>
      <c r="AK350" s="959"/>
      <c r="AL350" s="960"/>
      <c r="AM350" s="958"/>
      <c r="AN350" s="959"/>
      <c r="AO350" s="959"/>
      <c r="AP350" s="959"/>
      <c r="AQ350" s="960"/>
      <c r="AR350" s="1147"/>
      <c r="AS350" s="962"/>
      <c r="AT350" s="960"/>
      <c r="AU350" s="958"/>
      <c r="AV350" s="959"/>
      <c r="AW350" s="1005"/>
      <c r="AX350" s="193"/>
      <c r="AY350" s="191"/>
      <c r="AZ350" s="194"/>
      <c r="BA350" s="1005"/>
      <c r="BB350" s="1006"/>
      <c r="BC350" s="499"/>
    </row>
    <row r="351" spans="1:55" ht="27" hidden="1" customHeight="1" thickBot="1" x14ac:dyDescent="0.6">
      <c r="A351" s="1410"/>
      <c r="B351" s="1431"/>
      <c r="C351" s="1437" t="s">
        <v>2395</v>
      </c>
      <c r="D351" s="1437"/>
      <c r="E351" s="1438"/>
      <c r="F351" s="1439"/>
      <c r="G351" s="1440"/>
      <c r="H351" s="170"/>
      <c r="I351" s="166"/>
      <c r="J351" s="167"/>
      <c r="K351" s="168"/>
      <c r="L351" s="933"/>
      <c r="M351" s="170"/>
      <c r="N351" s="168"/>
      <c r="O351" s="1129">
        <f t="shared" si="77"/>
        <v>5</v>
      </c>
      <c r="P351" s="168"/>
      <c r="Q351" s="166"/>
      <c r="R351" s="170"/>
      <c r="S351" s="1151"/>
      <c r="T351" s="1151"/>
      <c r="U351" s="1152"/>
      <c r="V351" s="1153"/>
      <c r="W351" s="1154"/>
      <c r="X351" s="1152"/>
      <c r="Y351" s="167"/>
      <c r="Z351" s="168"/>
      <c r="AA351" s="166"/>
      <c r="AB351" s="1154"/>
      <c r="AC351" s="1151"/>
      <c r="AD351" s="1151"/>
      <c r="AE351" s="1151"/>
      <c r="AF351" s="1152"/>
      <c r="AG351" s="1154"/>
      <c r="AH351" s="1151"/>
      <c r="AI351" s="1151"/>
      <c r="AJ351" s="1155"/>
      <c r="AK351" s="1151"/>
      <c r="AL351" s="1152"/>
      <c r="AM351" s="1155"/>
      <c r="AN351" s="1151"/>
      <c r="AO351" s="1151"/>
      <c r="AP351" s="1151"/>
      <c r="AQ351" s="1152"/>
      <c r="AR351" s="1156"/>
      <c r="AS351" s="1154"/>
      <c r="AT351" s="1152"/>
      <c r="AU351" s="1155"/>
      <c r="AV351" s="1151"/>
      <c r="AW351" s="1157"/>
      <c r="AX351" s="1151"/>
      <c r="AY351" s="1152"/>
      <c r="AZ351" s="1153"/>
      <c r="BA351" s="1157"/>
      <c r="BB351" s="1158"/>
      <c r="BC351" s="518"/>
    </row>
    <row r="352" spans="1:55" ht="27" hidden="1" customHeight="1" thickBot="1" x14ac:dyDescent="0.6">
      <c r="A352" s="1441" t="s">
        <v>2476</v>
      </c>
      <c r="B352" s="1442"/>
      <c r="C352" s="1442"/>
      <c r="D352" s="1442"/>
      <c r="E352" s="1442"/>
      <c r="F352" s="1442"/>
      <c r="G352" s="1442"/>
      <c r="H352" s="1159"/>
      <c r="I352" s="1160"/>
      <c r="J352" s="1161"/>
      <c r="K352" s="1162"/>
      <c r="L352" s="1163"/>
      <c r="M352" s="1159"/>
      <c r="N352" s="1162"/>
      <c r="O352" s="1129">
        <f t="shared" si="77"/>
        <v>0</v>
      </c>
      <c r="P352" s="1162"/>
      <c r="Q352" s="1160"/>
      <c r="R352" s="1159"/>
      <c r="S352" s="124"/>
      <c r="T352" s="124"/>
      <c r="U352" s="116"/>
      <c r="V352" s="1033"/>
      <c r="W352" s="115"/>
      <c r="X352" s="116"/>
      <c r="Y352" s="1161"/>
      <c r="Z352" s="1162"/>
      <c r="AA352" s="1160"/>
      <c r="AB352" s="1038"/>
      <c r="AC352" s="124"/>
      <c r="AD352" s="124"/>
      <c r="AE352" s="124"/>
      <c r="AF352" s="116"/>
      <c r="AG352" s="115"/>
      <c r="AH352" s="124"/>
      <c r="AI352" s="124"/>
      <c r="AJ352" s="123"/>
      <c r="AK352" s="124"/>
      <c r="AL352" s="116"/>
      <c r="AM352" s="123"/>
      <c r="AN352" s="124"/>
      <c r="AO352" s="124"/>
      <c r="AP352" s="124"/>
      <c r="AQ352" s="116"/>
      <c r="AR352" s="1164"/>
      <c r="AS352" s="115"/>
      <c r="AT352" s="116"/>
      <c r="AU352" s="123"/>
      <c r="AV352" s="124"/>
      <c r="AW352" s="125"/>
      <c r="AX352" s="124"/>
      <c r="AY352" s="116"/>
      <c r="AZ352" s="1033"/>
      <c r="BA352" s="125"/>
      <c r="BB352" s="126"/>
      <c r="BC352" s="1165"/>
    </row>
    <row r="353" spans="1:55" ht="27" hidden="1" customHeight="1" thickBot="1" x14ac:dyDescent="0.6">
      <c r="A353" s="1443" t="s">
        <v>2415</v>
      </c>
      <c r="B353" s="1390"/>
      <c r="C353" s="1390"/>
      <c r="D353" s="1390"/>
      <c r="E353" s="1390"/>
      <c r="F353" s="1390"/>
      <c r="G353" s="1390"/>
      <c r="H353" s="1045"/>
      <c r="I353" s="104"/>
      <c r="J353" s="106"/>
      <c r="K353" s="735"/>
      <c r="L353" s="1046"/>
      <c r="M353" s="1045"/>
      <c r="N353" s="735"/>
      <c r="O353" s="1129">
        <f t="shared" si="77"/>
        <v>0</v>
      </c>
      <c r="P353" s="735"/>
      <c r="Q353" s="104"/>
      <c r="R353" s="1045"/>
      <c r="S353" s="1048"/>
      <c r="T353" s="1048"/>
      <c r="U353" s="1049"/>
      <c r="V353" s="1050"/>
      <c r="W353" s="1051"/>
      <c r="X353" s="1049"/>
      <c r="Y353" s="106"/>
      <c r="Z353" s="735"/>
      <c r="AA353" s="104"/>
      <c r="AB353" s="1051"/>
      <c r="AC353" s="1048"/>
      <c r="AD353" s="1048"/>
      <c r="AE353" s="1048"/>
      <c r="AF353" s="1049"/>
      <c r="AG353" s="1051"/>
      <c r="AH353" s="1048"/>
      <c r="AI353" s="1048"/>
      <c r="AJ353" s="1047"/>
      <c r="AK353" s="1048"/>
      <c r="AL353" s="1049"/>
      <c r="AM353" s="1047"/>
      <c r="AN353" s="1048"/>
      <c r="AO353" s="1048"/>
      <c r="AP353" s="1048"/>
      <c r="AQ353" s="1049"/>
      <c r="AR353" s="1166"/>
      <c r="AS353" s="1051"/>
      <c r="AT353" s="1049"/>
      <c r="AU353" s="1047"/>
      <c r="AV353" s="1048"/>
      <c r="AW353" s="1052"/>
      <c r="AX353" s="1048"/>
      <c r="AY353" s="1049"/>
      <c r="AZ353" s="1050"/>
      <c r="BA353" s="1052"/>
      <c r="BB353" s="1053"/>
      <c r="BC353" s="1054"/>
    </row>
    <row r="354" spans="1:55" ht="27" hidden="1" customHeight="1" thickBot="1" x14ac:dyDescent="0.6">
      <c r="A354" s="1444" t="s">
        <v>2414</v>
      </c>
      <c r="B354" s="1445"/>
      <c r="C354" s="1445"/>
      <c r="D354" s="1445"/>
      <c r="E354" s="1445"/>
      <c r="F354" s="1445"/>
      <c r="G354" s="1445"/>
      <c r="H354" s="1031"/>
      <c r="I354" s="1055"/>
      <c r="J354" s="1056"/>
      <c r="K354" s="692"/>
      <c r="L354" s="1057"/>
      <c r="M354" s="1031"/>
      <c r="N354" s="692"/>
      <c r="O354" s="1129">
        <f t="shared" si="77"/>
        <v>0</v>
      </c>
      <c r="P354" s="692"/>
      <c r="Q354" s="1055"/>
      <c r="R354" s="1031"/>
      <c r="S354" s="1167"/>
      <c r="T354" s="1167"/>
      <c r="U354" s="1168"/>
      <c r="V354" s="1169"/>
      <c r="W354" s="1170"/>
      <c r="X354" s="1168"/>
      <c r="Y354" s="1056"/>
      <c r="Z354" s="692"/>
      <c r="AA354" s="1055"/>
      <c r="AB354" s="1170"/>
      <c r="AC354" s="1167"/>
      <c r="AD354" s="1167"/>
      <c r="AE354" s="1167"/>
      <c r="AF354" s="1168"/>
      <c r="AG354" s="1170"/>
      <c r="AH354" s="1167"/>
      <c r="AI354" s="1167"/>
      <c r="AJ354" s="1058"/>
      <c r="AK354" s="1167"/>
      <c r="AL354" s="1168"/>
      <c r="AM354" s="1058"/>
      <c r="AN354" s="1167"/>
      <c r="AO354" s="1167"/>
      <c r="AP354" s="1167"/>
      <c r="AQ354" s="1168"/>
      <c r="AR354" s="1171"/>
      <c r="AS354" s="1170"/>
      <c r="AT354" s="1168"/>
      <c r="AU354" s="1058"/>
      <c r="AV354" s="1167"/>
      <c r="AW354" s="1172"/>
      <c r="AX354" s="1167"/>
      <c r="AY354" s="1168"/>
      <c r="AZ354" s="1169"/>
      <c r="BA354" s="1172"/>
      <c r="BB354" s="1173"/>
      <c r="BC354" s="1061"/>
    </row>
    <row r="355" spans="1:55" ht="27" hidden="1" customHeight="1" thickBot="1" x14ac:dyDescent="0.6">
      <c r="A355" s="1414" t="s">
        <v>2462</v>
      </c>
      <c r="B355" s="1419"/>
      <c r="C355" s="1446" t="s">
        <v>2463</v>
      </c>
      <c r="D355" s="1447"/>
      <c r="E355" s="1120"/>
      <c r="F355" s="1452"/>
      <c r="G355" s="482" t="s">
        <v>1389</v>
      </c>
      <c r="H355" s="993"/>
      <c r="I355" s="994"/>
      <c r="J355" s="995"/>
      <c r="K355" s="997"/>
      <c r="L355" s="996"/>
      <c r="M355" s="993"/>
      <c r="N355" s="997"/>
      <c r="O355" s="1129">
        <f t="shared" si="77"/>
        <v>0</v>
      </c>
      <c r="P355" s="997"/>
      <c r="Q355" s="994"/>
      <c r="R355" s="993"/>
      <c r="S355" s="812"/>
      <c r="T355" s="812"/>
      <c r="U355" s="942"/>
      <c r="V355" s="945"/>
      <c r="W355" s="941"/>
      <c r="X355" s="942"/>
      <c r="Y355" s="943"/>
      <c r="Z355" s="812"/>
      <c r="AA355" s="942"/>
      <c r="AB355" s="941"/>
      <c r="AC355" s="812"/>
      <c r="AD355" s="812"/>
      <c r="AE355" s="812"/>
      <c r="AF355" s="942"/>
      <c r="AG355" s="941"/>
      <c r="AH355" s="812"/>
      <c r="AI355" s="812"/>
      <c r="AJ355" s="943"/>
      <c r="AK355" s="812"/>
      <c r="AL355" s="942"/>
      <c r="AM355" s="943"/>
      <c r="AN355" s="812"/>
      <c r="AO355" s="812"/>
      <c r="AP355" s="812"/>
      <c r="AQ355" s="942"/>
      <c r="AR355" s="1146"/>
      <c r="AS355" s="941"/>
      <c r="AT355" s="942"/>
      <c r="AU355" s="943"/>
      <c r="AV355" s="812"/>
      <c r="AW355" s="974"/>
      <c r="AX355" s="812"/>
      <c r="AY355" s="942"/>
      <c r="AZ355" s="945"/>
      <c r="BA355" s="1090"/>
      <c r="BB355" s="1091"/>
      <c r="BC355" s="127"/>
    </row>
    <row r="356" spans="1:55" ht="27" hidden="1" customHeight="1" thickBot="1" x14ac:dyDescent="0.6">
      <c r="A356" s="454"/>
      <c r="B356" s="205"/>
      <c r="C356" s="1448"/>
      <c r="D356" s="1449"/>
      <c r="E356" s="1128"/>
      <c r="F356" s="1453"/>
      <c r="G356" s="557" t="s">
        <v>1390</v>
      </c>
      <c r="H356" s="1106"/>
      <c r="I356" s="1107"/>
      <c r="J356" s="1108"/>
      <c r="K356" s="1110"/>
      <c r="L356" s="1109"/>
      <c r="M356" s="1106"/>
      <c r="N356" s="1110"/>
      <c r="O356" s="1129">
        <f t="shared" si="77"/>
        <v>0</v>
      </c>
      <c r="P356" s="1110"/>
      <c r="Q356" s="1107"/>
      <c r="R356" s="1106"/>
      <c r="S356" s="168"/>
      <c r="T356" s="168"/>
      <c r="U356" s="166"/>
      <c r="V356" s="169"/>
      <c r="W356" s="170"/>
      <c r="X356" s="166"/>
      <c r="Y356" s="167"/>
      <c r="Z356" s="168"/>
      <c r="AA356" s="166"/>
      <c r="AB356" s="170"/>
      <c r="AC356" s="168"/>
      <c r="AD356" s="168"/>
      <c r="AE356" s="168"/>
      <c r="AF356" s="166"/>
      <c r="AG356" s="170"/>
      <c r="AH356" s="168"/>
      <c r="AI356" s="168"/>
      <c r="AJ356" s="167"/>
      <c r="AK356" s="168"/>
      <c r="AL356" s="166"/>
      <c r="AM356" s="167"/>
      <c r="AN356" s="168"/>
      <c r="AO356" s="168"/>
      <c r="AP356" s="168"/>
      <c r="AQ356" s="166"/>
      <c r="AR356" s="1132"/>
      <c r="AS356" s="170"/>
      <c r="AT356" s="166"/>
      <c r="AU356" s="167"/>
      <c r="AV356" s="168"/>
      <c r="AW356" s="171"/>
      <c r="AX356" s="168"/>
      <c r="AY356" s="166"/>
      <c r="AZ356" s="169"/>
      <c r="BA356" s="171"/>
      <c r="BB356" s="172"/>
      <c r="BC356" s="173"/>
    </row>
    <row r="357" spans="1:55" ht="27" hidden="1" customHeight="1" thickBot="1" x14ac:dyDescent="0.6">
      <c r="A357" s="1455" t="s">
        <v>2464</v>
      </c>
      <c r="B357" s="1456"/>
      <c r="C357" s="1450"/>
      <c r="D357" s="1451"/>
      <c r="E357" s="1133" t="s">
        <v>2477</v>
      </c>
      <c r="F357" s="1454"/>
      <c r="G357" s="101" t="s">
        <v>2391</v>
      </c>
      <c r="H357" s="912"/>
      <c r="I357" s="738"/>
      <c r="J357" s="913"/>
      <c r="K357" s="915"/>
      <c r="L357" s="914"/>
      <c r="M357" s="912"/>
      <c r="N357" s="915"/>
      <c r="O357" s="1129">
        <f t="shared" si="77"/>
        <v>19</v>
      </c>
      <c r="P357" s="915"/>
      <c r="Q357" s="738"/>
      <c r="R357" s="912"/>
      <c r="S357" s="181"/>
      <c r="T357" s="181"/>
      <c r="U357" s="184"/>
      <c r="V357" s="182"/>
      <c r="W357" s="183"/>
      <c r="X357" s="184"/>
      <c r="Y357" s="179"/>
      <c r="Z357" s="181"/>
      <c r="AA357" s="184"/>
      <c r="AB357" s="183"/>
      <c r="AC357" s="181"/>
      <c r="AD357" s="181"/>
      <c r="AE357" s="181"/>
      <c r="AF357" s="184"/>
      <c r="AG357" s="183"/>
      <c r="AH357" s="181"/>
      <c r="AI357" s="181"/>
      <c r="AJ357" s="179"/>
      <c r="AK357" s="181"/>
      <c r="AL357" s="184"/>
      <c r="AM357" s="179"/>
      <c r="AN357" s="181"/>
      <c r="AO357" s="181"/>
      <c r="AP357" s="181"/>
      <c r="AQ357" s="184"/>
      <c r="AR357" s="1134"/>
      <c r="AS357" s="183"/>
      <c r="AT357" s="184"/>
      <c r="AU357" s="179"/>
      <c r="AV357" s="181"/>
      <c r="AW357" s="917"/>
      <c r="AX357" s="181"/>
      <c r="AY357" s="184"/>
      <c r="AZ357" s="182"/>
      <c r="BA357" s="917"/>
      <c r="BB357" s="918"/>
      <c r="BC357" s="475"/>
    </row>
    <row r="358" spans="1:55" ht="27" hidden="1" customHeight="1" thickBot="1" x14ac:dyDescent="0.6">
      <c r="A358" s="1427" t="s">
        <v>2392</v>
      </c>
      <c r="B358" s="1428"/>
      <c r="C358" s="1432" t="s">
        <v>2393</v>
      </c>
      <c r="D358" s="1432"/>
      <c r="E358" s="1433"/>
      <c r="F358" s="1434"/>
      <c r="G358" s="1432"/>
      <c r="H358" s="226"/>
      <c r="I358" s="227"/>
      <c r="J358" s="228"/>
      <c r="K358" s="229"/>
      <c r="L358" s="919"/>
      <c r="M358" s="226"/>
      <c r="N358" s="229"/>
      <c r="O358" s="1129">
        <f t="shared" si="77"/>
        <v>0</v>
      </c>
      <c r="P358" s="229"/>
      <c r="Q358" s="227"/>
      <c r="R358" s="226"/>
      <c r="S358" s="921"/>
      <c r="T358" s="921"/>
      <c r="U358" s="922"/>
      <c r="V358" s="923"/>
      <c r="W358" s="924"/>
      <c r="X358" s="922"/>
      <c r="Y358" s="920"/>
      <c r="Z358" s="921"/>
      <c r="AA358" s="922"/>
      <c r="AB358" s="924"/>
      <c r="AC358" s="921"/>
      <c r="AD358" s="921"/>
      <c r="AE358" s="921"/>
      <c r="AF358" s="922"/>
      <c r="AG358" s="924"/>
      <c r="AH358" s="921"/>
      <c r="AI358" s="921"/>
      <c r="AJ358" s="920"/>
      <c r="AK358" s="921"/>
      <c r="AL358" s="922"/>
      <c r="AM358" s="920"/>
      <c r="AN358" s="921"/>
      <c r="AO358" s="921"/>
      <c r="AP358" s="921"/>
      <c r="AQ358" s="922"/>
      <c r="AR358" s="1135"/>
      <c r="AS358" s="924"/>
      <c r="AT358" s="922"/>
      <c r="AU358" s="920"/>
      <c r="AV358" s="921"/>
      <c r="AW358" s="925"/>
      <c r="AX358" s="921"/>
      <c r="AY358" s="922"/>
      <c r="AZ358" s="923"/>
      <c r="BA358" s="925"/>
      <c r="BB358" s="926"/>
      <c r="BC358" s="584"/>
    </row>
    <row r="359" spans="1:55" ht="27" hidden="1" customHeight="1" thickBot="1" x14ac:dyDescent="0.6">
      <c r="A359" s="1429"/>
      <c r="B359" s="1430"/>
      <c r="C359" s="1435" t="s">
        <v>2394</v>
      </c>
      <c r="D359" s="1435"/>
      <c r="E359" s="1436"/>
      <c r="F359" s="1429"/>
      <c r="G359" s="1388"/>
      <c r="H359" s="203"/>
      <c r="I359" s="98"/>
      <c r="J359" s="204"/>
      <c r="K359" s="205"/>
      <c r="L359" s="927"/>
      <c r="M359" s="203"/>
      <c r="N359" s="205"/>
      <c r="O359" s="1129">
        <f t="shared" si="77"/>
        <v>39</v>
      </c>
      <c r="P359" s="205"/>
      <c r="Q359" s="98"/>
      <c r="R359" s="203"/>
      <c r="S359" s="817"/>
      <c r="T359" s="817"/>
      <c r="U359" s="929"/>
      <c r="V359" s="931"/>
      <c r="W359" s="955"/>
      <c r="X359" s="929"/>
      <c r="Y359" s="956"/>
      <c r="Z359" s="817"/>
      <c r="AA359" s="929"/>
      <c r="AB359" s="955"/>
      <c r="AC359" s="817"/>
      <c r="AD359" s="817"/>
      <c r="AE359" s="817"/>
      <c r="AF359" s="929"/>
      <c r="AG359" s="955"/>
      <c r="AH359" s="817"/>
      <c r="AI359" s="817"/>
      <c r="AJ359" s="956"/>
      <c r="AK359" s="817"/>
      <c r="AL359" s="929"/>
      <c r="AM359" s="956"/>
      <c r="AN359" s="817"/>
      <c r="AO359" s="817"/>
      <c r="AP359" s="817"/>
      <c r="AQ359" s="929"/>
      <c r="AR359" s="1136"/>
      <c r="AS359" s="955"/>
      <c r="AT359" s="929"/>
      <c r="AU359" s="956"/>
      <c r="AV359" s="817"/>
      <c r="AW359" s="930"/>
      <c r="AX359" s="817"/>
      <c r="AY359" s="929"/>
      <c r="AZ359" s="931"/>
      <c r="BA359" s="930"/>
      <c r="BB359" s="932"/>
      <c r="BC359" s="401"/>
    </row>
    <row r="360" spans="1:55" ht="27" hidden="1" customHeight="1" thickBot="1" x14ac:dyDescent="0.6">
      <c r="A360" s="1410"/>
      <c r="B360" s="1431"/>
      <c r="C360" s="1437" t="s">
        <v>2395</v>
      </c>
      <c r="D360" s="1437"/>
      <c r="E360" s="1438"/>
      <c r="F360" s="1439"/>
      <c r="G360" s="1440"/>
      <c r="H360" s="170"/>
      <c r="I360" s="166"/>
      <c r="J360" s="167"/>
      <c r="K360" s="168"/>
      <c r="L360" s="933"/>
      <c r="M360" s="170"/>
      <c r="N360" s="168"/>
      <c r="O360" s="1129">
        <f t="shared" si="77"/>
        <v>39</v>
      </c>
      <c r="P360" s="168"/>
      <c r="Q360" s="166"/>
      <c r="R360" s="170"/>
      <c r="S360" s="935"/>
      <c r="T360" s="935"/>
      <c r="U360" s="936"/>
      <c r="V360" s="937"/>
      <c r="W360" s="938"/>
      <c r="X360" s="936"/>
      <c r="Y360" s="934"/>
      <c r="Z360" s="935"/>
      <c r="AA360" s="936"/>
      <c r="AB360" s="938"/>
      <c r="AC360" s="935"/>
      <c r="AD360" s="935"/>
      <c r="AE360" s="935"/>
      <c r="AF360" s="936"/>
      <c r="AG360" s="938"/>
      <c r="AH360" s="935"/>
      <c r="AI360" s="935"/>
      <c r="AJ360" s="934"/>
      <c r="AK360" s="935"/>
      <c r="AL360" s="936"/>
      <c r="AM360" s="934"/>
      <c r="AN360" s="935"/>
      <c r="AO360" s="935"/>
      <c r="AP360" s="935"/>
      <c r="AQ360" s="936"/>
      <c r="AR360" s="1137"/>
      <c r="AS360" s="938"/>
      <c r="AT360" s="936"/>
      <c r="AU360" s="934"/>
      <c r="AV360" s="935"/>
      <c r="AW360" s="939"/>
      <c r="AX360" s="935"/>
      <c r="AY360" s="936"/>
      <c r="AZ360" s="937"/>
      <c r="BA360" s="939"/>
      <c r="BB360" s="940"/>
      <c r="BC360" s="419"/>
    </row>
    <row r="361" spans="1:55" ht="27" hidden="1" customHeight="1" thickBot="1" x14ac:dyDescent="0.6">
      <c r="A361" s="1421" t="s">
        <v>2478</v>
      </c>
      <c r="B361" s="1422"/>
      <c r="C361" s="1422"/>
      <c r="D361" s="1422"/>
      <c r="E361" s="1422"/>
      <c r="F361" s="1422"/>
      <c r="G361" s="1422"/>
      <c r="H361" s="1174"/>
      <c r="I361" s="1175"/>
      <c r="J361" s="1176"/>
      <c r="K361" s="1177"/>
      <c r="L361" s="1178"/>
      <c r="M361" s="1174"/>
      <c r="N361" s="1177"/>
      <c r="O361" s="1129">
        <f t="shared" si="77"/>
        <v>39</v>
      </c>
      <c r="P361" s="1177"/>
      <c r="Q361" s="1175"/>
      <c r="R361" s="1174"/>
      <c r="S361" s="1179"/>
      <c r="T361" s="1180"/>
      <c r="U361" s="1181"/>
      <c r="V361" s="1182"/>
      <c r="W361" s="1183"/>
      <c r="X361" s="1184"/>
      <c r="Y361" s="1185"/>
      <c r="Z361" s="1186"/>
      <c r="AA361" s="1184"/>
      <c r="AB361" s="1183"/>
      <c r="AC361" s="1186"/>
      <c r="AD361" s="1186"/>
      <c r="AE361" s="1186"/>
      <c r="AF361" s="1184"/>
      <c r="AG361" s="1183"/>
      <c r="AH361" s="1186"/>
      <c r="AI361" s="1186"/>
      <c r="AJ361" s="1185"/>
      <c r="AK361" s="1186"/>
      <c r="AL361" s="1184"/>
      <c r="AM361" s="1185"/>
      <c r="AN361" s="1186"/>
      <c r="AO361" s="1186"/>
      <c r="AP361" s="1186"/>
      <c r="AQ361" s="1184"/>
      <c r="AR361" s="1187"/>
      <c r="AS361" s="1183"/>
      <c r="AT361" s="1184"/>
      <c r="AU361" s="1185"/>
      <c r="AV361" s="1186"/>
      <c r="AW361" s="1188"/>
      <c r="AX361" s="1186"/>
      <c r="AY361" s="1184"/>
      <c r="AZ361" s="1182"/>
      <c r="BA361" s="1188"/>
      <c r="BB361" s="1189"/>
      <c r="BC361" s="1190"/>
    </row>
    <row r="362" spans="1:55" ht="27" hidden="1" customHeight="1" thickBot="1" x14ac:dyDescent="0.6">
      <c r="A362" s="1423" t="s">
        <v>2479</v>
      </c>
      <c r="B362" s="1424"/>
      <c r="C362" s="1424"/>
      <c r="D362" s="1424"/>
      <c r="E362" s="1425" t="s">
        <v>2480</v>
      </c>
      <c r="F362" s="1426"/>
      <c r="G362" s="984"/>
      <c r="H362" s="979"/>
      <c r="I362" s="980"/>
      <c r="J362" s="981"/>
      <c r="K362" s="983"/>
      <c r="L362" s="982"/>
      <c r="M362" s="979"/>
      <c r="N362" s="983"/>
      <c r="O362" s="1129">
        <f t="shared" si="77"/>
        <v>79</v>
      </c>
      <c r="P362" s="983"/>
      <c r="Q362" s="980"/>
      <c r="R362" s="979"/>
      <c r="S362" s="1191"/>
      <c r="T362" s="1191"/>
      <c r="U362" s="1192"/>
      <c r="V362" s="1193"/>
      <c r="W362" s="1194"/>
      <c r="X362" s="1192"/>
      <c r="Y362" s="1195"/>
      <c r="Z362" s="1191"/>
      <c r="AA362" s="1192"/>
      <c r="AB362" s="1194"/>
      <c r="AC362" s="1191"/>
      <c r="AD362" s="1191"/>
      <c r="AE362" s="1191"/>
      <c r="AF362" s="1192"/>
      <c r="AG362" s="1194"/>
      <c r="AH362" s="1191"/>
      <c r="AI362" s="1191"/>
      <c r="AJ362" s="1195"/>
      <c r="AK362" s="1191"/>
      <c r="AL362" s="1192"/>
      <c r="AM362" s="1195"/>
      <c r="AN362" s="1191"/>
      <c r="AO362" s="1191"/>
      <c r="AP362" s="1191"/>
      <c r="AQ362" s="1192"/>
      <c r="AR362" s="1196"/>
      <c r="AS362" s="1194"/>
      <c r="AT362" s="1192"/>
      <c r="AU362" s="1195"/>
      <c r="AV362" s="1191"/>
      <c r="AW362" s="1197"/>
      <c r="AX362" s="1191"/>
      <c r="AY362" s="1192"/>
      <c r="AZ362" s="1193"/>
      <c r="BA362" s="1197"/>
      <c r="BB362" s="1198"/>
      <c r="BC362" s="879"/>
    </row>
    <row r="363" spans="1:55" ht="27" hidden="1" customHeight="1" thickBot="1" x14ac:dyDescent="0.6">
      <c r="A363" s="1199"/>
      <c r="B363" s="1200"/>
      <c r="C363" s="1200"/>
      <c r="D363" s="1200"/>
      <c r="E363" s="1200"/>
      <c r="F363" s="1200"/>
      <c r="G363" s="1200"/>
      <c r="H363" s="1201"/>
      <c r="I363" s="1200"/>
      <c r="J363" s="1202"/>
      <c r="K363" s="1203"/>
      <c r="L363" s="1204"/>
      <c r="M363" s="1201"/>
      <c r="N363" s="1203"/>
      <c r="O363" s="1203"/>
      <c r="P363" s="1203"/>
      <c r="Q363" s="1200"/>
      <c r="R363" s="1201"/>
      <c r="S363" s="1191"/>
      <c r="T363" s="1191"/>
      <c r="U363" s="1192"/>
      <c r="V363" s="1193"/>
      <c r="W363" s="1194"/>
      <c r="X363" s="1192"/>
      <c r="Y363" s="1195"/>
      <c r="Z363" s="1191"/>
      <c r="AA363" s="1192"/>
      <c r="AB363" s="1194"/>
      <c r="AC363" s="1191"/>
      <c r="AD363" s="1191"/>
      <c r="AE363" s="1191"/>
      <c r="AF363" s="1192"/>
      <c r="AG363" s="1194"/>
      <c r="AH363" s="1191"/>
      <c r="AI363" s="1191"/>
      <c r="AJ363" s="1195"/>
      <c r="AK363" s="1191"/>
      <c r="AL363" s="1192"/>
      <c r="AM363" s="1195"/>
      <c r="AN363" s="1191"/>
      <c r="AO363" s="1191"/>
      <c r="AP363" s="1191"/>
      <c r="AQ363" s="1192"/>
      <c r="AR363" s="1196"/>
      <c r="AS363" s="1194"/>
      <c r="AT363" s="1192"/>
      <c r="AU363" s="1195"/>
      <c r="AV363" s="1191"/>
      <c r="AW363" s="1197"/>
      <c r="AX363" s="1191"/>
      <c r="AY363" s="1192"/>
      <c r="AZ363" s="1193"/>
      <c r="BA363" s="1197"/>
      <c r="BB363" s="1198"/>
      <c r="BC363" s="1205"/>
    </row>
    <row r="364" spans="1:55" ht="27" hidden="1" customHeight="1" thickBot="1" x14ac:dyDescent="0.6">
      <c r="A364" s="1412" t="s">
        <v>2387</v>
      </c>
      <c r="B364" s="1420"/>
      <c r="C364" s="1418" t="s">
        <v>2447</v>
      </c>
      <c r="D364" s="1413"/>
      <c r="E364" s="1062"/>
      <c r="F364" s="1206"/>
      <c r="G364" s="1062"/>
      <c r="H364" s="1063"/>
      <c r="I364" s="1062"/>
      <c r="J364" s="1064"/>
      <c r="K364" s="670"/>
      <c r="L364" s="1065"/>
      <c r="M364" s="1063"/>
      <c r="N364" s="670"/>
      <c r="O364" s="670"/>
      <c r="P364" s="670"/>
      <c r="Q364" s="1062"/>
      <c r="R364" s="1063"/>
      <c r="S364" s="1191"/>
      <c r="T364" s="1191"/>
      <c r="U364" s="1192"/>
      <c r="V364" s="1193"/>
      <c r="W364" s="1194"/>
      <c r="X364" s="1192"/>
      <c r="Y364" s="1195"/>
      <c r="Z364" s="1191"/>
      <c r="AA364" s="1192"/>
      <c r="AB364" s="1194"/>
      <c r="AC364" s="1191"/>
      <c r="AD364" s="1191"/>
      <c r="AE364" s="1191"/>
      <c r="AF364" s="1192"/>
      <c r="AG364" s="1194"/>
      <c r="AH364" s="1191"/>
      <c r="AI364" s="1191"/>
      <c r="AJ364" s="1195"/>
      <c r="AK364" s="1191"/>
      <c r="AL364" s="1192"/>
      <c r="AM364" s="1195"/>
      <c r="AN364" s="1191"/>
      <c r="AO364" s="1191"/>
      <c r="AP364" s="1191"/>
      <c r="AQ364" s="1192"/>
      <c r="AR364" s="1196"/>
      <c r="AS364" s="1194"/>
      <c r="AT364" s="1192"/>
      <c r="AU364" s="1195"/>
      <c r="AV364" s="1191"/>
      <c r="AW364" s="1197"/>
      <c r="AX364" s="1191"/>
      <c r="AY364" s="1192"/>
      <c r="AZ364" s="1193"/>
      <c r="BA364" s="1197"/>
      <c r="BB364" s="1198"/>
      <c r="BC364" s="879"/>
    </row>
    <row r="365" spans="1:55" ht="27" hidden="1" customHeight="1" thickBot="1" x14ac:dyDescent="0.6">
      <c r="A365" s="1412" t="s">
        <v>2387</v>
      </c>
      <c r="B365" s="1420"/>
      <c r="C365" s="1418" t="s">
        <v>2445</v>
      </c>
      <c r="D365" s="1413"/>
      <c r="E365" s="1062"/>
      <c r="F365" s="1062"/>
      <c r="G365" s="1062"/>
      <c r="H365" s="1063"/>
      <c r="I365" s="1062"/>
      <c r="J365" s="1064"/>
      <c r="K365" s="670"/>
      <c r="L365" s="1065"/>
      <c r="M365" s="1063"/>
      <c r="N365" s="670"/>
      <c r="O365" s="670"/>
      <c r="P365" s="670"/>
      <c r="Q365" s="1062"/>
      <c r="R365" s="1063"/>
      <c r="S365" s="1191"/>
      <c r="T365" s="1191"/>
      <c r="U365" s="1192"/>
      <c r="V365" s="1193"/>
      <c r="W365" s="1194"/>
      <c r="X365" s="1192"/>
      <c r="Y365" s="1195"/>
      <c r="Z365" s="1191"/>
      <c r="AA365" s="1192"/>
      <c r="AB365" s="1194"/>
      <c r="AC365" s="1191"/>
      <c r="AD365" s="1191"/>
      <c r="AE365" s="1191"/>
      <c r="AF365" s="1192"/>
      <c r="AG365" s="1194"/>
      <c r="AH365" s="1191"/>
      <c r="AI365" s="1191"/>
      <c r="AJ365" s="1195"/>
      <c r="AK365" s="1191"/>
      <c r="AL365" s="1192"/>
      <c r="AM365" s="1195"/>
      <c r="AN365" s="1191"/>
      <c r="AO365" s="1191"/>
      <c r="AP365" s="1191"/>
      <c r="AQ365" s="1192"/>
      <c r="AR365" s="1196"/>
      <c r="AS365" s="1194"/>
      <c r="AT365" s="1192"/>
      <c r="AU365" s="1195"/>
      <c r="AV365" s="1191"/>
      <c r="AW365" s="1197"/>
      <c r="AX365" s="1191"/>
      <c r="AY365" s="1192"/>
      <c r="AZ365" s="1193"/>
      <c r="BA365" s="1197"/>
      <c r="BB365" s="1198"/>
      <c r="BC365" s="879"/>
    </row>
    <row r="366" spans="1:55" ht="27" hidden="1" customHeight="1" thickBot="1" x14ac:dyDescent="0.6">
      <c r="A366" s="1412" t="s">
        <v>2410</v>
      </c>
      <c r="B366" s="1420"/>
      <c r="C366" s="1418" t="s">
        <v>2449</v>
      </c>
      <c r="D366" s="1413"/>
      <c r="E366" s="1062"/>
      <c r="F366" s="1062"/>
      <c r="G366" s="1062"/>
      <c r="H366" s="1063"/>
      <c r="I366" s="1062"/>
      <c r="J366" s="1064"/>
      <c r="K366" s="670"/>
      <c r="L366" s="1065"/>
      <c r="M366" s="1063"/>
      <c r="N366" s="670"/>
      <c r="O366" s="670"/>
      <c r="P366" s="670"/>
      <c r="Q366" s="1062"/>
      <c r="R366" s="1063"/>
      <c r="S366" s="1191"/>
      <c r="T366" s="1191"/>
      <c r="U366" s="1192"/>
      <c r="V366" s="1193"/>
      <c r="W366" s="1194"/>
      <c r="X366" s="1192"/>
      <c r="Y366" s="1195"/>
      <c r="Z366" s="1191"/>
      <c r="AA366" s="1192"/>
      <c r="AB366" s="1194"/>
      <c r="AC366" s="1191"/>
      <c r="AD366" s="1191"/>
      <c r="AE366" s="1191"/>
      <c r="AF366" s="1192"/>
      <c r="AG366" s="1194"/>
      <c r="AH366" s="1191"/>
      <c r="AI366" s="1191"/>
      <c r="AJ366" s="1195"/>
      <c r="AK366" s="1191"/>
      <c r="AL366" s="1192"/>
      <c r="AM366" s="1195"/>
      <c r="AN366" s="1191"/>
      <c r="AO366" s="1191"/>
      <c r="AP366" s="1191"/>
      <c r="AQ366" s="1192"/>
      <c r="AR366" s="1196"/>
      <c r="AS366" s="1194"/>
      <c r="AT366" s="1192"/>
      <c r="AU366" s="1195"/>
      <c r="AV366" s="1191"/>
      <c r="AW366" s="1197"/>
      <c r="AX366" s="1191"/>
      <c r="AY366" s="1192"/>
      <c r="AZ366" s="1193"/>
      <c r="BA366" s="1197"/>
      <c r="BB366" s="1198"/>
      <c r="BC366" s="879"/>
    </row>
    <row r="367" spans="1:55" ht="27" hidden="1" customHeight="1" thickBot="1" x14ac:dyDescent="0.6">
      <c r="A367" s="1412" t="s">
        <v>2421</v>
      </c>
      <c r="B367" s="1420"/>
      <c r="C367" s="1418" t="s">
        <v>2481</v>
      </c>
      <c r="D367" s="1413"/>
      <c r="E367" s="1062"/>
      <c r="F367" s="1062"/>
      <c r="G367" s="1062"/>
      <c r="H367" s="1063"/>
      <c r="I367" s="1062"/>
      <c r="J367" s="1064"/>
      <c r="K367" s="670"/>
      <c r="L367" s="1065"/>
      <c r="M367" s="1063"/>
      <c r="N367" s="670"/>
      <c r="O367" s="670"/>
      <c r="P367" s="670"/>
      <c r="Q367" s="1062"/>
      <c r="R367" s="1063"/>
      <c r="S367" s="1191"/>
      <c r="T367" s="1191"/>
      <c r="U367" s="1192"/>
      <c r="V367" s="1193"/>
      <c r="W367" s="1194"/>
      <c r="X367" s="1192"/>
      <c r="Y367" s="1195"/>
      <c r="Z367" s="1191"/>
      <c r="AA367" s="1192"/>
      <c r="AB367" s="1194"/>
      <c r="AC367" s="1191"/>
      <c r="AD367" s="1191"/>
      <c r="AE367" s="1191"/>
      <c r="AF367" s="1192"/>
      <c r="AG367" s="1194"/>
      <c r="AH367" s="1191"/>
      <c r="AI367" s="1191"/>
      <c r="AJ367" s="1195"/>
      <c r="AK367" s="1191"/>
      <c r="AL367" s="1192"/>
      <c r="AM367" s="1195"/>
      <c r="AN367" s="1191"/>
      <c r="AO367" s="1191"/>
      <c r="AP367" s="1191"/>
      <c r="AQ367" s="1192"/>
      <c r="AR367" s="1196"/>
      <c r="AS367" s="1194"/>
      <c r="AT367" s="1192"/>
      <c r="AU367" s="1195"/>
      <c r="AV367" s="1191"/>
      <c r="AW367" s="1197"/>
      <c r="AX367" s="1191"/>
      <c r="AY367" s="1192"/>
      <c r="AZ367" s="1193"/>
      <c r="BA367" s="1197"/>
      <c r="BB367" s="1198"/>
      <c r="BC367" s="879"/>
    </row>
    <row r="368" spans="1:55" ht="27" hidden="1" customHeight="1" thickBot="1" x14ac:dyDescent="0.6">
      <c r="A368" s="1412" t="s">
        <v>2421</v>
      </c>
      <c r="B368" s="1420"/>
      <c r="C368" s="1418" t="s">
        <v>2482</v>
      </c>
      <c r="D368" s="1413"/>
      <c r="E368" s="1062"/>
      <c r="F368" s="1062"/>
      <c r="G368" s="1062"/>
      <c r="H368" s="1063"/>
      <c r="I368" s="1062"/>
      <c r="J368" s="1064"/>
      <c r="K368" s="670"/>
      <c r="L368" s="1065"/>
      <c r="M368" s="1063"/>
      <c r="N368" s="670"/>
      <c r="O368" s="670"/>
      <c r="P368" s="670"/>
      <c r="Q368" s="1062"/>
      <c r="R368" s="1063"/>
      <c r="S368" s="1191"/>
      <c r="T368" s="1191"/>
      <c r="U368" s="1192"/>
      <c r="V368" s="1193"/>
      <c r="W368" s="1194"/>
      <c r="X368" s="1192"/>
      <c r="Y368" s="1195"/>
      <c r="Z368" s="1191"/>
      <c r="AA368" s="1192"/>
      <c r="AB368" s="1194"/>
      <c r="AC368" s="1191"/>
      <c r="AD368" s="1191"/>
      <c r="AE368" s="1191"/>
      <c r="AF368" s="1192"/>
      <c r="AG368" s="1194"/>
      <c r="AH368" s="1191"/>
      <c r="AI368" s="1191"/>
      <c r="AJ368" s="1195"/>
      <c r="AK368" s="1191"/>
      <c r="AL368" s="1192"/>
      <c r="AM368" s="1195"/>
      <c r="AN368" s="1191"/>
      <c r="AO368" s="1191"/>
      <c r="AP368" s="1191"/>
      <c r="AQ368" s="1192"/>
      <c r="AR368" s="1196"/>
      <c r="AS368" s="1194"/>
      <c r="AT368" s="1192"/>
      <c r="AU368" s="1195"/>
      <c r="AV368" s="1191"/>
      <c r="AW368" s="1197"/>
      <c r="AX368" s="1191"/>
      <c r="AY368" s="1192"/>
      <c r="AZ368" s="1193"/>
      <c r="BA368" s="1197"/>
      <c r="BB368" s="1198"/>
      <c r="BC368" s="879"/>
    </row>
    <row r="369" spans="1:55" ht="27" hidden="1" customHeight="1" thickBot="1" x14ac:dyDescent="0.6">
      <c r="A369" s="1412" t="s">
        <v>2421</v>
      </c>
      <c r="B369" s="1420"/>
      <c r="C369" s="1418" t="s">
        <v>2483</v>
      </c>
      <c r="D369" s="1413"/>
      <c r="E369" s="1062"/>
      <c r="F369" s="1062"/>
      <c r="G369" s="1062"/>
      <c r="H369" s="1063"/>
      <c r="I369" s="1062"/>
      <c r="J369" s="1064"/>
      <c r="K369" s="670"/>
      <c r="L369" s="1065"/>
      <c r="M369" s="1063"/>
      <c r="N369" s="670"/>
      <c r="O369" s="670"/>
      <c r="P369" s="670"/>
      <c r="Q369" s="1062"/>
      <c r="R369" s="1063"/>
      <c r="S369" s="1191"/>
      <c r="T369" s="1191"/>
      <c r="U369" s="1192"/>
      <c r="V369" s="1193"/>
      <c r="W369" s="1194"/>
      <c r="X369" s="1192"/>
      <c r="Y369" s="1195"/>
      <c r="Z369" s="1191"/>
      <c r="AA369" s="1192"/>
      <c r="AB369" s="1194"/>
      <c r="AC369" s="1191"/>
      <c r="AD369" s="1191"/>
      <c r="AE369" s="1191"/>
      <c r="AF369" s="1192"/>
      <c r="AG369" s="1194"/>
      <c r="AH369" s="1191"/>
      <c r="AI369" s="1191"/>
      <c r="AJ369" s="1195"/>
      <c r="AK369" s="1191"/>
      <c r="AL369" s="1192"/>
      <c r="AM369" s="1195"/>
      <c r="AN369" s="1191"/>
      <c r="AO369" s="1191"/>
      <c r="AP369" s="1191"/>
      <c r="AQ369" s="1192"/>
      <c r="AR369" s="1196"/>
      <c r="AS369" s="1194"/>
      <c r="AT369" s="1192"/>
      <c r="AU369" s="1195"/>
      <c r="AV369" s="1191"/>
      <c r="AW369" s="1197"/>
      <c r="AX369" s="1191"/>
      <c r="AY369" s="1192"/>
      <c r="AZ369" s="1193"/>
      <c r="BA369" s="1197"/>
      <c r="BB369" s="1198"/>
      <c r="BC369" s="879"/>
    </row>
    <row r="370" spans="1:55" ht="27" hidden="1" customHeight="1" thickBot="1" x14ac:dyDescent="0.6">
      <c r="A370" s="1412" t="s">
        <v>2421</v>
      </c>
      <c r="B370" s="1420"/>
      <c r="C370" s="1418" t="s">
        <v>2484</v>
      </c>
      <c r="D370" s="1413"/>
      <c r="E370" s="1062"/>
      <c r="F370" s="1062"/>
      <c r="G370" s="1062"/>
      <c r="H370" s="1063"/>
      <c r="I370" s="1062"/>
      <c r="J370" s="1064"/>
      <c r="K370" s="670"/>
      <c r="L370" s="1065"/>
      <c r="M370" s="1063"/>
      <c r="N370" s="670"/>
      <c r="O370" s="670"/>
      <c r="P370" s="670"/>
      <c r="Q370" s="1062"/>
      <c r="R370" s="1063"/>
      <c r="S370" s="1191"/>
      <c r="T370" s="1191"/>
      <c r="U370" s="1192"/>
      <c r="V370" s="1193"/>
      <c r="W370" s="1194"/>
      <c r="X370" s="1192"/>
      <c r="Y370" s="1195"/>
      <c r="Z370" s="1191"/>
      <c r="AA370" s="1192"/>
      <c r="AB370" s="1194"/>
      <c r="AC370" s="1191"/>
      <c r="AD370" s="1191"/>
      <c r="AE370" s="1191"/>
      <c r="AF370" s="1192"/>
      <c r="AG370" s="1194"/>
      <c r="AH370" s="1191"/>
      <c r="AI370" s="1191"/>
      <c r="AJ370" s="1195"/>
      <c r="AK370" s="1191"/>
      <c r="AL370" s="1192"/>
      <c r="AM370" s="1195"/>
      <c r="AN370" s="1191"/>
      <c r="AO370" s="1191"/>
      <c r="AP370" s="1191"/>
      <c r="AQ370" s="1192"/>
      <c r="AR370" s="1196"/>
      <c r="AS370" s="1194"/>
      <c r="AT370" s="1192"/>
      <c r="AU370" s="1195"/>
      <c r="AV370" s="1191"/>
      <c r="AW370" s="1197"/>
      <c r="AX370" s="1191"/>
      <c r="AY370" s="1192"/>
      <c r="AZ370" s="1193"/>
      <c r="BA370" s="1197"/>
      <c r="BB370" s="1198"/>
      <c r="BC370" s="879"/>
    </row>
    <row r="371" spans="1:55" ht="27" hidden="1" customHeight="1" thickBot="1" x14ac:dyDescent="0.6">
      <c r="A371" s="1414" t="s">
        <v>2410</v>
      </c>
      <c r="B371" s="1419"/>
      <c r="C371" s="1418" t="s">
        <v>2485</v>
      </c>
      <c r="D371" s="1413"/>
      <c r="E371" s="1062"/>
      <c r="F371" s="1062"/>
      <c r="G371" s="1062"/>
      <c r="H371" s="1063"/>
      <c r="I371" s="1062"/>
      <c r="J371" s="1064"/>
      <c r="K371" s="670"/>
      <c r="L371" s="1065"/>
      <c r="M371" s="1063"/>
      <c r="N371" s="670"/>
      <c r="O371" s="670"/>
      <c r="P371" s="670"/>
      <c r="Q371" s="1062"/>
      <c r="R371" s="1063"/>
      <c r="S371" s="1191"/>
      <c r="T371" s="1191"/>
      <c r="U371" s="1192"/>
      <c r="V371" s="1193"/>
      <c r="W371" s="1194"/>
      <c r="X371" s="1192"/>
      <c r="Y371" s="1195"/>
      <c r="Z371" s="1191"/>
      <c r="AA371" s="1192"/>
      <c r="AB371" s="1194"/>
      <c r="AC371" s="1191"/>
      <c r="AD371" s="1191"/>
      <c r="AE371" s="1191"/>
      <c r="AF371" s="1192"/>
      <c r="AG371" s="1194"/>
      <c r="AH371" s="1191"/>
      <c r="AI371" s="1191"/>
      <c r="AJ371" s="1195"/>
      <c r="AK371" s="1191"/>
      <c r="AL371" s="1192"/>
      <c r="AM371" s="1195"/>
      <c r="AN371" s="1191"/>
      <c r="AO371" s="1191"/>
      <c r="AP371" s="1191"/>
      <c r="AQ371" s="1192"/>
      <c r="AR371" s="1196"/>
      <c r="AS371" s="1194"/>
      <c r="AT371" s="1192"/>
      <c r="AU371" s="1195"/>
      <c r="AV371" s="1191"/>
      <c r="AW371" s="1197"/>
      <c r="AX371" s="1191"/>
      <c r="AY371" s="1192"/>
      <c r="AZ371" s="1193"/>
      <c r="BA371" s="1197"/>
      <c r="BB371" s="1198"/>
      <c r="BC371" s="879"/>
    </row>
    <row r="372" spans="1:55" ht="27" hidden="1" customHeight="1" thickBot="1" x14ac:dyDescent="0.6">
      <c r="A372" s="1414" t="s">
        <v>2456</v>
      </c>
      <c r="B372" s="1419"/>
      <c r="C372" s="1418" t="s">
        <v>2486</v>
      </c>
      <c r="D372" s="1413"/>
      <c r="E372" s="1062"/>
      <c r="F372" s="1062"/>
      <c r="G372" s="1062"/>
      <c r="H372" s="1063"/>
      <c r="I372" s="1062"/>
      <c r="J372" s="1064"/>
      <c r="K372" s="670"/>
      <c r="L372" s="1065"/>
      <c r="M372" s="1063"/>
      <c r="N372" s="670"/>
      <c r="O372" s="670"/>
      <c r="P372" s="670"/>
      <c r="Q372" s="1062"/>
      <c r="R372" s="1063"/>
      <c r="S372" s="1191"/>
      <c r="T372" s="1191"/>
      <c r="U372" s="1192"/>
      <c r="V372" s="1193"/>
      <c r="W372" s="1194"/>
      <c r="X372" s="1192"/>
      <c r="Y372" s="1195"/>
      <c r="Z372" s="1191"/>
      <c r="AA372" s="1192"/>
      <c r="AB372" s="1194"/>
      <c r="AC372" s="1191"/>
      <c r="AD372" s="1191"/>
      <c r="AE372" s="1191"/>
      <c r="AF372" s="1192"/>
      <c r="AG372" s="1194"/>
      <c r="AH372" s="1191"/>
      <c r="AI372" s="1191"/>
      <c r="AJ372" s="1195"/>
      <c r="AK372" s="1191"/>
      <c r="AL372" s="1192"/>
      <c r="AM372" s="1195"/>
      <c r="AN372" s="1191"/>
      <c r="AO372" s="1191"/>
      <c r="AP372" s="1191"/>
      <c r="AQ372" s="1192"/>
      <c r="AR372" s="1196"/>
      <c r="AS372" s="1194"/>
      <c r="AT372" s="1192"/>
      <c r="AU372" s="1195"/>
      <c r="AV372" s="1191"/>
      <c r="AW372" s="1197"/>
      <c r="AX372" s="1191"/>
      <c r="AY372" s="1192"/>
      <c r="AZ372" s="1193"/>
      <c r="BA372" s="1197"/>
      <c r="BB372" s="1198"/>
      <c r="BC372" s="879"/>
    </row>
    <row r="373" spans="1:55" ht="27" hidden="1" customHeight="1" thickBot="1" x14ac:dyDescent="0.6">
      <c r="A373" s="1414" t="s">
        <v>2462</v>
      </c>
      <c r="B373" s="1419"/>
      <c r="C373" s="1418" t="s">
        <v>2463</v>
      </c>
      <c r="D373" s="1413"/>
      <c r="E373" s="1062"/>
      <c r="F373" s="1062"/>
      <c r="G373" s="1062"/>
      <c r="H373" s="1063"/>
      <c r="I373" s="1062"/>
      <c r="J373" s="1064"/>
      <c r="K373" s="670"/>
      <c r="L373" s="1065"/>
      <c r="M373" s="1063"/>
      <c r="N373" s="670"/>
      <c r="O373" s="670"/>
      <c r="P373" s="670"/>
      <c r="Q373" s="1062"/>
      <c r="R373" s="1063"/>
      <c r="S373" s="1191"/>
      <c r="T373" s="1191"/>
      <c r="U373" s="1192"/>
      <c r="V373" s="1193"/>
      <c r="W373" s="1194"/>
      <c r="X373" s="1192"/>
      <c r="Y373" s="1195"/>
      <c r="Z373" s="1191"/>
      <c r="AA373" s="1192"/>
      <c r="AB373" s="1194"/>
      <c r="AC373" s="1191"/>
      <c r="AD373" s="1191"/>
      <c r="AE373" s="1191"/>
      <c r="AF373" s="1192"/>
      <c r="AG373" s="1194"/>
      <c r="AH373" s="1191"/>
      <c r="AI373" s="1191"/>
      <c r="AJ373" s="1195"/>
      <c r="AK373" s="1191"/>
      <c r="AL373" s="1192"/>
      <c r="AM373" s="1195"/>
      <c r="AN373" s="1191"/>
      <c r="AO373" s="1191"/>
      <c r="AP373" s="1191"/>
      <c r="AQ373" s="1192"/>
      <c r="AR373" s="1196"/>
      <c r="AS373" s="1194"/>
      <c r="AT373" s="1192"/>
      <c r="AU373" s="1195"/>
      <c r="AV373" s="1191"/>
      <c r="AW373" s="1197"/>
      <c r="AX373" s="1191"/>
      <c r="AY373" s="1192"/>
      <c r="AZ373" s="1193"/>
      <c r="BA373" s="1197"/>
      <c r="BB373" s="1198"/>
      <c r="BC373" s="879"/>
    </row>
    <row r="374" spans="1:55" ht="27" hidden="1" customHeight="1" thickBot="1" x14ac:dyDescent="0.6">
      <c r="A374" s="1414" t="s">
        <v>2472</v>
      </c>
      <c r="B374" s="1419"/>
      <c r="C374" s="1418"/>
      <c r="D374" s="1413"/>
      <c r="E374" s="1062"/>
      <c r="F374" s="1062"/>
      <c r="G374" s="1062"/>
      <c r="H374" s="1063"/>
      <c r="I374" s="1062"/>
      <c r="J374" s="1064"/>
      <c r="K374" s="670"/>
      <c r="L374" s="1065"/>
      <c r="M374" s="1063"/>
      <c r="N374" s="670"/>
      <c r="O374" s="670"/>
      <c r="P374" s="670"/>
      <c r="Q374" s="1062"/>
      <c r="R374" s="1063"/>
      <c r="S374" s="1191"/>
      <c r="T374" s="1191"/>
      <c r="U374" s="1192"/>
      <c r="V374" s="1193"/>
      <c r="W374" s="1194"/>
      <c r="X374" s="1192"/>
      <c r="Y374" s="1195"/>
      <c r="Z374" s="1191"/>
      <c r="AA374" s="1192"/>
      <c r="AB374" s="1194"/>
      <c r="AC374" s="1191"/>
      <c r="AD374" s="1191"/>
      <c r="AE374" s="1191"/>
      <c r="AF374" s="1192"/>
      <c r="AG374" s="1194"/>
      <c r="AH374" s="1191"/>
      <c r="AI374" s="1191"/>
      <c r="AJ374" s="1195"/>
      <c r="AK374" s="1191"/>
      <c r="AL374" s="1192"/>
      <c r="AM374" s="1195"/>
      <c r="AN374" s="1191"/>
      <c r="AO374" s="1191"/>
      <c r="AP374" s="1191"/>
      <c r="AQ374" s="1192"/>
      <c r="AR374" s="1196"/>
      <c r="AS374" s="1194"/>
      <c r="AT374" s="1192"/>
      <c r="AU374" s="1195"/>
      <c r="AV374" s="1191"/>
      <c r="AW374" s="1197"/>
      <c r="AX374" s="1191"/>
      <c r="AY374" s="1192"/>
      <c r="AZ374" s="1193"/>
      <c r="BA374" s="1197"/>
      <c r="BB374" s="1198"/>
      <c r="BC374" s="879"/>
    </row>
    <row r="375" spans="1:55" ht="27" hidden="1" customHeight="1" thickBot="1" x14ac:dyDescent="0.6">
      <c r="A375" s="1414" t="s">
        <v>489</v>
      </c>
      <c r="B375" s="1419"/>
      <c r="C375" s="1418"/>
      <c r="D375" s="1413"/>
      <c r="E375" s="1062"/>
      <c r="F375" s="1062"/>
      <c r="G375" s="1062"/>
      <c r="H375" s="1063"/>
      <c r="I375" s="1062"/>
      <c r="J375" s="1064"/>
      <c r="K375" s="670"/>
      <c r="L375" s="1065"/>
      <c r="M375" s="1063"/>
      <c r="N375" s="670"/>
      <c r="O375" s="670"/>
      <c r="P375" s="670"/>
      <c r="Q375" s="1062"/>
      <c r="R375" s="1063"/>
      <c r="S375" s="1191"/>
      <c r="T375" s="1191"/>
      <c r="U375" s="1192"/>
      <c r="V375" s="1193"/>
      <c r="W375" s="1194"/>
      <c r="X375" s="1192"/>
      <c r="Y375" s="1195"/>
      <c r="Z375" s="1191"/>
      <c r="AA375" s="1192"/>
      <c r="AB375" s="1194"/>
      <c r="AC375" s="1191"/>
      <c r="AD375" s="1191"/>
      <c r="AE375" s="1191"/>
      <c r="AF375" s="1192"/>
      <c r="AG375" s="1194"/>
      <c r="AH375" s="1191"/>
      <c r="AI375" s="1191"/>
      <c r="AJ375" s="1195"/>
      <c r="AK375" s="1191"/>
      <c r="AL375" s="1192"/>
      <c r="AM375" s="1195"/>
      <c r="AN375" s="1191"/>
      <c r="AO375" s="1191"/>
      <c r="AP375" s="1191"/>
      <c r="AQ375" s="1192"/>
      <c r="AR375" s="1196"/>
      <c r="AS375" s="1194"/>
      <c r="AT375" s="1192"/>
      <c r="AU375" s="1195"/>
      <c r="AV375" s="1191"/>
      <c r="AW375" s="1197"/>
      <c r="AX375" s="1191"/>
      <c r="AY375" s="1192"/>
      <c r="AZ375" s="1193"/>
      <c r="BA375" s="1197"/>
      <c r="BB375" s="1198"/>
      <c r="BC375" s="879"/>
    </row>
    <row r="376" spans="1:55" ht="27" hidden="1" customHeight="1" thickBot="1" x14ac:dyDescent="0.6">
      <c r="A376" s="1414" t="s">
        <v>2487</v>
      </c>
      <c r="B376" s="1419"/>
      <c r="C376" s="1418"/>
      <c r="D376" s="1413"/>
      <c r="E376" s="1062"/>
      <c r="F376" s="1062"/>
      <c r="G376" s="1062"/>
      <c r="H376" s="1063"/>
      <c r="I376" s="1062"/>
      <c r="J376" s="1064"/>
      <c r="K376" s="670"/>
      <c r="L376" s="1065"/>
      <c r="M376" s="1063"/>
      <c r="N376" s="670"/>
      <c r="O376" s="670"/>
      <c r="P376" s="670"/>
      <c r="Q376" s="1062"/>
      <c r="R376" s="1063"/>
      <c r="S376" s="1191"/>
      <c r="T376" s="1191"/>
      <c r="U376" s="1192"/>
      <c r="V376" s="1193"/>
      <c r="W376" s="1194"/>
      <c r="X376" s="1192"/>
      <c r="Y376" s="1195"/>
      <c r="Z376" s="1191"/>
      <c r="AA376" s="1192"/>
      <c r="AB376" s="1194"/>
      <c r="AC376" s="1191"/>
      <c r="AD376" s="1191"/>
      <c r="AE376" s="1191"/>
      <c r="AF376" s="1192"/>
      <c r="AG376" s="1194"/>
      <c r="AH376" s="1191"/>
      <c r="AI376" s="1191"/>
      <c r="AJ376" s="1195"/>
      <c r="AK376" s="1191"/>
      <c r="AL376" s="1192"/>
      <c r="AM376" s="1195"/>
      <c r="AN376" s="1191"/>
      <c r="AO376" s="1191"/>
      <c r="AP376" s="1191"/>
      <c r="AQ376" s="1192"/>
      <c r="AR376" s="1196"/>
      <c r="AS376" s="1194"/>
      <c r="AT376" s="1192"/>
      <c r="AU376" s="1195"/>
      <c r="AV376" s="1191"/>
      <c r="AW376" s="1197"/>
      <c r="AX376" s="1191"/>
      <c r="AY376" s="1192"/>
      <c r="AZ376" s="1193"/>
      <c r="BA376" s="1197"/>
      <c r="BB376" s="1198"/>
      <c r="BC376" s="879"/>
    </row>
    <row r="377" spans="1:55" ht="27" hidden="1" customHeight="1" thickBot="1" x14ac:dyDescent="0.6">
      <c r="A377" s="1412" t="s">
        <v>2488</v>
      </c>
      <c r="B377" s="1413"/>
      <c r="C377" s="1062"/>
      <c r="D377" s="1062"/>
      <c r="E377" s="1062"/>
      <c r="F377" s="1062"/>
      <c r="G377" s="1062"/>
      <c r="H377" s="1063"/>
      <c r="I377" s="1062"/>
      <c r="J377" s="1064"/>
      <c r="K377" s="670"/>
      <c r="L377" s="1065"/>
      <c r="M377" s="1063"/>
      <c r="N377" s="670"/>
      <c r="O377" s="670"/>
      <c r="P377" s="670"/>
      <c r="Q377" s="1062"/>
      <c r="R377" s="1063"/>
      <c r="S377" s="1191"/>
      <c r="T377" s="1191"/>
      <c r="U377" s="1192"/>
      <c r="V377" s="1193"/>
      <c r="W377" s="1194"/>
      <c r="X377" s="1192"/>
      <c r="Y377" s="1195"/>
      <c r="Z377" s="1191"/>
      <c r="AA377" s="1192"/>
      <c r="AB377" s="1194"/>
      <c r="AC377" s="1191"/>
      <c r="AD377" s="1191"/>
      <c r="AE377" s="1191"/>
      <c r="AF377" s="1192"/>
      <c r="AG377" s="1194"/>
      <c r="AH377" s="1191"/>
      <c r="AI377" s="1191"/>
      <c r="AJ377" s="1195"/>
      <c r="AK377" s="1191"/>
      <c r="AL377" s="1192"/>
      <c r="AM377" s="1195"/>
      <c r="AN377" s="1191"/>
      <c r="AO377" s="1191"/>
      <c r="AP377" s="1191"/>
      <c r="AQ377" s="1192"/>
      <c r="AR377" s="1196"/>
      <c r="AS377" s="1194"/>
      <c r="AT377" s="1192"/>
      <c r="AU377" s="1195"/>
      <c r="AV377" s="1191"/>
      <c r="AW377" s="1197"/>
      <c r="AX377" s="1191"/>
      <c r="AY377" s="1192"/>
      <c r="AZ377" s="1193"/>
      <c r="BA377" s="1197"/>
      <c r="BB377" s="1198"/>
      <c r="BC377" s="879"/>
    </row>
    <row r="378" spans="1:55" ht="27" hidden="1" customHeight="1" thickBot="1" x14ac:dyDescent="0.6">
      <c r="A378" s="1412" t="s">
        <v>2489</v>
      </c>
      <c r="B378" s="1413"/>
      <c r="C378" s="1062"/>
      <c r="D378" s="1062"/>
      <c r="E378" s="1062"/>
      <c r="F378" s="1062"/>
      <c r="G378" s="1062"/>
      <c r="H378" s="1063"/>
      <c r="I378" s="1062"/>
      <c r="J378" s="1064"/>
      <c r="K378" s="670"/>
      <c r="L378" s="1065"/>
      <c r="M378" s="1063"/>
      <c r="N378" s="670"/>
      <c r="O378" s="670"/>
      <c r="P378" s="670"/>
      <c r="Q378" s="1062"/>
      <c r="R378" s="1063"/>
      <c r="S378" s="1207"/>
      <c r="T378" s="1191"/>
      <c r="U378" s="1192"/>
      <c r="V378" s="1193"/>
      <c r="W378" s="1194"/>
      <c r="X378" s="1192"/>
      <c r="Y378" s="1195"/>
      <c r="Z378" s="1191"/>
      <c r="AA378" s="1192"/>
      <c r="AB378" s="1194"/>
      <c r="AC378" s="1191"/>
      <c r="AD378" s="1191"/>
      <c r="AE378" s="1191"/>
      <c r="AF378" s="1192"/>
      <c r="AG378" s="1194"/>
      <c r="AH378" s="1191"/>
      <c r="AI378" s="1191"/>
      <c r="AJ378" s="1195"/>
      <c r="AK378" s="1191"/>
      <c r="AL378" s="1192"/>
      <c r="AM378" s="1195"/>
      <c r="AN378" s="1191"/>
      <c r="AO378" s="1191"/>
      <c r="AP378" s="1191"/>
      <c r="AQ378" s="1192"/>
      <c r="AR378" s="1196"/>
      <c r="AS378" s="1194"/>
      <c r="AT378" s="1192"/>
      <c r="AU378" s="1195"/>
      <c r="AV378" s="1191"/>
      <c r="AW378" s="1197"/>
      <c r="AX378" s="1191"/>
      <c r="AY378" s="1192"/>
      <c r="AZ378" s="1193"/>
      <c r="BA378" s="1197"/>
      <c r="BB378" s="1198"/>
      <c r="BC378" s="879"/>
    </row>
    <row r="379" spans="1:55" ht="27" hidden="1" customHeight="1" thickBot="1" x14ac:dyDescent="0.6">
      <c r="A379" s="1412" t="s">
        <v>2490</v>
      </c>
      <c r="B379" s="1413"/>
      <c r="C379" s="1062"/>
      <c r="D379" s="1062"/>
      <c r="E379" s="1062"/>
      <c r="F379" s="1062"/>
      <c r="G379" s="1062"/>
      <c r="H379" s="1063"/>
      <c r="I379" s="1062"/>
      <c r="J379" s="1064"/>
      <c r="K379" s="670"/>
      <c r="L379" s="1065"/>
      <c r="M379" s="1063"/>
      <c r="N379" s="670"/>
      <c r="O379" s="670"/>
      <c r="P379" s="670"/>
      <c r="Q379" s="1062"/>
      <c r="R379" s="1063"/>
      <c r="S379" s="1191"/>
      <c r="T379" s="1191"/>
      <c r="U379" s="1192"/>
      <c r="V379" s="1193"/>
      <c r="W379" s="1194"/>
      <c r="X379" s="1192"/>
      <c r="Y379" s="1195"/>
      <c r="Z379" s="1191"/>
      <c r="AA379" s="1192"/>
      <c r="AB379" s="1194"/>
      <c r="AC379" s="1191"/>
      <c r="AD379" s="1191"/>
      <c r="AE379" s="1191"/>
      <c r="AF379" s="1192"/>
      <c r="AG379" s="1194"/>
      <c r="AH379" s="1191"/>
      <c r="AI379" s="1191"/>
      <c r="AJ379" s="1195"/>
      <c r="AK379" s="1191"/>
      <c r="AL379" s="1192"/>
      <c r="AM379" s="1195"/>
      <c r="AN379" s="1191"/>
      <c r="AO379" s="1191"/>
      <c r="AP379" s="1191"/>
      <c r="AQ379" s="1192"/>
      <c r="AR379" s="1196"/>
      <c r="AS379" s="1194"/>
      <c r="AT379" s="1192"/>
      <c r="AU379" s="1195"/>
      <c r="AV379" s="1191"/>
      <c r="AW379" s="1197"/>
      <c r="AX379" s="1191"/>
      <c r="AY379" s="1192"/>
      <c r="AZ379" s="1193"/>
      <c r="BA379" s="1197"/>
      <c r="BB379" s="1198"/>
      <c r="BC379" s="879"/>
    </row>
    <row r="380" spans="1:55" ht="27" hidden="1" customHeight="1" thickBot="1" x14ac:dyDescent="0.6">
      <c r="A380" s="1412" t="s">
        <v>2491</v>
      </c>
      <c r="B380" s="1413"/>
      <c r="C380" s="1062"/>
      <c r="D380" s="1062"/>
      <c r="E380" s="1062"/>
      <c r="F380" s="1062"/>
      <c r="G380" s="1062"/>
      <c r="H380" s="1063"/>
      <c r="I380" s="1062"/>
      <c r="J380" s="1064"/>
      <c r="K380" s="670"/>
      <c r="L380" s="1065"/>
      <c r="M380" s="1063"/>
      <c r="N380" s="670"/>
      <c r="O380" s="670"/>
      <c r="P380" s="670"/>
      <c r="Q380" s="1062"/>
      <c r="R380" s="1063"/>
      <c r="S380" s="1191"/>
      <c r="T380" s="1191"/>
      <c r="U380" s="1192"/>
      <c r="V380" s="1193"/>
      <c r="W380" s="1194"/>
      <c r="X380" s="1192"/>
      <c r="Y380" s="1195"/>
      <c r="Z380" s="1191"/>
      <c r="AA380" s="1192"/>
      <c r="AB380" s="1194"/>
      <c r="AC380" s="1191"/>
      <c r="AD380" s="1191"/>
      <c r="AE380" s="1191"/>
      <c r="AF380" s="1192"/>
      <c r="AG380" s="1194"/>
      <c r="AH380" s="1191"/>
      <c r="AI380" s="1191"/>
      <c r="AJ380" s="1195"/>
      <c r="AK380" s="1191"/>
      <c r="AL380" s="1192"/>
      <c r="AM380" s="1195"/>
      <c r="AN380" s="1191"/>
      <c r="AO380" s="1191"/>
      <c r="AP380" s="1191"/>
      <c r="AQ380" s="1192"/>
      <c r="AR380" s="1196"/>
      <c r="AS380" s="1194"/>
      <c r="AT380" s="1192"/>
      <c r="AU380" s="1195"/>
      <c r="AV380" s="1191"/>
      <c r="AW380" s="1197"/>
      <c r="AX380" s="1191"/>
      <c r="AY380" s="1192"/>
      <c r="AZ380" s="1193"/>
      <c r="BA380" s="1197"/>
      <c r="BB380" s="1198"/>
      <c r="BC380" s="879"/>
    </row>
    <row r="381" spans="1:55" ht="27" hidden="1" customHeight="1" thickBot="1" x14ac:dyDescent="0.6">
      <c r="A381" s="1412" t="s">
        <v>2492</v>
      </c>
      <c r="B381" s="1413"/>
      <c r="C381" s="1062"/>
      <c r="D381" s="1062"/>
      <c r="E381" s="1062"/>
      <c r="F381" s="1062"/>
      <c r="G381" s="1062"/>
      <c r="H381" s="1063"/>
      <c r="I381" s="1062"/>
      <c r="J381" s="1064"/>
      <c r="K381" s="670"/>
      <c r="L381" s="1065"/>
      <c r="M381" s="1063"/>
      <c r="N381" s="670"/>
      <c r="O381" s="670"/>
      <c r="P381" s="670"/>
      <c r="Q381" s="1062"/>
      <c r="R381" s="1063"/>
      <c r="S381" s="1191"/>
      <c r="T381" s="1191"/>
      <c r="U381" s="1192"/>
      <c r="V381" s="1193"/>
      <c r="W381" s="1194"/>
      <c r="X381" s="1192"/>
      <c r="Y381" s="1195"/>
      <c r="Z381" s="1191"/>
      <c r="AA381" s="1192"/>
      <c r="AB381" s="1194"/>
      <c r="AC381" s="1191"/>
      <c r="AD381" s="1191"/>
      <c r="AE381" s="1191"/>
      <c r="AF381" s="1192"/>
      <c r="AG381" s="1194"/>
      <c r="AH381" s="1191"/>
      <c r="AI381" s="1191"/>
      <c r="AJ381" s="1195"/>
      <c r="AK381" s="1191"/>
      <c r="AL381" s="1192"/>
      <c r="AM381" s="1195"/>
      <c r="AN381" s="1191"/>
      <c r="AO381" s="1191"/>
      <c r="AP381" s="1191"/>
      <c r="AQ381" s="1192"/>
      <c r="AR381" s="1196"/>
      <c r="AS381" s="1194"/>
      <c r="AT381" s="1192"/>
      <c r="AU381" s="1195"/>
      <c r="AV381" s="1191"/>
      <c r="AW381" s="1197"/>
      <c r="AX381" s="1191"/>
      <c r="AY381" s="1192"/>
      <c r="AZ381" s="1193"/>
      <c r="BA381" s="1197"/>
      <c r="BB381" s="1198"/>
      <c r="BC381" s="879"/>
    </row>
    <row r="382" spans="1:55" ht="27" hidden="1" customHeight="1" thickBot="1" x14ac:dyDescent="0.6">
      <c r="A382" s="1412" t="s">
        <v>2493</v>
      </c>
      <c r="B382" s="1413"/>
      <c r="C382" s="1062"/>
      <c r="D382" s="1062"/>
      <c r="E382" s="1062"/>
      <c r="F382" s="1062"/>
      <c r="G382" s="1062"/>
      <c r="H382" s="1063"/>
      <c r="I382" s="1062"/>
      <c r="J382" s="1064"/>
      <c r="K382" s="670"/>
      <c r="L382" s="1065"/>
      <c r="M382" s="1063"/>
      <c r="N382" s="670"/>
      <c r="O382" s="670"/>
      <c r="P382" s="670"/>
      <c r="Q382" s="1062"/>
      <c r="R382" s="1063"/>
      <c r="S382" s="1191"/>
      <c r="T382" s="1191"/>
      <c r="U382" s="1192"/>
      <c r="V382" s="1193"/>
      <c r="W382" s="1194"/>
      <c r="X382" s="1192"/>
      <c r="Y382" s="1195"/>
      <c r="Z382" s="1191"/>
      <c r="AA382" s="1192"/>
      <c r="AB382" s="1194"/>
      <c r="AC382" s="1191"/>
      <c r="AD382" s="1191"/>
      <c r="AE382" s="1191"/>
      <c r="AF382" s="1192"/>
      <c r="AG382" s="1194"/>
      <c r="AH382" s="1191"/>
      <c r="AI382" s="1191"/>
      <c r="AJ382" s="1195"/>
      <c r="AK382" s="1191"/>
      <c r="AL382" s="1192"/>
      <c r="AM382" s="1195"/>
      <c r="AN382" s="1191"/>
      <c r="AO382" s="1191"/>
      <c r="AP382" s="1191"/>
      <c r="AQ382" s="1192"/>
      <c r="AR382" s="1196"/>
      <c r="AS382" s="1194"/>
      <c r="AT382" s="1192"/>
      <c r="AU382" s="1195"/>
      <c r="AV382" s="1191"/>
      <c r="AW382" s="1197"/>
      <c r="AX382" s="1191"/>
      <c r="AY382" s="1192"/>
      <c r="AZ382" s="1193"/>
      <c r="BA382" s="1197"/>
      <c r="BB382" s="1198"/>
      <c r="BC382" s="879"/>
    </row>
    <row r="383" spans="1:55" ht="27" hidden="1" customHeight="1" thickBot="1" x14ac:dyDescent="0.6">
      <c r="A383" s="669"/>
      <c r="B383" s="1062"/>
      <c r="C383" s="1062"/>
      <c r="D383" s="1062"/>
      <c r="E383" s="1062"/>
      <c r="F383" s="1062"/>
      <c r="G383" s="1062"/>
      <c r="H383" s="1063"/>
      <c r="I383" s="1062"/>
      <c r="J383" s="1064"/>
      <c r="K383" s="670"/>
      <c r="L383" s="1065"/>
      <c r="M383" s="1063"/>
      <c r="N383" s="670"/>
      <c r="O383" s="670"/>
      <c r="P383" s="670"/>
      <c r="Q383" s="1062"/>
      <c r="R383" s="1063"/>
      <c r="S383" s="1191"/>
      <c r="T383" s="1191"/>
      <c r="U383" s="1192"/>
      <c r="V383" s="1193"/>
      <c r="W383" s="1194"/>
      <c r="X383" s="1192"/>
      <c r="Y383" s="1195"/>
      <c r="Z383" s="1191"/>
      <c r="AA383" s="1192"/>
      <c r="AB383" s="1194"/>
      <c r="AC383" s="1191"/>
      <c r="AD383" s="1191"/>
      <c r="AE383" s="1191"/>
      <c r="AF383" s="1192"/>
      <c r="AG383" s="1194"/>
      <c r="AH383" s="1191"/>
      <c r="AI383" s="1191"/>
      <c r="AJ383" s="1195"/>
      <c r="AK383" s="1191"/>
      <c r="AL383" s="1192"/>
      <c r="AM383" s="1195"/>
      <c r="AN383" s="1191"/>
      <c r="AO383" s="1191"/>
      <c r="AP383" s="1191"/>
      <c r="AQ383" s="1192"/>
      <c r="AR383" s="1196"/>
      <c r="AS383" s="1194"/>
      <c r="AT383" s="1192"/>
      <c r="AU383" s="1195"/>
      <c r="AV383" s="1191"/>
      <c r="AW383" s="1197"/>
      <c r="AX383" s="1191"/>
      <c r="AY383" s="1192"/>
      <c r="AZ383" s="1193"/>
      <c r="BA383" s="1197"/>
      <c r="BB383" s="1198"/>
      <c r="BC383" s="879"/>
    </row>
    <row r="384" spans="1:55" ht="27" hidden="1" customHeight="1" thickBot="1" x14ac:dyDescent="0.6">
      <c r="A384" s="669" t="s">
        <v>2494</v>
      </c>
      <c r="B384" s="1062"/>
      <c r="C384" s="1062"/>
      <c r="D384" s="1062"/>
      <c r="E384" s="1062"/>
      <c r="F384" s="1062"/>
      <c r="G384" s="1062"/>
      <c r="H384" s="1063"/>
      <c r="I384" s="1062"/>
      <c r="J384" s="1064"/>
      <c r="K384" s="670"/>
      <c r="L384" s="1065"/>
      <c r="M384" s="1063"/>
      <c r="N384" s="670"/>
      <c r="O384" s="670"/>
      <c r="P384" s="670"/>
      <c r="Q384" s="1062"/>
      <c r="R384" s="1063"/>
      <c r="S384" s="1191"/>
      <c r="T384" s="1191"/>
      <c r="U384" s="1192"/>
      <c r="V384" s="1193"/>
      <c r="W384" s="1194"/>
      <c r="X384" s="1192"/>
      <c r="Y384" s="1195"/>
      <c r="Z384" s="1191"/>
      <c r="AA384" s="1192"/>
      <c r="AB384" s="1194"/>
      <c r="AC384" s="1191"/>
      <c r="AD384" s="1191"/>
      <c r="AE384" s="1191"/>
      <c r="AF384" s="1192"/>
      <c r="AG384" s="1194"/>
      <c r="AH384" s="1191"/>
      <c r="AI384" s="1191"/>
      <c r="AJ384" s="1195"/>
      <c r="AK384" s="1191"/>
      <c r="AL384" s="1192"/>
      <c r="AM384" s="1195"/>
      <c r="AN384" s="1191"/>
      <c r="AO384" s="1191"/>
      <c r="AP384" s="1191"/>
      <c r="AQ384" s="1192"/>
      <c r="AR384" s="1196"/>
      <c r="AS384" s="1194"/>
      <c r="AT384" s="1192"/>
      <c r="AU384" s="1195"/>
      <c r="AV384" s="1191"/>
      <c r="AW384" s="1197"/>
      <c r="AX384" s="1191"/>
      <c r="AY384" s="1192"/>
      <c r="AZ384" s="1193"/>
      <c r="BA384" s="1197"/>
      <c r="BB384" s="1198"/>
      <c r="BC384" s="879"/>
    </row>
    <row r="385" spans="1:55" ht="27" hidden="1" customHeight="1" thickBot="1" x14ac:dyDescent="0.6">
      <c r="A385" s="669" t="s">
        <v>2495</v>
      </c>
      <c r="B385" s="1062"/>
      <c r="C385" s="1062"/>
      <c r="D385" s="1062"/>
      <c r="E385" s="1062"/>
      <c r="F385" s="1062"/>
      <c r="G385" s="1062"/>
      <c r="H385" s="1063"/>
      <c r="I385" s="1062"/>
      <c r="J385" s="1064"/>
      <c r="K385" s="670"/>
      <c r="L385" s="1065"/>
      <c r="M385" s="1063"/>
      <c r="N385" s="670"/>
      <c r="O385" s="670"/>
      <c r="P385" s="670"/>
      <c r="Q385" s="1062"/>
      <c r="R385" s="1063"/>
      <c r="S385" s="1191"/>
      <c r="T385" s="1191"/>
      <c r="U385" s="1192"/>
      <c r="V385" s="1193"/>
      <c r="W385" s="1194"/>
      <c r="X385" s="1192"/>
      <c r="Y385" s="1195"/>
      <c r="Z385" s="1191"/>
      <c r="AA385" s="1192"/>
      <c r="AB385" s="1194"/>
      <c r="AC385" s="1191"/>
      <c r="AD385" s="1191"/>
      <c r="AE385" s="1191"/>
      <c r="AF385" s="1192"/>
      <c r="AG385" s="1194"/>
      <c r="AH385" s="1191"/>
      <c r="AI385" s="1191"/>
      <c r="AJ385" s="1195"/>
      <c r="AK385" s="1191"/>
      <c r="AL385" s="1192"/>
      <c r="AM385" s="1195"/>
      <c r="AN385" s="1191"/>
      <c r="AO385" s="1191"/>
      <c r="AP385" s="1191"/>
      <c r="AQ385" s="1192"/>
      <c r="AR385" s="1196"/>
      <c r="AS385" s="1194"/>
      <c r="AT385" s="1192"/>
      <c r="AU385" s="1195"/>
      <c r="AV385" s="1191"/>
      <c r="AW385" s="1197"/>
      <c r="AX385" s="1191"/>
      <c r="AY385" s="1192"/>
      <c r="AZ385" s="1193"/>
      <c r="BA385" s="1197"/>
      <c r="BB385" s="1198"/>
      <c r="BC385" s="879"/>
    </row>
    <row r="386" spans="1:55" ht="27" hidden="1" customHeight="1" thickBot="1" x14ac:dyDescent="0.6">
      <c r="A386" s="669" t="s">
        <v>2496</v>
      </c>
      <c r="B386" s="1062"/>
      <c r="C386" s="1062"/>
      <c r="D386" s="1062"/>
      <c r="E386" s="1062"/>
      <c r="F386" s="1062"/>
      <c r="G386" s="1062"/>
      <c r="H386" s="1063"/>
      <c r="I386" s="1062"/>
      <c r="J386" s="1064"/>
      <c r="K386" s="670"/>
      <c r="L386" s="1065"/>
      <c r="M386" s="1063"/>
      <c r="N386" s="670"/>
      <c r="O386" s="670"/>
      <c r="P386" s="670"/>
      <c r="Q386" s="1062"/>
      <c r="R386" s="1063"/>
      <c r="S386" s="1191"/>
      <c r="T386" s="1191"/>
      <c r="U386" s="1192"/>
      <c r="V386" s="1193"/>
      <c r="W386" s="1194"/>
      <c r="X386" s="1192"/>
      <c r="Y386" s="1195"/>
      <c r="Z386" s="1191"/>
      <c r="AA386" s="1192"/>
      <c r="AB386" s="1194"/>
      <c r="AC386" s="1191"/>
      <c r="AD386" s="1191"/>
      <c r="AE386" s="1191"/>
      <c r="AF386" s="1192"/>
      <c r="AG386" s="1194"/>
      <c r="AH386" s="1191"/>
      <c r="AI386" s="1191"/>
      <c r="AJ386" s="1195"/>
      <c r="AK386" s="1191"/>
      <c r="AL386" s="1192"/>
      <c r="AM386" s="1195"/>
      <c r="AN386" s="1191"/>
      <c r="AO386" s="1191"/>
      <c r="AP386" s="1191"/>
      <c r="AQ386" s="1192"/>
      <c r="AR386" s="1196"/>
      <c r="AS386" s="1194"/>
      <c r="AT386" s="1192"/>
      <c r="AU386" s="1195"/>
      <c r="AV386" s="1191"/>
      <c r="AW386" s="1197"/>
      <c r="AX386" s="1191"/>
      <c r="AY386" s="1192"/>
      <c r="AZ386" s="1193"/>
      <c r="BA386" s="1197"/>
      <c r="BB386" s="1198"/>
      <c r="BC386" s="879"/>
    </row>
    <row r="387" spans="1:55" ht="28.5" hidden="1" customHeight="1" thickBot="1" x14ac:dyDescent="0.6">
      <c r="A387" s="669" t="s">
        <v>2497</v>
      </c>
      <c r="B387" s="1062"/>
      <c r="C387" s="1062"/>
      <c r="D387" s="1062"/>
      <c r="E387" s="1062"/>
      <c r="F387" s="1062"/>
      <c r="G387" s="1062"/>
      <c r="H387" s="1063"/>
      <c r="I387" s="1062"/>
      <c r="J387" s="1064"/>
      <c r="K387" s="670"/>
      <c r="L387" s="1065"/>
      <c r="M387" s="1063"/>
      <c r="N387" s="670"/>
      <c r="O387" s="670"/>
      <c r="P387" s="670"/>
      <c r="Q387" s="1062"/>
      <c r="R387" s="1063"/>
      <c r="S387" s="1191"/>
      <c r="T387" s="1191"/>
      <c r="U387" s="1192"/>
      <c r="V387" s="1193"/>
      <c r="W387" s="1194"/>
      <c r="X387" s="1192"/>
      <c r="Y387" s="1195"/>
      <c r="Z387" s="1191"/>
      <c r="AA387" s="1192"/>
      <c r="AB387" s="1194"/>
      <c r="AC387" s="1191"/>
      <c r="AD387" s="1191"/>
      <c r="AE387" s="1191"/>
      <c r="AF387" s="1192"/>
      <c r="AG387" s="1194"/>
      <c r="AH387" s="1191"/>
      <c r="AI387" s="1191"/>
      <c r="AJ387" s="1195"/>
      <c r="AK387" s="1191"/>
      <c r="AL387" s="1192"/>
      <c r="AM387" s="1195"/>
      <c r="AN387" s="1191"/>
      <c r="AO387" s="1191"/>
      <c r="AP387" s="1191"/>
      <c r="AQ387" s="1192"/>
      <c r="AR387" s="1196"/>
      <c r="AS387" s="1194"/>
      <c r="AT387" s="1192"/>
      <c r="AU387" s="1195"/>
      <c r="AV387" s="1191"/>
      <c r="AW387" s="1197"/>
      <c r="AX387" s="1191"/>
      <c r="AY387" s="1192"/>
      <c r="AZ387" s="1193"/>
      <c r="BA387" s="1197"/>
      <c r="BB387" s="1198"/>
      <c r="BC387" s="879"/>
    </row>
    <row r="388" spans="1:55" ht="27" hidden="1" customHeight="1" thickBot="1" x14ac:dyDescent="0.6">
      <c r="A388" s="1414" t="s">
        <v>2498</v>
      </c>
      <c r="B388" s="1415"/>
      <c r="C388" s="1415"/>
      <c r="D388" s="1415"/>
      <c r="E388" s="1415"/>
      <c r="F388" s="1415"/>
      <c r="G388" s="1415"/>
      <c r="H388" s="1029"/>
      <c r="I388" s="826"/>
      <c r="J388" s="973"/>
      <c r="K388" s="655"/>
      <c r="L388" s="1208"/>
      <c r="M388" s="1029"/>
      <c r="N388" s="655"/>
      <c r="O388" s="655"/>
      <c r="P388" s="655"/>
      <c r="Q388" s="826"/>
      <c r="R388" s="1029"/>
      <c r="S388" s="1209"/>
      <c r="T388" s="1209"/>
      <c r="U388" s="1210"/>
      <c r="V388" s="1211"/>
      <c r="W388" s="1212"/>
      <c r="X388" s="1210"/>
      <c r="Y388" s="1213"/>
      <c r="Z388" s="1209"/>
      <c r="AA388" s="1210"/>
      <c r="AB388" s="1212"/>
      <c r="AC388" s="1209"/>
      <c r="AD388" s="1209"/>
      <c r="AE388" s="1209"/>
      <c r="AF388" s="1210"/>
      <c r="AG388" s="1212"/>
      <c r="AH388" s="1209"/>
      <c r="AI388" s="1209"/>
      <c r="AJ388" s="1213"/>
      <c r="AK388" s="1209"/>
      <c r="AL388" s="1210"/>
      <c r="AM388" s="1213"/>
      <c r="AN388" s="1209"/>
      <c r="AO388" s="1209"/>
      <c r="AP388" s="1209"/>
      <c r="AQ388" s="1210"/>
      <c r="AR388" s="1214"/>
      <c r="AS388" s="1212"/>
      <c r="AT388" s="1210"/>
      <c r="AU388" s="1213"/>
      <c r="AV388" s="1209"/>
      <c r="AW388" s="1215"/>
      <c r="AX388" s="1209"/>
      <c r="AY388" s="1210"/>
      <c r="AZ388" s="1211"/>
      <c r="BA388" s="1215"/>
      <c r="BB388" s="1216"/>
      <c r="BC388" s="1217"/>
    </row>
    <row r="389" spans="1:55" ht="41.15" hidden="1" customHeight="1" thickBot="1" x14ac:dyDescent="0.6">
      <c r="A389" s="1416" t="s">
        <v>2499</v>
      </c>
      <c r="B389" s="1417"/>
      <c r="C389" s="1417"/>
      <c r="D389" s="1417"/>
      <c r="E389" s="1417"/>
      <c r="F389" s="1417"/>
      <c r="G389" s="1418"/>
      <c r="H389" s="1218"/>
      <c r="I389" s="1219"/>
      <c r="J389" s="1220"/>
      <c r="K389" s="1220"/>
      <c r="L389" s="1221"/>
      <c r="M389" s="1218"/>
      <c r="N389" s="1219"/>
      <c r="O389" s="1219"/>
      <c r="P389" s="1220"/>
      <c r="Q389" s="1222"/>
      <c r="R389" s="1218"/>
      <c r="S389" s="1220"/>
      <c r="T389" s="1219"/>
      <c r="U389" s="1220"/>
      <c r="V389" s="1222"/>
      <c r="W389" s="1223"/>
      <c r="X389" s="1224"/>
      <c r="Y389" s="1224"/>
      <c r="Z389" s="1225"/>
      <c r="AA389" s="1226"/>
      <c r="AB389" s="1223"/>
      <c r="AC389" s="1224"/>
      <c r="AD389" s="1224"/>
      <c r="AE389" s="1225"/>
      <c r="AF389" s="1222"/>
      <c r="AG389" s="1218"/>
      <c r="AH389" s="1219"/>
      <c r="AI389" s="1227"/>
      <c r="AJ389" s="1227"/>
      <c r="AK389" s="1227"/>
      <c r="AL389" s="1227"/>
      <c r="AM389" s="1227"/>
      <c r="AN389" s="1227"/>
      <c r="AO389" s="1227"/>
      <c r="AP389" s="1227"/>
      <c r="AQ389" s="1227"/>
      <c r="AR389" s="1227"/>
      <c r="AS389" s="1227"/>
      <c r="AT389" s="1227"/>
      <c r="AU389" s="1227"/>
      <c r="AV389" s="1227"/>
      <c r="AW389" s="1227"/>
      <c r="AX389" s="1227"/>
      <c r="AY389" s="1227"/>
      <c r="AZ389" s="1227"/>
      <c r="BA389" s="1227"/>
      <c r="BB389" s="1228"/>
      <c r="BC389" s="879"/>
    </row>
    <row r="390" spans="1:55" ht="41.15" hidden="1" customHeight="1" thickBot="1" x14ac:dyDescent="0.6">
      <c r="A390" s="1408" t="s">
        <v>2500</v>
      </c>
      <c r="B390" s="1409"/>
      <c r="C390" s="1409"/>
      <c r="D390" s="1409"/>
      <c r="E390" s="1409"/>
      <c r="F390" s="1409"/>
      <c r="G390" s="1409"/>
      <c r="H390" s="1045"/>
      <c r="I390" s="1219"/>
      <c r="J390" s="1220"/>
      <c r="K390" s="1220"/>
      <c r="L390" s="1221"/>
      <c r="M390" s="1218"/>
      <c r="N390" s="1219"/>
      <c r="O390" s="1219"/>
      <c r="P390" s="1220"/>
      <c r="Q390" s="101"/>
      <c r="R390" s="1045"/>
      <c r="S390" s="106"/>
      <c r="T390" s="735"/>
      <c r="U390" s="106"/>
      <c r="V390" s="101"/>
      <c r="W390" s="1229"/>
      <c r="X390" s="1230"/>
      <c r="Y390" s="1230"/>
      <c r="Z390" s="1231"/>
      <c r="AA390" s="1232"/>
      <c r="AB390" s="1233"/>
      <c r="AC390" s="1234"/>
      <c r="AD390" s="1234"/>
      <c r="AE390" s="1231"/>
      <c r="AF390" s="102"/>
      <c r="AG390" s="1235"/>
      <c r="AH390" s="105"/>
      <c r="AI390" s="1227"/>
      <c r="AJ390" s="1227"/>
      <c r="AK390" s="1227"/>
      <c r="AL390" s="1227"/>
      <c r="AM390" s="1227"/>
      <c r="AN390" s="1227"/>
      <c r="AO390" s="1227"/>
      <c r="AP390" s="1227"/>
      <c r="AQ390" s="1227"/>
      <c r="AR390" s="1227"/>
      <c r="AS390" s="1227"/>
      <c r="AT390" s="1227"/>
      <c r="AU390" s="1227"/>
      <c r="AV390" s="1227"/>
      <c r="AW390" s="1227"/>
      <c r="AX390" s="1227"/>
      <c r="AY390" s="1227"/>
      <c r="AZ390" s="1227"/>
      <c r="BA390" s="1227"/>
      <c r="BB390" s="1228"/>
      <c r="BC390" s="879"/>
    </row>
    <row r="391" spans="1:55" ht="41.15" hidden="1" customHeight="1" thickBot="1" x14ac:dyDescent="0.6">
      <c r="A391" s="1410" t="s">
        <v>2501</v>
      </c>
      <c r="B391" s="1411"/>
      <c r="C391" s="1411"/>
      <c r="D391" s="1411"/>
      <c r="E391" s="1411"/>
      <c r="F391" s="1411"/>
      <c r="G391" s="1411"/>
      <c r="H391" s="1236">
        <f t="shared" ref="H391:BB391" si="78">H390+H389-H315</f>
        <v>-227</v>
      </c>
      <c r="I391" s="1237">
        <f t="shared" si="78"/>
        <v>-238</v>
      </c>
      <c r="J391" s="1238">
        <f t="shared" si="78"/>
        <v>-224</v>
      </c>
      <c r="K391" s="1239">
        <f t="shared" si="78"/>
        <v>-231</v>
      </c>
      <c r="L391" s="1240">
        <f t="shared" si="78"/>
        <v>-218</v>
      </c>
      <c r="M391" s="1241">
        <f t="shared" si="78"/>
        <v>-200</v>
      </c>
      <c r="N391" s="1237">
        <f t="shared" si="78"/>
        <v>-245</v>
      </c>
      <c r="O391" s="1242">
        <f t="shared" si="78"/>
        <v>-244</v>
      </c>
      <c r="P391" s="1239">
        <f t="shared" si="78"/>
        <v>-230</v>
      </c>
      <c r="Q391" s="1243">
        <f t="shared" si="78"/>
        <v>-240</v>
      </c>
      <c r="R391" s="1244">
        <f t="shared" si="78"/>
        <v>-250</v>
      </c>
      <c r="S391" s="1239">
        <f t="shared" si="78"/>
        <v>-259</v>
      </c>
      <c r="T391" s="1245">
        <f t="shared" si="78"/>
        <v>-255</v>
      </c>
      <c r="U391" s="1238">
        <f t="shared" si="78"/>
        <v>-254</v>
      </c>
      <c r="V391" s="1246">
        <f t="shared" si="78"/>
        <v>-256</v>
      </c>
      <c r="W391" s="1247">
        <f t="shared" si="78"/>
        <v>-249</v>
      </c>
      <c r="X391" s="1248">
        <f t="shared" si="78"/>
        <v>-252</v>
      </c>
      <c r="Y391" s="1248">
        <f t="shared" si="78"/>
        <v>-235</v>
      </c>
      <c r="Z391" s="1249">
        <f t="shared" si="78"/>
        <v>0</v>
      </c>
      <c r="AA391" s="1250">
        <f t="shared" si="78"/>
        <v>0</v>
      </c>
      <c r="AB391" s="1251">
        <f t="shared" si="78"/>
        <v>0</v>
      </c>
      <c r="AC391" s="1252">
        <f t="shared" si="78"/>
        <v>0</v>
      </c>
      <c r="AD391" s="1252">
        <f t="shared" si="78"/>
        <v>0</v>
      </c>
      <c r="AE391" s="1249">
        <f t="shared" si="78"/>
        <v>0</v>
      </c>
      <c r="AF391" s="1243">
        <f t="shared" si="78"/>
        <v>0</v>
      </c>
      <c r="AG391" s="1244">
        <f t="shared" si="78"/>
        <v>0</v>
      </c>
      <c r="AH391" s="1237">
        <f t="shared" si="78"/>
        <v>0</v>
      </c>
      <c r="AI391" s="1253">
        <f t="shared" si="78"/>
        <v>0</v>
      </c>
      <c r="AJ391" s="1253">
        <f t="shared" si="78"/>
        <v>0</v>
      </c>
      <c r="AK391" s="1253">
        <f t="shared" si="78"/>
        <v>0</v>
      </c>
      <c r="AL391" s="1253">
        <f t="shared" si="78"/>
        <v>0</v>
      </c>
      <c r="AM391" s="1253">
        <f t="shared" si="78"/>
        <v>0</v>
      </c>
      <c r="AN391" s="1253">
        <f t="shared" si="78"/>
        <v>0</v>
      </c>
      <c r="AO391" s="1253">
        <f t="shared" si="78"/>
        <v>0</v>
      </c>
      <c r="AP391" s="1253">
        <f t="shared" si="78"/>
        <v>0</v>
      </c>
      <c r="AQ391" s="1253">
        <f t="shared" si="78"/>
        <v>0</v>
      </c>
      <c r="AR391" s="1253">
        <f t="shared" si="78"/>
        <v>0</v>
      </c>
      <c r="AS391" s="1253">
        <f t="shared" si="78"/>
        <v>0</v>
      </c>
      <c r="AT391" s="1253">
        <f t="shared" si="78"/>
        <v>0</v>
      </c>
      <c r="AU391" s="1253">
        <f t="shared" si="78"/>
        <v>0</v>
      </c>
      <c r="AV391" s="1253">
        <f t="shared" si="78"/>
        <v>0</v>
      </c>
      <c r="AW391" s="1253">
        <f t="shared" si="78"/>
        <v>0</v>
      </c>
      <c r="AX391" s="1253">
        <f t="shared" si="78"/>
        <v>0</v>
      </c>
      <c r="AY391" s="1253">
        <f t="shared" si="78"/>
        <v>0</v>
      </c>
      <c r="AZ391" s="1253">
        <f t="shared" si="78"/>
        <v>0</v>
      </c>
      <c r="BA391" s="1253">
        <f t="shared" si="78"/>
        <v>-3312</v>
      </c>
      <c r="BB391" s="1254">
        <f t="shared" si="78"/>
        <v>-2613</v>
      </c>
      <c r="BC391" s="879">
        <f>BC389+BC390-BC315</f>
        <v>-9543</v>
      </c>
    </row>
    <row r="392" spans="1:55" ht="41.15" hidden="1" customHeight="1" thickBot="1" x14ac:dyDescent="0.6">
      <c r="A392" s="1412" t="s">
        <v>2502</v>
      </c>
      <c r="B392" s="1409"/>
      <c r="C392" s="1409"/>
      <c r="D392" s="1409"/>
      <c r="E392" s="1409"/>
      <c r="F392" s="1409"/>
      <c r="G392" s="1409"/>
      <c r="H392" s="1255">
        <f t="shared" ref="H392:BB392" si="79">G392+H391</f>
        <v>-227</v>
      </c>
      <c r="I392" s="1256">
        <f t="shared" si="79"/>
        <v>-465</v>
      </c>
      <c r="J392" s="1257">
        <f t="shared" si="79"/>
        <v>-689</v>
      </c>
      <c r="K392" s="1257">
        <f t="shared" si="79"/>
        <v>-920</v>
      </c>
      <c r="L392" s="1258">
        <f t="shared" si="79"/>
        <v>-1138</v>
      </c>
      <c r="M392" s="1255">
        <f t="shared" si="79"/>
        <v>-1338</v>
      </c>
      <c r="N392" s="1256">
        <f t="shared" si="79"/>
        <v>-1583</v>
      </c>
      <c r="O392" s="1256">
        <f t="shared" si="79"/>
        <v>-1827</v>
      </c>
      <c r="P392" s="1257">
        <f t="shared" si="79"/>
        <v>-2057</v>
      </c>
      <c r="Q392" s="1259">
        <f t="shared" si="79"/>
        <v>-2297</v>
      </c>
      <c r="R392" s="1255">
        <f t="shared" si="79"/>
        <v>-2547</v>
      </c>
      <c r="S392" s="1257">
        <f t="shared" si="79"/>
        <v>-2806</v>
      </c>
      <c r="T392" s="1256">
        <f t="shared" si="79"/>
        <v>-3061</v>
      </c>
      <c r="U392" s="1257">
        <f t="shared" si="79"/>
        <v>-3315</v>
      </c>
      <c r="V392" s="1259">
        <f t="shared" si="79"/>
        <v>-3571</v>
      </c>
      <c r="W392" s="1260">
        <f t="shared" si="79"/>
        <v>-3820</v>
      </c>
      <c r="X392" s="1261">
        <f t="shared" si="79"/>
        <v>-4072</v>
      </c>
      <c r="Y392" s="1261">
        <f t="shared" si="79"/>
        <v>-4307</v>
      </c>
      <c r="Z392" s="1262">
        <f t="shared" si="79"/>
        <v>-4307</v>
      </c>
      <c r="AA392" s="1263">
        <f t="shared" si="79"/>
        <v>-4307</v>
      </c>
      <c r="AB392" s="1260">
        <f t="shared" si="79"/>
        <v>-4307</v>
      </c>
      <c r="AC392" s="1261">
        <f t="shared" si="79"/>
        <v>-4307</v>
      </c>
      <c r="AD392" s="1261">
        <f t="shared" si="79"/>
        <v>-4307</v>
      </c>
      <c r="AE392" s="1262">
        <f t="shared" si="79"/>
        <v>-4307</v>
      </c>
      <c r="AF392" s="1264">
        <f t="shared" si="79"/>
        <v>-4307</v>
      </c>
      <c r="AG392" s="1229">
        <f t="shared" si="79"/>
        <v>-4307</v>
      </c>
      <c r="AH392" s="1265">
        <f t="shared" si="79"/>
        <v>-4307</v>
      </c>
      <c r="AI392" s="1227">
        <f t="shared" si="79"/>
        <v>-4307</v>
      </c>
      <c r="AJ392" s="1227">
        <f t="shared" si="79"/>
        <v>-4307</v>
      </c>
      <c r="AK392" s="1227">
        <f t="shared" si="79"/>
        <v>-4307</v>
      </c>
      <c r="AL392" s="1227">
        <f t="shared" si="79"/>
        <v>-4307</v>
      </c>
      <c r="AM392" s="1227">
        <f t="shared" si="79"/>
        <v>-4307</v>
      </c>
      <c r="AN392" s="1227">
        <f t="shared" si="79"/>
        <v>-4307</v>
      </c>
      <c r="AO392" s="1227">
        <f t="shared" si="79"/>
        <v>-4307</v>
      </c>
      <c r="AP392" s="1227">
        <f t="shared" si="79"/>
        <v>-4307</v>
      </c>
      <c r="AQ392" s="1227">
        <f t="shared" si="79"/>
        <v>-4307</v>
      </c>
      <c r="AR392" s="1227">
        <f t="shared" si="79"/>
        <v>-4307</v>
      </c>
      <c r="AS392" s="1227">
        <f t="shared" si="79"/>
        <v>-4307</v>
      </c>
      <c r="AT392" s="1227">
        <f t="shared" si="79"/>
        <v>-4307</v>
      </c>
      <c r="AU392" s="1227">
        <f t="shared" si="79"/>
        <v>-4307</v>
      </c>
      <c r="AV392" s="1227">
        <f t="shared" si="79"/>
        <v>-4307</v>
      </c>
      <c r="AW392" s="1227">
        <f t="shared" si="79"/>
        <v>-4307</v>
      </c>
      <c r="AX392" s="1227">
        <f t="shared" si="79"/>
        <v>-4307</v>
      </c>
      <c r="AY392" s="1227">
        <f t="shared" si="79"/>
        <v>-4307</v>
      </c>
      <c r="AZ392" s="1227">
        <f t="shared" si="79"/>
        <v>-4307</v>
      </c>
      <c r="BA392" s="1227">
        <f t="shared" si="79"/>
        <v>-7619</v>
      </c>
      <c r="BB392" s="1228">
        <f t="shared" si="79"/>
        <v>-10232</v>
      </c>
      <c r="BC392" s="879"/>
    </row>
    <row r="393" spans="1:55" ht="27" customHeight="1" thickBot="1" x14ac:dyDescent="0.6">
      <c r="A393" s="1410" t="s">
        <v>2503</v>
      </c>
      <c r="B393" s="1411"/>
      <c r="C393" s="1411"/>
      <c r="D393" s="1411"/>
      <c r="E393" s="1411"/>
      <c r="F393" s="1411"/>
      <c r="G393" s="1411"/>
      <c r="H393" s="1266">
        <f t="shared" ref="H393:AE393" si="80">(H404+H403+H405)/$E$406</f>
        <v>0.82077051926298161</v>
      </c>
      <c r="I393" s="1267">
        <f t="shared" si="80"/>
        <v>1.3396147403685092</v>
      </c>
      <c r="J393" s="1267">
        <f t="shared" si="80"/>
        <v>0.81197654941373532</v>
      </c>
      <c r="K393" s="1267">
        <f t="shared" si="80"/>
        <v>0.87185929648241201</v>
      </c>
      <c r="L393" s="1268">
        <f t="shared" si="80"/>
        <v>0.75711892797319935</v>
      </c>
      <c r="M393" s="1266">
        <f t="shared" si="80"/>
        <v>0.5113065326633166</v>
      </c>
      <c r="N393" s="1267">
        <f t="shared" si="80"/>
        <v>0.86264656616415414</v>
      </c>
      <c r="O393" s="1267">
        <f t="shared" si="80"/>
        <v>0.85427135678391963</v>
      </c>
      <c r="P393" s="1267">
        <f t="shared" si="80"/>
        <v>0.86264656616415414</v>
      </c>
      <c r="Q393" s="1269">
        <f t="shared" si="80"/>
        <v>0.86306532663316582</v>
      </c>
      <c r="R393" s="1266">
        <f t="shared" si="80"/>
        <v>1.2412060301507537</v>
      </c>
      <c r="S393" s="1267">
        <f t="shared" si="80"/>
        <v>1.4221105527638191</v>
      </c>
      <c r="T393" s="1267">
        <f t="shared" si="80"/>
        <v>1.285175879396985</v>
      </c>
      <c r="U393" s="1267">
        <f t="shared" si="80"/>
        <v>1.2768006700167505</v>
      </c>
      <c r="V393" s="1269">
        <f t="shared" si="80"/>
        <v>1.2939698492462313</v>
      </c>
      <c r="W393" s="1266">
        <f t="shared" si="80"/>
        <v>1.2324120603015076</v>
      </c>
      <c r="X393" s="1267">
        <f t="shared" si="80"/>
        <v>1.2579564489112227</v>
      </c>
      <c r="Y393" s="1267">
        <f t="shared" si="80"/>
        <v>0.83710217755443883</v>
      </c>
      <c r="Z393" s="1267">
        <f t="shared" si="80"/>
        <v>0</v>
      </c>
      <c r="AA393" s="1269">
        <f t="shared" si="80"/>
        <v>0</v>
      </c>
      <c r="AB393" s="1266">
        <f t="shared" si="80"/>
        <v>0</v>
      </c>
      <c r="AC393" s="1267">
        <f t="shared" si="80"/>
        <v>0</v>
      </c>
      <c r="AD393" s="1267">
        <f t="shared" si="80"/>
        <v>0</v>
      </c>
      <c r="AE393" s="1267">
        <f t="shared" si="80"/>
        <v>0</v>
      </c>
      <c r="AF393" s="1269">
        <f t="shared" ref="AF393:AM393" si="81">AF404/$E$406</f>
        <v>0</v>
      </c>
      <c r="AG393" s="1266">
        <f t="shared" si="81"/>
        <v>0</v>
      </c>
      <c r="AH393" s="1270">
        <f t="shared" si="81"/>
        <v>0</v>
      </c>
      <c r="AI393" s="1270">
        <f t="shared" si="81"/>
        <v>0</v>
      </c>
      <c r="AJ393" s="1271">
        <f t="shared" si="81"/>
        <v>0</v>
      </c>
      <c r="AK393" s="1270">
        <f t="shared" si="81"/>
        <v>0</v>
      </c>
      <c r="AL393" s="1272">
        <f t="shared" si="81"/>
        <v>0</v>
      </c>
      <c r="AM393" s="1271">
        <f t="shared" si="81"/>
        <v>0</v>
      </c>
      <c r="AN393" s="1270"/>
      <c r="AO393" s="1270"/>
      <c r="AP393" s="1270"/>
      <c r="AQ393" s="1272"/>
      <c r="AR393" s="1273"/>
      <c r="AS393" s="1274"/>
      <c r="AT393" s="1272"/>
      <c r="AU393" s="1271"/>
      <c r="AV393" s="1270"/>
      <c r="AW393" s="1275"/>
      <c r="AX393" s="1276"/>
      <c r="AY393" s="1277"/>
      <c r="AZ393" s="1278"/>
      <c r="BA393" s="1279"/>
      <c r="BB393" s="1280"/>
      <c r="BC393" s="1061"/>
    </row>
    <row r="394" spans="1:55" ht="27" customHeight="1" thickBot="1" x14ac:dyDescent="0.6">
      <c r="A394" s="1412" t="s">
        <v>2504</v>
      </c>
      <c r="B394" s="1413"/>
      <c r="C394" s="1413"/>
      <c r="D394" s="1413"/>
      <c r="E394" s="1413"/>
      <c r="F394" s="1413"/>
      <c r="G394" s="1413"/>
      <c r="H394" s="1281">
        <f t="shared" ref="H394:AK394" si="82">(H401+H402+H403)/$E$406</f>
        <v>0.92881072026800671</v>
      </c>
      <c r="I394" s="1282">
        <f t="shared" si="82"/>
        <v>0.69765494137353434</v>
      </c>
      <c r="J394" s="1282">
        <f t="shared" si="82"/>
        <v>0.91917922948073705</v>
      </c>
      <c r="K394" s="1282">
        <f t="shared" si="82"/>
        <v>0.95268006700167507</v>
      </c>
      <c r="L394" s="1283">
        <f>(L401+L402+L403)/$E$406</f>
        <v>0.96105527638190957</v>
      </c>
      <c r="M394" s="1281">
        <f t="shared" si="82"/>
        <v>0.97989949748743721</v>
      </c>
      <c r="N394" s="1282">
        <f>(N401+N402+N403)/$E$406</f>
        <v>1.0018844221105527</v>
      </c>
      <c r="O394" s="1282">
        <f t="shared" si="82"/>
        <v>0.99350921273031823</v>
      </c>
      <c r="P394" s="1282">
        <f t="shared" si="82"/>
        <v>0.96105527638190957</v>
      </c>
      <c r="Q394" s="1284">
        <f t="shared" si="82"/>
        <v>0.97989949748743721</v>
      </c>
      <c r="R394" s="1281">
        <f t="shared" si="82"/>
        <v>0.96105527638190957</v>
      </c>
      <c r="S394" s="1282">
        <f>(S401+S402+S403)/$E$406</f>
        <v>0.95268006700167507</v>
      </c>
      <c r="T394" s="1282">
        <f t="shared" si="82"/>
        <v>0.96105527638190957</v>
      </c>
      <c r="U394" s="1282">
        <f t="shared" si="82"/>
        <v>0.95268006700167507</v>
      </c>
      <c r="V394" s="1284">
        <f t="shared" si="82"/>
        <v>0.96105527638190957</v>
      </c>
      <c r="W394" s="1281">
        <f t="shared" si="82"/>
        <v>0.96105527638190957</v>
      </c>
      <c r="X394" s="1282">
        <f t="shared" si="82"/>
        <v>0.97780569514237858</v>
      </c>
      <c r="Y394" s="1282">
        <f t="shared" si="82"/>
        <v>0.98283082077051931</v>
      </c>
      <c r="Z394" s="1282">
        <f t="shared" si="82"/>
        <v>0</v>
      </c>
      <c r="AA394" s="1284">
        <f t="shared" si="82"/>
        <v>0</v>
      </c>
      <c r="AB394" s="1281">
        <f t="shared" si="82"/>
        <v>0</v>
      </c>
      <c r="AC394" s="1282">
        <f t="shared" si="82"/>
        <v>0</v>
      </c>
      <c r="AD394" s="1282">
        <f t="shared" si="82"/>
        <v>0</v>
      </c>
      <c r="AE394" s="1282">
        <f t="shared" si="82"/>
        <v>0</v>
      </c>
      <c r="AF394" s="1284">
        <f t="shared" si="82"/>
        <v>0</v>
      </c>
      <c r="AG394" s="1281">
        <f t="shared" si="82"/>
        <v>0</v>
      </c>
      <c r="AH394" s="1282">
        <f t="shared" si="82"/>
        <v>0</v>
      </c>
      <c r="AI394" s="1282">
        <f t="shared" si="82"/>
        <v>0</v>
      </c>
      <c r="AJ394" s="1285">
        <f t="shared" si="82"/>
        <v>0</v>
      </c>
      <c r="AK394" s="1282">
        <f t="shared" si="82"/>
        <v>0</v>
      </c>
      <c r="AL394" s="1284"/>
      <c r="AM394" s="1285"/>
      <c r="AN394" s="1282"/>
      <c r="AO394" s="1282"/>
      <c r="AP394" s="1282"/>
      <c r="AQ394" s="1284"/>
      <c r="AR394" s="1286"/>
      <c r="AS394" s="1281"/>
      <c r="AT394" s="1284"/>
      <c r="AU394" s="1285"/>
      <c r="AV394" s="1282"/>
      <c r="AW394" s="1287"/>
      <c r="AX394" s="1288"/>
      <c r="AY394" s="1289"/>
      <c r="AZ394" s="1290"/>
      <c r="BA394" s="1291"/>
      <c r="BB394" s="1292"/>
      <c r="BC394" s="879"/>
    </row>
    <row r="395" spans="1:55" ht="38.25" hidden="1" customHeight="1" thickBot="1" x14ac:dyDescent="0.6">
      <c r="A395" s="1410" t="s">
        <v>2505</v>
      </c>
      <c r="B395" s="1411"/>
      <c r="C395" s="1411"/>
      <c r="D395" s="1411"/>
      <c r="E395" s="1411"/>
      <c r="F395" s="1411"/>
      <c r="G395" s="1411"/>
      <c r="H395" s="1282"/>
      <c r="I395" s="1284"/>
      <c r="J395" s="1285"/>
      <c r="K395" s="1282"/>
      <c r="L395" s="1284"/>
      <c r="M395" s="1281"/>
      <c r="N395" s="1284"/>
      <c r="O395" s="1285"/>
      <c r="P395" s="1282"/>
      <c r="Q395" s="1284"/>
      <c r="R395" s="1281"/>
      <c r="S395" s="1284"/>
      <c r="T395" s="1285"/>
      <c r="U395" s="1284"/>
      <c r="V395" s="1286"/>
      <c r="W395" s="1281"/>
      <c r="X395" s="1284"/>
      <c r="Y395" s="1285"/>
      <c r="Z395" s="1282"/>
      <c r="AA395" s="1284"/>
      <c r="AB395" s="1281"/>
      <c r="AC395" s="1282"/>
      <c r="AD395" s="1282"/>
      <c r="AE395" s="1282"/>
      <c r="AF395" s="1284"/>
      <c r="AG395" s="1293"/>
      <c r="AH395" s="1281"/>
      <c r="AI395" s="1282"/>
      <c r="AJ395" s="1282"/>
      <c r="AK395" s="1282"/>
      <c r="AL395" s="1284"/>
      <c r="AM395" s="1285"/>
      <c r="AN395" s="1282"/>
      <c r="AO395" s="1282"/>
      <c r="AP395" s="1282"/>
      <c r="AQ395" s="1284"/>
      <c r="AR395" s="1293"/>
      <c r="AS395" s="1281"/>
      <c r="AT395" s="1284"/>
      <c r="AU395" s="1285"/>
      <c r="AV395" s="1282"/>
      <c r="AW395" s="1291"/>
      <c r="AX395" s="1288"/>
      <c r="AY395" s="1289"/>
      <c r="AZ395" s="1290"/>
      <c r="BA395" s="1291"/>
      <c r="BB395" s="1292"/>
      <c r="BC395" s="879"/>
    </row>
    <row r="396" spans="1:55" ht="27" customHeight="1" thickBot="1" x14ac:dyDescent="0.6">
      <c r="A396" s="1402" t="s">
        <v>2506</v>
      </c>
      <c r="B396" s="1403"/>
      <c r="C396" s="1403"/>
      <c r="D396" s="1403"/>
      <c r="E396" s="1403"/>
      <c r="F396" s="1403"/>
      <c r="G396" s="1403"/>
      <c r="H396" s="1294">
        <f>($I$406*H161)/$E$406</f>
        <v>0.63567839195979903</v>
      </c>
      <c r="I396" s="1295">
        <f t="shared" ref="I396:AM396" si="83">($I$406*I161)/$E$406</f>
        <v>0.40452261306532661</v>
      </c>
      <c r="J396" s="1296">
        <f t="shared" si="83"/>
        <v>0.62604690117252937</v>
      </c>
      <c r="K396" s="1296">
        <f t="shared" si="83"/>
        <v>0.62604690117252937</v>
      </c>
      <c r="L396" s="1296">
        <f t="shared" si="83"/>
        <v>0.62604690117252937</v>
      </c>
      <c r="M396" s="1296">
        <f t="shared" si="83"/>
        <v>0.57788944723618085</v>
      </c>
      <c r="N396" s="1296">
        <f t="shared" si="83"/>
        <v>0.55381072026800671</v>
      </c>
      <c r="O396" s="1296">
        <f t="shared" si="83"/>
        <v>0.55381072026800671</v>
      </c>
      <c r="P396" s="1296">
        <f t="shared" si="83"/>
        <v>0.62604690117252937</v>
      </c>
      <c r="Q396" s="1296">
        <f t="shared" si="83"/>
        <v>0.57788944723618085</v>
      </c>
      <c r="R396" s="1296">
        <f t="shared" si="83"/>
        <v>0.62604690117252937</v>
      </c>
      <c r="S396" s="1296">
        <f t="shared" si="83"/>
        <v>0.62604690117252937</v>
      </c>
      <c r="T396" s="1296">
        <f t="shared" si="83"/>
        <v>0.62604690117252937</v>
      </c>
      <c r="U396" s="1296">
        <f t="shared" si="83"/>
        <v>0.62604690117252937</v>
      </c>
      <c r="V396" s="1296">
        <f t="shared" si="83"/>
        <v>0.62604690117252937</v>
      </c>
      <c r="W396" s="1296">
        <f t="shared" si="83"/>
        <v>0.62604690117252937</v>
      </c>
      <c r="X396" s="1296">
        <f t="shared" si="83"/>
        <v>0.62604690117252937</v>
      </c>
      <c r="Y396" s="1296">
        <f t="shared" si="83"/>
        <v>0.664572864321608</v>
      </c>
      <c r="Z396" s="1296">
        <f t="shared" si="83"/>
        <v>0</v>
      </c>
      <c r="AA396" s="1296">
        <f t="shared" si="83"/>
        <v>0</v>
      </c>
      <c r="AB396" s="1296">
        <f t="shared" si="83"/>
        <v>0</v>
      </c>
      <c r="AC396" s="1296">
        <f t="shared" si="83"/>
        <v>0</v>
      </c>
      <c r="AD396" s="1296">
        <f t="shared" si="83"/>
        <v>0</v>
      </c>
      <c r="AE396" s="1296">
        <f t="shared" si="83"/>
        <v>0</v>
      </c>
      <c r="AF396" s="1296">
        <f t="shared" si="83"/>
        <v>0</v>
      </c>
      <c r="AG396" s="1296">
        <f t="shared" si="83"/>
        <v>0</v>
      </c>
      <c r="AH396" s="1297">
        <f t="shared" si="83"/>
        <v>0</v>
      </c>
      <c r="AI396" s="1298">
        <f t="shared" si="83"/>
        <v>0</v>
      </c>
      <c r="AJ396" s="1299">
        <f t="shared" si="83"/>
        <v>0</v>
      </c>
      <c r="AK396" s="1300">
        <f t="shared" si="83"/>
        <v>0</v>
      </c>
      <c r="AL396" s="1299">
        <f t="shared" si="83"/>
        <v>0</v>
      </c>
      <c r="AM396" s="1301">
        <f t="shared" si="83"/>
        <v>0</v>
      </c>
      <c r="AN396" s="1302"/>
      <c r="AO396" s="1299"/>
      <c r="AP396" s="1302"/>
      <c r="AQ396" s="1299"/>
      <c r="AR396" s="1300"/>
      <c r="AS396" s="1301"/>
      <c r="AT396" s="1303"/>
      <c r="AU396" s="1302"/>
      <c r="AV396" s="1304"/>
      <c r="AW396" s="1305"/>
      <c r="AX396" s="1306"/>
      <c r="AY396" s="1307"/>
      <c r="AZ396" s="1308"/>
      <c r="BA396" s="1309"/>
      <c r="BB396" s="1310"/>
      <c r="BC396" s="1311"/>
    </row>
    <row r="397" spans="1:55" ht="27" customHeight="1" thickBot="1" x14ac:dyDescent="0.6">
      <c r="A397" s="1402" t="s">
        <v>2507</v>
      </c>
      <c r="B397" s="1403"/>
      <c r="C397" s="1403"/>
      <c r="D397" s="1403"/>
      <c r="E397" s="1403"/>
      <c r="F397" s="1403"/>
      <c r="G397" s="1403"/>
      <c r="H397" s="1294">
        <f>($I$407*H167)/$E$406</f>
        <v>0</v>
      </c>
      <c r="I397" s="1296">
        <f t="shared" ref="I397:AM397" si="84">($I$407*I167)/$E$406</f>
        <v>0</v>
      </c>
      <c r="J397" s="1296">
        <f t="shared" si="84"/>
        <v>0</v>
      </c>
      <c r="K397" s="1296">
        <f t="shared" si="84"/>
        <v>0</v>
      </c>
      <c r="L397" s="1296">
        <f t="shared" si="84"/>
        <v>0</v>
      </c>
      <c r="M397" s="1296">
        <f t="shared" si="84"/>
        <v>7.5376884422110546E-2</v>
      </c>
      <c r="N397" s="1296">
        <f t="shared" si="84"/>
        <v>0.11306532663316583</v>
      </c>
      <c r="O397" s="1296">
        <f t="shared" si="84"/>
        <v>0.11306532663316583</v>
      </c>
      <c r="P397" s="1296">
        <f t="shared" si="84"/>
        <v>0</v>
      </c>
      <c r="Q397" s="1296">
        <f t="shared" si="84"/>
        <v>7.5376884422110546E-2</v>
      </c>
      <c r="R397" s="1296">
        <f t="shared" si="84"/>
        <v>0</v>
      </c>
      <c r="S397" s="1296">
        <f t="shared" si="84"/>
        <v>0</v>
      </c>
      <c r="T397" s="1296">
        <f t="shared" si="84"/>
        <v>0</v>
      </c>
      <c r="U397" s="1296">
        <f t="shared" si="84"/>
        <v>0</v>
      </c>
      <c r="V397" s="1296">
        <f t="shared" si="84"/>
        <v>0</v>
      </c>
      <c r="W397" s="1296">
        <f t="shared" si="84"/>
        <v>0</v>
      </c>
      <c r="X397" s="1296">
        <f t="shared" si="84"/>
        <v>0</v>
      </c>
      <c r="Y397" s="1296">
        <f t="shared" si="84"/>
        <v>0</v>
      </c>
      <c r="Z397" s="1296">
        <f t="shared" si="84"/>
        <v>0</v>
      </c>
      <c r="AA397" s="1296">
        <f t="shared" si="84"/>
        <v>0</v>
      </c>
      <c r="AB397" s="1296">
        <f t="shared" si="84"/>
        <v>0</v>
      </c>
      <c r="AC397" s="1296">
        <f t="shared" si="84"/>
        <v>0</v>
      </c>
      <c r="AD397" s="1296">
        <f t="shared" si="84"/>
        <v>0</v>
      </c>
      <c r="AE397" s="1296">
        <f t="shared" si="84"/>
        <v>0</v>
      </c>
      <c r="AF397" s="1296">
        <f t="shared" si="84"/>
        <v>0</v>
      </c>
      <c r="AG397" s="1296">
        <f t="shared" si="84"/>
        <v>0</v>
      </c>
      <c r="AH397" s="1312">
        <f t="shared" si="84"/>
        <v>0</v>
      </c>
      <c r="AI397" s="1297">
        <f t="shared" si="84"/>
        <v>0</v>
      </c>
      <c r="AJ397" s="1297">
        <f t="shared" si="84"/>
        <v>0</v>
      </c>
      <c r="AK397" s="1297">
        <f t="shared" si="84"/>
        <v>0</v>
      </c>
      <c r="AL397" s="1299">
        <f t="shared" si="84"/>
        <v>0</v>
      </c>
      <c r="AM397" s="1301">
        <f t="shared" si="84"/>
        <v>0</v>
      </c>
      <c r="AN397" s="1302"/>
      <c r="AO397" s="1299"/>
      <c r="AP397" s="1302"/>
      <c r="AQ397" s="1299"/>
      <c r="AR397" s="1300"/>
      <c r="AS397" s="1301"/>
      <c r="AT397" s="1303"/>
      <c r="AU397" s="1302"/>
      <c r="AV397" s="1304"/>
      <c r="AW397" s="1305"/>
      <c r="AX397" s="1306"/>
      <c r="AY397" s="1307"/>
      <c r="AZ397" s="1308"/>
      <c r="BA397" s="1309"/>
      <c r="BB397" s="1310"/>
      <c r="BC397" s="1311"/>
    </row>
    <row r="398" spans="1:55" ht="27" customHeight="1" thickBot="1" x14ac:dyDescent="0.6">
      <c r="A398" s="1402" t="s">
        <v>2508</v>
      </c>
      <c r="B398" s="1403"/>
      <c r="C398" s="1403"/>
      <c r="D398" s="1403"/>
      <c r="E398" s="1403"/>
      <c r="F398" s="1403"/>
      <c r="G398" s="1403"/>
      <c r="H398" s="1294">
        <f>($I$408*H214)/$E$406</f>
        <v>0.29313232830820768</v>
      </c>
      <c r="I398" s="1294">
        <f t="shared" ref="I398:AM398" si="85">($I$408*I214)/$E$406</f>
        <v>0.29313232830820768</v>
      </c>
      <c r="J398" s="1294">
        <f t="shared" si="85"/>
        <v>0.29313232830820768</v>
      </c>
      <c r="K398" s="1294">
        <f t="shared" si="85"/>
        <v>0.32663316582914576</v>
      </c>
      <c r="L398" s="1294">
        <f t="shared" si="85"/>
        <v>0.33500837520938026</v>
      </c>
      <c r="M398" s="1294">
        <f t="shared" si="85"/>
        <v>0.32663316582914576</v>
      </c>
      <c r="N398" s="1294">
        <f t="shared" si="85"/>
        <v>0.33500837520938026</v>
      </c>
      <c r="O398" s="1294">
        <f t="shared" si="85"/>
        <v>0.32663316582914576</v>
      </c>
      <c r="P398" s="1294">
        <f t="shared" si="85"/>
        <v>0.33500837520938026</v>
      </c>
      <c r="Q398" s="1294">
        <f t="shared" si="85"/>
        <v>0.32663316582914576</v>
      </c>
      <c r="R398" s="1294">
        <f t="shared" si="85"/>
        <v>0.33500837520938026</v>
      </c>
      <c r="S398" s="1294">
        <f t="shared" si="85"/>
        <v>0.32663316582914576</v>
      </c>
      <c r="T398" s="1294">
        <f t="shared" si="85"/>
        <v>0.33500837520938026</v>
      </c>
      <c r="U398" s="1294">
        <f t="shared" si="85"/>
        <v>0.32663316582914576</v>
      </c>
      <c r="V398" s="1294">
        <f t="shared" si="85"/>
        <v>0.33500837520938026</v>
      </c>
      <c r="W398" s="1294">
        <f t="shared" si="85"/>
        <v>0.33500837520938026</v>
      </c>
      <c r="X398" s="1294">
        <f t="shared" si="85"/>
        <v>0.35175879396984927</v>
      </c>
      <c r="Y398" s="1294">
        <f t="shared" si="85"/>
        <v>0.31825795644891125</v>
      </c>
      <c r="Z398" s="1294">
        <f t="shared" si="85"/>
        <v>0</v>
      </c>
      <c r="AA398" s="1294">
        <f t="shared" si="85"/>
        <v>0</v>
      </c>
      <c r="AB398" s="1294">
        <f t="shared" si="85"/>
        <v>0</v>
      </c>
      <c r="AC398" s="1294">
        <f t="shared" si="85"/>
        <v>0</v>
      </c>
      <c r="AD398" s="1294">
        <f t="shared" si="85"/>
        <v>0</v>
      </c>
      <c r="AE398" s="1294">
        <f t="shared" si="85"/>
        <v>0</v>
      </c>
      <c r="AF398" s="1294">
        <f t="shared" si="85"/>
        <v>0</v>
      </c>
      <c r="AG398" s="1294">
        <f t="shared" si="85"/>
        <v>0</v>
      </c>
      <c r="AH398" s="1313">
        <f t="shared" si="85"/>
        <v>0</v>
      </c>
      <c r="AI398" s="1314">
        <f t="shared" si="85"/>
        <v>0</v>
      </c>
      <c r="AJ398" s="1315">
        <f t="shared" si="85"/>
        <v>0</v>
      </c>
      <c r="AK398" s="1313">
        <f t="shared" si="85"/>
        <v>0</v>
      </c>
      <c r="AL398" s="1315">
        <f t="shared" si="85"/>
        <v>0</v>
      </c>
      <c r="AM398" s="1316">
        <f t="shared" si="85"/>
        <v>0</v>
      </c>
      <c r="AN398" s="1317"/>
      <c r="AO398" s="1315"/>
      <c r="AP398" s="1317"/>
      <c r="AQ398" s="1315"/>
      <c r="AR398" s="1313"/>
      <c r="AS398" s="1316"/>
      <c r="AT398" s="1318"/>
      <c r="AU398" s="1317"/>
      <c r="AV398" s="1319"/>
      <c r="AW398" s="1305"/>
      <c r="AX398" s="1306"/>
      <c r="AY398" s="1307"/>
      <c r="AZ398" s="1308"/>
      <c r="BA398" s="1309"/>
      <c r="BB398" s="1310"/>
      <c r="BC398" s="1311"/>
    </row>
    <row r="399" spans="1:55" ht="27" customHeight="1" thickBot="1" x14ac:dyDescent="0.6">
      <c r="A399" s="1402" t="s">
        <v>2509</v>
      </c>
      <c r="B399" s="1403"/>
      <c r="C399" s="1403"/>
      <c r="D399" s="1403"/>
      <c r="E399" s="1403"/>
      <c r="F399" s="1403"/>
      <c r="G399" s="1403"/>
      <c r="H399" s="1294">
        <f>($I$409*H89+H77+H71)/$E$406</f>
        <v>0</v>
      </c>
      <c r="I399" s="1294">
        <f t="shared" ref="I399:AM399" si="86">($I$409*I89+I77+I71)/$E$406</f>
        <v>0</v>
      </c>
      <c r="J399" s="1294">
        <f t="shared" si="86"/>
        <v>0</v>
      </c>
      <c r="K399" s="1294">
        <f t="shared" si="86"/>
        <v>6.28140703517588E-5</v>
      </c>
      <c r="L399" s="1294">
        <f t="shared" si="86"/>
        <v>1.0469011725293132E-4</v>
      </c>
      <c r="M399" s="1294">
        <f t="shared" si="86"/>
        <v>1.0469011725293132E-4</v>
      </c>
      <c r="N399" s="1294">
        <f t="shared" si="86"/>
        <v>0</v>
      </c>
      <c r="O399" s="1294">
        <f t="shared" si="86"/>
        <v>0</v>
      </c>
      <c r="P399" s="1294">
        <f t="shared" si="86"/>
        <v>0</v>
      </c>
      <c r="Q399" s="1294">
        <f t="shared" si="86"/>
        <v>0</v>
      </c>
      <c r="R399" s="1294">
        <f t="shared" si="86"/>
        <v>4.187604690117253E-4</v>
      </c>
      <c r="S399" s="1294">
        <f t="shared" si="86"/>
        <v>6.2814070351758795E-4</v>
      </c>
      <c r="T399" s="1294">
        <f t="shared" si="86"/>
        <v>0.17600502512562813</v>
      </c>
      <c r="U399" s="1294">
        <f t="shared" si="86"/>
        <v>0.17600502512562813</v>
      </c>
      <c r="V399" s="1294">
        <f t="shared" si="86"/>
        <v>0.17600502512562813</v>
      </c>
      <c r="W399" s="1294">
        <f t="shared" si="86"/>
        <v>0.17587939698492464</v>
      </c>
      <c r="X399" s="1294">
        <f t="shared" si="86"/>
        <v>0.17587939698492464</v>
      </c>
      <c r="Y399" s="1294">
        <f t="shared" si="86"/>
        <v>0</v>
      </c>
      <c r="Z399" s="1294">
        <f t="shared" si="86"/>
        <v>0</v>
      </c>
      <c r="AA399" s="1294">
        <f t="shared" si="86"/>
        <v>0</v>
      </c>
      <c r="AB399" s="1294">
        <f t="shared" si="86"/>
        <v>0</v>
      </c>
      <c r="AC399" s="1294">
        <f t="shared" si="86"/>
        <v>0</v>
      </c>
      <c r="AD399" s="1294">
        <f t="shared" si="86"/>
        <v>0</v>
      </c>
      <c r="AE399" s="1294">
        <f t="shared" si="86"/>
        <v>0</v>
      </c>
      <c r="AF399" s="1294">
        <f t="shared" si="86"/>
        <v>0</v>
      </c>
      <c r="AG399" s="1294">
        <f t="shared" si="86"/>
        <v>0</v>
      </c>
      <c r="AH399" s="1320">
        <f t="shared" si="86"/>
        <v>0</v>
      </c>
      <c r="AI399" s="1306">
        <f t="shared" si="86"/>
        <v>0</v>
      </c>
      <c r="AJ399" s="1307">
        <f t="shared" si="86"/>
        <v>0</v>
      </c>
      <c r="AK399" s="1320">
        <f t="shared" si="86"/>
        <v>0</v>
      </c>
      <c r="AL399" s="1307">
        <f t="shared" si="86"/>
        <v>0</v>
      </c>
      <c r="AM399" s="1308">
        <f t="shared" si="86"/>
        <v>0</v>
      </c>
      <c r="AN399" s="1321"/>
      <c r="AO399" s="1307"/>
      <c r="AP399" s="1321"/>
      <c r="AQ399" s="1307"/>
      <c r="AR399" s="1320"/>
      <c r="AS399" s="1308"/>
      <c r="AT399" s="1322"/>
      <c r="AU399" s="1321"/>
      <c r="AV399" s="1323"/>
      <c r="AW399" s="1305"/>
      <c r="AX399" s="1306"/>
      <c r="AY399" s="1307"/>
      <c r="AZ399" s="1308"/>
      <c r="BA399" s="1309"/>
      <c r="BB399" s="1310"/>
      <c r="BC399" s="1311"/>
    </row>
    <row r="400" spans="1:55" ht="27" customHeight="1" thickBot="1" x14ac:dyDescent="0.6">
      <c r="A400" s="1404" t="s">
        <v>2510</v>
      </c>
      <c r="B400" s="1405"/>
      <c r="C400" s="1405"/>
      <c r="D400" s="1405"/>
      <c r="E400" s="1405"/>
      <c r="F400" s="1405"/>
      <c r="G400" s="1405"/>
      <c r="H400" s="1324">
        <f>($I$410*H77)/$E$406</f>
        <v>0</v>
      </c>
      <c r="I400" s="1324">
        <f t="shared" ref="I400:AM400" si="87">($I$410*I77)/$E$406</f>
        <v>0</v>
      </c>
      <c r="J400" s="1325">
        <f t="shared" si="87"/>
        <v>0</v>
      </c>
      <c r="K400" s="1324">
        <f t="shared" si="87"/>
        <v>0</v>
      </c>
      <c r="L400" s="1324">
        <f t="shared" si="87"/>
        <v>0</v>
      </c>
      <c r="M400" s="1324">
        <f t="shared" si="87"/>
        <v>0</v>
      </c>
      <c r="N400" s="1324">
        <f t="shared" si="87"/>
        <v>0</v>
      </c>
      <c r="O400" s="1325">
        <f t="shared" si="87"/>
        <v>0</v>
      </c>
      <c r="P400" s="1324">
        <f t="shared" si="87"/>
        <v>0</v>
      </c>
      <c r="Q400" s="1324">
        <f t="shared" si="87"/>
        <v>0</v>
      </c>
      <c r="R400" s="1326">
        <f t="shared" si="87"/>
        <v>0.20268006700167504</v>
      </c>
      <c r="S400" s="1327">
        <f t="shared" si="87"/>
        <v>0.30402010050251255</v>
      </c>
      <c r="T400" s="1328">
        <f t="shared" si="87"/>
        <v>0</v>
      </c>
      <c r="U400" s="1329">
        <f t="shared" si="87"/>
        <v>0</v>
      </c>
      <c r="V400" s="1330">
        <f t="shared" si="87"/>
        <v>0</v>
      </c>
      <c r="W400" s="1331">
        <f t="shared" si="87"/>
        <v>0</v>
      </c>
      <c r="X400" s="1327">
        <f t="shared" si="87"/>
        <v>0</v>
      </c>
      <c r="Y400" s="1328">
        <f t="shared" si="87"/>
        <v>0</v>
      </c>
      <c r="Z400" s="1330">
        <f t="shared" si="87"/>
        <v>0</v>
      </c>
      <c r="AA400" s="1329">
        <f t="shared" si="87"/>
        <v>0</v>
      </c>
      <c r="AB400" s="1331">
        <f t="shared" si="87"/>
        <v>0</v>
      </c>
      <c r="AC400" s="1327">
        <f t="shared" si="87"/>
        <v>0</v>
      </c>
      <c r="AD400" s="1328">
        <f t="shared" si="87"/>
        <v>0</v>
      </c>
      <c r="AE400" s="1329">
        <f t="shared" si="87"/>
        <v>0</v>
      </c>
      <c r="AF400" s="1330">
        <f t="shared" si="87"/>
        <v>0</v>
      </c>
      <c r="AG400" s="1329">
        <f t="shared" si="87"/>
        <v>0</v>
      </c>
      <c r="AH400" s="1330">
        <f t="shared" si="87"/>
        <v>0</v>
      </c>
      <c r="AI400" s="1328">
        <f t="shared" si="87"/>
        <v>0</v>
      </c>
      <c r="AJ400" s="1329">
        <f t="shared" si="87"/>
        <v>0</v>
      </c>
      <c r="AK400" s="1330">
        <f t="shared" si="87"/>
        <v>0</v>
      </c>
      <c r="AL400" s="1329">
        <f t="shared" si="87"/>
        <v>0</v>
      </c>
      <c r="AM400" s="1331">
        <f t="shared" si="87"/>
        <v>0</v>
      </c>
      <c r="AN400" s="1327"/>
      <c r="AO400" s="1329"/>
      <c r="AP400" s="1327"/>
      <c r="AQ400" s="1329"/>
      <c r="AR400" s="1330"/>
      <c r="AS400" s="1331"/>
      <c r="AT400" s="1332"/>
      <c r="AU400" s="1327"/>
      <c r="AV400" s="1333"/>
      <c r="AW400" s="1334"/>
      <c r="AX400" s="1328"/>
      <c r="AY400" s="1329"/>
      <c r="AZ400" s="1331"/>
      <c r="BA400" s="1335"/>
      <c r="BB400" s="1336"/>
      <c r="BC400" s="1311"/>
    </row>
    <row r="401" spans="1:55" ht="27" customHeight="1" thickBot="1" x14ac:dyDescent="0.6">
      <c r="A401" s="1406" t="s">
        <v>2511</v>
      </c>
      <c r="B401" s="1407"/>
      <c r="C401" s="1407"/>
      <c r="D401" s="1407"/>
      <c r="E401" s="1407"/>
      <c r="F401" s="1407"/>
      <c r="G401" s="1407"/>
      <c r="H401" s="1337">
        <f>$I$406*(H161+H208)</f>
        <v>30360</v>
      </c>
      <c r="I401" s="1337">
        <f t="shared" ref="I401:AM401" si="88">$I$406*(I161+I208)</f>
        <v>19320</v>
      </c>
      <c r="J401" s="1337">
        <f t="shared" si="88"/>
        <v>29900</v>
      </c>
      <c r="K401" s="1337">
        <f t="shared" si="88"/>
        <v>29900</v>
      </c>
      <c r="L401" s="1337">
        <f t="shared" si="88"/>
        <v>29900</v>
      </c>
      <c r="M401" s="1337">
        <f t="shared" si="88"/>
        <v>27600</v>
      </c>
      <c r="N401" s="1337">
        <f t="shared" si="88"/>
        <v>26450</v>
      </c>
      <c r="O401" s="1337">
        <f t="shared" si="88"/>
        <v>26450</v>
      </c>
      <c r="P401" s="1337">
        <f t="shared" si="88"/>
        <v>29900</v>
      </c>
      <c r="Q401" s="1337">
        <f t="shared" si="88"/>
        <v>27600</v>
      </c>
      <c r="R401" s="1337">
        <f t="shared" si="88"/>
        <v>29900</v>
      </c>
      <c r="S401" s="1337">
        <f t="shared" si="88"/>
        <v>29900</v>
      </c>
      <c r="T401" s="1337">
        <f t="shared" si="88"/>
        <v>29900</v>
      </c>
      <c r="U401" s="1337">
        <f t="shared" si="88"/>
        <v>29900</v>
      </c>
      <c r="V401" s="1337">
        <f t="shared" si="88"/>
        <v>29900</v>
      </c>
      <c r="W401" s="1337">
        <f t="shared" si="88"/>
        <v>29900</v>
      </c>
      <c r="X401" s="1337">
        <f t="shared" si="88"/>
        <v>29900</v>
      </c>
      <c r="Y401" s="1337">
        <f t="shared" si="88"/>
        <v>31740</v>
      </c>
      <c r="Z401" s="1337">
        <f t="shared" si="88"/>
        <v>0</v>
      </c>
      <c r="AA401" s="1337">
        <f t="shared" si="88"/>
        <v>0</v>
      </c>
      <c r="AB401" s="1337">
        <f t="shared" si="88"/>
        <v>0</v>
      </c>
      <c r="AC401" s="1337">
        <f t="shared" si="88"/>
        <v>0</v>
      </c>
      <c r="AD401" s="1337">
        <f t="shared" si="88"/>
        <v>0</v>
      </c>
      <c r="AE401" s="1337">
        <f t="shared" si="88"/>
        <v>0</v>
      </c>
      <c r="AF401" s="1337">
        <f t="shared" si="88"/>
        <v>0</v>
      </c>
      <c r="AG401" s="1337">
        <f t="shared" si="88"/>
        <v>0</v>
      </c>
      <c r="AH401" s="1338">
        <f t="shared" si="88"/>
        <v>0</v>
      </c>
      <c r="AI401" s="1328">
        <f t="shared" si="88"/>
        <v>0</v>
      </c>
      <c r="AJ401" s="1329">
        <f t="shared" si="88"/>
        <v>0</v>
      </c>
      <c r="AK401" s="1330">
        <f t="shared" si="88"/>
        <v>0</v>
      </c>
      <c r="AL401" s="1329">
        <f t="shared" si="88"/>
        <v>0</v>
      </c>
      <c r="AM401" s="1331">
        <f t="shared" si="88"/>
        <v>0</v>
      </c>
      <c r="AN401" s="1327"/>
      <c r="AO401" s="1329"/>
      <c r="AP401" s="1327"/>
      <c r="AQ401" s="1329"/>
      <c r="AR401" s="1330"/>
      <c r="AS401" s="1331"/>
      <c r="AT401" s="1332"/>
      <c r="AU401" s="1327"/>
      <c r="AV401" s="1333"/>
      <c r="AW401" s="1334"/>
      <c r="AX401" s="1328"/>
      <c r="AY401" s="1329"/>
      <c r="AZ401" s="1331"/>
      <c r="BA401" s="1335"/>
      <c r="BB401" s="1336"/>
      <c r="BC401" s="1311"/>
    </row>
    <row r="402" spans="1:55" ht="27" customHeight="1" thickBot="1" x14ac:dyDescent="0.6">
      <c r="A402" s="1396" t="s">
        <v>2512</v>
      </c>
      <c r="B402" s="1397"/>
      <c r="C402" s="1397"/>
      <c r="D402" s="1397"/>
      <c r="E402" s="1397"/>
      <c r="F402" s="1397"/>
      <c r="G402" s="1397"/>
      <c r="H402" s="1337">
        <f>$I$407*H167</f>
        <v>0</v>
      </c>
      <c r="I402" s="1337">
        <f t="shared" ref="I402:AM402" si="89">$I$407*I167</f>
        <v>0</v>
      </c>
      <c r="J402" s="1337">
        <f t="shared" si="89"/>
        <v>0</v>
      </c>
      <c r="K402" s="1337">
        <f t="shared" si="89"/>
        <v>0</v>
      </c>
      <c r="L402" s="1337">
        <f t="shared" si="89"/>
        <v>0</v>
      </c>
      <c r="M402" s="1337">
        <f t="shared" si="89"/>
        <v>3600</v>
      </c>
      <c r="N402" s="1337">
        <f t="shared" si="89"/>
        <v>5400</v>
      </c>
      <c r="O402" s="1337">
        <f t="shared" si="89"/>
        <v>5400</v>
      </c>
      <c r="P402" s="1337">
        <f t="shared" si="89"/>
        <v>0</v>
      </c>
      <c r="Q402" s="1337">
        <f t="shared" si="89"/>
        <v>3600</v>
      </c>
      <c r="R402" s="1337">
        <f t="shared" si="89"/>
        <v>0</v>
      </c>
      <c r="S402" s="1337">
        <f t="shared" si="89"/>
        <v>0</v>
      </c>
      <c r="T402" s="1337">
        <f t="shared" si="89"/>
        <v>0</v>
      </c>
      <c r="U402" s="1337">
        <f t="shared" si="89"/>
        <v>0</v>
      </c>
      <c r="V402" s="1337">
        <f t="shared" si="89"/>
        <v>0</v>
      </c>
      <c r="W402" s="1337">
        <f t="shared" si="89"/>
        <v>0</v>
      </c>
      <c r="X402" s="1337">
        <f t="shared" si="89"/>
        <v>0</v>
      </c>
      <c r="Y402" s="1337">
        <f t="shared" si="89"/>
        <v>0</v>
      </c>
      <c r="Z402" s="1337">
        <f t="shared" si="89"/>
        <v>0</v>
      </c>
      <c r="AA402" s="1337">
        <f t="shared" si="89"/>
        <v>0</v>
      </c>
      <c r="AB402" s="1337">
        <f t="shared" si="89"/>
        <v>0</v>
      </c>
      <c r="AC402" s="1337">
        <f t="shared" si="89"/>
        <v>0</v>
      </c>
      <c r="AD402" s="1337">
        <f t="shared" si="89"/>
        <v>0</v>
      </c>
      <c r="AE402" s="1337">
        <f t="shared" si="89"/>
        <v>0</v>
      </c>
      <c r="AF402" s="1337">
        <f t="shared" si="89"/>
        <v>0</v>
      </c>
      <c r="AG402" s="1337">
        <f t="shared" si="89"/>
        <v>0</v>
      </c>
      <c r="AH402" s="1339">
        <f t="shared" si="89"/>
        <v>0</v>
      </c>
      <c r="AI402" s="1328">
        <f t="shared" si="89"/>
        <v>0</v>
      </c>
      <c r="AJ402" s="1329">
        <f t="shared" si="89"/>
        <v>0</v>
      </c>
      <c r="AK402" s="1330">
        <f t="shared" si="89"/>
        <v>0</v>
      </c>
      <c r="AL402" s="1329">
        <f t="shared" si="89"/>
        <v>0</v>
      </c>
      <c r="AM402" s="1331">
        <f t="shared" si="89"/>
        <v>0</v>
      </c>
      <c r="AN402" s="1327"/>
      <c r="AO402" s="1329"/>
      <c r="AP402" s="1327"/>
      <c r="AQ402" s="1329"/>
      <c r="AR402" s="1330"/>
      <c r="AS402" s="1331"/>
      <c r="AT402" s="1332"/>
      <c r="AU402" s="1327"/>
      <c r="AV402" s="1333"/>
      <c r="AW402" s="1334"/>
      <c r="AX402" s="1328"/>
      <c r="AY402" s="1329"/>
      <c r="AZ402" s="1331"/>
      <c r="BA402" s="1335"/>
      <c r="BB402" s="1336"/>
      <c r="BC402" s="1311"/>
    </row>
    <row r="403" spans="1:55" ht="27" customHeight="1" thickBot="1" x14ac:dyDescent="0.6">
      <c r="A403" s="1396" t="s">
        <v>2508</v>
      </c>
      <c r="B403" s="1397"/>
      <c r="C403" s="1397"/>
      <c r="D403" s="1397"/>
      <c r="E403" s="1397"/>
      <c r="F403" s="1397"/>
      <c r="G403" s="1397"/>
      <c r="H403" s="1337">
        <f>$I$408*H214</f>
        <v>14000</v>
      </c>
      <c r="I403" s="1337">
        <f t="shared" ref="I403:AM403" si="90">$I$408*I214</f>
        <v>14000</v>
      </c>
      <c r="J403" s="1337">
        <f t="shared" si="90"/>
        <v>14000</v>
      </c>
      <c r="K403" s="1337">
        <f t="shared" si="90"/>
        <v>15600</v>
      </c>
      <c r="L403" s="1337">
        <f t="shared" si="90"/>
        <v>16000</v>
      </c>
      <c r="M403" s="1337">
        <f t="shared" si="90"/>
        <v>15600</v>
      </c>
      <c r="N403" s="1337">
        <f t="shared" si="90"/>
        <v>16000</v>
      </c>
      <c r="O403" s="1337">
        <f t="shared" si="90"/>
        <v>15600</v>
      </c>
      <c r="P403" s="1337">
        <f t="shared" si="90"/>
        <v>16000</v>
      </c>
      <c r="Q403" s="1337">
        <f t="shared" si="90"/>
        <v>15600</v>
      </c>
      <c r="R403" s="1337">
        <f t="shared" si="90"/>
        <v>16000</v>
      </c>
      <c r="S403" s="1337">
        <f t="shared" si="90"/>
        <v>15600</v>
      </c>
      <c r="T403" s="1337">
        <f t="shared" si="90"/>
        <v>16000</v>
      </c>
      <c r="U403" s="1337">
        <f t="shared" si="90"/>
        <v>15600</v>
      </c>
      <c r="V403" s="1337">
        <f t="shared" si="90"/>
        <v>16000</v>
      </c>
      <c r="W403" s="1337">
        <f t="shared" si="90"/>
        <v>16000</v>
      </c>
      <c r="X403" s="1337">
        <f t="shared" si="90"/>
        <v>16800</v>
      </c>
      <c r="Y403" s="1337">
        <f t="shared" si="90"/>
        <v>15200</v>
      </c>
      <c r="Z403" s="1337">
        <f t="shared" si="90"/>
        <v>0</v>
      </c>
      <c r="AA403" s="1337">
        <f t="shared" si="90"/>
        <v>0</v>
      </c>
      <c r="AB403" s="1337">
        <f t="shared" si="90"/>
        <v>0</v>
      </c>
      <c r="AC403" s="1337">
        <f t="shared" si="90"/>
        <v>0</v>
      </c>
      <c r="AD403" s="1337">
        <f t="shared" si="90"/>
        <v>0</v>
      </c>
      <c r="AE403" s="1337">
        <f t="shared" si="90"/>
        <v>0</v>
      </c>
      <c r="AF403" s="1337">
        <f t="shared" si="90"/>
        <v>0</v>
      </c>
      <c r="AG403" s="1337">
        <f t="shared" si="90"/>
        <v>0</v>
      </c>
      <c r="AH403" s="1340">
        <f t="shared" si="90"/>
        <v>0</v>
      </c>
      <c r="AI403" s="1341">
        <f t="shared" si="90"/>
        <v>0</v>
      </c>
      <c r="AJ403" s="1342">
        <f t="shared" si="90"/>
        <v>0</v>
      </c>
      <c r="AK403" s="1343">
        <f t="shared" si="90"/>
        <v>0</v>
      </c>
      <c r="AL403" s="1342">
        <f t="shared" si="90"/>
        <v>0</v>
      </c>
      <c r="AM403" s="1344">
        <f t="shared" si="90"/>
        <v>0</v>
      </c>
      <c r="AN403" s="1345"/>
      <c r="AO403" s="1342"/>
      <c r="AP403" s="1345"/>
      <c r="AQ403" s="1342"/>
      <c r="AR403" s="1343"/>
      <c r="AS403" s="1344"/>
      <c r="AT403" s="1346"/>
      <c r="AU403" s="1345"/>
      <c r="AV403" s="1347"/>
      <c r="AW403" s="1348"/>
      <c r="AX403" s="1341"/>
      <c r="AY403" s="1342"/>
      <c r="AZ403" s="1344"/>
      <c r="BA403" s="1349"/>
      <c r="BB403" s="1350"/>
      <c r="BC403" s="1311"/>
    </row>
    <row r="404" spans="1:55" ht="27" customHeight="1" thickBot="1" x14ac:dyDescent="0.6">
      <c r="A404" s="1396" t="s">
        <v>2509</v>
      </c>
      <c r="B404" s="1397"/>
      <c r="C404" s="1397"/>
      <c r="D404" s="1397"/>
      <c r="E404" s="1397"/>
      <c r="F404" s="1397"/>
      <c r="G404" s="1397"/>
      <c r="H404" s="1337">
        <f>$I$409*(H89+H77+H71+H34+H28)</f>
        <v>25200</v>
      </c>
      <c r="I404" s="1337">
        <f t="shared" ref="I404:AE404" si="91">$I$409*(I89+I77+I71+I34+I28)</f>
        <v>49980</v>
      </c>
      <c r="J404" s="1337">
        <f t="shared" si="91"/>
        <v>24780</v>
      </c>
      <c r="K404" s="1337">
        <f t="shared" si="91"/>
        <v>26040</v>
      </c>
      <c r="L404" s="1337">
        <f t="shared" si="91"/>
        <v>20160</v>
      </c>
      <c r="M404" s="1337">
        <f t="shared" si="91"/>
        <v>8820</v>
      </c>
      <c r="N404" s="1337">
        <f t="shared" si="91"/>
        <v>25200</v>
      </c>
      <c r="O404" s="1337">
        <f t="shared" si="91"/>
        <v>25200</v>
      </c>
      <c r="P404" s="1337">
        <f t="shared" si="91"/>
        <v>25200</v>
      </c>
      <c r="Q404" s="1337">
        <f t="shared" si="91"/>
        <v>25620</v>
      </c>
      <c r="R404" s="1337">
        <f t="shared" si="91"/>
        <v>33600</v>
      </c>
      <c r="S404" s="1337">
        <f t="shared" si="91"/>
        <v>37800</v>
      </c>
      <c r="T404" s="1337">
        <f t="shared" si="91"/>
        <v>35700</v>
      </c>
      <c r="U404" s="1337">
        <f t="shared" si="91"/>
        <v>35700</v>
      </c>
      <c r="V404" s="1337">
        <f t="shared" si="91"/>
        <v>36120</v>
      </c>
      <c r="W404" s="1337">
        <f t="shared" si="91"/>
        <v>33180</v>
      </c>
      <c r="X404" s="1337">
        <f t="shared" si="91"/>
        <v>33600</v>
      </c>
      <c r="Y404" s="1337">
        <f t="shared" si="91"/>
        <v>24780</v>
      </c>
      <c r="Z404" s="1337">
        <f t="shared" si="91"/>
        <v>0</v>
      </c>
      <c r="AA404" s="1337">
        <f t="shared" si="91"/>
        <v>0</v>
      </c>
      <c r="AB404" s="1337">
        <f t="shared" si="91"/>
        <v>0</v>
      </c>
      <c r="AC404" s="1337">
        <f t="shared" si="91"/>
        <v>0</v>
      </c>
      <c r="AD404" s="1337">
        <f t="shared" si="91"/>
        <v>0</v>
      </c>
      <c r="AE404" s="1337">
        <f t="shared" si="91"/>
        <v>0</v>
      </c>
      <c r="AF404" s="1337">
        <f>$I$409*(AF89+AF77+AF71)</f>
        <v>0</v>
      </c>
      <c r="AG404" s="1337">
        <f>$I$409*(AG89+AG77+AG71)</f>
        <v>0</v>
      </c>
      <c r="AH404" s="1343">
        <f t="shared" ref="AH404:AM404" si="92">$I$409*(AH89+AH77+AH71)</f>
        <v>0</v>
      </c>
      <c r="AI404" s="1341">
        <f t="shared" si="92"/>
        <v>0</v>
      </c>
      <c r="AJ404" s="1342">
        <f t="shared" si="92"/>
        <v>0</v>
      </c>
      <c r="AK404" s="1343">
        <f t="shared" si="92"/>
        <v>0</v>
      </c>
      <c r="AL404" s="1342">
        <f t="shared" si="92"/>
        <v>0</v>
      </c>
      <c r="AM404" s="1344">
        <f t="shared" si="92"/>
        <v>0</v>
      </c>
      <c r="AN404" s="1345"/>
      <c r="AO404" s="1342"/>
      <c r="AP404" s="1345"/>
      <c r="AQ404" s="1342"/>
      <c r="AR404" s="1343"/>
      <c r="AS404" s="1344"/>
      <c r="AT404" s="1346"/>
      <c r="AU404" s="1345"/>
      <c r="AV404" s="1347"/>
      <c r="AW404" s="1348"/>
      <c r="AX404" s="1341"/>
      <c r="AY404" s="1342"/>
      <c r="AZ404" s="1344"/>
      <c r="BA404" s="1349"/>
      <c r="BB404" s="1350"/>
      <c r="BC404" s="1311"/>
    </row>
    <row r="405" spans="1:55" ht="27" customHeight="1" thickBot="1" x14ac:dyDescent="0.6">
      <c r="A405" s="1396" t="s">
        <v>2510</v>
      </c>
      <c r="B405" s="1397"/>
      <c r="C405" s="1397"/>
      <c r="D405" s="1397"/>
      <c r="E405" s="1397"/>
      <c r="F405" s="1397"/>
      <c r="G405" s="1397"/>
      <c r="H405" s="1351">
        <f t="shared" ref="H405:AG405" si="93">$I$410*(H77+H89)</f>
        <v>0</v>
      </c>
      <c r="I405" s="1352">
        <f t="shared" si="93"/>
        <v>0</v>
      </c>
      <c r="J405" s="1353">
        <f t="shared" si="93"/>
        <v>0</v>
      </c>
      <c r="K405" s="1351">
        <f t="shared" si="93"/>
        <v>0</v>
      </c>
      <c r="L405" s="1351">
        <f t="shared" si="93"/>
        <v>0</v>
      </c>
      <c r="M405" s="1351">
        <f t="shared" si="93"/>
        <v>0</v>
      </c>
      <c r="N405" s="1351">
        <f t="shared" si="93"/>
        <v>0</v>
      </c>
      <c r="O405" s="1351">
        <f t="shared" si="93"/>
        <v>0</v>
      </c>
      <c r="P405" s="1351">
        <f t="shared" si="93"/>
        <v>0</v>
      </c>
      <c r="Q405" s="1351">
        <f t="shared" si="93"/>
        <v>0</v>
      </c>
      <c r="R405" s="1351">
        <f t="shared" si="93"/>
        <v>9680</v>
      </c>
      <c r="S405" s="1351">
        <f t="shared" si="93"/>
        <v>14520</v>
      </c>
      <c r="T405" s="1351">
        <f t="shared" si="93"/>
        <v>9680</v>
      </c>
      <c r="U405" s="1351">
        <f t="shared" si="93"/>
        <v>9680</v>
      </c>
      <c r="V405" s="1351">
        <f t="shared" si="93"/>
        <v>9680</v>
      </c>
      <c r="W405" s="1351">
        <f t="shared" si="93"/>
        <v>9680</v>
      </c>
      <c r="X405" s="1351">
        <f t="shared" si="93"/>
        <v>9680</v>
      </c>
      <c r="Y405" s="1351">
        <f t="shared" si="93"/>
        <v>0</v>
      </c>
      <c r="Z405" s="1351">
        <f t="shared" si="93"/>
        <v>0</v>
      </c>
      <c r="AA405" s="1351">
        <f t="shared" si="93"/>
        <v>0</v>
      </c>
      <c r="AB405" s="1351">
        <f t="shared" si="93"/>
        <v>0</v>
      </c>
      <c r="AC405" s="1351">
        <f t="shared" si="93"/>
        <v>0</v>
      </c>
      <c r="AD405" s="1351">
        <f t="shared" si="93"/>
        <v>0</v>
      </c>
      <c r="AE405" s="1351">
        <f t="shared" si="93"/>
        <v>0</v>
      </c>
      <c r="AF405" s="1351">
        <f t="shared" si="93"/>
        <v>0</v>
      </c>
      <c r="AG405" s="1351">
        <f t="shared" si="93"/>
        <v>0</v>
      </c>
      <c r="AH405" s="1343">
        <f t="shared" ref="AH405:AM405" si="94">$I$410*AH77</f>
        <v>0</v>
      </c>
      <c r="AI405" s="1341">
        <f t="shared" si="94"/>
        <v>0</v>
      </c>
      <c r="AJ405" s="1342">
        <f t="shared" si="94"/>
        <v>0</v>
      </c>
      <c r="AK405" s="1343">
        <f t="shared" si="94"/>
        <v>0</v>
      </c>
      <c r="AL405" s="1342">
        <f t="shared" si="94"/>
        <v>0</v>
      </c>
      <c r="AM405" s="1344">
        <f t="shared" si="94"/>
        <v>0</v>
      </c>
      <c r="AN405" s="1345">
        <f>$I$410*AN77</f>
        <v>0</v>
      </c>
      <c r="AO405" s="1342"/>
      <c r="AP405" s="1343"/>
      <c r="AQ405" s="1342"/>
      <c r="AR405" s="1343"/>
      <c r="AS405" s="1344"/>
      <c r="AT405" s="1346"/>
      <c r="AU405" s="1345"/>
      <c r="AV405" s="1354"/>
      <c r="AW405" s="1349"/>
      <c r="AX405" s="1341"/>
      <c r="AY405" s="1342"/>
      <c r="AZ405" s="1344"/>
      <c r="BA405" s="1349"/>
      <c r="BB405" s="1350"/>
      <c r="BC405" s="1311"/>
    </row>
    <row r="406" spans="1:55" ht="27" customHeight="1" x14ac:dyDescent="0.55000000000000004">
      <c r="A406" s="1355"/>
      <c r="B406" s="1355"/>
      <c r="C406" s="1355"/>
      <c r="D406" s="1355" t="s">
        <v>2513</v>
      </c>
      <c r="E406" s="96">
        <v>47760</v>
      </c>
      <c r="F406" s="1398" t="s">
        <v>2511</v>
      </c>
      <c r="G406" s="1399"/>
      <c r="H406" s="1400"/>
      <c r="I406" s="913">
        <v>230</v>
      </c>
      <c r="J406" s="913"/>
      <c r="K406" s="913"/>
      <c r="L406" s="913"/>
      <c r="M406" s="913"/>
      <c r="N406" s="913"/>
      <c r="O406" s="913"/>
      <c r="P406" s="913"/>
      <c r="Q406" s="913"/>
      <c r="R406" s="913"/>
      <c r="S406" s="1401"/>
      <c r="T406" s="1401"/>
      <c r="U406" s="1356"/>
      <c r="V406" s="1356"/>
      <c r="W406" s="1356"/>
      <c r="X406" s="1356"/>
      <c r="Y406" s="1356"/>
      <c r="Z406" s="1356"/>
      <c r="AA406" s="1356"/>
      <c r="AB406" s="1356"/>
      <c r="AC406" s="1356"/>
      <c r="AD406" s="1356"/>
      <c r="AE406" s="1356"/>
      <c r="AF406" s="1356"/>
      <c r="AG406" s="1356"/>
      <c r="AH406" s="1356"/>
      <c r="AI406" s="1356"/>
      <c r="AJ406" s="1356"/>
      <c r="AK406" s="1356"/>
      <c r="AL406" s="1356"/>
      <c r="AM406" s="1356"/>
      <c r="AN406" s="1356"/>
      <c r="AO406" s="1356"/>
      <c r="AP406" s="1356"/>
      <c r="AQ406" s="1356"/>
      <c r="AR406" s="1356"/>
      <c r="AS406" s="1356"/>
      <c r="AT406" s="1356"/>
      <c r="AU406" s="1356"/>
      <c r="AV406" s="1356"/>
      <c r="AW406" s="1356"/>
      <c r="AX406" s="1356"/>
      <c r="AY406" s="1356"/>
      <c r="AZ406" s="1356"/>
      <c r="BA406" s="1356"/>
      <c r="BB406" s="1356"/>
    </row>
    <row r="407" spans="1:55" ht="27" customHeight="1" x14ac:dyDescent="0.55000000000000004">
      <c r="D407" s="96" t="s">
        <v>2514</v>
      </c>
      <c r="E407" s="96">
        <v>23280</v>
      </c>
      <c r="F407" s="1393" t="s">
        <v>2507</v>
      </c>
      <c r="G407" s="1394"/>
      <c r="H407" s="1395"/>
      <c r="I407" s="106">
        <v>180</v>
      </c>
      <c r="J407" s="106"/>
      <c r="K407" s="106"/>
      <c r="L407" s="106"/>
      <c r="M407" s="106"/>
      <c r="N407" s="106"/>
      <c r="O407" s="106"/>
      <c r="P407" s="106"/>
      <c r="Q407" s="106"/>
      <c r="R407" s="106"/>
      <c r="S407" s="1392"/>
      <c r="T407" s="1392"/>
    </row>
    <row r="408" spans="1:55" ht="27" customHeight="1" x14ac:dyDescent="0.55000000000000004">
      <c r="A408" s="1388"/>
      <c r="B408" s="1388"/>
      <c r="F408" s="1393" t="s">
        <v>2508</v>
      </c>
      <c r="G408" s="1394"/>
      <c r="H408" s="1395"/>
      <c r="I408" s="106">
        <v>400</v>
      </c>
      <c r="J408" s="106"/>
      <c r="K408" s="106"/>
      <c r="L408" s="106"/>
      <c r="M408" s="106"/>
      <c r="N408" s="106"/>
      <c r="O408" s="106"/>
      <c r="P408" s="106"/>
      <c r="Q408" s="106"/>
      <c r="R408" s="106"/>
      <c r="S408" s="1392"/>
      <c r="T408" s="1392"/>
    </row>
    <row r="409" spans="1:55" ht="27" customHeight="1" x14ac:dyDescent="0.55000000000000004">
      <c r="A409" s="1388"/>
      <c r="B409" s="1388"/>
      <c r="F409" s="1393" t="s">
        <v>2509</v>
      </c>
      <c r="G409" s="1394"/>
      <c r="H409" s="1395"/>
      <c r="I409" s="106">
        <v>420</v>
      </c>
      <c r="J409" s="106"/>
      <c r="K409" s="106"/>
      <c r="L409" s="106"/>
      <c r="M409" s="106"/>
      <c r="N409" s="106"/>
      <c r="O409" s="106"/>
      <c r="P409" s="106"/>
      <c r="Q409" s="106"/>
      <c r="R409" s="106"/>
      <c r="S409" s="1392"/>
      <c r="T409" s="1392"/>
    </row>
    <row r="410" spans="1:55" ht="27" customHeight="1" x14ac:dyDescent="0.55000000000000004">
      <c r="A410" s="1388"/>
      <c r="B410" s="1388"/>
      <c r="F410" s="1389" t="s">
        <v>2510</v>
      </c>
      <c r="G410" s="1390"/>
      <c r="H410" s="1391"/>
      <c r="I410" s="106">
        <v>484</v>
      </c>
      <c r="J410" s="106"/>
      <c r="K410" s="106"/>
      <c r="L410" s="106"/>
      <c r="M410" s="106"/>
      <c r="N410" s="106"/>
      <c r="O410" s="106"/>
      <c r="P410" s="106"/>
      <c r="Q410" s="106"/>
      <c r="R410" s="106"/>
      <c r="S410" s="1392"/>
      <c r="T410" s="1392"/>
    </row>
    <row r="411" spans="1:55" ht="27" customHeight="1" x14ac:dyDescent="0.55000000000000004">
      <c r="A411" s="1388"/>
      <c r="B411" s="1388"/>
      <c r="E411" s="96" t="s">
        <v>2515</v>
      </c>
      <c r="J411" s="96">
        <f>J214+J167+J161</f>
        <v>165</v>
      </c>
      <c r="K411" s="96">
        <f t="shared" ref="K411:AI411" si="95">K214+K167+K161</f>
        <v>169</v>
      </c>
      <c r="L411" s="96">
        <f t="shared" si="95"/>
        <v>170</v>
      </c>
      <c r="M411" s="96">
        <f t="shared" si="95"/>
        <v>179</v>
      </c>
      <c r="N411" s="96">
        <f t="shared" si="95"/>
        <v>185</v>
      </c>
      <c r="O411" s="96">
        <f t="shared" si="95"/>
        <v>184</v>
      </c>
      <c r="P411" s="96">
        <f t="shared" si="95"/>
        <v>170</v>
      </c>
      <c r="Q411" s="96">
        <f t="shared" si="95"/>
        <v>179</v>
      </c>
      <c r="R411" s="96">
        <f t="shared" si="95"/>
        <v>170</v>
      </c>
      <c r="S411" s="96">
        <f t="shared" si="95"/>
        <v>169</v>
      </c>
      <c r="T411" s="96">
        <f t="shared" si="95"/>
        <v>170</v>
      </c>
      <c r="U411" s="96">
        <f t="shared" si="95"/>
        <v>169</v>
      </c>
      <c r="V411" s="96">
        <f t="shared" si="95"/>
        <v>170</v>
      </c>
      <c r="W411" s="96">
        <f t="shared" si="95"/>
        <v>170</v>
      </c>
      <c r="X411" s="96">
        <f t="shared" si="95"/>
        <v>172</v>
      </c>
      <c r="Y411" s="96">
        <f t="shared" si="95"/>
        <v>176</v>
      </c>
      <c r="Z411" s="96">
        <f t="shared" si="95"/>
        <v>0</v>
      </c>
      <c r="AA411" s="96">
        <f t="shared" si="95"/>
        <v>0</v>
      </c>
      <c r="AB411" s="96">
        <f t="shared" si="95"/>
        <v>0</v>
      </c>
      <c r="AC411" s="96">
        <f t="shared" si="95"/>
        <v>0</v>
      </c>
      <c r="AD411" s="96">
        <f t="shared" si="95"/>
        <v>0</v>
      </c>
      <c r="AE411" s="96">
        <f t="shared" si="95"/>
        <v>0</v>
      </c>
      <c r="AF411" s="96">
        <f t="shared" si="95"/>
        <v>0</v>
      </c>
      <c r="AG411" s="96">
        <f t="shared" si="95"/>
        <v>0</v>
      </c>
      <c r="AH411" s="96">
        <f t="shared" si="95"/>
        <v>0</v>
      </c>
      <c r="AI411" s="96">
        <f t="shared" si="95"/>
        <v>0</v>
      </c>
    </row>
    <row r="412" spans="1:55" ht="27" customHeight="1" x14ac:dyDescent="0.55000000000000004">
      <c r="A412" s="1388"/>
      <c r="B412" s="1388"/>
      <c r="E412" s="96" t="s">
        <v>2516</v>
      </c>
      <c r="J412" s="96">
        <f>J28+J34+J71+J77+J89+J214</f>
        <v>94</v>
      </c>
      <c r="K412" s="96">
        <f t="shared" ref="K412:AI412" si="96">K28+K34+K71+K77+K89+K214</f>
        <v>101</v>
      </c>
      <c r="L412" s="96">
        <f t="shared" si="96"/>
        <v>88</v>
      </c>
      <c r="M412" s="96">
        <f t="shared" si="96"/>
        <v>60</v>
      </c>
      <c r="N412" s="96">
        <f t="shared" si="96"/>
        <v>100</v>
      </c>
      <c r="O412" s="96">
        <f t="shared" si="96"/>
        <v>99</v>
      </c>
      <c r="P412" s="96">
        <f t="shared" si="96"/>
        <v>100</v>
      </c>
      <c r="Q412" s="96">
        <f t="shared" si="96"/>
        <v>100</v>
      </c>
      <c r="R412" s="96">
        <f t="shared" si="96"/>
        <v>120</v>
      </c>
      <c r="S412" s="96">
        <f t="shared" si="96"/>
        <v>129</v>
      </c>
      <c r="T412" s="96">
        <f t="shared" si="96"/>
        <v>125</v>
      </c>
      <c r="U412" s="96">
        <f t="shared" si="96"/>
        <v>124</v>
      </c>
      <c r="V412" s="96">
        <f t="shared" si="96"/>
        <v>126</v>
      </c>
      <c r="W412" s="96">
        <f t="shared" si="96"/>
        <v>119</v>
      </c>
      <c r="X412" s="96">
        <f t="shared" si="96"/>
        <v>122</v>
      </c>
      <c r="Y412" s="96">
        <f t="shared" si="96"/>
        <v>97</v>
      </c>
      <c r="Z412" s="96">
        <f t="shared" si="96"/>
        <v>0</v>
      </c>
      <c r="AA412" s="96">
        <f t="shared" si="96"/>
        <v>0</v>
      </c>
      <c r="AB412" s="96">
        <f t="shared" si="96"/>
        <v>0</v>
      </c>
      <c r="AC412" s="96">
        <f t="shared" si="96"/>
        <v>0</v>
      </c>
      <c r="AD412" s="96">
        <f t="shared" si="96"/>
        <v>0</v>
      </c>
      <c r="AE412" s="96">
        <f t="shared" si="96"/>
        <v>0</v>
      </c>
      <c r="AF412" s="96">
        <f t="shared" si="96"/>
        <v>0</v>
      </c>
      <c r="AG412" s="96">
        <f t="shared" si="96"/>
        <v>0</v>
      </c>
      <c r="AH412" s="96">
        <f t="shared" si="96"/>
        <v>0</v>
      </c>
      <c r="AI412" s="96">
        <f t="shared" si="96"/>
        <v>0</v>
      </c>
    </row>
    <row r="413" spans="1:55" ht="27" customHeight="1" x14ac:dyDescent="0.55000000000000004">
      <c r="A413" s="1388"/>
      <c r="B413" s="1388"/>
    </row>
    <row r="414" spans="1:55" ht="27" customHeight="1" x14ac:dyDescent="0.55000000000000004">
      <c r="A414" s="1388"/>
      <c r="B414" s="1388"/>
      <c r="AB414" s="1357"/>
      <c r="AC414" s="1357"/>
      <c r="AD414" s="1357"/>
      <c r="AE414" s="1357"/>
      <c r="AF414" s="1357"/>
      <c r="AG414" s="1357"/>
      <c r="AH414" s="1357"/>
      <c r="AI414" s="1357"/>
      <c r="AJ414" s="1357"/>
      <c r="AK414" s="1357"/>
      <c r="AL414" s="1357"/>
      <c r="AM414" s="1357"/>
      <c r="AN414" s="1357"/>
      <c r="AO414" s="1357"/>
      <c r="AP414" s="1357"/>
      <c r="AQ414" s="1357"/>
      <c r="AR414" s="1357"/>
      <c r="AS414" s="1357"/>
      <c r="AT414" s="1357"/>
      <c r="AU414" s="1357"/>
      <c r="AV414" s="1357"/>
    </row>
    <row r="415" spans="1:55" ht="27" customHeight="1" x14ac:dyDescent="0.55000000000000004">
      <c r="A415" s="1388"/>
      <c r="B415" s="1388"/>
    </row>
    <row r="416" spans="1:55" ht="27" customHeight="1" x14ac:dyDescent="0.55000000000000004">
      <c r="A416" s="1388"/>
      <c r="B416" s="1388"/>
      <c r="C416" s="1388"/>
      <c r="D416" s="1388"/>
      <c r="E416" s="1388"/>
      <c r="F416" s="1388"/>
      <c r="G416" s="1388"/>
      <c r="H416" s="98"/>
      <c r="I416" s="98"/>
      <c r="J416" s="98"/>
      <c r="K416" s="98"/>
      <c r="L416" s="98"/>
      <c r="M416" s="98"/>
      <c r="N416" s="98"/>
      <c r="O416" s="98"/>
      <c r="P416" s="98"/>
      <c r="Q416" s="98"/>
      <c r="R416" s="98"/>
      <c r="S416" s="98"/>
      <c r="T416" s="98"/>
      <c r="U416" s="98"/>
      <c r="V416" s="98"/>
      <c r="W416" s="98"/>
      <c r="X416" s="98"/>
      <c r="Y416" s="98"/>
      <c r="Z416" s="98"/>
      <c r="AA416" s="98"/>
    </row>
    <row r="431" spans="56:56" ht="27" customHeight="1" x14ac:dyDescent="0.55000000000000004">
      <c r="BD431" s="96">
        <f>SUM(AO431:BC431)</f>
        <v>0</v>
      </c>
    </row>
    <row r="433" spans="59:59" ht="27" customHeight="1" x14ac:dyDescent="0.55000000000000004">
      <c r="BG433" s="96">
        <f>SUM(AP433:BF433)</f>
        <v>0</v>
      </c>
    </row>
  </sheetData>
  <sheetProtection selectLockedCells="1" selectUnlockedCells="1"/>
  <mergeCells count="638">
    <mergeCell ref="AI4:AJ5"/>
    <mergeCell ref="AK4:AL5"/>
    <mergeCell ref="AM4:AN5"/>
    <mergeCell ref="U5:Z5"/>
    <mergeCell ref="AB5:AG5"/>
    <mergeCell ref="A7:E8"/>
    <mergeCell ref="F7:F8"/>
    <mergeCell ref="C3:E3"/>
    <mergeCell ref="AB3:AG3"/>
    <mergeCell ref="AI3:AJ3"/>
    <mergeCell ref="AK3:AL3"/>
    <mergeCell ref="AM3:AN3"/>
    <mergeCell ref="A4:A5"/>
    <mergeCell ref="B4:B5"/>
    <mergeCell ref="C4:E5"/>
    <mergeCell ref="G4:R5"/>
    <mergeCell ref="AB4:AG4"/>
    <mergeCell ref="A9:B9"/>
    <mergeCell ref="C9:E11"/>
    <mergeCell ref="F9:F11"/>
    <mergeCell ref="A11:B11"/>
    <mergeCell ref="A12:B14"/>
    <mergeCell ref="C12:E12"/>
    <mergeCell ref="F12:G12"/>
    <mergeCell ref="C13:E13"/>
    <mergeCell ref="F13:G13"/>
    <mergeCell ref="C14:E14"/>
    <mergeCell ref="F14:G14"/>
    <mergeCell ref="A15:B15"/>
    <mergeCell ref="C15:E17"/>
    <mergeCell ref="F15:F17"/>
    <mergeCell ref="A17:B17"/>
    <mergeCell ref="A18:B20"/>
    <mergeCell ref="C18:E18"/>
    <mergeCell ref="F18:G18"/>
    <mergeCell ref="C19:E19"/>
    <mergeCell ref="F19:G19"/>
    <mergeCell ref="C20:E20"/>
    <mergeCell ref="F20:G20"/>
    <mergeCell ref="A21:E23"/>
    <mergeCell ref="F21:F23"/>
    <mergeCell ref="A24:B26"/>
    <mergeCell ref="C24:E24"/>
    <mergeCell ref="F24:G24"/>
    <mergeCell ref="C25:E25"/>
    <mergeCell ref="F25:G25"/>
    <mergeCell ref="C26:E26"/>
    <mergeCell ref="F26:G26"/>
    <mergeCell ref="A27:E29"/>
    <mergeCell ref="F27:F29"/>
    <mergeCell ref="A30:B32"/>
    <mergeCell ref="C30:E30"/>
    <mergeCell ref="F30:G30"/>
    <mergeCell ref="C31:E31"/>
    <mergeCell ref="F31:G31"/>
    <mergeCell ref="C32:E32"/>
    <mergeCell ref="F32:G32"/>
    <mergeCell ref="A33:E35"/>
    <mergeCell ref="F33:F35"/>
    <mergeCell ref="A36:B38"/>
    <mergeCell ref="C36:E36"/>
    <mergeCell ref="F36:G36"/>
    <mergeCell ref="C37:E37"/>
    <mergeCell ref="F37:G37"/>
    <mergeCell ref="C38:E38"/>
    <mergeCell ref="F38:G38"/>
    <mergeCell ref="A39:B39"/>
    <mergeCell ref="C39:E41"/>
    <mergeCell ref="F39:F41"/>
    <mergeCell ref="A41:B41"/>
    <mergeCell ref="A42:B44"/>
    <mergeCell ref="C42:E42"/>
    <mergeCell ref="F42:G42"/>
    <mergeCell ref="C43:E43"/>
    <mergeCell ref="F43:G43"/>
    <mergeCell ref="C44:E44"/>
    <mergeCell ref="F44:G44"/>
    <mergeCell ref="A45:B45"/>
    <mergeCell ref="C45:D47"/>
    <mergeCell ref="F45:F47"/>
    <mergeCell ref="A47:B47"/>
    <mergeCell ref="A48:B50"/>
    <mergeCell ref="C48:E48"/>
    <mergeCell ref="F48:G48"/>
    <mergeCell ref="C49:E49"/>
    <mergeCell ref="F49:G49"/>
    <mergeCell ref="A55:B57"/>
    <mergeCell ref="C55:E55"/>
    <mergeCell ref="F55:G55"/>
    <mergeCell ref="C56:E56"/>
    <mergeCell ref="F56:G56"/>
    <mergeCell ref="C57:E57"/>
    <mergeCell ref="F57:G57"/>
    <mergeCell ref="C50:E50"/>
    <mergeCell ref="F50:G50"/>
    <mergeCell ref="A52:B52"/>
    <mergeCell ref="C52:E54"/>
    <mergeCell ref="F52:F54"/>
    <mergeCell ref="A54:B54"/>
    <mergeCell ref="A58:B58"/>
    <mergeCell ref="C58:E60"/>
    <mergeCell ref="F58:F60"/>
    <mergeCell ref="A60:B60"/>
    <mergeCell ref="A61:B63"/>
    <mergeCell ref="C61:E61"/>
    <mergeCell ref="F61:G61"/>
    <mergeCell ref="C62:E62"/>
    <mergeCell ref="F62:G62"/>
    <mergeCell ref="C63:E63"/>
    <mergeCell ref="F63:G63"/>
    <mergeCell ref="A64:E66"/>
    <mergeCell ref="F64:F66"/>
    <mergeCell ref="A67:B69"/>
    <mergeCell ref="C67:E67"/>
    <mergeCell ref="F67:G67"/>
    <mergeCell ref="C68:E68"/>
    <mergeCell ref="F68:G68"/>
    <mergeCell ref="C69:E69"/>
    <mergeCell ref="F69:G69"/>
    <mergeCell ref="A70:E72"/>
    <mergeCell ref="F70:F72"/>
    <mergeCell ref="A73:B75"/>
    <mergeCell ref="C73:E73"/>
    <mergeCell ref="F73:G73"/>
    <mergeCell ref="C74:E74"/>
    <mergeCell ref="F74:G74"/>
    <mergeCell ref="C75:E75"/>
    <mergeCell ref="F75:G75"/>
    <mergeCell ref="A76:E78"/>
    <mergeCell ref="F76:F78"/>
    <mergeCell ref="A79:B81"/>
    <mergeCell ref="C79:E79"/>
    <mergeCell ref="F79:G79"/>
    <mergeCell ref="C80:E80"/>
    <mergeCell ref="F80:G80"/>
    <mergeCell ref="C81:E81"/>
    <mergeCell ref="F81:G81"/>
    <mergeCell ref="A82:E84"/>
    <mergeCell ref="F82:F84"/>
    <mergeCell ref="A85:B87"/>
    <mergeCell ref="C85:E85"/>
    <mergeCell ref="F85:G85"/>
    <mergeCell ref="C86:E86"/>
    <mergeCell ref="F86:G86"/>
    <mergeCell ref="C87:E87"/>
    <mergeCell ref="F87:G87"/>
    <mergeCell ref="A88:E90"/>
    <mergeCell ref="F88:F90"/>
    <mergeCell ref="A91:B93"/>
    <mergeCell ref="C91:E91"/>
    <mergeCell ref="F91:G91"/>
    <mergeCell ref="C92:E92"/>
    <mergeCell ref="F92:G92"/>
    <mergeCell ref="C93:E93"/>
    <mergeCell ref="F93:G93"/>
    <mergeCell ref="A94:B94"/>
    <mergeCell ref="C94:E96"/>
    <mergeCell ref="F94:F96"/>
    <mergeCell ref="A96:B96"/>
    <mergeCell ref="A97:B99"/>
    <mergeCell ref="C97:E97"/>
    <mergeCell ref="F97:G97"/>
    <mergeCell ref="C98:E98"/>
    <mergeCell ref="F98:G98"/>
    <mergeCell ref="C99:E99"/>
    <mergeCell ref="F99:G99"/>
    <mergeCell ref="C100:E102"/>
    <mergeCell ref="F100:F102"/>
    <mergeCell ref="A102:B102"/>
    <mergeCell ref="A103:B105"/>
    <mergeCell ref="C103:E103"/>
    <mergeCell ref="F103:G103"/>
    <mergeCell ref="C104:E104"/>
    <mergeCell ref="F104:G104"/>
    <mergeCell ref="C105:E105"/>
    <mergeCell ref="F111:G111"/>
    <mergeCell ref="A112:B114"/>
    <mergeCell ref="C112:E112"/>
    <mergeCell ref="F112:G112"/>
    <mergeCell ref="C113:E113"/>
    <mergeCell ref="F113:G113"/>
    <mergeCell ref="C114:E114"/>
    <mergeCell ref="F114:G114"/>
    <mergeCell ref="F105:G105"/>
    <mergeCell ref="C106:G106"/>
    <mergeCell ref="D107:G107"/>
    <mergeCell ref="D108:G108"/>
    <mergeCell ref="A109:B111"/>
    <mergeCell ref="C109:E109"/>
    <mergeCell ref="F109:G109"/>
    <mergeCell ref="C110:E110"/>
    <mergeCell ref="F110:G110"/>
    <mergeCell ref="C111:E111"/>
    <mergeCell ref="A115:E117"/>
    <mergeCell ref="F115:F117"/>
    <mergeCell ref="A118:B120"/>
    <mergeCell ref="C118:E118"/>
    <mergeCell ref="F118:G118"/>
    <mergeCell ref="C119:E119"/>
    <mergeCell ref="F119:G119"/>
    <mergeCell ref="C120:E120"/>
    <mergeCell ref="F120:G120"/>
    <mergeCell ref="A122:E124"/>
    <mergeCell ref="F122:F124"/>
    <mergeCell ref="A125:B127"/>
    <mergeCell ref="C125:E125"/>
    <mergeCell ref="F125:G125"/>
    <mergeCell ref="C126:E126"/>
    <mergeCell ref="F126:G126"/>
    <mergeCell ref="C127:E127"/>
    <mergeCell ref="F127:G127"/>
    <mergeCell ref="A128:E130"/>
    <mergeCell ref="F128:F130"/>
    <mergeCell ref="A131:B133"/>
    <mergeCell ref="C131:E131"/>
    <mergeCell ref="F131:G131"/>
    <mergeCell ref="C132:E132"/>
    <mergeCell ref="F132:G132"/>
    <mergeCell ref="C133:E133"/>
    <mergeCell ref="F133:G133"/>
    <mergeCell ref="A134:B134"/>
    <mergeCell ref="C134:D136"/>
    <mergeCell ref="F134:F136"/>
    <mergeCell ref="A136:B136"/>
    <mergeCell ref="A137:B139"/>
    <mergeCell ref="C137:E137"/>
    <mergeCell ref="F137:G137"/>
    <mergeCell ref="C138:E138"/>
    <mergeCell ref="F138:G138"/>
    <mergeCell ref="C139:E139"/>
    <mergeCell ref="F139:G139"/>
    <mergeCell ref="A141:B141"/>
    <mergeCell ref="C141:E143"/>
    <mergeCell ref="F141:F143"/>
    <mergeCell ref="A143:B143"/>
    <mergeCell ref="A144:B146"/>
    <mergeCell ref="C144:E144"/>
    <mergeCell ref="F144:G144"/>
    <mergeCell ref="C145:E145"/>
    <mergeCell ref="F145:G145"/>
    <mergeCell ref="A150:B152"/>
    <mergeCell ref="C150:E150"/>
    <mergeCell ref="F150:G150"/>
    <mergeCell ref="C151:E151"/>
    <mergeCell ref="F151:G151"/>
    <mergeCell ref="C152:E152"/>
    <mergeCell ref="F152:G152"/>
    <mergeCell ref="C146:E146"/>
    <mergeCell ref="F146:G146"/>
    <mergeCell ref="A147:B147"/>
    <mergeCell ref="C147:E149"/>
    <mergeCell ref="F147:F149"/>
    <mergeCell ref="A149:B149"/>
    <mergeCell ref="A153:B153"/>
    <mergeCell ref="C153:E155"/>
    <mergeCell ref="F153:F155"/>
    <mergeCell ref="A155:B155"/>
    <mergeCell ref="A156:B158"/>
    <mergeCell ref="C156:E156"/>
    <mergeCell ref="F156:G156"/>
    <mergeCell ref="C157:E157"/>
    <mergeCell ref="F157:G157"/>
    <mergeCell ref="C158:E158"/>
    <mergeCell ref="F158:G158"/>
    <mergeCell ref="A160:E162"/>
    <mergeCell ref="F160:F162"/>
    <mergeCell ref="A163:B165"/>
    <mergeCell ref="C163:E163"/>
    <mergeCell ref="F163:G163"/>
    <mergeCell ref="C164:E164"/>
    <mergeCell ref="F164:G164"/>
    <mergeCell ref="C165:E165"/>
    <mergeCell ref="F165:G165"/>
    <mergeCell ref="A166:E168"/>
    <mergeCell ref="F166:F168"/>
    <mergeCell ref="A169:B171"/>
    <mergeCell ref="C169:E169"/>
    <mergeCell ref="F169:G169"/>
    <mergeCell ref="C170:E170"/>
    <mergeCell ref="F170:G170"/>
    <mergeCell ref="C171:E171"/>
    <mergeCell ref="F171:G171"/>
    <mergeCell ref="A172:B172"/>
    <mergeCell ref="C172:E174"/>
    <mergeCell ref="F172:F174"/>
    <mergeCell ref="A174:B174"/>
    <mergeCell ref="A175:B177"/>
    <mergeCell ref="C175:E175"/>
    <mergeCell ref="F175:G175"/>
    <mergeCell ref="C176:E176"/>
    <mergeCell ref="F176:G176"/>
    <mergeCell ref="C177:E177"/>
    <mergeCell ref="A184:B186"/>
    <mergeCell ref="C184:E184"/>
    <mergeCell ref="F184:G184"/>
    <mergeCell ref="C185:E185"/>
    <mergeCell ref="F185:G185"/>
    <mergeCell ref="C186:E186"/>
    <mergeCell ref="F186:G186"/>
    <mergeCell ref="F177:G177"/>
    <mergeCell ref="C178:G178"/>
    <mergeCell ref="C179:G179"/>
    <mergeCell ref="C180:G180"/>
    <mergeCell ref="A181:B181"/>
    <mergeCell ref="C181:D183"/>
    <mergeCell ref="F181:F183"/>
    <mergeCell ref="A183:B183"/>
    <mergeCell ref="A187:B187"/>
    <mergeCell ref="C187:D189"/>
    <mergeCell ref="F187:F189"/>
    <mergeCell ref="A189:B189"/>
    <mergeCell ref="A190:B192"/>
    <mergeCell ref="C190:E190"/>
    <mergeCell ref="F190:G190"/>
    <mergeCell ref="C191:E191"/>
    <mergeCell ref="F191:G191"/>
    <mergeCell ref="C192:E192"/>
    <mergeCell ref="F192:G192"/>
    <mergeCell ref="A195:G195"/>
    <mergeCell ref="A196:G196"/>
    <mergeCell ref="A198:B200"/>
    <mergeCell ref="C198:E198"/>
    <mergeCell ref="F198:G198"/>
    <mergeCell ref="C199:E199"/>
    <mergeCell ref="F199:G199"/>
    <mergeCell ref="C200:E200"/>
    <mergeCell ref="F200:G200"/>
    <mergeCell ref="A201:B201"/>
    <mergeCell ref="C201:D203"/>
    <mergeCell ref="F201:F203"/>
    <mergeCell ref="A203:B203"/>
    <mergeCell ref="A204:B206"/>
    <mergeCell ref="C204:E204"/>
    <mergeCell ref="F204:G204"/>
    <mergeCell ref="C205:E205"/>
    <mergeCell ref="F205:G205"/>
    <mergeCell ref="C206:E206"/>
    <mergeCell ref="F206:G206"/>
    <mergeCell ref="A207:E209"/>
    <mergeCell ref="F207:F209"/>
    <mergeCell ref="A210:B212"/>
    <mergeCell ref="C210:E210"/>
    <mergeCell ref="F210:G210"/>
    <mergeCell ref="C211:E211"/>
    <mergeCell ref="F211:G211"/>
    <mergeCell ref="C212:E212"/>
    <mergeCell ref="F212:G212"/>
    <mergeCell ref="A213:E215"/>
    <mergeCell ref="F213:F215"/>
    <mergeCell ref="A216:B218"/>
    <mergeCell ref="C216:E216"/>
    <mergeCell ref="F216:G216"/>
    <mergeCell ref="C217:E217"/>
    <mergeCell ref="F217:G217"/>
    <mergeCell ref="C218:E218"/>
    <mergeCell ref="F218:G218"/>
    <mergeCell ref="C219:G219"/>
    <mergeCell ref="A220:E222"/>
    <mergeCell ref="F220:F222"/>
    <mergeCell ref="A223:B225"/>
    <mergeCell ref="C223:E223"/>
    <mergeCell ref="F223:G223"/>
    <mergeCell ref="C224:E224"/>
    <mergeCell ref="F224:G224"/>
    <mergeCell ref="C225:E225"/>
    <mergeCell ref="F225:G225"/>
    <mergeCell ref="A226:E228"/>
    <mergeCell ref="F226:F228"/>
    <mergeCell ref="A229:B231"/>
    <mergeCell ref="C229:E229"/>
    <mergeCell ref="F229:G229"/>
    <mergeCell ref="C230:E230"/>
    <mergeCell ref="F230:G230"/>
    <mergeCell ref="C231:E231"/>
    <mergeCell ref="F231:G231"/>
    <mergeCell ref="A232:E234"/>
    <mergeCell ref="F232:F234"/>
    <mergeCell ref="A235:B237"/>
    <mergeCell ref="C235:E235"/>
    <mergeCell ref="F235:G235"/>
    <mergeCell ref="C236:E236"/>
    <mergeCell ref="F236:G236"/>
    <mergeCell ref="C237:E237"/>
    <mergeCell ref="F237:G237"/>
    <mergeCell ref="A238:E240"/>
    <mergeCell ref="F238:F240"/>
    <mergeCell ref="A241:B243"/>
    <mergeCell ref="C241:E241"/>
    <mergeCell ref="F241:G241"/>
    <mergeCell ref="C242:E242"/>
    <mergeCell ref="F242:G242"/>
    <mergeCell ref="C243:E243"/>
    <mergeCell ref="F243:G243"/>
    <mergeCell ref="A244:E246"/>
    <mergeCell ref="F244:F246"/>
    <mergeCell ref="A247:B249"/>
    <mergeCell ref="C247:E247"/>
    <mergeCell ref="F247:G247"/>
    <mergeCell ref="C248:E248"/>
    <mergeCell ref="F248:G248"/>
    <mergeCell ref="C249:E249"/>
    <mergeCell ref="F249:G249"/>
    <mergeCell ref="A259:B279"/>
    <mergeCell ref="C259:D261"/>
    <mergeCell ref="F259:F261"/>
    <mergeCell ref="C262:D264"/>
    <mergeCell ref="F262:F264"/>
    <mergeCell ref="C265:D267"/>
    <mergeCell ref="A250:B250"/>
    <mergeCell ref="C250:E252"/>
    <mergeCell ref="F250:F252"/>
    <mergeCell ref="A252:B252"/>
    <mergeCell ref="A253:B255"/>
    <mergeCell ref="C253:E253"/>
    <mergeCell ref="F253:G253"/>
    <mergeCell ref="C254:E254"/>
    <mergeCell ref="F254:G254"/>
    <mergeCell ref="C255:E255"/>
    <mergeCell ref="F265:F267"/>
    <mergeCell ref="C268:D270"/>
    <mergeCell ref="C271:D273"/>
    <mergeCell ref="C274:D276"/>
    <mergeCell ref="F274:F276"/>
    <mergeCell ref="C277:D279"/>
    <mergeCell ref="F277:F279"/>
    <mergeCell ref="F255:G255"/>
    <mergeCell ref="C256:G256"/>
    <mergeCell ref="D257:G257"/>
    <mergeCell ref="D258:G258"/>
    <mergeCell ref="A288:B290"/>
    <mergeCell ref="C288:E288"/>
    <mergeCell ref="F288:G288"/>
    <mergeCell ref="C289:E289"/>
    <mergeCell ref="F289:G289"/>
    <mergeCell ref="C290:E290"/>
    <mergeCell ref="F290:G290"/>
    <mergeCell ref="A280:G280"/>
    <mergeCell ref="A281:G281"/>
    <mergeCell ref="A282:G282"/>
    <mergeCell ref="A285:B285"/>
    <mergeCell ref="C285:E287"/>
    <mergeCell ref="F285:F287"/>
    <mergeCell ref="A287:B287"/>
    <mergeCell ref="A291:B291"/>
    <mergeCell ref="C291:E293"/>
    <mergeCell ref="F291:F293"/>
    <mergeCell ref="A293:B293"/>
    <mergeCell ref="A294:B296"/>
    <mergeCell ref="C294:E294"/>
    <mergeCell ref="F294:G294"/>
    <mergeCell ref="C295:E295"/>
    <mergeCell ref="F295:G295"/>
    <mergeCell ref="C296:E296"/>
    <mergeCell ref="F296:G296"/>
    <mergeCell ref="A297:B297"/>
    <mergeCell ref="C297:D299"/>
    <mergeCell ref="F297:F299"/>
    <mergeCell ref="A299:B299"/>
    <mergeCell ref="A300:B302"/>
    <mergeCell ref="C300:E300"/>
    <mergeCell ref="F300:G300"/>
    <mergeCell ref="C301:E301"/>
    <mergeCell ref="F301:G301"/>
    <mergeCell ref="A306:B308"/>
    <mergeCell ref="C306:E306"/>
    <mergeCell ref="F306:G306"/>
    <mergeCell ref="C307:E307"/>
    <mergeCell ref="F307:G307"/>
    <mergeCell ref="C308:E308"/>
    <mergeCell ref="F308:G308"/>
    <mergeCell ref="C302:E302"/>
    <mergeCell ref="F302:G302"/>
    <mergeCell ref="A303:B303"/>
    <mergeCell ref="C303:E305"/>
    <mergeCell ref="F303:F305"/>
    <mergeCell ref="A305:B305"/>
    <mergeCell ref="A309:E311"/>
    <mergeCell ref="F309:F311"/>
    <mergeCell ref="A312:B314"/>
    <mergeCell ref="C312:E312"/>
    <mergeCell ref="F312:G312"/>
    <mergeCell ref="C313:E313"/>
    <mergeCell ref="F313:G313"/>
    <mergeCell ref="C314:E314"/>
    <mergeCell ref="F314:G314"/>
    <mergeCell ref="A315:G315"/>
    <mergeCell ref="A316:B316"/>
    <mergeCell ref="C316:D318"/>
    <mergeCell ref="F316:F318"/>
    <mergeCell ref="A318:B318"/>
    <mergeCell ref="A319:B321"/>
    <mergeCell ref="C319:E319"/>
    <mergeCell ref="F319:G319"/>
    <mergeCell ref="C320:E320"/>
    <mergeCell ref="F320:G320"/>
    <mergeCell ref="A325:B327"/>
    <mergeCell ref="C325:E325"/>
    <mergeCell ref="F325:G325"/>
    <mergeCell ref="C326:E326"/>
    <mergeCell ref="F326:G326"/>
    <mergeCell ref="C327:E327"/>
    <mergeCell ref="F327:G327"/>
    <mergeCell ref="C321:E321"/>
    <mergeCell ref="F321:G321"/>
    <mergeCell ref="A322:B322"/>
    <mergeCell ref="C322:D324"/>
    <mergeCell ref="F322:F324"/>
    <mergeCell ref="A324:B324"/>
    <mergeCell ref="A328:B328"/>
    <mergeCell ref="C328:D330"/>
    <mergeCell ref="F328:F330"/>
    <mergeCell ref="A330:B330"/>
    <mergeCell ref="A331:B333"/>
    <mergeCell ref="C331:E331"/>
    <mergeCell ref="F331:G331"/>
    <mergeCell ref="C332:E332"/>
    <mergeCell ref="F332:G332"/>
    <mergeCell ref="C333:E333"/>
    <mergeCell ref="F333:G333"/>
    <mergeCell ref="A334:B334"/>
    <mergeCell ref="C334:D336"/>
    <mergeCell ref="F334:F336"/>
    <mergeCell ref="A336:B336"/>
    <mergeCell ref="A337:B339"/>
    <mergeCell ref="C337:E337"/>
    <mergeCell ref="F337:G337"/>
    <mergeCell ref="C338:E338"/>
    <mergeCell ref="F338:G338"/>
    <mergeCell ref="A343:B345"/>
    <mergeCell ref="C343:E343"/>
    <mergeCell ref="F343:G343"/>
    <mergeCell ref="C344:E344"/>
    <mergeCell ref="F344:G344"/>
    <mergeCell ref="C345:E345"/>
    <mergeCell ref="F345:G345"/>
    <mergeCell ref="C339:E339"/>
    <mergeCell ref="F339:G339"/>
    <mergeCell ref="A340:B340"/>
    <mergeCell ref="C340:D342"/>
    <mergeCell ref="F340:F342"/>
    <mergeCell ref="A342:B342"/>
    <mergeCell ref="A346:B346"/>
    <mergeCell ref="C346:D348"/>
    <mergeCell ref="F346:F348"/>
    <mergeCell ref="A348:B348"/>
    <mergeCell ref="A349:B351"/>
    <mergeCell ref="C349:E349"/>
    <mergeCell ref="F349:G349"/>
    <mergeCell ref="C350:E350"/>
    <mergeCell ref="F350:G350"/>
    <mergeCell ref="C351:E351"/>
    <mergeCell ref="A358:B360"/>
    <mergeCell ref="C358:E358"/>
    <mergeCell ref="F358:G358"/>
    <mergeCell ref="C359:E359"/>
    <mergeCell ref="F359:G359"/>
    <mergeCell ref="C360:E360"/>
    <mergeCell ref="F360:G360"/>
    <mergeCell ref="F351:G351"/>
    <mergeCell ref="A352:G352"/>
    <mergeCell ref="A353:G353"/>
    <mergeCell ref="A354:G354"/>
    <mergeCell ref="A355:B355"/>
    <mergeCell ref="C355:D357"/>
    <mergeCell ref="F355:F357"/>
    <mergeCell ref="A357:B357"/>
    <mergeCell ref="A366:B366"/>
    <mergeCell ref="C366:D366"/>
    <mergeCell ref="A367:B367"/>
    <mergeCell ref="C367:D367"/>
    <mergeCell ref="A368:B368"/>
    <mergeCell ref="C368:D368"/>
    <mergeCell ref="A361:G361"/>
    <mergeCell ref="A362:D362"/>
    <mergeCell ref="E362:F362"/>
    <mergeCell ref="A364:B364"/>
    <mergeCell ref="C364:D364"/>
    <mergeCell ref="A365:B365"/>
    <mergeCell ref="C365:D365"/>
    <mergeCell ref="A372:B372"/>
    <mergeCell ref="C372:D372"/>
    <mergeCell ref="A373:B373"/>
    <mergeCell ref="C373:D373"/>
    <mergeCell ref="A374:B374"/>
    <mergeCell ref="C374:D374"/>
    <mergeCell ref="A369:B369"/>
    <mergeCell ref="C369:D369"/>
    <mergeCell ref="A370:B370"/>
    <mergeCell ref="C370:D370"/>
    <mergeCell ref="A371:B371"/>
    <mergeCell ref="C371:D371"/>
    <mergeCell ref="A379:B379"/>
    <mergeCell ref="A380:B380"/>
    <mergeCell ref="A381:B381"/>
    <mergeCell ref="A382:B382"/>
    <mergeCell ref="A388:G388"/>
    <mergeCell ref="A389:G389"/>
    <mergeCell ref="A375:B375"/>
    <mergeCell ref="C375:D375"/>
    <mergeCell ref="A376:B376"/>
    <mergeCell ref="C376:D376"/>
    <mergeCell ref="A377:B377"/>
    <mergeCell ref="A378:B378"/>
    <mergeCell ref="A396:G396"/>
    <mergeCell ref="A397:G397"/>
    <mergeCell ref="A398:G398"/>
    <mergeCell ref="A399:G399"/>
    <mergeCell ref="A400:G400"/>
    <mergeCell ref="A401:G401"/>
    <mergeCell ref="A390:G390"/>
    <mergeCell ref="A391:G391"/>
    <mergeCell ref="A392:G392"/>
    <mergeCell ref="A393:G393"/>
    <mergeCell ref="A394:G394"/>
    <mergeCell ref="A395:G395"/>
    <mergeCell ref="F407:H407"/>
    <mergeCell ref="S407:T407"/>
    <mergeCell ref="A408:B408"/>
    <mergeCell ref="F408:H408"/>
    <mergeCell ref="S408:T408"/>
    <mergeCell ref="A409:B409"/>
    <mergeCell ref="F409:H409"/>
    <mergeCell ref="S409:T409"/>
    <mergeCell ref="A402:G402"/>
    <mergeCell ref="A403:G403"/>
    <mergeCell ref="A404:G404"/>
    <mergeCell ref="A405:G405"/>
    <mergeCell ref="F406:H406"/>
    <mergeCell ref="S406:T406"/>
    <mergeCell ref="A414:B414"/>
    <mergeCell ref="A415:B415"/>
    <mergeCell ref="A416:G416"/>
    <mergeCell ref="A410:B410"/>
    <mergeCell ref="F410:H410"/>
    <mergeCell ref="S410:T410"/>
    <mergeCell ref="A411:B411"/>
    <mergeCell ref="A412:B412"/>
    <mergeCell ref="A413:B413"/>
  </mergeCells>
  <phoneticPr fontId="1"/>
  <printOptions horizontalCentered="1" verticalCentered="1"/>
  <pageMargins left="0.25" right="0.25" top="0.75" bottom="0.75" header="0.3" footer="0.3"/>
  <pageSetup paperSize="9" scale="22" firstPageNumber="4294963191" orientation="portrait" copies="2" r:id="rId1"/>
  <headerFooter alignWithMargins="0"/>
  <rowBreaks count="1" manualBreakCount="1">
    <brk id="179" max="16383" man="1"/>
  </rowBreaks>
  <colBreaks count="1" manualBreakCount="1">
    <brk id="55" max="273" man="1"/>
  </colBreaks>
  <drawing r:id="rId2"/>
</worksheet>
</file>

<file path=xl/worksheets/sheet2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2EE278-480A-4271-8D4C-43D8F7DBEBB2}">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87682C-1EA4-4FA2-9A01-A439468636A0}">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E73616-3F93-45F7-A835-414C19573CE4}">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A26F8C-CA45-4DF6-94CC-B6C936303AF0}">
  <dimension ref="A1:A77"/>
  <sheetViews>
    <sheetView workbookViewId="0"/>
  </sheetViews>
  <sheetFormatPr defaultRowHeight="18" x14ac:dyDescent="0.55000000000000004"/>
  <sheetData>
    <row r="1" spans="1:1" x14ac:dyDescent="0.55000000000000004">
      <c r="A1" t="s">
        <v>2081</v>
      </c>
    </row>
    <row r="2" spans="1:1" x14ac:dyDescent="0.55000000000000004">
      <c r="A2" t="s">
        <v>2082</v>
      </c>
    </row>
    <row r="3" spans="1:1" x14ac:dyDescent="0.55000000000000004">
      <c r="A3" t="s">
        <v>2083</v>
      </c>
    </row>
    <row r="4" spans="1:1" x14ac:dyDescent="0.55000000000000004">
      <c r="A4" t="s">
        <v>2084</v>
      </c>
    </row>
    <row r="5" spans="1:1" x14ac:dyDescent="0.55000000000000004">
      <c r="A5" t="s">
        <v>2085</v>
      </c>
    </row>
    <row r="6" spans="1:1" x14ac:dyDescent="0.55000000000000004">
      <c r="A6" t="s">
        <v>2086</v>
      </c>
    </row>
    <row r="7" spans="1:1" x14ac:dyDescent="0.55000000000000004">
      <c r="A7" t="s">
        <v>2087</v>
      </c>
    </row>
    <row r="8" spans="1:1" x14ac:dyDescent="0.55000000000000004">
      <c r="A8" t="s">
        <v>2088</v>
      </c>
    </row>
    <row r="9" spans="1:1" x14ac:dyDescent="0.55000000000000004">
      <c r="A9" t="s">
        <v>2089</v>
      </c>
    </row>
    <row r="10" spans="1:1" x14ac:dyDescent="0.55000000000000004">
      <c r="A10" t="s">
        <v>2090</v>
      </c>
    </row>
    <row r="11" spans="1:1" x14ac:dyDescent="0.55000000000000004">
      <c r="A11" t="s">
        <v>2091</v>
      </c>
    </row>
    <row r="12" spans="1:1" x14ac:dyDescent="0.55000000000000004">
      <c r="A12" t="s">
        <v>2092</v>
      </c>
    </row>
    <row r="13" spans="1:1" x14ac:dyDescent="0.55000000000000004">
      <c r="A13" t="s">
        <v>2093</v>
      </c>
    </row>
    <row r="14" spans="1:1" x14ac:dyDescent="0.55000000000000004">
      <c r="A14" t="s">
        <v>2094</v>
      </c>
    </row>
    <row r="15" spans="1:1" x14ac:dyDescent="0.55000000000000004">
      <c r="A15" t="s">
        <v>2095</v>
      </c>
    </row>
    <row r="16" spans="1:1" x14ac:dyDescent="0.55000000000000004">
      <c r="A16" t="s">
        <v>2096</v>
      </c>
    </row>
    <row r="17" spans="1:1" x14ac:dyDescent="0.55000000000000004">
      <c r="A17" t="s">
        <v>2097</v>
      </c>
    </row>
    <row r="18" spans="1:1" x14ac:dyDescent="0.55000000000000004">
      <c r="A18" t="s">
        <v>2098</v>
      </c>
    </row>
    <row r="19" spans="1:1" x14ac:dyDescent="0.55000000000000004">
      <c r="A19" t="s">
        <v>2099</v>
      </c>
    </row>
    <row r="20" spans="1:1" x14ac:dyDescent="0.55000000000000004">
      <c r="A20" t="s">
        <v>2100</v>
      </c>
    </row>
    <row r="21" spans="1:1" x14ac:dyDescent="0.55000000000000004">
      <c r="A21" t="s">
        <v>2101</v>
      </c>
    </row>
    <row r="22" spans="1:1" x14ac:dyDescent="0.55000000000000004">
      <c r="A22" t="s">
        <v>2102</v>
      </c>
    </row>
    <row r="23" spans="1:1" x14ac:dyDescent="0.55000000000000004">
      <c r="A23" t="s">
        <v>2103</v>
      </c>
    </row>
    <row r="24" spans="1:1" x14ac:dyDescent="0.55000000000000004">
      <c r="A24" t="s">
        <v>2104</v>
      </c>
    </row>
    <row r="25" spans="1:1" x14ac:dyDescent="0.55000000000000004">
      <c r="A25" t="s">
        <v>2105</v>
      </c>
    </row>
    <row r="26" spans="1:1" x14ac:dyDescent="0.55000000000000004">
      <c r="A26" t="s">
        <v>2106</v>
      </c>
    </row>
    <row r="27" spans="1:1" x14ac:dyDescent="0.55000000000000004">
      <c r="A27" t="s">
        <v>2107</v>
      </c>
    </row>
    <row r="28" spans="1:1" x14ac:dyDescent="0.55000000000000004">
      <c r="A28" t="s">
        <v>2108</v>
      </c>
    </row>
    <row r="29" spans="1:1" x14ac:dyDescent="0.55000000000000004">
      <c r="A29" t="s">
        <v>2109</v>
      </c>
    </row>
    <row r="30" spans="1:1" x14ac:dyDescent="0.55000000000000004">
      <c r="A30" t="s">
        <v>2110</v>
      </c>
    </row>
    <row r="31" spans="1:1" x14ac:dyDescent="0.55000000000000004">
      <c r="A31" t="s">
        <v>2111</v>
      </c>
    </row>
    <row r="32" spans="1:1" x14ac:dyDescent="0.55000000000000004">
      <c r="A32" t="s">
        <v>2112</v>
      </c>
    </row>
    <row r="33" spans="1:1" x14ac:dyDescent="0.55000000000000004">
      <c r="A33" t="s">
        <v>2113</v>
      </c>
    </row>
    <row r="34" spans="1:1" x14ac:dyDescent="0.55000000000000004">
      <c r="A34" t="s">
        <v>2114</v>
      </c>
    </row>
    <row r="35" spans="1:1" x14ac:dyDescent="0.55000000000000004">
      <c r="A35" t="s">
        <v>2115</v>
      </c>
    </row>
    <row r="36" spans="1:1" x14ac:dyDescent="0.55000000000000004">
      <c r="A36" t="s">
        <v>2116</v>
      </c>
    </row>
    <row r="37" spans="1:1" x14ac:dyDescent="0.55000000000000004">
      <c r="A37" t="s">
        <v>2117</v>
      </c>
    </row>
    <row r="38" spans="1:1" x14ac:dyDescent="0.55000000000000004">
      <c r="A38" t="s">
        <v>2118</v>
      </c>
    </row>
    <row r="39" spans="1:1" x14ac:dyDescent="0.55000000000000004">
      <c r="A39" t="s">
        <v>2119</v>
      </c>
    </row>
    <row r="40" spans="1:1" x14ac:dyDescent="0.55000000000000004">
      <c r="A40" t="s">
        <v>2120</v>
      </c>
    </row>
    <row r="41" spans="1:1" x14ac:dyDescent="0.55000000000000004">
      <c r="A41" t="s">
        <v>2121</v>
      </c>
    </row>
    <row r="42" spans="1:1" x14ac:dyDescent="0.55000000000000004">
      <c r="A42" t="s">
        <v>2122</v>
      </c>
    </row>
    <row r="43" spans="1:1" x14ac:dyDescent="0.55000000000000004">
      <c r="A43" t="s">
        <v>2123</v>
      </c>
    </row>
    <row r="44" spans="1:1" x14ac:dyDescent="0.55000000000000004">
      <c r="A44" t="s">
        <v>2124</v>
      </c>
    </row>
    <row r="45" spans="1:1" x14ac:dyDescent="0.55000000000000004">
      <c r="A45" t="s">
        <v>2125</v>
      </c>
    </row>
    <row r="46" spans="1:1" x14ac:dyDescent="0.55000000000000004">
      <c r="A46" t="s">
        <v>2126</v>
      </c>
    </row>
    <row r="47" spans="1:1" x14ac:dyDescent="0.55000000000000004">
      <c r="A47" t="s">
        <v>2127</v>
      </c>
    </row>
    <row r="48" spans="1:1" x14ac:dyDescent="0.55000000000000004">
      <c r="A48" t="s">
        <v>2128</v>
      </c>
    </row>
    <row r="49" spans="1:1" x14ac:dyDescent="0.55000000000000004">
      <c r="A49" t="s">
        <v>2129</v>
      </c>
    </row>
    <row r="50" spans="1:1" x14ac:dyDescent="0.55000000000000004">
      <c r="A50" t="s">
        <v>2130</v>
      </c>
    </row>
    <row r="51" spans="1:1" x14ac:dyDescent="0.55000000000000004">
      <c r="A51" t="s">
        <v>2131</v>
      </c>
    </row>
    <row r="52" spans="1:1" x14ac:dyDescent="0.55000000000000004">
      <c r="A52" t="s">
        <v>2132</v>
      </c>
    </row>
    <row r="53" spans="1:1" x14ac:dyDescent="0.55000000000000004">
      <c r="A53" t="s">
        <v>2133</v>
      </c>
    </row>
    <row r="54" spans="1:1" x14ac:dyDescent="0.55000000000000004">
      <c r="A54" t="s">
        <v>2134</v>
      </c>
    </row>
    <row r="55" spans="1:1" x14ac:dyDescent="0.55000000000000004">
      <c r="A55" t="s">
        <v>2135</v>
      </c>
    </row>
    <row r="56" spans="1:1" x14ac:dyDescent="0.55000000000000004">
      <c r="A56" t="s">
        <v>2136</v>
      </c>
    </row>
    <row r="57" spans="1:1" x14ac:dyDescent="0.55000000000000004">
      <c r="A57" t="s">
        <v>2137</v>
      </c>
    </row>
    <row r="58" spans="1:1" x14ac:dyDescent="0.55000000000000004">
      <c r="A58" t="s">
        <v>2138</v>
      </c>
    </row>
    <row r="59" spans="1:1" x14ac:dyDescent="0.55000000000000004">
      <c r="A59" t="s">
        <v>2139</v>
      </c>
    </row>
    <row r="61" spans="1:1" x14ac:dyDescent="0.55000000000000004">
      <c r="A61" t="s">
        <v>2140</v>
      </c>
    </row>
    <row r="62" spans="1:1" x14ac:dyDescent="0.55000000000000004">
      <c r="A62" t="s">
        <v>1378</v>
      </c>
    </row>
    <row r="63" spans="1:1" x14ac:dyDescent="0.55000000000000004">
      <c r="A63" t="s">
        <v>2141</v>
      </c>
    </row>
    <row r="75" spans="1:1" x14ac:dyDescent="0.55000000000000004">
      <c r="A75" t="s">
        <v>2077</v>
      </c>
    </row>
    <row r="76" spans="1:1" x14ac:dyDescent="0.55000000000000004">
      <c r="A76" t="s">
        <v>1378</v>
      </c>
    </row>
    <row r="77" spans="1:1" x14ac:dyDescent="0.55000000000000004">
      <c r="A77" t="s">
        <v>1379</v>
      </c>
    </row>
  </sheetData>
  <phoneticPr fontId="1"/>
  <pageMargins left="0.7" right="0.7" top="0.75" bottom="0.75" header="0.3" footer="0.3"/>
</worksheet>
</file>

<file path=xl/worksheets/sheet2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4C5916-2929-42A3-B176-AF0C50AB7857}">
  <dimension ref="A1:A63"/>
  <sheetViews>
    <sheetView topLeftCell="A46" workbookViewId="0">
      <selection sqref="A1:A63"/>
    </sheetView>
  </sheetViews>
  <sheetFormatPr defaultRowHeight="18" x14ac:dyDescent="0.55000000000000004"/>
  <sheetData>
    <row r="1" spans="1:1" x14ac:dyDescent="0.55000000000000004">
      <c r="A1" t="s">
        <v>2143</v>
      </c>
    </row>
    <row r="2" spans="1:1" x14ac:dyDescent="0.55000000000000004">
      <c r="A2" t="s">
        <v>2144</v>
      </c>
    </row>
    <row r="3" spans="1:1" x14ac:dyDescent="0.55000000000000004">
      <c r="A3" t="s">
        <v>2145</v>
      </c>
    </row>
    <row r="4" spans="1:1" x14ac:dyDescent="0.55000000000000004">
      <c r="A4" t="s">
        <v>2146</v>
      </c>
    </row>
    <row r="5" spans="1:1" x14ac:dyDescent="0.55000000000000004">
      <c r="A5" t="s">
        <v>2147</v>
      </c>
    </row>
    <row r="6" spans="1:1" x14ac:dyDescent="0.55000000000000004">
      <c r="A6" t="s">
        <v>2148</v>
      </c>
    </row>
    <row r="7" spans="1:1" x14ac:dyDescent="0.55000000000000004">
      <c r="A7" t="s">
        <v>2149</v>
      </c>
    </row>
    <row r="8" spans="1:1" x14ac:dyDescent="0.55000000000000004">
      <c r="A8" t="s">
        <v>2150</v>
      </c>
    </row>
    <row r="9" spans="1:1" x14ac:dyDescent="0.55000000000000004">
      <c r="A9" t="s">
        <v>2151</v>
      </c>
    </row>
    <row r="10" spans="1:1" x14ac:dyDescent="0.55000000000000004">
      <c r="A10" t="s">
        <v>2152</v>
      </c>
    </row>
    <row r="11" spans="1:1" x14ac:dyDescent="0.55000000000000004">
      <c r="A11" t="s">
        <v>2153</v>
      </c>
    </row>
    <row r="12" spans="1:1" x14ac:dyDescent="0.55000000000000004">
      <c r="A12" t="s">
        <v>2154</v>
      </c>
    </row>
    <row r="13" spans="1:1" x14ac:dyDescent="0.55000000000000004">
      <c r="A13" t="s">
        <v>2155</v>
      </c>
    </row>
    <row r="14" spans="1:1" x14ac:dyDescent="0.55000000000000004">
      <c r="A14" t="s">
        <v>2156</v>
      </c>
    </row>
    <row r="15" spans="1:1" x14ac:dyDescent="0.55000000000000004">
      <c r="A15" t="s">
        <v>2157</v>
      </c>
    </row>
    <row r="16" spans="1:1" x14ac:dyDescent="0.55000000000000004">
      <c r="A16" t="s">
        <v>2158</v>
      </c>
    </row>
    <row r="17" spans="1:1" x14ac:dyDescent="0.55000000000000004">
      <c r="A17" t="s">
        <v>2159</v>
      </c>
    </row>
    <row r="18" spans="1:1" x14ac:dyDescent="0.55000000000000004">
      <c r="A18" t="s">
        <v>2160</v>
      </c>
    </row>
    <row r="19" spans="1:1" x14ac:dyDescent="0.55000000000000004">
      <c r="A19" t="s">
        <v>2161</v>
      </c>
    </row>
    <row r="20" spans="1:1" x14ac:dyDescent="0.55000000000000004">
      <c r="A20" t="s">
        <v>2162</v>
      </c>
    </row>
    <row r="21" spans="1:1" x14ac:dyDescent="0.55000000000000004">
      <c r="A21" t="s">
        <v>2163</v>
      </c>
    </row>
    <row r="22" spans="1:1" x14ac:dyDescent="0.55000000000000004">
      <c r="A22" t="s">
        <v>2164</v>
      </c>
    </row>
    <row r="23" spans="1:1" x14ac:dyDescent="0.55000000000000004">
      <c r="A23" t="s">
        <v>2165</v>
      </c>
    </row>
    <row r="24" spans="1:1" x14ac:dyDescent="0.55000000000000004">
      <c r="A24" t="s">
        <v>2166</v>
      </c>
    </row>
    <row r="25" spans="1:1" x14ac:dyDescent="0.55000000000000004">
      <c r="A25" t="s">
        <v>2167</v>
      </c>
    </row>
    <row r="26" spans="1:1" x14ac:dyDescent="0.55000000000000004">
      <c r="A26" t="s">
        <v>2168</v>
      </c>
    </row>
    <row r="27" spans="1:1" x14ac:dyDescent="0.55000000000000004">
      <c r="A27" t="s">
        <v>2169</v>
      </c>
    </row>
    <row r="28" spans="1:1" x14ac:dyDescent="0.55000000000000004">
      <c r="A28" t="s">
        <v>2170</v>
      </c>
    </row>
    <row r="29" spans="1:1" x14ac:dyDescent="0.55000000000000004">
      <c r="A29" t="s">
        <v>2171</v>
      </c>
    </row>
    <row r="30" spans="1:1" x14ac:dyDescent="0.55000000000000004">
      <c r="A30" t="s">
        <v>2172</v>
      </c>
    </row>
    <row r="31" spans="1:1" x14ac:dyDescent="0.55000000000000004">
      <c r="A31" t="s">
        <v>2173</v>
      </c>
    </row>
    <row r="32" spans="1:1" x14ac:dyDescent="0.55000000000000004">
      <c r="A32" t="s">
        <v>2174</v>
      </c>
    </row>
    <row r="33" spans="1:1" x14ac:dyDescent="0.55000000000000004">
      <c r="A33" t="s">
        <v>2175</v>
      </c>
    </row>
    <row r="34" spans="1:1" x14ac:dyDescent="0.55000000000000004">
      <c r="A34" t="s">
        <v>2176</v>
      </c>
    </row>
    <row r="35" spans="1:1" x14ac:dyDescent="0.55000000000000004">
      <c r="A35" t="s">
        <v>2177</v>
      </c>
    </row>
    <row r="36" spans="1:1" x14ac:dyDescent="0.55000000000000004">
      <c r="A36" t="s">
        <v>2178</v>
      </c>
    </row>
    <row r="37" spans="1:1" x14ac:dyDescent="0.55000000000000004">
      <c r="A37" t="s">
        <v>2179</v>
      </c>
    </row>
    <row r="38" spans="1:1" x14ac:dyDescent="0.55000000000000004">
      <c r="A38" t="s">
        <v>2180</v>
      </c>
    </row>
    <row r="39" spans="1:1" x14ac:dyDescent="0.55000000000000004">
      <c r="A39" t="s">
        <v>2181</v>
      </c>
    </row>
    <row r="40" spans="1:1" x14ac:dyDescent="0.55000000000000004">
      <c r="A40" t="s">
        <v>2182</v>
      </c>
    </row>
    <row r="41" spans="1:1" x14ac:dyDescent="0.55000000000000004">
      <c r="A41" t="s">
        <v>2183</v>
      </c>
    </row>
    <row r="42" spans="1:1" x14ac:dyDescent="0.55000000000000004">
      <c r="A42" t="s">
        <v>2184</v>
      </c>
    </row>
    <row r="43" spans="1:1" x14ac:dyDescent="0.55000000000000004">
      <c r="A43" t="s">
        <v>2185</v>
      </c>
    </row>
    <row r="44" spans="1:1" x14ac:dyDescent="0.55000000000000004">
      <c r="A44" t="s">
        <v>2186</v>
      </c>
    </row>
    <row r="45" spans="1:1" x14ac:dyDescent="0.55000000000000004">
      <c r="A45" t="s">
        <v>2187</v>
      </c>
    </row>
    <row r="46" spans="1:1" x14ac:dyDescent="0.55000000000000004">
      <c r="A46" t="s">
        <v>2188</v>
      </c>
    </row>
    <row r="47" spans="1:1" x14ac:dyDescent="0.55000000000000004">
      <c r="A47" t="s">
        <v>2189</v>
      </c>
    </row>
    <row r="48" spans="1:1" x14ac:dyDescent="0.55000000000000004">
      <c r="A48" t="s">
        <v>2190</v>
      </c>
    </row>
    <row r="49" spans="1:1" x14ac:dyDescent="0.55000000000000004">
      <c r="A49" t="s">
        <v>2191</v>
      </c>
    </row>
    <row r="50" spans="1:1" x14ac:dyDescent="0.55000000000000004">
      <c r="A50" t="s">
        <v>2192</v>
      </c>
    </row>
    <row r="51" spans="1:1" x14ac:dyDescent="0.55000000000000004">
      <c r="A51" t="s">
        <v>2193</v>
      </c>
    </row>
    <row r="52" spans="1:1" x14ac:dyDescent="0.55000000000000004">
      <c r="A52" t="s">
        <v>2194</v>
      </c>
    </row>
    <row r="53" spans="1:1" x14ac:dyDescent="0.55000000000000004">
      <c r="A53" t="s">
        <v>2195</v>
      </c>
    </row>
    <row r="54" spans="1:1" x14ac:dyDescent="0.55000000000000004">
      <c r="A54" t="s">
        <v>2196</v>
      </c>
    </row>
    <row r="55" spans="1:1" x14ac:dyDescent="0.55000000000000004">
      <c r="A55" t="s">
        <v>2197</v>
      </c>
    </row>
    <row r="56" spans="1:1" x14ac:dyDescent="0.55000000000000004">
      <c r="A56" t="s">
        <v>2198</v>
      </c>
    </row>
    <row r="57" spans="1:1" x14ac:dyDescent="0.55000000000000004">
      <c r="A57" t="s">
        <v>2199</v>
      </c>
    </row>
    <row r="58" spans="1:1" x14ac:dyDescent="0.55000000000000004">
      <c r="A58" t="s">
        <v>2200</v>
      </c>
    </row>
    <row r="59" spans="1:1" x14ac:dyDescent="0.55000000000000004">
      <c r="A59" t="s">
        <v>2201</v>
      </c>
    </row>
    <row r="61" spans="1:1" x14ac:dyDescent="0.55000000000000004">
      <c r="A61" t="s">
        <v>2202</v>
      </c>
    </row>
    <row r="62" spans="1:1" x14ac:dyDescent="0.55000000000000004">
      <c r="A62" t="s">
        <v>1378</v>
      </c>
    </row>
    <row r="63" spans="1:1" x14ac:dyDescent="0.55000000000000004">
      <c r="A63" t="s">
        <v>1379</v>
      </c>
    </row>
  </sheetData>
  <phoneticPr fontId="1"/>
  <pageMargins left="0.7" right="0.7" top="0.75" bottom="0.75" header="0.3" footer="0.3"/>
</worksheet>
</file>

<file path=xl/worksheets/sheet2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61B62A-6D37-4DF9-A724-CA39008FB396}">
  <dimension ref="A1:A77"/>
  <sheetViews>
    <sheetView topLeftCell="A7" workbookViewId="0">
      <selection sqref="A1:A77"/>
    </sheetView>
  </sheetViews>
  <sheetFormatPr defaultRowHeight="18" x14ac:dyDescent="0.55000000000000004"/>
  <sheetData>
    <row r="1" spans="1:1" x14ac:dyDescent="0.55000000000000004">
      <c r="A1" t="s">
        <v>2204</v>
      </c>
    </row>
    <row r="2" spans="1:1" x14ac:dyDescent="0.55000000000000004">
      <c r="A2" t="s">
        <v>2205</v>
      </c>
    </row>
    <row r="3" spans="1:1" x14ac:dyDescent="0.55000000000000004">
      <c r="A3" t="s">
        <v>2206</v>
      </c>
    </row>
    <row r="4" spans="1:1" x14ac:dyDescent="0.55000000000000004">
      <c r="A4" t="s">
        <v>2207</v>
      </c>
    </row>
    <row r="5" spans="1:1" x14ac:dyDescent="0.55000000000000004">
      <c r="A5" t="s">
        <v>2208</v>
      </c>
    </row>
    <row r="6" spans="1:1" x14ac:dyDescent="0.55000000000000004">
      <c r="A6" t="s">
        <v>2209</v>
      </c>
    </row>
    <row r="7" spans="1:1" x14ac:dyDescent="0.55000000000000004">
      <c r="A7" t="s">
        <v>2210</v>
      </c>
    </row>
    <row r="8" spans="1:1" x14ac:dyDescent="0.55000000000000004">
      <c r="A8" t="s">
        <v>2211</v>
      </c>
    </row>
    <row r="9" spans="1:1" x14ac:dyDescent="0.55000000000000004">
      <c r="A9" t="s">
        <v>2212</v>
      </c>
    </row>
    <row r="10" spans="1:1" x14ac:dyDescent="0.55000000000000004">
      <c r="A10" t="s">
        <v>2213</v>
      </c>
    </row>
    <row r="11" spans="1:1" x14ac:dyDescent="0.55000000000000004">
      <c r="A11" t="s">
        <v>2214</v>
      </c>
    </row>
    <row r="12" spans="1:1" x14ac:dyDescent="0.55000000000000004">
      <c r="A12" t="s">
        <v>2215</v>
      </c>
    </row>
    <row r="13" spans="1:1" x14ac:dyDescent="0.55000000000000004">
      <c r="A13" t="s">
        <v>2216</v>
      </c>
    </row>
    <row r="14" spans="1:1" x14ac:dyDescent="0.55000000000000004">
      <c r="A14" t="s">
        <v>2217</v>
      </c>
    </row>
    <row r="15" spans="1:1" x14ac:dyDescent="0.55000000000000004">
      <c r="A15" t="s">
        <v>2218</v>
      </c>
    </row>
    <row r="16" spans="1:1" x14ac:dyDescent="0.55000000000000004">
      <c r="A16" t="s">
        <v>2219</v>
      </c>
    </row>
    <row r="17" spans="1:1" x14ac:dyDescent="0.55000000000000004">
      <c r="A17" t="s">
        <v>2220</v>
      </c>
    </row>
    <row r="18" spans="1:1" x14ac:dyDescent="0.55000000000000004">
      <c r="A18" t="s">
        <v>2221</v>
      </c>
    </row>
    <row r="19" spans="1:1" x14ac:dyDescent="0.55000000000000004">
      <c r="A19" t="s">
        <v>2222</v>
      </c>
    </row>
    <row r="20" spans="1:1" x14ac:dyDescent="0.55000000000000004">
      <c r="A20" t="s">
        <v>2223</v>
      </c>
    </row>
    <row r="21" spans="1:1" x14ac:dyDescent="0.55000000000000004">
      <c r="A21" t="s">
        <v>2224</v>
      </c>
    </row>
    <row r="22" spans="1:1" x14ac:dyDescent="0.55000000000000004">
      <c r="A22" t="s">
        <v>2225</v>
      </c>
    </row>
    <row r="23" spans="1:1" x14ac:dyDescent="0.55000000000000004">
      <c r="A23" t="s">
        <v>2226</v>
      </c>
    </row>
    <row r="24" spans="1:1" x14ac:dyDescent="0.55000000000000004">
      <c r="A24" t="s">
        <v>2227</v>
      </c>
    </row>
    <row r="25" spans="1:1" x14ac:dyDescent="0.55000000000000004">
      <c r="A25" t="s">
        <v>2228</v>
      </c>
    </row>
    <row r="26" spans="1:1" x14ac:dyDescent="0.55000000000000004">
      <c r="A26" t="s">
        <v>2229</v>
      </c>
    </row>
    <row r="27" spans="1:1" x14ac:dyDescent="0.55000000000000004">
      <c r="A27" t="s">
        <v>2230</v>
      </c>
    </row>
    <row r="28" spans="1:1" x14ac:dyDescent="0.55000000000000004">
      <c r="A28" t="s">
        <v>2231</v>
      </c>
    </row>
    <row r="29" spans="1:1" x14ac:dyDescent="0.55000000000000004">
      <c r="A29" t="s">
        <v>2224</v>
      </c>
    </row>
    <row r="30" spans="1:1" x14ac:dyDescent="0.55000000000000004">
      <c r="A30" t="s">
        <v>2225</v>
      </c>
    </row>
    <row r="31" spans="1:1" x14ac:dyDescent="0.55000000000000004">
      <c r="A31" t="s">
        <v>2226</v>
      </c>
    </row>
    <row r="32" spans="1:1" x14ac:dyDescent="0.55000000000000004">
      <c r="A32" t="s">
        <v>2227</v>
      </c>
    </row>
    <row r="33" spans="1:1" x14ac:dyDescent="0.55000000000000004">
      <c r="A33" t="s">
        <v>2232</v>
      </c>
    </row>
    <row r="34" spans="1:1" x14ac:dyDescent="0.55000000000000004">
      <c r="A34" t="s">
        <v>2233</v>
      </c>
    </row>
    <row r="35" spans="1:1" x14ac:dyDescent="0.55000000000000004">
      <c r="A35" t="s">
        <v>2230</v>
      </c>
    </row>
    <row r="36" spans="1:1" x14ac:dyDescent="0.55000000000000004">
      <c r="A36" t="s">
        <v>2234</v>
      </c>
    </row>
    <row r="37" spans="1:1" x14ac:dyDescent="0.55000000000000004">
      <c r="A37" t="s">
        <v>2224</v>
      </c>
    </row>
    <row r="38" spans="1:1" x14ac:dyDescent="0.55000000000000004">
      <c r="A38" t="s">
        <v>2225</v>
      </c>
    </row>
    <row r="39" spans="1:1" x14ac:dyDescent="0.55000000000000004">
      <c r="A39" t="s">
        <v>2226</v>
      </c>
    </row>
    <row r="40" spans="1:1" x14ac:dyDescent="0.55000000000000004">
      <c r="A40" t="s">
        <v>2227</v>
      </c>
    </row>
    <row r="41" spans="1:1" x14ac:dyDescent="0.55000000000000004">
      <c r="A41" t="s">
        <v>2235</v>
      </c>
    </row>
    <row r="42" spans="1:1" x14ac:dyDescent="0.55000000000000004">
      <c r="A42" t="s">
        <v>2236</v>
      </c>
    </row>
    <row r="43" spans="1:1" x14ac:dyDescent="0.55000000000000004">
      <c r="A43" t="s">
        <v>2237</v>
      </c>
    </row>
    <row r="44" spans="1:1" x14ac:dyDescent="0.55000000000000004">
      <c r="A44" t="s">
        <v>2238</v>
      </c>
    </row>
    <row r="45" spans="1:1" x14ac:dyDescent="0.55000000000000004">
      <c r="A45" t="s">
        <v>2239</v>
      </c>
    </row>
    <row r="46" spans="1:1" x14ac:dyDescent="0.55000000000000004">
      <c r="A46" t="s">
        <v>2240</v>
      </c>
    </row>
    <row r="47" spans="1:1" x14ac:dyDescent="0.55000000000000004">
      <c r="A47" t="s">
        <v>2241</v>
      </c>
    </row>
    <row r="48" spans="1:1" x14ac:dyDescent="0.55000000000000004">
      <c r="A48" t="s">
        <v>2242</v>
      </c>
    </row>
    <row r="49" spans="1:1" x14ac:dyDescent="0.55000000000000004">
      <c r="A49" t="s">
        <v>2243</v>
      </c>
    </row>
    <row r="50" spans="1:1" x14ac:dyDescent="0.55000000000000004">
      <c r="A50" t="s">
        <v>2244</v>
      </c>
    </row>
    <row r="51" spans="1:1" x14ac:dyDescent="0.55000000000000004">
      <c r="A51" t="s">
        <v>2245</v>
      </c>
    </row>
    <row r="52" spans="1:1" x14ac:dyDescent="0.55000000000000004">
      <c r="A52" t="s">
        <v>2246</v>
      </c>
    </row>
    <row r="53" spans="1:1" x14ac:dyDescent="0.55000000000000004">
      <c r="A53" t="s">
        <v>2247</v>
      </c>
    </row>
    <row r="54" spans="1:1" x14ac:dyDescent="0.55000000000000004">
      <c r="A54" t="s">
        <v>2248</v>
      </c>
    </row>
    <row r="55" spans="1:1" x14ac:dyDescent="0.55000000000000004">
      <c r="A55" t="s">
        <v>2249</v>
      </c>
    </row>
    <row r="56" spans="1:1" x14ac:dyDescent="0.55000000000000004">
      <c r="A56" t="s">
        <v>2250</v>
      </c>
    </row>
    <row r="57" spans="1:1" x14ac:dyDescent="0.55000000000000004">
      <c r="A57" t="s">
        <v>2251</v>
      </c>
    </row>
    <row r="58" spans="1:1" x14ac:dyDescent="0.55000000000000004">
      <c r="A58" t="s">
        <v>2252</v>
      </c>
    </row>
    <row r="59" spans="1:1" x14ac:dyDescent="0.55000000000000004">
      <c r="A59" t="s">
        <v>2253</v>
      </c>
    </row>
    <row r="60" spans="1:1" x14ac:dyDescent="0.55000000000000004">
      <c r="A60" t="s">
        <v>2254</v>
      </c>
    </row>
    <row r="61" spans="1:1" x14ac:dyDescent="0.55000000000000004">
      <c r="A61" t="s">
        <v>2255</v>
      </c>
    </row>
    <row r="62" spans="1:1" x14ac:dyDescent="0.55000000000000004">
      <c r="A62" t="s">
        <v>2256</v>
      </c>
    </row>
    <row r="63" spans="1:1" x14ac:dyDescent="0.55000000000000004">
      <c r="A63" t="s">
        <v>2257</v>
      </c>
    </row>
    <row r="64" spans="1:1" x14ac:dyDescent="0.55000000000000004">
      <c r="A64" t="s">
        <v>2258</v>
      </c>
    </row>
    <row r="65" spans="1:1" x14ac:dyDescent="0.55000000000000004">
      <c r="A65" t="s">
        <v>2259</v>
      </c>
    </row>
    <row r="66" spans="1:1" x14ac:dyDescent="0.55000000000000004">
      <c r="A66" t="s">
        <v>2260</v>
      </c>
    </row>
    <row r="67" spans="1:1" x14ac:dyDescent="0.55000000000000004">
      <c r="A67" t="s">
        <v>2261</v>
      </c>
    </row>
    <row r="68" spans="1:1" x14ac:dyDescent="0.55000000000000004">
      <c r="A68" t="s">
        <v>2262</v>
      </c>
    </row>
    <row r="69" spans="1:1" x14ac:dyDescent="0.55000000000000004">
      <c r="A69" t="s">
        <v>2263</v>
      </c>
    </row>
    <row r="70" spans="1:1" x14ac:dyDescent="0.55000000000000004">
      <c r="A70" t="s">
        <v>2264</v>
      </c>
    </row>
    <row r="71" spans="1:1" x14ac:dyDescent="0.55000000000000004">
      <c r="A71" t="s">
        <v>2265</v>
      </c>
    </row>
    <row r="72" spans="1:1" x14ac:dyDescent="0.55000000000000004">
      <c r="A72" t="s">
        <v>2266</v>
      </c>
    </row>
    <row r="73" spans="1:1" x14ac:dyDescent="0.55000000000000004">
      <c r="A73" t="s">
        <v>2267</v>
      </c>
    </row>
    <row r="75" spans="1:1" x14ac:dyDescent="0.55000000000000004">
      <c r="A75" t="s">
        <v>2268</v>
      </c>
    </row>
    <row r="76" spans="1:1" x14ac:dyDescent="0.55000000000000004">
      <c r="A76" t="s">
        <v>1378</v>
      </c>
    </row>
    <row r="77" spans="1:1" x14ac:dyDescent="0.55000000000000004">
      <c r="A77" t="s">
        <v>1379</v>
      </c>
    </row>
  </sheetData>
  <phoneticPr fontId="1"/>
  <pageMargins left="0.7" right="0.7" top="0.75" bottom="0.75" header="0.3" footer="0.3"/>
</worksheet>
</file>

<file path=xl/worksheets/sheet2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AE2A97-F9BC-4C97-90B6-79F2B2AD89C1}">
  <dimension ref="A1:A77"/>
  <sheetViews>
    <sheetView workbookViewId="0"/>
  </sheetViews>
  <sheetFormatPr defaultRowHeight="18" x14ac:dyDescent="0.55000000000000004"/>
  <sheetData>
    <row r="1" spans="1:1" x14ac:dyDescent="0.55000000000000004">
      <c r="A1" t="s">
        <v>2269</v>
      </c>
    </row>
    <row r="2" spans="1:1" x14ac:dyDescent="0.55000000000000004">
      <c r="A2" t="s">
        <v>2270</v>
      </c>
    </row>
    <row r="3" spans="1:1" x14ac:dyDescent="0.55000000000000004">
      <c r="A3" t="s">
        <v>2271</v>
      </c>
    </row>
    <row r="4" spans="1:1" x14ac:dyDescent="0.55000000000000004">
      <c r="A4" t="s">
        <v>2272</v>
      </c>
    </row>
    <row r="5" spans="1:1" x14ac:dyDescent="0.55000000000000004">
      <c r="A5" t="s">
        <v>2273</v>
      </c>
    </row>
    <row r="6" spans="1:1" x14ac:dyDescent="0.55000000000000004">
      <c r="A6" t="s">
        <v>2274</v>
      </c>
    </row>
    <row r="7" spans="1:1" x14ac:dyDescent="0.55000000000000004">
      <c r="A7" t="s">
        <v>2275</v>
      </c>
    </row>
    <row r="8" spans="1:1" x14ac:dyDescent="0.55000000000000004">
      <c r="A8" t="s">
        <v>2276</v>
      </c>
    </row>
    <row r="9" spans="1:1" x14ac:dyDescent="0.55000000000000004">
      <c r="A9" t="s">
        <v>2277</v>
      </c>
    </row>
    <row r="10" spans="1:1" x14ac:dyDescent="0.55000000000000004">
      <c r="A10" t="s">
        <v>2278</v>
      </c>
    </row>
    <row r="11" spans="1:1" x14ac:dyDescent="0.55000000000000004">
      <c r="A11" t="s">
        <v>2279</v>
      </c>
    </row>
    <row r="12" spans="1:1" x14ac:dyDescent="0.55000000000000004">
      <c r="A12" t="s">
        <v>2280</v>
      </c>
    </row>
    <row r="13" spans="1:1" x14ac:dyDescent="0.55000000000000004">
      <c r="A13" t="s">
        <v>2281</v>
      </c>
    </row>
    <row r="14" spans="1:1" x14ac:dyDescent="0.55000000000000004">
      <c r="A14" t="s">
        <v>2282</v>
      </c>
    </row>
    <row r="15" spans="1:1" x14ac:dyDescent="0.55000000000000004">
      <c r="A15" t="s">
        <v>2283</v>
      </c>
    </row>
    <row r="16" spans="1:1" x14ac:dyDescent="0.55000000000000004">
      <c r="A16" t="s">
        <v>2284</v>
      </c>
    </row>
    <row r="17" spans="1:1" x14ac:dyDescent="0.55000000000000004">
      <c r="A17" t="s">
        <v>2285</v>
      </c>
    </row>
    <row r="18" spans="1:1" x14ac:dyDescent="0.55000000000000004">
      <c r="A18" t="s">
        <v>2286</v>
      </c>
    </row>
    <row r="19" spans="1:1" x14ac:dyDescent="0.55000000000000004">
      <c r="A19" t="s">
        <v>2287</v>
      </c>
    </row>
    <row r="20" spans="1:1" x14ac:dyDescent="0.55000000000000004">
      <c r="A20" t="s">
        <v>2288</v>
      </c>
    </row>
    <row r="21" spans="1:1" x14ac:dyDescent="0.55000000000000004">
      <c r="A21" t="s">
        <v>2289</v>
      </c>
    </row>
    <row r="22" spans="1:1" x14ac:dyDescent="0.55000000000000004">
      <c r="A22" t="s">
        <v>2290</v>
      </c>
    </row>
    <row r="23" spans="1:1" x14ac:dyDescent="0.55000000000000004">
      <c r="A23" t="s">
        <v>2291</v>
      </c>
    </row>
    <row r="24" spans="1:1" x14ac:dyDescent="0.55000000000000004">
      <c r="A24" t="s">
        <v>2292</v>
      </c>
    </row>
    <row r="25" spans="1:1" x14ac:dyDescent="0.55000000000000004">
      <c r="A25" t="s">
        <v>2293</v>
      </c>
    </row>
    <row r="26" spans="1:1" x14ac:dyDescent="0.55000000000000004">
      <c r="A26" t="s">
        <v>2294</v>
      </c>
    </row>
    <row r="27" spans="1:1" x14ac:dyDescent="0.55000000000000004">
      <c r="A27" t="s">
        <v>2295</v>
      </c>
    </row>
    <row r="28" spans="1:1" x14ac:dyDescent="0.55000000000000004">
      <c r="A28" t="s">
        <v>2296</v>
      </c>
    </row>
    <row r="29" spans="1:1" x14ac:dyDescent="0.55000000000000004">
      <c r="A29" t="s">
        <v>2289</v>
      </c>
    </row>
    <row r="30" spans="1:1" x14ac:dyDescent="0.55000000000000004">
      <c r="A30" t="s">
        <v>2290</v>
      </c>
    </row>
    <row r="31" spans="1:1" x14ac:dyDescent="0.55000000000000004">
      <c r="A31" t="s">
        <v>2291</v>
      </c>
    </row>
    <row r="32" spans="1:1" x14ac:dyDescent="0.55000000000000004">
      <c r="A32" t="s">
        <v>2292</v>
      </c>
    </row>
    <row r="33" spans="1:1" x14ac:dyDescent="0.55000000000000004">
      <c r="A33" t="s">
        <v>2297</v>
      </c>
    </row>
    <row r="34" spans="1:1" x14ac:dyDescent="0.55000000000000004">
      <c r="A34" t="s">
        <v>2298</v>
      </c>
    </row>
    <row r="35" spans="1:1" x14ac:dyDescent="0.55000000000000004">
      <c r="A35" t="s">
        <v>2299</v>
      </c>
    </row>
    <row r="36" spans="1:1" x14ac:dyDescent="0.55000000000000004">
      <c r="A36" t="s">
        <v>2300</v>
      </c>
    </row>
    <row r="37" spans="1:1" x14ac:dyDescent="0.55000000000000004">
      <c r="A37" t="s">
        <v>2301</v>
      </c>
    </row>
    <row r="38" spans="1:1" x14ac:dyDescent="0.55000000000000004">
      <c r="A38" t="s">
        <v>2302</v>
      </c>
    </row>
    <row r="39" spans="1:1" x14ac:dyDescent="0.55000000000000004">
      <c r="A39" t="s">
        <v>2303</v>
      </c>
    </row>
    <row r="40" spans="1:1" x14ac:dyDescent="0.55000000000000004">
      <c r="A40" t="s">
        <v>2304</v>
      </c>
    </row>
    <row r="41" spans="1:1" x14ac:dyDescent="0.55000000000000004">
      <c r="A41" t="s">
        <v>2305</v>
      </c>
    </row>
    <row r="42" spans="1:1" x14ac:dyDescent="0.55000000000000004">
      <c r="A42" t="s">
        <v>2306</v>
      </c>
    </row>
    <row r="43" spans="1:1" x14ac:dyDescent="0.55000000000000004">
      <c r="A43" t="s">
        <v>2307</v>
      </c>
    </row>
    <row r="44" spans="1:1" x14ac:dyDescent="0.55000000000000004">
      <c r="A44" t="s">
        <v>2308</v>
      </c>
    </row>
    <row r="45" spans="1:1" x14ac:dyDescent="0.55000000000000004">
      <c r="A45" t="s">
        <v>2309</v>
      </c>
    </row>
    <row r="46" spans="1:1" x14ac:dyDescent="0.55000000000000004">
      <c r="A46" t="s">
        <v>2310</v>
      </c>
    </row>
    <row r="47" spans="1:1" x14ac:dyDescent="0.55000000000000004">
      <c r="A47" t="s">
        <v>2311</v>
      </c>
    </row>
    <row r="48" spans="1:1" x14ac:dyDescent="0.55000000000000004">
      <c r="A48" t="s">
        <v>2312</v>
      </c>
    </row>
    <row r="49" spans="1:1" x14ac:dyDescent="0.55000000000000004">
      <c r="A49" t="s">
        <v>2313</v>
      </c>
    </row>
    <row r="50" spans="1:1" x14ac:dyDescent="0.55000000000000004">
      <c r="A50" t="s">
        <v>2314</v>
      </c>
    </row>
    <row r="51" spans="1:1" x14ac:dyDescent="0.55000000000000004">
      <c r="A51" t="s">
        <v>2315</v>
      </c>
    </row>
    <row r="52" spans="1:1" x14ac:dyDescent="0.55000000000000004">
      <c r="A52" t="s">
        <v>2316</v>
      </c>
    </row>
    <row r="53" spans="1:1" x14ac:dyDescent="0.55000000000000004">
      <c r="A53" t="s">
        <v>2317</v>
      </c>
    </row>
    <row r="54" spans="1:1" x14ac:dyDescent="0.55000000000000004">
      <c r="A54" t="s">
        <v>2318</v>
      </c>
    </row>
    <row r="55" spans="1:1" x14ac:dyDescent="0.55000000000000004">
      <c r="A55" t="s">
        <v>2319</v>
      </c>
    </row>
    <row r="56" spans="1:1" x14ac:dyDescent="0.55000000000000004">
      <c r="A56" t="s">
        <v>2320</v>
      </c>
    </row>
    <row r="57" spans="1:1" x14ac:dyDescent="0.55000000000000004">
      <c r="A57" t="s">
        <v>2321</v>
      </c>
    </row>
    <row r="58" spans="1:1" x14ac:dyDescent="0.55000000000000004">
      <c r="A58" t="s">
        <v>2322</v>
      </c>
    </row>
    <row r="59" spans="1:1" x14ac:dyDescent="0.55000000000000004">
      <c r="A59" t="s">
        <v>2323</v>
      </c>
    </row>
    <row r="60" spans="1:1" x14ac:dyDescent="0.55000000000000004">
      <c r="A60" t="s">
        <v>2324</v>
      </c>
    </row>
    <row r="61" spans="1:1" x14ac:dyDescent="0.55000000000000004">
      <c r="A61" t="s">
        <v>2325</v>
      </c>
    </row>
    <row r="62" spans="1:1" x14ac:dyDescent="0.55000000000000004">
      <c r="A62" t="s">
        <v>2326</v>
      </c>
    </row>
    <row r="63" spans="1:1" x14ac:dyDescent="0.55000000000000004">
      <c r="A63" t="s">
        <v>2327</v>
      </c>
    </row>
    <row r="64" spans="1:1" x14ac:dyDescent="0.55000000000000004">
      <c r="A64" t="s">
        <v>2328</v>
      </c>
    </row>
    <row r="65" spans="1:1" x14ac:dyDescent="0.55000000000000004">
      <c r="A65" t="s">
        <v>2329</v>
      </c>
    </row>
    <row r="66" spans="1:1" x14ac:dyDescent="0.55000000000000004">
      <c r="A66" t="s">
        <v>2330</v>
      </c>
    </row>
    <row r="67" spans="1:1" x14ac:dyDescent="0.55000000000000004">
      <c r="A67" t="s">
        <v>2331</v>
      </c>
    </row>
    <row r="68" spans="1:1" x14ac:dyDescent="0.55000000000000004">
      <c r="A68" t="s">
        <v>2332</v>
      </c>
    </row>
    <row r="69" spans="1:1" x14ac:dyDescent="0.55000000000000004">
      <c r="A69" t="s">
        <v>2333</v>
      </c>
    </row>
    <row r="70" spans="1:1" x14ac:dyDescent="0.55000000000000004">
      <c r="A70" t="s">
        <v>2334</v>
      </c>
    </row>
    <row r="71" spans="1:1" x14ac:dyDescent="0.55000000000000004">
      <c r="A71" t="s">
        <v>2335</v>
      </c>
    </row>
    <row r="72" spans="1:1" x14ac:dyDescent="0.55000000000000004">
      <c r="A72" t="s">
        <v>2336</v>
      </c>
    </row>
    <row r="73" spans="1:1" x14ac:dyDescent="0.55000000000000004">
      <c r="A73" t="s">
        <v>2337</v>
      </c>
    </row>
    <row r="75" spans="1:1" x14ac:dyDescent="0.55000000000000004">
      <c r="A75" t="s">
        <v>2338</v>
      </c>
    </row>
    <row r="76" spans="1:1" x14ac:dyDescent="0.55000000000000004">
      <c r="A76" t="s">
        <v>1378</v>
      </c>
    </row>
    <row r="77" spans="1:1" x14ac:dyDescent="0.55000000000000004">
      <c r="A77" t="s">
        <v>1379</v>
      </c>
    </row>
  </sheetData>
  <phoneticPr fontId="1"/>
  <pageMargins left="0.7" right="0.7" top="0.75" bottom="0.75" header="0.3" footer="0.3"/>
</worksheet>
</file>

<file path=xl/worksheets/sheet2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7B349B-9E0D-45E4-B467-AD8857E2AD15}">
  <dimension ref="A1:N102"/>
  <sheetViews>
    <sheetView topLeftCell="A31" workbookViewId="0">
      <selection activeCell="B36" sqref="B36"/>
    </sheetView>
  </sheetViews>
  <sheetFormatPr defaultRowHeight="18" x14ac:dyDescent="0.55000000000000004"/>
  <sheetData>
    <row r="1" spans="1:1" x14ac:dyDescent="0.55000000000000004">
      <c r="A1" t="s">
        <v>2520</v>
      </c>
    </row>
    <row r="2" spans="1:1" x14ac:dyDescent="0.55000000000000004">
      <c r="A2" t="s">
        <v>2521</v>
      </c>
    </row>
    <row r="3" spans="1:1" x14ac:dyDescent="0.55000000000000004">
      <c r="A3" t="s">
        <v>2522</v>
      </c>
    </row>
    <row r="4" spans="1:1" x14ac:dyDescent="0.55000000000000004">
      <c r="A4" t="s">
        <v>2523</v>
      </c>
    </row>
    <row r="5" spans="1:1" x14ac:dyDescent="0.55000000000000004">
      <c r="A5" t="s">
        <v>2524</v>
      </c>
    </row>
    <row r="6" spans="1:1" x14ac:dyDescent="0.55000000000000004">
      <c r="A6" t="s">
        <v>2525</v>
      </c>
    </row>
    <row r="7" spans="1:1" x14ac:dyDescent="0.55000000000000004">
      <c r="A7" t="s">
        <v>2526</v>
      </c>
    </row>
    <row r="8" spans="1:1" x14ac:dyDescent="0.55000000000000004">
      <c r="A8" t="s">
        <v>2527</v>
      </c>
    </row>
    <row r="9" spans="1:1" x14ac:dyDescent="0.55000000000000004">
      <c r="A9" t="s">
        <v>2528</v>
      </c>
    </row>
    <row r="10" spans="1:1" x14ac:dyDescent="0.55000000000000004">
      <c r="A10" t="s">
        <v>2529</v>
      </c>
    </row>
    <row r="11" spans="1:1" x14ac:dyDescent="0.55000000000000004">
      <c r="A11" t="s">
        <v>2530</v>
      </c>
    </row>
    <row r="12" spans="1:1" x14ac:dyDescent="0.55000000000000004">
      <c r="A12" t="s">
        <v>2531</v>
      </c>
    </row>
    <row r="13" spans="1:1" x14ac:dyDescent="0.55000000000000004">
      <c r="A13" t="s">
        <v>2532</v>
      </c>
    </row>
    <row r="14" spans="1:1" x14ac:dyDescent="0.55000000000000004">
      <c r="A14" t="s">
        <v>2533</v>
      </c>
    </row>
    <row r="15" spans="1:1" x14ac:dyDescent="0.55000000000000004">
      <c r="A15" t="s">
        <v>2534</v>
      </c>
    </row>
    <row r="16" spans="1:1" x14ac:dyDescent="0.55000000000000004">
      <c r="A16" t="s">
        <v>2535</v>
      </c>
    </row>
    <row r="17" spans="1:5" x14ac:dyDescent="0.55000000000000004">
      <c r="A17" t="s">
        <v>2536</v>
      </c>
    </row>
    <row r="18" spans="1:5" x14ac:dyDescent="0.55000000000000004">
      <c r="A18" t="s">
        <v>2537</v>
      </c>
    </row>
    <row r="19" spans="1:5" x14ac:dyDescent="0.55000000000000004">
      <c r="A19" t="s">
        <v>2538</v>
      </c>
    </row>
    <row r="20" spans="1:5" x14ac:dyDescent="0.55000000000000004">
      <c r="A20" t="s">
        <v>2539</v>
      </c>
    </row>
    <row r="21" spans="1:5" x14ac:dyDescent="0.55000000000000004">
      <c r="A21" s="75" t="s">
        <v>2540</v>
      </c>
      <c r="B21" s="75"/>
      <c r="C21" s="75"/>
      <c r="D21" s="75"/>
      <c r="E21" s="75"/>
    </row>
    <row r="22" spans="1:5" x14ac:dyDescent="0.55000000000000004">
      <c r="A22" s="54" t="s">
        <v>2541</v>
      </c>
    </row>
    <row r="23" spans="1:5" x14ac:dyDescent="0.55000000000000004">
      <c r="A23" t="s">
        <v>2542</v>
      </c>
    </row>
    <row r="24" spans="1:5" x14ac:dyDescent="0.55000000000000004">
      <c r="A24" t="s">
        <v>2543</v>
      </c>
    </row>
    <row r="25" spans="1:5" x14ac:dyDescent="0.55000000000000004">
      <c r="A25" t="s">
        <v>2544</v>
      </c>
    </row>
    <row r="26" spans="1:5" x14ac:dyDescent="0.55000000000000004">
      <c r="A26" t="s">
        <v>2545</v>
      </c>
    </row>
    <row r="27" spans="1:5" x14ac:dyDescent="0.55000000000000004">
      <c r="A27" t="s">
        <v>2546</v>
      </c>
    </row>
    <row r="28" spans="1:5" x14ac:dyDescent="0.55000000000000004">
      <c r="A28" t="s">
        <v>2547</v>
      </c>
    </row>
    <row r="29" spans="1:5" x14ac:dyDescent="0.55000000000000004">
      <c r="A29" t="s">
        <v>2548</v>
      </c>
    </row>
    <row r="30" spans="1:5" x14ac:dyDescent="0.55000000000000004">
      <c r="A30" t="s">
        <v>2549</v>
      </c>
    </row>
    <row r="31" spans="1:5" x14ac:dyDescent="0.55000000000000004">
      <c r="A31" t="s">
        <v>2550</v>
      </c>
    </row>
    <row r="32" spans="1:5" x14ac:dyDescent="0.55000000000000004">
      <c r="A32" t="s">
        <v>2551</v>
      </c>
    </row>
    <row r="33" spans="1:1" x14ac:dyDescent="0.55000000000000004">
      <c r="A33" t="s">
        <v>2552</v>
      </c>
    </row>
    <row r="34" spans="1:1" x14ac:dyDescent="0.55000000000000004">
      <c r="A34" t="s">
        <v>2553</v>
      </c>
    </row>
    <row r="35" spans="1:1" x14ac:dyDescent="0.55000000000000004">
      <c r="A35" t="s">
        <v>2554</v>
      </c>
    </row>
    <row r="36" spans="1:1" x14ac:dyDescent="0.55000000000000004">
      <c r="A36" t="s">
        <v>2555</v>
      </c>
    </row>
    <row r="37" spans="1:1" x14ac:dyDescent="0.55000000000000004">
      <c r="A37" t="s">
        <v>2556</v>
      </c>
    </row>
    <row r="38" spans="1:1" x14ac:dyDescent="0.55000000000000004">
      <c r="A38" t="s">
        <v>2557</v>
      </c>
    </row>
    <row r="39" spans="1:1" x14ac:dyDescent="0.55000000000000004">
      <c r="A39" s="54" t="s">
        <v>2558</v>
      </c>
    </row>
    <row r="40" spans="1:1" x14ac:dyDescent="0.55000000000000004">
      <c r="A40" t="s">
        <v>2542</v>
      </c>
    </row>
    <row r="41" spans="1:1" x14ac:dyDescent="0.55000000000000004">
      <c r="A41" t="s">
        <v>2543</v>
      </c>
    </row>
    <row r="42" spans="1:1" x14ac:dyDescent="0.55000000000000004">
      <c r="A42" t="s">
        <v>2544</v>
      </c>
    </row>
    <row r="43" spans="1:1" x14ac:dyDescent="0.55000000000000004">
      <c r="A43" t="s">
        <v>2545</v>
      </c>
    </row>
    <row r="44" spans="1:1" x14ac:dyDescent="0.55000000000000004">
      <c r="A44" t="s">
        <v>2546</v>
      </c>
    </row>
    <row r="45" spans="1:1" x14ac:dyDescent="0.55000000000000004">
      <c r="A45" t="s">
        <v>2547</v>
      </c>
    </row>
    <row r="46" spans="1:1" x14ac:dyDescent="0.55000000000000004">
      <c r="A46" t="s">
        <v>2548</v>
      </c>
    </row>
    <row r="47" spans="1:1" x14ac:dyDescent="0.55000000000000004">
      <c r="A47" t="s">
        <v>2549</v>
      </c>
    </row>
    <row r="48" spans="1:1" x14ac:dyDescent="0.55000000000000004">
      <c r="A48" t="s">
        <v>2550</v>
      </c>
    </row>
    <row r="49" spans="1:13" x14ac:dyDescent="0.55000000000000004">
      <c r="A49" t="s">
        <v>2551</v>
      </c>
    </row>
    <row r="50" spans="1:13" x14ac:dyDescent="0.55000000000000004">
      <c r="A50" s="75" t="s">
        <v>2583</v>
      </c>
      <c r="B50" s="75"/>
      <c r="C50" s="75"/>
      <c r="D50" s="75"/>
      <c r="E50" s="75"/>
      <c r="F50" s="75"/>
      <c r="G50" s="75"/>
      <c r="H50" s="75"/>
      <c r="I50" s="75"/>
      <c r="J50" s="75"/>
      <c r="K50" s="75"/>
      <c r="L50" s="75"/>
      <c r="M50" s="75"/>
    </row>
    <row r="51" spans="1:13" x14ac:dyDescent="0.55000000000000004">
      <c r="A51" s="54" t="s">
        <v>2559</v>
      </c>
    </row>
    <row r="52" spans="1:13" x14ac:dyDescent="0.55000000000000004">
      <c r="A52" t="s">
        <v>2542</v>
      </c>
    </row>
    <row r="53" spans="1:13" x14ac:dyDescent="0.55000000000000004">
      <c r="A53" t="s">
        <v>2543</v>
      </c>
    </row>
    <row r="54" spans="1:13" x14ac:dyDescent="0.55000000000000004">
      <c r="A54" t="s">
        <v>2544</v>
      </c>
    </row>
    <row r="55" spans="1:13" x14ac:dyDescent="0.55000000000000004">
      <c r="A55" t="s">
        <v>2545</v>
      </c>
    </row>
    <row r="56" spans="1:13" x14ac:dyDescent="0.55000000000000004">
      <c r="A56" t="s">
        <v>2560</v>
      </c>
    </row>
    <row r="57" spans="1:13" x14ac:dyDescent="0.55000000000000004">
      <c r="A57" t="s">
        <v>2547</v>
      </c>
    </row>
    <row r="58" spans="1:13" x14ac:dyDescent="0.55000000000000004">
      <c r="A58" t="s">
        <v>2548</v>
      </c>
    </row>
    <row r="59" spans="1:13" x14ac:dyDescent="0.55000000000000004">
      <c r="A59" t="s">
        <v>2549</v>
      </c>
    </row>
    <row r="60" spans="1:13" x14ac:dyDescent="0.55000000000000004">
      <c r="A60" t="s">
        <v>2550</v>
      </c>
    </row>
    <row r="61" spans="1:13" x14ac:dyDescent="0.55000000000000004">
      <c r="A61" t="s">
        <v>2561</v>
      </c>
    </row>
    <row r="62" spans="1:13" x14ac:dyDescent="0.55000000000000004">
      <c r="A62" t="s">
        <v>2552</v>
      </c>
    </row>
    <row r="63" spans="1:13" x14ac:dyDescent="0.55000000000000004">
      <c r="A63" t="s">
        <v>2553</v>
      </c>
    </row>
    <row r="64" spans="1:13" x14ac:dyDescent="0.55000000000000004">
      <c r="A64" t="s">
        <v>2554</v>
      </c>
    </row>
    <row r="65" spans="1:14" x14ac:dyDescent="0.55000000000000004">
      <c r="A65" t="s">
        <v>2555</v>
      </c>
    </row>
    <row r="66" spans="1:14" x14ac:dyDescent="0.55000000000000004">
      <c r="A66" t="s">
        <v>2556</v>
      </c>
    </row>
    <row r="67" spans="1:14" x14ac:dyDescent="0.55000000000000004">
      <c r="A67" t="s">
        <v>2557</v>
      </c>
    </row>
    <row r="68" spans="1:14" x14ac:dyDescent="0.55000000000000004">
      <c r="A68" s="54" t="s">
        <v>2562</v>
      </c>
    </row>
    <row r="69" spans="1:14" x14ac:dyDescent="0.55000000000000004">
      <c r="A69" t="s">
        <v>2542</v>
      </c>
    </row>
    <row r="70" spans="1:14" x14ac:dyDescent="0.55000000000000004">
      <c r="A70" t="s">
        <v>2543</v>
      </c>
    </row>
    <row r="71" spans="1:14" x14ac:dyDescent="0.55000000000000004">
      <c r="A71" t="s">
        <v>2544</v>
      </c>
    </row>
    <row r="72" spans="1:14" x14ac:dyDescent="0.55000000000000004">
      <c r="A72" t="s">
        <v>2545</v>
      </c>
    </row>
    <row r="73" spans="1:14" x14ac:dyDescent="0.55000000000000004">
      <c r="A73" t="s">
        <v>2546</v>
      </c>
    </row>
    <row r="74" spans="1:14" x14ac:dyDescent="0.55000000000000004">
      <c r="A74" t="s">
        <v>2547</v>
      </c>
    </row>
    <row r="75" spans="1:14" x14ac:dyDescent="0.55000000000000004">
      <c r="A75" t="s">
        <v>2548</v>
      </c>
    </row>
    <row r="76" spans="1:14" x14ac:dyDescent="0.55000000000000004">
      <c r="A76" t="s">
        <v>2549</v>
      </c>
    </row>
    <row r="77" spans="1:14" x14ac:dyDescent="0.55000000000000004">
      <c r="A77" t="s">
        <v>2550</v>
      </c>
    </row>
    <row r="78" spans="1:14" x14ac:dyDescent="0.55000000000000004">
      <c r="A78" t="s">
        <v>2561</v>
      </c>
    </row>
    <row r="79" spans="1:14" x14ac:dyDescent="0.55000000000000004">
      <c r="A79" s="75" t="s">
        <v>2584</v>
      </c>
      <c r="B79" s="75"/>
      <c r="C79" s="75"/>
      <c r="D79" s="75"/>
      <c r="E79" s="75"/>
      <c r="F79" s="75"/>
      <c r="G79" s="75"/>
      <c r="H79" s="75"/>
      <c r="I79" s="75"/>
      <c r="J79" s="75"/>
      <c r="K79" s="75"/>
      <c r="L79" s="75"/>
      <c r="M79" s="75"/>
      <c r="N79" s="75"/>
    </row>
    <row r="80" spans="1:14" x14ac:dyDescent="0.55000000000000004">
      <c r="A80" t="s">
        <v>2563</v>
      </c>
    </row>
    <row r="81" spans="1:1" x14ac:dyDescent="0.55000000000000004">
      <c r="A81" t="s">
        <v>2564</v>
      </c>
    </row>
    <row r="82" spans="1:1" x14ac:dyDescent="0.55000000000000004">
      <c r="A82" t="s">
        <v>2565</v>
      </c>
    </row>
    <row r="83" spans="1:1" x14ac:dyDescent="0.55000000000000004">
      <c r="A83" t="s">
        <v>2566</v>
      </c>
    </row>
    <row r="84" spans="1:1" x14ac:dyDescent="0.55000000000000004">
      <c r="A84" t="s">
        <v>2567</v>
      </c>
    </row>
    <row r="85" spans="1:1" x14ac:dyDescent="0.55000000000000004">
      <c r="A85" t="s">
        <v>2568</v>
      </c>
    </row>
    <row r="86" spans="1:1" x14ac:dyDescent="0.55000000000000004">
      <c r="A86" t="s">
        <v>2569</v>
      </c>
    </row>
    <row r="87" spans="1:1" x14ac:dyDescent="0.55000000000000004">
      <c r="A87" t="s">
        <v>2570</v>
      </c>
    </row>
    <row r="88" spans="1:1" x14ac:dyDescent="0.55000000000000004">
      <c r="A88" t="s">
        <v>2571</v>
      </c>
    </row>
    <row r="89" spans="1:1" x14ac:dyDescent="0.55000000000000004">
      <c r="A89" t="s">
        <v>2572</v>
      </c>
    </row>
    <row r="90" spans="1:1" x14ac:dyDescent="0.55000000000000004">
      <c r="A90" t="s">
        <v>2573</v>
      </c>
    </row>
    <row r="91" spans="1:1" x14ac:dyDescent="0.55000000000000004">
      <c r="A91" t="s">
        <v>2574</v>
      </c>
    </row>
    <row r="92" spans="1:1" x14ac:dyDescent="0.55000000000000004">
      <c r="A92" t="s">
        <v>2575</v>
      </c>
    </row>
    <row r="93" spans="1:1" x14ac:dyDescent="0.55000000000000004">
      <c r="A93" t="s">
        <v>2576</v>
      </c>
    </row>
    <row r="94" spans="1:1" x14ac:dyDescent="0.55000000000000004">
      <c r="A94" t="s">
        <v>2577</v>
      </c>
    </row>
    <row r="95" spans="1:1" x14ac:dyDescent="0.55000000000000004">
      <c r="A95" t="s">
        <v>2578</v>
      </c>
    </row>
    <row r="96" spans="1:1" x14ac:dyDescent="0.55000000000000004">
      <c r="A96" t="s">
        <v>2579</v>
      </c>
    </row>
    <row r="97" spans="1:1" x14ac:dyDescent="0.55000000000000004">
      <c r="A97" t="s">
        <v>2580</v>
      </c>
    </row>
    <row r="98" spans="1:1" x14ac:dyDescent="0.55000000000000004">
      <c r="A98" t="s">
        <v>2581</v>
      </c>
    </row>
    <row r="100" spans="1:1" x14ac:dyDescent="0.55000000000000004">
      <c r="A100" t="s">
        <v>2582</v>
      </c>
    </row>
    <row r="101" spans="1:1" x14ac:dyDescent="0.55000000000000004">
      <c r="A101" t="s">
        <v>1378</v>
      </c>
    </row>
    <row r="102" spans="1:1" x14ac:dyDescent="0.55000000000000004">
      <c r="A102" t="s">
        <v>1379</v>
      </c>
    </row>
  </sheetData>
  <phoneticPr fontId="1"/>
  <pageMargins left="0.7" right="0.7" top="0.75" bottom="0.75" header="0.3" footer="0.3"/>
  <pageSetup paperSize="9" orientation="portrait" r:id="rId1"/>
</worksheet>
</file>

<file path=xl/worksheets/sheet2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A541B3-7FFB-4ADD-B6FD-788EC455017E}">
  <dimension ref="A1:A1001"/>
  <sheetViews>
    <sheetView workbookViewId="0"/>
  </sheetViews>
  <sheetFormatPr defaultRowHeight="18" x14ac:dyDescent="0.55000000000000004"/>
  <sheetData>
    <row r="1" spans="1:1" x14ac:dyDescent="0.55000000000000004">
      <c r="A1" t="s">
        <v>2585</v>
      </c>
    </row>
    <row r="2" spans="1:1" x14ac:dyDescent="0.55000000000000004">
      <c r="A2" t="s">
        <v>2586</v>
      </c>
    </row>
    <row r="3" spans="1:1" x14ac:dyDescent="0.55000000000000004">
      <c r="A3" t="s">
        <v>2587</v>
      </c>
    </row>
    <row r="4" spans="1:1" x14ac:dyDescent="0.55000000000000004">
      <c r="A4" t="s">
        <v>2588</v>
      </c>
    </row>
    <row r="5" spans="1:1" x14ac:dyDescent="0.55000000000000004">
      <c r="A5" t="s">
        <v>2589</v>
      </c>
    </row>
    <row r="6" spans="1:1" x14ac:dyDescent="0.55000000000000004">
      <c r="A6" t="s">
        <v>2590</v>
      </c>
    </row>
    <row r="7" spans="1:1" x14ac:dyDescent="0.55000000000000004">
      <c r="A7" t="s">
        <v>2591</v>
      </c>
    </row>
    <row r="8" spans="1:1" x14ac:dyDescent="0.55000000000000004">
      <c r="A8" t="s">
        <v>2592</v>
      </c>
    </row>
    <row r="9" spans="1:1" x14ac:dyDescent="0.55000000000000004">
      <c r="A9" t="s">
        <v>2593</v>
      </c>
    </row>
    <row r="10" spans="1:1" x14ac:dyDescent="0.55000000000000004">
      <c r="A10" t="s">
        <v>2594</v>
      </c>
    </row>
    <row r="11" spans="1:1" x14ac:dyDescent="0.55000000000000004">
      <c r="A11" t="s">
        <v>2595</v>
      </c>
    </row>
    <row r="12" spans="1:1" x14ac:dyDescent="0.55000000000000004">
      <c r="A12" t="s">
        <v>2596</v>
      </c>
    </row>
    <row r="13" spans="1:1" x14ac:dyDescent="0.55000000000000004">
      <c r="A13" t="s">
        <v>2597</v>
      </c>
    </row>
    <row r="14" spans="1:1" x14ac:dyDescent="0.55000000000000004">
      <c r="A14" t="s">
        <v>2598</v>
      </c>
    </row>
    <row r="15" spans="1:1" x14ac:dyDescent="0.55000000000000004">
      <c r="A15" t="s">
        <v>2599</v>
      </c>
    </row>
    <row r="16" spans="1:1" x14ac:dyDescent="0.55000000000000004">
      <c r="A16" t="s">
        <v>2600</v>
      </c>
    </row>
    <row r="17" spans="1:1" x14ac:dyDescent="0.55000000000000004">
      <c r="A17" t="s">
        <v>2601</v>
      </c>
    </row>
    <row r="18" spans="1:1" x14ac:dyDescent="0.55000000000000004">
      <c r="A18" t="s">
        <v>2602</v>
      </c>
    </row>
    <row r="19" spans="1:1" x14ac:dyDescent="0.55000000000000004">
      <c r="A19" t="s">
        <v>2603</v>
      </c>
    </row>
    <row r="20" spans="1:1" x14ac:dyDescent="0.55000000000000004">
      <c r="A20" t="s">
        <v>2604</v>
      </c>
    </row>
    <row r="21" spans="1:1" x14ac:dyDescent="0.55000000000000004">
      <c r="A21" t="s">
        <v>2605</v>
      </c>
    </row>
    <row r="22" spans="1:1" x14ac:dyDescent="0.55000000000000004">
      <c r="A22" t="s">
        <v>2606</v>
      </c>
    </row>
    <row r="23" spans="1:1" x14ac:dyDescent="0.55000000000000004">
      <c r="A23" t="s">
        <v>2607</v>
      </c>
    </row>
    <row r="24" spans="1:1" x14ac:dyDescent="0.55000000000000004">
      <c r="A24" t="s">
        <v>2608</v>
      </c>
    </row>
    <row r="25" spans="1:1" x14ac:dyDescent="0.55000000000000004">
      <c r="A25" t="s">
        <v>2609</v>
      </c>
    </row>
    <row r="26" spans="1:1" x14ac:dyDescent="0.55000000000000004">
      <c r="A26" t="s">
        <v>2610</v>
      </c>
    </row>
    <row r="27" spans="1:1" x14ac:dyDescent="0.55000000000000004">
      <c r="A27" t="s">
        <v>2611</v>
      </c>
    </row>
    <row r="28" spans="1:1" x14ac:dyDescent="0.55000000000000004">
      <c r="A28" t="s">
        <v>2612</v>
      </c>
    </row>
    <row r="29" spans="1:1" x14ac:dyDescent="0.55000000000000004">
      <c r="A29" t="s">
        <v>2613</v>
      </c>
    </row>
    <row r="30" spans="1:1" x14ac:dyDescent="0.55000000000000004">
      <c r="A30" t="s">
        <v>2614</v>
      </c>
    </row>
    <row r="31" spans="1:1" x14ac:dyDescent="0.55000000000000004">
      <c r="A31" t="s">
        <v>2615</v>
      </c>
    </row>
    <row r="32" spans="1:1" x14ac:dyDescent="0.55000000000000004">
      <c r="A32" t="s">
        <v>2616</v>
      </c>
    </row>
    <row r="33" spans="1:1" x14ac:dyDescent="0.55000000000000004">
      <c r="A33" t="s">
        <v>2617</v>
      </c>
    </row>
    <row r="34" spans="1:1" x14ac:dyDescent="0.55000000000000004">
      <c r="A34" t="s">
        <v>2618</v>
      </c>
    </row>
    <row r="35" spans="1:1" x14ac:dyDescent="0.55000000000000004">
      <c r="A35" t="s">
        <v>2616</v>
      </c>
    </row>
    <row r="36" spans="1:1" x14ac:dyDescent="0.55000000000000004">
      <c r="A36" t="s">
        <v>2617</v>
      </c>
    </row>
    <row r="37" spans="1:1" x14ac:dyDescent="0.55000000000000004">
      <c r="A37" t="s">
        <v>2618</v>
      </c>
    </row>
    <row r="38" spans="1:1" x14ac:dyDescent="0.55000000000000004">
      <c r="A38" t="s">
        <v>2616</v>
      </c>
    </row>
    <row r="39" spans="1:1" x14ac:dyDescent="0.55000000000000004">
      <c r="A39" t="s">
        <v>2617</v>
      </c>
    </row>
    <row r="40" spans="1:1" x14ac:dyDescent="0.55000000000000004">
      <c r="A40" t="s">
        <v>2618</v>
      </c>
    </row>
    <row r="41" spans="1:1" x14ac:dyDescent="0.55000000000000004">
      <c r="A41" t="s">
        <v>2616</v>
      </c>
    </row>
    <row r="42" spans="1:1" x14ac:dyDescent="0.55000000000000004">
      <c r="A42" t="s">
        <v>2617</v>
      </c>
    </row>
    <row r="43" spans="1:1" x14ac:dyDescent="0.55000000000000004">
      <c r="A43" t="s">
        <v>2618</v>
      </c>
    </row>
    <row r="44" spans="1:1" x14ac:dyDescent="0.55000000000000004">
      <c r="A44" t="s">
        <v>2616</v>
      </c>
    </row>
    <row r="45" spans="1:1" x14ac:dyDescent="0.55000000000000004">
      <c r="A45" t="s">
        <v>2617</v>
      </c>
    </row>
    <row r="46" spans="1:1" x14ac:dyDescent="0.55000000000000004">
      <c r="A46" t="s">
        <v>2618</v>
      </c>
    </row>
    <row r="47" spans="1:1" x14ac:dyDescent="0.55000000000000004">
      <c r="A47" t="s">
        <v>2616</v>
      </c>
    </row>
    <row r="48" spans="1:1" x14ac:dyDescent="0.55000000000000004">
      <c r="A48" t="s">
        <v>2617</v>
      </c>
    </row>
    <row r="49" spans="1:1" x14ac:dyDescent="0.55000000000000004">
      <c r="A49" t="s">
        <v>2618</v>
      </c>
    </row>
    <row r="50" spans="1:1" x14ac:dyDescent="0.55000000000000004">
      <c r="A50" t="s">
        <v>2616</v>
      </c>
    </row>
    <row r="51" spans="1:1" x14ac:dyDescent="0.55000000000000004">
      <c r="A51" t="s">
        <v>2617</v>
      </c>
    </row>
    <row r="52" spans="1:1" x14ac:dyDescent="0.55000000000000004">
      <c r="A52" t="s">
        <v>2618</v>
      </c>
    </row>
    <row r="53" spans="1:1" x14ac:dyDescent="0.55000000000000004">
      <c r="A53" t="s">
        <v>2616</v>
      </c>
    </row>
    <row r="54" spans="1:1" x14ac:dyDescent="0.55000000000000004">
      <c r="A54" t="s">
        <v>2617</v>
      </c>
    </row>
    <row r="55" spans="1:1" x14ac:dyDescent="0.55000000000000004">
      <c r="A55" t="s">
        <v>2618</v>
      </c>
    </row>
    <row r="56" spans="1:1" x14ac:dyDescent="0.55000000000000004">
      <c r="A56" t="s">
        <v>2616</v>
      </c>
    </row>
    <row r="57" spans="1:1" x14ac:dyDescent="0.55000000000000004">
      <c r="A57" t="s">
        <v>2617</v>
      </c>
    </row>
    <row r="58" spans="1:1" x14ac:dyDescent="0.55000000000000004">
      <c r="A58" t="s">
        <v>2618</v>
      </c>
    </row>
    <row r="59" spans="1:1" x14ac:dyDescent="0.55000000000000004">
      <c r="A59" t="s">
        <v>2616</v>
      </c>
    </row>
    <row r="60" spans="1:1" x14ac:dyDescent="0.55000000000000004">
      <c r="A60" t="s">
        <v>2617</v>
      </c>
    </row>
    <row r="61" spans="1:1" x14ac:dyDescent="0.55000000000000004">
      <c r="A61" t="s">
        <v>2618</v>
      </c>
    </row>
    <row r="62" spans="1:1" x14ac:dyDescent="0.55000000000000004">
      <c r="A62" t="s">
        <v>2616</v>
      </c>
    </row>
    <row r="63" spans="1:1" x14ac:dyDescent="0.55000000000000004">
      <c r="A63" t="s">
        <v>2617</v>
      </c>
    </row>
    <row r="64" spans="1:1" x14ac:dyDescent="0.55000000000000004">
      <c r="A64" t="s">
        <v>2618</v>
      </c>
    </row>
    <row r="65" spans="1:1" x14ac:dyDescent="0.55000000000000004">
      <c r="A65" t="s">
        <v>2616</v>
      </c>
    </row>
    <row r="66" spans="1:1" x14ac:dyDescent="0.55000000000000004">
      <c r="A66" t="s">
        <v>2617</v>
      </c>
    </row>
    <row r="67" spans="1:1" x14ac:dyDescent="0.55000000000000004">
      <c r="A67" t="s">
        <v>2618</v>
      </c>
    </row>
    <row r="68" spans="1:1" x14ac:dyDescent="0.55000000000000004">
      <c r="A68" t="s">
        <v>2616</v>
      </c>
    </row>
    <row r="69" spans="1:1" x14ac:dyDescent="0.55000000000000004">
      <c r="A69" t="s">
        <v>2617</v>
      </c>
    </row>
    <row r="70" spans="1:1" x14ac:dyDescent="0.55000000000000004">
      <c r="A70" t="s">
        <v>2618</v>
      </c>
    </row>
    <row r="71" spans="1:1" x14ac:dyDescent="0.55000000000000004">
      <c r="A71" t="s">
        <v>2616</v>
      </c>
    </row>
    <row r="72" spans="1:1" x14ac:dyDescent="0.55000000000000004">
      <c r="A72" t="s">
        <v>2617</v>
      </c>
    </row>
    <row r="73" spans="1:1" x14ac:dyDescent="0.55000000000000004">
      <c r="A73" t="s">
        <v>2618</v>
      </c>
    </row>
    <row r="74" spans="1:1" x14ac:dyDescent="0.55000000000000004">
      <c r="A74" t="s">
        <v>2616</v>
      </c>
    </row>
    <row r="75" spans="1:1" x14ac:dyDescent="0.55000000000000004">
      <c r="A75" t="s">
        <v>2617</v>
      </c>
    </row>
    <row r="76" spans="1:1" x14ac:dyDescent="0.55000000000000004">
      <c r="A76" t="s">
        <v>2618</v>
      </c>
    </row>
    <row r="77" spans="1:1" x14ac:dyDescent="0.55000000000000004">
      <c r="A77" t="s">
        <v>2616</v>
      </c>
    </row>
    <row r="78" spans="1:1" x14ac:dyDescent="0.55000000000000004">
      <c r="A78" t="s">
        <v>2617</v>
      </c>
    </row>
    <row r="79" spans="1:1" x14ac:dyDescent="0.55000000000000004">
      <c r="A79" t="s">
        <v>2618</v>
      </c>
    </row>
    <row r="80" spans="1:1" x14ac:dyDescent="0.55000000000000004">
      <c r="A80" t="s">
        <v>2616</v>
      </c>
    </row>
    <row r="81" spans="1:1" x14ac:dyDescent="0.55000000000000004">
      <c r="A81" t="s">
        <v>2617</v>
      </c>
    </row>
    <row r="82" spans="1:1" x14ac:dyDescent="0.55000000000000004">
      <c r="A82" t="s">
        <v>2618</v>
      </c>
    </row>
    <row r="83" spans="1:1" x14ac:dyDescent="0.55000000000000004">
      <c r="A83" t="s">
        <v>2616</v>
      </c>
    </row>
    <row r="84" spans="1:1" x14ac:dyDescent="0.55000000000000004">
      <c r="A84" t="s">
        <v>2617</v>
      </c>
    </row>
    <row r="85" spans="1:1" x14ac:dyDescent="0.55000000000000004">
      <c r="A85" t="s">
        <v>2618</v>
      </c>
    </row>
    <row r="86" spans="1:1" x14ac:dyDescent="0.55000000000000004">
      <c r="A86" t="s">
        <v>2616</v>
      </c>
    </row>
    <row r="87" spans="1:1" x14ac:dyDescent="0.55000000000000004">
      <c r="A87" t="s">
        <v>2617</v>
      </c>
    </row>
    <row r="88" spans="1:1" x14ac:dyDescent="0.55000000000000004">
      <c r="A88" t="s">
        <v>2618</v>
      </c>
    </row>
    <row r="89" spans="1:1" x14ac:dyDescent="0.55000000000000004">
      <c r="A89" t="s">
        <v>2616</v>
      </c>
    </row>
    <row r="90" spans="1:1" x14ac:dyDescent="0.55000000000000004">
      <c r="A90" t="s">
        <v>2617</v>
      </c>
    </row>
    <row r="91" spans="1:1" x14ac:dyDescent="0.55000000000000004">
      <c r="A91" t="s">
        <v>2618</v>
      </c>
    </row>
    <row r="92" spans="1:1" x14ac:dyDescent="0.55000000000000004">
      <c r="A92" t="s">
        <v>2616</v>
      </c>
    </row>
    <row r="93" spans="1:1" x14ac:dyDescent="0.55000000000000004">
      <c r="A93" t="s">
        <v>2617</v>
      </c>
    </row>
    <row r="94" spans="1:1" x14ac:dyDescent="0.55000000000000004">
      <c r="A94" t="s">
        <v>2618</v>
      </c>
    </row>
    <row r="95" spans="1:1" x14ac:dyDescent="0.55000000000000004">
      <c r="A95" t="s">
        <v>2616</v>
      </c>
    </row>
    <row r="96" spans="1:1" x14ac:dyDescent="0.55000000000000004">
      <c r="A96" t="s">
        <v>2617</v>
      </c>
    </row>
    <row r="97" spans="1:1" x14ac:dyDescent="0.55000000000000004">
      <c r="A97" t="s">
        <v>2618</v>
      </c>
    </row>
    <row r="98" spans="1:1" x14ac:dyDescent="0.55000000000000004">
      <c r="A98" t="s">
        <v>2616</v>
      </c>
    </row>
    <row r="99" spans="1:1" x14ac:dyDescent="0.55000000000000004">
      <c r="A99" t="s">
        <v>2617</v>
      </c>
    </row>
    <row r="100" spans="1:1" x14ac:dyDescent="0.55000000000000004">
      <c r="A100" t="s">
        <v>2618</v>
      </c>
    </row>
    <row r="101" spans="1:1" x14ac:dyDescent="0.55000000000000004">
      <c r="A101" t="s">
        <v>2616</v>
      </c>
    </row>
    <row r="102" spans="1:1" x14ac:dyDescent="0.55000000000000004">
      <c r="A102" t="s">
        <v>2617</v>
      </c>
    </row>
    <row r="103" spans="1:1" x14ac:dyDescent="0.55000000000000004">
      <c r="A103" t="s">
        <v>2618</v>
      </c>
    </row>
    <row r="104" spans="1:1" x14ac:dyDescent="0.55000000000000004">
      <c r="A104" t="s">
        <v>2616</v>
      </c>
    </row>
    <row r="105" spans="1:1" x14ac:dyDescent="0.55000000000000004">
      <c r="A105" t="s">
        <v>2617</v>
      </c>
    </row>
    <row r="106" spans="1:1" x14ac:dyDescent="0.55000000000000004">
      <c r="A106" t="s">
        <v>2618</v>
      </c>
    </row>
    <row r="107" spans="1:1" x14ac:dyDescent="0.55000000000000004">
      <c r="A107" t="s">
        <v>2616</v>
      </c>
    </row>
    <row r="108" spans="1:1" x14ac:dyDescent="0.55000000000000004">
      <c r="A108" t="s">
        <v>2617</v>
      </c>
    </row>
    <row r="109" spans="1:1" x14ac:dyDescent="0.55000000000000004">
      <c r="A109" t="s">
        <v>2618</v>
      </c>
    </row>
    <row r="110" spans="1:1" x14ac:dyDescent="0.55000000000000004">
      <c r="A110" t="s">
        <v>2616</v>
      </c>
    </row>
    <row r="111" spans="1:1" x14ac:dyDescent="0.55000000000000004">
      <c r="A111" t="s">
        <v>2617</v>
      </c>
    </row>
    <row r="112" spans="1:1" x14ac:dyDescent="0.55000000000000004">
      <c r="A112" t="s">
        <v>2618</v>
      </c>
    </row>
    <row r="113" spans="1:1" x14ac:dyDescent="0.55000000000000004">
      <c r="A113" t="s">
        <v>2616</v>
      </c>
    </row>
    <row r="114" spans="1:1" x14ac:dyDescent="0.55000000000000004">
      <c r="A114" t="s">
        <v>2617</v>
      </c>
    </row>
    <row r="115" spans="1:1" x14ac:dyDescent="0.55000000000000004">
      <c r="A115" t="s">
        <v>2618</v>
      </c>
    </row>
    <row r="116" spans="1:1" x14ac:dyDescent="0.55000000000000004">
      <c r="A116" t="s">
        <v>2616</v>
      </c>
    </row>
    <row r="117" spans="1:1" x14ac:dyDescent="0.55000000000000004">
      <c r="A117" t="s">
        <v>2617</v>
      </c>
    </row>
    <row r="118" spans="1:1" x14ac:dyDescent="0.55000000000000004">
      <c r="A118" t="s">
        <v>2618</v>
      </c>
    </row>
    <row r="119" spans="1:1" x14ac:dyDescent="0.55000000000000004">
      <c r="A119" t="s">
        <v>2616</v>
      </c>
    </row>
    <row r="120" spans="1:1" x14ac:dyDescent="0.55000000000000004">
      <c r="A120" t="s">
        <v>2617</v>
      </c>
    </row>
    <row r="121" spans="1:1" x14ac:dyDescent="0.55000000000000004">
      <c r="A121" t="s">
        <v>2618</v>
      </c>
    </row>
    <row r="122" spans="1:1" x14ac:dyDescent="0.55000000000000004">
      <c r="A122" t="s">
        <v>2616</v>
      </c>
    </row>
    <row r="123" spans="1:1" x14ac:dyDescent="0.55000000000000004">
      <c r="A123" t="s">
        <v>2617</v>
      </c>
    </row>
    <row r="124" spans="1:1" x14ac:dyDescent="0.55000000000000004">
      <c r="A124" t="s">
        <v>2618</v>
      </c>
    </row>
    <row r="125" spans="1:1" x14ac:dyDescent="0.55000000000000004">
      <c r="A125" t="s">
        <v>2616</v>
      </c>
    </row>
    <row r="126" spans="1:1" x14ac:dyDescent="0.55000000000000004">
      <c r="A126" t="s">
        <v>2617</v>
      </c>
    </row>
    <row r="127" spans="1:1" x14ac:dyDescent="0.55000000000000004">
      <c r="A127" t="s">
        <v>2618</v>
      </c>
    </row>
    <row r="128" spans="1:1" x14ac:dyDescent="0.55000000000000004">
      <c r="A128" t="s">
        <v>2616</v>
      </c>
    </row>
    <row r="129" spans="1:1" x14ac:dyDescent="0.55000000000000004">
      <c r="A129" t="s">
        <v>2619</v>
      </c>
    </row>
    <row r="130" spans="1:1" x14ac:dyDescent="0.55000000000000004">
      <c r="A130" t="s">
        <v>2620</v>
      </c>
    </row>
    <row r="131" spans="1:1" x14ac:dyDescent="0.55000000000000004">
      <c r="A131" t="s">
        <v>2621</v>
      </c>
    </row>
    <row r="132" spans="1:1" x14ac:dyDescent="0.55000000000000004">
      <c r="A132" t="s">
        <v>2619</v>
      </c>
    </row>
    <row r="133" spans="1:1" x14ac:dyDescent="0.55000000000000004">
      <c r="A133" t="s">
        <v>2620</v>
      </c>
    </row>
    <row r="134" spans="1:1" x14ac:dyDescent="0.55000000000000004">
      <c r="A134" t="s">
        <v>2621</v>
      </c>
    </row>
    <row r="135" spans="1:1" x14ac:dyDescent="0.55000000000000004">
      <c r="A135" t="s">
        <v>2619</v>
      </c>
    </row>
    <row r="136" spans="1:1" x14ac:dyDescent="0.55000000000000004">
      <c r="A136" t="s">
        <v>2620</v>
      </c>
    </row>
    <row r="137" spans="1:1" x14ac:dyDescent="0.55000000000000004">
      <c r="A137" t="s">
        <v>2621</v>
      </c>
    </row>
    <row r="138" spans="1:1" x14ac:dyDescent="0.55000000000000004">
      <c r="A138" t="s">
        <v>2619</v>
      </c>
    </row>
    <row r="139" spans="1:1" x14ac:dyDescent="0.55000000000000004">
      <c r="A139" t="s">
        <v>2620</v>
      </c>
    </row>
    <row r="140" spans="1:1" x14ac:dyDescent="0.55000000000000004">
      <c r="A140" t="s">
        <v>2621</v>
      </c>
    </row>
    <row r="141" spans="1:1" x14ac:dyDescent="0.55000000000000004">
      <c r="A141" t="s">
        <v>2619</v>
      </c>
    </row>
    <row r="142" spans="1:1" x14ac:dyDescent="0.55000000000000004">
      <c r="A142" t="s">
        <v>2620</v>
      </c>
    </row>
    <row r="143" spans="1:1" x14ac:dyDescent="0.55000000000000004">
      <c r="A143" t="s">
        <v>2621</v>
      </c>
    </row>
    <row r="144" spans="1:1" x14ac:dyDescent="0.55000000000000004">
      <c r="A144" t="s">
        <v>2619</v>
      </c>
    </row>
    <row r="145" spans="1:1" x14ac:dyDescent="0.55000000000000004">
      <c r="A145" t="s">
        <v>2620</v>
      </c>
    </row>
    <row r="146" spans="1:1" x14ac:dyDescent="0.55000000000000004">
      <c r="A146" t="s">
        <v>2621</v>
      </c>
    </row>
    <row r="147" spans="1:1" x14ac:dyDescent="0.55000000000000004">
      <c r="A147" t="s">
        <v>2619</v>
      </c>
    </row>
    <row r="148" spans="1:1" x14ac:dyDescent="0.55000000000000004">
      <c r="A148" t="s">
        <v>2620</v>
      </c>
    </row>
    <row r="149" spans="1:1" x14ac:dyDescent="0.55000000000000004">
      <c r="A149" t="s">
        <v>2621</v>
      </c>
    </row>
    <row r="150" spans="1:1" x14ac:dyDescent="0.55000000000000004">
      <c r="A150" t="s">
        <v>2619</v>
      </c>
    </row>
    <row r="151" spans="1:1" x14ac:dyDescent="0.55000000000000004">
      <c r="A151" t="s">
        <v>2620</v>
      </c>
    </row>
    <row r="152" spans="1:1" x14ac:dyDescent="0.55000000000000004">
      <c r="A152" t="s">
        <v>2621</v>
      </c>
    </row>
    <row r="153" spans="1:1" x14ac:dyDescent="0.55000000000000004">
      <c r="A153" t="s">
        <v>2619</v>
      </c>
    </row>
    <row r="154" spans="1:1" x14ac:dyDescent="0.55000000000000004">
      <c r="A154" t="s">
        <v>2620</v>
      </c>
    </row>
    <row r="155" spans="1:1" x14ac:dyDescent="0.55000000000000004">
      <c r="A155" t="s">
        <v>2621</v>
      </c>
    </row>
    <row r="156" spans="1:1" x14ac:dyDescent="0.55000000000000004">
      <c r="A156" t="s">
        <v>2619</v>
      </c>
    </row>
    <row r="157" spans="1:1" x14ac:dyDescent="0.55000000000000004">
      <c r="A157" t="s">
        <v>2620</v>
      </c>
    </row>
    <row r="158" spans="1:1" x14ac:dyDescent="0.55000000000000004">
      <c r="A158" t="s">
        <v>2621</v>
      </c>
    </row>
    <row r="159" spans="1:1" x14ac:dyDescent="0.55000000000000004">
      <c r="A159" t="s">
        <v>2619</v>
      </c>
    </row>
    <row r="160" spans="1:1" x14ac:dyDescent="0.55000000000000004">
      <c r="A160" t="s">
        <v>2620</v>
      </c>
    </row>
    <row r="161" spans="1:1" x14ac:dyDescent="0.55000000000000004">
      <c r="A161" t="s">
        <v>2621</v>
      </c>
    </row>
    <row r="162" spans="1:1" x14ac:dyDescent="0.55000000000000004">
      <c r="A162" t="s">
        <v>2619</v>
      </c>
    </row>
    <row r="163" spans="1:1" x14ac:dyDescent="0.55000000000000004">
      <c r="A163" t="s">
        <v>2620</v>
      </c>
    </row>
    <row r="164" spans="1:1" x14ac:dyDescent="0.55000000000000004">
      <c r="A164" t="s">
        <v>2621</v>
      </c>
    </row>
    <row r="165" spans="1:1" x14ac:dyDescent="0.55000000000000004">
      <c r="A165" t="s">
        <v>2619</v>
      </c>
    </row>
    <row r="166" spans="1:1" x14ac:dyDescent="0.55000000000000004">
      <c r="A166" t="s">
        <v>2620</v>
      </c>
    </row>
    <row r="167" spans="1:1" x14ac:dyDescent="0.55000000000000004">
      <c r="A167" t="s">
        <v>2621</v>
      </c>
    </row>
    <row r="168" spans="1:1" x14ac:dyDescent="0.55000000000000004">
      <c r="A168" t="s">
        <v>2619</v>
      </c>
    </row>
    <row r="169" spans="1:1" x14ac:dyDescent="0.55000000000000004">
      <c r="A169" t="s">
        <v>2620</v>
      </c>
    </row>
    <row r="170" spans="1:1" x14ac:dyDescent="0.55000000000000004">
      <c r="A170" t="s">
        <v>2621</v>
      </c>
    </row>
    <row r="171" spans="1:1" x14ac:dyDescent="0.55000000000000004">
      <c r="A171" t="s">
        <v>2619</v>
      </c>
    </row>
    <row r="172" spans="1:1" x14ac:dyDescent="0.55000000000000004">
      <c r="A172" t="s">
        <v>2620</v>
      </c>
    </row>
    <row r="173" spans="1:1" x14ac:dyDescent="0.55000000000000004">
      <c r="A173" t="s">
        <v>2621</v>
      </c>
    </row>
    <row r="174" spans="1:1" x14ac:dyDescent="0.55000000000000004">
      <c r="A174" t="s">
        <v>2619</v>
      </c>
    </row>
    <row r="175" spans="1:1" x14ac:dyDescent="0.55000000000000004">
      <c r="A175" t="s">
        <v>2620</v>
      </c>
    </row>
    <row r="176" spans="1:1" x14ac:dyDescent="0.55000000000000004">
      <c r="A176" t="s">
        <v>2621</v>
      </c>
    </row>
    <row r="177" spans="1:1" x14ac:dyDescent="0.55000000000000004">
      <c r="A177" t="s">
        <v>2619</v>
      </c>
    </row>
    <row r="178" spans="1:1" x14ac:dyDescent="0.55000000000000004">
      <c r="A178" t="s">
        <v>2620</v>
      </c>
    </row>
    <row r="179" spans="1:1" x14ac:dyDescent="0.55000000000000004">
      <c r="A179" t="s">
        <v>2621</v>
      </c>
    </row>
    <row r="180" spans="1:1" x14ac:dyDescent="0.55000000000000004">
      <c r="A180" t="s">
        <v>2619</v>
      </c>
    </row>
    <row r="181" spans="1:1" x14ac:dyDescent="0.55000000000000004">
      <c r="A181" t="s">
        <v>2620</v>
      </c>
    </row>
    <row r="182" spans="1:1" x14ac:dyDescent="0.55000000000000004">
      <c r="A182" t="s">
        <v>2621</v>
      </c>
    </row>
    <row r="183" spans="1:1" x14ac:dyDescent="0.55000000000000004">
      <c r="A183" t="s">
        <v>2619</v>
      </c>
    </row>
    <row r="184" spans="1:1" x14ac:dyDescent="0.55000000000000004">
      <c r="A184" t="s">
        <v>2620</v>
      </c>
    </row>
    <row r="185" spans="1:1" x14ac:dyDescent="0.55000000000000004">
      <c r="A185" t="s">
        <v>2621</v>
      </c>
    </row>
    <row r="186" spans="1:1" x14ac:dyDescent="0.55000000000000004">
      <c r="A186" t="s">
        <v>2619</v>
      </c>
    </row>
    <row r="187" spans="1:1" x14ac:dyDescent="0.55000000000000004">
      <c r="A187" t="s">
        <v>2620</v>
      </c>
    </row>
    <row r="188" spans="1:1" x14ac:dyDescent="0.55000000000000004">
      <c r="A188" t="s">
        <v>2621</v>
      </c>
    </row>
    <row r="189" spans="1:1" x14ac:dyDescent="0.55000000000000004">
      <c r="A189" t="s">
        <v>2619</v>
      </c>
    </row>
    <row r="190" spans="1:1" x14ac:dyDescent="0.55000000000000004">
      <c r="A190" t="s">
        <v>2620</v>
      </c>
    </row>
    <row r="191" spans="1:1" x14ac:dyDescent="0.55000000000000004">
      <c r="A191" t="s">
        <v>2621</v>
      </c>
    </row>
    <row r="192" spans="1:1" x14ac:dyDescent="0.55000000000000004">
      <c r="A192" t="s">
        <v>2619</v>
      </c>
    </row>
    <row r="193" spans="1:1" x14ac:dyDescent="0.55000000000000004">
      <c r="A193" t="s">
        <v>2620</v>
      </c>
    </row>
    <row r="194" spans="1:1" x14ac:dyDescent="0.55000000000000004">
      <c r="A194" t="s">
        <v>2621</v>
      </c>
    </row>
    <row r="195" spans="1:1" x14ac:dyDescent="0.55000000000000004">
      <c r="A195" t="s">
        <v>2619</v>
      </c>
    </row>
    <row r="196" spans="1:1" x14ac:dyDescent="0.55000000000000004">
      <c r="A196" t="s">
        <v>2620</v>
      </c>
    </row>
    <row r="197" spans="1:1" x14ac:dyDescent="0.55000000000000004">
      <c r="A197" t="s">
        <v>2621</v>
      </c>
    </row>
    <row r="198" spans="1:1" x14ac:dyDescent="0.55000000000000004">
      <c r="A198" t="s">
        <v>2619</v>
      </c>
    </row>
    <row r="199" spans="1:1" x14ac:dyDescent="0.55000000000000004">
      <c r="A199" t="s">
        <v>2620</v>
      </c>
    </row>
    <row r="200" spans="1:1" x14ac:dyDescent="0.55000000000000004">
      <c r="A200" t="s">
        <v>2621</v>
      </c>
    </row>
    <row r="201" spans="1:1" x14ac:dyDescent="0.55000000000000004">
      <c r="A201" t="s">
        <v>2619</v>
      </c>
    </row>
    <row r="202" spans="1:1" x14ac:dyDescent="0.55000000000000004">
      <c r="A202" t="s">
        <v>2620</v>
      </c>
    </row>
    <row r="203" spans="1:1" x14ac:dyDescent="0.55000000000000004">
      <c r="A203" t="s">
        <v>2621</v>
      </c>
    </row>
    <row r="204" spans="1:1" x14ac:dyDescent="0.55000000000000004">
      <c r="A204" t="s">
        <v>2619</v>
      </c>
    </row>
    <row r="205" spans="1:1" x14ac:dyDescent="0.55000000000000004">
      <c r="A205" t="s">
        <v>2620</v>
      </c>
    </row>
    <row r="206" spans="1:1" x14ac:dyDescent="0.55000000000000004">
      <c r="A206" t="s">
        <v>2621</v>
      </c>
    </row>
    <row r="207" spans="1:1" x14ac:dyDescent="0.55000000000000004">
      <c r="A207" t="s">
        <v>2619</v>
      </c>
    </row>
    <row r="208" spans="1:1" x14ac:dyDescent="0.55000000000000004">
      <c r="A208" t="s">
        <v>2620</v>
      </c>
    </row>
    <row r="209" spans="1:1" x14ac:dyDescent="0.55000000000000004">
      <c r="A209" t="s">
        <v>2621</v>
      </c>
    </row>
    <row r="210" spans="1:1" x14ac:dyDescent="0.55000000000000004">
      <c r="A210" t="s">
        <v>2619</v>
      </c>
    </row>
    <row r="211" spans="1:1" x14ac:dyDescent="0.55000000000000004">
      <c r="A211" t="s">
        <v>2620</v>
      </c>
    </row>
    <row r="212" spans="1:1" x14ac:dyDescent="0.55000000000000004">
      <c r="A212" t="s">
        <v>2621</v>
      </c>
    </row>
    <row r="213" spans="1:1" x14ac:dyDescent="0.55000000000000004">
      <c r="A213" t="s">
        <v>2619</v>
      </c>
    </row>
    <row r="214" spans="1:1" x14ac:dyDescent="0.55000000000000004">
      <c r="A214" t="s">
        <v>2620</v>
      </c>
    </row>
    <row r="215" spans="1:1" x14ac:dyDescent="0.55000000000000004">
      <c r="A215" t="s">
        <v>2621</v>
      </c>
    </row>
    <row r="216" spans="1:1" x14ac:dyDescent="0.55000000000000004">
      <c r="A216" t="s">
        <v>2619</v>
      </c>
    </row>
    <row r="217" spans="1:1" x14ac:dyDescent="0.55000000000000004">
      <c r="A217" t="s">
        <v>2620</v>
      </c>
    </row>
    <row r="218" spans="1:1" x14ac:dyDescent="0.55000000000000004">
      <c r="A218" t="s">
        <v>2621</v>
      </c>
    </row>
    <row r="219" spans="1:1" x14ac:dyDescent="0.55000000000000004">
      <c r="A219" t="s">
        <v>2619</v>
      </c>
    </row>
    <row r="220" spans="1:1" x14ac:dyDescent="0.55000000000000004">
      <c r="A220" t="s">
        <v>2620</v>
      </c>
    </row>
    <row r="221" spans="1:1" x14ac:dyDescent="0.55000000000000004">
      <c r="A221" t="s">
        <v>2621</v>
      </c>
    </row>
    <row r="222" spans="1:1" x14ac:dyDescent="0.55000000000000004">
      <c r="A222" t="s">
        <v>2619</v>
      </c>
    </row>
    <row r="223" spans="1:1" x14ac:dyDescent="0.55000000000000004">
      <c r="A223" t="s">
        <v>2620</v>
      </c>
    </row>
    <row r="224" spans="1:1" x14ac:dyDescent="0.55000000000000004">
      <c r="A224" t="s">
        <v>2621</v>
      </c>
    </row>
    <row r="225" spans="1:1" x14ac:dyDescent="0.55000000000000004">
      <c r="A225" t="s">
        <v>2619</v>
      </c>
    </row>
    <row r="226" spans="1:1" x14ac:dyDescent="0.55000000000000004">
      <c r="A226" t="s">
        <v>2620</v>
      </c>
    </row>
    <row r="227" spans="1:1" x14ac:dyDescent="0.55000000000000004">
      <c r="A227" t="s">
        <v>2621</v>
      </c>
    </row>
    <row r="228" spans="1:1" x14ac:dyDescent="0.55000000000000004">
      <c r="A228" t="s">
        <v>2619</v>
      </c>
    </row>
    <row r="229" spans="1:1" x14ac:dyDescent="0.55000000000000004">
      <c r="A229" t="s">
        <v>2620</v>
      </c>
    </row>
    <row r="230" spans="1:1" x14ac:dyDescent="0.55000000000000004">
      <c r="A230" t="s">
        <v>2621</v>
      </c>
    </row>
    <row r="231" spans="1:1" x14ac:dyDescent="0.55000000000000004">
      <c r="A231" t="s">
        <v>2619</v>
      </c>
    </row>
    <row r="232" spans="1:1" x14ac:dyDescent="0.55000000000000004">
      <c r="A232" t="s">
        <v>2620</v>
      </c>
    </row>
    <row r="233" spans="1:1" x14ac:dyDescent="0.55000000000000004">
      <c r="A233" t="s">
        <v>2621</v>
      </c>
    </row>
    <row r="234" spans="1:1" x14ac:dyDescent="0.55000000000000004">
      <c r="A234" t="s">
        <v>2619</v>
      </c>
    </row>
    <row r="235" spans="1:1" x14ac:dyDescent="0.55000000000000004">
      <c r="A235" t="s">
        <v>2620</v>
      </c>
    </row>
    <row r="236" spans="1:1" x14ac:dyDescent="0.55000000000000004">
      <c r="A236" t="s">
        <v>2621</v>
      </c>
    </row>
    <row r="237" spans="1:1" x14ac:dyDescent="0.55000000000000004">
      <c r="A237" t="s">
        <v>2619</v>
      </c>
    </row>
    <row r="238" spans="1:1" x14ac:dyDescent="0.55000000000000004">
      <c r="A238" t="s">
        <v>2620</v>
      </c>
    </row>
    <row r="239" spans="1:1" x14ac:dyDescent="0.55000000000000004">
      <c r="A239" t="s">
        <v>2621</v>
      </c>
    </row>
    <row r="240" spans="1:1" x14ac:dyDescent="0.55000000000000004">
      <c r="A240" t="s">
        <v>2619</v>
      </c>
    </row>
    <row r="241" spans="1:1" x14ac:dyDescent="0.55000000000000004">
      <c r="A241" t="s">
        <v>2620</v>
      </c>
    </row>
    <row r="242" spans="1:1" x14ac:dyDescent="0.55000000000000004">
      <c r="A242" t="s">
        <v>2621</v>
      </c>
    </row>
    <row r="243" spans="1:1" x14ac:dyDescent="0.55000000000000004">
      <c r="A243" t="s">
        <v>2619</v>
      </c>
    </row>
    <row r="244" spans="1:1" x14ac:dyDescent="0.55000000000000004">
      <c r="A244" t="s">
        <v>2620</v>
      </c>
    </row>
    <row r="245" spans="1:1" x14ac:dyDescent="0.55000000000000004">
      <c r="A245" t="s">
        <v>2621</v>
      </c>
    </row>
    <row r="246" spans="1:1" x14ac:dyDescent="0.55000000000000004">
      <c r="A246" t="s">
        <v>2619</v>
      </c>
    </row>
    <row r="247" spans="1:1" x14ac:dyDescent="0.55000000000000004">
      <c r="A247" t="s">
        <v>2620</v>
      </c>
    </row>
    <row r="248" spans="1:1" x14ac:dyDescent="0.55000000000000004">
      <c r="A248" t="s">
        <v>2621</v>
      </c>
    </row>
    <row r="249" spans="1:1" x14ac:dyDescent="0.55000000000000004">
      <c r="A249" t="s">
        <v>2619</v>
      </c>
    </row>
    <row r="250" spans="1:1" x14ac:dyDescent="0.55000000000000004">
      <c r="A250" t="s">
        <v>2620</v>
      </c>
    </row>
    <row r="251" spans="1:1" x14ac:dyDescent="0.55000000000000004">
      <c r="A251" t="s">
        <v>2621</v>
      </c>
    </row>
    <row r="252" spans="1:1" x14ac:dyDescent="0.55000000000000004">
      <c r="A252" t="s">
        <v>2619</v>
      </c>
    </row>
    <row r="253" spans="1:1" x14ac:dyDescent="0.55000000000000004">
      <c r="A253" t="s">
        <v>2620</v>
      </c>
    </row>
    <row r="254" spans="1:1" x14ac:dyDescent="0.55000000000000004">
      <c r="A254" t="s">
        <v>2621</v>
      </c>
    </row>
    <row r="255" spans="1:1" x14ac:dyDescent="0.55000000000000004">
      <c r="A255" t="s">
        <v>2619</v>
      </c>
    </row>
    <row r="256" spans="1:1" x14ac:dyDescent="0.55000000000000004">
      <c r="A256" t="s">
        <v>2620</v>
      </c>
    </row>
    <row r="257" spans="1:1" x14ac:dyDescent="0.55000000000000004">
      <c r="A257" t="s">
        <v>2621</v>
      </c>
    </row>
    <row r="258" spans="1:1" x14ac:dyDescent="0.55000000000000004">
      <c r="A258" t="s">
        <v>2619</v>
      </c>
    </row>
    <row r="259" spans="1:1" x14ac:dyDescent="0.55000000000000004">
      <c r="A259" t="s">
        <v>2620</v>
      </c>
    </row>
    <row r="260" spans="1:1" x14ac:dyDescent="0.55000000000000004">
      <c r="A260" t="s">
        <v>2621</v>
      </c>
    </row>
    <row r="261" spans="1:1" x14ac:dyDescent="0.55000000000000004">
      <c r="A261" t="s">
        <v>2619</v>
      </c>
    </row>
    <row r="262" spans="1:1" x14ac:dyDescent="0.55000000000000004">
      <c r="A262" t="s">
        <v>2620</v>
      </c>
    </row>
    <row r="263" spans="1:1" x14ac:dyDescent="0.55000000000000004">
      <c r="A263" t="s">
        <v>2621</v>
      </c>
    </row>
    <row r="264" spans="1:1" x14ac:dyDescent="0.55000000000000004">
      <c r="A264" t="s">
        <v>2619</v>
      </c>
    </row>
    <row r="265" spans="1:1" x14ac:dyDescent="0.55000000000000004">
      <c r="A265" t="s">
        <v>2620</v>
      </c>
    </row>
    <row r="266" spans="1:1" x14ac:dyDescent="0.55000000000000004">
      <c r="A266" t="s">
        <v>2621</v>
      </c>
    </row>
    <row r="267" spans="1:1" x14ac:dyDescent="0.55000000000000004">
      <c r="A267" t="s">
        <v>2619</v>
      </c>
    </row>
    <row r="268" spans="1:1" x14ac:dyDescent="0.55000000000000004">
      <c r="A268" t="s">
        <v>2620</v>
      </c>
    </row>
    <row r="269" spans="1:1" x14ac:dyDescent="0.55000000000000004">
      <c r="A269" t="s">
        <v>2621</v>
      </c>
    </row>
    <row r="270" spans="1:1" x14ac:dyDescent="0.55000000000000004">
      <c r="A270" t="s">
        <v>2619</v>
      </c>
    </row>
    <row r="271" spans="1:1" x14ac:dyDescent="0.55000000000000004">
      <c r="A271" t="s">
        <v>2620</v>
      </c>
    </row>
    <row r="272" spans="1:1" x14ac:dyDescent="0.55000000000000004">
      <c r="A272" t="s">
        <v>2621</v>
      </c>
    </row>
    <row r="273" spans="1:1" x14ac:dyDescent="0.55000000000000004">
      <c r="A273" t="s">
        <v>2619</v>
      </c>
    </row>
    <row r="274" spans="1:1" x14ac:dyDescent="0.55000000000000004">
      <c r="A274" t="s">
        <v>2620</v>
      </c>
    </row>
    <row r="275" spans="1:1" x14ac:dyDescent="0.55000000000000004">
      <c r="A275" t="s">
        <v>2621</v>
      </c>
    </row>
    <row r="276" spans="1:1" x14ac:dyDescent="0.55000000000000004">
      <c r="A276" t="s">
        <v>2619</v>
      </c>
    </row>
    <row r="277" spans="1:1" x14ac:dyDescent="0.55000000000000004">
      <c r="A277" t="s">
        <v>2620</v>
      </c>
    </row>
    <row r="278" spans="1:1" x14ac:dyDescent="0.55000000000000004">
      <c r="A278" t="s">
        <v>2621</v>
      </c>
    </row>
    <row r="279" spans="1:1" x14ac:dyDescent="0.55000000000000004">
      <c r="A279" t="s">
        <v>2619</v>
      </c>
    </row>
    <row r="280" spans="1:1" x14ac:dyDescent="0.55000000000000004">
      <c r="A280" t="s">
        <v>2620</v>
      </c>
    </row>
    <row r="281" spans="1:1" x14ac:dyDescent="0.55000000000000004">
      <c r="A281" t="s">
        <v>2621</v>
      </c>
    </row>
    <row r="282" spans="1:1" x14ac:dyDescent="0.55000000000000004">
      <c r="A282" t="s">
        <v>2619</v>
      </c>
    </row>
    <row r="283" spans="1:1" x14ac:dyDescent="0.55000000000000004">
      <c r="A283" t="s">
        <v>2620</v>
      </c>
    </row>
    <row r="284" spans="1:1" x14ac:dyDescent="0.55000000000000004">
      <c r="A284" t="s">
        <v>2621</v>
      </c>
    </row>
    <row r="285" spans="1:1" x14ac:dyDescent="0.55000000000000004">
      <c r="A285" t="s">
        <v>2619</v>
      </c>
    </row>
    <row r="286" spans="1:1" x14ac:dyDescent="0.55000000000000004">
      <c r="A286" t="s">
        <v>2620</v>
      </c>
    </row>
    <row r="287" spans="1:1" x14ac:dyDescent="0.55000000000000004">
      <c r="A287" t="s">
        <v>2621</v>
      </c>
    </row>
    <row r="288" spans="1:1" x14ac:dyDescent="0.55000000000000004">
      <c r="A288" t="s">
        <v>2619</v>
      </c>
    </row>
    <row r="289" spans="1:1" x14ac:dyDescent="0.55000000000000004">
      <c r="A289" t="s">
        <v>2620</v>
      </c>
    </row>
    <row r="290" spans="1:1" x14ac:dyDescent="0.55000000000000004">
      <c r="A290" t="s">
        <v>2621</v>
      </c>
    </row>
    <row r="291" spans="1:1" x14ac:dyDescent="0.55000000000000004">
      <c r="A291" t="s">
        <v>2619</v>
      </c>
    </row>
    <row r="292" spans="1:1" x14ac:dyDescent="0.55000000000000004">
      <c r="A292" t="s">
        <v>2620</v>
      </c>
    </row>
    <row r="293" spans="1:1" x14ac:dyDescent="0.55000000000000004">
      <c r="A293" t="s">
        <v>2621</v>
      </c>
    </row>
    <row r="294" spans="1:1" x14ac:dyDescent="0.55000000000000004">
      <c r="A294" t="s">
        <v>2619</v>
      </c>
    </row>
    <row r="295" spans="1:1" x14ac:dyDescent="0.55000000000000004">
      <c r="A295" t="s">
        <v>2620</v>
      </c>
    </row>
    <row r="296" spans="1:1" x14ac:dyDescent="0.55000000000000004">
      <c r="A296" t="s">
        <v>2621</v>
      </c>
    </row>
    <row r="297" spans="1:1" x14ac:dyDescent="0.55000000000000004">
      <c r="A297" t="s">
        <v>2619</v>
      </c>
    </row>
    <row r="298" spans="1:1" x14ac:dyDescent="0.55000000000000004">
      <c r="A298" t="s">
        <v>2620</v>
      </c>
    </row>
    <row r="299" spans="1:1" x14ac:dyDescent="0.55000000000000004">
      <c r="A299" t="s">
        <v>2621</v>
      </c>
    </row>
    <row r="300" spans="1:1" x14ac:dyDescent="0.55000000000000004">
      <c r="A300" t="s">
        <v>2619</v>
      </c>
    </row>
    <row r="301" spans="1:1" x14ac:dyDescent="0.55000000000000004">
      <c r="A301" t="s">
        <v>2620</v>
      </c>
    </row>
    <row r="302" spans="1:1" x14ac:dyDescent="0.55000000000000004">
      <c r="A302" t="s">
        <v>2621</v>
      </c>
    </row>
    <row r="303" spans="1:1" x14ac:dyDescent="0.55000000000000004">
      <c r="A303" t="s">
        <v>2619</v>
      </c>
    </row>
    <row r="304" spans="1:1" x14ac:dyDescent="0.55000000000000004">
      <c r="A304" t="s">
        <v>2620</v>
      </c>
    </row>
    <row r="305" spans="1:1" x14ac:dyDescent="0.55000000000000004">
      <c r="A305" t="s">
        <v>2621</v>
      </c>
    </row>
    <row r="306" spans="1:1" x14ac:dyDescent="0.55000000000000004">
      <c r="A306" t="s">
        <v>2619</v>
      </c>
    </row>
    <row r="307" spans="1:1" x14ac:dyDescent="0.55000000000000004">
      <c r="A307" t="s">
        <v>2620</v>
      </c>
    </row>
    <row r="308" spans="1:1" x14ac:dyDescent="0.55000000000000004">
      <c r="A308" t="s">
        <v>2621</v>
      </c>
    </row>
    <row r="309" spans="1:1" x14ac:dyDescent="0.55000000000000004">
      <c r="A309" t="s">
        <v>2619</v>
      </c>
    </row>
    <row r="310" spans="1:1" x14ac:dyDescent="0.55000000000000004">
      <c r="A310" t="s">
        <v>2620</v>
      </c>
    </row>
    <row r="311" spans="1:1" x14ac:dyDescent="0.55000000000000004">
      <c r="A311" t="s">
        <v>2621</v>
      </c>
    </row>
    <row r="312" spans="1:1" x14ac:dyDescent="0.55000000000000004">
      <c r="A312" t="s">
        <v>2619</v>
      </c>
    </row>
    <row r="313" spans="1:1" x14ac:dyDescent="0.55000000000000004">
      <c r="A313" t="s">
        <v>2620</v>
      </c>
    </row>
    <row r="314" spans="1:1" x14ac:dyDescent="0.55000000000000004">
      <c r="A314" t="s">
        <v>2621</v>
      </c>
    </row>
    <row r="315" spans="1:1" x14ac:dyDescent="0.55000000000000004">
      <c r="A315" t="s">
        <v>2619</v>
      </c>
    </row>
    <row r="316" spans="1:1" x14ac:dyDescent="0.55000000000000004">
      <c r="A316" t="s">
        <v>2620</v>
      </c>
    </row>
    <row r="317" spans="1:1" x14ac:dyDescent="0.55000000000000004">
      <c r="A317" t="s">
        <v>2621</v>
      </c>
    </row>
    <row r="318" spans="1:1" x14ac:dyDescent="0.55000000000000004">
      <c r="A318" t="s">
        <v>2619</v>
      </c>
    </row>
    <row r="319" spans="1:1" x14ac:dyDescent="0.55000000000000004">
      <c r="A319" t="s">
        <v>2620</v>
      </c>
    </row>
    <row r="320" spans="1:1" x14ac:dyDescent="0.55000000000000004">
      <c r="A320" t="s">
        <v>2621</v>
      </c>
    </row>
    <row r="321" spans="1:1" x14ac:dyDescent="0.55000000000000004">
      <c r="A321" t="s">
        <v>2619</v>
      </c>
    </row>
    <row r="322" spans="1:1" x14ac:dyDescent="0.55000000000000004">
      <c r="A322" t="s">
        <v>2620</v>
      </c>
    </row>
    <row r="323" spans="1:1" x14ac:dyDescent="0.55000000000000004">
      <c r="A323" t="s">
        <v>2621</v>
      </c>
    </row>
    <row r="324" spans="1:1" x14ac:dyDescent="0.55000000000000004">
      <c r="A324" t="s">
        <v>2619</v>
      </c>
    </row>
    <row r="325" spans="1:1" x14ac:dyDescent="0.55000000000000004">
      <c r="A325" t="s">
        <v>2620</v>
      </c>
    </row>
    <row r="326" spans="1:1" x14ac:dyDescent="0.55000000000000004">
      <c r="A326" t="s">
        <v>2621</v>
      </c>
    </row>
    <row r="327" spans="1:1" x14ac:dyDescent="0.55000000000000004">
      <c r="A327" t="s">
        <v>2619</v>
      </c>
    </row>
    <row r="328" spans="1:1" x14ac:dyDescent="0.55000000000000004">
      <c r="A328" t="s">
        <v>2620</v>
      </c>
    </row>
    <row r="329" spans="1:1" x14ac:dyDescent="0.55000000000000004">
      <c r="A329" t="s">
        <v>2621</v>
      </c>
    </row>
    <row r="330" spans="1:1" x14ac:dyDescent="0.55000000000000004">
      <c r="A330" t="s">
        <v>2619</v>
      </c>
    </row>
    <row r="331" spans="1:1" x14ac:dyDescent="0.55000000000000004">
      <c r="A331" t="s">
        <v>2620</v>
      </c>
    </row>
    <row r="332" spans="1:1" x14ac:dyDescent="0.55000000000000004">
      <c r="A332" t="s">
        <v>2621</v>
      </c>
    </row>
    <row r="333" spans="1:1" x14ac:dyDescent="0.55000000000000004">
      <c r="A333" t="s">
        <v>2619</v>
      </c>
    </row>
    <row r="334" spans="1:1" x14ac:dyDescent="0.55000000000000004">
      <c r="A334" t="s">
        <v>2620</v>
      </c>
    </row>
    <row r="335" spans="1:1" x14ac:dyDescent="0.55000000000000004">
      <c r="A335" t="s">
        <v>2621</v>
      </c>
    </row>
    <row r="336" spans="1:1" x14ac:dyDescent="0.55000000000000004">
      <c r="A336" t="s">
        <v>2619</v>
      </c>
    </row>
    <row r="337" spans="1:1" x14ac:dyDescent="0.55000000000000004">
      <c r="A337" t="s">
        <v>2620</v>
      </c>
    </row>
    <row r="338" spans="1:1" x14ac:dyDescent="0.55000000000000004">
      <c r="A338" t="s">
        <v>2621</v>
      </c>
    </row>
    <row r="339" spans="1:1" x14ac:dyDescent="0.55000000000000004">
      <c r="A339" t="s">
        <v>2619</v>
      </c>
    </row>
    <row r="340" spans="1:1" x14ac:dyDescent="0.55000000000000004">
      <c r="A340" t="s">
        <v>2620</v>
      </c>
    </row>
    <row r="341" spans="1:1" x14ac:dyDescent="0.55000000000000004">
      <c r="A341" t="s">
        <v>2621</v>
      </c>
    </row>
    <row r="342" spans="1:1" x14ac:dyDescent="0.55000000000000004">
      <c r="A342" t="s">
        <v>2619</v>
      </c>
    </row>
    <row r="343" spans="1:1" x14ac:dyDescent="0.55000000000000004">
      <c r="A343" t="s">
        <v>2620</v>
      </c>
    </row>
    <row r="344" spans="1:1" x14ac:dyDescent="0.55000000000000004">
      <c r="A344" t="s">
        <v>2621</v>
      </c>
    </row>
    <row r="345" spans="1:1" x14ac:dyDescent="0.55000000000000004">
      <c r="A345" t="s">
        <v>2619</v>
      </c>
    </row>
    <row r="346" spans="1:1" x14ac:dyDescent="0.55000000000000004">
      <c r="A346" t="s">
        <v>2620</v>
      </c>
    </row>
    <row r="347" spans="1:1" x14ac:dyDescent="0.55000000000000004">
      <c r="A347" t="s">
        <v>2621</v>
      </c>
    </row>
    <row r="348" spans="1:1" x14ac:dyDescent="0.55000000000000004">
      <c r="A348" t="s">
        <v>2619</v>
      </c>
    </row>
    <row r="349" spans="1:1" x14ac:dyDescent="0.55000000000000004">
      <c r="A349" t="s">
        <v>2620</v>
      </c>
    </row>
    <row r="350" spans="1:1" x14ac:dyDescent="0.55000000000000004">
      <c r="A350" t="s">
        <v>2621</v>
      </c>
    </row>
    <row r="351" spans="1:1" x14ac:dyDescent="0.55000000000000004">
      <c r="A351" t="s">
        <v>2619</v>
      </c>
    </row>
    <row r="352" spans="1:1" x14ac:dyDescent="0.55000000000000004">
      <c r="A352" t="s">
        <v>2620</v>
      </c>
    </row>
    <row r="353" spans="1:1" x14ac:dyDescent="0.55000000000000004">
      <c r="A353" t="s">
        <v>2621</v>
      </c>
    </row>
    <row r="354" spans="1:1" x14ac:dyDescent="0.55000000000000004">
      <c r="A354" t="s">
        <v>2619</v>
      </c>
    </row>
    <row r="355" spans="1:1" x14ac:dyDescent="0.55000000000000004">
      <c r="A355" t="s">
        <v>2620</v>
      </c>
    </row>
    <row r="356" spans="1:1" x14ac:dyDescent="0.55000000000000004">
      <c r="A356" t="s">
        <v>2621</v>
      </c>
    </row>
    <row r="357" spans="1:1" x14ac:dyDescent="0.55000000000000004">
      <c r="A357" t="s">
        <v>2619</v>
      </c>
    </row>
    <row r="358" spans="1:1" x14ac:dyDescent="0.55000000000000004">
      <c r="A358" t="s">
        <v>2620</v>
      </c>
    </row>
    <row r="359" spans="1:1" x14ac:dyDescent="0.55000000000000004">
      <c r="A359" t="s">
        <v>2621</v>
      </c>
    </row>
    <row r="360" spans="1:1" x14ac:dyDescent="0.55000000000000004">
      <c r="A360" t="s">
        <v>2619</v>
      </c>
    </row>
    <row r="361" spans="1:1" x14ac:dyDescent="0.55000000000000004">
      <c r="A361" t="s">
        <v>2620</v>
      </c>
    </row>
    <row r="362" spans="1:1" x14ac:dyDescent="0.55000000000000004">
      <c r="A362" t="s">
        <v>2621</v>
      </c>
    </row>
    <row r="363" spans="1:1" x14ac:dyDescent="0.55000000000000004">
      <c r="A363" t="s">
        <v>2619</v>
      </c>
    </row>
    <row r="364" spans="1:1" x14ac:dyDescent="0.55000000000000004">
      <c r="A364" t="s">
        <v>2620</v>
      </c>
    </row>
    <row r="365" spans="1:1" x14ac:dyDescent="0.55000000000000004">
      <c r="A365" t="s">
        <v>2621</v>
      </c>
    </row>
    <row r="366" spans="1:1" x14ac:dyDescent="0.55000000000000004">
      <c r="A366" t="s">
        <v>2619</v>
      </c>
    </row>
    <row r="367" spans="1:1" x14ac:dyDescent="0.55000000000000004">
      <c r="A367" t="s">
        <v>2620</v>
      </c>
    </row>
    <row r="368" spans="1:1" x14ac:dyDescent="0.55000000000000004">
      <c r="A368" t="s">
        <v>2621</v>
      </c>
    </row>
    <row r="369" spans="1:1" x14ac:dyDescent="0.55000000000000004">
      <c r="A369" t="s">
        <v>2619</v>
      </c>
    </row>
    <row r="370" spans="1:1" x14ac:dyDescent="0.55000000000000004">
      <c r="A370" t="s">
        <v>2620</v>
      </c>
    </row>
    <row r="371" spans="1:1" x14ac:dyDescent="0.55000000000000004">
      <c r="A371" t="s">
        <v>2621</v>
      </c>
    </row>
    <row r="372" spans="1:1" x14ac:dyDescent="0.55000000000000004">
      <c r="A372" t="s">
        <v>2619</v>
      </c>
    </row>
    <row r="373" spans="1:1" x14ac:dyDescent="0.55000000000000004">
      <c r="A373" t="s">
        <v>2620</v>
      </c>
    </row>
    <row r="374" spans="1:1" x14ac:dyDescent="0.55000000000000004">
      <c r="A374" t="s">
        <v>2621</v>
      </c>
    </row>
    <row r="375" spans="1:1" x14ac:dyDescent="0.55000000000000004">
      <c r="A375" t="s">
        <v>2619</v>
      </c>
    </row>
    <row r="376" spans="1:1" x14ac:dyDescent="0.55000000000000004">
      <c r="A376" t="s">
        <v>2620</v>
      </c>
    </row>
    <row r="377" spans="1:1" x14ac:dyDescent="0.55000000000000004">
      <c r="A377" t="s">
        <v>2621</v>
      </c>
    </row>
    <row r="378" spans="1:1" x14ac:dyDescent="0.55000000000000004">
      <c r="A378" t="s">
        <v>2619</v>
      </c>
    </row>
    <row r="379" spans="1:1" x14ac:dyDescent="0.55000000000000004">
      <c r="A379" t="s">
        <v>2620</v>
      </c>
    </row>
    <row r="380" spans="1:1" x14ac:dyDescent="0.55000000000000004">
      <c r="A380" t="s">
        <v>2621</v>
      </c>
    </row>
    <row r="381" spans="1:1" x14ac:dyDescent="0.55000000000000004">
      <c r="A381" t="s">
        <v>2619</v>
      </c>
    </row>
    <row r="382" spans="1:1" x14ac:dyDescent="0.55000000000000004">
      <c r="A382" t="s">
        <v>2620</v>
      </c>
    </row>
    <row r="383" spans="1:1" x14ac:dyDescent="0.55000000000000004">
      <c r="A383" t="s">
        <v>2621</v>
      </c>
    </row>
    <row r="384" spans="1:1" x14ac:dyDescent="0.55000000000000004">
      <c r="A384" t="s">
        <v>2619</v>
      </c>
    </row>
    <row r="385" spans="1:1" x14ac:dyDescent="0.55000000000000004">
      <c r="A385" t="s">
        <v>2620</v>
      </c>
    </row>
    <row r="386" spans="1:1" x14ac:dyDescent="0.55000000000000004">
      <c r="A386" t="s">
        <v>2621</v>
      </c>
    </row>
    <row r="387" spans="1:1" x14ac:dyDescent="0.55000000000000004">
      <c r="A387" t="s">
        <v>2619</v>
      </c>
    </row>
    <row r="388" spans="1:1" x14ac:dyDescent="0.55000000000000004">
      <c r="A388" t="s">
        <v>2620</v>
      </c>
    </row>
    <row r="389" spans="1:1" x14ac:dyDescent="0.55000000000000004">
      <c r="A389" t="s">
        <v>2621</v>
      </c>
    </row>
    <row r="390" spans="1:1" x14ac:dyDescent="0.55000000000000004">
      <c r="A390" t="s">
        <v>2619</v>
      </c>
    </row>
    <row r="391" spans="1:1" x14ac:dyDescent="0.55000000000000004">
      <c r="A391" t="s">
        <v>2620</v>
      </c>
    </row>
    <row r="392" spans="1:1" x14ac:dyDescent="0.55000000000000004">
      <c r="A392" t="s">
        <v>2621</v>
      </c>
    </row>
    <row r="393" spans="1:1" x14ac:dyDescent="0.55000000000000004">
      <c r="A393" t="s">
        <v>2619</v>
      </c>
    </row>
    <row r="394" spans="1:1" x14ac:dyDescent="0.55000000000000004">
      <c r="A394" t="s">
        <v>2620</v>
      </c>
    </row>
    <row r="395" spans="1:1" x14ac:dyDescent="0.55000000000000004">
      <c r="A395" t="s">
        <v>2621</v>
      </c>
    </row>
    <row r="396" spans="1:1" x14ac:dyDescent="0.55000000000000004">
      <c r="A396" t="s">
        <v>2619</v>
      </c>
    </row>
    <row r="397" spans="1:1" x14ac:dyDescent="0.55000000000000004">
      <c r="A397" t="s">
        <v>2620</v>
      </c>
    </row>
    <row r="398" spans="1:1" x14ac:dyDescent="0.55000000000000004">
      <c r="A398" t="s">
        <v>2621</v>
      </c>
    </row>
    <row r="399" spans="1:1" x14ac:dyDescent="0.55000000000000004">
      <c r="A399" t="s">
        <v>2619</v>
      </c>
    </row>
    <row r="400" spans="1:1" x14ac:dyDescent="0.55000000000000004">
      <c r="A400" t="s">
        <v>2620</v>
      </c>
    </row>
    <row r="401" spans="1:1" x14ac:dyDescent="0.55000000000000004">
      <c r="A401" t="s">
        <v>2621</v>
      </c>
    </row>
    <row r="402" spans="1:1" x14ac:dyDescent="0.55000000000000004">
      <c r="A402" t="s">
        <v>2619</v>
      </c>
    </row>
    <row r="403" spans="1:1" x14ac:dyDescent="0.55000000000000004">
      <c r="A403" t="s">
        <v>2620</v>
      </c>
    </row>
    <row r="404" spans="1:1" x14ac:dyDescent="0.55000000000000004">
      <c r="A404" t="s">
        <v>2621</v>
      </c>
    </row>
    <row r="405" spans="1:1" x14ac:dyDescent="0.55000000000000004">
      <c r="A405" t="s">
        <v>2619</v>
      </c>
    </row>
    <row r="406" spans="1:1" x14ac:dyDescent="0.55000000000000004">
      <c r="A406" t="s">
        <v>2620</v>
      </c>
    </row>
    <row r="407" spans="1:1" x14ac:dyDescent="0.55000000000000004">
      <c r="A407" t="s">
        <v>2621</v>
      </c>
    </row>
    <row r="408" spans="1:1" x14ac:dyDescent="0.55000000000000004">
      <c r="A408" t="s">
        <v>2619</v>
      </c>
    </row>
    <row r="409" spans="1:1" x14ac:dyDescent="0.55000000000000004">
      <c r="A409" t="s">
        <v>2620</v>
      </c>
    </row>
    <row r="410" spans="1:1" x14ac:dyDescent="0.55000000000000004">
      <c r="A410" t="s">
        <v>2621</v>
      </c>
    </row>
    <row r="411" spans="1:1" x14ac:dyDescent="0.55000000000000004">
      <c r="A411" t="s">
        <v>2619</v>
      </c>
    </row>
    <row r="412" spans="1:1" x14ac:dyDescent="0.55000000000000004">
      <c r="A412" t="s">
        <v>2620</v>
      </c>
    </row>
    <row r="413" spans="1:1" x14ac:dyDescent="0.55000000000000004">
      <c r="A413" t="s">
        <v>2621</v>
      </c>
    </row>
    <row r="414" spans="1:1" x14ac:dyDescent="0.55000000000000004">
      <c r="A414" t="s">
        <v>2619</v>
      </c>
    </row>
    <row r="415" spans="1:1" x14ac:dyDescent="0.55000000000000004">
      <c r="A415" t="s">
        <v>2620</v>
      </c>
    </row>
    <row r="416" spans="1:1" x14ac:dyDescent="0.55000000000000004">
      <c r="A416" t="s">
        <v>2621</v>
      </c>
    </row>
    <row r="417" spans="1:1" x14ac:dyDescent="0.55000000000000004">
      <c r="A417" t="s">
        <v>2619</v>
      </c>
    </row>
    <row r="418" spans="1:1" x14ac:dyDescent="0.55000000000000004">
      <c r="A418" t="s">
        <v>2620</v>
      </c>
    </row>
    <row r="419" spans="1:1" x14ac:dyDescent="0.55000000000000004">
      <c r="A419" t="s">
        <v>2621</v>
      </c>
    </row>
    <row r="420" spans="1:1" x14ac:dyDescent="0.55000000000000004">
      <c r="A420" t="s">
        <v>2619</v>
      </c>
    </row>
    <row r="421" spans="1:1" x14ac:dyDescent="0.55000000000000004">
      <c r="A421" t="s">
        <v>2620</v>
      </c>
    </row>
    <row r="422" spans="1:1" x14ac:dyDescent="0.55000000000000004">
      <c r="A422" t="s">
        <v>2621</v>
      </c>
    </row>
    <row r="423" spans="1:1" x14ac:dyDescent="0.55000000000000004">
      <c r="A423" t="s">
        <v>2619</v>
      </c>
    </row>
    <row r="424" spans="1:1" x14ac:dyDescent="0.55000000000000004">
      <c r="A424" t="s">
        <v>2620</v>
      </c>
    </row>
    <row r="425" spans="1:1" x14ac:dyDescent="0.55000000000000004">
      <c r="A425" t="s">
        <v>2621</v>
      </c>
    </row>
    <row r="426" spans="1:1" x14ac:dyDescent="0.55000000000000004">
      <c r="A426" t="s">
        <v>2619</v>
      </c>
    </row>
    <row r="427" spans="1:1" x14ac:dyDescent="0.55000000000000004">
      <c r="A427" t="s">
        <v>2620</v>
      </c>
    </row>
    <row r="428" spans="1:1" x14ac:dyDescent="0.55000000000000004">
      <c r="A428" t="s">
        <v>2621</v>
      </c>
    </row>
    <row r="429" spans="1:1" x14ac:dyDescent="0.55000000000000004">
      <c r="A429" t="s">
        <v>2619</v>
      </c>
    </row>
    <row r="430" spans="1:1" x14ac:dyDescent="0.55000000000000004">
      <c r="A430" t="s">
        <v>2620</v>
      </c>
    </row>
    <row r="431" spans="1:1" x14ac:dyDescent="0.55000000000000004">
      <c r="A431" t="s">
        <v>2621</v>
      </c>
    </row>
    <row r="432" spans="1:1" x14ac:dyDescent="0.55000000000000004">
      <c r="A432" t="s">
        <v>2619</v>
      </c>
    </row>
    <row r="433" spans="1:1" x14ac:dyDescent="0.55000000000000004">
      <c r="A433" t="s">
        <v>2620</v>
      </c>
    </row>
    <row r="434" spans="1:1" x14ac:dyDescent="0.55000000000000004">
      <c r="A434" t="s">
        <v>2621</v>
      </c>
    </row>
    <row r="435" spans="1:1" x14ac:dyDescent="0.55000000000000004">
      <c r="A435" t="s">
        <v>2619</v>
      </c>
    </row>
    <row r="436" spans="1:1" x14ac:dyDescent="0.55000000000000004">
      <c r="A436" t="s">
        <v>2620</v>
      </c>
    </row>
    <row r="437" spans="1:1" x14ac:dyDescent="0.55000000000000004">
      <c r="A437" t="s">
        <v>2621</v>
      </c>
    </row>
    <row r="438" spans="1:1" x14ac:dyDescent="0.55000000000000004">
      <c r="A438" t="s">
        <v>2619</v>
      </c>
    </row>
    <row r="439" spans="1:1" x14ac:dyDescent="0.55000000000000004">
      <c r="A439" t="s">
        <v>2620</v>
      </c>
    </row>
    <row r="440" spans="1:1" x14ac:dyDescent="0.55000000000000004">
      <c r="A440" t="s">
        <v>2621</v>
      </c>
    </row>
    <row r="441" spans="1:1" x14ac:dyDescent="0.55000000000000004">
      <c r="A441" t="s">
        <v>2619</v>
      </c>
    </row>
    <row r="442" spans="1:1" x14ac:dyDescent="0.55000000000000004">
      <c r="A442" t="s">
        <v>2620</v>
      </c>
    </row>
    <row r="443" spans="1:1" x14ac:dyDescent="0.55000000000000004">
      <c r="A443" t="s">
        <v>2621</v>
      </c>
    </row>
    <row r="444" spans="1:1" x14ac:dyDescent="0.55000000000000004">
      <c r="A444" t="s">
        <v>2619</v>
      </c>
    </row>
    <row r="445" spans="1:1" x14ac:dyDescent="0.55000000000000004">
      <c r="A445" t="s">
        <v>2620</v>
      </c>
    </row>
    <row r="446" spans="1:1" x14ac:dyDescent="0.55000000000000004">
      <c r="A446" t="s">
        <v>2621</v>
      </c>
    </row>
    <row r="447" spans="1:1" x14ac:dyDescent="0.55000000000000004">
      <c r="A447" t="s">
        <v>2619</v>
      </c>
    </row>
    <row r="448" spans="1:1" x14ac:dyDescent="0.55000000000000004">
      <c r="A448" t="s">
        <v>2620</v>
      </c>
    </row>
    <row r="449" spans="1:1" x14ac:dyDescent="0.55000000000000004">
      <c r="A449" t="s">
        <v>2621</v>
      </c>
    </row>
    <row r="450" spans="1:1" x14ac:dyDescent="0.55000000000000004">
      <c r="A450" t="s">
        <v>2619</v>
      </c>
    </row>
    <row r="451" spans="1:1" x14ac:dyDescent="0.55000000000000004">
      <c r="A451" t="s">
        <v>2620</v>
      </c>
    </row>
    <row r="452" spans="1:1" x14ac:dyDescent="0.55000000000000004">
      <c r="A452" t="s">
        <v>2621</v>
      </c>
    </row>
    <row r="453" spans="1:1" x14ac:dyDescent="0.55000000000000004">
      <c r="A453" t="s">
        <v>2619</v>
      </c>
    </row>
    <row r="454" spans="1:1" x14ac:dyDescent="0.55000000000000004">
      <c r="A454" t="s">
        <v>2620</v>
      </c>
    </row>
    <row r="455" spans="1:1" x14ac:dyDescent="0.55000000000000004">
      <c r="A455" t="s">
        <v>2621</v>
      </c>
    </row>
    <row r="456" spans="1:1" x14ac:dyDescent="0.55000000000000004">
      <c r="A456" t="s">
        <v>2619</v>
      </c>
    </row>
    <row r="457" spans="1:1" x14ac:dyDescent="0.55000000000000004">
      <c r="A457" t="s">
        <v>2620</v>
      </c>
    </row>
    <row r="458" spans="1:1" x14ac:dyDescent="0.55000000000000004">
      <c r="A458" t="s">
        <v>2621</v>
      </c>
    </row>
    <row r="459" spans="1:1" x14ac:dyDescent="0.55000000000000004">
      <c r="A459" t="s">
        <v>2619</v>
      </c>
    </row>
    <row r="460" spans="1:1" x14ac:dyDescent="0.55000000000000004">
      <c r="A460" t="s">
        <v>2620</v>
      </c>
    </row>
    <row r="461" spans="1:1" x14ac:dyDescent="0.55000000000000004">
      <c r="A461" t="s">
        <v>2621</v>
      </c>
    </row>
    <row r="462" spans="1:1" x14ac:dyDescent="0.55000000000000004">
      <c r="A462" t="s">
        <v>2619</v>
      </c>
    </row>
    <row r="463" spans="1:1" x14ac:dyDescent="0.55000000000000004">
      <c r="A463" t="s">
        <v>2620</v>
      </c>
    </row>
    <row r="464" spans="1:1" x14ac:dyDescent="0.55000000000000004">
      <c r="A464" t="s">
        <v>2621</v>
      </c>
    </row>
    <row r="465" spans="1:1" x14ac:dyDescent="0.55000000000000004">
      <c r="A465" t="s">
        <v>2619</v>
      </c>
    </row>
    <row r="466" spans="1:1" x14ac:dyDescent="0.55000000000000004">
      <c r="A466" t="s">
        <v>2620</v>
      </c>
    </row>
    <row r="467" spans="1:1" x14ac:dyDescent="0.55000000000000004">
      <c r="A467" t="s">
        <v>2621</v>
      </c>
    </row>
    <row r="468" spans="1:1" x14ac:dyDescent="0.55000000000000004">
      <c r="A468" t="s">
        <v>2619</v>
      </c>
    </row>
    <row r="469" spans="1:1" x14ac:dyDescent="0.55000000000000004">
      <c r="A469" t="s">
        <v>2620</v>
      </c>
    </row>
    <row r="470" spans="1:1" x14ac:dyDescent="0.55000000000000004">
      <c r="A470" t="s">
        <v>2621</v>
      </c>
    </row>
    <row r="471" spans="1:1" x14ac:dyDescent="0.55000000000000004">
      <c r="A471" t="s">
        <v>2619</v>
      </c>
    </row>
    <row r="472" spans="1:1" x14ac:dyDescent="0.55000000000000004">
      <c r="A472" t="s">
        <v>2620</v>
      </c>
    </row>
    <row r="473" spans="1:1" x14ac:dyDescent="0.55000000000000004">
      <c r="A473" t="s">
        <v>2621</v>
      </c>
    </row>
    <row r="474" spans="1:1" x14ac:dyDescent="0.55000000000000004">
      <c r="A474" t="s">
        <v>2619</v>
      </c>
    </row>
    <row r="475" spans="1:1" x14ac:dyDescent="0.55000000000000004">
      <c r="A475" t="s">
        <v>2620</v>
      </c>
    </row>
    <row r="476" spans="1:1" x14ac:dyDescent="0.55000000000000004">
      <c r="A476" t="s">
        <v>2621</v>
      </c>
    </row>
    <row r="477" spans="1:1" x14ac:dyDescent="0.55000000000000004">
      <c r="A477" t="s">
        <v>2619</v>
      </c>
    </row>
    <row r="478" spans="1:1" x14ac:dyDescent="0.55000000000000004">
      <c r="A478" t="s">
        <v>2620</v>
      </c>
    </row>
    <row r="479" spans="1:1" x14ac:dyDescent="0.55000000000000004">
      <c r="A479" t="s">
        <v>2621</v>
      </c>
    </row>
    <row r="480" spans="1:1" x14ac:dyDescent="0.55000000000000004">
      <c r="A480" t="s">
        <v>2619</v>
      </c>
    </row>
    <row r="481" spans="1:1" x14ac:dyDescent="0.55000000000000004">
      <c r="A481" t="s">
        <v>2620</v>
      </c>
    </row>
    <row r="482" spans="1:1" x14ac:dyDescent="0.55000000000000004">
      <c r="A482" t="s">
        <v>2621</v>
      </c>
    </row>
    <row r="483" spans="1:1" x14ac:dyDescent="0.55000000000000004">
      <c r="A483" t="s">
        <v>2619</v>
      </c>
    </row>
    <row r="484" spans="1:1" x14ac:dyDescent="0.55000000000000004">
      <c r="A484" t="s">
        <v>2620</v>
      </c>
    </row>
    <row r="485" spans="1:1" x14ac:dyDescent="0.55000000000000004">
      <c r="A485" t="s">
        <v>2621</v>
      </c>
    </row>
    <row r="486" spans="1:1" x14ac:dyDescent="0.55000000000000004">
      <c r="A486" t="s">
        <v>2619</v>
      </c>
    </row>
    <row r="487" spans="1:1" x14ac:dyDescent="0.55000000000000004">
      <c r="A487" t="s">
        <v>2620</v>
      </c>
    </row>
    <row r="488" spans="1:1" x14ac:dyDescent="0.55000000000000004">
      <c r="A488" t="s">
        <v>2621</v>
      </c>
    </row>
    <row r="489" spans="1:1" x14ac:dyDescent="0.55000000000000004">
      <c r="A489" t="s">
        <v>2619</v>
      </c>
    </row>
    <row r="490" spans="1:1" x14ac:dyDescent="0.55000000000000004">
      <c r="A490" t="s">
        <v>2620</v>
      </c>
    </row>
    <row r="491" spans="1:1" x14ac:dyDescent="0.55000000000000004">
      <c r="A491" t="s">
        <v>2621</v>
      </c>
    </row>
    <row r="492" spans="1:1" x14ac:dyDescent="0.55000000000000004">
      <c r="A492" t="s">
        <v>2619</v>
      </c>
    </row>
    <row r="493" spans="1:1" x14ac:dyDescent="0.55000000000000004">
      <c r="A493" t="s">
        <v>2620</v>
      </c>
    </row>
    <row r="494" spans="1:1" x14ac:dyDescent="0.55000000000000004">
      <c r="A494" t="s">
        <v>2621</v>
      </c>
    </row>
    <row r="495" spans="1:1" x14ac:dyDescent="0.55000000000000004">
      <c r="A495" t="s">
        <v>2619</v>
      </c>
    </row>
    <row r="496" spans="1:1" x14ac:dyDescent="0.55000000000000004">
      <c r="A496" t="s">
        <v>2620</v>
      </c>
    </row>
    <row r="497" spans="1:1" x14ac:dyDescent="0.55000000000000004">
      <c r="A497" t="s">
        <v>2621</v>
      </c>
    </row>
    <row r="498" spans="1:1" x14ac:dyDescent="0.55000000000000004">
      <c r="A498" t="s">
        <v>2619</v>
      </c>
    </row>
    <row r="499" spans="1:1" x14ac:dyDescent="0.55000000000000004">
      <c r="A499" t="s">
        <v>2620</v>
      </c>
    </row>
    <row r="500" spans="1:1" x14ac:dyDescent="0.55000000000000004">
      <c r="A500" t="s">
        <v>2621</v>
      </c>
    </row>
    <row r="501" spans="1:1" x14ac:dyDescent="0.55000000000000004">
      <c r="A501" t="s">
        <v>2619</v>
      </c>
    </row>
    <row r="502" spans="1:1" x14ac:dyDescent="0.55000000000000004">
      <c r="A502" t="s">
        <v>2620</v>
      </c>
    </row>
    <row r="503" spans="1:1" x14ac:dyDescent="0.55000000000000004">
      <c r="A503" t="s">
        <v>2621</v>
      </c>
    </row>
    <row r="504" spans="1:1" x14ac:dyDescent="0.55000000000000004">
      <c r="A504" t="s">
        <v>2619</v>
      </c>
    </row>
    <row r="505" spans="1:1" x14ac:dyDescent="0.55000000000000004">
      <c r="A505" t="s">
        <v>2620</v>
      </c>
    </row>
    <row r="506" spans="1:1" x14ac:dyDescent="0.55000000000000004">
      <c r="A506" t="s">
        <v>2621</v>
      </c>
    </row>
    <row r="507" spans="1:1" x14ac:dyDescent="0.55000000000000004">
      <c r="A507" t="s">
        <v>2619</v>
      </c>
    </row>
    <row r="508" spans="1:1" x14ac:dyDescent="0.55000000000000004">
      <c r="A508" t="s">
        <v>2620</v>
      </c>
    </row>
    <row r="509" spans="1:1" x14ac:dyDescent="0.55000000000000004">
      <c r="A509" t="s">
        <v>2621</v>
      </c>
    </row>
    <row r="510" spans="1:1" x14ac:dyDescent="0.55000000000000004">
      <c r="A510" t="s">
        <v>2619</v>
      </c>
    </row>
    <row r="511" spans="1:1" x14ac:dyDescent="0.55000000000000004">
      <c r="A511" t="s">
        <v>2620</v>
      </c>
    </row>
    <row r="512" spans="1:1" x14ac:dyDescent="0.55000000000000004">
      <c r="A512" t="s">
        <v>2621</v>
      </c>
    </row>
    <row r="513" spans="1:1" x14ac:dyDescent="0.55000000000000004">
      <c r="A513" t="s">
        <v>2619</v>
      </c>
    </row>
    <row r="514" spans="1:1" x14ac:dyDescent="0.55000000000000004">
      <c r="A514" t="s">
        <v>2620</v>
      </c>
    </row>
    <row r="515" spans="1:1" x14ac:dyDescent="0.55000000000000004">
      <c r="A515" t="s">
        <v>2621</v>
      </c>
    </row>
    <row r="516" spans="1:1" x14ac:dyDescent="0.55000000000000004">
      <c r="A516" t="s">
        <v>2619</v>
      </c>
    </row>
    <row r="517" spans="1:1" x14ac:dyDescent="0.55000000000000004">
      <c r="A517" t="s">
        <v>2620</v>
      </c>
    </row>
    <row r="518" spans="1:1" x14ac:dyDescent="0.55000000000000004">
      <c r="A518" t="s">
        <v>2621</v>
      </c>
    </row>
    <row r="519" spans="1:1" x14ac:dyDescent="0.55000000000000004">
      <c r="A519" t="s">
        <v>2619</v>
      </c>
    </row>
    <row r="520" spans="1:1" x14ac:dyDescent="0.55000000000000004">
      <c r="A520" t="s">
        <v>2620</v>
      </c>
    </row>
    <row r="521" spans="1:1" x14ac:dyDescent="0.55000000000000004">
      <c r="A521" t="s">
        <v>2621</v>
      </c>
    </row>
    <row r="522" spans="1:1" x14ac:dyDescent="0.55000000000000004">
      <c r="A522" t="s">
        <v>2619</v>
      </c>
    </row>
    <row r="523" spans="1:1" x14ac:dyDescent="0.55000000000000004">
      <c r="A523" t="s">
        <v>2620</v>
      </c>
    </row>
    <row r="524" spans="1:1" x14ac:dyDescent="0.55000000000000004">
      <c r="A524" t="s">
        <v>2621</v>
      </c>
    </row>
    <row r="525" spans="1:1" x14ac:dyDescent="0.55000000000000004">
      <c r="A525" t="s">
        <v>2619</v>
      </c>
    </row>
    <row r="526" spans="1:1" x14ac:dyDescent="0.55000000000000004">
      <c r="A526" t="s">
        <v>2620</v>
      </c>
    </row>
    <row r="527" spans="1:1" x14ac:dyDescent="0.55000000000000004">
      <c r="A527" t="s">
        <v>2621</v>
      </c>
    </row>
    <row r="528" spans="1:1" x14ac:dyDescent="0.55000000000000004">
      <c r="A528" t="s">
        <v>2619</v>
      </c>
    </row>
    <row r="529" spans="1:1" x14ac:dyDescent="0.55000000000000004">
      <c r="A529" t="s">
        <v>2620</v>
      </c>
    </row>
    <row r="530" spans="1:1" x14ac:dyDescent="0.55000000000000004">
      <c r="A530" t="s">
        <v>2621</v>
      </c>
    </row>
    <row r="531" spans="1:1" x14ac:dyDescent="0.55000000000000004">
      <c r="A531" t="s">
        <v>2619</v>
      </c>
    </row>
    <row r="532" spans="1:1" x14ac:dyDescent="0.55000000000000004">
      <c r="A532" t="s">
        <v>2620</v>
      </c>
    </row>
    <row r="533" spans="1:1" x14ac:dyDescent="0.55000000000000004">
      <c r="A533" t="s">
        <v>2621</v>
      </c>
    </row>
    <row r="534" spans="1:1" x14ac:dyDescent="0.55000000000000004">
      <c r="A534" t="s">
        <v>2619</v>
      </c>
    </row>
    <row r="535" spans="1:1" x14ac:dyDescent="0.55000000000000004">
      <c r="A535" t="s">
        <v>2620</v>
      </c>
    </row>
    <row r="536" spans="1:1" x14ac:dyDescent="0.55000000000000004">
      <c r="A536" t="s">
        <v>2621</v>
      </c>
    </row>
    <row r="537" spans="1:1" x14ac:dyDescent="0.55000000000000004">
      <c r="A537" t="s">
        <v>2619</v>
      </c>
    </row>
    <row r="538" spans="1:1" x14ac:dyDescent="0.55000000000000004">
      <c r="A538" t="s">
        <v>2620</v>
      </c>
    </row>
    <row r="539" spans="1:1" x14ac:dyDescent="0.55000000000000004">
      <c r="A539" t="s">
        <v>2621</v>
      </c>
    </row>
    <row r="540" spans="1:1" x14ac:dyDescent="0.55000000000000004">
      <c r="A540" t="s">
        <v>2619</v>
      </c>
    </row>
    <row r="541" spans="1:1" x14ac:dyDescent="0.55000000000000004">
      <c r="A541" t="s">
        <v>2620</v>
      </c>
    </row>
    <row r="542" spans="1:1" x14ac:dyDescent="0.55000000000000004">
      <c r="A542" t="s">
        <v>2621</v>
      </c>
    </row>
    <row r="543" spans="1:1" x14ac:dyDescent="0.55000000000000004">
      <c r="A543" t="s">
        <v>2619</v>
      </c>
    </row>
    <row r="544" spans="1:1" x14ac:dyDescent="0.55000000000000004">
      <c r="A544" t="s">
        <v>2620</v>
      </c>
    </row>
    <row r="545" spans="1:1" x14ac:dyDescent="0.55000000000000004">
      <c r="A545" t="s">
        <v>2621</v>
      </c>
    </row>
    <row r="546" spans="1:1" x14ac:dyDescent="0.55000000000000004">
      <c r="A546" t="s">
        <v>2619</v>
      </c>
    </row>
    <row r="547" spans="1:1" x14ac:dyDescent="0.55000000000000004">
      <c r="A547" t="s">
        <v>2620</v>
      </c>
    </row>
    <row r="548" spans="1:1" x14ac:dyDescent="0.55000000000000004">
      <c r="A548" t="s">
        <v>2621</v>
      </c>
    </row>
    <row r="549" spans="1:1" x14ac:dyDescent="0.55000000000000004">
      <c r="A549" t="s">
        <v>2619</v>
      </c>
    </row>
    <row r="550" spans="1:1" x14ac:dyDescent="0.55000000000000004">
      <c r="A550" t="s">
        <v>2620</v>
      </c>
    </row>
    <row r="551" spans="1:1" x14ac:dyDescent="0.55000000000000004">
      <c r="A551" t="s">
        <v>2621</v>
      </c>
    </row>
    <row r="552" spans="1:1" x14ac:dyDescent="0.55000000000000004">
      <c r="A552" t="s">
        <v>2619</v>
      </c>
    </row>
    <row r="553" spans="1:1" x14ac:dyDescent="0.55000000000000004">
      <c r="A553" t="s">
        <v>2620</v>
      </c>
    </row>
    <row r="554" spans="1:1" x14ac:dyDescent="0.55000000000000004">
      <c r="A554" t="s">
        <v>2621</v>
      </c>
    </row>
    <row r="555" spans="1:1" x14ac:dyDescent="0.55000000000000004">
      <c r="A555" t="s">
        <v>2619</v>
      </c>
    </row>
    <row r="556" spans="1:1" x14ac:dyDescent="0.55000000000000004">
      <c r="A556" t="s">
        <v>2620</v>
      </c>
    </row>
    <row r="557" spans="1:1" x14ac:dyDescent="0.55000000000000004">
      <c r="A557" t="s">
        <v>2621</v>
      </c>
    </row>
    <row r="558" spans="1:1" x14ac:dyDescent="0.55000000000000004">
      <c r="A558" t="s">
        <v>2619</v>
      </c>
    </row>
    <row r="559" spans="1:1" x14ac:dyDescent="0.55000000000000004">
      <c r="A559" t="s">
        <v>2620</v>
      </c>
    </row>
    <row r="560" spans="1:1" x14ac:dyDescent="0.55000000000000004">
      <c r="A560" t="s">
        <v>2621</v>
      </c>
    </row>
    <row r="561" spans="1:1" x14ac:dyDescent="0.55000000000000004">
      <c r="A561" t="s">
        <v>2619</v>
      </c>
    </row>
    <row r="562" spans="1:1" x14ac:dyDescent="0.55000000000000004">
      <c r="A562" t="s">
        <v>2620</v>
      </c>
    </row>
    <row r="563" spans="1:1" x14ac:dyDescent="0.55000000000000004">
      <c r="A563" t="s">
        <v>2621</v>
      </c>
    </row>
    <row r="564" spans="1:1" x14ac:dyDescent="0.55000000000000004">
      <c r="A564" t="s">
        <v>2619</v>
      </c>
    </row>
    <row r="565" spans="1:1" x14ac:dyDescent="0.55000000000000004">
      <c r="A565" t="s">
        <v>2620</v>
      </c>
    </row>
    <row r="566" spans="1:1" x14ac:dyDescent="0.55000000000000004">
      <c r="A566" t="s">
        <v>2621</v>
      </c>
    </row>
    <row r="567" spans="1:1" x14ac:dyDescent="0.55000000000000004">
      <c r="A567" t="s">
        <v>2619</v>
      </c>
    </row>
    <row r="568" spans="1:1" x14ac:dyDescent="0.55000000000000004">
      <c r="A568" t="s">
        <v>2620</v>
      </c>
    </row>
    <row r="569" spans="1:1" x14ac:dyDescent="0.55000000000000004">
      <c r="A569" t="s">
        <v>2621</v>
      </c>
    </row>
    <row r="570" spans="1:1" x14ac:dyDescent="0.55000000000000004">
      <c r="A570" t="s">
        <v>2619</v>
      </c>
    </row>
    <row r="571" spans="1:1" x14ac:dyDescent="0.55000000000000004">
      <c r="A571" t="s">
        <v>2620</v>
      </c>
    </row>
    <row r="572" spans="1:1" x14ac:dyDescent="0.55000000000000004">
      <c r="A572" t="s">
        <v>2621</v>
      </c>
    </row>
    <row r="573" spans="1:1" x14ac:dyDescent="0.55000000000000004">
      <c r="A573" t="s">
        <v>2619</v>
      </c>
    </row>
    <row r="574" spans="1:1" x14ac:dyDescent="0.55000000000000004">
      <c r="A574" t="s">
        <v>2620</v>
      </c>
    </row>
    <row r="575" spans="1:1" x14ac:dyDescent="0.55000000000000004">
      <c r="A575" t="s">
        <v>2621</v>
      </c>
    </row>
    <row r="576" spans="1:1" x14ac:dyDescent="0.55000000000000004">
      <c r="A576" t="s">
        <v>2619</v>
      </c>
    </row>
    <row r="577" spans="1:1" x14ac:dyDescent="0.55000000000000004">
      <c r="A577" t="s">
        <v>2620</v>
      </c>
    </row>
    <row r="578" spans="1:1" x14ac:dyDescent="0.55000000000000004">
      <c r="A578" t="s">
        <v>2621</v>
      </c>
    </row>
    <row r="579" spans="1:1" x14ac:dyDescent="0.55000000000000004">
      <c r="A579" t="s">
        <v>2619</v>
      </c>
    </row>
    <row r="580" spans="1:1" x14ac:dyDescent="0.55000000000000004">
      <c r="A580" t="s">
        <v>2620</v>
      </c>
    </row>
    <row r="581" spans="1:1" x14ac:dyDescent="0.55000000000000004">
      <c r="A581" t="s">
        <v>2621</v>
      </c>
    </row>
    <row r="582" spans="1:1" x14ac:dyDescent="0.55000000000000004">
      <c r="A582" t="s">
        <v>2619</v>
      </c>
    </row>
    <row r="583" spans="1:1" x14ac:dyDescent="0.55000000000000004">
      <c r="A583" t="s">
        <v>2620</v>
      </c>
    </row>
    <row r="584" spans="1:1" x14ac:dyDescent="0.55000000000000004">
      <c r="A584" t="s">
        <v>2621</v>
      </c>
    </row>
    <row r="585" spans="1:1" x14ac:dyDescent="0.55000000000000004">
      <c r="A585" t="s">
        <v>2619</v>
      </c>
    </row>
    <row r="586" spans="1:1" x14ac:dyDescent="0.55000000000000004">
      <c r="A586" t="s">
        <v>2620</v>
      </c>
    </row>
    <row r="587" spans="1:1" x14ac:dyDescent="0.55000000000000004">
      <c r="A587" t="s">
        <v>2621</v>
      </c>
    </row>
    <row r="588" spans="1:1" x14ac:dyDescent="0.55000000000000004">
      <c r="A588" t="s">
        <v>2619</v>
      </c>
    </row>
    <row r="589" spans="1:1" x14ac:dyDescent="0.55000000000000004">
      <c r="A589" t="s">
        <v>2620</v>
      </c>
    </row>
    <row r="590" spans="1:1" x14ac:dyDescent="0.55000000000000004">
      <c r="A590" t="s">
        <v>2621</v>
      </c>
    </row>
    <row r="591" spans="1:1" x14ac:dyDescent="0.55000000000000004">
      <c r="A591" t="s">
        <v>2619</v>
      </c>
    </row>
    <row r="592" spans="1:1" x14ac:dyDescent="0.55000000000000004">
      <c r="A592" t="s">
        <v>2620</v>
      </c>
    </row>
    <row r="593" spans="1:1" x14ac:dyDescent="0.55000000000000004">
      <c r="A593" t="s">
        <v>2621</v>
      </c>
    </row>
    <row r="594" spans="1:1" x14ac:dyDescent="0.55000000000000004">
      <c r="A594" t="s">
        <v>2619</v>
      </c>
    </row>
    <row r="595" spans="1:1" x14ac:dyDescent="0.55000000000000004">
      <c r="A595" t="s">
        <v>2620</v>
      </c>
    </row>
    <row r="596" spans="1:1" x14ac:dyDescent="0.55000000000000004">
      <c r="A596" t="s">
        <v>2621</v>
      </c>
    </row>
    <row r="597" spans="1:1" x14ac:dyDescent="0.55000000000000004">
      <c r="A597" t="s">
        <v>2619</v>
      </c>
    </row>
    <row r="598" spans="1:1" x14ac:dyDescent="0.55000000000000004">
      <c r="A598" t="s">
        <v>2620</v>
      </c>
    </row>
    <row r="599" spans="1:1" x14ac:dyDescent="0.55000000000000004">
      <c r="A599" t="s">
        <v>2621</v>
      </c>
    </row>
    <row r="600" spans="1:1" x14ac:dyDescent="0.55000000000000004">
      <c r="A600" t="s">
        <v>2619</v>
      </c>
    </row>
    <row r="601" spans="1:1" x14ac:dyDescent="0.55000000000000004">
      <c r="A601" t="s">
        <v>2620</v>
      </c>
    </row>
    <row r="602" spans="1:1" x14ac:dyDescent="0.55000000000000004">
      <c r="A602" t="s">
        <v>2621</v>
      </c>
    </row>
    <row r="603" spans="1:1" x14ac:dyDescent="0.55000000000000004">
      <c r="A603" t="s">
        <v>2619</v>
      </c>
    </row>
    <row r="604" spans="1:1" x14ac:dyDescent="0.55000000000000004">
      <c r="A604" t="s">
        <v>2620</v>
      </c>
    </row>
    <row r="605" spans="1:1" x14ac:dyDescent="0.55000000000000004">
      <c r="A605" t="s">
        <v>2621</v>
      </c>
    </row>
    <row r="606" spans="1:1" x14ac:dyDescent="0.55000000000000004">
      <c r="A606" t="s">
        <v>2619</v>
      </c>
    </row>
    <row r="607" spans="1:1" x14ac:dyDescent="0.55000000000000004">
      <c r="A607" t="s">
        <v>2620</v>
      </c>
    </row>
    <row r="608" spans="1:1" x14ac:dyDescent="0.55000000000000004">
      <c r="A608" t="s">
        <v>2621</v>
      </c>
    </row>
    <row r="609" spans="1:1" x14ac:dyDescent="0.55000000000000004">
      <c r="A609" t="s">
        <v>2619</v>
      </c>
    </row>
    <row r="610" spans="1:1" x14ac:dyDescent="0.55000000000000004">
      <c r="A610" t="s">
        <v>2620</v>
      </c>
    </row>
    <row r="611" spans="1:1" x14ac:dyDescent="0.55000000000000004">
      <c r="A611" t="s">
        <v>2621</v>
      </c>
    </row>
    <row r="612" spans="1:1" x14ac:dyDescent="0.55000000000000004">
      <c r="A612" t="s">
        <v>2619</v>
      </c>
    </row>
    <row r="613" spans="1:1" x14ac:dyDescent="0.55000000000000004">
      <c r="A613" t="s">
        <v>2620</v>
      </c>
    </row>
    <row r="614" spans="1:1" x14ac:dyDescent="0.55000000000000004">
      <c r="A614" t="s">
        <v>2621</v>
      </c>
    </row>
    <row r="615" spans="1:1" x14ac:dyDescent="0.55000000000000004">
      <c r="A615" t="s">
        <v>2619</v>
      </c>
    </row>
    <row r="616" spans="1:1" x14ac:dyDescent="0.55000000000000004">
      <c r="A616" t="s">
        <v>2620</v>
      </c>
    </row>
    <row r="617" spans="1:1" x14ac:dyDescent="0.55000000000000004">
      <c r="A617" t="s">
        <v>2621</v>
      </c>
    </row>
    <row r="618" spans="1:1" x14ac:dyDescent="0.55000000000000004">
      <c r="A618" t="s">
        <v>2619</v>
      </c>
    </row>
    <row r="619" spans="1:1" x14ac:dyDescent="0.55000000000000004">
      <c r="A619" t="s">
        <v>2620</v>
      </c>
    </row>
    <row r="620" spans="1:1" x14ac:dyDescent="0.55000000000000004">
      <c r="A620" t="s">
        <v>2621</v>
      </c>
    </row>
    <row r="621" spans="1:1" x14ac:dyDescent="0.55000000000000004">
      <c r="A621" t="s">
        <v>2619</v>
      </c>
    </row>
    <row r="622" spans="1:1" x14ac:dyDescent="0.55000000000000004">
      <c r="A622" t="s">
        <v>2620</v>
      </c>
    </row>
    <row r="623" spans="1:1" x14ac:dyDescent="0.55000000000000004">
      <c r="A623" t="s">
        <v>2621</v>
      </c>
    </row>
    <row r="624" spans="1:1" x14ac:dyDescent="0.55000000000000004">
      <c r="A624" t="s">
        <v>2619</v>
      </c>
    </row>
    <row r="625" spans="1:1" x14ac:dyDescent="0.55000000000000004">
      <c r="A625" t="s">
        <v>2620</v>
      </c>
    </row>
    <row r="626" spans="1:1" x14ac:dyDescent="0.55000000000000004">
      <c r="A626" t="s">
        <v>2621</v>
      </c>
    </row>
    <row r="627" spans="1:1" x14ac:dyDescent="0.55000000000000004">
      <c r="A627" t="s">
        <v>2619</v>
      </c>
    </row>
    <row r="628" spans="1:1" x14ac:dyDescent="0.55000000000000004">
      <c r="A628" t="s">
        <v>2620</v>
      </c>
    </row>
    <row r="629" spans="1:1" x14ac:dyDescent="0.55000000000000004">
      <c r="A629" t="s">
        <v>2621</v>
      </c>
    </row>
    <row r="630" spans="1:1" x14ac:dyDescent="0.55000000000000004">
      <c r="A630" t="s">
        <v>2619</v>
      </c>
    </row>
    <row r="631" spans="1:1" x14ac:dyDescent="0.55000000000000004">
      <c r="A631" t="s">
        <v>2620</v>
      </c>
    </row>
    <row r="632" spans="1:1" x14ac:dyDescent="0.55000000000000004">
      <c r="A632" t="s">
        <v>2621</v>
      </c>
    </row>
    <row r="633" spans="1:1" x14ac:dyDescent="0.55000000000000004">
      <c r="A633" t="s">
        <v>2619</v>
      </c>
    </row>
    <row r="634" spans="1:1" x14ac:dyDescent="0.55000000000000004">
      <c r="A634" t="s">
        <v>2620</v>
      </c>
    </row>
    <row r="635" spans="1:1" x14ac:dyDescent="0.55000000000000004">
      <c r="A635" t="s">
        <v>2621</v>
      </c>
    </row>
    <row r="636" spans="1:1" x14ac:dyDescent="0.55000000000000004">
      <c r="A636" t="s">
        <v>2619</v>
      </c>
    </row>
    <row r="637" spans="1:1" x14ac:dyDescent="0.55000000000000004">
      <c r="A637" t="s">
        <v>2620</v>
      </c>
    </row>
    <row r="638" spans="1:1" x14ac:dyDescent="0.55000000000000004">
      <c r="A638" t="s">
        <v>2621</v>
      </c>
    </row>
    <row r="639" spans="1:1" x14ac:dyDescent="0.55000000000000004">
      <c r="A639" t="s">
        <v>2619</v>
      </c>
    </row>
    <row r="640" spans="1:1" x14ac:dyDescent="0.55000000000000004">
      <c r="A640" t="s">
        <v>2620</v>
      </c>
    </row>
    <row r="641" spans="1:1" x14ac:dyDescent="0.55000000000000004">
      <c r="A641" t="s">
        <v>2621</v>
      </c>
    </row>
    <row r="642" spans="1:1" x14ac:dyDescent="0.55000000000000004">
      <c r="A642" t="s">
        <v>2619</v>
      </c>
    </row>
    <row r="643" spans="1:1" x14ac:dyDescent="0.55000000000000004">
      <c r="A643" t="s">
        <v>2620</v>
      </c>
    </row>
    <row r="644" spans="1:1" x14ac:dyDescent="0.55000000000000004">
      <c r="A644" t="s">
        <v>2621</v>
      </c>
    </row>
    <row r="645" spans="1:1" x14ac:dyDescent="0.55000000000000004">
      <c r="A645" t="s">
        <v>2619</v>
      </c>
    </row>
    <row r="646" spans="1:1" x14ac:dyDescent="0.55000000000000004">
      <c r="A646" t="s">
        <v>2620</v>
      </c>
    </row>
    <row r="647" spans="1:1" x14ac:dyDescent="0.55000000000000004">
      <c r="A647" t="s">
        <v>2621</v>
      </c>
    </row>
    <row r="648" spans="1:1" x14ac:dyDescent="0.55000000000000004">
      <c r="A648" t="s">
        <v>2619</v>
      </c>
    </row>
    <row r="649" spans="1:1" x14ac:dyDescent="0.55000000000000004">
      <c r="A649" t="s">
        <v>2620</v>
      </c>
    </row>
    <row r="650" spans="1:1" x14ac:dyDescent="0.55000000000000004">
      <c r="A650" t="s">
        <v>2621</v>
      </c>
    </row>
    <row r="651" spans="1:1" x14ac:dyDescent="0.55000000000000004">
      <c r="A651" t="s">
        <v>2619</v>
      </c>
    </row>
    <row r="652" spans="1:1" x14ac:dyDescent="0.55000000000000004">
      <c r="A652" t="s">
        <v>2620</v>
      </c>
    </row>
    <row r="653" spans="1:1" x14ac:dyDescent="0.55000000000000004">
      <c r="A653" t="s">
        <v>2621</v>
      </c>
    </row>
    <row r="654" spans="1:1" x14ac:dyDescent="0.55000000000000004">
      <c r="A654" t="s">
        <v>2619</v>
      </c>
    </row>
    <row r="655" spans="1:1" x14ac:dyDescent="0.55000000000000004">
      <c r="A655" t="s">
        <v>2620</v>
      </c>
    </row>
    <row r="656" spans="1:1" x14ac:dyDescent="0.55000000000000004">
      <c r="A656" t="s">
        <v>2621</v>
      </c>
    </row>
    <row r="657" spans="1:1" x14ac:dyDescent="0.55000000000000004">
      <c r="A657" t="s">
        <v>2619</v>
      </c>
    </row>
    <row r="658" spans="1:1" x14ac:dyDescent="0.55000000000000004">
      <c r="A658" t="s">
        <v>2620</v>
      </c>
    </row>
    <row r="659" spans="1:1" x14ac:dyDescent="0.55000000000000004">
      <c r="A659" t="s">
        <v>2621</v>
      </c>
    </row>
    <row r="660" spans="1:1" x14ac:dyDescent="0.55000000000000004">
      <c r="A660" t="s">
        <v>2619</v>
      </c>
    </row>
    <row r="661" spans="1:1" x14ac:dyDescent="0.55000000000000004">
      <c r="A661" t="s">
        <v>2620</v>
      </c>
    </row>
    <row r="662" spans="1:1" x14ac:dyDescent="0.55000000000000004">
      <c r="A662" t="s">
        <v>2621</v>
      </c>
    </row>
    <row r="663" spans="1:1" x14ac:dyDescent="0.55000000000000004">
      <c r="A663" t="s">
        <v>2619</v>
      </c>
    </row>
    <row r="664" spans="1:1" x14ac:dyDescent="0.55000000000000004">
      <c r="A664" t="s">
        <v>2620</v>
      </c>
    </row>
    <row r="665" spans="1:1" x14ac:dyDescent="0.55000000000000004">
      <c r="A665" t="s">
        <v>2621</v>
      </c>
    </row>
    <row r="666" spans="1:1" x14ac:dyDescent="0.55000000000000004">
      <c r="A666" t="s">
        <v>2619</v>
      </c>
    </row>
    <row r="667" spans="1:1" x14ac:dyDescent="0.55000000000000004">
      <c r="A667" t="s">
        <v>2620</v>
      </c>
    </row>
    <row r="668" spans="1:1" x14ac:dyDescent="0.55000000000000004">
      <c r="A668" t="s">
        <v>2621</v>
      </c>
    </row>
    <row r="669" spans="1:1" x14ac:dyDescent="0.55000000000000004">
      <c r="A669" t="s">
        <v>2619</v>
      </c>
    </row>
    <row r="670" spans="1:1" x14ac:dyDescent="0.55000000000000004">
      <c r="A670" t="s">
        <v>2620</v>
      </c>
    </row>
    <row r="671" spans="1:1" x14ac:dyDescent="0.55000000000000004">
      <c r="A671" t="s">
        <v>2621</v>
      </c>
    </row>
    <row r="672" spans="1:1" x14ac:dyDescent="0.55000000000000004">
      <c r="A672" t="s">
        <v>2619</v>
      </c>
    </row>
    <row r="673" spans="1:1" x14ac:dyDescent="0.55000000000000004">
      <c r="A673" t="s">
        <v>2620</v>
      </c>
    </row>
    <row r="674" spans="1:1" x14ac:dyDescent="0.55000000000000004">
      <c r="A674" t="s">
        <v>2621</v>
      </c>
    </row>
    <row r="675" spans="1:1" x14ac:dyDescent="0.55000000000000004">
      <c r="A675" t="s">
        <v>2619</v>
      </c>
    </row>
    <row r="676" spans="1:1" x14ac:dyDescent="0.55000000000000004">
      <c r="A676" t="s">
        <v>2620</v>
      </c>
    </row>
    <row r="677" spans="1:1" x14ac:dyDescent="0.55000000000000004">
      <c r="A677" t="s">
        <v>2621</v>
      </c>
    </row>
    <row r="678" spans="1:1" x14ac:dyDescent="0.55000000000000004">
      <c r="A678" t="s">
        <v>2619</v>
      </c>
    </row>
    <row r="679" spans="1:1" x14ac:dyDescent="0.55000000000000004">
      <c r="A679" t="s">
        <v>2620</v>
      </c>
    </row>
    <row r="680" spans="1:1" x14ac:dyDescent="0.55000000000000004">
      <c r="A680" t="s">
        <v>2621</v>
      </c>
    </row>
    <row r="681" spans="1:1" x14ac:dyDescent="0.55000000000000004">
      <c r="A681" t="s">
        <v>2619</v>
      </c>
    </row>
    <row r="682" spans="1:1" x14ac:dyDescent="0.55000000000000004">
      <c r="A682" t="s">
        <v>2620</v>
      </c>
    </row>
    <row r="683" spans="1:1" x14ac:dyDescent="0.55000000000000004">
      <c r="A683" t="s">
        <v>2621</v>
      </c>
    </row>
    <row r="684" spans="1:1" x14ac:dyDescent="0.55000000000000004">
      <c r="A684" t="s">
        <v>2619</v>
      </c>
    </row>
    <row r="685" spans="1:1" x14ac:dyDescent="0.55000000000000004">
      <c r="A685" t="s">
        <v>2620</v>
      </c>
    </row>
    <row r="686" spans="1:1" x14ac:dyDescent="0.55000000000000004">
      <c r="A686" t="s">
        <v>2621</v>
      </c>
    </row>
    <row r="687" spans="1:1" x14ac:dyDescent="0.55000000000000004">
      <c r="A687" t="s">
        <v>2619</v>
      </c>
    </row>
    <row r="688" spans="1:1" x14ac:dyDescent="0.55000000000000004">
      <c r="A688" t="s">
        <v>2620</v>
      </c>
    </row>
    <row r="689" spans="1:1" x14ac:dyDescent="0.55000000000000004">
      <c r="A689" t="s">
        <v>2621</v>
      </c>
    </row>
    <row r="690" spans="1:1" x14ac:dyDescent="0.55000000000000004">
      <c r="A690" t="s">
        <v>2619</v>
      </c>
    </row>
    <row r="691" spans="1:1" x14ac:dyDescent="0.55000000000000004">
      <c r="A691" t="s">
        <v>2620</v>
      </c>
    </row>
    <row r="692" spans="1:1" x14ac:dyDescent="0.55000000000000004">
      <c r="A692" t="s">
        <v>2621</v>
      </c>
    </row>
    <row r="693" spans="1:1" x14ac:dyDescent="0.55000000000000004">
      <c r="A693" t="s">
        <v>2619</v>
      </c>
    </row>
    <row r="694" spans="1:1" x14ac:dyDescent="0.55000000000000004">
      <c r="A694" t="s">
        <v>2620</v>
      </c>
    </row>
    <row r="695" spans="1:1" x14ac:dyDescent="0.55000000000000004">
      <c r="A695" t="s">
        <v>2621</v>
      </c>
    </row>
    <row r="696" spans="1:1" x14ac:dyDescent="0.55000000000000004">
      <c r="A696" t="s">
        <v>2619</v>
      </c>
    </row>
    <row r="697" spans="1:1" x14ac:dyDescent="0.55000000000000004">
      <c r="A697" t="s">
        <v>2620</v>
      </c>
    </row>
    <row r="698" spans="1:1" x14ac:dyDescent="0.55000000000000004">
      <c r="A698" t="s">
        <v>2621</v>
      </c>
    </row>
    <row r="699" spans="1:1" x14ac:dyDescent="0.55000000000000004">
      <c r="A699" t="s">
        <v>2619</v>
      </c>
    </row>
    <row r="700" spans="1:1" x14ac:dyDescent="0.55000000000000004">
      <c r="A700" t="s">
        <v>2620</v>
      </c>
    </row>
    <row r="701" spans="1:1" x14ac:dyDescent="0.55000000000000004">
      <c r="A701" t="s">
        <v>2621</v>
      </c>
    </row>
    <row r="702" spans="1:1" x14ac:dyDescent="0.55000000000000004">
      <c r="A702" t="s">
        <v>2619</v>
      </c>
    </row>
    <row r="703" spans="1:1" x14ac:dyDescent="0.55000000000000004">
      <c r="A703" t="s">
        <v>2620</v>
      </c>
    </row>
    <row r="704" spans="1:1" x14ac:dyDescent="0.55000000000000004">
      <c r="A704" t="s">
        <v>2621</v>
      </c>
    </row>
    <row r="705" spans="1:1" x14ac:dyDescent="0.55000000000000004">
      <c r="A705" t="s">
        <v>2619</v>
      </c>
    </row>
    <row r="706" spans="1:1" x14ac:dyDescent="0.55000000000000004">
      <c r="A706" t="s">
        <v>2622</v>
      </c>
    </row>
    <row r="707" spans="1:1" x14ac:dyDescent="0.55000000000000004">
      <c r="A707" t="s">
        <v>2623</v>
      </c>
    </row>
    <row r="708" spans="1:1" x14ac:dyDescent="0.55000000000000004">
      <c r="A708" t="s">
        <v>2624</v>
      </c>
    </row>
    <row r="709" spans="1:1" x14ac:dyDescent="0.55000000000000004">
      <c r="A709" t="s">
        <v>2622</v>
      </c>
    </row>
    <row r="710" spans="1:1" x14ac:dyDescent="0.55000000000000004">
      <c r="A710" t="s">
        <v>2623</v>
      </c>
    </row>
    <row r="711" spans="1:1" x14ac:dyDescent="0.55000000000000004">
      <c r="A711" t="s">
        <v>2624</v>
      </c>
    </row>
    <row r="712" spans="1:1" x14ac:dyDescent="0.55000000000000004">
      <c r="A712" t="s">
        <v>2622</v>
      </c>
    </row>
    <row r="713" spans="1:1" x14ac:dyDescent="0.55000000000000004">
      <c r="A713" t="s">
        <v>2623</v>
      </c>
    </row>
    <row r="714" spans="1:1" x14ac:dyDescent="0.55000000000000004">
      <c r="A714" t="s">
        <v>2624</v>
      </c>
    </row>
    <row r="715" spans="1:1" x14ac:dyDescent="0.55000000000000004">
      <c r="A715" t="s">
        <v>2622</v>
      </c>
    </row>
    <row r="716" spans="1:1" x14ac:dyDescent="0.55000000000000004">
      <c r="A716" t="s">
        <v>2623</v>
      </c>
    </row>
    <row r="717" spans="1:1" x14ac:dyDescent="0.55000000000000004">
      <c r="A717" t="s">
        <v>2624</v>
      </c>
    </row>
    <row r="718" spans="1:1" x14ac:dyDescent="0.55000000000000004">
      <c r="A718" t="s">
        <v>2622</v>
      </c>
    </row>
    <row r="719" spans="1:1" x14ac:dyDescent="0.55000000000000004">
      <c r="A719" t="s">
        <v>2623</v>
      </c>
    </row>
    <row r="720" spans="1:1" x14ac:dyDescent="0.55000000000000004">
      <c r="A720" t="s">
        <v>2624</v>
      </c>
    </row>
    <row r="721" spans="1:1" x14ac:dyDescent="0.55000000000000004">
      <c r="A721" t="s">
        <v>2622</v>
      </c>
    </row>
    <row r="722" spans="1:1" x14ac:dyDescent="0.55000000000000004">
      <c r="A722" t="s">
        <v>2623</v>
      </c>
    </row>
    <row r="723" spans="1:1" x14ac:dyDescent="0.55000000000000004">
      <c r="A723" t="s">
        <v>2624</v>
      </c>
    </row>
    <row r="724" spans="1:1" x14ac:dyDescent="0.55000000000000004">
      <c r="A724" t="s">
        <v>2622</v>
      </c>
    </row>
    <row r="725" spans="1:1" x14ac:dyDescent="0.55000000000000004">
      <c r="A725" t="s">
        <v>2623</v>
      </c>
    </row>
    <row r="726" spans="1:1" x14ac:dyDescent="0.55000000000000004">
      <c r="A726" t="s">
        <v>2624</v>
      </c>
    </row>
    <row r="727" spans="1:1" x14ac:dyDescent="0.55000000000000004">
      <c r="A727" t="s">
        <v>2622</v>
      </c>
    </row>
    <row r="728" spans="1:1" x14ac:dyDescent="0.55000000000000004">
      <c r="A728" t="s">
        <v>2623</v>
      </c>
    </row>
    <row r="729" spans="1:1" x14ac:dyDescent="0.55000000000000004">
      <c r="A729" t="s">
        <v>2624</v>
      </c>
    </row>
    <row r="730" spans="1:1" x14ac:dyDescent="0.55000000000000004">
      <c r="A730" t="s">
        <v>2622</v>
      </c>
    </row>
    <row r="731" spans="1:1" x14ac:dyDescent="0.55000000000000004">
      <c r="A731" t="s">
        <v>2623</v>
      </c>
    </row>
    <row r="732" spans="1:1" x14ac:dyDescent="0.55000000000000004">
      <c r="A732" t="s">
        <v>2624</v>
      </c>
    </row>
    <row r="733" spans="1:1" x14ac:dyDescent="0.55000000000000004">
      <c r="A733" t="s">
        <v>2622</v>
      </c>
    </row>
    <row r="734" spans="1:1" x14ac:dyDescent="0.55000000000000004">
      <c r="A734" t="s">
        <v>2623</v>
      </c>
    </row>
    <row r="735" spans="1:1" x14ac:dyDescent="0.55000000000000004">
      <c r="A735" t="s">
        <v>2624</v>
      </c>
    </row>
    <row r="736" spans="1:1" x14ac:dyDescent="0.55000000000000004">
      <c r="A736" t="s">
        <v>2622</v>
      </c>
    </row>
    <row r="737" spans="1:1" x14ac:dyDescent="0.55000000000000004">
      <c r="A737" t="s">
        <v>2623</v>
      </c>
    </row>
    <row r="738" spans="1:1" x14ac:dyDescent="0.55000000000000004">
      <c r="A738" t="s">
        <v>2624</v>
      </c>
    </row>
    <row r="739" spans="1:1" x14ac:dyDescent="0.55000000000000004">
      <c r="A739" t="s">
        <v>2622</v>
      </c>
    </row>
    <row r="740" spans="1:1" x14ac:dyDescent="0.55000000000000004">
      <c r="A740" t="s">
        <v>2623</v>
      </c>
    </row>
    <row r="741" spans="1:1" x14ac:dyDescent="0.55000000000000004">
      <c r="A741" t="s">
        <v>2624</v>
      </c>
    </row>
    <row r="742" spans="1:1" x14ac:dyDescent="0.55000000000000004">
      <c r="A742" t="s">
        <v>2622</v>
      </c>
    </row>
    <row r="743" spans="1:1" x14ac:dyDescent="0.55000000000000004">
      <c r="A743" t="s">
        <v>2623</v>
      </c>
    </row>
    <row r="744" spans="1:1" x14ac:dyDescent="0.55000000000000004">
      <c r="A744" t="s">
        <v>2624</v>
      </c>
    </row>
    <row r="745" spans="1:1" x14ac:dyDescent="0.55000000000000004">
      <c r="A745" t="s">
        <v>2622</v>
      </c>
    </row>
    <row r="746" spans="1:1" x14ac:dyDescent="0.55000000000000004">
      <c r="A746" t="s">
        <v>2623</v>
      </c>
    </row>
    <row r="747" spans="1:1" x14ac:dyDescent="0.55000000000000004">
      <c r="A747" t="s">
        <v>2624</v>
      </c>
    </row>
    <row r="748" spans="1:1" x14ac:dyDescent="0.55000000000000004">
      <c r="A748" t="s">
        <v>2622</v>
      </c>
    </row>
    <row r="749" spans="1:1" x14ac:dyDescent="0.55000000000000004">
      <c r="A749" t="s">
        <v>2623</v>
      </c>
    </row>
    <row r="750" spans="1:1" x14ac:dyDescent="0.55000000000000004">
      <c r="A750" t="s">
        <v>2624</v>
      </c>
    </row>
    <row r="751" spans="1:1" x14ac:dyDescent="0.55000000000000004">
      <c r="A751" t="s">
        <v>2622</v>
      </c>
    </row>
    <row r="752" spans="1:1" x14ac:dyDescent="0.55000000000000004">
      <c r="A752" t="s">
        <v>2623</v>
      </c>
    </row>
    <row r="753" spans="1:1" x14ac:dyDescent="0.55000000000000004">
      <c r="A753" t="s">
        <v>2624</v>
      </c>
    </row>
    <row r="754" spans="1:1" x14ac:dyDescent="0.55000000000000004">
      <c r="A754" t="s">
        <v>2622</v>
      </c>
    </row>
    <row r="755" spans="1:1" x14ac:dyDescent="0.55000000000000004">
      <c r="A755" t="s">
        <v>2623</v>
      </c>
    </row>
    <row r="756" spans="1:1" x14ac:dyDescent="0.55000000000000004">
      <c r="A756" t="s">
        <v>2624</v>
      </c>
    </row>
    <row r="757" spans="1:1" x14ac:dyDescent="0.55000000000000004">
      <c r="A757" t="s">
        <v>2622</v>
      </c>
    </row>
    <row r="758" spans="1:1" x14ac:dyDescent="0.55000000000000004">
      <c r="A758" t="s">
        <v>2623</v>
      </c>
    </row>
    <row r="759" spans="1:1" x14ac:dyDescent="0.55000000000000004">
      <c r="A759" t="s">
        <v>2624</v>
      </c>
    </row>
    <row r="760" spans="1:1" x14ac:dyDescent="0.55000000000000004">
      <c r="A760" t="s">
        <v>2622</v>
      </c>
    </row>
    <row r="761" spans="1:1" x14ac:dyDescent="0.55000000000000004">
      <c r="A761" t="s">
        <v>2623</v>
      </c>
    </row>
    <row r="762" spans="1:1" x14ac:dyDescent="0.55000000000000004">
      <c r="A762" t="s">
        <v>2624</v>
      </c>
    </row>
    <row r="763" spans="1:1" x14ac:dyDescent="0.55000000000000004">
      <c r="A763" t="s">
        <v>2622</v>
      </c>
    </row>
    <row r="764" spans="1:1" x14ac:dyDescent="0.55000000000000004">
      <c r="A764" t="s">
        <v>2623</v>
      </c>
    </row>
    <row r="765" spans="1:1" x14ac:dyDescent="0.55000000000000004">
      <c r="A765" t="s">
        <v>2624</v>
      </c>
    </row>
    <row r="766" spans="1:1" x14ac:dyDescent="0.55000000000000004">
      <c r="A766" t="s">
        <v>2622</v>
      </c>
    </row>
    <row r="767" spans="1:1" x14ac:dyDescent="0.55000000000000004">
      <c r="A767" t="s">
        <v>2623</v>
      </c>
    </row>
    <row r="768" spans="1:1" x14ac:dyDescent="0.55000000000000004">
      <c r="A768" t="s">
        <v>2624</v>
      </c>
    </row>
    <row r="769" spans="1:1" x14ac:dyDescent="0.55000000000000004">
      <c r="A769" t="s">
        <v>2622</v>
      </c>
    </row>
    <row r="770" spans="1:1" x14ac:dyDescent="0.55000000000000004">
      <c r="A770" t="s">
        <v>2623</v>
      </c>
    </row>
    <row r="771" spans="1:1" x14ac:dyDescent="0.55000000000000004">
      <c r="A771" t="s">
        <v>2624</v>
      </c>
    </row>
    <row r="772" spans="1:1" x14ac:dyDescent="0.55000000000000004">
      <c r="A772" t="s">
        <v>2622</v>
      </c>
    </row>
    <row r="773" spans="1:1" x14ac:dyDescent="0.55000000000000004">
      <c r="A773" t="s">
        <v>2623</v>
      </c>
    </row>
    <row r="774" spans="1:1" x14ac:dyDescent="0.55000000000000004">
      <c r="A774" t="s">
        <v>2624</v>
      </c>
    </row>
    <row r="775" spans="1:1" x14ac:dyDescent="0.55000000000000004">
      <c r="A775" t="s">
        <v>2622</v>
      </c>
    </row>
    <row r="776" spans="1:1" x14ac:dyDescent="0.55000000000000004">
      <c r="A776" t="s">
        <v>2623</v>
      </c>
    </row>
    <row r="777" spans="1:1" x14ac:dyDescent="0.55000000000000004">
      <c r="A777" t="s">
        <v>2624</v>
      </c>
    </row>
    <row r="778" spans="1:1" x14ac:dyDescent="0.55000000000000004">
      <c r="A778" t="s">
        <v>2622</v>
      </c>
    </row>
    <row r="779" spans="1:1" x14ac:dyDescent="0.55000000000000004">
      <c r="A779" t="s">
        <v>2623</v>
      </c>
    </row>
    <row r="780" spans="1:1" x14ac:dyDescent="0.55000000000000004">
      <c r="A780" t="s">
        <v>2624</v>
      </c>
    </row>
    <row r="781" spans="1:1" x14ac:dyDescent="0.55000000000000004">
      <c r="A781" t="s">
        <v>2622</v>
      </c>
    </row>
    <row r="782" spans="1:1" x14ac:dyDescent="0.55000000000000004">
      <c r="A782" t="s">
        <v>2623</v>
      </c>
    </row>
    <row r="783" spans="1:1" x14ac:dyDescent="0.55000000000000004">
      <c r="A783" t="s">
        <v>2624</v>
      </c>
    </row>
    <row r="784" spans="1:1" x14ac:dyDescent="0.55000000000000004">
      <c r="A784" t="s">
        <v>2622</v>
      </c>
    </row>
    <row r="785" spans="1:1" x14ac:dyDescent="0.55000000000000004">
      <c r="A785" t="s">
        <v>2623</v>
      </c>
    </row>
    <row r="786" spans="1:1" x14ac:dyDescent="0.55000000000000004">
      <c r="A786" t="s">
        <v>2624</v>
      </c>
    </row>
    <row r="787" spans="1:1" x14ac:dyDescent="0.55000000000000004">
      <c r="A787" t="s">
        <v>2622</v>
      </c>
    </row>
    <row r="788" spans="1:1" x14ac:dyDescent="0.55000000000000004">
      <c r="A788" t="s">
        <v>2623</v>
      </c>
    </row>
    <row r="789" spans="1:1" x14ac:dyDescent="0.55000000000000004">
      <c r="A789" t="s">
        <v>2624</v>
      </c>
    </row>
    <row r="790" spans="1:1" x14ac:dyDescent="0.55000000000000004">
      <c r="A790" t="s">
        <v>2622</v>
      </c>
    </row>
    <row r="791" spans="1:1" x14ac:dyDescent="0.55000000000000004">
      <c r="A791" t="s">
        <v>2623</v>
      </c>
    </row>
    <row r="792" spans="1:1" x14ac:dyDescent="0.55000000000000004">
      <c r="A792" t="s">
        <v>2624</v>
      </c>
    </row>
    <row r="793" spans="1:1" x14ac:dyDescent="0.55000000000000004">
      <c r="A793" t="s">
        <v>2622</v>
      </c>
    </row>
    <row r="794" spans="1:1" x14ac:dyDescent="0.55000000000000004">
      <c r="A794" t="s">
        <v>2623</v>
      </c>
    </row>
    <row r="795" spans="1:1" x14ac:dyDescent="0.55000000000000004">
      <c r="A795" t="s">
        <v>2624</v>
      </c>
    </row>
    <row r="796" spans="1:1" x14ac:dyDescent="0.55000000000000004">
      <c r="A796" t="s">
        <v>2622</v>
      </c>
    </row>
    <row r="797" spans="1:1" x14ac:dyDescent="0.55000000000000004">
      <c r="A797" t="s">
        <v>2623</v>
      </c>
    </row>
    <row r="798" spans="1:1" x14ac:dyDescent="0.55000000000000004">
      <c r="A798" t="s">
        <v>2624</v>
      </c>
    </row>
    <row r="799" spans="1:1" x14ac:dyDescent="0.55000000000000004">
      <c r="A799" t="s">
        <v>2622</v>
      </c>
    </row>
    <row r="800" spans="1:1" x14ac:dyDescent="0.55000000000000004">
      <c r="A800" t="s">
        <v>2623</v>
      </c>
    </row>
    <row r="801" spans="1:1" x14ac:dyDescent="0.55000000000000004">
      <c r="A801" t="s">
        <v>2624</v>
      </c>
    </row>
    <row r="802" spans="1:1" x14ac:dyDescent="0.55000000000000004">
      <c r="A802" t="s">
        <v>2622</v>
      </c>
    </row>
    <row r="803" spans="1:1" x14ac:dyDescent="0.55000000000000004">
      <c r="A803" t="s">
        <v>2623</v>
      </c>
    </row>
    <row r="804" spans="1:1" x14ac:dyDescent="0.55000000000000004">
      <c r="A804" t="s">
        <v>2624</v>
      </c>
    </row>
    <row r="805" spans="1:1" x14ac:dyDescent="0.55000000000000004">
      <c r="A805" t="s">
        <v>2622</v>
      </c>
    </row>
    <row r="806" spans="1:1" x14ac:dyDescent="0.55000000000000004">
      <c r="A806" t="s">
        <v>2623</v>
      </c>
    </row>
    <row r="807" spans="1:1" x14ac:dyDescent="0.55000000000000004">
      <c r="A807" t="s">
        <v>2624</v>
      </c>
    </row>
    <row r="808" spans="1:1" x14ac:dyDescent="0.55000000000000004">
      <c r="A808" t="s">
        <v>2622</v>
      </c>
    </row>
    <row r="809" spans="1:1" x14ac:dyDescent="0.55000000000000004">
      <c r="A809" t="s">
        <v>2623</v>
      </c>
    </row>
    <row r="810" spans="1:1" x14ac:dyDescent="0.55000000000000004">
      <c r="A810" t="s">
        <v>2624</v>
      </c>
    </row>
    <row r="811" spans="1:1" x14ac:dyDescent="0.55000000000000004">
      <c r="A811" t="s">
        <v>2622</v>
      </c>
    </row>
    <row r="812" spans="1:1" x14ac:dyDescent="0.55000000000000004">
      <c r="A812" t="s">
        <v>2623</v>
      </c>
    </row>
    <row r="813" spans="1:1" x14ac:dyDescent="0.55000000000000004">
      <c r="A813" t="s">
        <v>2624</v>
      </c>
    </row>
    <row r="814" spans="1:1" x14ac:dyDescent="0.55000000000000004">
      <c r="A814" t="s">
        <v>2622</v>
      </c>
    </row>
    <row r="815" spans="1:1" x14ac:dyDescent="0.55000000000000004">
      <c r="A815" t="s">
        <v>2623</v>
      </c>
    </row>
    <row r="816" spans="1:1" x14ac:dyDescent="0.55000000000000004">
      <c r="A816" t="s">
        <v>2624</v>
      </c>
    </row>
    <row r="817" spans="1:1" x14ac:dyDescent="0.55000000000000004">
      <c r="A817" t="s">
        <v>2622</v>
      </c>
    </row>
    <row r="818" spans="1:1" x14ac:dyDescent="0.55000000000000004">
      <c r="A818" t="s">
        <v>2623</v>
      </c>
    </row>
    <row r="819" spans="1:1" x14ac:dyDescent="0.55000000000000004">
      <c r="A819" t="s">
        <v>2624</v>
      </c>
    </row>
    <row r="820" spans="1:1" x14ac:dyDescent="0.55000000000000004">
      <c r="A820" t="s">
        <v>2622</v>
      </c>
    </row>
    <row r="821" spans="1:1" x14ac:dyDescent="0.55000000000000004">
      <c r="A821" t="s">
        <v>2623</v>
      </c>
    </row>
    <row r="822" spans="1:1" x14ac:dyDescent="0.55000000000000004">
      <c r="A822" t="s">
        <v>2624</v>
      </c>
    </row>
    <row r="823" spans="1:1" x14ac:dyDescent="0.55000000000000004">
      <c r="A823" t="s">
        <v>2622</v>
      </c>
    </row>
    <row r="824" spans="1:1" x14ac:dyDescent="0.55000000000000004">
      <c r="A824" t="s">
        <v>2623</v>
      </c>
    </row>
    <row r="825" spans="1:1" x14ac:dyDescent="0.55000000000000004">
      <c r="A825" t="s">
        <v>2624</v>
      </c>
    </row>
    <row r="826" spans="1:1" x14ac:dyDescent="0.55000000000000004">
      <c r="A826" t="s">
        <v>2622</v>
      </c>
    </row>
    <row r="827" spans="1:1" x14ac:dyDescent="0.55000000000000004">
      <c r="A827" t="s">
        <v>2623</v>
      </c>
    </row>
    <row r="828" spans="1:1" x14ac:dyDescent="0.55000000000000004">
      <c r="A828" t="s">
        <v>2624</v>
      </c>
    </row>
    <row r="829" spans="1:1" x14ac:dyDescent="0.55000000000000004">
      <c r="A829" t="s">
        <v>2622</v>
      </c>
    </row>
    <row r="830" spans="1:1" x14ac:dyDescent="0.55000000000000004">
      <c r="A830" t="s">
        <v>2623</v>
      </c>
    </row>
    <row r="831" spans="1:1" x14ac:dyDescent="0.55000000000000004">
      <c r="A831" t="s">
        <v>2624</v>
      </c>
    </row>
    <row r="832" spans="1:1" x14ac:dyDescent="0.55000000000000004">
      <c r="A832" t="s">
        <v>2622</v>
      </c>
    </row>
    <row r="833" spans="1:1" x14ac:dyDescent="0.55000000000000004">
      <c r="A833" t="s">
        <v>2623</v>
      </c>
    </row>
    <row r="834" spans="1:1" x14ac:dyDescent="0.55000000000000004">
      <c r="A834" t="s">
        <v>2624</v>
      </c>
    </row>
    <row r="835" spans="1:1" x14ac:dyDescent="0.55000000000000004">
      <c r="A835" t="s">
        <v>2622</v>
      </c>
    </row>
    <row r="836" spans="1:1" x14ac:dyDescent="0.55000000000000004">
      <c r="A836" t="s">
        <v>2623</v>
      </c>
    </row>
    <row r="837" spans="1:1" x14ac:dyDescent="0.55000000000000004">
      <c r="A837" t="s">
        <v>2624</v>
      </c>
    </row>
    <row r="838" spans="1:1" x14ac:dyDescent="0.55000000000000004">
      <c r="A838" t="s">
        <v>2622</v>
      </c>
    </row>
    <row r="839" spans="1:1" x14ac:dyDescent="0.55000000000000004">
      <c r="A839" t="s">
        <v>2623</v>
      </c>
    </row>
    <row r="840" spans="1:1" x14ac:dyDescent="0.55000000000000004">
      <c r="A840" t="s">
        <v>2624</v>
      </c>
    </row>
    <row r="841" spans="1:1" x14ac:dyDescent="0.55000000000000004">
      <c r="A841" t="s">
        <v>2622</v>
      </c>
    </row>
    <row r="842" spans="1:1" x14ac:dyDescent="0.55000000000000004">
      <c r="A842" t="s">
        <v>2623</v>
      </c>
    </row>
    <row r="843" spans="1:1" x14ac:dyDescent="0.55000000000000004">
      <c r="A843" t="s">
        <v>2624</v>
      </c>
    </row>
    <row r="844" spans="1:1" x14ac:dyDescent="0.55000000000000004">
      <c r="A844" t="s">
        <v>2622</v>
      </c>
    </row>
    <row r="845" spans="1:1" x14ac:dyDescent="0.55000000000000004">
      <c r="A845" t="s">
        <v>2623</v>
      </c>
    </row>
    <row r="846" spans="1:1" x14ac:dyDescent="0.55000000000000004">
      <c r="A846" t="s">
        <v>2624</v>
      </c>
    </row>
    <row r="847" spans="1:1" x14ac:dyDescent="0.55000000000000004">
      <c r="A847" t="s">
        <v>2622</v>
      </c>
    </row>
    <row r="848" spans="1:1" x14ac:dyDescent="0.55000000000000004">
      <c r="A848" t="s">
        <v>2623</v>
      </c>
    </row>
    <row r="849" spans="1:1" x14ac:dyDescent="0.55000000000000004">
      <c r="A849" t="s">
        <v>2624</v>
      </c>
    </row>
    <row r="850" spans="1:1" x14ac:dyDescent="0.55000000000000004">
      <c r="A850" t="s">
        <v>2622</v>
      </c>
    </row>
    <row r="851" spans="1:1" x14ac:dyDescent="0.55000000000000004">
      <c r="A851" t="s">
        <v>2623</v>
      </c>
    </row>
    <row r="852" spans="1:1" x14ac:dyDescent="0.55000000000000004">
      <c r="A852" t="s">
        <v>2624</v>
      </c>
    </row>
    <row r="853" spans="1:1" x14ac:dyDescent="0.55000000000000004">
      <c r="A853" t="s">
        <v>2622</v>
      </c>
    </row>
    <row r="854" spans="1:1" x14ac:dyDescent="0.55000000000000004">
      <c r="A854" t="s">
        <v>2623</v>
      </c>
    </row>
    <row r="855" spans="1:1" x14ac:dyDescent="0.55000000000000004">
      <c r="A855" t="s">
        <v>2624</v>
      </c>
    </row>
    <row r="856" spans="1:1" x14ac:dyDescent="0.55000000000000004">
      <c r="A856" t="s">
        <v>2622</v>
      </c>
    </row>
    <row r="857" spans="1:1" x14ac:dyDescent="0.55000000000000004">
      <c r="A857" t="s">
        <v>2623</v>
      </c>
    </row>
    <row r="858" spans="1:1" x14ac:dyDescent="0.55000000000000004">
      <c r="A858" t="s">
        <v>2624</v>
      </c>
    </row>
    <row r="859" spans="1:1" x14ac:dyDescent="0.55000000000000004">
      <c r="A859" t="s">
        <v>2622</v>
      </c>
    </row>
    <row r="860" spans="1:1" x14ac:dyDescent="0.55000000000000004">
      <c r="A860" t="s">
        <v>2623</v>
      </c>
    </row>
    <row r="861" spans="1:1" x14ac:dyDescent="0.55000000000000004">
      <c r="A861" t="s">
        <v>2624</v>
      </c>
    </row>
    <row r="862" spans="1:1" x14ac:dyDescent="0.55000000000000004">
      <c r="A862" t="s">
        <v>2622</v>
      </c>
    </row>
    <row r="863" spans="1:1" x14ac:dyDescent="0.55000000000000004">
      <c r="A863" t="s">
        <v>2623</v>
      </c>
    </row>
    <row r="864" spans="1:1" x14ac:dyDescent="0.55000000000000004">
      <c r="A864" t="s">
        <v>2624</v>
      </c>
    </row>
    <row r="865" spans="1:1" x14ac:dyDescent="0.55000000000000004">
      <c r="A865" t="s">
        <v>2622</v>
      </c>
    </row>
    <row r="866" spans="1:1" x14ac:dyDescent="0.55000000000000004">
      <c r="A866" t="s">
        <v>2623</v>
      </c>
    </row>
    <row r="867" spans="1:1" x14ac:dyDescent="0.55000000000000004">
      <c r="A867" t="s">
        <v>2624</v>
      </c>
    </row>
    <row r="868" spans="1:1" x14ac:dyDescent="0.55000000000000004">
      <c r="A868" t="s">
        <v>2622</v>
      </c>
    </row>
    <row r="869" spans="1:1" x14ac:dyDescent="0.55000000000000004">
      <c r="A869" t="s">
        <v>2623</v>
      </c>
    </row>
    <row r="870" spans="1:1" x14ac:dyDescent="0.55000000000000004">
      <c r="A870" t="s">
        <v>2624</v>
      </c>
    </row>
    <row r="871" spans="1:1" x14ac:dyDescent="0.55000000000000004">
      <c r="A871" t="s">
        <v>2622</v>
      </c>
    </row>
    <row r="872" spans="1:1" x14ac:dyDescent="0.55000000000000004">
      <c r="A872" t="s">
        <v>2623</v>
      </c>
    </row>
    <row r="873" spans="1:1" x14ac:dyDescent="0.55000000000000004">
      <c r="A873" t="s">
        <v>2624</v>
      </c>
    </row>
    <row r="874" spans="1:1" x14ac:dyDescent="0.55000000000000004">
      <c r="A874" t="s">
        <v>2622</v>
      </c>
    </row>
    <row r="875" spans="1:1" x14ac:dyDescent="0.55000000000000004">
      <c r="A875" t="s">
        <v>2623</v>
      </c>
    </row>
    <row r="876" spans="1:1" x14ac:dyDescent="0.55000000000000004">
      <c r="A876" t="s">
        <v>2624</v>
      </c>
    </row>
    <row r="877" spans="1:1" x14ac:dyDescent="0.55000000000000004">
      <c r="A877" t="s">
        <v>2622</v>
      </c>
    </row>
    <row r="878" spans="1:1" x14ac:dyDescent="0.55000000000000004">
      <c r="A878" t="s">
        <v>2623</v>
      </c>
    </row>
    <row r="879" spans="1:1" x14ac:dyDescent="0.55000000000000004">
      <c r="A879" t="s">
        <v>2624</v>
      </c>
    </row>
    <row r="880" spans="1:1" x14ac:dyDescent="0.55000000000000004">
      <c r="A880" t="s">
        <v>2622</v>
      </c>
    </row>
    <row r="881" spans="1:1" x14ac:dyDescent="0.55000000000000004">
      <c r="A881" t="s">
        <v>2623</v>
      </c>
    </row>
    <row r="882" spans="1:1" x14ac:dyDescent="0.55000000000000004">
      <c r="A882" t="s">
        <v>2624</v>
      </c>
    </row>
    <row r="883" spans="1:1" x14ac:dyDescent="0.55000000000000004">
      <c r="A883" t="s">
        <v>2622</v>
      </c>
    </row>
    <row r="884" spans="1:1" x14ac:dyDescent="0.55000000000000004">
      <c r="A884" t="s">
        <v>2623</v>
      </c>
    </row>
    <row r="885" spans="1:1" x14ac:dyDescent="0.55000000000000004">
      <c r="A885" t="s">
        <v>2624</v>
      </c>
    </row>
    <row r="886" spans="1:1" x14ac:dyDescent="0.55000000000000004">
      <c r="A886" t="s">
        <v>2622</v>
      </c>
    </row>
    <row r="887" spans="1:1" x14ac:dyDescent="0.55000000000000004">
      <c r="A887" t="s">
        <v>2623</v>
      </c>
    </row>
    <row r="888" spans="1:1" x14ac:dyDescent="0.55000000000000004">
      <c r="A888" t="s">
        <v>2624</v>
      </c>
    </row>
    <row r="889" spans="1:1" x14ac:dyDescent="0.55000000000000004">
      <c r="A889" t="s">
        <v>2622</v>
      </c>
    </row>
    <row r="890" spans="1:1" x14ac:dyDescent="0.55000000000000004">
      <c r="A890" t="s">
        <v>2623</v>
      </c>
    </row>
    <row r="891" spans="1:1" x14ac:dyDescent="0.55000000000000004">
      <c r="A891" t="s">
        <v>2624</v>
      </c>
    </row>
    <row r="892" spans="1:1" x14ac:dyDescent="0.55000000000000004">
      <c r="A892" t="s">
        <v>2622</v>
      </c>
    </row>
    <row r="893" spans="1:1" x14ac:dyDescent="0.55000000000000004">
      <c r="A893" t="s">
        <v>2623</v>
      </c>
    </row>
    <row r="894" spans="1:1" x14ac:dyDescent="0.55000000000000004">
      <c r="A894" t="s">
        <v>2624</v>
      </c>
    </row>
    <row r="895" spans="1:1" x14ac:dyDescent="0.55000000000000004">
      <c r="A895" t="s">
        <v>2622</v>
      </c>
    </row>
    <row r="896" spans="1:1" x14ac:dyDescent="0.55000000000000004">
      <c r="A896" t="s">
        <v>2623</v>
      </c>
    </row>
    <row r="897" spans="1:1" x14ac:dyDescent="0.55000000000000004">
      <c r="A897" t="s">
        <v>2624</v>
      </c>
    </row>
    <row r="898" spans="1:1" x14ac:dyDescent="0.55000000000000004">
      <c r="A898" t="s">
        <v>2622</v>
      </c>
    </row>
    <row r="899" spans="1:1" x14ac:dyDescent="0.55000000000000004">
      <c r="A899" t="s">
        <v>2623</v>
      </c>
    </row>
    <row r="900" spans="1:1" x14ac:dyDescent="0.55000000000000004">
      <c r="A900" t="s">
        <v>2624</v>
      </c>
    </row>
    <row r="901" spans="1:1" x14ac:dyDescent="0.55000000000000004">
      <c r="A901" t="s">
        <v>2622</v>
      </c>
    </row>
    <row r="902" spans="1:1" x14ac:dyDescent="0.55000000000000004">
      <c r="A902" t="s">
        <v>2623</v>
      </c>
    </row>
    <row r="903" spans="1:1" x14ac:dyDescent="0.55000000000000004">
      <c r="A903" t="s">
        <v>2624</v>
      </c>
    </row>
    <row r="904" spans="1:1" x14ac:dyDescent="0.55000000000000004">
      <c r="A904" t="s">
        <v>2622</v>
      </c>
    </row>
    <row r="905" spans="1:1" x14ac:dyDescent="0.55000000000000004">
      <c r="A905" t="s">
        <v>2623</v>
      </c>
    </row>
    <row r="906" spans="1:1" x14ac:dyDescent="0.55000000000000004">
      <c r="A906" t="s">
        <v>2624</v>
      </c>
    </row>
    <row r="907" spans="1:1" x14ac:dyDescent="0.55000000000000004">
      <c r="A907" t="s">
        <v>2622</v>
      </c>
    </row>
    <row r="908" spans="1:1" x14ac:dyDescent="0.55000000000000004">
      <c r="A908" t="s">
        <v>2623</v>
      </c>
    </row>
    <row r="909" spans="1:1" x14ac:dyDescent="0.55000000000000004">
      <c r="A909" t="s">
        <v>2624</v>
      </c>
    </row>
    <row r="910" spans="1:1" x14ac:dyDescent="0.55000000000000004">
      <c r="A910" t="s">
        <v>2622</v>
      </c>
    </row>
    <row r="911" spans="1:1" x14ac:dyDescent="0.55000000000000004">
      <c r="A911" t="s">
        <v>2623</v>
      </c>
    </row>
    <row r="912" spans="1:1" x14ac:dyDescent="0.55000000000000004">
      <c r="A912" t="s">
        <v>2624</v>
      </c>
    </row>
    <row r="913" spans="1:1" x14ac:dyDescent="0.55000000000000004">
      <c r="A913" t="s">
        <v>2622</v>
      </c>
    </row>
    <row r="914" spans="1:1" x14ac:dyDescent="0.55000000000000004">
      <c r="A914" t="s">
        <v>2623</v>
      </c>
    </row>
    <row r="915" spans="1:1" x14ac:dyDescent="0.55000000000000004">
      <c r="A915" t="s">
        <v>2624</v>
      </c>
    </row>
    <row r="916" spans="1:1" x14ac:dyDescent="0.55000000000000004">
      <c r="A916" t="s">
        <v>2622</v>
      </c>
    </row>
    <row r="917" spans="1:1" x14ac:dyDescent="0.55000000000000004">
      <c r="A917" t="s">
        <v>2623</v>
      </c>
    </row>
    <row r="918" spans="1:1" x14ac:dyDescent="0.55000000000000004">
      <c r="A918" t="s">
        <v>2624</v>
      </c>
    </row>
    <row r="919" spans="1:1" x14ac:dyDescent="0.55000000000000004">
      <c r="A919" t="s">
        <v>2622</v>
      </c>
    </row>
    <row r="920" spans="1:1" x14ac:dyDescent="0.55000000000000004">
      <c r="A920" t="s">
        <v>2623</v>
      </c>
    </row>
    <row r="921" spans="1:1" x14ac:dyDescent="0.55000000000000004">
      <c r="A921" t="s">
        <v>2624</v>
      </c>
    </row>
    <row r="922" spans="1:1" x14ac:dyDescent="0.55000000000000004">
      <c r="A922" t="s">
        <v>2622</v>
      </c>
    </row>
    <row r="923" spans="1:1" x14ac:dyDescent="0.55000000000000004">
      <c r="A923" t="s">
        <v>2623</v>
      </c>
    </row>
    <row r="924" spans="1:1" x14ac:dyDescent="0.55000000000000004">
      <c r="A924" t="s">
        <v>2624</v>
      </c>
    </row>
    <row r="925" spans="1:1" x14ac:dyDescent="0.55000000000000004">
      <c r="A925" t="s">
        <v>2622</v>
      </c>
    </row>
    <row r="926" spans="1:1" x14ac:dyDescent="0.55000000000000004">
      <c r="A926" t="s">
        <v>2623</v>
      </c>
    </row>
    <row r="927" spans="1:1" x14ac:dyDescent="0.55000000000000004">
      <c r="A927" t="s">
        <v>2624</v>
      </c>
    </row>
    <row r="928" spans="1:1" x14ac:dyDescent="0.55000000000000004">
      <c r="A928" t="s">
        <v>2622</v>
      </c>
    </row>
    <row r="929" spans="1:1" x14ac:dyDescent="0.55000000000000004">
      <c r="A929" t="s">
        <v>2623</v>
      </c>
    </row>
    <row r="930" spans="1:1" x14ac:dyDescent="0.55000000000000004">
      <c r="A930" t="s">
        <v>2624</v>
      </c>
    </row>
    <row r="931" spans="1:1" x14ac:dyDescent="0.55000000000000004">
      <c r="A931" t="s">
        <v>2622</v>
      </c>
    </row>
    <row r="932" spans="1:1" x14ac:dyDescent="0.55000000000000004">
      <c r="A932" t="s">
        <v>2623</v>
      </c>
    </row>
    <row r="933" spans="1:1" x14ac:dyDescent="0.55000000000000004">
      <c r="A933" t="s">
        <v>2624</v>
      </c>
    </row>
    <row r="934" spans="1:1" x14ac:dyDescent="0.55000000000000004">
      <c r="A934" t="s">
        <v>2622</v>
      </c>
    </row>
    <row r="935" spans="1:1" x14ac:dyDescent="0.55000000000000004">
      <c r="A935" t="s">
        <v>2623</v>
      </c>
    </row>
    <row r="936" spans="1:1" x14ac:dyDescent="0.55000000000000004">
      <c r="A936" t="s">
        <v>2624</v>
      </c>
    </row>
    <row r="937" spans="1:1" x14ac:dyDescent="0.55000000000000004">
      <c r="A937" t="s">
        <v>2622</v>
      </c>
    </row>
    <row r="938" spans="1:1" x14ac:dyDescent="0.55000000000000004">
      <c r="A938" t="s">
        <v>2623</v>
      </c>
    </row>
    <row r="939" spans="1:1" x14ac:dyDescent="0.55000000000000004">
      <c r="A939" t="s">
        <v>2624</v>
      </c>
    </row>
    <row r="940" spans="1:1" x14ac:dyDescent="0.55000000000000004">
      <c r="A940" t="s">
        <v>2622</v>
      </c>
    </row>
    <row r="941" spans="1:1" x14ac:dyDescent="0.55000000000000004">
      <c r="A941" t="s">
        <v>2623</v>
      </c>
    </row>
    <row r="942" spans="1:1" x14ac:dyDescent="0.55000000000000004">
      <c r="A942" t="s">
        <v>2624</v>
      </c>
    </row>
    <row r="943" spans="1:1" x14ac:dyDescent="0.55000000000000004">
      <c r="A943" t="s">
        <v>2622</v>
      </c>
    </row>
    <row r="944" spans="1:1" x14ac:dyDescent="0.55000000000000004">
      <c r="A944" t="s">
        <v>2623</v>
      </c>
    </row>
    <row r="945" spans="1:1" x14ac:dyDescent="0.55000000000000004">
      <c r="A945" t="s">
        <v>2624</v>
      </c>
    </row>
    <row r="946" spans="1:1" x14ac:dyDescent="0.55000000000000004">
      <c r="A946" t="s">
        <v>2622</v>
      </c>
    </row>
    <row r="947" spans="1:1" x14ac:dyDescent="0.55000000000000004">
      <c r="A947" t="s">
        <v>2623</v>
      </c>
    </row>
    <row r="948" spans="1:1" x14ac:dyDescent="0.55000000000000004">
      <c r="A948" t="s">
        <v>2624</v>
      </c>
    </row>
    <row r="949" spans="1:1" x14ac:dyDescent="0.55000000000000004">
      <c r="A949" t="s">
        <v>2622</v>
      </c>
    </row>
    <row r="950" spans="1:1" x14ac:dyDescent="0.55000000000000004">
      <c r="A950" t="s">
        <v>2623</v>
      </c>
    </row>
    <row r="951" spans="1:1" x14ac:dyDescent="0.55000000000000004">
      <c r="A951" t="s">
        <v>2624</v>
      </c>
    </row>
    <row r="952" spans="1:1" x14ac:dyDescent="0.55000000000000004">
      <c r="A952" t="s">
        <v>2622</v>
      </c>
    </row>
    <row r="953" spans="1:1" x14ac:dyDescent="0.55000000000000004">
      <c r="A953" t="s">
        <v>2623</v>
      </c>
    </row>
    <row r="954" spans="1:1" x14ac:dyDescent="0.55000000000000004">
      <c r="A954" t="s">
        <v>2624</v>
      </c>
    </row>
    <row r="955" spans="1:1" x14ac:dyDescent="0.55000000000000004">
      <c r="A955" t="s">
        <v>2622</v>
      </c>
    </row>
    <row r="956" spans="1:1" x14ac:dyDescent="0.55000000000000004">
      <c r="A956" t="s">
        <v>2623</v>
      </c>
    </row>
    <row r="957" spans="1:1" x14ac:dyDescent="0.55000000000000004">
      <c r="A957" t="s">
        <v>2624</v>
      </c>
    </row>
    <row r="958" spans="1:1" x14ac:dyDescent="0.55000000000000004">
      <c r="A958" t="s">
        <v>2622</v>
      </c>
    </row>
    <row r="959" spans="1:1" x14ac:dyDescent="0.55000000000000004">
      <c r="A959" t="s">
        <v>2623</v>
      </c>
    </row>
    <row r="960" spans="1:1" x14ac:dyDescent="0.55000000000000004">
      <c r="A960" t="s">
        <v>2624</v>
      </c>
    </row>
    <row r="961" spans="1:1" x14ac:dyDescent="0.55000000000000004">
      <c r="A961" t="s">
        <v>2622</v>
      </c>
    </row>
    <row r="962" spans="1:1" x14ac:dyDescent="0.55000000000000004">
      <c r="A962" t="s">
        <v>2623</v>
      </c>
    </row>
    <row r="963" spans="1:1" x14ac:dyDescent="0.55000000000000004">
      <c r="A963" t="s">
        <v>2624</v>
      </c>
    </row>
    <row r="964" spans="1:1" x14ac:dyDescent="0.55000000000000004">
      <c r="A964" t="s">
        <v>2622</v>
      </c>
    </row>
    <row r="965" spans="1:1" x14ac:dyDescent="0.55000000000000004">
      <c r="A965" t="s">
        <v>2623</v>
      </c>
    </row>
    <row r="966" spans="1:1" x14ac:dyDescent="0.55000000000000004">
      <c r="A966" t="s">
        <v>2624</v>
      </c>
    </row>
    <row r="967" spans="1:1" x14ac:dyDescent="0.55000000000000004">
      <c r="A967" t="s">
        <v>2622</v>
      </c>
    </row>
    <row r="968" spans="1:1" x14ac:dyDescent="0.55000000000000004">
      <c r="A968" t="s">
        <v>2623</v>
      </c>
    </row>
    <row r="969" spans="1:1" x14ac:dyDescent="0.55000000000000004">
      <c r="A969" t="s">
        <v>2624</v>
      </c>
    </row>
    <row r="970" spans="1:1" x14ac:dyDescent="0.55000000000000004">
      <c r="A970" t="s">
        <v>2622</v>
      </c>
    </row>
    <row r="971" spans="1:1" x14ac:dyDescent="0.55000000000000004">
      <c r="A971" t="s">
        <v>2623</v>
      </c>
    </row>
    <row r="972" spans="1:1" x14ac:dyDescent="0.55000000000000004">
      <c r="A972" t="s">
        <v>2624</v>
      </c>
    </row>
    <row r="973" spans="1:1" x14ac:dyDescent="0.55000000000000004">
      <c r="A973" t="s">
        <v>2622</v>
      </c>
    </row>
    <row r="974" spans="1:1" x14ac:dyDescent="0.55000000000000004">
      <c r="A974" t="s">
        <v>2625</v>
      </c>
    </row>
    <row r="975" spans="1:1" x14ac:dyDescent="0.55000000000000004">
      <c r="A975" t="s">
        <v>2626</v>
      </c>
    </row>
    <row r="976" spans="1:1" x14ac:dyDescent="0.55000000000000004">
      <c r="A976" t="s">
        <v>2627</v>
      </c>
    </row>
    <row r="977" spans="1:1" x14ac:dyDescent="0.55000000000000004">
      <c r="A977" t="s">
        <v>2628</v>
      </c>
    </row>
    <row r="978" spans="1:1" x14ac:dyDescent="0.55000000000000004">
      <c r="A978" t="s">
        <v>2629</v>
      </c>
    </row>
    <row r="979" spans="1:1" x14ac:dyDescent="0.55000000000000004">
      <c r="A979" t="s">
        <v>2630</v>
      </c>
    </row>
    <row r="980" spans="1:1" x14ac:dyDescent="0.55000000000000004">
      <c r="A980" t="s">
        <v>2631</v>
      </c>
    </row>
    <row r="981" spans="1:1" x14ac:dyDescent="0.55000000000000004">
      <c r="A981" t="s">
        <v>2632</v>
      </c>
    </row>
    <row r="982" spans="1:1" x14ac:dyDescent="0.55000000000000004">
      <c r="A982" t="s">
        <v>2633</v>
      </c>
    </row>
    <row r="983" spans="1:1" x14ac:dyDescent="0.55000000000000004">
      <c r="A983" t="s">
        <v>2634</v>
      </c>
    </row>
    <row r="984" spans="1:1" x14ac:dyDescent="0.55000000000000004">
      <c r="A984" t="s">
        <v>2635</v>
      </c>
    </row>
    <row r="985" spans="1:1" x14ac:dyDescent="0.55000000000000004">
      <c r="A985" t="s">
        <v>2636</v>
      </c>
    </row>
    <row r="986" spans="1:1" x14ac:dyDescent="0.55000000000000004">
      <c r="A986" t="s">
        <v>2637</v>
      </c>
    </row>
    <row r="987" spans="1:1" x14ac:dyDescent="0.55000000000000004">
      <c r="A987" t="s">
        <v>2638</v>
      </c>
    </row>
    <row r="988" spans="1:1" x14ac:dyDescent="0.55000000000000004">
      <c r="A988" t="s">
        <v>2639</v>
      </c>
    </row>
    <row r="989" spans="1:1" x14ac:dyDescent="0.55000000000000004">
      <c r="A989" t="s">
        <v>2640</v>
      </c>
    </row>
    <row r="990" spans="1:1" x14ac:dyDescent="0.55000000000000004">
      <c r="A990" t="s">
        <v>2641</v>
      </c>
    </row>
    <row r="991" spans="1:1" x14ac:dyDescent="0.55000000000000004">
      <c r="A991" t="s">
        <v>2642</v>
      </c>
    </row>
    <row r="992" spans="1:1" x14ac:dyDescent="0.55000000000000004">
      <c r="A992" t="s">
        <v>2643</v>
      </c>
    </row>
    <row r="993" spans="1:1" x14ac:dyDescent="0.55000000000000004">
      <c r="A993" t="s">
        <v>2644</v>
      </c>
    </row>
    <row r="994" spans="1:1" x14ac:dyDescent="0.55000000000000004">
      <c r="A994" t="s">
        <v>2645</v>
      </c>
    </row>
    <row r="995" spans="1:1" x14ac:dyDescent="0.55000000000000004">
      <c r="A995" t="s">
        <v>2646</v>
      </c>
    </row>
    <row r="996" spans="1:1" x14ac:dyDescent="0.55000000000000004">
      <c r="A996" t="s">
        <v>2647</v>
      </c>
    </row>
    <row r="997" spans="1:1" x14ac:dyDescent="0.55000000000000004">
      <c r="A997" t="s">
        <v>2648</v>
      </c>
    </row>
    <row r="999" spans="1:1" x14ac:dyDescent="0.55000000000000004">
      <c r="A999" t="s">
        <v>2649</v>
      </c>
    </row>
    <row r="1000" spans="1:1" x14ac:dyDescent="0.55000000000000004">
      <c r="A1000" t="s">
        <v>1378</v>
      </c>
    </row>
    <row r="1001" spans="1:1" x14ac:dyDescent="0.55000000000000004">
      <c r="A1001" t="s">
        <v>1379</v>
      </c>
    </row>
  </sheetData>
  <phoneticPr fontId="1"/>
  <pageMargins left="0.7" right="0.7" top="0.75" bottom="0.75" header="0.3" footer="0.3"/>
</worksheet>
</file>

<file path=xl/worksheets/sheet2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E04EAE-86EC-497F-8C8D-C7AF5B500185}">
  <dimension ref="A1:L315"/>
  <sheetViews>
    <sheetView workbookViewId="0"/>
  </sheetViews>
  <sheetFormatPr defaultRowHeight="18" x14ac:dyDescent="0.55000000000000004"/>
  <cols>
    <col min="1" max="1" width="19.33203125" bestFit="1" customWidth="1"/>
    <col min="3" max="3" width="11.4140625" bestFit="1" customWidth="1"/>
    <col min="4" max="4" width="16.4140625" bestFit="1" customWidth="1"/>
    <col min="5" max="5" width="11.08203125" bestFit="1" customWidth="1"/>
    <col min="6" max="6" width="10.9140625" bestFit="1" customWidth="1"/>
    <col min="7" max="7" width="11.83203125" bestFit="1" customWidth="1"/>
    <col min="8" max="8" width="15.1640625" bestFit="1" customWidth="1"/>
    <col min="9" max="9" width="14.6640625" bestFit="1" customWidth="1"/>
    <col min="10" max="10" width="11.83203125" bestFit="1" customWidth="1"/>
    <col min="11" max="11" width="10.33203125" bestFit="1" customWidth="1"/>
    <col min="12" max="12" width="9.58203125" bestFit="1" customWidth="1"/>
  </cols>
  <sheetData>
    <row r="1" spans="1:12" x14ac:dyDescent="0.55000000000000004">
      <c r="A1" s="65" t="s">
        <v>1672</v>
      </c>
      <c r="B1" s="65" t="s">
        <v>462</v>
      </c>
      <c r="C1" s="65" t="s">
        <v>1386</v>
      </c>
      <c r="D1" s="65" t="s">
        <v>464</v>
      </c>
      <c r="E1" s="65" t="s">
        <v>1673</v>
      </c>
      <c r="F1" s="65" t="s">
        <v>1674</v>
      </c>
      <c r="G1" s="65" t="s">
        <v>584</v>
      </c>
      <c r="H1" s="65" t="s">
        <v>2653</v>
      </c>
      <c r="I1" s="65" t="s">
        <v>587</v>
      </c>
      <c r="J1" s="65" t="s">
        <v>463</v>
      </c>
      <c r="K1" s="65" t="s">
        <v>465</v>
      </c>
      <c r="L1" s="65" t="s">
        <v>1675</v>
      </c>
    </row>
    <row r="2" spans="1:12" x14ac:dyDescent="0.55000000000000004">
      <c r="A2" s="87">
        <v>45980.338472222225</v>
      </c>
      <c r="B2" s="67">
        <v>101</v>
      </c>
      <c r="C2" s="66" t="s">
        <v>2654</v>
      </c>
      <c r="D2" s="66" t="s">
        <v>503</v>
      </c>
      <c r="E2" s="68">
        <v>45987</v>
      </c>
      <c r="F2" s="67">
        <v>0</v>
      </c>
      <c r="G2" s="67">
        <v>90</v>
      </c>
      <c r="H2" s="67">
        <v>0</v>
      </c>
      <c r="I2" s="67">
        <v>96</v>
      </c>
      <c r="J2" s="66" t="s">
        <v>502</v>
      </c>
      <c r="K2" s="66" t="s">
        <v>490</v>
      </c>
      <c r="L2" s="67">
        <v>130</v>
      </c>
    </row>
    <row r="3" spans="1:12" x14ac:dyDescent="0.55000000000000004">
      <c r="A3" s="87">
        <v>45980.338472222225</v>
      </c>
      <c r="B3" s="67">
        <v>101</v>
      </c>
      <c r="C3" s="66" t="s">
        <v>2654</v>
      </c>
      <c r="D3" s="66" t="s">
        <v>503</v>
      </c>
      <c r="E3" s="68">
        <v>45988</v>
      </c>
      <c r="F3" s="67">
        <v>0</v>
      </c>
      <c r="G3" s="67">
        <v>84</v>
      </c>
      <c r="H3" s="67">
        <v>0</v>
      </c>
      <c r="I3" s="67">
        <v>90</v>
      </c>
      <c r="J3" s="66" t="s">
        <v>502</v>
      </c>
      <c r="K3" s="66" t="s">
        <v>490</v>
      </c>
      <c r="L3" s="67">
        <v>130</v>
      </c>
    </row>
    <row r="4" spans="1:12" x14ac:dyDescent="0.55000000000000004">
      <c r="A4" s="87">
        <v>45980.338472222225</v>
      </c>
      <c r="B4" s="67">
        <v>101</v>
      </c>
      <c r="C4" s="66" t="s">
        <v>2654</v>
      </c>
      <c r="D4" s="66" t="s">
        <v>503</v>
      </c>
      <c r="E4" s="68">
        <v>45989</v>
      </c>
      <c r="F4" s="67">
        <v>90</v>
      </c>
      <c r="G4" s="67">
        <v>105</v>
      </c>
      <c r="H4" s="67">
        <v>0</v>
      </c>
      <c r="I4" s="67">
        <v>97</v>
      </c>
      <c r="J4" s="66" t="s">
        <v>502</v>
      </c>
      <c r="K4" s="66" t="s">
        <v>490</v>
      </c>
      <c r="L4" s="67">
        <v>130</v>
      </c>
    </row>
    <row r="5" spans="1:12" x14ac:dyDescent="0.55000000000000004">
      <c r="A5" s="87">
        <v>45980.338472222225</v>
      </c>
      <c r="B5" s="67">
        <v>101</v>
      </c>
      <c r="C5" s="66" t="s">
        <v>2654</v>
      </c>
      <c r="D5" s="66" t="s">
        <v>503</v>
      </c>
      <c r="E5" s="68">
        <v>45990</v>
      </c>
      <c r="F5" s="67">
        <v>84</v>
      </c>
      <c r="G5" s="67">
        <v>105</v>
      </c>
      <c r="H5" s="67">
        <v>0</v>
      </c>
      <c r="I5" s="67">
        <v>98</v>
      </c>
      <c r="J5" s="66" t="s">
        <v>502</v>
      </c>
      <c r="K5" s="66" t="s">
        <v>490</v>
      </c>
      <c r="L5" s="67">
        <v>130</v>
      </c>
    </row>
    <row r="6" spans="1:12" x14ac:dyDescent="0.55000000000000004">
      <c r="A6" s="87">
        <v>45980.338472222225</v>
      </c>
      <c r="B6" s="67">
        <v>101</v>
      </c>
      <c r="C6" s="66" t="s">
        <v>2654</v>
      </c>
      <c r="D6" s="66" t="s">
        <v>503</v>
      </c>
      <c r="E6" s="68">
        <v>45992</v>
      </c>
      <c r="F6" s="67">
        <v>105</v>
      </c>
      <c r="G6" s="67">
        <v>105</v>
      </c>
      <c r="H6" s="67">
        <v>0</v>
      </c>
      <c r="I6" s="67">
        <v>91</v>
      </c>
      <c r="J6" s="66" t="s">
        <v>502</v>
      </c>
      <c r="K6" s="66" t="s">
        <v>490</v>
      </c>
      <c r="L6" s="67">
        <v>130</v>
      </c>
    </row>
    <row r="7" spans="1:12" x14ac:dyDescent="0.55000000000000004">
      <c r="A7" s="87">
        <v>45980.338472222225</v>
      </c>
      <c r="B7" s="67">
        <v>101</v>
      </c>
      <c r="C7" s="66" t="s">
        <v>2654</v>
      </c>
      <c r="D7" s="66" t="s">
        <v>503</v>
      </c>
      <c r="E7" s="68">
        <v>45993</v>
      </c>
      <c r="F7" s="67">
        <v>105</v>
      </c>
      <c r="G7" s="67">
        <v>105</v>
      </c>
      <c r="H7" s="67">
        <v>0</v>
      </c>
      <c r="I7" s="67">
        <v>93</v>
      </c>
      <c r="J7" s="66" t="s">
        <v>502</v>
      </c>
      <c r="K7" s="66" t="s">
        <v>490</v>
      </c>
      <c r="L7" s="67">
        <v>130</v>
      </c>
    </row>
    <row r="8" spans="1:12" x14ac:dyDescent="0.55000000000000004">
      <c r="A8" s="87">
        <v>45980.338472222225</v>
      </c>
      <c r="B8" s="67">
        <v>101</v>
      </c>
      <c r="C8" s="66" t="s">
        <v>2654</v>
      </c>
      <c r="D8" s="66" t="s">
        <v>503</v>
      </c>
      <c r="E8" s="68">
        <v>45994</v>
      </c>
      <c r="F8" s="67">
        <v>105</v>
      </c>
      <c r="G8" s="67">
        <v>105</v>
      </c>
      <c r="H8" s="67">
        <v>0</v>
      </c>
      <c r="I8" s="67">
        <v>95</v>
      </c>
      <c r="J8" s="66" t="s">
        <v>502</v>
      </c>
      <c r="K8" s="66" t="s">
        <v>490</v>
      </c>
      <c r="L8" s="67">
        <v>130</v>
      </c>
    </row>
    <row r="9" spans="1:12" x14ac:dyDescent="0.55000000000000004">
      <c r="A9" s="87">
        <v>45980.338472222225</v>
      </c>
      <c r="B9" s="67">
        <v>101</v>
      </c>
      <c r="C9" s="66" t="s">
        <v>2654</v>
      </c>
      <c r="D9" s="66" t="s">
        <v>503</v>
      </c>
      <c r="E9" s="68">
        <v>45995</v>
      </c>
      <c r="F9" s="67">
        <v>105</v>
      </c>
      <c r="G9" s="67">
        <v>105</v>
      </c>
      <c r="H9" s="67">
        <v>0</v>
      </c>
      <c r="I9" s="67">
        <v>93</v>
      </c>
      <c r="J9" s="66" t="s">
        <v>502</v>
      </c>
      <c r="K9" s="66" t="s">
        <v>490</v>
      </c>
      <c r="L9" s="67">
        <v>130</v>
      </c>
    </row>
    <row r="10" spans="1:12" x14ac:dyDescent="0.55000000000000004">
      <c r="A10" s="87">
        <v>45980.338472222225</v>
      </c>
      <c r="B10" s="67">
        <v>101</v>
      </c>
      <c r="C10" s="66" t="s">
        <v>2654</v>
      </c>
      <c r="D10" s="66" t="s">
        <v>503</v>
      </c>
      <c r="E10" s="68">
        <v>45996</v>
      </c>
      <c r="F10" s="67">
        <v>105</v>
      </c>
      <c r="G10" s="67">
        <v>105</v>
      </c>
      <c r="H10" s="67">
        <v>0</v>
      </c>
      <c r="I10" s="67">
        <v>93</v>
      </c>
      <c r="J10" s="66" t="s">
        <v>502</v>
      </c>
      <c r="K10" s="66" t="s">
        <v>490</v>
      </c>
      <c r="L10" s="67">
        <v>130</v>
      </c>
    </row>
    <row r="11" spans="1:12" x14ac:dyDescent="0.55000000000000004">
      <c r="A11" s="87">
        <v>45980.338472222225</v>
      </c>
      <c r="B11" s="67">
        <v>101</v>
      </c>
      <c r="C11" s="66" t="s">
        <v>2654</v>
      </c>
      <c r="D11" s="66" t="s">
        <v>503</v>
      </c>
      <c r="E11" s="68">
        <v>45999</v>
      </c>
      <c r="F11" s="67">
        <v>105</v>
      </c>
      <c r="G11" s="67">
        <v>105</v>
      </c>
      <c r="H11" s="67">
        <v>0</v>
      </c>
      <c r="I11" s="67">
        <v>89</v>
      </c>
      <c r="J11" s="66" t="s">
        <v>502</v>
      </c>
      <c r="K11" s="66" t="s">
        <v>490</v>
      </c>
      <c r="L11" s="67">
        <v>130</v>
      </c>
    </row>
    <row r="12" spans="1:12" x14ac:dyDescent="0.55000000000000004">
      <c r="A12" s="87">
        <v>45980.338472222225</v>
      </c>
      <c r="B12" s="67">
        <v>101</v>
      </c>
      <c r="C12" s="66" t="s">
        <v>2654</v>
      </c>
      <c r="D12" s="66" t="s">
        <v>503</v>
      </c>
      <c r="E12" s="68">
        <v>46000</v>
      </c>
      <c r="F12" s="67">
        <v>105</v>
      </c>
      <c r="G12" s="67">
        <v>111</v>
      </c>
      <c r="H12" s="67">
        <v>0</v>
      </c>
      <c r="I12" s="67">
        <v>91</v>
      </c>
      <c r="J12" s="66" t="s">
        <v>502</v>
      </c>
      <c r="K12" s="66" t="s">
        <v>490</v>
      </c>
      <c r="L12" s="67">
        <v>130</v>
      </c>
    </row>
    <row r="13" spans="1:12" x14ac:dyDescent="0.55000000000000004">
      <c r="A13" s="87">
        <v>45980.338472222225</v>
      </c>
      <c r="B13" s="67">
        <v>101</v>
      </c>
      <c r="C13" s="66" t="s">
        <v>2654</v>
      </c>
      <c r="D13" s="66" t="s">
        <v>503</v>
      </c>
      <c r="E13" s="68">
        <v>46001</v>
      </c>
      <c r="F13" s="67">
        <v>105</v>
      </c>
      <c r="G13" s="67">
        <v>105</v>
      </c>
      <c r="H13" s="67">
        <v>0</v>
      </c>
      <c r="I13" s="67">
        <v>88</v>
      </c>
      <c r="J13" s="66" t="s">
        <v>502</v>
      </c>
      <c r="K13" s="66" t="s">
        <v>490</v>
      </c>
      <c r="L13" s="67">
        <v>130</v>
      </c>
    </row>
    <row r="14" spans="1:12" x14ac:dyDescent="0.55000000000000004">
      <c r="A14" s="87">
        <v>45980.338472222225</v>
      </c>
      <c r="B14" s="67">
        <v>101</v>
      </c>
      <c r="C14" s="66" t="s">
        <v>2654</v>
      </c>
      <c r="D14" s="66" t="s">
        <v>503</v>
      </c>
      <c r="E14" s="68">
        <v>46002</v>
      </c>
      <c r="F14" s="67">
        <v>111</v>
      </c>
      <c r="G14" s="67">
        <v>105</v>
      </c>
      <c r="H14" s="67">
        <v>0</v>
      </c>
      <c r="I14" s="67">
        <v>93</v>
      </c>
      <c r="J14" s="66" t="s">
        <v>502</v>
      </c>
      <c r="K14" s="66" t="s">
        <v>490</v>
      </c>
      <c r="L14" s="67">
        <v>130</v>
      </c>
    </row>
    <row r="15" spans="1:12" x14ac:dyDescent="0.55000000000000004">
      <c r="A15" s="87">
        <v>45980.338472222225</v>
      </c>
      <c r="B15" s="67">
        <v>101</v>
      </c>
      <c r="C15" s="66" t="s">
        <v>2654</v>
      </c>
      <c r="D15" s="66" t="s">
        <v>503</v>
      </c>
      <c r="E15" s="68">
        <v>46003</v>
      </c>
      <c r="F15" s="67">
        <v>105</v>
      </c>
      <c r="G15" s="67">
        <v>105</v>
      </c>
      <c r="H15" s="67">
        <v>0</v>
      </c>
      <c r="I15" s="67">
        <v>96</v>
      </c>
      <c r="J15" s="66" t="s">
        <v>502</v>
      </c>
      <c r="K15" s="66" t="s">
        <v>490</v>
      </c>
      <c r="L15" s="67">
        <v>130</v>
      </c>
    </row>
    <row r="16" spans="1:12" x14ac:dyDescent="0.55000000000000004">
      <c r="A16" s="87">
        <v>45980.338472222225</v>
      </c>
      <c r="B16" s="67">
        <v>101</v>
      </c>
      <c r="C16" s="66" t="s">
        <v>2654</v>
      </c>
      <c r="D16" s="66" t="s">
        <v>503</v>
      </c>
      <c r="E16" s="68">
        <v>46006</v>
      </c>
      <c r="F16" s="67">
        <v>105</v>
      </c>
      <c r="G16" s="67">
        <v>105</v>
      </c>
      <c r="H16" s="67">
        <v>0</v>
      </c>
      <c r="I16" s="67">
        <v>93</v>
      </c>
      <c r="J16" s="66" t="s">
        <v>502</v>
      </c>
      <c r="K16" s="66" t="s">
        <v>490</v>
      </c>
      <c r="L16" s="67">
        <v>130</v>
      </c>
    </row>
    <row r="17" spans="1:12" x14ac:dyDescent="0.55000000000000004">
      <c r="A17" s="87">
        <v>45980.338472222225</v>
      </c>
      <c r="B17" s="67">
        <v>101</v>
      </c>
      <c r="C17" s="66" t="s">
        <v>2654</v>
      </c>
      <c r="D17" s="66" t="s">
        <v>503</v>
      </c>
      <c r="E17" s="68">
        <v>46007</v>
      </c>
      <c r="F17" s="67">
        <v>105</v>
      </c>
      <c r="G17" s="67">
        <v>105</v>
      </c>
      <c r="H17" s="67">
        <v>0</v>
      </c>
      <c r="I17" s="67">
        <v>96</v>
      </c>
      <c r="J17" s="66" t="s">
        <v>502</v>
      </c>
      <c r="K17" s="66" t="s">
        <v>490</v>
      </c>
      <c r="L17" s="67">
        <v>130</v>
      </c>
    </row>
    <row r="18" spans="1:12" x14ac:dyDescent="0.55000000000000004">
      <c r="A18" s="87">
        <v>45980.338472222225</v>
      </c>
      <c r="B18" s="67">
        <v>101</v>
      </c>
      <c r="C18" s="66" t="s">
        <v>2654</v>
      </c>
      <c r="D18" s="66" t="s">
        <v>503</v>
      </c>
      <c r="E18" s="68">
        <v>46008</v>
      </c>
      <c r="F18" s="67">
        <v>105</v>
      </c>
      <c r="G18" s="67">
        <v>105</v>
      </c>
      <c r="H18" s="67">
        <v>0</v>
      </c>
      <c r="I18" s="67">
        <v>96</v>
      </c>
      <c r="J18" s="66" t="s">
        <v>502</v>
      </c>
      <c r="K18" s="66" t="s">
        <v>490</v>
      </c>
      <c r="L18" s="67">
        <v>130</v>
      </c>
    </row>
    <row r="19" spans="1:12" x14ac:dyDescent="0.55000000000000004">
      <c r="A19" s="87">
        <v>45980.338472222225</v>
      </c>
      <c r="B19" s="67">
        <v>101</v>
      </c>
      <c r="C19" s="66" t="s">
        <v>2654</v>
      </c>
      <c r="D19" s="66" t="s">
        <v>503</v>
      </c>
      <c r="E19" s="68">
        <v>46009</v>
      </c>
      <c r="F19" s="67">
        <v>105</v>
      </c>
      <c r="G19" s="67">
        <v>120</v>
      </c>
      <c r="H19" s="67">
        <v>0</v>
      </c>
      <c r="I19" s="67">
        <v>99</v>
      </c>
      <c r="J19" s="66" t="s">
        <v>502</v>
      </c>
      <c r="K19" s="66" t="s">
        <v>490</v>
      </c>
      <c r="L19" s="67">
        <v>130</v>
      </c>
    </row>
    <row r="20" spans="1:12" x14ac:dyDescent="0.55000000000000004">
      <c r="A20" s="87">
        <v>45980.338472222225</v>
      </c>
      <c r="B20" s="67">
        <v>101</v>
      </c>
      <c r="C20" s="66" t="s">
        <v>2654</v>
      </c>
      <c r="D20" s="66" t="s">
        <v>503</v>
      </c>
      <c r="E20" s="68">
        <v>46010</v>
      </c>
      <c r="F20" s="67">
        <v>105</v>
      </c>
      <c r="G20" s="67">
        <v>106</v>
      </c>
      <c r="H20" s="67">
        <v>0</v>
      </c>
      <c r="I20" s="67">
        <v>98</v>
      </c>
      <c r="J20" s="66" t="s">
        <v>502</v>
      </c>
      <c r="K20" s="66" t="s">
        <v>490</v>
      </c>
      <c r="L20" s="67">
        <v>130</v>
      </c>
    </row>
    <row r="21" spans="1:12" x14ac:dyDescent="0.55000000000000004">
      <c r="A21" s="87">
        <v>45980.338472222225</v>
      </c>
      <c r="B21" s="67">
        <v>101</v>
      </c>
      <c r="C21" s="66" t="s">
        <v>2654</v>
      </c>
      <c r="D21" s="66" t="s">
        <v>503</v>
      </c>
      <c r="E21" s="68">
        <v>46011</v>
      </c>
      <c r="F21" s="67">
        <v>120</v>
      </c>
      <c r="G21" s="67">
        <v>0</v>
      </c>
      <c r="H21" s="67">
        <v>0</v>
      </c>
      <c r="I21" s="67">
        <v>55</v>
      </c>
      <c r="J21" s="66" t="s">
        <v>502</v>
      </c>
      <c r="K21" s="66" t="s">
        <v>490</v>
      </c>
      <c r="L21" s="67">
        <v>130</v>
      </c>
    </row>
    <row r="22" spans="1:12" x14ac:dyDescent="0.55000000000000004">
      <c r="A22" s="87">
        <v>45980.338472222225</v>
      </c>
      <c r="B22" s="67">
        <v>101</v>
      </c>
      <c r="C22" s="66" t="s">
        <v>2654</v>
      </c>
      <c r="D22" s="66" t="s">
        <v>503</v>
      </c>
      <c r="E22" s="68">
        <v>46013</v>
      </c>
      <c r="F22" s="67">
        <v>106</v>
      </c>
      <c r="G22" s="67">
        <v>104</v>
      </c>
      <c r="H22" s="67">
        <v>0</v>
      </c>
      <c r="I22" s="67">
        <v>89</v>
      </c>
      <c r="J22" s="66" t="s">
        <v>502</v>
      </c>
      <c r="K22" s="66" t="s">
        <v>490</v>
      </c>
      <c r="L22" s="67">
        <v>130</v>
      </c>
    </row>
    <row r="23" spans="1:12" x14ac:dyDescent="0.55000000000000004">
      <c r="A23" s="87">
        <v>45980.338472222225</v>
      </c>
      <c r="B23" s="67">
        <v>101</v>
      </c>
      <c r="C23" s="66" t="s">
        <v>2654</v>
      </c>
      <c r="D23" s="66" t="s">
        <v>503</v>
      </c>
      <c r="E23" s="68">
        <v>46014</v>
      </c>
      <c r="F23" s="67">
        <v>112</v>
      </c>
      <c r="G23" s="67">
        <v>91</v>
      </c>
      <c r="H23" s="67">
        <v>0</v>
      </c>
      <c r="I23" s="67">
        <v>97</v>
      </c>
      <c r="J23" s="66" t="s">
        <v>502</v>
      </c>
      <c r="K23" s="66" t="s">
        <v>490</v>
      </c>
      <c r="L23" s="67">
        <v>130</v>
      </c>
    </row>
    <row r="24" spans="1:12" x14ac:dyDescent="0.55000000000000004">
      <c r="A24" s="87">
        <v>45980.338472222225</v>
      </c>
      <c r="B24" s="67">
        <v>101</v>
      </c>
      <c r="C24" s="66" t="s">
        <v>2654</v>
      </c>
      <c r="D24" s="66" t="s">
        <v>503</v>
      </c>
      <c r="E24" s="68">
        <v>46015</v>
      </c>
      <c r="F24" s="67">
        <v>104</v>
      </c>
      <c r="G24" s="67">
        <v>106</v>
      </c>
      <c r="H24" s="67">
        <v>0</v>
      </c>
      <c r="I24" s="67">
        <v>97</v>
      </c>
      <c r="J24" s="66" t="s">
        <v>502</v>
      </c>
      <c r="K24" s="66" t="s">
        <v>490</v>
      </c>
      <c r="L24" s="67">
        <v>130</v>
      </c>
    </row>
    <row r="25" spans="1:12" x14ac:dyDescent="0.55000000000000004">
      <c r="A25" s="87">
        <v>45980.338472222225</v>
      </c>
      <c r="B25" s="67">
        <v>101</v>
      </c>
      <c r="C25" s="66" t="s">
        <v>2654</v>
      </c>
      <c r="D25" s="66" t="s">
        <v>503</v>
      </c>
      <c r="E25" s="68">
        <v>46016</v>
      </c>
      <c r="F25" s="67">
        <v>91</v>
      </c>
      <c r="G25" s="67">
        <v>0</v>
      </c>
      <c r="H25" s="67">
        <v>0</v>
      </c>
      <c r="I25" s="67">
        <v>58</v>
      </c>
      <c r="J25" s="66" t="s">
        <v>502</v>
      </c>
      <c r="K25" s="66" t="s">
        <v>490</v>
      </c>
      <c r="L25" s="67">
        <v>130</v>
      </c>
    </row>
    <row r="26" spans="1:12" x14ac:dyDescent="0.55000000000000004">
      <c r="A26" s="87">
        <v>45980.338472222225</v>
      </c>
      <c r="B26" s="67">
        <v>101</v>
      </c>
      <c r="C26" s="66" t="s">
        <v>2654</v>
      </c>
      <c r="D26" s="66" t="s">
        <v>503</v>
      </c>
      <c r="E26" s="68">
        <v>46017</v>
      </c>
      <c r="F26" s="67">
        <v>106</v>
      </c>
      <c r="G26" s="67">
        <v>0</v>
      </c>
      <c r="H26" s="67">
        <v>0</v>
      </c>
      <c r="I26" s="67">
        <v>0</v>
      </c>
      <c r="J26" s="66" t="s">
        <v>502</v>
      </c>
      <c r="K26" s="66" t="s">
        <v>490</v>
      </c>
      <c r="L26" s="67">
        <v>130</v>
      </c>
    </row>
    <row r="27" spans="1:12" x14ac:dyDescent="0.55000000000000004">
      <c r="A27" s="87">
        <v>45980.338472222225</v>
      </c>
      <c r="B27" s="67">
        <v>101</v>
      </c>
      <c r="C27" s="66" t="s">
        <v>2654</v>
      </c>
      <c r="D27" s="66" t="s">
        <v>515</v>
      </c>
      <c r="E27" s="68">
        <v>45996</v>
      </c>
      <c r="F27" s="67">
        <v>0</v>
      </c>
      <c r="G27" s="67">
        <v>0</v>
      </c>
      <c r="H27" s="67">
        <v>30</v>
      </c>
      <c r="I27" s="67">
        <v>93</v>
      </c>
      <c r="J27" s="66" t="s">
        <v>513</v>
      </c>
      <c r="K27" s="66" t="s">
        <v>499</v>
      </c>
      <c r="L27" s="67">
        <v>130</v>
      </c>
    </row>
    <row r="28" spans="1:12" x14ac:dyDescent="0.55000000000000004">
      <c r="A28" s="87">
        <v>45980.338472222225</v>
      </c>
      <c r="B28" s="67">
        <v>101</v>
      </c>
      <c r="C28" s="66" t="s">
        <v>2654</v>
      </c>
      <c r="D28" s="66" t="s">
        <v>515</v>
      </c>
      <c r="E28" s="68">
        <v>46015</v>
      </c>
      <c r="F28" s="67">
        <v>0</v>
      </c>
      <c r="G28" s="67">
        <v>12</v>
      </c>
      <c r="H28" s="67">
        <v>0</v>
      </c>
      <c r="I28" s="67">
        <v>97</v>
      </c>
      <c r="J28" s="66" t="s">
        <v>513</v>
      </c>
      <c r="K28" s="66" t="s">
        <v>499</v>
      </c>
      <c r="L28" s="67">
        <v>130</v>
      </c>
    </row>
    <row r="29" spans="1:12" x14ac:dyDescent="0.55000000000000004">
      <c r="A29" s="87">
        <v>45980.338472222225</v>
      </c>
      <c r="B29" s="67">
        <v>101</v>
      </c>
      <c r="C29" s="66" t="s">
        <v>2654</v>
      </c>
      <c r="D29" s="66" t="s">
        <v>515</v>
      </c>
      <c r="E29" s="68">
        <v>46017</v>
      </c>
      <c r="F29" s="67">
        <v>12</v>
      </c>
      <c r="G29" s="67">
        <v>0</v>
      </c>
      <c r="H29" s="67">
        <v>0</v>
      </c>
      <c r="I29" s="67">
        <v>0</v>
      </c>
      <c r="J29" s="66" t="s">
        <v>513</v>
      </c>
      <c r="K29" s="66" t="s">
        <v>499</v>
      </c>
      <c r="L29" s="67">
        <v>130</v>
      </c>
    </row>
    <row r="30" spans="1:12" x14ac:dyDescent="0.55000000000000004">
      <c r="A30" s="87">
        <v>45980.338472222225</v>
      </c>
      <c r="B30" s="67">
        <v>101</v>
      </c>
      <c r="C30" s="66" t="s">
        <v>2654</v>
      </c>
      <c r="D30" s="66" t="s">
        <v>2655</v>
      </c>
      <c r="E30" s="68">
        <v>45994</v>
      </c>
      <c r="F30" s="67">
        <v>15</v>
      </c>
      <c r="G30" s="67">
        <v>0</v>
      </c>
      <c r="H30" s="67">
        <v>0</v>
      </c>
      <c r="I30" s="67">
        <v>95</v>
      </c>
      <c r="J30" s="66" t="s">
        <v>513</v>
      </c>
      <c r="K30" s="66" t="s">
        <v>499</v>
      </c>
      <c r="L30" s="67">
        <v>130</v>
      </c>
    </row>
    <row r="31" spans="1:12" x14ac:dyDescent="0.55000000000000004">
      <c r="A31" s="87">
        <v>45980.338472222225</v>
      </c>
      <c r="B31" s="67">
        <v>101</v>
      </c>
      <c r="C31" s="66" t="s">
        <v>2654</v>
      </c>
      <c r="D31" s="66" t="s">
        <v>2655</v>
      </c>
      <c r="E31" s="68">
        <v>45996</v>
      </c>
      <c r="F31" s="67">
        <v>60</v>
      </c>
      <c r="G31" s="67">
        <v>0</v>
      </c>
      <c r="H31" s="67">
        <v>0</v>
      </c>
      <c r="I31" s="67">
        <v>93</v>
      </c>
      <c r="J31" s="66" t="s">
        <v>513</v>
      </c>
      <c r="K31" s="66" t="s">
        <v>499</v>
      </c>
      <c r="L31" s="67">
        <v>130</v>
      </c>
    </row>
    <row r="32" spans="1:12" x14ac:dyDescent="0.55000000000000004">
      <c r="A32" s="87">
        <v>45980.338472222225</v>
      </c>
      <c r="B32" s="67">
        <v>101</v>
      </c>
      <c r="C32" s="66" t="s">
        <v>2654</v>
      </c>
      <c r="D32" s="66" t="s">
        <v>2655</v>
      </c>
      <c r="E32" s="68">
        <v>45999</v>
      </c>
      <c r="F32" s="67">
        <v>110</v>
      </c>
      <c r="G32" s="67">
        <v>0</v>
      </c>
      <c r="H32" s="67">
        <v>0</v>
      </c>
      <c r="I32" s="67">
        <v>89</v>
      </c>
      <c r="J32" s="66" t="s">
        <v>513</v>
      </c>
      <c r="K32" s="66" t="s">
        <v>499</v>
      </c>
      <c r="L32" s="67">
        <v>130</v>
      </c>
    </row>
    <row r="33" spans="1:12" x14ac:dyDescent="0.55000000000000004">
      <c r="A33" s="87">
        <v>45980.338472222225</v>
      </c>
      <c r="B33" s="67">
        <v>101</v>
      </c>
      <c r="C33" s="66" t="s">
        <v>2654</v>
      </c>
      <c r="D33" s="66" t="s">
        <v>2655</v>
      </c>
      <c r="E33" s="68">
        <v>46000</v>
      </c>
      <c r="F33" s="67">
        <v>130</v>
      </c>
      <c r="G33" s="67">
        <v>0</v>
      </c>
      <c r="H33" s="67">
        <v>0</v>
      </c>
      <c r="I33" s="67">
        <v>91</v>
      </c>
      <c r="J33" s="66" t="s">
        <v>513</v>
      </c>
      <c r="K33" s="66" t="s">
        <v>499</v>
      </c>
      <c r="L33" s="67">
        <v>130</v>
      </c>
    </row>
    <row r="34" spans="1:12" x14ac:dyDescent="0.55000000000000004">
      <c r="A34" s="87">
        <v>45980.338472222225</v>
      </c>
      <c r="B34" s="67">
        <v>101</v>
      </c>
      <c r="C34" s="66" t="s">
        <v>2654</v>
      </c>
      <c r="D34" s="66" t="s">
        <v>2655</v>
      </c>
      <c r="E34" s="68">
        <v>46001</v>
      </c>
      <c r="F34" s="67">
        <v>102</v>
      </c>
      <c r="G34" s="67">
        <v>0</v>
      </c>
      <c r="H34" s="67">
        <v>0</v>
      </c>
      <c r="I34" s="67">
        <v>88</v>
      </c>
      <c r="J34" s="66" t="s">
        <v>513</v>
      </c>
      <c r="K34" s="66" t="s">
        <v>499</v>
      </c>
      <c r="L34" s="67">
        <v>130</v>
      </c>
    </row>
    <row r="35" spans="1:12" x14ac:dyDescent="0.55000000000000004">
      <c r="A35" s="87">
        <v>45980.338472222225</v>
      </c>
      <c r="B35" s="67">
        <v>101</v>
      </c>
      <c r="C35" s="66" t="s">
        <v>2654</v>
      </c>
      <c r="D35" s="66" t="s">
        <v>2655</v>
      </c>
      <c r="E35" s="68">
        <v>46002</v>
      </c>
      <c r="F35" s="67">
        <v>100</v>
      </c>
      <c r="G35" s="67">
        <v>0</v>
      </c>
      <c r="H35" s="67">
        <v>0</v>
      </c>
      <c r="I35" s="67">
        <v>93</v>
      </c>
      <c r="J35" s="66" t="s">
        <v>513</v>
      </c>
      <c r="K35" s="66" t="s">
        <v>499</v>
      </c>
      <c r="L35" s="67">
        <v>130</v>
      </c>
    </row>
    <row r="36" spans="1:12" x14ac:dyDescent="0.55000000000000004">
      <c r="A36" s="87">
        <v>45980.338472222225</v>
      </c>
      <c r="B36" s="67">
        <v>101</v>
      </c>
      <c r="C36" s="66" t="s">
        <v>2654</v>
      </c>
      <c r="D36" s="66" t="s">
        <v>2655</v>
      </c>
      <c r="E36" s="68">
        <v>46003</v>
      </c>
      <c r="F36" s="67">
        <v>110</v>
      </c>
      <c r="G36" s="67">
        <v>0</v>
      </c>
      <c r="H36" s="67">
        <v>0</v>
      </c>
      <c r="I36" s="67">
        <v>96</v>
      </c>
      <c r="J36" s="66" t="s">
        <v>513</v>
      </c>
      <c r="K36" s="66" t="s">
        <v>499</v>
      </c>
      <c r="L36" s="67">
        <v>130</v>
      </c>
    </row>
    <row r="37" spans="1:12" x14ac:dyDescent="0.55000000000000004">
      <c r="A37" s="87">
        <v>45980.338472222225</v>
      </c>
      <c r="B37" s="67">
        <v>101</v>
      </c>
      <c r="C37" s="66" t="s">
        <v>2654</v>
      </c>
      <c r="D37" s="66" t="s">
        <v>2655</v>
      </c>
      <c r="E37" s="68">
        <v>46006</v>
      </c>
      <c r="F37" s="67">
        <v>120</v>
      </c>
      <c r="G37" s="67">
        <v>0</v>
      </c>
      <c r="H37" s="67">
        <v>0</v>
      </c>
      <c r="I37" s="67">
        <v>93</v>
      </c>
      <c r="J37" s="66" t="s">
        <v>513</v>
      </c>
      <c r="K37" s="66" t="s">
        <v>499</v>
      </c>
      <c r="L37" s="67">
        <v>130</v>
      </c>
    </row>
    <row r="38" spans="1:12" x14ac:dyDescent="0.55000000000000004">
      <c r="A38" s="87">
        <v>45980.338472222225</v>
      </c>
      <c r="B38" s="67">
        <v>101</v>
      </c>
      <c r="C38" s="66" t="s">
        <v>2654</v>
      </c>
      <c r="D38" s="66" t="s">
        <v>2655</v>
      </c>
      <c r="E38" s="68">
        <v>46009</v>
      </c>
      <c r="F38" s="67">
        <v>35</v>
      </c>
      <c r="G38" s="67">
        <v>0</v>
      </c>
      <c r="H38" s="67">
        <v>0</v>
      </c>
      <c r="I38" s="67">
        <v>99</v>
      </c>
      <c r="J38" s="66" t="s">
        <v>513</v>
      </c>
      <c r="K38" s="66" t="s">
        <v>499</v>
      </c>
      <c r="L38" s="67">
        <v>130</v>
      </c>
    </row>
    <row r="39" spans="1:12" x14ac:dyDescent="0.55000000000000004">
      <c r="A39" s="87">
        <v>45980.338472222225</v>
      </c>
      <c r="B39" s="67">
        <v>101</v>
      </c>
      <c r="C39" s="66" t="s">
        <v>2654</v>
      </c>
      <c r="D39" s="66" t="s">
        <v>2655</v>
      </c>
      <c r="E39" s="68">
        <v>46010</v>
      </c>
      <c r="F39" s="67">
        <v>25</v>
      </c>
      <c r="G39" s="67">
        <v>0</v>
      </c>
      <c r="H39" s="67">
        <v>0</v>
      </c>
      <c r="I39" s="67">
        <v>98</v>
      </c>
      <c r="J39" s="66" t="s">
        <v>513</v>
      </c>
      <c r="K39" s="66" t="s">
        <v>499</v>
      </c>
      <c r="L39" s="67">
        <v>130</v>
      </c>
    </row>
    <row r="40" spans="1:12" x14ac:dyDescent="0.55000000000000004">
      <c r="A40" s="87">
        <v>45980.338472222225</v>
      </c>
      <c r="B40" s="67">
        <v>101</v>
      </c>
      <c r="C40" s="66" t="s">
        <v>2654</v>
      </c>
      <c r="D40" s="66" t="s">
        <v>2655</v>
      </c>
      <c r="E40" s="68">
        <v>46013</v>
      </c>
      <c r="F40" s="67">
        <v>100</v>
      </c>
      <c r="G40" s="67">
        <v>0</v>
      </c>
      <c r="H40" s="67">
        <v>0</v>
      </c>
      <c r="I40" s="67">
        <v>89</v>
      </c>
      <c r="J40" s="66" t="s">
        <v>513</v>
      </c>
      <c r="K40" s="66" t="s">
        <v>499</v>
      </c>
      <c r="L40" s="67">
        <v>130</v>
      </c>
    </row>
    <row r="41" spans="1:12" x14ac:dyDescent="0.55000000000000004">
      <c r="A41" s="87">
        <v>45980.338472222225</v>
      </c>
      <c r="B41" s="67">
        <v>101</v>
      </c>
      <c r="C41" s="66" t="s">
        <v>2654</v>
      </c>
      <c r="D41" s="66" t="s">
        <v>2655</v>
      </c>
      <c r="E41" s="68">
        <v>46014</v>
      </c>
      <c r="F41" s="67">
        <v>90</v>
      </c>
      <c r="G41" s="67">
        <v>0</v>
      </c>
      <c r="H41" s="67">
        <v>0</v>
      </c>
      <c r="I41" s="67">
        <v>97</v>
      </c>
      <c r="J41" s="66" t="s">
        <v>513</v>
      </c>
      <c r="K41" s="66" t="s">
        <v>499</v>
      </c>
      <c r="L41" s="67">
        <v>130</v>
      </c>
    </row>
    <row r="42" spans="1:12" x14ac:dyDescent="0.55000000000000004">
      <c r="A42" s="87">
        <v>45980.338472222225</v>
      </c>
      <c r="B42" s="67">
        <v>101</v>
      </c>
      <c r="C42" s="66" t="s">
        <v>2654</v>
      </c>
      <c r="D42" s="66" t="s">
        <v>2655</v>
      </c>
      <c r="E42" s="68">
        <v>46015</v>
      </c>
      <c r="F42" s="67">
        <v>69</v>
      </c>
      <c r="G42" s="67">
        <v>0</v>
      </c>
      <c r="H42" s="67">
        <v>0</v>
      </c>
      <c r="I42" s="67">
        <v>97</v>
      </c>
      <c r="J42" s="66" t="s">
        <v>513</v>
      </c>
      <c r="K42" s="66" t="s">
        <v>499</v>
      </c>
      <c r="L42" s="67">
        <v>130</v>
      </c>
    </row>
    <row r="43" spans="1:12" x14ac:dyDescent="0.55000000000000004">
      <c r="A43" s="87">
        <v>45980.338472222225</v>
      </c>
      <c r="B43" s="67">
        <v>101</v>
      </c>
      <c r="C43" s="66" t="s">
        <v>2654</v>
      </c>
      <c r="D43" s="66" t="s">
        <v>2655</v>
      </c>
      <c r="E43" s="68">
        <v>46016</v>
      </c>
      <c r="F43" s="67">
        <v>40</v>
      </c>
      <c r="G43" s="67">
        <v>0</v>
      </c>
      <c r="H43" s="67">
        <v>0</v>
      </c>
      <c r="I43" s="67">
        <v>58</v>
      </c>
      <c r="J43" s="66" t="s">
        <v>513</v>
      </c>
      <c r="K43" s="66" t="s">
        <v>499</v>
      </c>
      <c r="L43" s="67">
        <v>130</v>
      </c>
    </row>
    <row r="44" spans="1:12" x14ac:dyDescent="0.55000000000000004">
      <c r="A44" s="87">
        <v>45980.338472222225</v>
      </c>
      <c r="B44" s="67">
        <v>101</v>
      </c>
      <c r="C44" s="66" t="s">
        <v>2654</v>
      </c>
      <c r="D44" s="66" t="s">
        <v>2655</v>
      </c>
      <c r="E44" s="68">
        <v>46017</v>
      </c>
      <c r="F44" s="67">
        <v>52</v>
      </c>
      <c r="G44" s="67">
        <v>0</v>
      </c>
      <c r="H44" s="67">
        <v>0</v>
      </c>
      <c r="I44" s="67">
        <v>0</v>
      </c>
      <c r="J44" s="66" t="s">
        <v>513</v>
      </c>
      <c r="K44" s="66" t="s">
        <v>499</v>
      </c>
      <c r="L44" s="67">
        <v>130</v>
      </c>
    </row>
    <row r="45" spans="1:12" x14ac:dyDescent="0.55000000000000004">
      <c r="A45" s="87">
        <v>45980.338472222225</v>
      </c>
      <c r="B45" s="67">
        <v>101</v>
      </c>
      <c r="C45" s="66" t="s">
        <v>2654</v>
      </c>
      <c r="D45" s="66" t="s">
        <v>521</v>
      </c>
      <c r="E45" s="68">
        <v>45994</v>
      </c>
      <c r="F45" s="67">
        <v>67</v>
      </c>
      <c r="G45" s="67">
        <v>0</v>
      </c>
      <c r="H45" s="67">
        <v>0</v>
      </c>
      <c r="I45" s="67">
        <v>95</v>
      </c>
      <c r="J45" s="66" t="s">
        <v>520</v>
      </c>
      <c r="K45" s="66" t="s">
        <v>499</v>
      </c>
      <c r="L45" s="67">
        <v>130</v>
      </c>
    </row>
    <row r="46" spans="1:12" x14ac:dyDescent="0.55000000000000004">
      <c r="A46" s="87">
        <v>45980.338472222225</v>
      </c>
      <c r="B46" s="67">
        <v>101</v>
      </c>
      <c r="C46" s="66" t="s">
        <v>2654</v>
      </c>
      <c r="D46" s="66" t="s">
        <v>521</v>
      </c>
      <c r="E46" s="68">
        <v>45995</v>
      </c>
      <c r="F46" s="67">
        <v>75</v>
      </c>
      <c r="G46" s="67">
        <v>0</v>
      </c>
      <c r="H46" s="67">
        <v>0</v>
      </c>
      <c r="I46" s="67">
        <v>93</v>
      </c>
      <c r="J46" s="66" t="s">
        <v>520</v>
      </c>
      <c r="K46" s="66" t="s">
        <v>499</v>
      </c>
      <c r="L46" s="67">
        <v>130</v>
      </c>
    </row>
    <row r="47" spans="1:12" x14ac:dyDescent="0.55000000000000004">
      <c r="A47" s="87">
        <v>45980.338472222225</v>
      </c>
      <c r="B47" s="67">
        <v>101</v>
      </c>
      <c r="C47" s="66" t="s">
        <v>2654</v>
      </c>
      <c r="D47" s="66" t="s">
        <v>521</v>
      </c>
      <c r="E47" s="68">
        <v>45996</v>
      </c>
      <c r="F47" s="67">
        <v>65</v>
      </c>
      <c r="G47" s="67">
        <v>0</v>
      </c>
      <c r="H47" s="67">
        <v>0</v>
      </c>
      <c r="I47" s="67">
        <v>93</v>
      </c>
      <c r="J47" s="66" t="s">
        <v>520</v>
      </c>
      <c r="K47" s="66" t="s">
        <v>499</v>
      </c>
      <c r="L47" s="67">
        <v>130</v>
      </c>
    </row>
    <row r="48" spans="1:12" x14ac:dyDescent="0.55000000000000004">
      <c r="A48" s="87">
        <v>45980.338472222225</v>
      </c>
      <c r="B48" s="67">
        <v>101</v>
      </c>
      <c r="C48" s="66" t="s">
        <v>2654</v>
      </c>
      <c r="D48" s="66" t="s">
        <v>521</v>
      </c>
      <c r="E48" s="68">
        <v>45999</v>
      </c>
      <c r="F48" s="67">
        <v>75</v>
      </c>
      <c r="G48" s="67">
        <v>0</v>
      </c>
      <c r="H48" s="67">
        <v>0</v>
      </c>
      <c r="I48" s="67">
        <v>89</v>
      </c>
      <c r="J48" s="66" t="s">
        <v>520</v>
      </c>
      <c r="K48" s="66" t="s">
        <v>499</v>
      </c>
      <c r="L48" s="67">
        <v>130</v>
      </c>
    </row>
    <row r="49" spans="1:12" x14ac:dyDescent="0.55000000000000004">
      <c r="A49" s="87">
        <v>45980.338472222225</v>
      </c>
      <c r="B49" s="67">
        <v>101</v>
      </c>
      <c r="C49" s="66" t="s">
        <v>2654</v>
      </c>
      <c r="D49" s="66" t="s">
        <v>521</v>
      </c>
      <c r="E49" s="68">
        <v>46000</v>
      </c>
      <c r="F49" s="67">
        <v>74</v>
      </c>
      <c r="G49" s="67">
        <v>0</v>
      </c>
      <c r="H49" s="67">
        <v>0</v>
      </c>
      <c r="I49" s="67">
        <v>91</v>
      </c>
      <c r="J49" s="66" t="s">
        <v>520</v>
      </c>
      <c r="K49" s="66" t="s">
        <v>499</v>
      </c>
      <c r="L49" s="67">
        <v>130</v>
      </c>
    </row>
    <row r="50" spans="1:12" x14ac:dyDescent="0.55000000000000004">
      <c r="A50" s="87">
        <v>45980.338472222225</v>
      </c>
      <c r="B50" s="67">
        <v>101</v>
      </c>
      <c r="C50" s="66" t="s">
        <v>2654</v>
      </c>
      <c r="D50" s="66" t="s">
        <v>521</v>
      </c>
      <c r="E50" s="68">
        <v>46001</v>
      </c>
      <c r="F50" s="67">
        <v>42</v>
      </c>
      <c r="G50" s="67">
        <v>0</v>
      </c>
      <c r="H50" s="67">
        <v>0</v>
      </c>
      <c r="I50" s="67">
        <v>88</v>
      </c>
      <c r="J50" s="66" t="s">
        <v>520</v>
      </c>
      <c r="K50" s="66" t="s">
        <v>499</v>
      </c>
      <c r="L50" s="67">
        <v>130</v>
      </c>
    </row>
    <row r="51" spans="1:12" x14ac:dyDescent="0.55000000000000004">
      <c r="A51" s="87">
        <v>45980.338472222225</v>
      </c>
      <c r="B51" s="67">
        <v>101</v>
      </c>
      <c r="C51" s="66" t="s">
        <v>2654</v>
      </c>
      <c r="D51" s="66" t="s">
        <v>521</v>
      </c>
      <c r="E51" s="68">
        <v>46016</v>
      </c>
      <c r="F51" s="67">
        <v>50</v>
      </c>
      <c r="G51" s="67">
        <v>0</v>
      </c>
      <c r="H51" s="67">
        <v>0</v>
      </c>
      <c r="I51" s="67">
        <v>58</v>
      </c>
      <c r="J51" s="66" t="s">
        <v>520</v>
      </c>
      <c r="K51" s="66" t="s">
        <v>499</v>
      </c>
      <c r="L51" s="67">
        <v>130</v>
      </c>
    </row>
    <row r="52" spans="1:12" x14ac:dyDescent="0.55000000000000004">
      <c r="A52" s="87">
        <v>45980.338472222225</v>
      </c>
      <c r="B52" s="67">
        <v>101</v>
      </c>
      <c r="C52" s="66" t="s">
        <v>2654</v>
      </c>
      <c r="D52" s="66" t="s">
        <v>521</v>
      </c>
      <c r="E52" s="68">
        <v>46017</v>
      </c>
      <c r="F52" s="67">
        <v>50</v>
      </c>
      <c r="G52" s="67">
        <v>0</v>
      </c>
      <c r="H52" s="67">
        <v>0</v>
      </c>
      <c r="I52" s="67">
        <v>0</v>
      </c>
      <c r="J52" s="66" t="s">
        <v>520</v>
      </c>
      <c r="K52" s="66" t="s">
        <v>499</v>
      </c>
      <c r="L52" s="67">
        <v>130</v>
      </c>
    </row>
    <row r="53" spans="1:12" x14ac:dyDescent="0.55000000000000004">
      <c r="A53" s="87">
        <v>45980.338472222225</v>
      </c>
      <c r="B53" s="67">
        <v>101</v>
      </c>
      <c r="C53" s="66" t="s">
        <v>2654</v>
      </c>
      <c r="D53" s="66" t="s">
        <v>524</v>
      </c>
      <c r="E53" s="68">
        <v>45987</v>
      </c>
      <c r="F53" s="67">
        <v>0</v>
      </c>
      <c r="G53" s="67">
        <v>50</v>
      </c>
      <c r="H53" s="67">
        <v>0</v>
      </c>
      <c r="I53" s="67">
        <v>96</v>
      </c>
      <c r="J53" s="66" t="s">
        <v>523</v>
      </c>
      <c r="K53" s="66" t="s">
        <v>490</v>
      </c>
      <c r="L53" s="67">
        <v>130</v>
      </c>
    </row>
    <row r="54" spans="1:12" x14ac:dyDescent="0.55000000000000004">
      <c r="A54" s="87">
        <v>45980.338472222225</v>
      </c>
      <c r="B54" s="67">
        <v>101</v>
      </c>
      <c r="C54" s="66" t="s">
        <v>2654</v>
      </c>
      <c r="D54" s="66" t="s">
        <v>524</v>
      </c>
      <c r="E54" s="68">
        <v>45988</v>
      </c>
      <c r="F54" s="67">
        <v>0</v>
      </c>
      <c r="G54" s="67">
        <v>50</v>
      </c>
      <c r="H54" s="67">
        <v>0</v>
      </c>
      <c r="I54" s="67">
        <v>90</v>
      </c>
      <c r="J54" s="66" t="s">
        <v>523</v>
      </c>
      <c r="K54" s="66" t="s">
        <v>490</v>
      </c>
      <c r="L54" s="67">
        <v>130</v>
      </c>
    </row>
    <row r="55" spans="1:12" x14ac:dyDescent="0.55000000000000004">
      <c r="A55" s="87">
        <v>45980.338472222225</v>
      </c>
      <c r="B55" s="67">
        <v>101</v>
      </c>
      <c r="C55" s="66" t="s">
        <v>2654</v>
      </c>
      <c r="D55" s="66" t="s">
        <v>524</v>
      </c>
      <c r="E55" s="68">
        <v>45990</v>
      </c>
      <c r="F55" s="67">
        <v>0</v>
      </c>
      <c r="G55" s="67">
        <v>35</v>
      </c>
      <c r="H55" s="67">
        <v>0</v>
      </c>
      <c r="I55" s="67">
        <v>98</v>
      </c>
      <c r="J55" s="66" t="s">
        <v>523</v>
      </c>
      <c r="K55" s="66" t="s">
        <v>490</v>
      </c>
      <c r="L55" s="67">
        <v>130</v>
      </c>
    </row>
    <row r="56" spans="1:12" x14ac:dyDescent="0.55000000000000004">
      <c r="A56" s="87">
        <v>45980.338472222225</v>
      </c>
      <c r="B56" s="67">
        <v>101</v>
      </c>
      <c r="C56" s="66" t="s">
        <v>2654</v>
      </c>
      <c r="D56" s="66" t="s">
        <v>524</v>
      </c>
      <c r="E56" s="68">
        <v>45992</v>
      </c>
      <c r="F56" s="67">
        <v>0</v>
      </c>
      <c r="G56" s="67">
        <v>35</v>
      </c>
      <c r="H56" s="67">
        <v>0</v>
      </c>
      <c r="I56" s="67">
        <v>91</v>
      </c>
      <c r="J56" s="66" t="s">
        <v>523</v>
      </c>
      <c r="K56" s="66" t="s">
        <v>490</v>
      </c>
      <c r="L56" s="67">
        <v>130</v>
      </c>
    </row>
    <row r="57" spans="1:12" x14ac:dyDescent="0.55000000000000004">
      <c r="A57" s="87">
        <v>45980.338472222225</v>
      </c>
      <c r="B57" s="67">
        <v>101</v>
      </c>
      <c r="C57" s="66" t="s">
        <v>2654</v>
      </c>
      <c r="D57" s="66" t="s">
        <v>524</v>
      </c>
      <c r="E57" s="68">
        <v>45993</v>
      </c>
      <c r="F57" s="67">
        <v>0</v>
      </c>
      <c r="G57" s="67">
        <v>35</v>
      </c>
      <c r="H57" s="67">
        <v>0</v>
      </c>
      <c r="I57" s="67">
        <v>93</v>
      </c>
      <c r="J57" s="66" t="s">
        <v>523</v>
      </c>
      <c r="K57" s="66" t="s">
        <v>490</v>
      </c>
      <c r="L57" s="67">
        <v>130</v>
      </c>
    </row>
    <row r="58" spans="1:12" x14ac:dyDescent="0.55000000000000004">
      <c r="A58" s="87">
        <v>45980.338472222225</v>
      </c>
      <c r="B58" s="67">
        <v>101</v>
      </c>
      <c r="C58" s="66" t="s">
        <v>2654</v>
      </c>
      <c r="D58" s="66" t="s">
        <v>524</v>
      </c>
      <c r="E58" s="68">
        <v>45994</v>
      </c>
      <c r="F58" s="67">
        <v>0</v>
      </c>
      <c r="G58" s="67">
        <v>35</v>
      </c>
      <c r="H58" s="67">
        <v>0</v>
      </c>
      <c r="I58" s="67">
        <v>95</v>
      </c>
      <c r="J58" s="66" t="s">
        <v>523</v>
      </c>
      <c r="K58" s="66" t="s">
        <v>490</v>
      </c>
      <c r="L58" s="67">
        <v>130</v>
      </c>
    </row>
    <row r="59" spans="1:12" x14ac:dyDescent="0.55000000000000004">
      <c r="A59" s="87">
        <v>45980.338472222225</v>
      </c>
      <c r="B59" s="67">
        <v>101</v>
      </c>
      <c r="C59" s="66" t="s">
        <v>2654</v>
      </c>
      <c r="D59" s="66" t="s">
        <v>524</v>
      </c>
      <c r="E59" s="68">
        <v>45995</v>
      </c>
      <c r="F59" s="67">
        <v>0</v>
      </c>
      <c r="G59" s="67">
        <v>34</v>
      </c>
      <c r="H59" s="67">
        <v>0</v>
      </c>
      <c r="I59" s="67">
        <v>93</v>
      </c>
      <c r="J59" s="66" t="s">
        <v>523</v>
      </c>
      <c r="K59" s="66" t="s">
        <v>490</v>
      </c>
      <c r="L59" s="67">
        <v>130</v>
      </c>
    </row>
    <row r="60" spans="1:12" x14ac:dyDescent="0.55000000000000004">
      <c r="A60" s="87">
        <v>45980.338472222225</v>
      </c>
      <c r="B60" s="67">
        <v>101</v>
      </c>
      <c r="C60" s="66" t="s">
        <v>2654</v>
      </c>
      <c r="D60" s="66" t="s">
        <v>524</v>
      </c>
      <c r="E60" s="68">
        <v>45996</v>
      </c>
      <c r="F60" s="67">
        <v>0</v>
      </c>
      <c r="G60" s="67">
        <v>45</v>
      </c>
      <c r="H60" s="67">
        <v>0</v>
      </c>
      <c r="I60" s="67">
        <v>93</v>
      </c>
      <c r="J60" s="66" t="s">
        <v>523</v>
      </c>
      <c r="K60" s="66" t="s">
        <v>490</v>
      </c>
      <c r="L60" s="67">
        <v>130</v>
      </c>
    </row>
    <row r="61" spans="1:12" x14ac:dyDescent="0.55000000000000004">
      <c r="A61" s="87">
        <v>45980.338472222225</v>
      </c>
      <c r="B61" s="67">
        <v>101</v>
      </c>
      <c r="C61" s="66" t="s">
        <v>2654</v>
      </c>
      <c r="D61" s="66" t="s">
        <v>524</v>
      </c>
      <c r="E61" s="68">
        <v>45999</v>
      </c>
      <c r="F61" s="67">
        <v>0</v>
      </c>
      <c r="G61" s="67">
        <v>40</v>
      </c>
      <c r="H61" s="67">
        <v>0</v>
      </c>
      <c r="I61" s="67">
        <v>89</v>
      </c>
      <c r="J61" s="66" t="s">
        <v>523</v>
      </c>
      <c r="K61" s="66" t="s">
        <v>490</v>
      </c>
      <c r="L61" s="67">
        <v>130</v>
      </c>
    </row>
    <row r="62" spans="1:12" x14ac:dyDescent="0.55000000000000004">
      <c r="A62" s="87">
        <v>45980.338472222225</v>
      </c>
      <c r="B62" s="67">
        <v>101</v>
      </c>
      <c r="C62" s="66" t="s">
        <v>2654</v>
      </c>
      <c r="D62" s="66" t="s">
        <v>524</v>
      </c>
      <c r="E62" s="68">
        <v>46000</v>
      </c>
      <c r="F62" s="67">
        <v>0</v>
      </c>
      <c r="G62" s="67">
        <v>30</v>
      </c>
      <c r="H62" s="67">
        <v>0</v>
      </c>
      <c r="I62" s="67">
        <v>91</v>
      </c>
      <c r="J62" s="66" t="s">
        <v>523</v>
      </c>
      <c r="K62" s="66" t="s">
        <v>490</v>
      </c>
      <c r="L62" s="67">
        <v>130</v>
      </c>
    </row>
    <row r="63" spans="1:12" x14ac:dyDescent="0.55000000000000004">
      <c r="A63" s="87">
        <v>45980.338472222225</v>
      </c>
      <c r="B63" s="67">
        <v>101</v>
      </c>
      <c r="C63" s="66" t="s">
        <v>2654</v>
      </c>
      <c r="D63" s="66" t="s">
        <v>524</v>
      </c>
      <c r="E63" s="68">
        <v>46001</v>
      </c>
      <c r="F63" s="67">
        <v>0</v>
      </c>
      <c r="G63" s="67">
        <v>36</v>
      </c>
      <c r="H63" s="67">
        <v>0</v>
      </c>
      <c r="I63" s="67">
        <v>88</v>
      </c>
      <c r="J63" s="66" t="s">
        <v>523</v>
      </c>
      <c r="K63" s="66" t="s">
        <v>490</v>
      </c>
      <c r="L63" s="67">
        <v>130</v>
      </c>
    </row>
    <row r="64" spans="1:12" x14ac:dyDescent="0.55000000000000004">
      <c r="A64" s="87">
        <v>45980.338472222225</v>
      </c>
      <c r="B64" s="67">
        <v>101</v>
      </c>
      <c r="C64" s="66" t="s">
        <v>2654</v>
      </c>
      <c r="D64" s="66" t="s">
        <v>524</v>
      </c>
      <c r="E64" s="68">
        <v>46002</v>
      </c>
      <c r="F64" s="67">
        <v>0</v>
      </c>
      <c r="G64" s="67">
        <v>45</v>
      </c>
      <c r="H64" s="67">
        <v>0</v>
      </c>
      <c r="I64" s="67">
        <v>93</v>
      </c>
      <c r="J64" s="66" t="s">
        <v>523</v>
      </c>
      <c r="K64" s="66" t="s">
        <v>490</v>
      </c>
      <c r="L64" s="67">
        <v>130</v>
      </c>
    </row>
    <row r="65" spans="1:12" x14ac:dyDescent="0.55000000000000004">
      <c r="A65" s="87">
        <v>45980.338472222225</v>
      </c>
      <c r="B65" s="67">
        <v>101</v>
      </c>
      <c r="C65" s="66" t="s">
        <v>2654</v>
      </c>
      <c r="D65" s="66" t="s">
        <v>524</v>
      </c>
      <c r="E65" s="68">
        <v>46003</v>
      </c>
      <c r="F65" s="67">
        <v>0</v>
      </c>
      <c r="G65" s="67">
        <v>45</v>
      </c>
      <c r="H65" s="67">
        <v>0</v>
      </c>
      <c r="I65" s="67">
        <v>96</v>
      </c>
      <c r="J65" s="66" t="s">
        <v>523</v>
      </c>
      <c r="K65" s="66" t="s">
        <v>490</v>
      </c>
      <c r="L65" s="67">
        <v>130</v>
      </c>
    </row>
    <row r="66" spans="1:12" x14ac:dyDescent="0.55000000000000004">
      <c r="A66" s="87">
        <v>45980.338472222225</v>
      </c>
      <c r="B66" s="67">
        <v>101</v>
      </c>
      <c r="C66" s="66" t="s">
        <v>2654</v>
      </c>
      <c r="D66" s="66" t="s">
        <v>524</v>
      </c>
      <c r="E66" s="68">
        <v>46006</v>
      </c>
      <c r="F66" s="67">
        <v>0</v>
      </c>
      <c r="G66" s="67">
        <v>45</v>
      </c>
      <c r="H66" s="67">
        <v>0</v>
      </c>
      <c r="I66" s="67">
        <v>93</v>
      </c>
      <c r="J66" s="66" t="s">
        <v>523</v>
      </c>
      <c r="K66" s="66" t="s">
        <v>490</v>
      </c>
      <c r="L66" s="67">
        <v>130</v>
      </c>
    </row>
    <row r="67" spans="1:12" x14ac:dyDescent="0.55000000000000004">
      <c r="A67" s="87">
        <v>45980.338472222225</v>
      </c>
      <c r="B67" s="67">
        <v>101</v>
      </c>
      <c r="C67" s="66" t="s">
        <v>2654</v>
      </c>
      <c r="D67" s="66" t="s">
        <v>524</v>
      </c>
      <c r="E67" s="68">
        <v>46007</v>
      </c>
      <c r="F67" s="67">
        <v>0</v>
      </c>
      <c r="G67" s="67">
        <v>45</v>
      </c>
      <c r="H67" s="67">
        <v>0</v>
      </c>
      <c r="I67" s="67">
        <v>96</v>
      </c>
      <c r="J67" s="66" t="s">
        <v>523</v>
      </c>
      <c r="K67" s="66" t="s">
        <v>490</v>
      </c>
      <c r="L67" s="67">
        <v>130</v>
      </c>
    </row>
    <row r="68" spans="1:12" x14ac:dyDescent="0.55000000000000004">
      <c r="A68" s="87">
        <v>45980.338472222225</v>
      </c>
      <c r="B68" s="67">
        <v>101</v>
      </c>
      <c r="C68" s="66" t="s">
        <v>2654</v>
      </c>
      <c r="D68" s="66" t="s">
        <v>524</v>
      </c>
      <c r="E68" s="68">
        <v>46008</v>
      </c>
      <c r="F68" s="67">
        <v>0</v>
      </c>
      <c r="G68" s="67">
        <v>45</v>
      </c>
      <c r="H68" s="67">
        <v>0</v>
      </c>
      <c r="I68" s="67">
        <v>96</v>
      </c>
      <c r="J68" s="66" t="s">
        <v>523</v>
      </c>
      <c r="K68" s="66" t="s">
        <v>490</v>
      </c>
      <c r="L68" s="67">
        <v>130</v>
      </c>
    </row>
    <row r="69" spans="1:12" x14ac:dyDescent="0.55000000000000004">
      <c r="A69" s="87">
        <v>45980.338472222225</v>
      </c>
      <c r="B69" s="67">
        <v>101</v>
      </c>
      <c r="C69" s="66" t="s">
        <v>2654</v>
      </c>
      <c r="D69" s="66" t="s">
        <v>524</v>
      </c>
      <c r="E69" s="68">
        <v>46009</v>
      </c>
      <c r="F69" s="67">
        <v>0</v>
      </c>
      <c r="G69" s="67">
        <v>45</v>
      </c>
      <c r="H69" s="67">
        <v>0</v>
      </c>
      <c r="I69" s="67">
        <v>99</v>
      </c>
      <c r="J69" s="66" t="s">
        <v>523</v>
      </c>
      <c r="K69" s="66" t="s">
        <v>490</v>
      </c>
      <c r="L69" s="67">
        <v>130</v>
      </c>
    </row>
    <row r="70" spans="1:12" x14ac:dyDescent="0.55000000000000004">
      <c r="A70" s="87">
        <v>45980.338472222225</v>
      </c>
      <c r="B70" s="67">
        <v>101</v>
      </c>
      <c r="C70" s="66" t="s">
        <v>2654</v>
      </c>
      <c r="D70" s="66" t="s">
        <v>524</v>
      </c>
      <c r="E70" s="68">
        <v>46010</v>
      </c>
      <c r="F70" s="67">
        <v>0</v>
      </c>
      <c r="G70" s="67">
        <v>30</v>
      </c>
      <c r="H70" s="67">
        <v>0</v>
      </c>
      <c r="I70" s="67">
        <v>98</v>
      </c>
      <c r="J70" s="66" t="s">
        <v>523</v>
      </c>
      <c r="K70" s="66" t="s">
        <v>490</v>
      </c>
      <c r="L70" s="67">
        <v>130</v>
      </c>
    </row>
    <row r="71" spans="1:12" x14ac:dyDescent="0.55000000000000004">
      <c r="A71" s="87">
        <v>45980.338472222225</v>
      </c>
      <c r="B71" s="67">
        <v>101</v>
      </c>
      <c r="C71" s="66" t="s">
        <v>2654</v>
      </c>
      <c r="D71" s="66" t="s">
        <v>524</v>
      </c>
      <c r="E71" s="68">
        <v>46014</v>
      </c>
      <c r="F71" s="67">
        <v>0</v>
      </c>
      <c r="G71" s="67">
        <v>44</v>
      </c>
      <c r="H71" s="67">
        <v>0</v>
      </c>
      <c r="I71" s="67">
        <v>97</v>
      </c>
      <c r="J71" s="66" t="s">
        <v>523</v>
      </c>
      <c r="K71" s="66" t="s">
        <v>490</v>
      </c>
      <c r="L71" s="67">
        <v>130</v>
      </c>
    </row>
    <row r="72" spans="1:12" x14ac:dyDescent="0.55000000000000004">
      <c r="A72" s="87">
        <v>45980.338472222225</v>
      </c>
      <c r="B72" s="67">
        <v>101</v>
      </c>
      <c r="C72" s="66" t="s">
        <v>2654</v>
      </c>
      <c r="D72" s="66" t="s">
        <v>524</v>
      </c>
      <c r="E72" s="68">
        <v>46015</v>
      </c>
      <c r="F72" s="67">
        <v>0</v>
      </c>
      <c r="G72" s="67">
        <v>44</v>
      </c>
      <c r="H72" s="67">
        <v>0</v>
      </c>
      <c r="I72" s="67">
        <v>97</v>
      </c>
      <c r="J72" s="66" t="s">
        <v>523</v>
      </c>
      <c r="K72" s="66" t="s">
        <v>490</v>
      </c>
      <c r="L72" s="67">
        <v>130</v>
      </c>
    </row>
    <row r="73" spans="1:12" x14ac:dyDescent="0.55000000000000004">
      <c r="A73" s="87">
        <v>45980.338472222225</v>
      </c>
      <c r="B73" s="67">
        <v>101</v>
      </c>
      <c r="C73" s="66" t="s">
        <v>2654</v>
      </c>
      <c r="D73" s="66" t="s">
        <v>524</v>
      </c>
      <c r="E73" s="68">
        <v>46016</v>
      </c>
      <c r="F73" s="67">
        <v>0</v>
      </c>
      <c r="G73" s="67">
        <v>43</v>
      </c>
      <c r="H73" s="67">
        <v>0</v>
      </c>
      <c r="I73" s="67">
        <v>58</v>
      </c>
      <c r="J73" s="66" t="s">
        <v>523</v>
      </c>
      <c r="K73" s="66" t="s">
        <v>490</v>
      </c>
      <c r="L73" s="67">
        <v>130</v>
      </c>
    </row>
    <row r="74" spans="1:12" x14ac:dyDescent="0.55000000000000004">
      <c r="A74" s="87">
        <v>45980.338472222225</v>
      </c>
      <c r="B74" s="67">
        <v>101</v>
      </c>
      <c r="C74" s="66" t="s">
        <v>2654</v>
      </c>
      <c r="D74" s="66" t="s">
        <v>525</v>
      </c>
      <c r="E74" s="68">
        <v>45987</v>
      </c>
      <c r="F74" s="67">
        <v>0</v>
      </c>
      <c r="G74" s="67">
        <v>10</v>
      </c>
      <c r="H74" s="67">
        <v>0</v>
      </c>
      <c r="I74" s="67">
        <v>96</v>
      </c>
      <c r="J74" s="66" t="s">
        <v>523</v>
      </c>
      <c r="K74" s="66" t="s">
        <v>490</v>
      </c>
      <c r="L74" s="67">
        <v>160</v>
      </c>
    </row>
    <row r="75" spans="1:12" x14ac:dyDescent="0.55000000000000004">
      <c r="A75" s="87">
        <v>45980.338472222225</v>
      </c>
      <c r="B75" s="67">
        <v>101</v>
      </c>
      <c r="C75" s="66" t="s">
        <v>2654</v>
      </c>
      <c r="D75" s="66" t="s">
        <v>525</v>
      </c>
      <c r="E75" s="68">
        <v>45988</v>
      </c>
      <c r="F75" s="67">
        <v>10</v>
      </c>
      <c r="G75" s="67">
        <v>10</v>
      </c>
      <c r="H75" s="67">
        <v>0</v>
      </c>
      <c r="I75" s="67">
        <v>90</v>
      </c>
      <c r="J75" s="66" t="s">
        <v>523</v>
      </c>
      <c r="K75" s="66" t="s">
        <v>490</v>
      </c>
      <c r="L75" s="67">
        <v>160</v>
      </c>
    </row>
    <row r="76" spans="1:12" x14ac:dyDescent="0.55000000000000004">
      <c r="A76" s="87">
        <v>45980.338472222225</v>
      </c>
      <c r="B76" s="67">
        <v>101</v>
      </c>
      <c r="C76" s="66" t="s">
        <v>2654</v>
      </c>
      <c r="D76" s="66" t="s">
        <v>525</v>
      </c>
      <c r="E76" s="68">
        <v>45989</v>
      </c>
      <c r="F76" s="67">
        <v>10</v>
      </c>
      <c r="G76" s="67">
        <v>10</v>
      </c>
      <c r="H76" s="67">
        <v>0</v>
      </c>
      <c r="I76" s="67">
        <v>97</v>
      </c>
      <c r="J76" s="66" t="s">
        <v>523</v>
      </c>
      <c r="K76" s="66" t="s">
        <v>490</v>
      </c>
      <c r="L76" s="67">
        <v>160</v>
      </c>
    </row>
    <row r="77" spans="1:12" x14ac:dyDescent="0.55000000000000004">
      <c r="A77" s="87">
        <v>45980.338472222225</v>
      </c>
      <c r="B77" s="67">
        <v>101</v>
      </c>
      <c r="C77" s="66" t="s">
        <v>2654</v>
      </c>
      <c r="D77" s="66" t="s">
        <v>525</v>
      </c>
      <c r="E77" s="68">
        <v>45992</v>
      </c>
      <c r="F77" s="67">
        <v>10</v>
      </c>
      <c r="G77" s="67">
        <v>10</v>
      </c>
      <c r="H77" s="67">
        <v>0</v>
      </c>
      <c r="I77" s="67">
        <v>91</v>
      </c>
      <c r="J77" s="66" t="s">
        <v>523</v>
      </c>
      <c r="K77" s="66" t="s">
        <v>490</v>
      </c>
      <c r="L77" s="67">
        <v>160</v>
      </c>
    </row>
    <row r="78" spans="1:12" x14ac:dyDescent="0.55000000000000004">
      <c r="A78" s="87">
        <v>45980.338472222225</v>
      </c>
      <c r="B78" s="67">
        <v>101</v>
      </c>
      <c r="C78" s="66" t="s">
        <v>2654</v>
      </c>
      <c r="D78" s="66" t="s">
        <v>525</v>
      </c>
      <c r="E78" s="68">
        <v>45993</v>
      </c>
      <c r="F78" s="67">
        <v>10</v>
      </c>
      <c r="G78" s="67">
        <v>10</v>
      </c>
      <c r="H78" s="67">
        <v>0</v>
      </c>
      <c r="I78" s="67">
        <v>93</v>
      </c>
      <c r="J78" s="66" t="s">
        <v>523</v>
      </c>
      <c r="K78" s="66" t="s">
        <v>490</v>
      </c>
      <c r="L78" s="67">
        <v>160</v>
      </c>
    </row>
    <row r="79" spans="1:12" x14ac:dyDescent="0.55000000000000004">
      <c r="A79" s="87">
        <v>45980.338472222225</v>
      </c>
      <c r="B79" s="67">
        <v>101</v>
      </c>
      <c r="C79" s="66" t="s">
        <v>2654</v>
      </c>
      <c r="D79" s="66" t="s">
        <v>525</v>
      </c>
      <c r="E79" s="68">
        <v>45994</v>
      </c>
      <c r="F79" s="67">
        <v>10</v>
      </c>
      <c r="G79" s="67">
        <v>10</v>
      </c>
      <c r="H79" s="67">
        <v>0</v>
      </c>
      <c r="I79" s="67">
        <v>95</v>
      </c>
      <c r="J79" s="66" t="s">
        <v>523</v>
      </c>
      <c r="K79" s="66" t="s">
        <v>490</v>
      </c>
      <c r="L79" s="67">
        <v>160</v>
      </c>
    </row>
    <row r="80" spans="1:12" x14ac:dyDescent="0.55000000000000004">
      <c r="A80" s="87">
        <v>45980.338472222225</v>
      </c>
      <c r="B80" s="67">
        <v>101</v>
      </c>
      <c r="C80" s="66" t="s">
        <v>2654</v>
      </c>
      <c r="D80" s="66" t="s">
        <v>525</v>
      </c>
      <c r="E80" s="68">
        <v>45995</v>
      </c>
      <c r="F80" s="67">
        <v>10</v>
      </c>
      <c r="G80" s="67">
        <v>11</v>
      </c>
      <c r="H80" s="67">
        <v>0</v>
      </c>
      <c r="I80" s="67">
        <v>93</v>
      </c>
      <c r="J80" s="66" t="s">
        <v>523</v>
      </c>
      <c r="K80" s="66" t="s">
        <v>490</v>
      </c>
      <c r="L80" s="67">
        <v>160</v>
      </c>
    </row>
    <row r="81" spans="1:12" x14ac:dyDescent="0.55000000000000004">
      <c r="A81" s="87">
        <v>45980.338472222225</v>
      </c>
      <c r="B81" s="67">
        <v>101</v>
      </c>
      <c r="C81" s="66" t="s">
        <v>2654</v>
      </c>
      <c r="D81" s="66" t="s">
        <v>525</v>
      </c>
      <c r="E81" s="68">
        <v>45996</v>
      </c>
      <c r="F81" s="67">
        <v>11</v>
      </c>
      <c r="G81" s="67">
        <v>0</v>
      </c>
      <c r="H81" s="67">
        <v>0</v>
      </c>
      <c r="I81" s="67">
        <v>93</v>
      </c>
      <c r="J81" s="66" t="s">
        <v>523</v>
      </c>
      <c r="K81" s="66" t="s">
        <v>490</v>
      </c>
      <c r="L81" s="67">
        <v>160</v>
      </c>
    </row>
    <row r="82" spans="1:12" x14ac:dyDescent="0.55000000000000004">
      <c r="A82" s="87">
        <v>45980.338472222225</v>
      </c>
      <c r="B82" s="67">
        <v>101</v>
      </c>
      <c r="C82" s="66" t="s">
        <v>2654</v>
      </c>
      <c r="D82" s="66" t="s">
        <v>527</v>
      </c>
      <c r="E82" s="68">
        <v>45987</v>
      </c>
      <c r="F82" s="67">
        <v>0</v>
      </c>
      <c r="G82" s="67">
        <v>12</v>
      </c>
      <c r="H82" s="67">
        <v>0</v>
      </c>
      <c r="I82" s="67">
        <v>96</v>
      </c>
      <c r="J82" s="66" t="s">
        <v>513</v>
      </c>
      <c r="K82" s="66" t="s">
        <v>473</v>
      </c>
      <c r="L82" s="67">
        <v>150</v>
      </c>
    </row>
    <row r="83" spans="1:12" x14ac:dyDescent="0.55000000000000004">
      <c r="A83" s="87">
        <v>45980.338472222225</v>
      </c>
      <c r="B83" s="67">
        <v>101</v>
      </c>
      <c r="C83" s="66" t="s">
        <v>2654</v>
      </c>
      <c r="D83" s="66" t="s">
        <v>527</v>
      </c>
      <c r="E83" s="68">
        <v>45988</v>
      </c>
      <c r="F83" s="67">
        <v>0</v>
      </c>
      <c r="G83" s="67">
        <v>11</v>
      </c>
      <c r="H83" s="67">
        <v>0</v>
      </c>
      <c r="I83" s="67">
        <v>90</v>
      </c>
      <c r="J83" s="66" t="s">
        <v>513</v>
      </c>
      <c r="K83" s="66" t="s">
        <v>473</v>
      </c>
      <c r="L83" s="67">
        <v>150</v>
      </c>
    </row>
    <row r="84" spans="1:12" x14ac:dyDescent="0.55000000000000004">
      <c r="A84" s="87">
        <v>45980.338472222225</v>
      </c>
      <c r="B84" s="67">
        <v>101</v>
      </c>
      <c r="C84" s="66" t="s">
        <v>2654</v>
      </c>
      <c r="D84" s="66" t="s">
        <v>527</v>
      </c>
      <c r="E84" s="68">
        <v>45989</v>
      </c>
      <c r="F84" s="67">
        <v>0</v>
      </c>
      <c r="G84" s="67">
        <v>11</v>
      </c>
      <c r="H84" s="67">
        <v>30</v>
      </c>
      <c r="I84" s="67">
        <v>97</v>
      </c>
      <c r="J84" s="66" t="s">
        <v>513</v>
      </c>
      <c r="K84" s="66" t="s">
        <v>473</v>
      </c>
      <c r="L84" s="67">
        <v>150</v>
      </c>
    </row>
    <row r="85" spans="1:12" x14ac:dyDescent="0.55000000000000004">
      <c r="A85" s="87">
        <v>45980.338472222225</v>
      </c>
      <c r="B85" s="67">
        <v>101</v>
      </c>
      <c r="C85" s="66" t="s">
        <v>2654</v>
      </c>
      <c r="D85" s="66" t="s">
        <v>527</v>
      </c>
      <c r="E85" s="68">
        <v>45994</v>
      </c>
      <c r="F85" s="67">
        <v>0</v>
      </c>
      <c r="G85" s="67">
        <v>0</v>
      </c>
      <c r="H85" s="67">
        <v>30</v>
      </c>
      <c r="I85" s="67">
        <v>95</v>
      </c>
      <c r="J85" s="66" t="s">
        <v>513</v>
      </c>
      <c r="K85" s="66" t="s">
        <v>473</v>
      </c>
      <c r="L85" s="67">
        <v>150</v>
      </c>
    </row>
    <row r="86" spans="1:12" x14ac:dyDescent="0.55000000000000004">
      <c r="A86" s="87">
        <v>45980.338472222225</v>
      </c>
      <c r="B86" s="67">
        <v>101</v>
      </c>
      <c r="C86" s="66" t="s">
        <v>2654</v>
      </c>
      <c r="D86" s="66" t="s">
        <v>527</v>
      </c>
      <c r="E86" s="68">
        <v>45999</v>
      </c>
      <c r="F86" s="67">
        <v>0</v>
      </c>
      <c r="G86" s="67">
        <v>0</v>
      </c>
      <c r="H86" s="67">
        <v>30</v>
      </c>
      <c r="I86" s="67">
        <v>89</v>
      </c>
      <c r="J86" s="66" t="s">
        <v>513</v>
      </c>
      <c r="K86" s="66" t="s">
        <v>473</v>
      </c>
      <c r="L86" s="67">
        <v>150</v>
      </c>
    </row>
    <row r="87" spans="1:12" x14ac:dyDescent="0.55000000000000004">
      <c r="A87" s="87">
        <v>45980.338472222225</v>
      </c>
      <c r="B87" s="67">
        <v>101</v>
      </c>
      <c r="C87" s="66" t="s">
        <v>2654</v>
      </c>
      <c r="D87" s="66" t="s">
        <v>527</v>
      </c>
      <c r="E87" s="68">
        <v>46002</v>
      </c>
      <c r="F87" s="67">
        <v>0</v>
      </c>
      <c r="G87" s="67">
        <v>0</v>
      </c>
      <c r="H87" s="67">
        <v>30</v>
      </c>
      <c r="I87" s="67">
        <v>93</v>
      </c>
      <c r="J87" s="66" t="s">
        <v>513</v>
      </c>
      <c r="K87" s="66" t="s">
        <v>473</v>
      </c>
      <c r="L87" s="67">
        <v>150</v>
      </c>
    </row>
    <row r="88" spans="1:12" x14ac:dyDescent="0.55000000000000004">
      <c r="A88" s="87">
        <v>45980.338472222225</v>
      </c>
      <c r="B88" s="67">
        <v>101</v>
      </c>
      <c r="C88" s="66" t="s">
        <v>2654</v>
      </c>
      <c r="D88" s="66" t="s">
        <v>527</v>
      </c>
      <c r="E88" s="68">
        <v>46003</v>
      </c>
      <c r="F88" s="67">
        <v>0</v>
      </c>
      <c r="G88" s="67">
        <v>8</v>
      </c>
      <c r="H88" s="67">
        <v>0</v>
      </c>
      <c r="I88" s="67">
        <v>96</v>
      </c>
      <c r="J88" s="66" t="s">
        <v>513</v>
      </c>
      <c r="K88" s="66" t="s">
        <v>473</v>
      </c>
      <c r="L88" s="67">
        <v>150</v>
      </c>
    </row>
    <row r="89" spans="1:12" x14ac:dyDescent="0.55000000000000004">
      <c r="A89" s="87">
        <v>45980.338472222225</v>
      </c>
      <c r="B89" s="67">
        <v>101</v>
      </c>
      <c r="C89" s="66" t="s">
        <v>2654</v>
      </c>
      <c r="D89" s="66" t="s">
        <v>527</v>
      </c>
      <c r="E89" s="68">
        <v>46006</v>
      </c>
      <c r="F89" s="67">
        <v>0</v>
      </c>
      <c r="G89" s="67">
        <v>8</v>
      </c>
      <c r="H89" s="67">
        <v>0</v>
      </c>
      <c r="I89" s="67">
        <v>93</v>
      </c>
      <c r="J89" s="66" t="s">
        <v>513</v>
      </c>
      <c r="K89" s="66" t="s">
        <v>473</v>
      </c>
      <c r="L89" s="67">
        <v>150</v>
      </c>
    </row>
    <row r="90" spans="1:12" x14ac:dyDescent="0.55000000000000004">
      <c r="A90" s="87">
        <v>45980.338472222225</v>
      </c>
      <c r="B90" s="67">
        <v>101</v>
      </c>
      <c r="C90" s="66" t="s">
        <v>2654</v>
      </c>
      <c r="D90" s="66" t="s">
        <v>527</v>
      </c>
      <c r="E90" s="68">
        <v>46007</v>
      </c>
      <c r="F90" s="67">
        <v>0</v>
      </c>
      <c r="G90" s="67">
        <v>24</v>
      </c>
      <c r="H90" s="67">
        <v>0</v>
      </c>
      <c r="I90" s="67">
        <v>96</v>
      </c>
      <c r="J90" s="66" t="s">
        <v>513</v>
      </c>
      <c r="K90" s="66" t="s">
        <v>473</v>
      </c>
      <c r="L90" s="67">
        <v>150</v>
      </c>
    </row>
    <row r="91" spans="1:12" x14ac:dyDescent="0.55000000000000004">
      <c r="A91" s="87">
        <v>45980.338472222225</v>
      </c>
      <c r="B91" s="67">
        <v>101</v>
      </c>
      <c r="C91" s="66" t="s">
        <v>2654</v>
      </c>
      <c r="D91" s="66" t="s">
        <v>527</v>
      </c>
      <c r="E91" s="68">
        <v>46009</v>
      </c>
      <c r="F91" s="67">
        <v>0</v>
      </c>
      <c r="G91" s="67">
        <v>26</v>
      </c>
      <c r="H91" s="67">
        <v>0</v>
      </c>
      <c r="I91" s="67">
        <v>99</v>
      </c>
      <c r="J91" s="66" t="s">
        <v>513</v>
      </c>
      <c r="K91" s="66" t="s">
        <v>473</v>
      </c>
      <c r="L91" s="67">
        <v>150</v>
      </c>
    </row>
    <row r="92" spans="1:12" x14ac:dyDescent="0.55000000000000004">
      <c r="A92" s="87">
        <v>45980.338472222225</v>
      </c>
      <c r="B92" s="67">
        <v>101</v>
      </c>
      <c r="C92" s="66" t="s">
        <v>2654</v>
      </c>
      <c r="D92" s="66" t="s">
        <v>527</v>
      </c>
      <c r="E92" s="68">
        <v>46010</v>
      </c>
      <c r="F92" s="67">
        <v>0</v>
      </c>
      <c r="G92" s="67">
        <v>28</v>
      </c>
      <c r="H92" s="67">
        <v>0</v>
      </c>
      <c r="I92" s="67">
        <v>98</v>
      </c>
      <c r="J92" s="66" t="s">
        <v>513</v>
      </c>
      <c r="K92" s="66" t="s">
        <v>473</v>
      </c>
      <c r="L92" s="67">
        <v>150</v>
      </c>
    </row>
    <row r="93" spans="1:12" x14ac:dyDescent="0.55000000000000004">
      <c r="A93" s="87">
        <v>45980.338472222225</v>
      </c>
      <c r="B93" s="67">
        <v>101</v>
      </c>
      <c r="C93" s="66" t="s">
        <v>2654</v>
      </c>
      <c r="D93" s="66" t="s">
        <v>527</v>
      </c>
      <c r="E93" s="68">
        <v>46011</v>
      </c>
      <c r="F93" s="67">
        <v>0</v>
      </c>
      <c r="G93" s="67">
        <v>28</v>
      </c>
      <c r="H93" s="67">
        <v>0</v>
      </c>
      <c r="I93" s="67">
        <v>55</v>
      </c>
      <c r="J93" s="66" t="s">
        <v>513</v>
      </c>
      <c r="K93" s="66" t="s">
        <v>473</v>
      </c>
      <c r="L93" s="67">
        <v>150</v>
      </c>
    </row>
    <row r="94" spans="1:12" x14ac:dyDescent="0.55000000000000004">
      <c r="A94" s="87">
        <v>45980.338472222225</v>
      </c>
      <c r="B94" s="67">
        <v>101</v>
      </c>
      <c r="C94" s="66" t="s">
        <v>2654</v>
      </c>
      <c r="D94" s="66" t="s">
        <v>527</v>
      </c>
      <c r="E94" s="68">
        <v>46013</v>
      </c>
      <c r="F94" s="67">
        <v>0</v>
      </c>
      <c r="G94" s="67">
        <v>28</v>
      </c>
      <c r="H94" s="67">
        <v>0</v>
      </c>
      <c r="I94" s="67">
        <v>89</v>
      </c>
      <c r="J94" s="66" t="s">
        <v>513</v>
      </c>
      <c r="K94" s="66" t="s">
        <v>473</v>
      </c>
      <c r="L94" s="67">
        <v>150</v>
      </c>
    </row>
    <row r="95" spans="1:12" x14ac:dyDescent="0.55000000000000004">
      <c r="A95" s="87">
        <v>45980.338472222225</v>
      </c>
      <c r="B95" s="67">
        <v>101</v>
      </c>
      <c r="C95" s="66" t="s">
        <v>2654</v>
      </c>
      <c r="D95" s="66" t="s">
        <v>527</v>
      </c>
      <c r="E95" s="68">
        <v>46014</v>
      </c>
      <c r="F95" s="67">
        <v>0</v>
      </c>
      <c r="G95" s="67">
        <v>22</v>
      </c>
      <c r="H95" s="67">
        <v>0</v>
      </c>
      <c r="I95" s="67">
        <v>97</v>
      </c>
      <c r="J95" s="66" t="s">
        <v>513</v>
      </c>
      <c r="K95" s="66" t="s">
        <v>473</v>
      </c>
      <c r="L95" s="67">
        <v>150</v>
      </c>
    </row>
    <row r="96" spans="1:12" x14ac:dyDescent="0.55000000000000004">
      <c r="A96" s="87">
        <v>45980.338472222225</v>
      </c>
      <c r="B96" s="67">
        <v>101</v>
      </c>
      <c r="C96" s="66" t="s">
        <v>2654</v>
      </c>
      <c r="D96" s="66" t="s">
        <v>2656</v>
      </c>
      <c r="E96" s="68">
        <v>45987</v>
      </c>
      <c r="F96" s="67">
        <v>0</v>
      </c>
      <c r="G96" s="67">
        <v>50</v>
      </c>
      <c r="H96" s="67">
        <v>0</v>
      </c>
      <c r="I96" s="67">
        <v>96</v>
      </c>
      <c r="J96" s="66" t="s">
        <v>513</v>
      </c>
      <c r="K96" s="66" t="s">
        <v>473</v>
      </c>
      <c r="L96" s="67">
        <v>150</v>
      </c>
    </row>
    <row r="97" spans="1:12" x14ac:dyDescent="0.55000000000000004">
      <c r="A97" s="87">
        <v>45980.338472222225</v>
      </c>
      <c r="B97" s="67">
        <v>101</v>
      </c>
      <c r="C97" s="66" t="s">
        <v>2654</v>
      </c>
      <c r="D97" s="66" t="s">
        <v>2656</v>
      </c>
      <c r="E97" s="68">
        <v>45988</v>
      </c>
      <c r="F97" s="67">
        <v>50</v>
      </c>
      <c r="G97" s="67">
        <v>50</v>
      </c>
      <c r="H97" s="67">
        <v>0</v>
      </c>
      <c r="I97" s="67">
        <v>90</v>
      </c>
      <c r="J97" s="66" t="s">
        <v>513</v>
      </c>
      <c r="K97" s="66" t="s">
        <v>473</v>
      </c>
      <c r="L97" s="67">
        <v>150</v>
      </c>
    </row>
    <row r="98" spans="1:12" x14ac:dyDescent="0.55000000000000004">
      <c r="A98" s="87">
        <v>45980.338472222225</v>
      </c>
      <c r="B98" s="67">
        <v>101</v>
      </c>
      <c r="C98" s="66" t="s">
        <v>2654</v>
      </c>
      <c r="D98" s="66" t="s">
        <v>2656</v>
      </c>
      <c r="E98" s="68">
        <v>45989</v>
      </c>
      <c r="F98" s="67">
        <v>50</v>
      </c>
      <c r="G98" s="67">
        <v>50</v>
      </c>
      <c r="H98" s="67">
        <v>0</v>
      </c>
      <c r="I98" s="67">
        <v>97</v>
      </c>
      <c r="J98" s="66" t="s">
        <v>513</v>
      </c>
      <c r="K98" s="66" t="s">
        <v>473</v>
      </c>
      <c r="L98" s="67">
        <v>150</v>
      </c>
    </row>
    <row r="99" spans="1:12" x14ac:dyDescent="0.55000000000000004">
      <c r="A99" s="87">
        <v>45980.338472222225</v>
      </c>
      <c r="B99" s="67">
        <v>101</v>
      </c>
      <c r="C99" s="66" t="s">
        <v>2654</v>
      </c>
      <c r="D99" s="66" t="s">
        <v>2656</v>
      </c>
      <c r="E99" s="68">
        <v>45990</v>
      </c>
      <c r="F99" s="67">
        <v>50</v>
      </c>
      <c r="G99" s="67">
        <v>75</v>
      </c>
      <c r="H99" s="67">
        <v>0</v>
      </c>
      <c r="I99" s="67">
        <v>98</v>
      </c>
      <c r="J99" s="66" t="s">
        <v>513</v>
      </c>
      <c r="K99" s="66" t="s">
        <v>473</v>
      </c>
      <c r="L99" s="67">
        <v>150</v>
      </c>
    </row>
    <row r="100" spans="1:12" x14ac:dyDescent="0.55000000000000004">
      <c r="A100" s="87">
        <v>45980.338472222225</v>
      </c>
      <c r="B100" s="67">
        <v>101</v>
      </c>
      <c r="C100" s="66" t="s">
        <v>2654</v>
      </c>
      <c r="D100" s="66" t="s">
        <v>2656</v>
      </c>
      <c r="E100" s="68">
        <v>45992</v>
      </c>
      <c r="F100" s="67">
        <v>50</v>
      </c>
      <c r="G100" s="67">
        <v>50</v>
      </c>
      <c r="H100" s="67">
        <v>0</v>
      </c>
      <c r="I100" s="67">
        <v>91</v>
      </c>
      <c r="J100" s="66" t="s">
        <v>513</v>
      </c>
      <c r="K100" s="66" t="s">
        <v>473</v>
      </c>
      <c r="L100" s="67">
        <v>150</v>
      </c>
    </row>
    <row r="101" spans="1:12" x14ac:dyDescent="0.55000000000000004">
      <c r="A101" s="87">
        <v>45980.338472222225</v>
      </c>
      <c r="B101" s="67">
        <v>101</v>
      </c>
      <c r="C101" s="66" t="s">
        <v>2654</v>
      </c>
      <c r="D101" s="66" t="s">
        <v>2656</v>
      </c>
      <c r="E101" s="68">
        <v>45993</v>
      </c>
      <c r="F101" s="67">
        <v>50</v>
      </c>
      <c r="G101" s="67">
        <v>50</v>
      </c>
      <c r="H101" s="67">
        <v>0</v>
      </c>
      <c r="I101" s="67">
        <v>93</v>
      </c>
      <c r="J101" s="66" t="s">
        <v>513</v>
      </c>
      <c r="K101" s="66" t="s">
        <v>473</v>
      </c>
      <c r="L101" s="67">
        <v>150</v>
      </c>
    </row>
    <row r="102" spans="1:12" x14ac:dyDescent="0.55000000000000004">
      <c r="A102" s="87">
        <v>45980.338472222225</v>
      </c>
      <c r="B102" s="67">
        <v>101</v>
      </c>
      <c r="C102" s="66" t="s">
        <v>2654</v>
      </c>
      <c r="D102" s="66" t="s">
        <v>2656</v>
      </c>
      <c r="E102" s="68">
        <v>45994</v>
      </c>
      <c r="F102" s="67">
        <v>50</v>
      </c>
      <c r="G102" s="67">
        <v>25</v>
      </c>
      <c r="H102" s="67">
        <v>0</v>
      </c>
      <c r="I102" s="67">
        <v>95</v>
      </c>
      <c r="J102" s="66" t="s">
        <v>513</v>
      </c>
      <c r="K102" s="66" t="s">
        <v>473</v>
      </c>
      <c r="L102" s="67">
        <v>150</v>
      </c>
    </row>
    <row r="103" spans="1:12" x14ac:dyDescent="0.55000000000000004">
      <c r="A103" s="87">
        <v>45980.338472222225</v>
      </c>
      <c r="B103" s="67">
        <v>101</v>
      </c>
      <c r="C103" s="66" t="s">
        <v>2654</v>
      </c>
      <c r="D103" s="66" t="s">
        <v>2656</v>
      </c>
      <c r="E103" s="68">
        <v>45995</v>
      </c>
      <c r="F103" s="67">
        <v>50</v>
      </c>
      <c r="G103" s="67">
        <v>50</v>
      </c>
      <c r="H103" s="67">
        <v>0</v>
      </c>
      <c r="I103" s="67">
        <v>93</v>
      </c>
      <c r="J103" s="66" t="s">
        <v>513</v>
      </c>
      <c r="K103" s="66" t="s">
        <v>473</v>
      </c>
      <c r="L103" s="67">
        <v>150</v>
      </c>
    </row>
    <row r="104" spans="1:12" x14ac:dyDescent="0.55000000000000004">
      <c r="A104" s="87">
        <v>45980.338472222225</v>
      </c>
      <c r="B104" s="67">
        <v>101</v>
      </c>
      <c r="C104" s="66" t="s">
        <v>2654</v>
      </c>
      <c r="D104" s="66" t="s">
        <v>2656</v>
      </c>
      <c r="E104" s="68">
        <v>45996</v>
      </c>
      <c r="F104" s="67">
        <v>50</v>
      </c>
      <c r="G104" s="67">
        <v>50</v>
      </c>
      <c r="H104" s="67">
        <v>0</v>
      </c>
      <c r="I104" s="67">
        <v>93</v>
      </c>
      <c r="J104" s="66" t="s">
        <v>513</v>
      </c>
      <c r="K104" s="66" t="s">
        <v>473</v>
      </c>
      <c r="L104" s="67">
        <v>150</v>
      </c>
    </row>
    <row r="105" spans="1:12" x14ac:dyDescent="0.55000000000000004">
      <c r="A105" s="87">
        <v>45980.338472222225</v>
      </c>
      <c r="B105" s="67">
        <v>101</v>
      </c>
      <c r="C105" s="66" t="s">
        <v>2654</v>
      </c>
      <c r="D105" s="66" t="s">
        <v>2656</v>
      </c>
      <c r="E105" s="68">
        <v>45999</v>
      </c>
      <c r="F105" s="67">
        <v>50</v>
      </c>
      <c r="G105" s="67">
        <v>50</v>
      </c>
      <c r="H105" s="67">
        <v>0</v>
      </c>
      <c r="I105" s="67">
        <v>89</v>
      </c>
      <c r="J105" s="66" t="s">
        <v>513</v>
      </c>
      <c r="K105" s="66" t="s">
        <v>473</v>
      </c>
      <c r="L105" s="67">
        <v>150</v>
      </c>
    </row>
    <row r="106" spans="1:12" x14ac:dyDescent="0.55000000000000004">
      <c r="A106" s="87">
        <v>45980.338472222225</v>
      </c>
      <c r="B106" s="67">
        <v>101</v>
      </c>
      <c r="C106" s="66" t="s">
        <v>2654</v>
      </c>
      <c r="D106" s="66" t="s">
        <v>2656</v>
      </c>
      <c r="E106" s="68">
        <v>46000</v>
      </c>
      <c r="F106" s="67">
        <v>50</v>
      </c>
      <c r="G106" s="67">
        <v>75</v>
      </c>
      <c r="H106" s="67">
        <v>0</v>
      </c>
      <c r="I106" s="67">
        <v>91</v>
      </c>
      <c r="J106" s="66" t="s">
        <v>513</v>
      </c>
      <c r="K106" s="66" t="s">
        <v>473</v>
      </c>
      <c r="L106" s="67">
        <v>150</v>
      </c>
    </row>
    <row r="107" spans="1:12" x14ac:dyDescent="0.55000000000000004">
      <c r="A107" s="87">
        <v>45980.338472222225</v>
      </c>
      <c r="B107" s="67">
        <v>101</v>
      </c>
      <c r="C107" s="66" t="s">
        <v>2654</v>
      </c>
      <c r="D107" s="66" t="s">
        <v>2656</v>
      </c>
      <c r="E107" s="68">
        <v>46001</v>
      </c>
      <c r="F107" s="67">
        <v>50</v>
      </c>
      <c r="G107" s="67">
        <v>50</v>
      </c>
      <c r="H107" s="67">
        <v>0</v>
      </c>
      <c r="I107" s="67">
        <v>88</v>
      </c>
      <c r="J107" s="66" t="s">
        <v>513</v>
      </c>
      <c r="K107" s="66" t="s">
        <v>473</v>
      </c>
      <c r="L107" s="67">
        <v>150</v>
      </c>
    </row>
    <row r="108" spans="1:12" x14ac:dyDescent="0.55000000000000004">
      <c r="A108" s="87">
        <v>45980.338472222225</v>
      </c>
      <c r="B108" s="67">
        <v>101</v>
      </c>
      <c r="C108" s="66" t="s">
        <v>2654</v>
      </c>
      <c r="D108" s="66" t="s">
        <v>2656</v>
      </c>
      <c r="E108" s="68">
        <v>46002</v>
      </c>
      <c r="F108" s="67">
        <v>50</v>
      </c>
      <c r="G108" s="67">
        <v>25</v>
      </c>
      <c r="H108" s="67">
        <v>0</v>
      </c>
      <c r="I108" s="67">
        <v>93</v>
      </c>
      <c r="J108" s="66" t="s">
        <v>513</v>
      </c>
      <c r="K108" s="66" t="s">
        <v>473</v>
      </c>
      <c r="L108" s="67">
        <v>150</v>
      </c>
    </row>
    <row r="109" spans="1:12" x14ac:dyDescent="0.55000000000000004">
      <c r="A109" s="87">
        <v>45980.338472222225</v>
      </c>
      <c r="B109" s="67">
        <v>101</v>
      </c>
      <c r="C109" s="66" t="s">
        <v>2654</v>
      </c>
      <c r="D109" s="66" t="s">
        <v>2656</v>
      </c>
      <c r="E109" s="68">
        <v>46003</v>
      </c>
      <c r="F109" s="67">
        <v>50</v>
      </c>
      <c r="G109" s="67">
        <v>50</v>
      </c>
      <c r="H109" s="67">
        <v>0</v>
      </c>
      <c r="I109" s="67">
        <v>96</v>
      </c>
      <c r="J109" s="66" t="s">
        <v>513</v>
      </c>
      <c r="K109" s="66" t="s">
        <v>473</v>
      </c>
      <c r="L109" s="67">
        <v>150</v>
      </c>
    </row>
    <row r="110" spans="1:12" x14ac:dyDescent="0.55000000000000004">
      <c r="A110" s="87">
        <v>45980.338472222225</v>
      </c>
      <c r="B110" s="67">
        <v>101</v>
      </c>
      <c r="C110" s="66" t="s">
        <v>2654</v>
      </c>
      <c r="D110" s="66" t="s">
        <v>2656</v>
      </c>
      <c r="E110" s="68">
        <v>46006</v>
      </c>
      <c r="F110" s="67">
        <v>50</v>
      </c>
      <c r="G110" s="67">
        <v>50</v>
      </c>
      <c r="H110" s="67">
        <v>0</v>
      </c>
      <c r="I110" s="67">
        <v>93</v>
      </c>
      <c r="J110" s="66" t="s">
        <v>513</v>
      </c>
      <c r="K110" s="66" t="s">
        <v>473</v>
      </c>
      <c r="L110" s="67">
        <v>150</v>
      </c>
    </row>
    <row r="111" spans="1:12" x14ac:dyDescent="0.55000000000000004">
      <c r="A111" s="87">
        <v>45980.338472222225</v>
      </c>
      <c r="B111" s="67">
        <v>101</v>
      </c>
      <c r="C111" s="66" t="s">
        <v>2654</v>
      </c>
      <c r="D111" s="66" t="s">
        <v>2656</v>
      </c>
      <c r="E111" s="68">
        <v>46007</v>
      </c>
      <c r="F111" s="67">
        <v>50</v>
      </c>
      <c r="G111" s="67">
        <v>50</v>
      </c>
      <c r="H111" s="67">
        <v>0</v>
      </c>
      <c r="I111" s="67">
        <v>96</v>
      </c>
      <c r="J111" s="66" t="s">
        <v>513</v>
      </c>
      <c r="K111" s="66" t="s">
        <v>473</v>
      </c>
      <c r="L111" s="67">
        <v>150</v>
      </c>
    </row>
    <row r="112" spans="1:12" x14ac:dyDescent="0.55000000000000004">
      <c r="A112" s="87">
        <v>45980.338472222225</v>
      </c>
      <c r="B112" s="67">
        <v>101</v>
      </c>
      <c r="C112" s="66" t="s">
        <v>2654</v>
      </c>
      <c r="D112" s="66" t="s">
        <v>2656</v>
      </c>
      <c r="E112" s="68">
        <v>46008</v>
      </c>
      <c r="F112" s="67">
        <v>50</v>
      </c>
      <c r="G112" s="67">
        <v>75</v>
      </c>
      <c r="H112" s="67">
        <v>0</v>
      </c>
      <c r="I112" s="67">
        <v>96</v>
      </c>
      <c r="J112" s="66" t="s">
        <v>513</v>
      </c>
      <c r="K112" s="66" t="s">
        <v>473</v>
      </c>
      <c r="L112" s="67">
        <v>150</v>
      </c>
    </row>
    <row r="113" spans="1:12" x14ac:dyDescent="0.55000000000000004">
      <c r="A113" s="87">
        <v>45980.338472222225</v>
      </c>
      <c r="B113" s="67">
        <v>101</v>
      </c>
      <c r="C113" s="66" t="s">
        <v>2654</v>
      </c>
      <c r="D113" s="66" t="s">
        <v>2656</v>
      </c>
      <c r="E113" s="68">
        <v>46009</v>
      </c>
      <c r="F113" s="67">
        <v>50</v>
      </c>
      <c r="G113" s="67">
        <v>25</v>
      </c>
      <c r="H113" s="67">
        <v>0</v>
      </c>
      <c r="I113" s="67">
        <v>99</v>
      </c>
      <c r="J113" s="66" t="s">
        <v>513</v>
      </c>
      <c r="K113" s="66" t="s">
        <v>473</v>
      </c>
      <c r="L113" s="67">
        <v>150</v>
      </c>
    </row>
    <row r="114" spans="1:12" x14ac:dyDescent="0.55000000000000004">
      <c r="A114" s="87">
        <v>45980.338472222225</v>
      </c>
      <c r="B114" s="67">
        <v>101</v>
      </c>
      <c r="C114" s="66" t="s">
        <v>2654</v>
      </c>
      <c r="D114" s="66" t="s">
        <v>2656</v>
      </c>
      <c r="E114" s="68">
        <v>46010</v>
      </c>
      <c r="F114" s="67">
        <v>50</v>
      </c>
      <c r="G114" s="67">
        <v>50</v>
      </c>
      <c r="H114" s="67">
        <v>0</v>
      </c>
      <c r="I114" s="67">
        <v>98</v>
      </c>
      <c r="J114" s="66" t="s">
        <v>513</v>
      </c>
      <c r="K114" s="66" t="s">
        <v>473</v>
      </c>
      <c r="L114" s="67">
        <v>150</v>
      </c>
    </row>
    <row r="115" spans="1:12" x14ac:dyDescent="0.55000000000000004">
      <c r="A115" s="87">
        <v>45980.338472222225</v>
      </c>
      <c r="B115" s="67">
        <v>101</v>
      </c>
      <c r="C115" s="66" t="s">
        <v>2654</v>
      </c>
      <c r="D115" s="66" t="s">
        <v>2656</v>
      </c>
      <c r="E115" s="68">
        <v>46011</v>
      </c>
      <c r="F115" s="67">
        <v>50</v>
      </c>
      <c r="G115" s="67">
        <v>50</v>
      </c>
      <c r="H115" s="67">
        <v>0</v>
      </c>
      <c r="I115" s="67">
        <v>55</v>
      </c>
      <c r="J115" s="66" t="s">
        <v>513</v>
      </c>
      <c r="K115" s="66" t="s">
        <v>473</v>
      </c>
      <c r="L115" s="67">
        <v>150</v>
      </c>
    </row>
    <row r="116" spans="1:12" x14ac:dyDescent="0.55000000000000004">
      <c r="A116" s="87">
        <v>45980.338472222225</v>
      </c>
      <c r="B116" s="67">
        <v>101</v>
      </c>
      <c r="C116" s="66" t="s">
        <v>2654</v>
      </c>
      <c r="D116" s="66" t="s">
        <v>2656</v>
      </c>
      <c r="E116" s="68">
        <v>46013</v>
      </c>
      <c r="F116" s="67">
        <v>50</v>
      </c>
      <c r="G116" s="67">
        <v>50</v>
      </c>
      <c r="H116" s="67">
        <v>0</v>
      </c>
      <c r="I116" s="67">
        <v>89</v>
      </c>
      <c r="J116" s="66" t="s">
        <v>513</v>
      </c>
      <c r="K116" s="66" t="s">
        <v>473</v>
      </c>
      <c r="L116" s="67">
        <v>150</v>
      </c>
    </row>
    <row r="117" spans="1:12" x14ac:dyDescent="0.55000000000000004">
      <c r="A117" s="87">
        <v>45980.338472222225</v>
      </c>
      <c r="B117" s="67">
        <v>101</v>
      </c>
      <c r="C117" s="66" t="s">
        <v>2654</v>
      </c>
      <c r="D117" s="66" t="s">
        <v>2656</v>
      </c>
      <c r="E117" s="68">
        <v>46014</v>
      </c>
      <c r="F117" s="67">
        <v>50</v>
      </c>
      <c r="G117" s="67">
        <v>50</v>
      </c>
      <c r="H117" s="67">
        <v>0</v>
      </c>
      <c r="I117" s="67">
        <v>97</v>
      </c>
      <c r="J117" s="66" t="s">
        <v>513</v>
      </c>
      <c r="K117" s="66" t="s">
        <v>473</v>
      </c>
      <c r="L117" s="67">
        <v>150</v>
      </c>
    </row>
    <row r="118" spans="1:12" x14ac:dyDescent="0.55000000000000004">
      <c r="A118" s="87">
        <v>45980.338472222225</v>
      </c>
      <c r="B118" s="67">
        <v>101</v>
      </c>
      <c r="C118" s="66" t="s">
        <v>2654</v>
      </c>
      <c r="D118" s="66" t="s">
        <v>2656</v>
      </c>
      <c r="E118" s="68">
        <v>46015</v>
      </c>
      <c r="F118" s="67">
        <v>50</v>
      </c>
      <c r="G118" s="67">
        <v>50</v>
      </c>
      <c r="H118" s="67">
        <v>0</v>
      </c>
      <c r="I118" s="67">
        <v>97</v>
      </c>
      <c r="J118" s="66" t="s">
        <v>513</v>
      </c>
      <c r="K118" s="66" t="s">
        <v>473</v>
      </c>
      <c r="L118" s="67">
        <v>150</v>
      </c>
    </row>
    <row r="119" spans="1:12" x14ac:dyDescent="0.55000000000000004">
      <c r="A119" s="87">
        <v>45980.338472222225</v>
      </c>
      <c r="B119" s="67">
        <v>101</v>
      </c>
      <c r="C119" s="66" t="s">
        <v>2654</v>
      </c>
      <c r="D119" s="66" t="s">
        <v>2656</v>
      </c>
      <c r="E119" s="68">
        <v>46016</v>
      </c>
      <c r="F119" s="67">
        <v>50</v>
      </c>
      <c r="G119" s="67">
        <v>50</v>
      </c>
      <c r="H119" s="67">
        <v>0</v>
      </c>
      <c r="I119" s="67">
        <v>58</v>
      </c>
      <c r="J119" s="66" t="s">
        <v>513</v>
      </c>
      <c r="K119" s="66" t="s">
        <v>473</v>
      </c>
      <c r="L119" s="67">
        <v>150</v>
      </c>
    </row>
    <row r="120" spans="1:12" x14ac:dyDescent="0.55000000000000004">
      <c r="A120" s="87">
        <v>45980.338472222225</v>
      </c>
      <c r="B120" s="67">
        <v>101</v>
      </c>
      <c r="C120" s="66" t="s">
        <v>2654</v>
      </c>
      <c r="D120" s="66" t="s">
        <v>2656</v>
      </c>
      <c r="E120" s="68">
        <v>46017</v>
      </c>
      <c r="F120" s="67">
        <v>50</v>
      </c>
      <c r="G120" s="67">
        <v>0</v>
      </c>
      <c r="H120" s="67">
        <v>0</v>
      </c>
      <c r="I120" s="67">
        <v>0</v>
      </c>
      <c r="J120" s="66" t="s">
        <v>513</v>
      </c>
      <c r="K120" s="66" t="s">
        <v>473</v>
      </c>
      <c r="L120" s="67">
        <v>150</v>
      </c>
    </row>
    <row r="121" spans="1:12" x14ac:dyDescent="0.55000000000000004">
      <c r="A121" s="87">
        <v>45980.338472222225</v>
      </c>
      <c r="B121" s="67">
        <v>101</v>
      </c>
      <c r="C121" s="66" t="s">
        <v>2654</v>
      </c>
      <c r="D121" s="66" t="s">
        <v>2657</v>
      </c>
      <c r="E121" s="68">
        <v>45987</v>
      </c>
      <c r="F121" s="67">
        <v>0</v>
      </c>
      <c r="G121" s="67">
        <v>65</v>
      </c>
      <c r="H121" s="67">
        <v>0</v>
      </c>
      <c r="I121" s="67">
        <v>96</v>
      </c>
      <c r="J121" s="66" t="s">
        <v>532</v>
      </c>
      <c r="K121" s="66" t="s">
        <v>473</v>
      </c>
      <c r="L121" s="67">
        <v>150</v>
      </c>
    </row>
    <row r="122" spans="1:12" x14ac:dyDescent="0.55000000000000004">
      <c r="A122" s="87">
        <v>45980.338472222225</v>
      </c>
      <c r="B122" s="67">
        <v>101</v>
      </c>
      <c r="C122" s="66" t="s">
        <v>2654</v>
      </c>
      <c r="D122" s="66" t="s">
        <v>2657</v>
      </c>
      <c r="E122" s="68">
        <v>45988</v>
      </c>
      <c r="F122" s="67">
        <v>65</v>
      </c>
      <c r="G122" s="67">
        <v>55</v>
      </c>
      <c r="H122" s="67">
        <v>0</v>
      </c>
      <c r="I122" s="67">
        <v>90</v>
      </c>
      <c r="J122" s="66" t="s">
        <v>532</v>
      </c>
      <c r="K122" s="66" t="s">
        <v>473</v>
      </c>
      <c r="L122" s="67">
        <v>150</v>
      </c>
    </row>
    <row r="123" spans="1:12" x14ac:dyDescent="0.55000000000000004">
      <c r="A123" s="87">
        <v>45980.338472222225</v>
      </c>
      <c r="B123" s="67">
        <v>101</v>
      </c>
      <c r="C123" s="66" t="s">
        <v>2654</v>
      </c>
      <c r="D123" s="66" t="s">
        <v>2657</v>
      </c>
      <c r="E123" s="68">
        <v>45989</v>
      </c>
      <c r="F123" s="67">
        <v>55</v>
      </c>
      <c r="G123" s="67">
        <v>69</v>
      </c>
      <c r="H123" s="67">
        <v>0</v>
      </c>
      <c r="I123" s="67">
        <v>97</v>
      </c>
      <c r="J123" s="66" t="s">
        <v>532</v>
      </c>
      <c r="K123" s="66" t="s">
        <v>473</v>
      </c>
      <c r="L123" s="67">
        <v>150</v>
      </c>
    </row>
    <row r="124" spans="1:12" x14ac:dyDescent="0.55000000000000004">
      <c r="A124" s="87">
        <v>45980.338472222225</v>
      </c>
      <c r="B124" s="67">
        <v>101</v>
      </c>
      <c r="C124" s="66" t="s">
        <v>2654</v>
      </c>
      <c r="D124" s="66" t="s">
        <v>2657</v>
      </c>
      <c r="E124" s="68">
        <v>45990</v>
      </c>
      <c r="F124" s="67">
        <v>69</v>
      </c>
      <c r="G124" s="67">
        <v>67</v>
      </c>
      <c r="H124" s="67">
        <v>0</v>
      </c>
      <c r="I124" s="67">
        <v>98</v>
      </c>
      <c r="J124" s="66" t="s">
        <v>532</v>
      </c>
      <c r="K124" s="66" t="s">
        <v>473</v>
      </c>
      <c r="L124" s="67">
        <v>150</v>
      </c>
    </row>
    <row r="125" spans="1:12" x14ac:dyDescent="0.55000000000000004">
      <c r="A125" s="87">
        <v>45980.338472222225</v>
      </c>
      <c r="B125" s="67">
        <v>101</v>
      </c>
      <c r="C125" s="66" t="s">
        <v>2654</v>
      </c>
      <c r="D125" s="66" t="s">
        <v>2657</v>
      </c>
      <c r="E125" s="68">
        <v>45992</v>
      </c>
      <c r="F125" s="67">
        <v>67</v>
      </c>
      <c r="G125" s="67">
        <v>64</v>
      </c>
      <c r="H125" s="67">
        <v>0</v>
      </c>
      <c r="I125" s="67">
        <v>91</v>
      </c>
      <c r="J125" s="66" t="s">
        <v>532</v>
      </c>
      <c r="K125" s="66" t="s">
        <v>473</v>
      </c>
      <c r="L125" s="67">
        <v>150</v>
      </c>
    </row>
    <row r="126" spans="1:12" x14ac:dyDescent="0.55000000000000004">
      <c r="A126" s="87">
        <v>45980.338472222225</v>
      </c>
      <c r="B126" s="67">
        <v>101</v>
      </c>
      <c r="C126" s="66" t="s">
        <v>2654</v>
      </c>
      <c r="D126" s="66" t="s">
        <v>2657</v>
      </c>
      <c r="E126" s="68">
        <v>45993</v>
      </c>
      <c r="F126" s="67">
        <v>64</v>
      </c>
      <c r="G126" s="67">
        <v>70</v>
      </c>
      <c r="H126" s="67">
        <v>0</v>
      </c>
      <c r="I126" s="67">
        <v>93</v>
      </c>
      <c r="J126" s="66" t="s">
        <v>532</v>
      </c>
      <c r="K126" s="66" t="s">
        <v>473</v>
      </c>
      <c r="L126" s="67">
        <v>150</v>
      </c>
    </row>
    <row r="127" spans="1:12" x14ac:dyDescent="0.55000000000000004">
      <c r="A127" s="87">
        <v>45980.338472222225</v>
      </c>
      <c r="B127" s="67">
        <v>101</v>
      </c>
      <c r="C127" s="66" t="s">
        <v>2654</v>
      </c>
      <c r="D127" s="66" t="s">
        <v>2657</v>
      </c>
      <c r="E127" s="68">
        <v>45994</v>
      </c>
      <c r="F127" s="67">
        <v>70</v>
      </c>
      <c r="G127" s="67">
        <v>70</v>
      </c>
      <c r="H127" s="67">
        <v>0</v>
      </c>
      <c r="I127" s="67">
        <v>95</v>
      </c>
      <c r="J127" s="66" t="s">
        <v>532</v>
      </c>
      <c r="K127" s="66" t="s">
        <v>473</v>
      </c>
      <c r="L127" s="67">
        <v>150</v>
      </c>
    </row>
    <row r="128" spans="1:12" x14ac:dyDescent="0.55000000000000004">
      <c r="A128" s="87">
        <v>45980.338472222225</v>
      </c>
      <c r="B128" s="67">
        <v>101</v>
      </c>
      <c r="C128" s="66" t="s">
        <v>2654</v>
      </c>
      <c r="D128" s="66" t="s">
        <v>2657</v>
      </c>
      <c r="E128" s="68">
        <v>45995</v>
      </c>
      <c r="F128" s="67">
        <v>70</v>
      </c>
      <c r="G128" s="67">
        <v>70</v>
      </c>
      <c r="H128" s="67">
        <v>0</v>
      </c>
      <c r="I128" s="67">
        <v>93</v>
      </c>
      <c r="J128" s="66" t="s">
        <v>532</v>
      </c>
      <c r="K128" s="66" t="s">
        <v>473</v>
      </c>
      <c r="L128" s="67">
        <v>150</v>
      </c>
    </row>
    <row r="129" spans="1:12" x14ac:dyDescent="0.55000000000000004">
      <c r="A129" s="87">
        <v>45980.338472222225</v>
      </c>
      <c r="B129" s="67">
        <v>101</v>
      </c>
      <c r="C129" s="66" t="s">
        <v>2654</v>
      </c>
      <c r="D129" s="66" t="s">
        <v>2657</v>
      </c>
      <c r="E129" s="68">
        <v>45996</v>
      </c>
      <c r="F129" s="67">
        <v>70</v>
      </c>
      <c r="G129" s="67">
        <v>70</v>
      </c>
      <c r="H129" s="67">
        <v>0</v>
      </c>
      <c r="I129" s="67">
        <v>93</v>
      </c>
      <c r="J129" s="66" t="s">
        <v>532</v>
      </c>
      <c r="K129" s="66" t="s">
        <v>473</v>
      </c>
      <c r="L129" s="67">
        <v>150</v>
      </c>
    </row>
    <row r="130" spans="1:12" x14ac:dyDescent="0.55000000000000004">
      <c r="A130" s="87">
        <v>45980.338472222225</v>
      </c>
      <c r="B130" s="67">
        <v>101</v>
      </c>
      <c r="C130" s="66" t="s">
        <v>2654</v>
      </c>
      <c r="D130" s="66" t="s">
        <v>2657</v>
      </c>
      <c r="E130" s="68">
        <v>45999</v>
      </c>
      <c r="F130" s="67">
        <v>70</v>
      </c>
      <c r="G130" s="67">
        <v>33</v>
      </c>
      <c r="H130" s="67">
        <v>0</v>
      </c>
      <c r="I130" s="67">
        <v>89</v>
      </c>
      <c r="J130" s="66" t="s">
        <v>532</v>
      </c>
      <c r="K130" s="66" t="s">
        <v>473</v>
      </c>
      <c r="L130" s="67">
        <v>150</v>
      </c>
    </row>
    <row r="131" spans="1:12" x14ac:dyDescent="0.55000000000000004">
      <c r="A131" s="87">
        <v>45980.338472222225</v>
      </c>
      <c r="B131" s="67">
        <v>101</v>
      </c>
      <c r="C131" s="66" t="s">
        <v>2654</v>
      </c>
      <c r="D131" s="66" t="s">
        <v>2657</v>
      </c>
      <c r="E131" s="68">
        <v>46000</v>
      </c>
      <c r="F131" s="67">
        <v>33</v>
      </c>
      <c r="G131" s="67">
        <v>47</v>
      </c>
      <c r="H131" s="67">
        <v>0</v>
      </c>
      <c r="I131" s="67">
        <v>91</v>
      </c>
      <c r="J131" s="66" t="s">
        <v>532</v>
      </c>
      <c r="K131" s="66" t="s">
        <v>473</v>
      </c>
      <c r="L131" s="67">
        <v>150</v>
      </c>
    </row>
    <row r="132" spans="1:12" x14ac:dyDescent="0.55000000000000004">
      <c r="A132" s="87">
        <v>45980.338472222225</v>
      </c>
      <c r="B132" s="67">
        <v>101</v>
      </c>
      <c r="C132" s="66" t="s">
        <v>2654</v>
      </c>
      <c r="D132" s="66" t="s">
        <v>2657</v>
      </c>
      <c r="E132" s="68">
        <v>46001</v>
      </c>
      <c r="F132" s="67">
        <v>47</v>
      </c>
      <c r="G132" s="67">
        <v>64</v>
      </c>
      <c r="H132" s="67">
        <v>0</v>
      </c>
      <c r="I132" s="67">
        <v>88</v>
      </c>
      <c r="J132" s="66" t="s">
        <v>532</v>
      </c>
      <c r="K132" s="66" t="s">
        <v>473</v>
      </c>
      <c r="L132" s="67">
        <v>150</v>
      </c>
    </row>
    <row r="133" spans="1:12" x14ac:dyDescent="0.55000000000000004">
      <c r="A133" s="87">
        <v>45980.338472222225</v>
      </c>
      <c r="B133" s="67">
        <v>101</v>
      </c>
      <c r="C133" s="66" t="s">
        <v>2654</v>
      </c>
      <c r="D133" s="66" t="s">
        <v>2657</v>
      </c>
      <c r="E133" s="68">
        <v>46002</v>
      </c>
      <c r="F133" s="67">
        <v>64</v>
      </c>
      <c r="G133" s="67">
        <v>64</v>
      </c>
      <c r="H133" s="67">
        <v>0</v>
      </c>
      <c r="I133" s="67">
        <v>93</v>
      </c>
      <c r="J133" s="66" t="s">
        <v>532</v>
      </c>
      <c r="K133" s="66" t="s">
        <v>473</v>
      </c>
      <c r="L133" s="67">
        <v>150</v>
      </c>
    </row>
    <row r="134" spans="1:12" x14ac:dyDescent="0.55000000000000004">
      <c r="A134" s="87">
        <v>45980.338472222225</v>
      </c>
      <c r="B134" s="67">
        <v>101</v>
      </c>
      <c r="C134" s="66" t="s">
        <v>2654</v>
      </c>
      <c r="D134" s="66" t="s">
        <v>2657</v>
      </c>
      <c r="E134" s="68">
        <v>46003</v>
      </c>
      <c r="F134" s="67">
        <v>64</v>
      </c>
      <c r="G134" s="67">
        <v>69</v>
      </c>
      <c r="H134" s="67">
        <v>0</v>
      </c>
      <c r="I134" s="67">
        <v>96</v>
      </c>
      <c r="J134" s="66" t="s">
        <v>532</v>
      </c>
      <c r="K134" s="66" t="s">
        <v>473</v>
      </c>
      <c r="L134" s="67">
        <v>150</v>
      </c>
    </row>
    <row r="135" spans="1:12" x14ac:dyDescent="0.55000000000000004">
      <c r="A135" s="87">
        <v>45980.338472222225</v>
      </c>
      <c r="B135" s="67">
        <v>101</v>
      </c>
      <c r="C135" s="66" t="s">
        <v>2654</v>
      </c>
      <c r="D135" s="66" t="s">
        <v>2657</v>
      </c>
      <c r="E135" s="68">
        <v>46006</v>
      </c>
      <c r="F135" s="67">
        <v>69</v>
      </c>
      <c r="G135" s="67">
        <v>61</v>
      </c>
      <c r="H135" s="67">
        <v>0</v>
      </c>
      <c r="I135" s="67">
        <v>93</v>
      </c>
      <c r="J135" s="66" t="s">
        <v>532</v>
      </c>
      <c r="K135" s="66" t="s">
        <v>473</v>
      </c>
      <c r="L135" s="67">
        <v>150</v>
      </c>
    </row>
    <row r="136" spans="1:12" x14ac:dyDescent="0.55000000000000004">
      <c r="A136" s="87">
        <v>45980.338472222225</v>
      </c>
      <c r="B136" s="67">
        <v>101</v>
      </c>
      <c r="C136" s="66" t="s">
        <v>2654</v>
      </c>
      <c r="D136" s="66" t="s">
        <v>2657</v>
      </c>
      <c r="E136" s="68">
        <v>46007</v>
      </c>
      <c r="F136" s="67">
        <v>61</v>
      </c>
      <c r="G136" s="67">
        <v>54</v>
      </c>
      <c r="H136" s="67">
        <v>0</v>
      </c>
      <c r="I136" s="67">
        <v>96</v>
      </c>
      <c r="J136" s="66" t="s">
        <v>532</v>
      </c>
      <c r="K136" s="66" t="s">
        <v>473</v>
      </c>
      <c r="L136" s="67">
        <v>150</v>
      </c>
    </row>
    <row r="137" spans="1:12" x14ac:dyDescent="0.55000000000000004">
      <c r="A137" s="87">
        <v>45980.338472222225</v>
      </c>
      <c r="B137" s="67">
        <v>101</v>
      </c>
      <c r="C137" s="66" t="s">
        <v>2654</v>
      </c>
      <c r="D137" s="66" t="s">
        <v>2657</v>
      </c>
      <c r="E137" s="68">
        <v>46008</v>
      </c>
      <c r="F137" s="67">
        <v>54</v>
      </c>
      <c r="G137" s="67">
        <v>53</v>
      </c>
      <c r="H137" s="67">
        <v>0</v>
      </c>
      <c r="I137" s="67">
        <v>96</v>
      </c>
      <c r="J137" s="66" t="s">
        <v>532</v>
      </c>
      <c r="K137" s="66" t="s">
        <v>473</v>
      </c>
      <c r="L137" s="67">
        <v>150</v>
      </c>
    </row>
    <row r="138" spans="1:12" x14ac:dyDescent="0.55000000000000004">
      <c r="A138" s="87">
        <v>45980.338472222225</v>
      </c>
      <c r="B138" s="67">
        <v>101</v>
      </c>
      <c r="C138" s="66" t="s">
        <v>2654</v>
      </c>
      <c r="D138" s="66" t="s">
        <v>2657</v>
      </c>
      <c r="E138" s="68">
        <v>46009</v>
      </c>
      <c r="F138" s="67">
        <v>53</v>
      </c>
      <c r="G138" s="67">
        <v>70</v>
      </c>
      <c r="H138" s="67">
        <v>0</v>
      </c>
      <c r="I138" s="67">
        <v>99</v>
      </c>
      <c r="J138" s="66" t="s">
        <v>532</v>
      </c>
      <c r="K138" s="66" t="s">
        <v>473</v>
      </c>
      <c r="L138" s="67">
        <v>150</v>
      </c>
    </row>
    <row r="139" spans="1:12" x14ac:dyDescent="0.55000000000000004">
      <c r="A139" s="87">
        <v>45980.338472222225</v>
      </c>
      <c r="B139" s="67">
        <v>101</v>
      </c>
      <c r="C139" s="66" t="s">
        <v>2654</v>
      </c>
      <c r="D139" s="66" t="s">
        <v>2657</v>
      </c>
      <c r="E139" s="68">
        <v>46010</v>
      </c>
      <c r="F139" s="67">
        <v>70</v>
      </c>
      <c r="G139" s="67">
        <v>66</v>
      </c>
      <c r="H139" s="67">
        <v>0</v>
      </c>
      <c r="I139" s="67">
        <v>98</v>
      </c>
      <c r="J139" s="66" t="s">
        <v>532</v>
      </c>
      <c r="K139" s="66" t="s">
        <v>473</v>
      </c>
      <c r="L139" s="67">
        <v>150</v>
      </c>
    </row>
    <row r="140" spans="1:12" x14ac:dyDescent="0.55000000000000004">
      <c r="A140" s="87">
        <v>45980.338472222225</v>
      </c>
      <c r="B140" s="67">
        <v>101</v>
      </c>
      <c r="C140" s="66" t="s">
        <v>2654</v>
      </c>
      <c r="D140" s="66" t="s">
        <v>2657</v>
      </c>
      <c r="E140" s="68">
        <v>46011</v>
      </c>
      <c r="F140" s="67">
        <v>66</v>
      </c>
      <c r="G140" s="67">
        <v>70</v>
      </c>
      <c r="H140" s="67">
        <v>0</v>
      </c>
      <c r="I140" s="67">
        <v>55</v>
      </c>
      <c r="J140" s="66" t="s">
        <v>532</v>
      </c>
      <c r="K140" s="66" t="s">
        <v>473</v>
      </c>
      <c r="L140" s="67">
        <v>150</v>
      </c>
    </row>
    <row r="141" spans="1:12" x14ac:dyDescent="0.55000000000000004">
      <c r="A141" s="87">
        <v>45980.338472222225</v>
      </c>
      <c r="B141" s="67">
        <v>101</v>
      </c>
      <c r="C141" s="66" t="s">
        <v>2654</v>
      </c>
      <c r="D141" s="66" t="s">
        <v>2657</v>
      </c>
      <c r="E141" s="68">
        <v>46013</v>
      </c>
      <c r="F141" s="67">
        <v>70</v>
      </c>
      <c r="G141" s="67">
        <v>70</v>
      </c>
      <c r="H141" s="67">
        <v>0</v>
      </c>
      <c r="I141" s="67">
        <v>89</v>
      </c>
      <c r="J141" s="66" t="s">
        <v>532</v>
      </c>
      <c r="K141" s="66" t="s">
        <v>473</v>
      </c>
      <c r="L141" s="67">
        <v>150</v>
      </c>
    </row>
    <row r="142" spans="1:12" x14ac:dyDescent="0.55000000000000004">
      <c r="A142" s="87">
        <v>45980.338472222225</v>
      </c>
      <c r="B142" s="67">
        <v>101</v>
      </c>
      <c r="C142" s="66" t="s">
        <v>2654</v>
      </c>
      <c r="D142" s="66" t="s">
        <v>2657</v>
      </c>
      <c r="E142" s="68">
        <v>46014</v>
      </c>
      <c r="F142" s="67">
        <v>70</v>
      </c>
      <c r="G142" s="67">
        <v>70</v>
      </c>
      <c r="H142" s="67">
        <v>0</v>
      </c>
      <c r="I142" s="67">
        <v>97</v>
      </c>
      <c r="J142" s="66" t="s">
        <v>532</v>
      </c>
      <c r="K142" s="66" t="s">
        <v>473</v>
      </c>
      <c r="L142" s="67">
        <v>150</v>
      </c>
    </row>
    <row r="143" spans="1:12" x14ac:dyDescent="0.55000000000000004">
      <c r="A143" s="87">
        <v>45980.338472222225</v>
      </c>
      <c r="B143" s="67">
        <v>101</v>
      </c>
      <c r="C143" s="66" t="s">
        <v>2654</v>
      </c>
      <c r="D143" s="66" t="s">
        <v>2657</v>
      </c>
      <c r="E143" s="68">
        <v>46015</v>
      </c>
      <c r="F143" s="67">
        <v>70</v>
      </c>
      <c r="G143" s="67">
        <v>68</v>
      </c>
      <c r="H143" s="67">
        <v>0</v>
      </c>
      <c r="I143" s="67">
        <v>97</v>
      </c>
      <c r="J143" s="66" t="s">
        <v>532</v>
      </c>
      <c r="K143" s="66" t="s">
        <v>473</v>
      </c>
      <c r="L143" s="67">
        <v>150</v>
      </c>
    </row>
    <row r="144" spans="1:12" x14ac:dyDescent="0.55000000000000004">
      <c r="A144" s="87">
        <v>45980.338472222225</v>
      </c>
      <c r="B144" s="67">
        <v>101</v>
      </c>
      <c r="C144" s="66" t="s">
        <v>2654</v>
      </c>
      <c r="D144" s="66" t="s">
        <v>2657</v>
      </c>
      <c r="E144" s="68">
        <v>46016</v>
      </c>
      <c r="F144" s="67">
        <v>68</v>
      </c>
      <c r="G144" s="67">
        <v>70</v>
      </c>
      <c r="H144" s="67">
        <v>0</v>
      </c>
      <c r="I144" s="67">
        <v>58</v>
      </c>
      <c r="J144" s="66" t="s">
        <v>532</v>
      </c>
      <c r="K144" s="66" t="s">
        <v>473</v>
      </c>
      <c r="L144" s="67">
        <v>150</v>
      </c>
    </row>
    <row r="145" spans="1:12" x14ac:dyDescent="0.55000000000000004">
      <c r="A145" s="87">
        <v>45980.338472222225</v>
      </c>
      <c r="B145" s="67">
        <v>101</v>
      </c>
      <c r="C145" s="66" t="s">
        <v>2654</v>
      </c>
      <c r="D145" s="66" t="s">
        <v>2657</v>
      </c>
      <c r="E145" s="68">
        <v>46017</v>
      </c>
      <c r="F145" s="67">
        <v>70</v>
      </c>
      <c r="G145" s="67">
        <v>0</v>
      </c>
      <c r="H145" s="67">
        <v>0</v>
      </c>
      <c r="I145" s="67">
        <v>0</v>
      </c>
      <c r="J145" s="66" t="s">
        <v>532</v>
      </c>
      <c r="K145" s="66" t="s">
        <v>473</v>
      </c>
      <c r="L145" s="67">
        <v>150</v>
      </c>
    </row>
    <row r="146" spans="1:12" x14ac:dyDescent="0.55000000000000004">
      <c r="A146" s="87">
        <v>45980.338472222225</v>
      </c>
      <c r="B146" s="67">
        <v>102</v>
      </c>
      <c r="C146" s="66" t="s">
        <v>2658</v>
      </c>
      <c r="D146" s="66" t="s">
        <v>503</v>
      </c>
      <c r="E146" s="68">
        <v>45960</v>
      </c>
      <c r="F146" s="67">
        <v>0</v>
      </c>
      <c r="G146" s="67">
        <v>100</v>
      </c>
      <c r="H146" s="67">
        <v>0</v>
      </c>
      <c r="I146" s="67">
        <v>88</v>
      </c>
      <c r="J146" s="66" t="s">
        <v>502</v>
      </c>
      <c r="K146" s="66" t="s">
        <v>490</v>
      </c>
      <c r="L146" s="67">
        <v>130</v>
      </c>
    </row>
    <row r="147" spans="1:12" x14ac:dyDescent="0.55000000000000004">
      <c r="A147" s="87">
        <v>45980.338472222225</v>
      </c>
      <c r="B147" s="67">
        <v>102</v>
      </c>
      <c r="C147" s="66" t="s">
        <v>2658</v>
      </c>
      <c r="D147" s="66" t="s">
        <v>503</v>
      </c>
      <c r="E147" s="68">
        <v>45964</v>
      </c>
      <c r="F147" s="67">
        <v>100</v>
      </c>
      <c r="G147" s="67">
        <v>0</v>
      </c>
      <c r="H147" s="67">
        <v>0</v>
      </c>
      <c r="I147" s="67">
        <v>92</v>
      </c>
      <c r="J147" s="66" t="s">
        <v>502</v>
      </c>
      <c r="K147" s="66" t="s">
        <v>490</v>
      </c>
      <c r="L147" s="67">
        <v>130</v>
      </c>
    </row>
    <row r="148" spans="1:12" x14ac:dyDescent="0.55000000000000004">
      <c r="A148" s="87">
        <v>45980.338472222225</v>
      </c>
      <c r="B148" s="67">
        <v>102</v>
      </c>
      <c r="C148" s="66" t="s">
        <v>2658</v>
      </c>
      <c r="D148" s="66" t="s">
        <v>503</v>
      </c>
      <c r="E148" s="68">
        <v>45965</v>
      </c>
      <c r="F148" s="67">
        <v>101</v>
      </c>
      <c r="G148" s="67">
        <v>0</v>
      </c>
      <c r="H148" s="67">
        <v>0</v>
      </c>
      <c r="I148" s="67">
        <v>82</v>
      </c>
      <c r="J148" s="66" t="s">
        <v>502</v>
      </c>
      <c r="K148" s="66" t="s">
        <v>490</v>
      </c>
      <c r="L148" s="67">
        <v>130</v>
      </c>
    </row>
    <row r="149" spans="1:12" x14ac:dyDescent="0.55000000000000004">
      <c r="A149" s="87">
        <v>45980.338472222225</v>
      </c>
      <c r="B149" s="67">
        <v>102</v>
      </c>
      <c r="C149" s="66" t="s">
        <v>2658</v>
      </c>
      <c r="D149" s="66" t="s">
        <v>503</v>
      </c>
      <c r="E149" s="68">
        <v>45966</v>
      </c>
      <c r="F149" s="67">
        <v>100</v>
      </c>
      <c r="G149" s="67">
        <v>0</v>
      </c>
      <c r="H149" s="67">
        <v>0</v>
      </c>
      <c r="I149" s="67">
        <v>84</v>
      </c>
      <c r="J149" s="66" t="s">
        <v>502</v>
      </c>
      <c r="K149" s="66" t="s">
        <v>490</v>
      </c>
      <c r="L149" s="67">
        <v>130</v>
      </c>
    </row>
    <row r="150" spans="1:12" x14ac:dyDescent="0.55000000000000004">
      <c r="A150" s="87">
        <v>45980.338472222225</v>
      </c>
      <c r="B150" s="67">
        <v>102</v>
      </c>
      <c r="C150" s="66" t="s">
        <v>2658</v>
      </c>
      <c r="D150" s="66" t="s">
        <v>503</v>
      </c>
      <c r="E150" s="68">
        <v>45967</v>
      </c>
      <c r="F150" s="67">
        <v>100</v>
      </c>
      <c r="G150" s="67">
        <v>90</v>
      </c>
      <c r="H150" s="67">
        <v>0</v>
      </c>
      <c r="I150" s="67">
        <v>72</v>
      </c>
      <c r="J150" s="66" t="s">
        <v>502</v>
      </c>
      <c r="K150" s="66" t="s">
        <v>490</v>
      </c>
      <c r="L150" s="67">
        <v>130</v>
      </c>
    </row>
    <row r="151" spans="1:12" x14ac:dyDescent="0.55000000000000004">
      <c r="A151" s="87">
        <v>45980.338472222225</v>
      </c>
      <c r="B151" s="67">
        <v>102</v>
      </c>
      <c r="C151" s="66" t="s">
        <v>2658</v>
      </c>
      <c r="D151" s="66" t="s">
        <v>503</v>
      </c>
      <c r="E151" s="68">
        <v>45968</v>
      </c>
      <c r="F151" s="67">
        <v>100</v>
      </c>
      <c r="G151" s="67">
        <v>25</v>
      </c>
      <c r="H151" s="67">
        <v>0</v>
      </c>
      <c r="I151" s="67">
        <v>100</v>
      </c>
      <c r="J151" s="66" t="s">
        <v>502</v>
      </c>
      <c r="K151" s="66" t="s">
        <v>490</v>
      </c>
      <c r="L151" s="67">
        <v>130</v>
      </c>
    </row>
    <row r="152" spans="1:12" x14ac:dyDescent="0.55000000000000004">
      <c r="A152" s="87">
        <v>45980.338472222225</v>
      </c>
      <c r="B152" s="67">
        <v>102</v>
      </c>
      <c r="C152" s="66" t="s">
        <v>2658</v>
      </c>
      <c r="D152" s="66" t="s">
        <v>503</v>
      </c>
      <c r="E152" s="68">
        <v>45969</v>
      </c>
      <c r="F152" s="67">
        <v>90</v>
      </c>
      <c r="G152" s="67">
        <v>55</v>
      </c>
      <c r="H152" s="67">
        <v>0</v>
      </c>
      <c r="I152" s="67">
        <v>93</v>
      </c>
      <c r="J152" s="66" t="s">
        <v>502</v>
      </c>
      <c r="K152" s="66" t="s">
        <v>490</v>
      </c>
      <c r="L152" s="67">
        <v>130</v>
      </c>
    </row>
    <row r="153" spans="1:12" x14ac:dyDescent="0.55000000000000004">
      <c r="A153" s="87">
        <v>45980.338472222225</v>
      </c>
      <c r="B153" s="67">
        <v>102</v>
      </c>
      <c r="C153" s="66" t="s">
        <v>2658</v>
      </c>
      <c r="D153" s="66" t="s">
        <v>503</v>
      </c>
      <c r="E153" s="68">
        <v>45971</v>
      </c>
      <c r="F153" s="67">
        <v>90</v>
      </c>
      <c r="G153" s="67">
        <v>90</v>
      </c>
      <c r="H153" s="67">
        <v>0</v>
      </c>
      <c r="I153" s="67">
        <v>93</v>
      </c>
      <c r="J153" s="66" t="s">
        <v>502</v>
      </c>
      <c r="K153" s="66" t="s">
        <v>490</v>
      </c>
      <c r="L153" s="67">
        <v>130</v>
      </c>
    </row>
    <row r="154" spans="1:12" x14ac:dyDescent="0.55000000000000004">
      <c r="A154" s="87">
        <v>45980.338472222225</v>
      </c>
      <c r="B154" s="67">
        <v>102</v>
      </c>
      <c r="C154" s="66" t="s">
        <v>2658</v>
      </c>
      <c r="D154" s="66" t="s">
        <v>503</v>
      </c>
      <c r="E154" s="68">
        <v>45972</v>
      </c>
      <c r="F154" s="67">
        <v>90</v>
      </c>
      <c r="G154" s="67">
        <v>90</v>
      </c>
      <c r="H154" s="67">
        <v>0</v>
      </c>
      <c r="I154" s="67">
        <v>103</v>
      </c>
      <c r="J154" s="66" t="s">
        <v>502</v>
      </c>
      <c r="K154" s="66" t="s">
        <v>490</v>
      </c>
      <c r="L154" s="67">
        <v>130</v>
      </c>
    </row>
    <row r="155" spans="1:12" x14ac:dyDescent="0.55000000000000004">
      <c r="A155" s="87">
        <v>45980.338472222225</v>
      </c>
      <c r="B155" s="67">
        <v>102</v>
      </c>
      <c r="C155" s="66" t="s">
        <v>2658</v>
      </c>
      <c r="D155" s="66" t="s">
        <v>503</v>
      </c>
      <c r="E155" s="68">
        <v>45973</v>
      </c>
      <c r="F155" s="67">
        <v>90</v>
      </c>
      <c r="G155" s="67">
        <v>90</v>
      </c>
      <c r="H155" s="67">
        <v>0</v>
      </c>
      <c r="I155" s="67">
        <v>100</v>
      </c>
      <c r="J155" s="66" t="s">
        <v>502</v>
      </c>
      <c r="K155" s="66" t="s">
        <v>490</v>
      </c>
      <c r="L155" s="67">
        <v>130</v>
      </c>
    </row>
    <row r="156" spans="1:12" x14ac:dyDescent="0.55000000000000004">
      <c r="A156" s="87">
        <v>45980.338472222225</v>
      </c>
      <c r="B156" s="67">
        <v>102</v>
      </c>
      <c r="C156" s="66" t="s">
        <v>2658</v>
      </c>
      <c r="D156" s="66" t="s">
        <v>503</v>
      </c>
      <c r="E156" s="68">
        <v>45974</v>
      </c>
      <c r="F156" s="67">
        <v>90</v>
      </c>
      <c r="G156" s="67">
        <v>86</v>
      </c>
      <c r="H156" s="67">
        <v>0</v>
      </c>
      <c r="I156" s="67">
        <v>100</v>
      </c>
      <c r="J156" s="66" t="s">
        <v>502</v>
      </c>
      <c r="K156" s="66" t="s">
        <v>490</v>
      </c>
      <c r="L156" s="67">
        <v>130</v>
      </c>
    </row>
    <row r="157" spans="1:12" x14ac:dyDescent="0.55000000000000004">
      <c r="A157" s="87">
        <v>45980.338472222225</v>
      </c>
      <c r="B157" s="67">
        <v>102</v>
      </c>
      <c r="C157" s="66" t="s">
        <v>2658</v>
      </c>
      <c r="D157" s="66" t="s">
        <v>503</v>
      </c>
      <c r="E157" s="68">
        <v>45975</v>
      </c>
      <c r="F157" s="67">
        <v>90</v>
      </c>
      <c r="G157" s="67">
        <v>89</v>
      </c>
      <c r="H157" s="67">
        <v>0</v>
      </c>
      <c r="I157" s="67">
        <v>103</v>
      </c>
      <c r="J157" s="66" t="s">
        <v>502</v>
      </c>
      <c r="K157" s="66" t="s">
        <v>490</v>
      </c>
      <c r="L157" s="67">
        <v>130</v>
      </c>
    </row>
    <row r="158" spans="1:12" x14ac:dyDescent="0.55000000000000004">
      <c r="A158" s="87">
        <v>45980.338472222225</v>
      </c>
      <c r="B158" s="67">
        <v>102</v>
      </c>
      <c r="C158" s="66" t="s">
        <v>2658</v>
      </c>
      <c r="D158" s="66" t="s">
        <v>503</v>
      </c>
      <c r="E158" s="68">
        <v>45978</v>
      </c>
      <c r="F158" s="67">
        <v>86</v>
      </c>
      <c r="G158" s="67">
        <v>89</v>
      </c>
      <c r="H158" s="67">
        <v>0</v>
      </c>
      <c r="I158" s="67">
        <v>101</v>
      </c>
      <c r="J158" s="66" t="s">
        <v>502</v>
      </c>
      <c r="K158" s="66" t="s">
        <v>490</v>
      </c>
      <c r="L158" s="67">
        <v>130</v>
      </c>
    </row>
    <row r="159" spans="1:12" x14ac:dyDescent="0.55000000000000004">
      <c r="A159" s="87">
        <v>45980.338472222225</v>
      </c>
      <c r="B159" s="67">
        <v>102</v>
      </c>
      <c r="C159" s="66" t="s">
        <v>2658</v>
      </c>
      <c r="D159" s="66" t="s">
        <v>503</v>
      </c>
      <c r="E159" s="68">
        <v>45979</v>
      </c>
      <c r="F159" s="67">
        <v>89</v>
      </c>
      <c r="G159" s="67">
        <v>89</v>
      </c>
      <c r="H159" s="67">
        <v>0</v>
      </c>
      <c r="I159" s="67">
        <v>91</v>
      </c>
      <c r="J159" s="66" t="s">
        <v>502</v>
      </c>
      <c r="K159" s="66" t="s">
        <v>490</v>
      </c>
      <c r="L159" s="67">
        <v>130</v>
      </c>
    </row>
    <row r="160" spans="1:12" x14ac:dyDescent="0.55000000000000004">
      <c r="A160" s="87">
        <v>45980.338472222225</v>
      </c>
      <c r="B160" s="67">
        <v>102</v>
      </c>
      <c r="C160" s="66" t="s">
        <v>2658</v>
      </c>
      <c r="D160" s="66" t="s">
        <v>503</v>
      </c>
      <c r="E160" s="68">
        <v>45980</v>
      </c>
      <c r="F160" s="67">
        <v>89</v>
      </c>
      <c r="G160" s="67">
        <v>90</v>
      </c>
      <c r="H160" s="67">
        <v>0</v>
      </c>
      <c r="I160" s="67">
        <v>98</v>
      </c>
      <c r="J160" s="66" t="s">
        <v>502</v>
      </c>
      <c r="K160" s="66" t="s">
        <v>490</v>
      </c>
      <c r="L160" s="67">
        <v>130</v>
      </c>
    </row>
    <row r="161" spans="1:12" x14ac:dyDescent="0.55000000000000004">
      <c r="A161" s="87">
        <v>45980.338472222225</v>
      </c>
      <c r="B161" s="67">
        <v>102</v>
      </c>
      <c r="C161" s="66" t="s">
        <v>2658</v>
      </c>
      <c r="D161" s="66" t="s">
        <v>503</v>
      </c>
      <c r="E161" s="68">
        <v>45981</v>
      </c>
      <c r="F161" s="67">
        <v>89</v>
      </c>
      <c r="G161" s="67">
        <v>90</v>
      </c>
      <c r="H161" s="67">
        <v>0</v>
      </c>
      <c r="I161" s="67">
        <v>99</v>
      </c>
      <c r="J161" s="66" t="s">
        <v>502</v>
      </c>
      <c r="K161" s="66" t="s">
        <v>490</v>
      </c>
      <c r="L161" s="67">
        <v>130</v>
      </c>
    </row>
    <row r="162" spans="1:12" x14ac:dyDescent="0.55000000000000004">
      <c r="A162" s="87">
        <v>45980.338472222225</v>
      </c>
      <c r="B162" s="67">
        <v>102</v>
      </c>
      <c r="C162" s="66" t="s">
        <v>2658</v>
      </c>
      <c r="D162" s="66" t="s">
        <v>503</v>
      </c>
      <c r="E162" s="68">
        <v>45982</v>
      </c>
      <c r="F162" s="67">
        <v>90</v>
      </c>
      <c r="G162" s="67">
        <v>91</v>
      </c>
      <c r="H162" s="67">
        <v>0</v>
      </c>
      <c r="I162" s="67">
        <v>90</v>
      </c>
      <c r="J162" s="66" t="s">
        <v>502</v>
      </c>
      <c r="K162" s="66" t="s">
        <v>490</v>
      </c>
      <c r="L162" s="67">
        <v>130</v>
      </c>
    </row>
    <row r="163" spans="1:12" x14ac:dyDescent="0.55000000000000004">
      <c r="A163" s="87">
        <v>45980.338472222225</v>
      </c>
      <c r="B163" s="67">
        <v>102</v>
      </c>
      <c r="C163" s="66" t="s">
        <v>2658</v>
      </c>
      <c r="D163" s="66" t="s">
        <v>503</v>
      </c>
      <c r="E163" s="68">
        <v>45985</v>
      </c>
      <c r="F163" s="67">
        <v>90</v>
      </c>
      <c r="G163" s="67">
        <v>90</v>
      </c>
      <c r="H163" s="67">
        <v>0</v>
      </c>
      <c r="I163" s="67">
        <v>95</v>
      </c>
      <c r="J163" s="66" t="s">
        <v>502</v>
      </c>
      <c r="K163" s="66" t="s">
        <v>490</v>
      </c>
      <c r="L163" s="67">
        <v>130</v>
      </c>
    </row>
    <row r="164" spans="1:12" x14ac:dyDescent="0.55000000000000004">
      <c r="A164" s="87">
        <v>45980.338472222225</v>
      </c>
      <c r="B164" s="67">
        <v>102</v>
      </c>
      <c r="C164" s="66" t="s">
        <v>2658</v>
      </c>
      <c r="D164" s="66" t="s">
        <v>503</v>
      </c>
      <c r="E164" s="68">
        <v>45986</v>
      </c>
      <c r="F164" s="67">
        <v>91</v>
      </c>
      <c r="G164" s="67">
        <v>90</v>
      </c>
      <c r="H164" s="67">
        <v>0</v>
      </c>
      <c r="I164" s="67">
        <v>99</v>
      </c>
      <c r="J164" s="66" t="s">
        <v>502</v>
      </c>
      <c r="K164" s="66" t="s">
        <v>490</v>
      </c>
      <c r="L164" s="67">
        <v>130</v>
      </c>
    </row>
    <row r="165" spans="1:12" x14ac:dyDescent="0.55000000000000004">
      <c r="A165" s="87">
        <v>45980.338472222225</v>
      </c>
      <c r="B165" s="67">
        <v>102</v>
      </c>
      <c r="C165" s="66" t="s">
        <v>2658</v>
      </c>
      <c r="D165" s="66" t="s">
        <v>503</v>
      </c>
      <c r="E165" s="68">
        <v>45987</v>
      </c>
      <c r="F165" s="67">
        <v>90</v>
      </c>
      <c r="G165" s="67">
        <v>90</v>
      </c>
      <c r="H165" s="67">
        <v>0</v>
      </c>
      <c r="I165" s="67">
        <v>88</v>
      </c>
      <c r="J165" s="66" t="s">
        <v>502</v>
      </c>
      <c r="K165" s="66" t="s">
        <v>490</v>
      </c>
      <c r="L165" s="67">
        <v>130</v>
      </c>
    </row>
    <row r="166" spans="1:12" x14ac:dyDescent="0.55000000000000004">
      <c r="A166" s="87">
        <v>45980.338472222225</v>
      </c>
      <c r="B166" s="67">
        <v>102</v>
      </c>
      <c r="C166" s="66" t="s">
        <v>2658</v>
      </c>
      <c r="D166" s="66" t="s">
        <v>503</v>
      </c>
      <c r="E166" s="68">
        <v>45988</v>
      </c>
      <c r="F166" s="67">
        <v>90</v>
      </c>
      <c r="G166" s="67">
        <v>84</v>
      </c>
      <c r="H166" s="67">
        <v>0</v>
      </c>
      <c r="I166" s="67">
        <v>71</v>
      </c>
      <c r="J166" s="66" t="s">
        <v>502</v>
      </c>
      <c r="K166" s="66" t="s">
        <v>490</v>
      </c>
      <c r="L166" s="67">
        <v>130</v>
      </c>
    </row>
    <row r="167" spans="1:12" x14ac:dyDescent="0.55000000000000004">
      <c r="A167" s="87">
        <v>45980.338472222225</v>
      </c>
      <c r="B167" s="67">
        <v>102</v>
      </c>
      <c r="C167" s="66" t="s">
        <v>2658</v>
      </c>
      <c r="D167" s="66" t="s">
        <v>503</v>
      </c>
      <c r="E167" s="68">
        <v>45989</v>
      </c>
      <c r="F167" s="67">
        <v>90</v>
      </c>
      <c r="G167" s="67">
        <v>0</v>
      </c>
      <c r="H167" s="67">
        <v>0</v>
      </c>
      <c r="I167" s="67">
        <v>53</v>
      </c>
      <c r="J167" s="66" t="s">
        <v>502</v>
      </c>
      <c r="K167" s="66" t="s">
        <v>490</v>
      </c>
      <c r="L167" s="67">
        <v>130</v>
      </c>
    </row>
    <row r="168" spans="1:12" x14ac:dyDescent="0.55000000000000004">
      <c r="A168" s="87">
        <v>45980.338472222225</v>
      </c>
      <c r="B168" s="67">
        <v>102</v>
      </c>
      <c r="C168" s="66" t="s">
        <v>2658</v>
      </c>
      <c r="D168" s="66" t="s">
        <v>503</v>
      </c>
      <c r="E168" s="68">
        <v>45990</v>
      </c>
      <c r="F168" s="67">
        <v>84</v>
      </c>
      <c r="G168" s="67">
        <v>0</v>
      </c>
      <c r="H168" s="67">
        <v>0</v>
      </c>
      <c r="I168" s="67">
        <v>0</v>
      </c>
      <c r="J168" s="66" t="s">
        <v>502</v>
      </c>
      <c r="K168" s="66" t="s">
        <v>490</v>
      </c>
      <c r="L168" s="67">
        <v>130</v>
      </c>
    </row>
    <row r="169" spans="1:12" x14ac:dyDescent="0.55000000000000004">
      <c r="A169" s="87">
        <v>45980.338472222225</v>
      </c>
      <c r="B169" s="67">
        <v>102</v>
      </c>
      <c r="C169" s="66" t="s">
        <v>2658</v>
      </c>
      <c r="D169" s="66" t="s">
        <v>515</v>
      </c>
      <c r="E169" s="68">
        <v>45959</v>
      </c>
      <c r="F169" s="67">
        <v>0</v>
      </c>
      <c r="G169" s="67">
        <v>70</v>
      </c>
      <c r="H169" s="67">
        <v>0</v>
      </c>
      <c r="I169" s="67">
        <v>87</v>
      </c>
      <c r="J169" s="66" t="s">
        <v>513</v>
      </c>
      <c r="K169" s="66" t="s">
        <v>499</v>
      </c>
      <c r="L169" s="67">
        <v>130</v>
      </c>
    </row>
    <row r="170" spans="1:12" x14ac:dyDescent="0.55000000000000004">
      <c r="A170" s="87">
        <v>45980.338472222225</v>
      </c>
      <c r="B170" s="67">
        <v>102</v>
      </c>
      <c r="C170" s="66" t="s">
        <v>2658</v>
      </c>
      <c r="D170" s="66" t="s">
        <v>515</v>
      </c>
      <c r="E170" s="68">
        <v>45960</v>
      </c>
      <c r="F170" s="67">
        <v>0</v>
      </c>
      <c r="G170" s="67">
        <v>12</v>
      </c>
      <c r="H170" s="67">
        <v>0</v>
      </c>
      <c r="I170" s="67">
        <v>88</v>
      </c>
      <c r="J170" s="66" t="s">
        <v>513</v>
      </c>
      <c r="K170" s="66" t="s">
        <v>499</v>
      </c>
      <c r="L170" s="67">
        <v>130</v>
      </c>
    </row>
    <row r="171" spans="1:12" x14ac:dyDescent="0.55000000000000004">
      <c r="A171" s="87">
        <v>45980.338472222225</v>
      </c>
      <c r="B171" s="67">
        <v>102</v>
      </c>
      <c r="C171" s="66" t="s">
        <v>2658</v>
      </c>
      <c r="D171" s="66" t="s">
        <v>515</v>
      </c>
      <c r="E171" s="68">
        <v>45961</v>
      </c>
      <c r="F171" s="67">
        <v>70</v>
      </c>
      <c r="G171" s="67">
        <v>0</v>
      </c>
      <c r="H171" s="67">
        <v>0</v>
      </c>
      <c r="I171" s="67">
        <v>92</v>
      </c>
      <c r="J171" s="66" t="s">
        <v>513</v>
      </c>
      <c r="K171" s="66" t="s">
        <v>499</v>
      </c>
      <c r="L171" s="67">
        <v>130</v>
      </c>
    </row>
    <row r="172" spans="1:12" x14ac:dyDescent="0.55000000000000004">
      <c r="A172" s="87">
        <v>45980.338472222225</v>
      </c>
      <c r="B172" s="67">
        <v>102</v>
      </c>
      <c r="C172" s="66" t="s">
        <v>2658</v>
      </c>
      <c r="D172" s="66" t="s">
        <v>515</v>
      </c>
      <c r="E172" s="68">
        <v>45964</v>
      </c>
      <c r="F172" s="67">
        <v>12</v>
      </c>
      <c r="G172" s="67">
        <v>0</v>
      </c>
      <c r="H172" s="67">
        <v>0</v>
      </c>
      <c r="I172" s="67">
        <v>92</v>
      </c>
      <c r="J172" s="66" t="s">
        <v>513</v>
      </c>
      <c r="K172" s="66" t="s">
        <v>499</v>
      </c>
      <c r="L172" s="67">
        <v>130</v>
      </c>
    </row>
    <row r="173" spans="1:12" x14ac:dyDescent="0.55000000000000004">
      <c r="A173" s="87">
        <v>45980.338472222225</v>
      </c>
      <c r="B173" s="67">
        <v>102</v>
      </c>
      <c r="C173" s="66" t="s">
        <v>2658</v>
      </c>
      <c r="D173" s="66" t="s">
        <v>515</v>
      </c>
      <c r="E173" s="68">
        <v>45967</v>
      </c>
      <c r="F173" s="67">
        <v>0</v>
      </c>
      <c r="G173" s="67">
        <v>0</v>
      </c>
      <c r="H173" s="67">
        <v>15</v>
      </c>
      <c r="I173" s="67">
        <v>72</v>
      </c>
      <c r="J173" s="66" t="s">
        <v>513</v>
      </c>
      <c r="K173" s="66" t="s">
        <v>499</v>
      </c>
      <c r="L173" s="67">
        <v>130</v>
      </c>
    </row>
    <row r="174" spans="1:12" x14ac:dyDescent="0.55000000000000004">
      <c r="A174" s="87">
        <v>45980.338472222225</v>
      </c>
      <c r="B174" s="67">
        <v>102</v>
      </c>
      <c r="C174" s="66" t="s">
        <v>2658</v>
      </c>
      <c r="D174" s="66" t="s">
        <v>515</v>
      </c>
      <c r="E174" s="68">
        <v>45968</v>
      </c>
      <c r="F174" s="67">
        <v>0</v>
      </c>
      <c r="G174" s="67">
        <v>0</v>
      </c>
      <c r="H174" s="67">
        <v>15</v>
      </c>
      <c r="I174" s="67">
        <v>100</v>
      </c>
      <c r="J174" s="66" t="s">
        <v>513</v>
      </c>
      <c r="K174" s="66" t="s">
        <v>499</v>
      </c>
      <c r="L174" s="67">
        <v>130</v>
      </c>
    </row>
    <row r="175" spans="1:12" x14ac:dyDescent="0.55000000000000004">
      <c r="A175" s="87">
        <v>45980.338472222225</v>
      </c>
      <c r="B175" s="67">
        <v>102</v>
      </c>
      <c r="C175" s="66" t="s">
        <v>2658</v>
      </c>
      <c r="D175" s="66" t="s">
        <v>515</v>
      </c>
      <c r="E175" s="68">
        <v>45974</v>
      </c>
      <c r="F175" s="67">
        <v>0</v>
      </c>
      <c r="G175" s="67">
        <v>0</v>
      </c>
      <c r="H175" s="67">
        <v>15</v>
      </c>
      <c r="I175" s="67">
        <v>100</v>
      </c>
      <c r="J175" s="66" t="s">
        <v>513</v>
      </c>
      <c r="K175" s="66" t="s">
        <v>499</v>
      </c>
      <c r="L175" s="67">
        <v>130</v>
      </c>
    </row>
    <row r="176" spans="1:12" x14ac:dyDescent="0.55000000000000004">
      <c r="A176" s="87">
        <v>45980.338472222225</v>
      </c>
      <c r="B176" s="67">
        <v>102</v>
      </c>
      <c r="C176" s="66" t="s">
        <v>2658</v>
      </c>
      <c r="D176" s="66" t="s">
        <v>515</v>
      </c>
      <c r="E176" s="68">
        <v>45975</v>
      </c>
      <c r="F176" s="67">
        <v>0</v>
      </c>
      <c r="G176" s="67">
        <v>0</v>
      </c>
      <c r="H176" s="67">
        <v>15</v>
      </c>
      <c r="I176" s="67">
        <v>103</v>
      </c>
      <c r="J176" s="66" t="s">
        <v>513</v>
      </c>
      <c r="K176" s="66" t="s">
        <v>499</v>
      </c>
      <c r="L176" s="67">
        <v>130</v>
      </c>
    </row>
    <row r="177" spans="1:12" x14ac:dyDescent="0.55000000000000004">
      <c r="A177" s="87">
        <v>45980.338472222225</v>
      </c>
      <c r="B177" s="67">
        <v>102</v>
      </c>
      <c r="C177" s="66" t="s">
        <v>2658</v>
      </c>
      <c r="D177" s="66" t="s">
        <v>2655</v>
      </c>
      <c r="E177" s="68">
        <v>45960</v>
      </c>
      <c r="F177" s="67">
        <v>0</v>
      </c>
      <c r="G177" s="67">
        <v>70</v>
      </c>
      <c r="H177" s="67">
        <v>0</v>
      </c>
      <c r="I177" s="67">
        <v>88</v>
      </c>
      <c r="J177" s="66" t="s">
        <v>513</v>
      </c>
      <c r="K177" s="66" t="s">
        <v>499</v>
      </c>
      <c r="L177" s="67">
        <v>130</v>
      </c>
    </row>
    <row r="178" spans="1:12" x14ac:dyDescent="0.55000000000000004">
      <c r="A178" s="87">
        <v>45980.338472222225</v>
      </c>
      <c r="B178" s="67">
        <v>102</v>
      </c>
      <c r="C178" s="66" t="s">
        <v>2658</v>
      </c>
      <c r="D178" s="66" t="s">
        <v>2655</v>
      </c>
      <c r="E178" s="68">
        <v>45961</v>
      </c>
      <c r="F178" s="67">
        <v>0</v>
      </c>
      <c r="G178" s="67">
        <v>85</v>
      </c>
      <c r="H178" s="67">
        <v>0</v>
      </c>
      <c r="I178" s="67">
        <v>92</v>
      </c>
      <c r="J178" s="66" t="s">
        <v>513</v>
      </c>
      <c r="K178" s="66" t="s">
        <v>499</v>
      </c>
      <c r="L178" s="67">
        <v>130</v>
      </c>
    </row>
    <row r="179" spans="1:12" x14ac:dyDescent="0.55000000000000004">
      <c r="A179" s="87">
        <v>45980.338472222225</v>
      </c>
      <c r="B179" s="67">
        <v>102</v>
      </c>
      <c r="C179" s="66" t="s">
        <v>2658</v>
      </c>
      <c r="D179" s="66" t="s">
        <v>2655</v>
      </c>
      <c r="E179" s="68">
        <v>45964</v>
      </c>
      <c r="F179" s="67">
        <v>70</v>
      </c>
      <c r="G179" s="67">
        <v>90</v>
      </c>
      <c r="H179" s="67">
        <v>0</v>
      </c>
      <c r="I179" s="67">
        <v>92</v>
      </c>
      <c r="J179" s="66" t="s">
        <v>513</v>
      </c>
      <c r="K179" s="66" t="s">
        <v>499</v>
      </c>
      <c r="L179" s="67">
        <v>130</v>
      </c>
    </row>
    <row r="180" spans="1:12" x14ac:dyDescent="0.55000000000000004">
      <c r="A180" s="87">
        <v>45980.338472222225</v>
      </c>
      <c r="B180" s="67">
        <v>102</v>
      </c>
      <c r="C180" s="66" t="s">
        <v>2658</v>
      </c>
      <c r="D180" s="66" t="s">
        <v>2655</v>
      </c>
      <c r="E180" s="68">
        <v>45965</v>
      </c>
      <c r="F180" s="67">
        <v>80</v>
      </c>
      <c r="G180" s="67">
        <v>110</v>
      </c>
      <c r="H180" s="67">
        <v>0</v>
      </c>
      <c r="I180" s="67">
        <v>82</v>
      </c>
      <c r="J180" s="66" t="s">
        <v>513</v>
      </c>
      <c r="K180" s="66" t="s">
        <v>499</v>
      </c>
      <c r="L180" s="67">
        <v>130</v>
      </c>
    </row>
    <row r="181" spans="1:12" x14ac:dyDescent="0.55000000000000004">
      <c r="A181" s="87">
        <v>45980.338472222225</v>
      </c>
      <c r="B181" s="67">
        <v>102</v>
      </c>
      <c r="C181" s="66" t="s">
        <v>2658</v>
      </c>
      <c r="D181" s="66" t="s">
        <v>2655</v>
      </c>
      <c r="E181" s="68">
        <v>45966</v>
      </c>
      <c r="F181" s="67">
        <v>85</v>
      </c>
      <c r="G181" s="67">
        <v>83</v>
      </c>
      <c r="H181" s="67">
        <v>0</v>
      </c>
      <c r="I181" s="67">
        <v>84</v>
      </c>
      <c r="J181" s="66" t="s">
        <v>513</v>
      </c>
      <c r="K181" s="66" t="s">
        <v>499</v>
      </c>
      <c r="L181" s="67">
        <v>130</v>
      </c>
    </row>
    <row r="182" spans="1:12" x14ac:dyDescent="0.55000000000000004">
      <c r="A182" s="87">
        <v>45980.338472222225</v>
      </c>
      <c r="B182" s="67">
        <v>102</v>
      </c>
      <c r="C182" s="66" t="s">
        <v>2658</v>
      </c>
      <c r="D182" s="66" t="s">
        <v>2655</v>
      </c>
      <c r="E182" s="68">
        <v>45967</v>
      </c>
      <c r="F182" s="67">
        <v>110</v>
      </c>
      <c r="G182" s="67">
        <v>0</v>
      </c>
      <c r="H182" s="67">
        <v>0</v>
      </c>
      <c r="I182" s="67">
        <v>72</v>
      </c>
      <c r="J182" s="66" t="s">
        <v>513</v>
      </c>
      <c r="K182" s="66" t="s">
        <v>499</v>
      </c>
      <c r="L182" s="67">
        <v>130</v>
      </c>
    </row>
    <row r="183" spans="1:12" x14ac:dyDescent="0.55000000000000004">
      <c r="A183" s="87">
        <v>45980.338472222225</v>
      </c>
      <c r="B183" s="67">
        <v>102</v>
      </c>
      <c r="C183" s="66" t="s">
        <v>2658</v>
      </c>
      <c r="D183" s="66" t="s">
        <v>2655</v>
      </c>
      <c r="E183" s="68">
        <v>45968</v>
      </c>
      <c r="F183" s="67">
        <v>83</v>
      </c>
      <c r="G183" s="67">
        <v>90</v>
      </c>
      <c r="H183" s="67">
        <v>0</v>
      </c>
      <c r="I183" s="67">
        <v>100</v>
      </c>
      <c r="J183" s="66" t="s">
        <v>513</v>
      </c>
      <c r="K183" s="66" t="s">
        <v>499</v>
      </c>
      <c r="L183" s="67">
        <v>130</v>
      </c>
    </row>
    <row r="184" spans="1:12" x14ac:dyDescent="0.55000000000000004">
      <c r="A184" s="87">
        <v>45980.338472222225</v>
      </c>
      <c r="B184" s="67">
        <v>102</v>
      </c>
      <c r="C184" s="66" t="s">
        <v>2658</v>
      </c>
      <c r="D184" s="66" t="s">
        <v>2655</v>
      </c>
      <c r="E184" s="68">
        <v>45969</v>
      </c>
      <c r="F184" s="67">
        <v>0</v>
      </c>
      <c r="G184" s="67">
        <v>50</v>
      </c>
      <c r="H184" s="67">
        <v>0</v>
      </c>
      <c r="I184" s="67">
        <v>93</v>
      </c>
      <c r="J184" s="66" t="s">
        <v>513</v>
      </c>
      <c r="K184" s="66" t="s">
        <v>499</v>
      </c>
      <c r="L184" s="67">
        <v>130</v>
      </c>
    </row>
    <row r="185" spans="1:12" x14ac:dyDescent="0.55000000000000004">
      <c r="A185" s="87">
        <v>45980.338472222225</v>
      </c>
      <c r="B185" s="67">
        <v>102</v>
      </c>
      <c r="C185" s="66" t="s">
        <v>2658</v>
      </c>
      <c r="D185" s="66" t="s">
        <v>2655</v>
      </c>
      <c r="E185" s="68">
        <v>45971</v>
      </c>
      <c r="F185" s="67">
        <v>90</v>
      </c>
      <c r="G185" s="67">
        <v>0</v>
      </c>
      <c r="H185" s="67">
        <v>0</v>
      </c>
      <c r="I185" s="67">
        <v>93</v>
      </c>
      <c r="J185" s="66" t="s">
        <v>513</v>
      </c>
      <c r="K185" s="66" t="s">
        <v>499</v>
      </c>
      <c r="L185" s="67">
        <v>130</v>
      </c>
    </row>
    <row r="186" spans="1:12" x14ac:dyDescent="0.55000000000000004">
      <c r="A186" s="87">
        <v>45980.338472222225</v>
      </c>
      <c r="B186" s="67">
        <v>102</v>
      </c>
      <c r="C186" s="66" t="s">
        <v>2658</v>
      </c>
      <c r="D186" s="66" t="s">
        <v>2655</v>
      </c>
      <c r="E186" s="68">
        <v>45972</v>
      </c>
      <c r="F186" s="67">
        <v>50</v>
      </c>
      <c r="G186" s="67">
        <v>70</v>
      </c>
      <c r="H186" s="67">
        <v>0</v>
      </c>
      <c r="I186" s="67">
        <v>103</v>
      </c>
      <c r="J186" s="66" t="s">
        <v>513</v>
      </c>
      <c r="K186" s="66" t="s">
        <v>499</v>
      </c>
      <c r="L186" s="67">
        <v>130</v>
      </c>
    </row>
    <row r="187" spans="1:12" x14ac:dyDescent="0.55000000000000004">
      <c r="A187" s="87">
        <v>45980.338472222225</v>
      </c>
      <c r="B187" s="67">
        <v>102</v>
      </c>
      <c r="C187" s="66" t="s">
        <v>2658</v>
      </c>
      <c r="D187" s="66" t="s">
        <v>2655</v>
      </c>
      <c r="E187" s="68">
        <v>45973</v>
      </c>
      <c r="F187" s="67">
        <v>70</v>
      </c>
      <c r="G187" s="67">
        <v>78</v>
      </c>
      <c r="H187" s="67">
        <v>0</v>
      </c>
      <c r="I187" s="67">
        <v>100</v>
      </c>
      <c r="J187" s="66" t="s">
        <v>513</v>
      </c>
      <c r="K187" s="66" t="s">
        <v>499</v>
      </c>
      <c r="L187" s="67">
        <v>130</v>
      </c>
    </row>
    <row r="188" spans="1:12" x14ac:dyDescent="0.55000000000000004">
      <c r="A188" s="87">
        <v>45980.338472222225</v>
      </c>
      <c r="B188" s="67">
        <v>102</v>
      </c>
      <c r="C188" s="66" t="s">
        <v>2658</v>
      </c>
      <c r="D188" s="66" t="s">
        <v>2655</v>
      </c>
      <c r="E188" s="68">
        <v>45974</v>
      </c>
      <c r="F188" s="67">
        <v>70</v>
      </c>
      <c r="G188" s="67">
        <v>80</v>
      </c>
      <c r="H188" s="67">
        <v>0</v>
      </c>
      <c r="I188" s="67">
        <v>100</v>
      </c>
      <c r="J188" s="66" t="s">
        <v>513</v>
      </c>
      <c r="K188" s="66" t="s">
        <v>499</v>
      </c>
      <c r="L188" s="67">
        <v>130</v>
      </c>
    </row>
    <row r="189" spans="1:12" x14ac:dyDescent="0.55000000000000004">
      <c r="A189" s="87">
        <v>45980.338472222225</v>
      </c>
      <c r="B189" s="67">
        <v>102</v>
      </c>
      <c r="C189" s="66" t="s">
        <v>2658</v>
      </c>
      <c r="D189" s="66" t="s">
        <v>2655</v>
      </c>
      <c r="E189" s="68">
        <v>45975</v>
      </c>
      <c r="F189" s="67">
        <v>78</v>
      </c>
      <c r="G189" s="67">
        <v>70</v>
      </c>
      <c r="H189" s="67">
        <v>0</v>
      </c>
      <c r="I189" s="67">
        <v>103</v>
      </c>
      <c r="J189" s="66" t="s">
        <v>513</v>
      </c>
      <c r="K189" s="66" t="s">
        <v>499</v>
      </c>
      <c r="L189" s="67">
        <v>130</v>
      </c>
    </row>
    <row r="190" spans="1:12" x14ac:dyDescent="0.55000000000000004">
      <c r="A190" s="87">
        <v>45980.338472222225</v>
      </c>
      <c r="B190" s="67">
        <v>102</v>
      </c>
      <c r="C190" s="66" t="s">
        <v>2658</v>
      </c>
      <c r="D190" s="66" t="s">
        <v>2655</v>
      </c>
      <c r="E190" s="68">
        <v>45978</v>
      </c>
      <c r="F190" s="67">
        <v>80</v>
      </c>
      <c r="G190" s="67">
        <v>65</v>
      </c>
      <c r="H190" s="67">
        <v>0</v>
      </c>
      <c r="I190" s="67">
        <v>101</v>
      </c>
      <c r="J190" s="66" t="s">
        <v>513</v>
      </c>
      <c r="K190" s="66" t="s">
        <v>499</v>
      </c>
      <c r="L190" s="67">
        <v>130</v>
      </c>
    </row>
    <row r="191" spans="1:12" x14ac:dyDescent="0.55000000000000004">
      <c r="A191" s="87">
        <v>45980.338472222225</v>
      </c>
      <c r="B191" s="67">
        <v>102</v>
      </c>
      <c r="C191" s="66" t="s">
        <v>2658</v>
      </c>
      <c r="D191" s="66" t="s">
        <v>2655</v>
      </c>
      <c r="E191" s="68">
        <v>45979</v>
      </c>
      <c r="F191" s="67">
        <v>70</v>
      </c>
      <c r="G191" s="67">
        <v>25</v>
      </c>
      <c r="H191" s="67">
        <v>0</v>
      </c>
      <c r="I191" s="67">
        <v>91</v>
      </c>
      <c r="J191" s="66" t="s">
        <v>513</v>
      </c>
      <c r="K191" s="66" t="s">
        <v>499</v>
      </c>
      <c r="L191" s="67">
        <v>130</v>
      </c>
    </row>
    <row r="192" spans="1:12" x14ac:dyDescent="0.55000000000000004">
      <c r="A192" s="87">
        <v>45980.338472222225</v>
      </c>
      <c r="B192" s="67">
        <v>102</v>
      </c>
      <c r="C192" s="66" t="s">
        <v>2658</v>
      </c>
      <c r="D192" s="66" t="s">
        <v>2655</v>
      </c>
      <c r="E192" s="68">
        <v>45980</v>
      </c>
      <c r="F192" s="67">
        <v>65</v>
      </c>
      <c r="G192" s="67">
        <v>38</v>
      </c>
      <c r="H192" s="67">
        <v>0</v>
      </c>
      <c r="I192" s="67">
        <v>98</v>
      </c>
      <c r="J192" s="66" t="s">
        <v>513</v>
      </c>
      <c r="K192" s="66" t="s">
        <v>499</v>
      </c>
      <c r="L192" s="67">
        <v>130</v>
      </c>
    </row>
    <row r="193" spans="1:12" x14ac:dyDescent="0.55000000000000004">
      <c r="A193" s="87">
        <v>45980.338472222225</v>
      </c>
      <c r="B193" s="67">
        <v>102</v>
      </c>
      <c r="C193" s="66" t="s">
        <v>2658</v>
      </c>
      <c r="D193" s="66" t="s">
        <v>2655</v>
      </c>
      <c r="E193" s="68">
        <v>45981</v>
      </c>
      <c r="F193" s="67">
        <v>25</v>
      </c>
      <c r="G193" s="67">
        <v>40</v>
      </c>
      <c r="H193" s="67">
        <v>0</v>
      </c>
      <c r="I193" s="67">
        <v>99</v>
      </c>
      <c r="J193" s="66" t="s">
        <v>513</v>
      </c>
      <c r="K193" s="66" t="s">
        <v>499</v>
      </c>
      <c r="L193" s="67">
        <v>130</v>
      </c>
    </row>
    <row r="194" spans="1:12" x14ac:dyDescent="0.55000000000000004">
      <c r="A194" s="87">
        <v>45980.338472222225</v>
      </c>
      <c r="B194" s="67">
        <v>102</v>
      </c>
      <c r="C194" s="66" t="s">
        <v>2658</v>
      </c>
      <c r="D194" s="66" t="s">
        <v>2655</v>
      </c>
      <c r="E194" s="68">
        <v>45982</v>
      </c>
      <c r="F194" s="67">
        <v>138</v>
      </c>
      <c r="G194" s="67">
        <v>0</v>
      </c>
      <c r="H194" s="67">
        <v>0</v>
      </c>
      <c r="I194" s="67">
        <v>90</v>
      </c>
      <c r="J194" s="66" t="s">
        <v>513</v>
      </c>
      <c r="K194" s="66" t="s">
        <v>499</v>
      </c>
      <c r="L194" s="67">
        <v>130</v>
      </c>
    </row>
    <row r="195" spans="1:12" x14ac:dyDescent="0.55000000000000004">
      <c r="A195" s="87">
        <v>45980.338472222225</v>
      </c>
      <c r="B195" s="67">
        <v>102</v>
      </c>
      <c r="C195" s="66" t="s">
        <v>2658</v>
      </c>
      <c r="D195" s="66" t="s">
        <v>2655</v>
      </c>
      <c r="E195" s="68">
        <v>45985</v>
      </c>
      <c r="F195" s="67">
        <v>110</v>
      </c>
      <c r="G195" s="67">
        <v>40</v>
      </c>
      <c r="H195" s="67">
        <v>0</v>
      </c>
      <c r="I195" s="67">
        <v>95</v>
      </c>
      <c r="J195" s="66" t="s">
        <v>513</v>
      </c>
      <c r="K195" s="66" t="s">
        <v>499</v>
      </c>
      <c r="L195" s="67">
        <v>130</v>
      </c>
    </row>
    <row r="196" spans="1:12" x14ac:dyDescent="0.55000000000000004">
      <c r="A196" s="87">
        <v>45980.338472222225</v>
      </c>
      <c r="B196" s="67">
        <v>102</v>
      </c>
      <c r="C196" s="66" t="s">
        <v>2658</v>
      </c>
      <c r="D196" s="66" t="s">
        <v>2655</v>
      </c>
      <c r="E196" s="68">
        <v>45986</v>
      </c>
      <c r="F196" s="67">
        <v>175</v>
      </c>
      <c r="G196" s="67">
        <v>75</v>
      </c>
      <c r="H196" s="67">
        <v>0</v>
      </c>
      <c r="I196" s="67">
        <v>99</v>
      </c>
      <c r="J196" s="66" t="s">
        <v>513</v>
      </c>
      <c r="K196" s="66" t="s">
        <v>499</v>
      </c>
      <c r="L196" s="67">
        <v>130</v>
      </c>
    </row>
    <row r="197" spans="1:12" x14ac:dyDescent="0.55000000000000004">
      <c r="A197" s="87">
        <v>45980.338472222225</v>
      </c>
      <c r="B197" s="67">
        <v>102</v>
      </c>
      <c r="C197" s="66" t="s">
        <v>2658</v>
      </c>
      <c r="D197" s="66" t="s">
        <v>2655</v>
      </c>
      <c r="E197" s="68">
        <v>45987</v>
      </c>
      <c r="F197" s="67">
        <v>96</v>
      </c>
      <c r="G197" s="67">
        <v>48</v>
      </c>
      <c r="H197" s="67">
        <v>0</v>
      </c>
      <c r="I197" s="67">
        <v>88</v>
      </c>
      <c r="J197" s="66" t="s">
        <v>513</v>
      </c>
      <c r="K197" s="66" t="s">
        <v>499</v>
      </c>
      <c r="L197" s="67">
        <v>130</v>
      </c>
    </row>
    <row r="198" spans="1:12" x14ac:dyDescent="0.55000000000000004">
      <c r="A198" s="87">
        <v>45980.338472222225</v>
      </c>
      <c r="B198" s="67">
        <v>102</v>
      </c>
      <c r="C198" s="66" t="s">
        <v>2658</v>
      </c>
      <c r="D198" s="66" t="s">
        <v>2655</v>
      </c>
      <c r="E198" s="68">
        <v>45988</v>
      </c>
      <c r="F198" s="67">
        <v>145</v>
      </c>
      <c r="G198" s="67">
        <v>0</v>
      </c>
      <c r="H198" s="67">
        <v>0</v>
      </c>
      <c r="I198" s="67">
        <v>71</v>
      </c>
      <c r="J198" s="66" t="s">
        <v>513</v>
      </c>
      <c r="K198" s="66" t="s">
        <v>499</v>
      </c>
      <c r="L198" s="67">
        <v>130</v>
      </c>
    </row>
    <row r="199" spans="1:12" x14ac:dyDescent="0.55000000000000004">
      <c r="A199" s="87">
        <v>45980.338472222225</v>
      </c>
      <c r="B199" s="67">
        <v>102</v>
      </c>
      <c r="C199" s="66" t="s">
        <v>2658</v>
      </c>
      <c r="D199" s="66" t="s">
        <v>2655</v>
      </c>
      <c r="E199" s="68">
        <v>45989</v>
      </c>
      <c r="F199" s="67">
        <v>48</v>
      </c>
      <c r="G199" s="67">
        <v>0</v>
      </c>
      <c r="H199" s="67">
        <v>0</v>
      </c>
      <c r="I199" s="67">
        <v>53</v>
      </c>
      <c r="J199" s="66" t="s">
        <v>513</v>
      </c>
      <c r="K199" s="66" t="s">
        <v>499</v>
      </c>
      <c r="L199" s="67">
        <v>130</v>
      </c>
    </row>
    <row r="200" spans="1:12" x14ac:dyDescent="0.55000000000000004">
      <c r="A200" s="87">
        <v>45980.338472222225</v>
      </c>
      <c r="B200" s="67">
        <v>102</v>
      </c>
      <c r="C200" s="66" t="s">
        <v>2658</v>
      </c>
      <c r="D200" s="66" t="s">
        <v>521</v>
      </c>
      <c r="E200" s="68">
        <v>45959</v>
      </c>
      <c r="F200" s="67">
        <v>0</v>
      </c>
      <c r="G200" s="67">
        <v>50</v>
      </c>
      <c r="H200" s="67">
        <v>0</v>
      </c>
      <c r="I200" s="67">
        <v>87</v>
      </c>
      <c r="J200" s="66" t="s">
        <v>520</v>
      </c>
      <c r="K200" s="66" t="s">
        <v>499</v>
      </c>
      <c r="L200" s="67">
        <v>130</v>
      </c>
    </row>
    <row r="201" spans="1:12" x14ac:dyDescent="0.55000000000000004">
      <c r="A201" s="87">
        <v>45980.338472222225</v>
      </c>
      <c r="B201" s="67">
        <v>102</v>
      </c>
      <c r="C201" s="66" t="s">
        <v>2658</v>
      </c>
      <c r="D201" s="66" t="s">
        <v>521</v>
      </c>
      <c r="E201" s="68">
        <v>45960</v>
      </c>
      <c r="F201" s="67">
        <v>0</v>
      </c>
      <c r="G201" s="67">
        <v>53</v>
      </c>
      <c r="H201" s="67">
        <v>0</v>
      </c>
      <c r="I201" s="67">
        <v>88</v>
      </c>
      <c r="J201" s="66" t="s">
        <v>520</v>
      </c>
      <c r="K201" s="66" t="s">
        <v>499</v>
      </c>
      <c r="L201" s="67">
        <v>130</v>
      </c>
    </row>
    <row r="202" spans="1:12" x14ac:dyDescent="0.55000000000000004">
      <c r="A202" s="87">
        <v>45980.338472222225</v>
      </c>
      <c r="B202" s="67">
        <v>102</v>
      </c>
      <c r="C202" s="66" t="s">
        <v>2658</v>
      </c>
      <c r="D202" s="66" t="s">
        <v>521</v>
      </c>
      <c r="E202" s="68">
        <v>45961</v>
      </c>
      <c r="F202" s="67">
        <v>50</v>
      </c>
      <c r="G202" s="67">
        <v>0</v>
      </c>
      <c r="H202" s="67">
        <v>15</v>
      </c>
      <c r="I202" s="67">
        <v>92</v>
      </c>
      <c r="J202" s="66" t="s">
        <v>520</v>
      </c>
      <c r="K202" s="66" t="s">
        <v>499</v>
      </c>
      <c r="L202" s="67">
        <v>130</v>
      </c>
    </row>
    <row r="203" spans="1:12" x14ac:dyDescent="0.55000000000000004">
      <c r="A203" s="87">
        <v>45980.338472222225</v>
      </c>
      <c r="B203" s="67">
        <v>102</v>
      </c>
      <c r="C203" s="66" t="s">
        <v>2658</v>
      </c>
      <c r="D203" s="66" t="s">
        <v>521</v>
      </c>
      <c r="E203" s="68">
        <v>45964</v>
      </c>
      <c r="F203" s="67">
        <v>53</v>
      </c>
      <c r="G203" s="67">
        <v>53</v>
      </c>
      <c r="H203" s="67">
        <v>15</v>
      </c>
      <c r="I203" s="67">
        <v>92</v>
      </c>
      <c r="J203" s="66" t="s">
        <v>520</v>
      </c>
      <c r="K203" s="66" t="s">
        <v>499</v>
      </c>
      <c r="L203" s="67">
        <v>130</v>
      </c>
    </row>
    <row r="204" spans="1:12" x14ac:dyDescent="0.55000000000000004">
      <c r="A204" s="87">
        <v>45980.338472222225</v>
      </c>
      <c r="B204" s="67">
        <v>102</v>
      </c>
      <c r="C204" s="66" t="s">
        <v>2658</v>
      </c>
      <c r="D204" s="66" t="s">
        <v>521</v>
      </c>
      <c r="E204" s="68">
        <v>45965</v>
      </c>
      <c r="F204" s="67">
        <v>60</v>
      </c>
      <c r="G204" s="67">
        <v>75</v>
      </c>
      <c r="H204" s="67">
        <v>0</v>
      </c>
      <c r="I204" s="67">
        <v>82</v>
      </c>
      <c r="J204" s="66" t="s">
        <v>520</v>
      </c>
      <c r="K204" s="66" t="s">
        <v>499</v>
      </c>
      <c r="L204" s="67">
        <v>130</v>
      </c>
    </row>
    <row r="205" spans="1:12" x14ac:dyDescent="0.55000000000000004">
      <c r="A205" s="87">
        <v>45980.338472222225</v>
      </c>
      <c r="B205" s="67">
        <v>102</v>
      </c>
      <c r="C205" s="66" t="s">
        <v>2658</v>
      </c>
      <c r="D205" s="66" t="s">
        <v>521</v>
      </c>
      <c r="E205" s="68">
        <v>45966</v>
      </c>
      <c r="F205" s="67">
        <v>53</v>
      </c>
      <c r="G205" s="67">
        <v>52</v>
      </c>
      <c r="H205" s="67">
        <v>0</v>
      </c>
      <c r="I205" s="67">
        <v>84</v>
      </c>
      <c r="J205" s="66" t="s">
        <v>520</v>
      </c>
      <c r="K205" s="66" t="s">
        <v>499</v>
      </c>
      <c r="L205" s="67">
        <v>130</v>
      </c>
    </row>
    <row r="206" spans="1:12" x14ac:dyDescent="0.55000000000000004">
      <c r="A206" s="87">
        <v>45980.338472222225</v>
      </c>
      <c r="B206" s="67">
        <v>102</v>
      </c>
      <c r="C206" s="66" t="s">
        <v>2658</v>
      </c>
      <c r="D206" s="66" t="s">
        <v>521</v>
      </c>
      <c r="E206" s="68">
        <v>45967</v>
      </c>
      <c r="F206" s="67">
        <v>75</v>
      </c>
      <c r="G206" s="67">
        <v>0</v>
      </c>
      <c r="H206" s="67">
        <v>0</v>
      </c>
      <c r="I206" s="67">
        <v>72</v>
      </c>
      <c r="J206" s="66" t="s">
        <v>520</v>
      </c>
      <c r="K206" s="66" t="s">
        <v>499</v>
      </c>
      <c r="L206" s="67">
        <v>130</v>
      </c>
    </row>
    <row r="207" spans="1:12" x14ac:dyDescent="0.55000000000000004">
      <c r="A207" s="87">
        <v>45980.338472222225</v>
      </c>
      <c r="B207" s="67">
        <v>102</v>
      </c>
      <c r="C207" s="66" t="s">
        <v>2658</v>
      </c>
      <c r="D207" s="66" t="s">
        <v>521</v>
      </c>
      <c r="E207" s="68">
        <v>45968</v>
      </c>
      <c r="F207" s="67">
        <v>52</v>
      </c>
      <c r="G207" s="67">
        <v>0</v>
      </c>
      <c r="H207" s="67">
        <v>0</v>
      </c>
      <c r="I207" s="67">
        <v>100</v>
      </c>
      <c r="J207" s="66" t="s">
        <v>520</v>
      </c>
      <c r="K207" s="66" t="s">
        <v>499</v>
      </c>
      <c r="L207" s="67">
        <v>130</v>
      </c>
    </row>
    <row r="208" spans="1:12" x14ac:dyDescent="0.55000000000000004">
      <c r="A208" s="87">
        <v>45980.338472222225</v>
      </c>
      <c r="B208" s="67">
        <v>102</v>
      </c>
      <c r="C208" s="66" t="s">
        <v>2658</v>
      </c>
      <c r="D208" s="66" t="s">
        <v>521</v>
      </c>
      <c r="E208" s="68">
        <v>45980</v>
      </c>
      <c r="F208" s="67">
        <v>0</v>
      </c>
      <c r="G208" s="67">
        <v>0</v>
      </c>
      <c r="H208" s="67">
        <v>15</v>
      </c>
      <c r="I208" s="67">
        <v>98</v>
      </c>
      <c r="J208" s="66" t="s">
        <v>520</v>
      </c>
      <c r="K208" s="66" t="s">
        <v>499</v>
      </c>
      <c r="L208" s="67">
        <v>130</v>
      </c>
    </row>
    <row r="209" spans="1:12" x14ac:dyDescent="0.55000000000000004">
      <c r="A209" s="87">
        <v>45980.338472222225</v>
      </c>
      <c r="B209" s="67">
        <v>102</v>
      </c>
      <c r="C209" s="66" t="s">
        <v>2658</v>
      </c>
      <c r="D209" s="66" t="s">
        <v>521</v>
      </c>
      <c r="E209" s="68">
        <v>45981</v>
      </c>
      <c r="F209" s="67">
        <v>0</v>
      </c>
      <c r="G209" s="67">
        <v>0</v>
      </c>
      <c r="H209" s="67">
        <v>15</v>
      </c>
      <c r="I209" s="67">
        <v>99</v>
      </c>
      <c r="J209" s="66" t="s">
        <v>520</v>
      </c>
      <c r="K209" s="66" t="s">
        <v>499</v>
      </c>
      <c r="L209" s="67">
        <v>130</v>
      </c>
    </row>
    <row r="210" spans="1:12" x14ac:dyDescent="0.55000000000000004">
      <c r="A210" s="87">
        <v>45980.338472222225</v>
      </c>
      <c r="B210" s="67">
        <v>102</v>
      </c>
      <c r="C210" s="66" t="s">
        <v>2658</v>
      </c>
      <c r="D210" s="66" t="s">
        <v>524</v>
      </c>
      <c r="E210" s="68">
        <v>45959</v>
      </c>
      <c r="F210" s="67">
        <v>0</v>
      </c>
      <c r="G210" s="67">
        <v>60</v>
      </c>
      <c r="H210" s="67">
        <v>0</v>
      </c>
      <c r="I210" s="67">
        <v>87</v>
      </c>
      <c r="J210" s="66" t="s">
        <v>523</v>
      </c>
      <c r="K210" s="66" t="s">
        <v>490</v>
      </c>
      <c r="L210" s="67">
        <v>130</v>
      </c>
    </row>
    <row r="211" spans="1:12" x14ac:dyDescent="0.55000000000000004">
      <c r="A211" s="87">
        <v>45980.338472222225</v>
      </c>
      <c r="B211" s="67">
        <v>102</v>
      </c>
      <c r="C211" s="66" t="s">
        <v>2658</v>
      </c>
      <c r="D211" s="66" t="s">
        <v>524</v>
      </c>
      <c r="E211" s="68">
        <v>45960</v>
      </c>
      <c r="F211" s="67">
        <v>0</v>
      </c>
      <c r="G211" s="67">
        <v>60</v>
      </c>
      <c r="H211" s="67">
        <v>0</v>
      </c>
      <c r="I211" s="67">
        <v>88</v>
      </c>
      <c r="J211" s="66" t="s">
        <v>523</v>
      </c>
      <c r="K211" s="66" t="s">
        <v>490</v>
      </c>
      <c r="L211" s="67">
        <v>130</v>
      </c>
    </row>
    <row r="212" spans="1:12" x14ac:dyDescent="0.55000000000000004">
      <c r="A212" s="87">
        <v>45980.338472222225</v>
      </c>
      <c r="B212" s="67">
        <v>102</v>
      </c>
      <c r="C212" s="66" t="s">
        <v>2658</v>
      </c>
      <c r="D212" s="66" t="s">
        <v>524</v>
      </c>
      <c r="E212" s="68">
        <v>45961</v>
      </c>
      <c r="F212" s="67">
        <v>0</v>
      </c>
      <c r="G212" s="67">
        <v>50</v>
      </c>
      <c r="H212" s="67">
        <v>0</v>
      </c>
      <c r="I212" s="67">
        <v>92</v>
      </c>
      <c r="J212" s="66" t="s">
        <v>523</v>
      </c>
      <c r="K212" s="66" t="s">
        <v>490</v>
      </c>
      <c r="L212" s="67">
        <v>130</v>
      </c>
    </row>
    <row r="213" spans="1:12" x14ac:dyDescent="0.55000000000000004">
      <c r="A213" s="87">
        <v>45980.338472222225</v>
      </c>
      <c r="B213" s="67">
        <v>102</v>
      </c>
      <c r="C213" s="66" t="s">
        <v>2658</v>
      </c>
      <c r="D213" s="66" t="s">
        <v>524</v>
      </c>
      <c r="E213" s="68">
        <v>45964</v>
      </c>
      <c r="F213" s="67">
        <v>0</v>
      </c>
      <c r="G213" s="67">
        <v>49</v>
      </c>
      <c r="H213" s="67">
        <v>0</v>
      </c>
      <c r="I213" s="67">
        <v>92</v>
      </c>
      <c r="J213" s="66" t="s">
        <v>523</v>
      </c>
      <c r="K213" s="66" t="s">
        <v>490</v>
      </c>
      <c r="L213" s="67">
        <v>130</v>
      </c>
    </row>
    <row r="214" spans="1:12" x14ac:dyDescent="0.55000000000000004">
      <c r="A214" s="87">
        <v>45980.338472222225</v>
      </c>
      <c r="B214" s="67">
        <v>102</v>
      </c>
      <c r="C214" s="66" t="s">
        <v>2658</v>
      </c>
      <c r="D214" s="66" t="s">
        <v>524</v>
      </c>
      <c r="E214" s="68">
        <v>45965</v>
      </c>
      <c r="F214" s="67">
        <v>0</v>
      </c>
      <c r="G214" s="67">
        <v>50</v>
      </c>
      <c r="H214" s="67">
        <v>0</v>
      </c>
      <c r="I214" s="67">
        <v>82</v>
      </c>
      <c r="J214" s="66" t="s">
        <v>523</v>
      </c>
      <c r="K214" s="66" t="s">
        <v>490</v>
      </c>
      <c r="L214" s="67">
        <v>130</v>
      </c>
    </row>
    <row r="215" spans="1:12" x14ac:dyDescent="0.55000000000000004">
      <c r="A215" s="87">
        <v>45980.338472222225</v>
      </c>
      <c r="B215" s="67">
        <v>102</v>
      </c>
      <c r="C215" s="66" t="s">
        <v>2658</v>
      </c>
      <c r="D215" s="66" t="s">
        <v>524</v>
      </c>
      <c r="E215" s="68">
        <v>45966</v>
      </c>
      <c r="F215" s="67">
        <v>0</v>
      </c>
      <c r="G215" s="67">
        <v>50</v>
      </c>
      <c r="H215" s="67">
        <v>0</v>
      </c>
      <c r="I215" s="67">
        <v>84</v>
      </c>
      <c r="J215" s="66" t="s">
        <v>523</v>
      </c>
      <c r="K215" s="66" t="s">
        <v>490</v>
      </c>
      <c r="L215" s="67">
        <v>130</v>
      </c>
    </row>
    <row r="216" spans="1:12" x14ac:dyDescent="0.55000000000000004">
      <c r="A216" s="87">
        <v>45980.338472222225</v>
      </c>
      <c r="B216" s="67">
        <v>102</v>
      </c>
      <c r="C216" s="66" t="s">
        <v>2658</v>
      </c>
      <c r="D216" s="66" t="s">
        <v>524</v>
      </c>
      <c r="E216" s="68">
        <v>45967</v>
      </c>
      <c r="F216" s="67">
        <v>0</v>
      </c>
      <c r="G216" s="67">
        <v>50</v>
      </c>
      <c r="H216" s="67">
        <v>0</v>
      </c>
      <c r="I216" s="67">
        <v>72</v>
      </c>
      <c r="J216" s="66" t="s">
        <v>523</v>
      </c>
      <c r="K216" s="66" t="s">
        <v>490</v>
      </c>
      <c r="L216" s="67">
        <v>130</v>
      </c>
    </row>
    <row r="217" spans="1:12" x14ac:dyDescent="0.55000000000000004">
      <c r="A217" s="87">
        <v>45980.338472222225</v>
      </c>
      <c r="B217" s="67">
        <v>102</v>
      </c>
      <c r="C217" s="66" t="s">
        <v>2658</v>
      </c>
      <c r="D217" s="66" t="s">
        <v>524</v>
      </c>
      <c r="E217" s="68">
        <v>45968</v>
      </c>
      <c r="F217" s="67">
        <v>0</v>
      </c>
      <c r="G217" s="67">
        <v>60</v>
      </c>
      <c r="H217" s="67">
        <v>0</v>
      </c>
      <c r="I217" s="67">
        <v>100</v>
      </c>
      <c r="J217" s="66" t="s">
        <v>523</v>
      </c>
      <c r="K217" s="66" t="s">
        <v>490</v>
      </c>
      <c r="L217" s="67">
        <v>130</v>
      </c>
    </row>
    <row r="218" spans="1:12" x14ac:dyDescent="0.55000000000000004">
      <c r="A218" s="87">
        <v>45980.338472222225</v>
      </c>
      <c r="B218" s="67">
        <v>102</v>
      </c>
      <c r="C218" s="66" t="s">
        <v>2658</v>
      </c>
      <c r="D218" s="66" t="s">
        <v>524</v>
      </c>
      <c r="E218" s="68">
        <v>45969</v>
      </c>
      <c r="F218" s="67">
        <v>0</v>
      </c>
      <c r="G218" s="67">
        <v>50</v>
      </c>
      <c r="H218" s="67">
        <v>0</v>
      </c>
      <c r="I218" s="67">
        <v>93</v>
      </c>
      <c r="J218" s="66" t="s">
        <v>523</v>
      </c>
      <c r="K218" s="66" t="s">
        <v>490</v>
      </c>
      <c r="L218" s="67">
        <v>130</v>
      </c>
    </row>
    <row r="219" spans="1:12" x14ac:dyDescent="0.55000000000000004">
      <c r="A219" s="87">
        <v>45980.338472222225</v>
      </c>
      <c r="B219" s="67">
        <v>102</v>
      </c>
      <c r="C219" s="66" t="s">
        <v>2658</v>
      </c>
      <c r="D219" s="66" t="s">
        <v>524</v>
      </c>
      <c r="E219" s="68">
        <v>45971</v>
      </c>
      <c r="F219" s="67">
        <v>0</v>
      </c>
      <c r="G219" s="67">
        <v>50</v>
      </c>
      <c r="H219" s="67">
        <v>0</v>
      </c>
      <c r="I219" s="67">
        <v>93</v>
      </c>
      <c r="J219" s="66" t="s">
        <v>523</v>
      </c>
      <c r="K219" s="66" t="s">
        <v>490</v>
      </c>
      <c r="L219" s="67">
        <v>130</v>
      </c>
    </row>
    <row r="220" spans="1:12" x14ac:dyDescent="0.55000000000000004">
      <c r="A220" s="87">
        <v>45980.338472222225</v>
      </c>
      <c r="B220" s="67">
        <v>102</v>
      </c>
      <c r="C220" s="66" t="s">
        <v>2658</v>
      </c>
      <c r="D220" s="66" t="s">
        <v>524</v>
      </c>
      <c r="E220" s="68">
        <v>45972</v>
      </c>
      <c r="F220" s="67">
        <v>0</v>
      </c>
      <c r="G220" s="67">
        <v>50</v>
      </c>
      <c r="H220" s="67">
        <v>0</v>
      </c>
      <c r="I220" s="67">
        <v>103</v>
      </c>
      <c r="J220" s="66" t="s">
        <v>523</v>
      </c>
      <c r="K220" s="66" t="s">
        <v>490</v>
      </c>
      <c r="L220" s="67">
        <v>130</v>
      </c>
    </row>
    <row r="221" spans="1:12" x14ac:dyDescent="0.55000000000000004">
      <c r="A221" s="87">
        <v>45980.338472222225</v>
      </c>
      <c r="B221" s="67">
        <v>102</v>
      </c>
      <c r="C221" s="66" t="s">
        <v>2658</v>
      </c>
      <c r="D221" s="66" t="s">
        <v>524</v>
      </c>
      <c r="E221" s="68">
        <v>45973</v>
      </c>
      <c r="F221" s="67">
        <v>0</v>
      </c>
      <c r="G221" s="67">
        <v>50</v>
      </c>
      <c r="H221" s="67">
        <v>0</v>
      </c>
      <c r="I221" s="67">
        <v>100</v>
      </c>
      <c r="J221" s="66" t="s">
        <v>523</v>
      </c>
      <c r="K221" s="66" t="s">
        <v>490</v>
      </c>
      <c r="L221" s="67">
        <v>130</v>
      </c>
    </row>
    <row r="222" spans="1:12" x14ac:dyDescent="0.55000000000000004">
      <c r="A222" s="87">
        <v>45980.338472222225</v>
      </c>
      <c r="B222" s="67">
        <v>102</v>
      </c>
      <c r="C222" s="66" t="s">
        <v>2658</v>
      </c>
      <c r="D222" s="66" t="s">
        <v>524</v>
      </c>
      <c r="E222" s="68">
        <v>45974</v>
      </c>
      <c r="F222" s="67">
        <v>0</v>
      </c>
      <c r="G222" s="67">
        <v>50</v>
      </c>
      <c r="H222" s="67">
        <v>0</v>
      </c>
      <c r="I222" s="67">
        <v>100</v>
      </c>
      <c r="J222" s="66" t="s">
        <v>523</v>
      </c>
      <c r="K222" s="66" t="s">
        <v>490</v>
      </c>
      <c r="L222" s="67">
        <v>130</v>
      </c>
    </row>
    <row r="223" spans="1:12" x14ac:dyDescent="0.55000000000000004">
      <c r="A223" s="87">
        <v>45980.338472222225</v>
      </c>
      <c r="B223" s="67">
        <v>102</v>
      </c>
      <c r="C223" s="66" t="s">
        <v>2658</v>
      </c>
      <c r="D223" s="66" t="s">
        <v>524</v>
      </c>
      <c r="E223" s="68">
        <v>45975</v>
      </c>
      <c r="F223" s="67">
        <v>0</v>
      </c>
      <c r="G223" s="67">
        <v>50</v>
      </c>
      <c r="H223" s="67">
        <v>0</v>
      </c>
      <c r="I223" s="67">
        <v>103</v>
      </c>
      <c r="J223" s="66" t="s">
        <v>523</v>
      </c>
      <c r="K223" s="66" t="s">
        <v>490</v>
      </c>
      <c r="L223" s="67">
        <v>130</v>
      </c>
    </row>
    <row r="224" spans="1:12" x14ac:dyDescent="0.55000000000000004">
      <c r="A224" s="87">
        <v>45980.338472222225</v>
      </c>
      <c r="B224" s="67">
        <v>102</v>
      </c>
      <c r="C224" s="66" t="s">
        <v>2658</v>
      </c>
      <c r="D224" s="66" t="s">
        <v>524</v>
      </c>
      <c r="E224" s="68">
        <v>45978</v>
      </c>
      <c r="F224" s="67">
        <v>0</v>
      </c>
      <c r="G224" s="67">
        <v>49</v>
      </c>
      <c r="H224" s="67">
        <v>0</v>
      </c>
      <c r="I224" s="67">
        <v>101</v>
      </c>
      <c r="J224" s="66" t="s">
        <v>523</v>
      </c>
      <c r="K224" s="66" t="s">
        <v>490</v>
      </c>
      <c r="L224" s="67">
        <v>130</v>
      </c>
    </row>
    <row r="225" spans="1:12" x14ac:dyDescent="0.55000000000000004">
      <c r="A225" s="87">
        <v>45980.338472222225</v>
      </c>
      <c r="B225" s="67">
        <v>102</v>
      </c>
      <c r="C225" s="66" t="s">
        <v>2658</v>
      </c>
      <c r="D225" s="66" t="s">
        <v>524</v>
      </c>
      <c r="E225" s="68">
        <v>45979</v>
      </c>
      <c r="F225" s="67">
        <v>0</v>
      </c>
      <c r="G225" s="67">
        <v>49</v>
      </c>
      <c r="H225" s="67">
        <v>0</v>
      </c>
      <c r="I225" s="67">
        <v>91</v>
      </c>
      <c r="J225" s="66" t="s">
        <v>523</v>
      </c>
      <c r="K225" s="66" t="s">
        <v>490</v>
      </c>
      <c r="L225" s="67">
        <v>130</v>
      </c>
    </row>
    <row r="226" spans="1:12" x14ac:dyDescent="0.55000000000000004">
      <c r="A226" s="87">
        <v>45980.338472222225</v>
      </c>
      <c r="B226" s="67">
        <v>102</v>
      </c>
      <c r="C226" s="66" t="s">
        <v>2658</v>
      </c>
      <c r="D226" s="66" t="s">
        <v>524</v>
      </c>
      <c r="E226" s="68">
        <v>45980</v>
      </c>
      <c r="F226" s="67">
        <v>0</v>
      </c>
      <c r="G226" s="67">
        <v>49</v>
      </c>
      <c r="H226" s="67">
        <v>0</v>
      </c>
      <c r="I226" s="67">
        <v>98</v>
      </c>
      <c r="J226" s="66" t="s">
        <v>523</v>
      </c>
      <c r="K226" s="66" t="s">
        <v>490</v>
      </c>
      <c r="L226" s="67">
        <v>130</v>
      </c>
    </row>
    <row r="227" spans="1:12" x14ac:dyDescent="0.55000000000000004">
      <c r="A227" s="87">
        <v>45980.338472222225</v>
      </c>
      <c r="B227" s="67">
        <v>102</v>
      </c>
      <c r="C227" s="66" t="s">
        <v>2658</v>
      </c>
      <c r="D227" s="66" t="s">
        <v>524</v>
      </c>
      <c r="E227" s="68">
        <v>45981</v>
      </c>
      <c r="F227" s="67">
        <v>0</v>
      </c>
      <c r="G227" s="67">
        <v>50</v>
      </c>
      <c r="H227" s="67">
        <v>0</v>
      </c>
      <c r="I227" s="67">
        <v>99</v>
      </c>
      <c r="J227" s="66" t="s">
        <v>523</v>
      </c>
      <c r="K227" s="66" t="s">
        <v>490</v>
      </c>
      <c r="L227" s="67">
        <v>130</v>
      </c>
    </row>
    <row r="228" spans="1:12" x14ac:dyDescent="0.55000000000000004">
      <c r="A228" s="87">
        <v>45980.338472222225</v>
      </c>
      <c r="B228" s="67">
        <v>102</v>
      </c>
      <c r="C228" s="66" t="s">
        <v>2658</v>
      </c>
      <c r="D228" s="66" t="s">
        <v>524</v>
      </c>
      <c r="E228" s="68">
        <v>45982</v>
      </c>
      <c r="F228" s="67">
        <v>0</v>
      </c>
      <c r="G228" s="67">
        <v>50</v>
      </c>
      <c r="H228" s="67">
        <v>0</v>
      </c>
      <c r="I228" s="67">
        <v>90</v>
      </c>
      <c r="J228" s="66" t="s">
        <v>523</v>
      </c>
      <c r="K228" s="66" t="s">
        <v>490</v>
      </c>
      <c r="L228" s="67">
        <v>130</v>
      </c>
    </row>
    <row r="229" spans="1:12" x14ac:dyDescent="0.55000000000000004">
      <c r="A229" s="87">
        <v>45980.338472222225</v>
      </c>
      <c r="B229" s="67">
        <v>102</v>
      </c>
      <c r="C229" s="66" t="s">
        <v>2658</v>
      </c>
      <c r="D229" s="66" t="s">
        <v>524</v>
      </c>
      <c r="E229" s="68">
        <v>45985</v>
      </c>
      <c r="F229" s="67">
        <v>0</v>
      </c>
      <c r="G229" s="67">
        <v>50</v>
      </c>
      <c r="H229" s="67">
        <v>0</v>
      </c>
      <c r="I229" s="67">
        <v>95</v>
      </c>
      <c r="J229" s="66" t="s">
        <v>523</v>
      </c>
      <c r="K229" s="66" t="s">
        <v>490</v>
      </c>
      <c r="L229" s="67">
        <v>130</v>
      </c>
    </row>
    <row r="230" spans="1:12" x14ac:dyDescent="0.55000000000000004">
      <c r="A230" s="87">
        <v>45980.338472222225</v>
      </c>
      <c r="B230" s="67">
        <v>102</v>
      </c>
      <c r="C230" s="66" t="s">
        <v>2658</v>
      </c>
      <c r="D230" s="66" t="s">
        <v>524</v>
      </c>
      <c r="E230" s="68">
        <v>45986</v>
      </c>
      <c r="F230" s="67">
        <v>0</v>
      </c>
      <c r="G230" s="67">
        <v>50</v>
      </c>
      <c r="H230" s="67">
        <v>0</v>
      </c>
      <c r="I230" s="67">
        <v>99</v>
      </c>
      <c r="J230" s="66" t="s">
        <v>523</v>
      </c>
      <c r="K230" s="66" t="s">
        <v>490</v>
      </c>
      <c r="L230" s="67">
        <v>130</v>
      </c>
    </row>
    <row r="231" spans="1:12" x14ac:dyDescent="0.55000000000000004">
      <c r="A231" s="87">
        <v>45980.338472222225</v>
      </c>
      <c r="B231" s="67">
        <v>102</v>
      </c>
      <c r="C231" s="66" t="s">
        <v>2658</v>
      </c>
      <c r="D231" s="66" t="s">
        <v>524</v>
      </c>
      <c r="E231" s="68">
        <v>45987</v>
      </c>
      <c r="F231" s="67">
        <v>0</v>
      </c>
      <c r="G231" s="67">
        <v>50</v>
      </c>
      <c r="H231" s="67">
        <v>0</v>
      </c>
      <c r="I231" s="67">
        <v>88</v>
      </c>
      <c r="J231" s="66" t="s">
        <v>523</v>
      </c>
      <c r="K231" s="66" t="s">
        <v>490</v>
      </c>
      <c r="L231" s="67">
        <v>130</v>
      </c>
    </row>
    <row r="232" spans="1:12" x14ac:dyDescent="0.55000000000000004">
      <c r="A232" s="87">
        <v>45980.338472222225</v>
      </c>
      <c r="B232" s="67">
        <v>102</v>
      </c>
      <c r="C232" s="66" t="s">
        <v>2658</v>
      </c>
      <c r="D232" s="66" t="s">
        <v>524</v>
      </c>
      <c r="E232" s="68">
        <v>45988</v>
      </c>
      <c r="F232" s="67">
        <v>0</v>
      </c>
      <c r="G232" s="67">
        <v>50</v>
      </c>
      <c r="H232" s="67">
        <v>0</v>
      </c>
      <c r="I232" s="67">
        <v>71</v>
      </c>
      <c r="J232" s="66" t="s">
        <v>523</v>
      </c>
      <c r="K232" s="66" t="s">
        <v>490</v>
      </c>
      <c r="L232" s="67">
        <v>130</v>
      </c>
    </row>
    <row r="233" spans="1:12" x14ac:dyDescent="0.55000000000000004">
      <c r="A233" s="87">
        <v>45980.338472222225</v>
      </c>
      <c r="B233" s="67">
        <v>102</v>
      </c>
      <c r="C233" s="66" t="s">
        <v>2658</v>
      </c>
      <c r="D233" s="66" t="s">
        <v>524</v>
      </c>
      <c r="E233" s="68">
        <v>45989</v>
      </c>
      <c r="F233" s="67">
        <v>0</v>
      </c>
      <c r="G233" s="67">
        <v>60</v>
      </c>
      <c r="H233" s="67">
        <v>0</v>
      </c>
      <c r="I233" s="67">
        <v>53</v>
      </c>
      <c r="J233" s="66" t="s">
        <v>523</v>
      </c>
      <c r="K233" s="66" t="s">
        <v>490</v>
      </c>
      <c r="L233" s="67">
        <v>130</v>
      </c>
    </row>
    <row r="234" spans="1:12" x14ac:dyDescent="0.55000000000000004">
      <c r="A234" s="87">
        <v>45980.338472222225</v>
      </c>
      <c r="B234" s="67">
        <v>102</v>
      </c>
      <c r="C234" s="66" t="s">
        <v>2658</v>
      </c>
      <c r="D234" s="66" t="s">
        <v>525</v>
      </c>
      <c r="E234" s="68">
        <v>45969</v>
      </c>
      <c r="F234" s="67">
        <v>0</v>
      </c>
      <c r="G234" s="67">
        <v>10</v>
      </c>
      <c r="H234" s="67">
        <v>0</v>
      </c>
      <c r="I234" s="67">
        <v>93</v>
      </c>
      <c r="J234" s="66" t="s">
        <v>523</v>
      </c>
      <c r="K234" s="66" t="s">
        <v>490</v>
      </c>
      <c r="L234" s="67">
        <v>160</v>
      </c>
    </row>
    <row r="235" spans="1:12" x14ac:dyDescent="0.55000000000000004">
      <c r="A235" s="87">
        <v>45980.338472222225</v>
      </c>
      <c r="B235" s="67">
        <v>102</v>
      </c>
      <c r="C235" s="66" t="s">
        <v>2658</v>
      </c>
      <c r="D235" s="66" t="s">
        <v>525</v>
      </c>
      <c r="E235" s="68">
        <v>45971</v>
      </c>
      <c r="F235" s="67">
        <v>10</v>
      </c>
      <c r="G235" s="67">
        <v>10</v>
      </c>
      <c r="H235" s="67">
        <v>0</v>
      </c>
      <c r="I235" s="67">
        <v>93</v>
      </c>
      <c r="J235" s="66" t="s">
        <v>523</v>
      </c>
      <c r="K235" s="66" t="s">
        <v>490</v>
      </c>
      <c r="L235" s="67">
        <v>160</v>
      </c>
    </row>
    <row r="236" spans="1:12" x14ac:dyDescent="0.55000000000000004">
      <c r="A236" s="87">
        <v>45980.338472222225</v>
      </c>
      <c r="B236" s="67">
        <v>102</v>
      </c>
      <c r="C236" s="66" t="s">
        <v>2658</v>
      </c>
      <c r="D236" s="66" t="s">
        <v>525</v>
      </c>
      <c r="E236" s="68">
        <v>45972</v>
      </c>
      <c r="F236" s="67">
        <v>10</v>
      </c>
      <c r="G236" s="67">
        <v>10</v>
      </c>
      <c r="H236" s="67">
        <v>0</v>
      </c>
      <c r="I236" s="67">
        <v>103</v>
      </c>
      <c r="J236" s="66" t="s">
        <v>523</v>
      </c>
      <c r="K236" s="66" t="s">
        <v>490</v>
      </c>
      <c r="L236" s="67">
        <v>160</v>
      </c>
    </row>
    <row r="237" spans="1:12" x14ac:dyDescent="0.55000000000000004">
      <c r="A237" s="87">
        <v>45980.338472222225</v>
      </c>
      <c r="B237" s="67">
        <v>102</v>
      </c>
      <c r="C237" s="66" t="s">
        <v>2658</v>
      </c>
      <c r="D237" s="66" t="s">
        <v>525</v>
      </c>
      <c r="E237" s="68">
        <v>45973</v>
      </c>
      <c r="F237" s="67">
        <v>10</v>
      </c>
      <c r="G237" s="67">
        <v>10</v>
      </c>
      <c r="H237" s="67">
        <v>0</v>
      </c>
      <c r="I237" s="67">
        <v>100</v>
      </c>
      <c r="J237" s="66" t="s">
        <v>523</v>
      </c>
      <c r="K237" s="66" t="s">
        <v>490</v>
      </c>
      <c r="L237" s="67">
        <v>160</v>
      </c>
    </row>
    <row r="238" spans="1:12" x14ac:dyDescent="0.55000000000000004">
      <c r="A238" s="87">
        <v>45980.338472222225</v>
      </c>
      <c r="B238" s="67">
        <v>102</v>
      </c>
      <c r="C238" s="66" t="s">
        <v>2658</v>
      </c>
      <c r="D238" s="66" t="s">
        <v>525</v>
      </c>
      <c r="E238" s="68">
        <v>45974</v>
      </c>
      <c r="F238" s="67">
        <v>10</v>
      </c>
      <c r="G238" s="67">
        <v>10</v>
      </c>
      <c r="H238" s="67">
        <v>0</v>
      </c>
      <c r="I238" s="67">
        <v>100</v>
      </c>
      <c r="J238" s="66" t="s">
        <v>523</v>
      </c>
      <c r="K238" s="66" t="s">
        <v>490</v>
      </c>
      <c r="L238" s="67">
        <v>160</v>
      </c>
    </row>
    <row r="239" spans="1:12" x14ac:dyDescent="0.55000000000000004">
      <c r="A239" s="87">
        <v>45980.338472222225</v>
      </c>
      <c r="B239" s="67">
        <v>102</v>
      </c>
      <c r="C239" s="66" t="s">
        <v>2658</v>
      </c>
      <c r="D239" s="66" t="s">
        <v>525</v>
      </c>
      <c r="E239" s="68">
        <v>45975</v>
      </c>
      <c r="F239" s="67">
        <v>10</v>
      </c>
      <c r="G239" s="67">
        <v>10</v>
      </c>
      <c r="H239" s="67">
        <v>0</v>
      </c>
      <c r="I239" s="67">
        <v>103</v>
      </c>
      <c r="J239" s="66" t="s">
        <v>523</v>
      </c>
      <c r="K239" s="66" t="s">
        <v>490</v>
      </c>
      <c r="L239" s="67">
        <v>160</v>
      </c>
    </row>
    <row r="240" spans="1:12" x14ac:dyDescent="0.55000000000000004">
      <c r="A240" s="87">
        <v>45980.338472222225</v>
      </c>
      <c r="B240" s="67">
        <v>102</v>
      </c>
      <c r="C240" s="66" t="s">
        <v>2658</v>
      </c>
      <c r="D240" s="66" t="s">
        <v>525</v>
      </c>
      <c r="E240" s="68">
        <v>45978</v>
      </c>
      <c r="F240" s="67">
        <v>10</v>
      </c>
      <c r="G240" s="67">
        <v>11</v>
      </c>
      <c r="H240" s="67">
        <v>0</v>
      </c>
      <c r="I240" s="67">
        <v>101</v>
      </c>
      <c r="J240" s="66" t="s">
        <v>523</v>
      </c>
      <c r="K240" s="66" t="s">
        <v>490</v>
      </c>
      <c r="L240" s="67">
        <v>160</v>
      </c>
    </row>
    <row r="241" spans="1:12" x14ac:dyDescent="0.55000000000000004">
      <c r="A241" s="87">
        <v>45980.338472222225</v>
      </c>
      <c r="B241" s="67">
        <v>102</v>
      </c>
      <c r="C241" s="66" t="s">
        <v>2658</v>
      </c>
      <c r="D241" s="66" t="s">
        <v>525</v>
      </c>
      <c r="E241" s="68">
        <v>45979</v>
      </c>
      <c r="F241" s="67">
        <v>11</v>
      </c>
      <c r="G241" s="67">
        <v>11</v>
      </c>
      <c r="H241" s="67">
        <v>0</v>
      </c>
      <c r="I241" s="67">
        <v>91</v>
      </c>
      <c r="J241" s="66" t="s">
        <v>523</v>
      </c>
      <c r="K241" s="66" t="s">
        <v>490</v>
      </c>
      <c r="L241" s="67">
        <v>160</v>
      </c>
    </row>
    <row r="242" spans="1:12" x14ac:dyDescent="0.55000000000000004">
      <c r="A242" s="87">
        <v>45980.338472222225</v>
      </c>
      <c r="B242" s="67">
        <v>102</v>
      </c>
      <c r="C242" s="66" t="s">
        <v>2658</v>
      </c>
      <c r="D242" s="66" t="s">
        <v>525</v>
      </c>
      <c r="E242" s="68">
        <v>45980</v>
      </c>
      <c r="F242" s="67">
        <v>11</v>
      </c>
      <c r="G242" s="67">
        <v>11</v>
      </c>
      <c r="H242" s="67">
        <v>0</v>
      </c>
      <c r="I242" s="67">
        <v>98</v>
      </c>
      <c r="J242" s="66" t="s">
        <v>523</v>
      </c>
      <c r="K242" s="66" t="s">
        <v>490</v>
      </c>
      <c r="L242" s="67">
        <v>160</v>
      </c>
    </row>
    <row r="243" spans="1:12" x14ac:dyDescent="0.55000000000000004">
      <c r="A243" s="87">
        <v>45980.338472222225</v>
      </c>
      <c r="B243" s="67">
        <v>102</v>
      </c>
      <c r="C243" s="66" t="s">
        <v>2658</v>
      </c>
      <c r="D243" s="66" t="s">
        <v>525</v>
      </c>
      <c r="E243" s="68">
        <v>45981</v>
      </c>
      <c r="F243" s="67">
        <v>11</v>
      </c>
      <c r="G243" s="67">
        <v>10</v>
      </c>
      <c r="H243" s="67">
        <v>0</v>
      </c>
      <c r="I243" s="67">
        <v>99</v>
      </c>
      <c r="J243" s="66" t="s">
        <v>523</v>
      </c>
      <c r="K243" s="66" t="s">
        <v>490</v>
      </c>
      <c r="L243" s="67">
        <v>160</v>
      </c>
    </row>
    <row r="244" spans="1:12" x14ac:dyDescent="0.55000000000000004">
      <c r="A244" s="87">
        <v>45980.338472222225</v>
      </c>
      <c r="B244" s="67">
        <v>102</v>
      </c>
      <c r="C244" s="66" t="s">
        <v>2658</v>
      </c>
      <c r="D244" s="66" t="s">
        <v>525</v>
      </c>
      <c r="E244" s="68">
        <v>45982</v>
      </c>
      <c r="F244" s="67">
        <v>10</v>
      </c>
      <c r="G244" s="67">
        <v>10</v>
      </c>
      <c r="H244" s="67">
        <v>0</v>
      </c>
      <c r="I244" s="67">
        <v>90</v>
      </c>
      <c r="J244" s="66" t="s">
        <v>523</v>
      </c>
      <c r="K244" s="66" t="s">
        <v>490</v>
      </c>
      <c r="L244" s="67">
        <v>160</v>
      </c>
    </row>
    <row r="245" spans="1:12" x14ac:dyDescent="0.55000000000000004">
      <c r="A245" s="87">
        <v>45980.338472222225</v>
      </c>
      <c r="B245" s="67">
        <v>102</v>
      </c>
      <c r="C245" s="66" t="s">
        <v>2658</v>
      </c>
      <c r="D245" s="66" t="s">
        <v>525</v>
      </c>
      <c r="E245" s="68">
        <v>45985</v>
      </c>
      <c r="F245" s="67">
        <v>10</v>
      </c>
      <c r="G245" s="67">
        <v>10</v>
      </c>
      <c r="H245" s="67">
        <v>0</v>
      </c>
      <c r="I245" s="67">
        <v>95</v>
      </c>
      <c r="J245" s="66" t="s">
        <v>523</v>
      </c>
      <c r="K245" s="66" t="s">
        <v>490</v>
      </c>
      <c r="L245" s="67">
        <v>160</v>
      </c>
    </row>
    <row r="246" spans="1:12" x14ac:dyDescent="0.55000000000000004">
      <c r="A246" s="87">
        <v>45980.338472222225</v>
      </c>
      <c r="B246" s="67">
        <v>102</v>
      </c>
      <c r="C246" s="66" t="s">
        <v>2658</v>
      </c>
      <c r="D246" s="66" t="s">
        <v>525</v>
      </c>
      <c r="E246" s="68">
        <v>45986</v>
      </c>
      <c r="F246" s="67">
        <v>10</v>
      </c>
      <c r="G246" s="67">
        <v>10</v>
      </c>
      <c r="H246" s="67">
        <v>0</v>
      </c>
      <c r="I246" s="67">
        <v>99</v>
      </c>
      <c r="J246" s="66" t="s">
        <v>523</v>
      </c>
      <c r="K246" s="66" t="s">
        <v>490</v>
      </c>
      <c r="L246" s="67">
        <v>160</v>
      </c>
    </row>
    <row r="247" spans="1:12" x14ac:dyDescent="0.55000000000000004">
      <c r="A247" s="87">
        <v>45980.338472222225</v>
      </c>
      <c r="B247" s="67">
        <v>102</v>
      </c>
      <c r="C247" s="66" t="s">
        <v>2658</v>
      </c>
      <c r="D247" s="66" t="s">
        <v>525</v>
      </c>
      <c r="E247" s="68">
        <v>45987</v>
      </c>
      <c r="F247" s="67">
        <v>10</v>
      </c>
      <c r="G247" s="67">
        <v>10</v>
      </c>
      <c r="H247" s="67">
        <v>0</v>
      </c>
      <c r="I247" s="67">
        <v>88</v>
      </c>
      <c r="J247" s="66" t="s">
        <v>523</v>
      </c>
      <c r="K247" s="66" t="s">
        <v>490</v>
      </c>
      <c r="L247" s="67">
        <v>160</v>
      </c>
    </row>
    <row r="248" spans="1:12" x14ac:dyDescent="0.55000000000000004">
      <c r="A248" s="87">
        <v>45980.338472222225</v>
      </c>
      <c r="B248" s="67">
        <v>102</v>
      </c>
      <c r="C248" s="66" t="s">
        <v>2658</v>
      </c>
      <c r="D248" s="66" t="s">
        <v>525</v>
      </c>
      <c r="E248" s="68">
        <v>45988</v>
      </c>
      <c r="F248" s="67">
        <v>10</v>
      </c>
      <c r="G248" s="67">
        <v>10</v>
      </c>
      <c r="H248" s="67">
        <v>0</v>
      </c>
      <c r="I248" s="67">
        <v>71</v>
      </c>
      <c r="J248" s="66" t="s">
        <v>523</v>
      </c>
      <c r="K248" s="66" t="s">
        <v>490</v>
      </c>
      <c r="L248" s="67">
        <v>160</v>
      </c>
    </row>
    <row r="249" spans="1:12" x14ac:dyDescent="0.55000000000000004">
      <c r="A249" s="87">
        <v>45980.338472222225</v>
      </c>
      <c r="B249" s="67">
        <v>102</v>
      </c>
      <c r="C249" s="66" t="s">
        <v>2658</v>
      </c>
      <c r="D249" s="66" t="s">
        <v>525</v>
      </c>
      <c r="E249" s="68">
        <v>45989</v>
      </c>
      <c r="F249" s="67">
        <v>10</v>
      </c>
      <c r="G249" s="67">
        <v>0</v>
      </c>
      <c r="H249" s="67">
        <v>0</v>
      </c>
      <c r="I249" s="67">
        <v>53</v>
      </c>
      <c r="J249" s="66" t="s">
        <v>523</v>
      </c>
      <c r="K249" s="66" t="s">
        <v>490</v>
      </c>
      <c r="L249" s="67">
        <v>160</v>
      </c>
    </row>
    <row r="250" spans="1:12" x14ac:dyDescent="0.55000000000000004">
      <c r="A250" s="87">
        <v>45980.338472222225</v>
      </c>
      <c r="B250" s="67">
        <v>102</v>
      </c>
      <c r="C250" s="66" t="s">
        <v>2658</v>
      </c>
      <c r="D250" s="66" t="s">
        <v>527</v>
      </c>
      <c r="E250" s="68">
        <v>45959</v>
      </c>
      <c r="F250" s="67">
        <v>0</v>
      </c>
      <c r="G250" s="67">
        <v>31</v>
      </c>
      <c r="H250" s="67">
        <v>0</v>
      </c>
      <c r="I250" s="67">
        <v>87</v>
      </c>
      <c r="J250" s="66" t="s">
        <v>513</v>
      </c>
      <c r="K250" s="66" t="s">
        <v>473</v>
      </c>
      <c r="L250" s="67">
        <v>150</v>
      </c>
    </row>
    <row r="251" spans="1:12" x14ac:dyDescent="0.55000000000000004">
      <c r="A251" s="87">
        <v>45980.338472222225</v>
      </c>
      <c r="B251" s="67">
        <v>102</v>
      </c>
      <c r="C251" s="66" t="s">
        <v>2658</v>
      </c>
      <c r="D251" s="66" t="s">
        <v>527</v>
      </c>
      <c r="E251" s="68">
        <v>45960</v>
      </c>
      <c r="F251" s="67">
        <v>0</v>
      </c>
      <c r="G251" s="67">
        <v>30</v>
      </c>
      <c r="H251" s="67">
        <v>0</v>
      </c>
      <c r="I251" s="67">
        <v>88</v>
      </c>
      <c r="J251" s="66" t="s">
        <v>513</v>
      </c>
      <c r="K251" s="66" t="s">
        <v>473</v>
      </c>
      <c r="L251" s="67">
        <v>150</v>
      </c>
    </row>
    <row r="252" spans="1:12" x14ac:dyDescent="0.55000000000000004">
      <c r="A252" s="87">
        <v>45980.338472222225</v>
      </c>
      <c r="B252" s="67">
        <v>102</v>
      </c>
      <c r="C252" s="66" t="s">
        <v>2658</v>
      </c>
      <c r="D252" s="66" t="s">
        <v>527</v>
      </c>
      <c r="E252" s="68">
        <v>45961</v>
      </c>
      <c r="F252" s="67">
        <v>0</v>
      </c>
      <c r="G252" s="67">
        <v>32</v>
      </c>
      <c r="H252" s="67">
        <v>0</v>
      </c>
      <c r="I252" s="67">
        <v>92</v>
      </c>
      <c r="J252" s="66" t="s">
        <v>513</v>
      </c>
      <c r="K252" s="66" t="s">
        <v>473</v>
      </c>
      <c r="L252" s="67">
        <v>150</v>
      </c>
    </row>
    <row r="253" spans="1:12" x14ac:dyDescent="0.55000000000000004">
      <c r="A253" s="87">
        <v>45980.338472222225</v>
      </c>
      <c r="B253" s="67">
        <v>102</v>
      </c>
      <c r="C253" s="66" t="s">
        <v>2658</v>
      </c>
      <c r="D253" s="66" t="s">
        <v>527</v>
      </c>
      <c r="E253" s="68">
        <v>45964</v>
      </c>
      <c r="F253" s="67">
        <v>0</v>
      </c>
      <c r="G253" s="67">
        <v>31</v>
      </c>
      <c r="H253" s="67">
        <v>0</v>
      </c>
      <c r="I253" s="67">
        <v>92</v>
      </c>
      <c r="J253" s="66" t="s">
        <v>513</v>
      </c>
      <c r="K253" s="66" t="s">
        <v>473</v>
      </c>
      <c r="L253" s="67">
        <v>150</v>
      </c>
    </row>
    <row r="254" spans="1:12" x14ac:dyDescent="0.55000000000000004">
      <c r="A254" s="87">
        <v>45980.338472222225</v>
      </c>
      <c r="B254" s="67">
        <v>102</v>
      </c>
      <c r="C254" s="66" t="s">
        <v>2658</v>
      </c>
      <c r="D254" s="66" t="s">
        <v>527</v>
      </c>
      <c r="E254" s="68">
        <v>45968</v>
      </c>
      <c r="F254" s="67">
        <v>0</v>
      </c>
      <c r="G254" s="67">
        <v>46</v>
      </c>
      <c r="H254" s="67">
        <v>15</v>
      </c>
      <c r="I254" s="67">
        <v>100</v>
      </c>
      <c r="J254" s="66" t="s">
        <v>513</v>
      </c>
      <c r="K254" s="66" t="s">
        <v>473</v>
      </c>
      <c r="L254" s="67">
        <v>150</v>
      </c>
    </row>
    <row r="255" spans="1:12" x14ac:dyDescent="0.55000000000000004">
      <c r="A255" s="87">
        <v>45980.338472222225</v>
      </c>
      <c r="B255" s="67">
        <v>102</v>
      </c>
      <c r="C255" s="66" t="s">
        <v>2658</v>
      </c>
      <c r="D255" s="66" t="s">
        <v>527</v>
      </c>
      <c r="E255" s="68">
        <v>45969</v>
      </c>
      <c r="F255" s="67">
        <v>0</v>
      </c>
      <c r="G255" s="67">
        <v>47</v>
      </c>
      <c r="H255" s="67">
        <v>0</v>
      </c>
      <c r="I255" s="67">
        <v>93</v>
      </c>
      <c r="J255" s="66" t="s">
        <v>513</v>
      </c>
      <c r="K255" s="66" t="s">
        <v>473</v>
      </c>
      <c r="L255" s="67">
        <v>150</v>
      </c>
    </row>
    <row r="256" spans="1:12" x14ac:dyDescent="0.55000000000000004">
      <c r="A256" s="87">
        <v>45980.338472222225</v>
      </c>
      <c r="B256" s="67">
        <v>102</v>
      </c>
      <c r="C256" s="66" t="s">
        <v>2658</v>
      </c>
      <c r="D256" s="66" t="s">
        <v>527</v>
      </c>
      <c r="E256" s="68">
        <v>45971</v>
      </c>
      <c r="F256" s="67">
        <v>0</v>
      </c>
      <c r="G256" s="67">
        <v>46</v>
      </c>
      <c r="H256" s="67">
        <v>15</v>
      </c>
      <c r="I256" s="67">
        <v>93</v>
      </c>
      <c r="J256" s="66" t="s">
        <v>513</v>
      </c>
      <c r="K256" s="66" t="s">
        <v>473</v>
      </c>
      <c r="L256" s="67">
        <v>150</v>
      </c>
    </row>
    <row r="257" spans="1:12" x14ac:dyDescent="0.55000000000000004">
      <c r="A257" s="87">
        <v>45980.338472222225</v>
      </c>
      <c r="B257" s="67">
        <v>102</v>
      </c>
      <c r="C257" s="66" t="s">
        <v>2658</v>
      </c>
      <c r="D257" s="66" t="s">
        <v>527</v>
      </c>
      <c r="E257" s="68">
        <v>45972</v>
      </c>
      <c r="F257" s="67">
        <v>0</v>
      </c>
      <c r="G257" s="67">
        <v>31</v>
      </c>
      <c r="H257" s="67">
        <v>0</v>
      </c>
      <c r="I257" s="67">
        <v>103</v>
      </c>
      <c r="J257" s="66" t="s">
        <v>513</v>
      </c>
      <c r="K257" s="66" t="s">
        <v>473</v>
      </c>
      <c r="L257" s="67">
        <v>150</v>
      </c>
    </row>
    <row r="258" spans="1:12" x14ac:dyDescent="0.55000000000000004">
      <c r="A258" s="87">
        <v>45980.338472222225</v>
      </c>
      <c r="B258" s="67">
        <v>102</v>
      </c>
      <c r="C258" s="66" t="s">
        <v>2658</v>
      </c>
      <c r="D258" s="66" t="s">
        <v>527</v>
      </c>
      <c r="E258" s="68">
        <v>45973</v>
      </c>
      <c r="F258" s="67">
        <v>0</v>
      </c>
      <c r="G258" s="67">
        <v>16</v>
      </c>
      <c r="H258" s="67">
        <v>0</v>
      </c>
      <c r="I258" s="67">
        <v>100</v>
      </c>
      <c r="J258" s="66" t="s">
        <v>513</v>
      </c>
      <c r="K258" s="66" t="s">
        <v>473</v>
      </c>
      <c r="L258" s="67">
        <v>150</v>
      </c>
    </row>
    <row r="259" spans="1:12" x14ac:dyDescent="0.55000000000000004">
      <c r="A259" s="87">
        <v>45980.338472222225</v>
      </c>
      <c r="B259" s="67">
        <v>102</v>
      </c>
      <c r="C259" s="66" t="s">
        <v>2658</v>
      </c>
      <c r="D259" s="66" t="s">
        <v>527</v>
      </c>
      <c r="E259" s="68">
        <v>45974</v>
      </c>
      <c r="F259" s="67">
        <v>0</v>
      </c>
      <c r="G259" s="67">
        <v>15</v>
      </c>
      <c r="H259" s="67">
        <v>0</v>
      </c>
      <c r="I259" s="67">
        <v>100</v>
      </c>
      <c r="J259" s="66" t="s">
        <v>513</v>
      </c>
      <c r="K259" s="66" t="s">
        <v>473</v>
      </c>
      <c r="L259" s="67">
        <v>150</v>
      </c>
    </row>
    <row r="260" spans="1:12" x14ac:dyDescent="0.55000000000000004">
      <c r="A260" s="87">
        <v>45980.338472222225</v>
      </c>
      <c r="B260" s="67">
        <v>102</v>
      </c>
      <c r="C260" s="66" t="s">
        <v>2658</v>
      </c>
      <c r="D260" s="66" t="s">
        <v>527</v>
      </c>
      <c r="E260" s="68">
        <v>45975</v>
      </c>
      <c r="F260" s="67">
        <v>0</v>
      </c>
      <c r="G260" s="67">
        <v>32</v>
      </c>
      <c r="H260" s="67">
        <v>0</v>
      </c>
      <c r="I260" s="67">
        <v>103</v>
      </c>
      <c r="J260" s="66" t="s">
        <v>513</v>
      </c>
      <c r="K260" s="66" t="s">
        <v>473</v>
      </c>
      <c r="L260" s="67">
        <v>150</v>
      </c>
    </row>
    <row r="261" spans="1:12" x14ac:dyDescent="0.55000000000000004">
      <c r="A261" s="87">
        <v>45980.338472222225</v>
      </c>
      <c r="B261" s="67">
        <v>102</v>
      </c>
      <c r="C261" s="66" t="s">
        <v>2658</v>
      </c>
      <c r="D261" s="66" t="s">
        <v>527</v>
      </c>
      <c r="E261" s="68">
        <v>45978</v>
      </c>
      <c r="F261" s="67">
        <v>0</v>
      </c>
      <c r="G261" s="67">
        <v>30</v>
      </c>
      <c r="H261" s="67">
        <v>0</v>
      </c>
      <c r="I261" s="67">
        <v>101</v>
      </c>
      <c r="J261" s="66" t="s">
        <v>513</v>
      </c>
      <c r="K261" s="66" t="s">
        <v>473</v>
      </c>
      <c r="L261" s="67">
        <v>150</v>
      </c>
    </row>
    <row r="262" spans="1:12" x14ac:dyDescent="0.55000000000000004">
      <c r="A262" s="87">
        <v>45980.338472222225</v>
      </c>
      <c r="B262" s="67">
        <v>102</v>
      </c>
      <c r="C262" s="66" t="s">
        <v>2658</v>
      </c>
      <c r="D262" s="66" t="s">
        <v>527</v>
      </c>
      <c r="E262" s="68">
        <v>45979</v>
      </c>
      <c r="F262" s="67">
        <v>0</v>
      </c>
      <c r="G262" s="67">
        <v>32</v>
      </c>
      <c r="H262" s="67">
        <v>0</v>
      </c>
      <c r="I262" s="67">
        <v>91</v>
      </c>
      <c r="J262" s="66" t="s">
        <v>513</v>
      </c>
      <c r="K262" s="66" t="s">
        <v>473</v>
      </c>
      <c r="L262" s="67">
        <v>150</v>
      </c>
    </row>
    <row r="263" spans="1:12" x14ac:dyDescent="0.55000000000000004">
      <c r="A263" s="87">
        <v>45980.338472222225</v>
      </c>
      <c r="B263" s="67">
        <v>102</v>
      </c>
      <c r="C263" s="66" t="s">
        <v>2658</v>
      </c>
      <c r="D263" s="66" t="s">
        <v>527</v>
      </c>
      <c r="E263" s="68">
        <v>45980</v>
      </c>
      <c r="F263" s="67">
        <v>0</v>
      </c>
      <c r="G263" s="67">
        <v>30</v>
      </c>
      <c r="H263" s="67">
        <v>0</v>
      </c>
      <c r="I263" s="67">
        <v>98</v>
      </c>
      <c r="J263" s="66" t="s">
        <v>513</v>
      </c>
      <c r="K263" s="66" t="s">
        <v>473</v>
      </c>
      <c r="L263" s="67">
        <v>150</v>
      </c>
    </row>
    <row r="264" spans="1:12" x14ac:dyDescent="0.55000000000000004">
      <c r="A264" s="87">
        <v>45980.338472222225</v>
      </c>
      <c r="B264" s="67">
        <v>102</v>
      </c>
      <c r="C264" s="66" t="s">
        <v>2658</v>
      </c>
      <c r="D264" s="66" t="s">
        <v>527</v>
      </c>
      <c r="E264" s="68">
        <v>45981</v>
      </c>
      <c r="F264" s="67">
        <v>0</v>
      </c>
      <c r="G264" s="67">
        <v>32</v>
      </c>
      <c r="H264" s="67">
        <v>0</v>
      </c>
      <c r="I264" s="67">
        <v>99</v>
      </c>
      <c r="J264" s="66" t="s">
        <v>513</v>
      </c>
      <c r="K264" s="66" t="s">
        <v>473</v>
      </c>
      <c r="L264" s="67">
        <v>150</v>
      </c>
    </row>
    <row r="265" spans="1:12" x14ac:dyDescent="0.55000000000000004">
      <c r="A265" s="87">
        <v>45980.338472222225</v>
      </c>
      <c r="B265" s="67">
        <v>102</v>
      </c>
      <c r="C265" s="66" t="s">
        <v>2658</v>
      </c>
      <c r="D265" s="66" t="s">
        <v>527</v>
      </c>
      <c r="E265" s="68">
        <v>45982</v>
      </c>
      <c r="F265" s="67">
        <v>0</v>
      </c>
      <c r="G265" s="67">
        <v>30</v>
      </c>
      <c r="H265" s="67">
        <v>15</v>
      </c>
      <c r="I265" s="67">
        <v>90</v>
      </c>
      <c r="J265" s="66" t="s">
        <v>513</v>
      </c>
      <c r="K265" s="66" t="s">
        <v>473</v>
      </c>
      <c r="L265" s="67">
        <v>150</v>
      </c>
    </row>
    <row r="266" spans="1:12" x14ac:dyDescent="0.55000000000000004">
      <c r="A266" s="87">
        <v>45980.338472222225</v>
      </c>
      <c r="B266" s="67">
        <v>102</v>
      </c>
      <c r="C266" s="66" t="s">
        <v>2658</v>
      </c>
      <c r="D266" s="66" t="s">
        <v>527</v>
      </c>
      <c r="E266" s="68">
        <v>45985</v>
      </c>
      <c r="F266" s="67">
        <v>0</v>
      </c>
      <c r="G266" s="67">
        <v>15</v>
      </c>
      <c r="H266" s="67">
        <v>15</v>
      </c>
      <c r="I266" s="67">
        <v>95</v>
      </c>
      <c r="J266" s="66" t="s">
        <v>513</v>
      </c>
      <c r="K266" s="66" t="s">
        <v>473</v>
      </c>
      <c r="L266" s="67">
        <v>150</v>
      </c>
    </row>
    <row r="267" spans="1:12" x14ac:dyDescent="0.55000000000000004">
      <c r="A267" s="87">
        <v>45980.338472222225</v>
      </c>
      <c r="B267" s="67">
        <v>102</v>
      </c>
      <c r="C267" s="66" t="s">
        <v>2658</v>
      </c>
      <c r="D267" s="66" t="s">
        <v>527</v>
      </c>
      <c r="E267" s="68">
        <v>45986</v>
      </c>
      <c r="F267" s="67">
        <v>0</v>
      </c>
      <c r="G267" s="67">
        <v>13</v>
      </c>
      <c r="H267" s="67">
        <v>0</v>
      </c>
      <c r="I267" s="67">
        <v>99</v>
      </c>
      <c r="J267" s="66" t="s">
        <v>513</v>
      </c>
      <c r="K267" s="66" t="s">
        <v>473</v>
      </c>
      <c r="L267" s="67">
        <v>150</v>
      </c>
    </row>
    <row r="268" spans="1:12" x14ac:dyDescent="0.55000000000000004">
      <c r="A268" s="87">
        <v>45980.338472222225</v>
      </c>
      <c r="B268" s="67">
        <v>102</v>
      </c>
      <c r="C268" s="66" t="s">
        <v>2658</v>
      </c>
      <c r="D268" s="66" t="s">
        <v>2656</v>
      </c>
      <c r="E268" s="68">
        <v>45959</v>
      </c>
      <c r="F268" s="67">
        <v>0</v>
      </c>
      <c r="G268" s="67">
        <v>30</v>
      </c>
      <c r="H268" s="67">
        <v>0</v>
      </c>
      <c r="I268" s="67">
        <v>87</v>
      </c>
      <c r="J268" s="66" t="s">
        <v>513</v>
      </c>
      <c r="K268" s="66" t="s">
        <v>473</v>
      </c>
      <c r="L268" s="67">
        <v>150</v>
      </c>
    </row>
    <row r="269" spans="1:12" x14ac:dyDescent="0.55000000000000004">
      <c r="A269" s="87">
        <v>45980.338472222225</v>
      </c>
      <c r="B269" s="67">
        <v>102</v>
      </c>
      <c r="C269" s="66" t="s">
        <v>2658</v>
      </c>
      <c r="D269" s="66" t="s">
        <v>2656</v>
      </c>
      <c r="E269" s="68">
        <v>45961</v>
      </c>
      <c r="F269" s="67">
        <v>30</v>
      </c>
      <c r="G269" s="67">
        <v>75</v>
      </c>
      <c r="H269" s="67">
        <v>0</v>
      </c>
      <c r="I269" s="67">
        <v>92</v>
      </c>
      <c r="J269" s="66" t="s">
        <v>513</v>
      </c>
      <c r="K269" s="66" t="s">
        <v>473</v>
      </c>
      <c r="L269" s="67">
        <v>150</v>
      </c>
    </row>
    <row r="270" spans="1:12" x14ac:dyDescent="0.55000000000000004">
      <c r="A270" s="87">
        <v>45980.338472222225</v>
      </c>
      <c r="B270" s="67">
        <v>102</v>
      </c>
      <c r="C270" s="66" t="s">
        <v>2658</v>
      </c>
      <c r="D270" s="66" t="s">
        <v>2656</v>
      </c>
      <c r="E270" s="68">
        <v>45964</v>
      </c>
      <c r="F270" s="67">
        <v>50</v>
      </c>
      <c r="G270" s="67">
        <v>25</v>
      </c>
      <c r="H270" s="67">
        <v>0</v>
      </c>
      <c r="I270" s="67">
        <v>92</v>
      </c>
      <c r="J270" s="66" t="s">
        <v>513</v>
      </c>
      <c r="K270" s="66" t="s">
        <v>473</v>
      </c>
      <c r="L270" s="67">
        <v>150</v>
      </c>
    </row>
    <row r="271" spans="1:12" x14ac:dyDescent="0.55000000000000004">
      <c r="A271" s="87">
        <v>45980.338472222225</v>
      </c>
      <c r="B271" s="67">
        <v>102</v>
      </c>
      <c r="C271" s="66" t="s">
        <v>2658</v>
      </c>
      <c r="D271" s="66" t="s">
        <v>2656</v>
      </c>
      <c r="E271" s="68">
        <v>45965</v>
      </c>
      <c r="F271" s="67">
        <v>50</v>
      </c>
      <c r="G271" s="67">
        <v>0</v>
      </c>
      <c r="H271" s="67">
        <v>0</v>
      </c>
      <c r="I271" s="67">
        <v>82</v>
      </c>
      <c r="J271" s="66" t="s">
        <v>513</v>
      </c>
      <c r="K271" s="66" t="s">
        <v>473</v>
      </c>
      <c r="L271" s="67">
        <v>150</v>
      </c>
    </row>
    <row r="272" spans="1:12" x14ac:dyDescent="0.55000000000000004">
      <c r="A272" s="87">
        <v>45980.338472222225</v>
      </c>
      <c r="B272" s="67">
        <v>102</v>
      </c>
      <c r="C272" s="66" t="s">
        <v>2658</v>
      </c>
      <c r="D272" s="66" t="s">
        <v>2656</v>
      </c>
      <c r="E272" s="68">
        <v>45966</v>
      </c>
      <c r="F272" s="67">
        <v>50</v>
      </c>
      <c r="G272" s="67">
        <v>50</v>
      </c>
      <c r="H272" s="67">
        <v>0</v>
      </c>
      <c r="I272" s="67">
        <v>84</v>
      </c>
      <c r="J272" s="66" t="s">
        <v>513</v>
      </c>
      <c r="K272" s="66" t="s">
        <v>473</v>
      </c>
      <c r="L272" s="67">
        <v>150</v>
      </c>
    </row>
    <row r="273" spans="1:12" x14ac:dyDescent="0.55000000000000004">
      <c r="A273" s="87">
        <v>45980.338472222225</v>
      </c>
      <c r="B273" s="67">
        <v>102</v>
      </c>
      <c r="C273" s="66" t="s">
        <v>2658</v>
      </c>
      <c r="D273" s="66" t="s">
        <v>2656</v>
      </c>
      <c r="E273" s="68">
        <v>45967</v>
      </c>
      <c r="F273" s="67">
        <v>50</v>
      </c>
      <c r="G273" s="67">
        <v>50</v>
      </c>
      <c r="H273" s="67">
        <v>0</v>
      </c>
      <c r="I273" s="67">
        <v>72</v>
      </c>
      <c r="J273" s="66" t="s">
        <v>513</v>
      </c>
      <c r="K273" s="66" t="s">
        <v>473</v>
      </c>
      <c r="L273" s="67">
        <v>150</v>
      </c>
    </row>
    <row r="274" spans="1:12" x14ac:dyDescent="0.55000000000000004">
      <c r="A274" s="87">
        <v>45980.338472222225</v>
      </c>
      <c r="B274" s="67">
        <v>102</v>
      </c>
      <c r="C274" s="66" t="s">
        <v>2658</v>
      </c>
      <c r="D274" s="66" t="s">
        <v>2656</v>
      </c>
      <c r="E274" s="68">
        <v>45968</v>
      </c>
      <c r="F274" s="67">
        <v>50</v>
      </c>
      <c r="G274" s="67">
        <v>50</v>
      </c>
      <c r="H274" s="67">
        <v>0</v>
      </c>
      <c r="I274" s="67">
        <v>100</v>
      </c>
      <c r="J274" s="66" t="s">
        <v>513</v>
      </c>
      <c r="K274" s="66" t="s">
        <v>473</v>
      </c>
      <c r="L274" s="67">
        <v>150</v>
      </c>
    </row>
    <row r="275" spans="1:12" x14ac:dyDescent="0.55000000000000004">
      <c r="A275" s="87">
        <v>45980.338472222225</v>
      </c>
      <c r="B275" s="67">
        <v>102</v>
      </c>
      <c r="C275" s="66" t="s">
        <v>2658</v>
      </c>
      <c r="D275" s="66" t="s">
        <v>2656</v>
      </c>
      <c r="E275" s="68">
        <v>45969</v>
      </c>
      <c r="F275" s="67">
        <v>50</v>
      </c>
      <c r="G275" s="67">
        <v>50</v>
      </c>
      <c r="H275" s="67">
        <v>0</v>
      </c>
      <c r="I275" s="67">
        <v>93</v>
      </c>
      <c r="J275" s="66" t="s">
        <v>513</v>
      </c>
      <c r="K275" s="66" t="s">
        <v>473</v>
      </c>
      <c r="L275" s="67">
        <v>150</v>
      </c>
    </row>
    <row r="276" spans="1:12" x14ac:dyDescent="0.55000000000000004">
      <c r="A276" s="87">
        <v>45980.338472222225</v>
      </c>
      <c r="B276" s="67">
        <v>102</v>
      </c>
      <c r="C276" s="66" t="s">
        <v>2658</v>
      </c>
      <c r="D276" s="66" t="s">
        <v>2656</v>
      </c>
      <c r="E276" s="68">
        <v>45971</v>
      </c>
      <c r="F276" s="67">
        <v>50</v>
      </c>
      <c r="G276" s="67">
        <v>50</v>
      </c>
      <c r="H276" s="67">
        <v>0</v>
      </c>
      <c r="I276" s="67">
        <v>93</v>
      </c>
      <c r="J276" s="66" t="s">
        <v>513</v>
      </c>
      <c r="K276" s="66" t="s">
        <v>473</v>
      </c>
      <c r="L276" s="67">
        <v>150</v>
      </c>
    </row>
    <row r="277" spans="1:12" x14ac:dyDescent="0.55000000000000004">
      <c r="A277" s="87">
        <v>45980.338472222225</v>
      </c>
      <c r="B277" s="67">
        <v>102</v>
      </c>
      <c r="C277" s="66" t="s">
        <v>2658</v>
      </c>
      <c r="D277" s="66" t="s">
        <v>2656</v>
      </c>
      <c r="E277" s="68">
        <v>45972</v>
      </c>
      <c r="F277" s="67">
        <v>50</v>
      </c>
      <c r="G277" s="67">
        <v>50</v>
      </c>
      <c r="H277" s="67">
        <v>0</v>
      </c>
      <c r="I277" s="67">
        <v>103</v>
      </c>
      <c r="J277" s="66" t="s">
        <v>513</v>
      </c>
      <c r="K277" s="66" t="s">
        <v>473</v>
      </c>
      <c r="L277" s="67">
        <v>150</v>
      </c>
    </row>
    <row r="278" spans="1:12" x14ac:dyDescent="0.55000000000000004">
      <c r="A278" s="87">
        <v>45980.338472222225</v>
      </c>
      <c r="B278" s="67">
        <v>102</v>
      </c>
      <c r="C278" s="66" t="s">
        <v>2658</v>
      </c>
      <c r="D278" s="66" t="s">
        <v>2656</v>
      </c>
      <c r="E278" s="68">
        <v>45973</v>
      </c>
      <c r="F278" s="67">
        <v>50</v>
      </c>
      <c r="G278" s="67">
        <v>50</v>
      </c>
      <c r="H278" s="67">
        <v>0</v>
      </c>
      <c r="I278" s="67">
        <v>100</v>
      </c>
      <c r="J278" s="66" t="s">
        <v>513</v>
      </c>
      <c r="K278" s="66" t="s">
        <v>473</v>
      </c>
      <c r="L278" s="67">
        <v>150</v>
      </c>
    </row>
    <row r="279" spans="1:12" x14ac:dyDescent="0.55000000000000004">
      <c r="A279" s="87">
        <v>45980.338472222225</v>
      </c>
      <c r="B279" s="67">
        <v>102</v>
      </c>
      <c r="C279" s="66" t="s">
        <v>2658</v>
      </c>
      <c r="D279" s="66" t="s">
        <v>2656</v>
      </c>
      <c r="E279" s="68">
        <v>45974</v>
      </c>
      <c r="F279" s="67">
        <v>50</v>
      </c>
      <c r="G279" s="67">
        <v>50</v>
      </c>
      <c r="H279" s="67">
        <v>0</v>
      </c>
      <c r="I279" s="67">
        <v>100</v>
      </c>
      <c r="J279" s="66" t="s">
        <v>513</v>
      </c>
      <c r="K279" s="66" t="s">
        <v>473</v>
      </c>
      <c r="L279" s="67">
        <v>150</v>
      </c>
    </row>
    <row r="280" spans="1:12" x14ac:dyDescent="0.55000000000000004">
      <c r="A280" s="87">
        <v>45980.338472222225</v>
      </c>
      <c r="B280" s="67">
        <v>102</v>
      </c>
      <c r="C280" s="66" t="s">
        <v>2658</v>
      </c>
      <c r="D280" s="66" t="s">
        <v>2656</v>
      </c>
      <c r="E280" s="68">
        <v>45975</v>
      </c>
      <c r="F280" s="67">
        <v>50</v>
      </c>
      <c r="G280" s="67">
        <v>50</v>
      </c>
      <c r="H280" s="67">
        <v>0</v>
      </c>
      <c r="I280" s="67">
        <v>103</v>
      </c>
      <c r="J280" s="66" t="s">
        <v>513</v>
      </c>
      <c r="K280" s="66" t="s">
        <v>473</v>
      </c>
      <c r="L280" s="67">
        <v>150</v>
      </c>
    </row>
    <row r="281" spans="1:12" x14ac:dyDescent="0.55000000000000004">
      <c r="A281" s="87">
        <v>45980.338472222225</v>
      </c>
      <c r="B281" s="67">
        <v>102</v>
      </c>
      <c r="C281" s="66" t="s">
        <v>2658</v>
      </c>
      <c r="D281" s="66" t="s">
        <v>2656</v>
      </c>
      <c r="E281" s="68">
        <v>45978</v>
      </c>
      <c r="F281" s="67">
        <v>50</v>
      </c>
      <c r="G281" s="67">
        <v>50</v>
      </c>
      <c r="H281" s="67">
        <v>0</v>
      </c>
      <c r="I281" s="67">
        <v>101</v>
      </c>
      <c r="J281" s="66" t="s">
        <v>513</v>
      </c>
      <c r="K281" s="66" t="s">
        <v>473</v>
      </c>
      <c r="L281" s="67">
        <v>150</v>
      </c>
    </row>
    <row r="282" spans="1:12" x14ac:dyDescent="0.55000000000000004">
      <c r="A282" s="87">
        <v>45980.338472222225</v>
      </c>
      <c r="B282" s="67">
        <v>102</v>
      </c>
      <c r="C282" s="66" t="s">
        <v>2658</v>
      </c>
      <c r="D282" s="66" t="s">
        <v>2656</v>
      </c>
      <c r="E282" s="68">
        <v>45979</v>
      </c>
      <c r="F282" s="67">
        <v>50</v>
      </c>
      <c r="G282" s="67">
        <v>50</v>
      </c>
      <c r="H282" s="67">
        <v>0</v>
      </c>
      <c r="I282" s="67">
        <v>91</v>
      </c>
      <c r="J282" s="66" t="s">
        <v>513</v>
      </c>
      <c r="K282" s="66" t="s">
        <v>473</v>
      </c>
      <c r="L282" s="67">
        <v>150</v>
      </c>
    </row>
    <row r="283" spans="1:12" x14ac:dyDescent="0.55000000000000004">
      <c r="A283" s="87">
        <v>45980.338472222225</v>
      </c>
      <c r="B283" s="67">
        <v>102</v>
      </c>
      <c r="C283" s="66" t="s">
        <v>2658</v>
      </c>
      <c r="D283" s="66" t="s">
        <v>2656</v>
      </c>
      <c r="E283" s="68">
        <v>45980</v>
      </c>
      <c r="F283" s="67">
        <v>50</v>
      </c>
      <c r="G283" s="67">
        <v>50</v>
      </c>
      <c r="H283" s="67">
        <v>0</v>
      </c>
      <c r="I283" s="67">
        <v>98</v>
      </c>
      <c r="J283" s="66" t="s">
        <v>513</v>
      </c>
      <c r="K283" s="66" t="s">
        <v>473</v>
      </c>
      <c r="L283" s="67">
        <v>150</v>
      </c>
    </row>
    <row r="284" spans="1:12" x14ac:dyDescent="0.55000000000000004">
      <c r="A284" s="87">
        <v>45980.338472222225</v>
      </c>
      <c r="B284" s="67">
        <v>102</v>
      </c>
      <c r="C284" s="66" t="s">
        <v>2658</v>
      </c>
      <c r="D284" s="66" t="s">
        <v>2656</v>
      </c>
      <c r="E284" s="68">
        <v>45981</v>
      </c>
      <c r="F284" s="67">
        <v>50</v>
      </c>
      <c r="G284" s="67">
        <v>50</v>
      </c>
      <c r="H284" s="67">
        <v>0</v>
      </c>
      <c r="I284" s="67">
        <v>99</v>
      </c>
      <c r="J284" s="66" t="s">
        <v>513</v>
      </c>
      <c r="K284" s="66" t="s">
        <v>473</v>
      </c>
      <c r="L284" s="67">
        <v>150</v>
      </c>
    </row>
    <row r="285" spans="1:12" x14ac:dyDescent="0.55000000000000004">
      <c r="A285" s="87">
        <v>45980.338472222225</v>
      </c>
      <c r="B285" s="67">
        <v>102</v>
      </c>
      <c r="C285" s="66" t="s">
        <v>2658</v>
      </c>
      <c r="D285" s="66" t="s">
        <v>2656</v>
      </c>
      <c r="E285" s="68">
        <v>45982</v>
      </c>
      <c r="F285" s="67">
        <v>50</v>
      </c>
      <c r="G285" s="67">
        <v>50</v>
      </c>
      <c r="H285" s="67">
        <v>0</v>
      </c>
      <c r="I285" s="67">
        <v>90</v>
      </c>
      <c r="J285" s="66" t="s">
        <v>513</v>
      </c>
      <c r="K285" s="66" t="s">
        <v>473</v>
      </c>
      <c r="L285" s="67">
        <v>150</v>
      </c>
    </row>
    <row r="286" spans="1:12" x14ac:dyDescent="0.55000000000000004">
      <c r="A286" s="87">
        <v>45980.338472222225</v>
      </c>
      <c r="B286" s="67">
        <v>102</v>
      </c>
      <c r="C286" s="66" t="s">
        <v>2658</v>
      </c>
      <c r="D286" s="66" t="s">
        <v>2656</v>
      </c>
      <c r="E286" s="68">
        <v>45985</v>
      </c>
      <c r="F286" s="67">
        <v>50</v>
      </c>
      <c r="G286" s="67">
        <v>50</v>
      </c>
      <c r="H286" s="67">
        <v>0</v>
      </c>
      <c r="I286" s="67">
        <v>95</v>
      </c>
      <c r="J286" s="66" t="s">
        <v>513</v>
      </c>
      <c r="K286" s="66" t="s">
        <v>473</v>
      </c>
      <c r="L286" s="67">
        <v>150</v>
      </c>
    </row>
    <row r="287" spans="1:12" x14ac:dyDescent="0.55000000000000004">
      <c r="A287" s="87">
        <v>45980.338472222225</v>
      </c>
      <c r="B287" s="67">
        <v>102</v>
      </c>
      <c r="C287" s="66" t="s">
        <v>2658</v>
      </c>
      <c r="D287" s="66" t="s">
        <v>2656</v>
      </c>
      <c r="E287" s="68">
        <v>45986</v>
      </c>
      <c r="F287" s="67">
        <v>50</v>
      </c>
      <c r="G287" s="67">
        <v>50</v>
      </c>
      <c r="H287" s="67">
        <v>0</v>
      </c>
      <c r="I287" s="67">
        <v>99</v>
      </c>
      <c r="J287" s="66" t="s">
        <v>513</v>
      </c>
      <c r="K287" s="66" t="s">
        <v>473</v>
      </c>
      <c r="L287" s="67">
        <v>150</v>
      </c>
    </row>
    <row r="288" spans="1:12" x14ac:dyDescent="0.55000000000000004">
      <c r="A288" s="87">
        <v>45980.338472222225</v>
      </c>
      <c r="B288" s="67">
        <v>102</v>
      </c>
      <c r="C288" s="66" t="s">
        <v>2658</v>
      </c>
      <c r="D288" s="66" t="s">
        <v>2656</v>
      </c>
      <c r="E288" s="68">
        <v>45987</v>
      </c>
      <c r="F288" s="67">
        <v>50</v>
      </c>
      <c r="G288" s="67">
        <v>50</v>
      </c>
      <c r="H288" s="67">
        <v>0</v>
      </c>
      <c r="I288" s="67">
        <v>88</v>
      </c>
      <c r="J288" s="66" t="s">
        <v>513</v>
      </c>
      <c r="K288" s="66" t="s">
        <v>473</v>
      </c>
      <c r="L288" s="67">
        <v>150</v>
      </c>
    </row>
    <row r="289" spans="1:12" x14ac:dyDescent="0.55000000000000004">
      <c r="A289" s="87">
        <v>45980.338472222225</v>
      </c>
      <c r="B289" s="67">
        <v>102</v>
      </c>
      <c r="C289" s="66" t="s">
        <v>2658</v>
      </c>
      <c r="D289" s="66" t="s">
        <v>2656</v>
      </c>
      <c r="E289" s="68">
        <v>45988</v>
      </c>
      <c r="F289" s="67">
        <v>50</v>
      </c>
      <c r="G289" s="67">
        <v>50</v>
      </c>
      <c r="H289" s="67">
        <v>0</v>
      </c>
      <c r="I289" s="67">
        <v>71</v>
      </c>
      <c r="J289" s="66" t="s">
        <v>513</v>
      </c>
      <c r="K289" s="66" t="s">
        <v>473</v>
      </c>
      <c r="L289" s="67">
        <v>150</v>
      </c>
    </row>
    <row r="290" spans="1:12" x14ac:dyDescent="0.55000000000000004">
      <c r="A290" s="87">
        <v>45980.338472222225</v>
      </c>
      <c r="B290" s="67">
        <v>102</v>
      </c>
      <c r="C290" s="66" t="s">
        <v>2658</v>
      </c>
      <c r="D290" s="66" t="s">
        <v>2656</v>
      </c>
      <c r="E290" s="68">
        <v>45989</v>
      </c>
      <c r="F290" s="67">
        <v>50</v>
      </c>
      <c r="G290" s="67">
        <v>50</v>
      </c>
      <c r="H290" s="67">
        <v>0</v>
      </c>
      <c r="I290" s="67">
        <v>53</v>
      </c>
      <c r="J290" s="66" t="s">
        <v>513</v>
      </c>
      <c r="K290" s="66" t="s">
        <v>473</v>
      </c>
      <c r="L290" s="67">
        <v>150</v>
      </c>
    </row>
    <row r="291" spans="1:12" x14ac:dyDescent="0.55000000000000004">
      <c r="A291" s="87">
        <v>45980.338472222225</v>
      </c>
      <c r="B291" s="67">
        <v>102</v>
      </c>
      <c r="C291" s="66" t="s">
        <v>2658</v>
      </c>
      <c r="D291" s="66" t="s">
        <v>2656</v>
      </c>
      <c r="E291" s="68">
        <v>45990</v>
      </c>
      <c r="F291" s="67">
        <v>50</v>
      </c>
      <c r="G291" s="67">
        <v>0</v>
      </c>
      <c r="H291" s="67">
        <v>0</v>
      </c>
      <c r="I291" s="67">
        <v>0</v>
      </c>
      <c r="J291" s="66" t="s">
        <v>513</v>
      </c>
      <c r="K291" s="66" t="s">
        <v>473</v>
      </c>
      <c r="L291" s="67">
        <v>150</v>
      </c>
    </row>
    <row r="292" spans="1:12" x14ac:dyDescent="0.55000000000000004">
      <c r="A292" s="87">
        <v>45980.338472222225</v>
      </c>
      <c r="B292" s="67">
        <v>102</v>
      </c>
      <c r="C292" s="66" t="s">
        <v>2658</v>
      </c>
      <c r="D292" s="66" t="s">
        <v>2657</v>
      </c>
      <c r="E292" s="68">
        <v>45959</v>
      </c>
      <c r="F292" s="67">
        <v>0</v>
      </c>
      <c r="G292" s="67">
        <v>67</v>
      </c>
      <c r="H292" s="67">
        <v>0</v>
      </c>
      <c r="I292" s="67">
        <v>87</v>
      </c>
      <c r="J292" s="66" t="s">
        <v>532</v>
      </c>
      <c r="K292" s="66" t="s">
        <v>473</v>
      </c>
      <c r="L292" s="67">
        <v>150</v>
      </c>
    </row>
    <row r="293" spans="1:12" x14ac:dyDescent="0.55000000000000004">
      <c r="A293" s="87">
        <v>45980.338472222225</v>
      </c>
      <c r="B293" s="67">
        <v>102</v>
      </c>
      <c r="C293" s="66" t="s">
        <v>2658</v>
      </c>
      <c r="D293" s="66" t="s">
        <v>2657</v>
      </c>
      <c r="E293" s="68">
        <v>45961</v>
      </c>
      <c r="F293" s="67">
        <v>67</v>
      </c>
      <c r="G293" s="67">
        <v>63</v>
      </c>
      <c r="H293" s="67">
        <v>0</v>
      </c>
      <c r="I293" s="67">
        <v>92</v>
      </c>
      <c r="J293" s="66" t="s">
        <v>532</v>
      </c>
      <c r="K293" s="66" t="s">
        <v>473</v>
      </c>
      <c r="L293" s="67">
        <v>150</v>
      </c>
    </row>
    <row r="294" spans="1:12" x14ac:dyDescent="0.55000000000000004">
      <c r="A294" s="87">
        <v>45980.338472222225</v>
      </c>
      <c r="B294" s="67">
        <v>102</v>
      </c>
      <c r="C294" s="66" t="s">
        <v>2658</v>
      </c>
      <c r="D294" s="66" t="s">
        <v>2657</v>
      </c>
      <c r="E294" s="68">
        <v>45964</v>
      </c>
      <c r="F294" s="67">
        <v>63</v>
      </c>
      <c r="G294" s="67">
        <v>63</v>
      </c>
      <c r="H294" s="67">
        <v>0</v>
      </c>
      <c r="I294" s="67">
        <v>92</v>
      </c>
      <c r="J294" s="66" t="s">
        <v>532</v>
      </c>
      <c r="K294" s="66" t="s">
        <v>473</v>
      </c>
      <c r="L294" s="67">
        <v>150</v>
      </c>
    </row>
    <row r="295" spans="1:12" x14ac:dyDescent="0.55000000000000004">
      <c r="A295" s="87">
        <v>45980.338472222225</v>
      </c>
      <c r="B295" s="67">
        <v>102</v>
      </c>
      <c r="C295" s="66" t="s">
        <v>2658</v>
      </c>
      <c r="D295" s="66" t="s">
        <v>2657</v>
      </c>
      <c r="E295" s="68">
        <v>45965</v>
      </c>
      <c r="F295" s="67">
        <v>63</v>
      </c>
      <c r="G295" s="67">
        <v>63</v>
      </c>
      <c r="H295" s="67">
        <v>0</v>
      </c>
      <c r="I295" s="67">
        <v>82</v>
      </c>
      <c r="J295" s="66" t="s">
        <v>532</v>
      </c>
      <c r="K295" s="66" t="s">
        <v>473</v>
      </c>
      <c r="L295" s="67">
        <v>150</v>
      </c>
    </row>
    <row r="296" spans="1:12" x14ac:dyDescent="0.55000000000000004">
      <c r="A296" s="87">
        <v>45980.338472222225</v>
      </c>
      <c r="B296" s="67">
        <v>102</v>
      </c>
      <c r="C296" s="66" t="s">
        <v>2658</v>
      </c>
      <c r="D296" s="66" t="s">
        <v>2657</v>
      </c>
      <c r="E296" s="68">
        <v>45966</v>
      </c>
      <c r="F296" s="67">
        <v>63</v>
      </c>
      <c r="G296" s="67">
        <v>63</v>
      </c>
      <c r="H296" s="67">
        <v>0</v>
      </c>
      <c r="I296" s="67">
        <v>84</v>
      </c>
      <c r="J296" s="66" t="s">
        <v>532</v>
      </c>
      <c r="K296" s="66" t="s">
        <v>473</v>
      </c>
      <c r="L296" s="67">
        <v>150</v>
      </c>
    </row>
    <row r="297" spans="1:12" x14ac:dyDescent="0.55000000000000004">
      <c r="A297" s="87">
        <v>45980.338472222225</v>
      </c>
      <c r="B297" s="67">
        <v>102</v>
      </c>
      <c r="C297" s="66" t="s">
        <v>2658</v>
      </c>
      <c r="D297" s="66" t="s">
        <v>2657</v>
      </c>
      <c r="E297" s="68">
        <v>45967</v>
      </c>
      <c r="F297" s="67">
        <v>63</v>
      </c>
      <c r="G297" s="67">
        <v>63</v>
      </c>
      <c r="H297" s="67">
        <v>0</v>
      </c>
      <c r="I297" s="67">
        <v>72</v>
      </c>
      <c r="J297" s="66" t="s">
        <v>532</v>
      </c>
      <c r="K297" s="66" t="s">
        <v>473</v>
      </c>
      <c r="L297" s="67">
        <v>150</v>
      </c>
    </row>
    <row r="298" spans="1:12" x14ac:dyDescent="0.55000000000000004">
      <c r="A298" s="87">
        <v>45980.338472222225</v>
      </c>
      <c r="B298" s="67">
        <v>102</v>
      </c>
      <c r="C298" s="66" t="s">
        <v>2658</v>
      </c>
      <c r="D298" s="66" t="s">
        <v>2657</v>
      </c>
      <c r="E298" s="68">
        <v>45968</v>
      </c>
      <c r="F298" s="67">
        <v>63</v>
      </c>
      <c r="G298" s="67">
        <v>63</v>
      </c>
      <c r="H298" s="67">
        <v>0</v>
      </c>
      <c r="I298" s="67">
        <v>100</v>
      </c>
      <c r="J298" s="66" t="s">
        <v>532</v>
      </c>
      <c r="K298" s="66" t="s">
        <v>473</v>
      </c>
      <c r="L298" s="67">
        <v>150</v>
      </c>
    </row>
    <row r="299" spans="1:12" x14ac:dyDescent="0.55000000000000004">
      <c r="A299" s="87">
        <v>45980.338472222225</v>
      </c>
      <c r="B299" s="67">
        <v>102</v>
      </c>
      <c r="C299" s="66" t="s">
        <v>2658</v>
      </c>
      <c r="D299" s="66" t="s">
        <v>2657</v>
      </c>
      <c r="E299" s="68">
        <v>45969</v>
      </c>
      <c r="F299" s="67">
        <v>63</v>
      </c>
      <c r="G299" s="67">
        <v>63</v>
      </c>
      <c r="H299" s="67">
        <v>0</v>
      </c>
      <c r="I299" s="67">
        <v>93</v>
      </c>
      <c r="J299" s="66" t="s">
        <v>532</v>
      </c>
      <c r="K299" s="66" t="s">
        <v>473</v>
      </c>
      <c r="L299" s="67">
        <v>150</v>
      </c>
    </row>
    <row r="300" spans="1:12" x14ac:dyDescent="0.55000000000000004">
      <c r="A300" s="87">
        <v>45980.338472222225</v>
      </c>
      <c r="B300" s="67">
        <v>102</v>
      </c>
      <c r="C300" s="66" t="s">
        <v>2658</v>
      </c>
      <c r="D300" s="66" t="s">
        <v>2657</v>
      </c>
      <c r="E300" s="68">
        <v>45971</v>
      </c>
      <c r="F300" s="67">
        <v>63</v>
      </c>
      <c r="G300" s="67">
        <v>63</v>
      </c>
      <c r="H300" s="67">
        <v>0</v>
      </c>
      <c r="I300" s="67">
        <v>93</v>
      </c>
      <c r="J300" s="66" t="s">
        <v>532</v>
      </c>
      <c r="K300" s="66" t="s">
        <v>473</v>
      </c>
      <c r="L300" s="67">
        <v>150</v>
      </c>
    </row>
    <row r="301" spans="1:12" x14ac:dyDescent="0.55000000000000004">
      <c r="A301" s="87">
        <v>45980.338472222225</v>
      </c>
      <c r="B301" s="67">
        <v>102</v>
      </c>
      <c r="C301" s="66" t="s">
        <v>2658</v>
      </c>
      <c r="D301" s="66" t="s">
        <v>2657</v>
      </c>
      <c r="E301" s="68">
        <v>45972</v>
      </c>
      <c r="F301" s="67">
        <v>63</v>
      </c>
      <c r="G301" s="67">
        <v>63</v>
      </c>
      <c r="H301" s="67">
        <v>0</v>
      </c>
      <c r="I301" s="67">
        <v>103</v>
      </c>
      <c r="J301" s="66" t="s">
        <v>532</v>
      </c>
      <c r="K301" s="66" t="s">
        <v>473</v>
      </c>
      <c r="L301" s="67">
        <v>150</v>
      </c>
    </row>
    <row r="302" spans="1:12" x14ac:dyDescent="0.55000000000000004">
      <c r="A302" s="87">
        <v>45980.338472222225</v>
      </c>
      <c r="B302" s="67">
        <v>102</v>
      </c>
      <c r="C302" s="66" t="s">
        <v>2658</v>
      </c>
      <c r="D302" s="66" t="s">
        <v>2657</v>
      </c>
      <c r="E302" s="68">
        <v>45973</v>
      </c>
      <c r="F302" s="67">
        <v>63</v>
      </c>
      <c r="G302" s="67">
        <v>63</v>
      </c>
      <c r="H302" s="67">
        <v>0</v>
      </c>
      <c r="I302" s="67">
        <v>100</v>
      </c>
      <c r="J302" s="66" t="s">
        <v>532</v>
      </c>
      <c r="K302" s="66" t="s">
        <v>473</v>
      </c>
      <c r="L302" s="67">
        <v>150</v>
      </c>
    </row>
    <row r="303" spans="1:12" x14ac:dyDescent="0.55000000000000004">
      <c r="A303" s="87">
        <v>45980.338472222225</v>
      </c>
      <c r="B303" s="67">
        <v>102</v>
      </c>
      <c r="C303" s="66" t="s">
        <v>2658</v>
      </c>
      <c r="D303" s="66" t="s">
        <v>2657</v>
      </c>
      <c r="E303" s="68">
        <v>45974</v>
      </c>
      <c r="F303" s="67">
        <v>63</v>
      </c>
      <c r="G303" s="67">
        <v>64</v>
      </c>
      <c r="H303" s="67">
        <v>0</v>
      </c>
      <c r="I303" s="67">
        <v>100</v>
      </c>
      <c r="J303" s="66" t="s">
        <v>532</v>
      </c>
      <c r="K303" s="66" t="s">
        <v>473</v>
      </c>
      <c r="L303" s="67">
        <v>150</v>
      </c>
    </row>
    <row r="304" spans="1:12" x14ac:dyDescent="0.55000000000000004">
      <c r="A304" s="87">
        <v>45980.338472222225</v>
      </c>
      <c r="B304" s="67">
        <v>102</v>
      </c>
      <c r="C304" s="66" t="s">
        <v>2658</v>
      </c>
      <c r="D304" s="66" t="s">
        <v>2657</v>
      </c>
      <c r="E304" s="68">
        <v>45975</v>
      </c>
      <c r="F304" s="67">
        <v>64</v>
      </c>
      <c r="G304" s="67">
        <v>63</v>
      </c>
      <c r="H304" s="67">
        <v>0</v>
      </c>
      <c r="I304" s="67">
        <v>103</v>
      </c>
      <c r="J304" s="66" t="s">
        <v>532</v>
      </c>
      <c r="K304" s="66" t="s">
        <v>473</v>
      </c>
      <c r="L304" s="67">
        <v>150</v>
      </c>
    </row>
    <row r="305" spans="1:12" x14ac:dyDescent="0.55000000000000004">
      <c r="A305" s="87">
        <v>45980.338472222225</v>
      </c>
      <c r="B305" s="67">
        <v>102</v>
      </c>
      <c r="C305" s="66" t="s">
        <v>2658</v>
      </c>
      <c r="D305" s="66" t="s">
        <v>2657</v>
      </c>
      <c r="E305" s="68">
        <v>45978</v>
      </c>
      <c r="F305" s="67">
        <v>63</v>
      </c>
      <c r="G305" s="67">
        <v>63</v>
      </c>
      <c r="H305" s="67">
        <v>0</v>
      </c>
      <c r="I305" s="67">
        <v>101</v>
      </c>
      <c r="J305" s="66" t="s">
        <v>532</v>
      </c>
      <c r="K305" s="66" t="s">
        <v>473</v>
      </c>
      <c r="L305" s="67">
        <v>150</v>
      </c>
    </row>
    <row r="306" spans="1:12" x14ac:dyDescent="0.55000000000000004">
      <c r="A306" s="87">
        <v>45980.338472222225</v>
      </c>
      <c r="B306" s="67">
        <v>102</v>
      </c>
      <c r="C306" s="66" t="s">
        <v>2658</v>
      </c>
      <c r="D306" s="66" t="s">
        <v>2657</v>
      </c>
      <c r="E306" s="68">
        <v>45979</v>
      </c>
      <c r="F306" s="67">
        <v>63</v>
      </c>
      <c r="G306" s="67">
        <v>63</v>
      </c>
      <c r="H306" s="67">
        <v>0</v>
      </c>
      <c r="I306" s="67">
        <v>91</v>
      </c>
      <c r="J306" s="66" t="s">
        <v>532</v>
      </c>
      <c r="K306" s="66" t="s">
        <v>473</v>
      </c>
      <c r="L306" s="67">
        <v>150</v>
      </c>
    </row>
    <row r="307" spans="1:12" x14ac:dyDescent="0.55000000000000004">
      <c r="A307" s="87">
        <v>45980.338472222225</v>
      </c>
      <c r="B307" s="67">
        <v>102</v>
      </c>
      <c r="C307" s="66" t="s">
        <v>2658</v>
      </c>
      <c r="D307" s="66" t="s">
        <v>2657</v>
      </c>
      <c r="E307" s="68">
        <v>45980</v>
      </c>
      <c r="F307" s="67">
        <v>63</v>
      </c>
      <c r="G307" s="67">
        <v>63</v>
      </c>
      <c r="H307" s="67">
        <v>0</v>
      </c>
      <c r="I307" s="67">
        <v>98</v>
      </c>
      <c r="J307" s="66" t="s">
        <v>532</v>
      </c>
      <c r="K307" s="66" t="s">
        <v>473</v>
      </c>
      <c r="L307" s="67">
        <v>150</v>
      </c>
    </row>
    <row r="308" spans="1:12" x14ac:dyDescent="0.55000000000000004">
      <c r="A308" s="87">
        <v>45980.338472222225</v>
      </c>
      <c r="B308" s="67">
        <v>102</v>
      </c>
      <c r="C308" s="66" t="s">
        <v>2658</v>
      </c>
      <c r="D308" s="66" t="s">
        <v>2657</v>
      </c>
      <c r="E308" s="68">
        <v>45981</v>
      </c>
      <c r="F308" s="67">
        <v>63</v>
      </c>
      <c r="G308" s="67">
        <v>63</v>
      </c>
      <c r="H308" s="67">
        <v>0</v>
      </c>
      <c r="I308" s="67">
        <v>99</v>
      </c>
      <c r="J308" s="66" t="s">
        <v>532</v>
      </c>
      <c r="K308" s="66" t="s">
        <v>473</v>
      </c>
      <c r="L308" s="67">
        <v>150</v>
      </c>
    </row>
    <row r="309" spans="1:12" x14ac:dyDescent="0.55000000000000004">
      <c r="A309" s="87">
        <v>45980.338472222225</v>
      </c>
      <c r="B309" s="67">
        <v>102</v>
      </c>
      <c r="C309" s="66" t="s">
        <v>2658</v>
      </c>
      <c r="D309" s="66" t="s">
        <v>2657</v>
      </c>
      <c r="E309" s="68">
        <v>45982</v>
      </c>
      <c r="F309" s="67">
        <v>63</v>
      </c>
      <c r="G309" s="67">
        <v>68</v>
      </c>
      <c r="H309" s="67">
        <v>0</v>
      </c>
      <c r="I309" s="67">
        <v>90</v>
      </c>
      <c r="J309" s="66" t="s">
        <v>532</v>
      </c>
      <c r="K309" s="66" t="s">
        <v>473</v>
      </c>
      <c r="L309" s="67">
        <v>150</v>
      </c>
    </row>
    <row r="310" spans="1:12" x14ac:dyDescent="0.55000000000000004">
      <c r="A310" s="87">
        <v>45980.338472222225</v>
      </c>
      <c r="B310" s="67">
        <v>102</v>
      </c>
      <c r="C310" s="66" t="s">
        <v>2658</v>
      </c>
      <c r="D310" s="66" t="s">
        <v>2657</v>
      </c>
      <c r="E310" s="68">
        <v>45985</v>
      </c>
      <c r="F310" s="67">
        <v>63</v>
      </c>
      <c r="G310" s="67">
        <v>63</v>
      </c>
      <c r="H310" s="67">
        <v>0</v>
      </c>
      <c r="I310" s="67">
        <v>95</v>
      </c>
      <c r="J310" s="66" t="s">
        <v>532</v>
      </c>
      <c r="K310" s="66" t="s">
        <v>473</v>
      </c>
      <c r="L310" s="67">
        <v>150</v>
      </c>
    </row>
    <row r="311" spans="1:12" x14ac:dyDescent="0.55000000000000004">
      <c r="A311" s="87">
        <v>45980.338472222225</v>
      </c>
      <c r="B311" s="67">
        <v>102</v>
      </c>
      <c r="C311" s="66" t="s">
        <v>2658</v>
      </c>
      <c r="D311" s="66" t="s">
        <v>2657</v>
      </c>
      <c r="E311" s="68">
        <v>45986</v>
      </c>
      <c r="F311" s="67">
        <v>63</v>
      </c>
      <c r="G311" s="67">
        <v>65</v>
      </c>
      <c r="H311" s="67">
        <v>0</v>
      </c>
      <c r="I311" s="67">
        <v>99</v>
      </c>
      <c r="J311" s="66" t="s">
        <v>532</v>
      </c>
      <c r="K311" s="66" t="s">
        <v>473</v>
      </c>
      <c r="L311" s="67">
        <v>150</v>
      </c>
    </row>
    <row r="312" spans="1:12" x14ac:dyDescent="0.55000000000000004">
      <c r="A312" s="87">
        <v>45980.338472222225</v>
      </c>
      <c r="B312" s="67">
        <v>102</v>
      </c>
      <c r="C312" s="66" t="s">
        <v>2658</v>
      </c>
      <c r="D312" s="66" t="s">
        <v>2657</v>
      </c>
      <c r="E312" s="68">
        <v>45987</v>
      </c>
      <c r="F312" s="67">
        <v>65</v>
      </c>
      <c r="G312" s="67">
        <v>65</v>
      </c>
      <c r="H312" s="67">
        <v>0</v>
      </c>
      <c r="I312" s="67">
        <v>88</v>
      </c>
      <c r="J312" s="66" t="s">
        <v>532</v>
      </c>
      <c r="K312" s="66" t="s">
        <v>473</v>
      </c>
      <c r="L312" s="67">
        <v>150</v>
      </c>
    </row>
    <row r="313" spans="1:12" x14ac:dyDescent="0.55000000000000004">
      <c r="A313" s="87">
        <v>45980.338472222225</v>
      </c>
      <c r="B313" s="67">
        <v>102</v>
      </c>
      <c r="C313" s="66" t="s">
        <v>2658</v>
      </c>
      <c r="D313" s="66" t="s">
        <v>2657</v>
      </c>
      <c r="E313" s="68">
        <v>45988</v>
      </c>
      <c r="F313" s="67">
        <v>65</v>
      </c>
      <c r="G313" s="67">
        <v>55</v>
      </c>
      <c r="H313" s="67">
        <v>0</v>
      </c>
      <c r="I313" s="67">
        <v>71</v>
      </c>
      <c r="J313" s="66" t="s">
        <v>532</v>
      </c>
      <c r="K313" s="66" t="s">
        <v>473</v>
      </c>
      <c r="L313" s="67">
        <v>150</v>
      </c>
    </row>
    <row r="314" spans="1:12" x14ac:dyDescent="0.55000000000000004">
      <c r="A314" s="87">
        <v>45980.338472222225</v>
      </c>
      <c r="B314" s="67">
        <v>102</v>
      </c>
      <c r="C314" s="66" t="s">
        <v>2658</v>
      </c>
      <c r="D314" s="66" t="s">
        <v>2657</v>
      </c>
      <c r="E314" s="68">
        <v>45989</v>
      </c>
      <c r="F314" s="67">
        <v>55</v>
      </c>
      <c r="G314" s="67">
        <v>69</v>
      </c>
      <c r="H314" s="67">
        <v>0</v>
      </c>
      <c r="I314" s="67">
        <v>53</v>
      </c>
      <c r="J314" s="66" t="s">
        <v>532</v>
      </c>
      <c r="K314" s="66" t="s">
        <v>473</v>
      </c>
      <c r="L314" s="67">
        <v>150</v>
      </c>
    </row>
    <row r="315" spans="1:12" x14ac:dyDescent="0.55000000000000004">
      <c r="A315" s="87">
        <v>45980.338472222225</v>
      </c>
      <c r="B315" s="67">
        <v>102</v>
      </c>
      <c r="C315" s="66" t="s">
        <v>2658</v>
      </c>
      <c r="D315" s="66" t="s">
        <v>2657</v>
      </c>
      <c r="E315" s="68">
        <v>45990</v>
      </c>
      <c r="F315" s="67">
        <v>69</v>
      </c>
      <c r="G315" s="67">
        <v>0</v>
      </c>
      <c r="H315" s="67">
        <v>0</v>
      </c>
      <c r="I315" s="67">
        <v>0</v>
      </c>
      <c r="J315" s="66" t="s">
        <v>532</v>
      </c>
      <c r="K315" s="66" t="s">
        <v>473</v>
      </c>
      <c r="L315" s="67">
        <v>150</v>
      </c>
    </row>
  </sheetData>
  <phoneticPr fontId="1"/>
  <pageMargins left="0.7" right="0.7" top="0.75" bottom="0.75" header="0.3" footer="0.3"/>
</worksheet>
</file>

<file path=xl/worksheets/sheet2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057FF7-BC8C-48A3-9947-5EB9D46227F8}">
  <dimension ref="A1:B8"/>
  <sheetViews>
    <sheetView workbookViewId="0">
      <selection activeCell="B8" sqref="B8"/>
    </sheetView>
  </sheetViews>
  <sheetFormatPr defaultRowHeight="18" x14ac:dyDescent="0.55000000000000004"/>
  <cols>
    <col min="1" max="1" width="13.58203125" customWidth="1"/>
    <col min="2" max="2" width="17.4140625" customWidth="1"/>
  </cols>
  <sheetData>
    <row r="1" spans="1:2" x14ac:dyDescent="0.55000000000000004">
      <c r="A1" s="92" t="s">
        <v>2050</v>
      </c>
    </row>
    <row r="2" spans="1:2" x14ac:dyDescent="0.55000000000000004">
      <c r="A2" s="91" t="s">
        <v>2065</v>
      </c>
    </row>
    <row r="3" spans="1:2" x14ac:dyDescent="0.55000000000000004">
      <c r="A3" s="91" t="s">
        <v>2066</v>
      </c>
    </row>
    <row r="4" spans="1:2" x14ac:dyDescent="0.55000000000000004">
      <c r="A4" s="92" t="s">
        <v>2051</v>
      </c>
    </row>
    <row r="5" spans="1:2" x14ac:dyDescent="0.55000000000000004">
      <c r="A5" s="91" t="s">
        <v>2052</v>
      </c>
    </row>
    <row r="6" spans="1:2" x14ac:dyDescent="0.55000000000000004">
      <c r="A6" s="93" t="s">
        <v>2055</v>
      </c>
    </row>
    <row r="7" spans="1:2" x14ac:dyDescent="0.55000000000000004">
      <c r="A7" s="65" t="s">
        <v>1380</v>
      </c>
      <c r="B7" s="65" t="s">
        <v>1381</v>
      </c>
    </row>
    <row r="8" spans="1:2" x14ac:dyDescent="0.55000000000000004">
      <c r="A8" s="68">
        <v>45959</v>
      </c>
      <c r="B8" s="68">
        <v>46017</v>
      </c>
    </row>
  </sheetData>
  <phoneticPr fontId="1"/>
  <pageMargins left="0.7" right="0.7" top="0.75" bottom="0.75" header="0.3" footer="0.3"/>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A67AA3-E263-47AB-B71C-8EE10A5D139C}">
  <sheetPr>
    <pageSetUpPr fitToPage="1"/>
  </sheetPr>
  <dimension ref="B1:CV13316"/>
  <sheetViews>
    <sheetView showZeros="0" zoomScale="14" zoomScaleNormal="14" zoomScaleSheetLayoutView="10" workbookViewId="0">
      <pane xSplit="7" ySplit="6" topLeftCell="H47" activePane="bottomRight" state="frozen"/>
      <selection pane="topRight" activeCell="H1" sqref="H1"/>
      <selection pane="bottomLeft" activeCell="A7" sqref="A7"/>
      <selection pane="bottomRight" activeCell="AF72" sqref="AF72"/>
    </sheetView>
  </sheetViews>
  <sheetFormatPr defaultColWidth="8.25" defaultRowHeight="48" x14ac:dyDescent="0.55000000000000004"/>
  <cols>
    <col min="1" max="1" width="8.1640625" style="1703" customWidth="1"/>
    <col min="2" max="2" width="11.08203125" style="1701" customWidth="1"/>
    <col min="3" max="3" width="53" style="1702" customWidth="1"/>
    <col min="4" max="4" width="79.25" style="1703" customWidth="1"/>
    <col min="5" max="5" width="22.08203125" style="1703" customWidth="1"/>
    <col min="6" max="6" width="21" style="1703" bestFit="1" customWidth="1"/>
    <col min="7" max="7" width="19.83203125" style="1703" customWidth="1"/>
    <col min="8" max="8" width="34.9140625" style="1703" customWidth="1"/>
    <col min="9" max="13" width="32.9140625" style="1703" customWidth="1"/>
    <col min="14" max="14" width="32.6640625" style="1703" customWidth="1"/>
    <col min="15" max="15" width="32.6640625" style="2085" customWidth="1"/>
    <col min="16" max="19" width="32.6640625" style="1703" customWidth="1"/>
    <col min="20" max="20" width="34.25" style="1703" customWidth="1"/>
    <col min="21" max="21" width="32.6640625" style="1703" customWidth="1"/>
    <col min="22" max="22" width="32.6640625" style="2085" customWidth="1"/>
    <col min="23" max="23" width="32.6640625" style="1703" customWidth="1"/>
    <col min="24" max="24" width="32.6640625" style="2085" customWidth="1"/>
    <col min="25" max="29" width="32.6640625" style="1703" customWidth="1"/>
    <col min="30" max="30" width="36.83203125" style="1703" customWidth="1"/>
    <col min="31" max="31" width="40.6640625" style="1703" customWidth="1"/>
    <col min="32" max="32" width="41.9140625" style="1703" customWidth="1"/>
    <col min="33" max="33" width="62.5" style="1703" customWidth="1"/>
    <col min="34" max="34" width="26.1640625" style="1703" customWidth="1"/>
    <col min="35" max="35" width="25" style="1703" customWidth="1"/>
    <col min="36" max="36" width="24.4140625" style="1703" customWidth="1"/>
    <col min="37" max="37" width="22" style="1703" customWidth="1"/>
    <col min="38" max="38" width="24.4140625" style="1703" customWidth="1"/>
    <col min="39" max="39" width="23.83203125" style="1703" customWidth="1"/>
    <col min="40" max="40" width="27.4140625" style="1703" customWidth="1"/>
    <col min="41" max="41" width="30.9140625" style="1703" customWidth="1"/>
    <col min="42" max="44" width="54.5" style="1703" customWidth="1"/>
    <col min="45" max="45" width="38.08203125" style="1703" customWidth="1"/>
    <col min="46" max="46" width="86.08203125" style="1703" customWidth="1"/>
    <col min="47" max="47" width="2.83203125" style="1703" customWidth="1"/>
    <col min="48" max="49" width="8.25" style="1703"/>
    <col min="50" max="50" width="29" style="1703" customWidth="1"/>
    <col min="51" max="51" width="22.33203125" style="1703" bestFit="1" customWidth="1"/>
    <col min="52" max="52" width="15" style="1703" bestFit="1" customWidth="1"/>
    <col min="53" max="53" width="27.58203125" style="1703" bestFit="1" customWidth="1"/>
    <col min="54" max="57" width="8.25" style="1703"/>
    <col min="58" max="58" width="15" style="1703" bestFit="1" customWidth="1"/>
    <col min="59" max="61" width="8.25" style="1703"/>
    <col min="62" max="62" width="15.6640625" style="1703" customWidth="1"/>
    <col min="63" max="63" width="21" style="1703" customWidth="1"/>
    <col min="64" max="67" width="16.9140625" style="1703" customWidth="1"/>
    <col min="68" max="73" width="29.9140625" style="1703" bestFit="1" customWidth="1"/>
    <col min="74" max="81" width="8.25" style="1703"/>
    <col min="82" max="83" width="12.75" style="1703" bestFit="1" customWidth="1"/>
    <col min="84" max="16384" width="8.25" style="1703"/>
  </cols>
  <sheetData>
    <row r="1" spans="2:100" ht="64.5" x14ac:dyDescent="0.55000000000000004">
      <c r="O1" s="2121"/>
      <c r="V1" s="2121"/>
      <c r="X1" s="2121"/>
      <c r="AD1" s="2120" t="s">
        <v>2726</v>
      </c>
      <c r="AE1" s="2120" t="s">
        <v>2727</v>
      </c>
      <c r="AF1" s="2120" t="s">
        <v>2728</v>
      </c>
      <c r="AG1" s="2120" t="s">
        <v>2730</v>
      </c>
      <c r="AH1" s="2120" t="s">
        <v>2731</v>
      </c>
    </row>
    <row r="2" spans="2:100" ht="65" thickBot="1" x14ac:dyDescent="0.6">
      <c r="O2" s="1703"/>
      <c r="V2" s="1703"/>
      <c r="X2" s="1703"/>
      <c r="AC2" s="2120" t="s">
        <v>2723</v>
      </c>
      <c r="AD2" s="2119">
        <f>SUM(AP7,AP15,AP41,AP44,AP47,AP55,AP63)</f>
        <v>6862</v>
      </c>
      <c r="AE2" s="2127">
        <f>SUM(AQ7,AQ15,AQ41,AQ44,AQ47,AQ55,AQ63)</f>
        <v>6329</v>
      </c>
      <c r="AF2" s="2127">
        <f>SUM(AR7,AR15,AR41,AR44,AR47,AR55,AR63)</f>
        <v>533</v>
      </c>
      <c r="AG2" s="2119">
        <f>'【新溶接1ライン】2025.11月　9名'!AE2+【新溶接1ライン】2025.12月!AE2</f>
        <v>13033</v>
      </c>
      <c r="AH2" s="2119">
        <f>'【新溶接1ライン】2025.11月　9名'!AF2</f>
        <v>217</v>
      </c>
    </row>
    <row r="3" spans="2:100" ht="62.25" customHeight="1" thickTop="1" x14ac:dyDescent="0.55000000000000004">
      <c r="D3" s="1704" t="s">
        <v>2663</v>
      </c>
      <c r="E3" s="1705" t="s">
        <v>2664</v>
      </c>
      <c r="F3" s="1706"/>
      <c r="G3" s="1707"/>
      <c r="H3" s="1707"/>
      <c r="I3" s="1707"/>
      <c r="J3" s="1707"/>
      <c r="K3" s="1707"/>
      <c r="L3" s="1708" t="s">
        <v>2665</v>
      </c>
      <c r="M3" s="1709"/>
      <c r="N3" s="1709"/>
      <c r="O3" s="1709"/>
      <c r="P3" s="1709"/>
      <c r="Q3" s="1709"/>
      <c r="R3" s="1709"/>
      <c r="S3" s="1710"/>
      <c r="V3" s="1703"/>
      <c r="X3" s="1703"/>
      <c r="AC3" s="2120" t="s">
        <v>2724</v>
      </c>
      <c r="AD3" s="2119">
        <f>SUM(AP8,AP16,AP21,AP34,AP42,AP45,AP48,AP56,AP64)</f>
        <v>6156</v>
      </c>
      <c r="AE3" s="2127">
        <f>SUM(AQ8,AQ16,AQ21,AQ34,AQ42,AQ45,AQ48,AQ56,AQ64)</f>
        <v>5092</v>
      </c>
      <c r="AF3" s="2127">
        <f>SUM(AR8,AR16,AR21,AR34,AR42,AR45,AR48,AR56,AR64)</f>
        <v>1064</v>
      </c>
      <c r="AG3" s="2119">
        <f>'【新溶接1ライン】2025.11月　9名'!AE3+【新溶接1ライン】2025.12月!AE3</f>
        <v>11713</v>
      </c>
      <c r="AH3" s="2119">
        <f>'【新溶接1ライン】2025.11月　9名'!AF3</f>
        <v>938</v>
      </c>
      <c r="BD3" s="1711"/>
      <c r="BE3" s="1711"/>
      <c r="BF3" s="1711"/>
      <c r="BG3" s="1711"/>
      <c r="BH3" s="1712"/>
      <c r="BI3" s="1712"/>
      <c r="BJ3" s="1713" t="s">
        <v>2666</v>
      </c>
      <c r="BK3" s="1714" t="s">
        <v>2667</v>
      </c>
      <c r="BL3" s="1714" t="s">
        <v>2349</v>
      </c>
      <c r="BM3" s="1714" t="s">
        <v>2350</v>
      </c>
      <c r="BN3" s="1715" t="s">
        <v>2351</v>
      </c>
      <c r="BO3" s="1716">
        <v>0</v>
      </c>
      <c r="BP3" s="1716">
        <v>36</v>
      </c>
      <c r="BQ3" s="1716">
        <v>42</v>
      </c>
      <c r="BR3" s="1716">
        <v>42</v>
      </c>
      <c r="BS3" s="1716">
        <v>42</v>
      </c>
      <c r="BT3" s="1716">
        <v>42</v>
      </c>
      <c r="BU3" s="1716">
        <v>32</v>
      </c>
      <c r="BV3" s="1716">
        <v>0</v>
      </c>
      <c r="BW3" s="1716">
        <v>0</v>
      </c>
      <c r="BX3" s="1716">
        <v>0</v>
      </c>
      <c r="BY3" s="1716">
        <v>0</v>
      </c>
      <c r="BZ3" s="1716">
        <v>0</v>
      </c>
      <c r="CA3" s="1703">
        <v>0</v>
      </c>
      <c r="CB3" s="1703">
        <v>0</v>
      </c>
      <c r="CC3" s="1703">
        <v>0</v>
      </c>
      <c r="CD3" s="1703">
        <v>43</v>
      </c>
      <c r="CE3" s="1717">
        <v>42</v>
      </c>
      <c r="CF3" s="1717"/>
      <c r="CG3" s="1717"/>
      <c r="CS3" s="1717"/>
      <c r="CT3" s="1717"/>
      <c r="CU3" s="1717"/>
    </row>
    <row r="4" spans="2:100" ht="81" customHeight="1" thickBot="1" x14ac:dyDescent="0.6">
      <c r="D4" s="1718" t="s">
        <v>2668</v>
      </c>
      <c r="E4" s="1719" t="s">
        <v>2669</v>
      </c>
      <c r="F4" s="1720"/>
      <c r="G4" s="1707"/>
      <c r="H4" s="1707"/>
      <c r="I4" s="1707"/>
      <c r="J4" s="1707"/>
      <c r="K4" s="1707"/>
      <c r="L4" s="1721"/>
      <c r="M4" s="1722"/>
      <c r="N4" s="1722"/>
      <c r="O4" s="1722"/>
      <c r="P4" s="1722"/>
      <c r="Q4" s="1722"/>
      <c r="R4" s="1722"/>
      <c r="S4" s="1723"/>
      <c r="V4" s="1703"/>
      <c r="X4" s="1703"/>
      <c r="AC4" s="2120" t="s">
        <v>2725</v>
      </c>
      <c r="AD4" s="2119">
        <f>SUM(AP36,AP50,AP66)</f>
        <v>150</v>
      </c>
      <c r="AE4" s="2127">
        <f>SUM(AQ36,AQ50,AQ66)</f>
        <v>120</v>
      </c>
      <c r="AF4" s="2127">
        <f>SUM(AR36,AR50,AR66)</f>
        <v>30</v>
      </c>
      <c r="AG4" s="2119">
        <f>'【新溶接1ライン】2025.11月　9名'!AE4+【新溶接1ライン】2025.12月!AE4</f>
        <v>285</v>
      </c>
      <c r="AH4" s="2119">
        <f>'【新溶接1ライン】2025.11月　9名'!AF4</f>
        <v>15</v>
      </c>
      <c r="BD4" s="1711"/>
      <c r="BE4" s="1711"/>
      <c r="BF4" s="1711"/>
      <c r="BG4" s="1711"/>
      <c r="BH4" s="1712"/>
      <c r="BI4" s="1712"/>
      <c r="BJ4" s="1724">
        <v>45740</v>
      </c>
      <c r="BK4" s="1725" t="s">
        <v>2670</v>
      </c>
      <c r="BL4" s="1726"/>
      <c r="BM4" s="1727"/>
      <c r="BN4" s="1728"/>
      <c r="BO4" s="1716"/>
      <c r="BP4" s="1716"/>
      <c r="BQ4" s="1716"/>
      <c r="BR4" s="1716"/>
      <c r="BS4" s="1716"/>
      <c r="BT4" s="1716"/>
      <c r="BU4" s="1716"/>
      <c r="BV4" s="1716"/>
      <c r="BW4" s="1716"/>
      <c r="BX4" s="1716"/>
      <c r="BY4" s="1716"/>
      <c r="BZ4" s="1716"/>
      <c r="CD4" s="1717"/>
      <c r="CE4" s="1717"/>
      <c r="CF4" s="1717"/>
      <c r="CG4" s="1717"/>
      <c r="CH4" s="1717"/>
      <c r="CI4" s="1717"/>
      <c r="CJ4" s="1717"/>
      <c r="CK4" s="1717"/>
      <c r="CL4" s="1717"/>
      <c r="CM4" s="1717"/>
      <c r="CN4" s="1717"/>
      <c r="CO4" s="1717"/>
      <c r="CP4" s="1717"/>
      <c r="CQ4" s="1717"/>
      <c r="CR4" s="1717"/>
      <c r="CS4" s="1717"/>
      <c r="CT4" s="1717"/>
      <c r="CU4" s="1717"/>
    </row>
    <row r="5" spans="2:100" ht="84" customHeight="1" thickBot="1" x14ac:dyDescent="0.6">
      <c r="C5" s="1729"/>
      <c r="D5" s="1730"/>
      <c r="L5" s="2137"/>
      <c r="M5" s="2137"/>
      <c r="N5" s="2137"/>
      <c r="O5" s="2137"/>
      <c r="P5" s="2137"/>
      <c r="Q5" s="2137"/>
      <c r="R5" s="2137"/>
      <c r="S5" s="2137"/>
      <c r="T5" s="2137"/>
      <c r="U5" s="2137"/>
      <c r="V5" s="2137"/>
      <c r="W5" s="2137"/>
      <c r="X5" s="2137"/>
      <c r="Y5" s="2137"/>
      <c r="Z5" s="2137"/>
      <c r="AA5" s="2137"/>
      <c r="AB5" s="2137"/>
      <c r="AC5" s="2120"/>
      <c r="AD5" s="2120"/>
      <c r="AE5" s="2137"/>
      <c r="AF5" s="2138"/>
      <c r="AG5" s="2137"/>
      <c r="AH5" s="2137"/>
      <c r="AI5" s="2137"/>
      <c r="AJ5" s="2137"/>
      <c r="AK5" s="2137"/>
      <c r="AL5" s="2137"/>
      <c r="AM5" s="2137"/>
      <c r="AN5" s="2137"/>
      <c r="AO5" s="2137"/>
      <c r="BD5" s="1711"/>
      <c r="BE5" s="1711"/>
      <c r="BF5" s="1711"/>
      <c r="BG5" s="1711"/>
      <c r="BH5" s="1712"/>
      <c r="BI5" s="1712"/>
      <c r="BN5" s="1731"/>
      <c r="BP5" s="1716"/>
      <c r="BQ5" s="1716"/>
      <c r="BR5" s="1716"/>
      <c r="BS5" s="1716"/>
      <c r="BT5" s="1716"/>
      <c r="BU5" s="1716"/>
      <c r="BV5" s="1716"/>
      <c r="BW5" s="1716"/>
      <c r="BX5" s="1716"/>
      <c r="BY5" s="1716"/>
      <c r="BZ5" s="1716"/>
      <c r="CA5" s="1716"/>
      <c r="CE5" s="1717"/>
      <c r="CF5" s="1717"/>
      <c r="CG5" s="1717"/>
      <c r="CH5" s="1717"/>
      <c r="CI5" s="1717"/>
      <c r="CJ5" s="1717"/>
      <c r="CK5" s="1717"/>
      <c r="CL5" s="1717"/>
      <c r="CM5" s="1717"/>
      <c r="CN5" s="1717"/>
      <c r="CO5" s="1717"/>
      <c r="CP5" s="1717"/>
      <c r="CQ5" s="1717"/>
      <c r="CR5" s="1717"/>
      <c r="CS5" s="1717"/>
      <c r="CT5" s="1717"/>
      <c r="CU5" s="1717"/>
      <c r="CV5" s="1717"/>
    </row>
    <row r="6" spans="2:100" s="1753" customFormat="1" ht="78" customHeight="1" thickTop="1" thickBot="1" x14ac:dyDescent="0.6">
      <c r="B6" s="1732"/>
      <c r="C6" s="1733" t="s">
        <v>2671</v>
      </c>
      <c r="D6" s="1734" t="s">
        <v>2672</v>
      </c>
      <c r="E6" s="1735" t="s">
        <v>2673</v>
      </c>
      <c r="F6" s="1734" t="s">
        <v>2674</v>
      </c>
      <c r="G6" s="1735" t="s">
        <v>2675</v>
      </c>
      <c r="H6" s="1736">
        <v>45987</v>
      </c>
      <c r="I6" s="1737">
        <v>27</v>
      </c>
      <c r="J6" s="1734">
        <v>28</v>
      </c>
      <c r="K6" s="1738">
        <v>29</v>
      </c>
      <c r="L6" s="1739">
        <v>336</v>
      </c>
      <c r="M6" s="1740">
        <v>2</v>
      </c>
      <c r="N6" s="1741">
        <v>3</v>
      </c>
      <c r="O6" s="1740">
        <v>4</v>
      </c>
      <c r="P6" s="1742">
        <v>5</v>
      </c>
      <c r="Q6" s="1743">
        <v>8</v>
      </c>
      <c r="R6" s="1743">
        <v>9</v>
      </c>
      <c r="S6" s="1744">
        <v>10</v>
      </c>
      <c r="T6" s="1743">
        <v>11</v>
      </c>
      <c r="U6" s="1742">
        <v>12</v>
      </c>
      <c r="V6" s="1743">
        <v>15</v>
      </c>
      <c r="W6" s="1744">
        <v>16</v>
      </c>
      <c r="X6" s="1741">
        <v>17</v>
      </c>
      <c r="Y6" s="1741">
        <v>18</v>
      </c>
      <c r="Z6" s="1741">
        <v>19</v>
      </c>
      <c r="AA6" s="1738">
        <v>20</v>
      </c>
      <c r="AB6" s="1745">
        <v>22</v>
      </c>
      <c r="AC6" s="1746">
        <v>23</v>
      </c>
      <c r="AD6" s="1746">
        <v>24</v>
      </c>
      <c r="AE6" s="1746">
        <v>25</v>
      </c>
      <c r="AF6" s="1734">
        <v>26</v>
      </c>
      <c r="AG6" s="1746"/>
      <c r="AH6" s="1745"/>
      <c r="AI6" s="1737"/>
      <c r="AJ6" s="1747">
        <v>29</v>
      </c>
      <c r="AK6" s="1737">
        <v>31</v>
      </c>
      <c r="AL6" s="1748">
        <v>28</v>
      </c>
      <c r="AM6" s="1748">
        <v>30</v>
      </c>
      <c r="AN6" s="1737">
        <v>31</v>
      </c>
      <c r="AO6" s="1749"/>
      <c r="AP6" s="1750" t="s">
        <v>2676</v>
      </c>
      <c r="AQ6" s="1735" t="s">
        <v>2727</v>
      </c>
      <c r="AR6" s="1735" t="s">
        <v>2728</v>
      </c>
      <c r="AS6" s="1735" t="s">
        <v>2677</v>
      </c>
      <c r="AT6" s="1751" t="s">
        <v>2678</v>
      </c>
      <c r="AU6" s="1752"/>
      <c r="BD6" s="1711"/>
      <c r="BE6" s="1711"/>
      <c r="BF6" s="1711"/>
      <c r="BG6" s="1711"/>
      <c r="BH6" s="1712"/>
      <c r="BI6" s="1712"/>
      <c r="BP6" s="1716"/>
      <c r="BQ6" s="1716"/>
      <c r="BR6" s="1716"/>
      <c r="BS6" s="1716"/>
      <c r="BT6" s="1716"/>
      <c r="BU6" s="1716"/>
      <c r="BV6" s="1716"/>
      <c r="BW6" s="1716"/>
      <c r="BX6" s="1716"/>
      <c r="BY6" s="1716"/>
      <c r="BZ6" s="1716"/>
      <c r="CA6" s="1716"/>
      <c r="CE6" s="1754"/>
      <c r="CF6" s="1754"/>
      <c r="CG6" s="1754"/>
      <c r="CH6" s="1754"/>
      <c r="CI6" s="1755" t="s">
        <v>2663</v>
      </c>
      <c r="CJ6" s="1756"/>
      <c r="CK6" s="1756"/>
      <c r="CL6" s="1757"/>
      <c r="CM6" s="1755" t="s">
        <v>2664</v>
      </c>
      <c r="CN6" s="1756"/>
      <c r="CO6" s="1756"/>
      <c r="CP6" s="1758"/>
      <c r="CQ6" s="1754"/>
      <c r="CR6" s="1754"/>
      <c r="CS6" s="1754"/>
      <c r="CT6" s="1754"/>
      <c r="CU6" s="1754"/>
      <c r="CV6" s="1754"/>
    </row>
    <row r="7" spans="2:100" s="1779" customFormat="1" ht="80.5" customHeight="1" thickTop="1" thickBot="1" x14ac:dyDescent="0.6">
      <c r="B7" s="1759">
        <v>1</v>
      </c>
      <c r="C7" s="1760" t="s">
        <v>2679</v>
      </c>
      <c r="D7" s="2130" t="s">
        <v>2680</v>
      </c>
      <c r="E7" s="2131" t="s">
        <v>2681</v>
      </c>
      <c r="F7" s="2131">
        <v>130</v>
      </c>
      <c r="G7" s="1763" t="s">
        <v>2342</v>
      </c>
      <c r="H7" s="1764"/>
      <c r="I7" s="1765"/>
      <c r="J7" s="1764">
        <v>90</v>
      </c>
      <c r="K7" s="1766">
        <v>84</v>
      </c>
      <c r="L7" s="1767">
        <v>105</v>
      </c>
      <c r="M7" s="1767">
        <v>105</v>
      </c>
      <c r="N7" s="1768">
        <v>105</v>
      </c>
      <c r="O7" s="1767">
        <v>105</v>
      </c>
      <c r="P7" s="1769">
        <v>105</v>
      </c>
      <c r="Q7" s="1767">
        <v>105</v>
      </c>
      <c r="R7" s="1767">
        <v>105</v>
      </c>
      <c r="S7" s="1768">
        <v>105</v>
      </c>
      <c r="T7" s="1767">
        <v>111</v>
      </c>
      <c r="U7" s="1769">
        <v>105</v>
      </c>
      <c r="V7" s="1767">
        <v>105</v>
      </c>
      <c r="W7" s="1767">
        <v>105</v>
      </c>
      <c r="X7" s="1770">
        <v>105</v>
      </c>
      <c r="Y7" s="1767">
        <v>105</v>
      </c>
      <c r="Z7" s="1768">
        <v>105</v>
      </c>
      <c r="AA7" s="1769">
        <v>120</v>
      </c>
      <c r="AB7" s="1767">
        <v>106</v>
      </c>
      <c r="AC7" s="1770">
        <v>112</v>
      </c>
      <c r="AD7" s="1767">
        <v>104</v>
      </c>
      <c r="AE7" s="1767">
        <v>91</v>
      </c>
      <c r="AF7" s="1771">
        <v>106</v>
      </c>
      <c r="AG7" s="1768">
        <v>0</v>
      </c>
      <c r="AH7" s="1767">
        <v>0</v>
      </c>
      <c r="AI7" s="1765">
        <v>0</v>
      </c>
      <c r="AJ7" s="1772">
        <v>0</v>
      </c>
      <c r="AK7" s="1767">
        <v>0</v>
      </c>
      <c r="AL7" s="1772"/>
      <c r="AM7" s="1772"/>
      <c r="AN7" s="1773"/>
      <c r="AO7" s="1774"/>
      <c r="AP7" s="1775">
        <f t="shared" ref="AP7:AP59" si="0">SUM(H7:AM7)</f>
        <v>2394</v>
      </c>
      <c r="AQ7" s="1775">
        <f>SUM(L7:AM7)</f>
        <v>2220</v>
      </c>
      <c r="AR7" s="1775">
        <f>SUM(H7:K7)</f>
        <v>174</v>
      </c>
      <c r="AS7" s="1776"/>
      <c r="AT7" s="1777"/>
      <c r="AU7" s="1778"/>
    </row>
    <row r="8" spans="2:100" s="1779" customFormat="1" ht="80.5" customHeight="1" thickBot="1" x14ac:dyDescent="0.6">
      <c r="B8" s="1780"/>
      <c r="C8" s="1781"/>
      <c r="D8" s="2132"/>
      <c r="E8" s="2133"/>
      <c r="F8" s="2133"/>
      <c r="G8" s="1784" t="s">
        <v>2343</v>
      </c>
      <c r="H8" s="1785">
        <v>90</v>
      </c>
      <c r="I8" s="1786">
        <v>84</v>
      </c>
      <c r="J8" s="1785">
        <v>105</v>
      </c>
      <c r="K8" s="1787">
        <v>105</v>
      </c>
      <c r="L8" s="1786">
        <v>105</v>
      </c>
      <c r="M8" s="1786">
        <v>105</v>
      </c>
      <c r="N8" s="1788">
        <v>105</v>
      </c>
      <c r="O8" s="1786">
        <v>105</v>
      </c>
      <c r="P8" s="1787">
        <v>105</v>
      </c>
      <c r="Q8" s="1789">
        <v>105</v>
      </c>
      <c r="R8" s="1786">
        <v>111</v>
      </c>
      <c r="S8" s="1785">
        <v>105</v>
      </c>
      <c r="T8" s="1786">
        <v>105</v>
      </c>
      <c r="U8" s="1787">
        <v>105</v>
      </c>
      <c r="V8" s="1786">
        <v>105</v>
      </c>
      <c r="W8" s="1786">
        <v>105</v>
      </c>
      <c r="X8" s="1785">
        <v>105</v>
      </c>
      <c r="Y8" s="1789">
        <v>120</v>
      </c>
      <c r="Z8" s="1785">
        <v>106</v>
      </c>
      <c r="AA8" s="1787"/>
      <c r="AB8" s="1789">
        <v>104</v>
      </c>
      <c r="AC8" s="1788">
        <v>91</v>
      </c>
      <c r="AD8" s="1786">
        <v>106</v>
      </c>
      <c r="AE8" s="1786">
        <v>0</v>
      </c>
      <c r="AF8" s="1790">
        <v>0</v>
      </c>
      <c r="AG8" s="1785">
        <v>0</v>
      </c>
      <c r="AH8" s="1789">
        <v>0</v>
      </c>
      <c r="AI8" s="1786">
        <v>0</v>
      </c>
      <c r="AJ8" s="1791"/>
      <c r="AK8" s="1789"/>
      <c r="AL8" s="1791"/>
      <c r="AM8" s="1791"/>
      <c r="AN8" s="1789"/>
      <c r="AO8" s="1792"/>
      <c r="AP8" s="1793">
        <f t="shared" si="0"/>
        <v>2282</v>
      </c>
      <c r="AQ8" s="1775">
        <f t="shared" ref="AQ8:AQ67" si="1">SUM(L8:AM8)</f>
        <v>1898</v>
      </c>
      <c r="AR8" s="1775">
        <f t="shared" ref="AR8:AR67" si="2">SUM(H8:K8)</f>
        <v>384</v>
      </c>
      <c r="AS8" s="1776"/>
      <c r="AT8" s="1777"/>
      <c r="AU8" s="1778"/>
    </row>
    <row r="9" spans="2:100" ht="80.5" customHeight="1" thickBot="1" x14ac:dyDescent="0.6">
      <c r="B9" s="1780"/>
      <c r="C9" s="1781"/>
      <c r="D9" s="2132"/>
      <c r="E9" s="2133"/>
      <c r="F9" s="2133"/>
      <c r="G9" s="1794" t="s">
        <v>2682</v>
      </c>
      <c r="H9" s="1795"/>
      <c r="I9" s="1796"/>
      <c r="J9" s="1795"/>
      <c r="K9" s="1797"/>
      <c r="L9" s="1796"/>
      <c r="M9" s="1796"/>
      <c r="N9" s="1795"/>
      <c r="O9" s="1796"/>
      <c r="P9" s="1797"/>
      <c r="Q9" s="1796"/>
      <c r="R9" s="1796"/>
      <c r="S9" s="1795"/>
      <c r="T9" s="1796"/>
      <c r="U9" s="1797"/>
      <c r="V9" s="1796"/>
      <c r="W9" s="1796"/>
      <c r="X9" s="1795"/>
      <c r="Y9" s="1796"/>
      <c r="Z9" s="1795"/>
      <c r="AA9" s="1797"/>
      <c r="AB9" s="1796"/>
      <c r="AC9" s="1795"/>
      <c r="AD9" s="1796"/>
      <c r="AE9" s="1796"/>
      <c r="AF9" s="1798"/>
      <c r="AG9" s="1795"/>
      <c r="AH9" s="1796"/>
      <c r="AI9" s="1796"/>
      <c r="AJ9" s="1799"/>
      <c r="AK9" s="1796"/>
      <c r="AL9" s="1799"/>
      <c r="AM9" s="1799"/>
      <c r="AN9" s="1796"/>
      <c r="AO9" s="1800"/>
      <c r="AP9" s="1801">
        <f t="shared" si="0"/>
        <v>0</v>
      </c>
      <c r="AQ9" s="1775">
        <f t="shared" si="1"/>
        <v>0</v>
      </c>
      <c r="AR9" s="1775">
        <f t="shared" si="2"/>
        <v>0</v>
      </c>
      <c r="AS9" s="1776"/>
      <c r="AT9" s="1777"/>
      <c r="AU9" s="1802"/>
    </row>
    <row r="10" spans="2:100" s="1779" customFormat="1" ht="80.5" hidden="1" customHeight="1" x14ac:dyDescent="0.6">
      <c r="B10" s="1780"/>
      <c r="C10" s="1781"/>
      <c r="D10" s="2132"/>
      <c r="E10" s="2133"/>
      <c r="F10" s="2133"/>
      <c r="G10" s="1803" t="s">
        <v>504</v>
      </c>
      <c r="H10" s="1804"/>
      <c r="I10" s="1805"/>
      <c r="J10" s="1804"/>
      <c r="K10" s="1806"/>
      <c r="L10" s="1805"/>
      <c r="M10" s="1805"/>
      <c r="N10" s="1804"/>
      <c r="O10" s="1805"/>
      <c r="P10" s="1806"/>
      <c r="Q10" s="1805"/>
      <c r="R10" s="1805"/>
      <c r="S10" s="1804"/>
      <c r="T10" s="1805"/>
      <c r="U10" s="1806"/>
      <c r="V10" s="1805"/>
      <c r="W10" s="1805"/>
      <c r="X10" s="1804"/>
      <c r="Y10" s="1805"/>
      <c r="Z10" s="1804"/>
      <c r="AA10" s="1806"/>
      <c r="AB10" s="1805"/>
      <c r="AC10" s="1804"/>
      <c r="AD10" s="1805"/>
      <c r="AE10" s="1805"/>
      <c r="AF10" s="1807"/>
      <c r="AG10" s="1804"/>
      <c r="AH10" s="1805"/>
      <c r="AI10" s="1805"/>
      <c r="AJ10" s="1772"/>
      <c r="AK10" s="1765"/>
      <c r="AL10" s="1772"/>
      <c r="AM10" s="1772"/>
      <c r="AN10" s="1765"/>
      <c r="AO10" s="1808"/>
      <c r="AP10" s="1775">
        <f t="shared" si="0"/>
        <v>0</v>
      </c>
      <c r="AQ10" s="1775">
        <f t="shared" si="1"/>
        <v>0</v>
      </c>
      <c r="AR10" s="1775">
        <f t="shared" si="2"/>
        <v>0</v>
      </c>
      <c r="AS10" s="1776"/>
      <c r="AT10" s="1777"/>
      <c r="AU10" s="1778"/>
    </row>
    <row r="11" spans="2:100" ht="79.5" hidden="1" customHeight="1" thickBot="1" x14ac:dyDescent="0.6">
      <c r="B11" s="1780"/>
      <c r="C11" s="1809"/>
      <c r="D11" s="2134"/>
      <c r="E11" s="2135"/>
      <c r="F11" s="2135"/>
      <c r="G11" s="1812" t="s">
        <v>2343</v>
      </c>
      <c r="H11" s="1813"/>
      <c r="I11" s="1814"/>
      <c r="J11" s="1813"/>
      <c r="K11" s="1815"/>
      <c r="L11" s="1816"/>
      <c r="M11" s="1817"/>
      <c r="N11" s="1818"/>
      <c r="O11" s="1817"/>
      <c r="P11" s="1819"/>
      <c r="Q11" s="1817"/>
      <c r="R11" s="1817"/>
      <c r="S11" s="1820"/>
      <c r="T11" s="1817"/>
      <c r="U11" s="1819"/>
      <c r="V11" s="1816"/>
      <c r="W11" s="1816"/>
      <c r="X11" s="1818"/>
      <c r="Y11" s="1816"/>
      <c r="Z11" s="1818"/>
      <c r="AA11" s="1821"/>
      <c r="AB11" s="1816"/>
      <c r="AC11" s="1818"/>
      <c r="AD11" s="1816"/>
      <c r="AE11" s="1816"/>
      <c r="AF11" s="1816"/>
      <c r="AG11" s="1818"/>
      <c r="AH11" s="1816"/>
      <c r="AI11" s="1816"/>
      <c r="AJ11" s="1822"/>
      <c r="AK11" s="1816"/>
      <c r="AL11" s="1822"/>
      <c r="AM11" s="1822"/>
      <c r="AN11" s="1816"/>
      <c r="AO11" s="1823"/>
      <c r="AP11" s="1824">
        <f t="shared" si="0"/>
        <v>0</v>
      </c>
      <c r="AQ11" s="1775">
        <f t="shared" si="1"/>
        <v>0</v>
      </c>
      <c r="AR11" s="1775">
        <f t="shared" si="2"/>
        <v>0</v>
      </c>
      <c r="AS11" s="1776"/>
      <c r="AT11" s="1777"/>
      <c r="AU11" s="1802"/>
    </row>
    <row r="12" spans="2:100" s="1779" customFormat="1" ht="79.5" hidden="1" customHeight="1" x14ac:dyDescent="0.6">
      <c r="B12" s="1780"/>
      <c r="C12" s="1825" t="s">
        <v>2679</v>
      </c>
      <c r="D12" s="1826" t="s">
        <v>2683</v>
      </c>
      <c r="E12" s="1827" t="s">
        <v>2681</v>
      </c>
      <c r="F12" s="1827">
        <v>160</v>
      </c>
      <c r="G12" s="1828" t="s">
        <v>2342</v>
      </c>
      <c r="H12" s="1829"/>
      <c r="I12" s="1773"/>
      <c r="J12" s="1764"/>
      <c r="K12" s="1766"/>
      <c r="L12" s="1765"/>
      <c r="M12" s="1765"/>
      <c r="N12" s="1764"/>
      <c r="O12" s="1765"/>
      <c r="P12" s="1766"/>
      <c r="Q12" s="1765"/>
      <c r="R12" s="1765"/>
      <c r="S12" s="1764"/>
      <c r="T12" s="1765"/>
      <c r="U12" s="1766"/>
      <c r="V12" s="1765"/>
      <c r="W12" s="1765"/>
      <c r="X12" s="1764"/>
      <c r="Y12" s="1765"/>
      <c r="Z12" s="1764"/>
      <c r="AA12" s="1766"/>
      <c r="AB12" s="1765"/>
      <c r="AC12" s="1764"/>
      <c r="AD12" s="1765"/>
      <c r="AE12" s="1765"/>
      <c r="AF12" s="1830"/>
      <c r="AG12" s="1764"/>
      <c r="AH12" s="1765"/>
      <c r="AI12" s="1765"/>
      <c r="AJ12" s="1772"/>
      <c r="AK12" s="1765"/>
      <c r="AL12" s="1772"/>
      <c r="AM12" s="1772"/>
      <c r="AN12" s="1773"/>
      <c r="AO12" s="1774"/>
      <c r="AP12" s="1775">
        <f t="shared" si="0"/>
        <v>0</v>
      </c>
      <c r="AQ12" s="1775">
        <f t="shared" si="1"/>
        <v>0</v>
      </c>
      <c r="AR12" s="1775">
        <f t="shared" si="2"/>
        <v>0</v>
      </c>
      <c r="AS12" s="1776"/>
      <c r="AT12" s="1777"/>
      <c r="AU12" s="1778"/>
    </row>
    <row r="13" spans="2:100" s="1779" customFormat="1" ht="79.5" hidden="1" customHeight="1" x14ac:dyDescent="0.6">
      <c r="B13" s="1780"/>
      <c r="C13" s="1781"/>
      <c r="D13" s="1782"/>
      <c r="E13" s="1783"/>
      <c r="F13" s="1783"/>
      <c r="G13" s="1831" t="s">
        <v>2343</v>
      </c>
      <c r="H13" s="1832"/>
      <c r="I13" s="1833"/>
      <c r="J13" s="1785"/>
      <c r="K13" s="1787"/>
      <c r="L13" s="1786"/>
      <c r="M13" s="1786"/>
      <c r="N13" s="1785"/>
      <c r="O13" s="1786"/>
      <c r="P13" s="1787"/>
      <c r="Q13" s="1786"/>
      <c r="R13" s="1786"/>
      <c r="S13" s="1785"/>
      <c r="T13" s="1786"/>
      <c r="U13" s="1787"/>
      <c r="V13" s="1786"/>
      <c r="W13" s="1786"/>
      <c r="X13" s="1785"/>
      <c r="Y13" s="1786"/>
      <c r="Z13" s="1834"/>
      <c r="AA13" s="1835"/>
      <c r="AB13" s="1786"/>
      <c r="AC13" s="1834"/>
      <c r="AD13" s="1786"/>
      <c r="AE13" s="1786"/>
      <c r="AF13" s="1790"/>
      <c r="AG13" s="1785"/>
      <c r="AH13" s="1786"/>
      <c r="AI13" s="1786"/>
      <c r="AJ13" s="1836"/>
      <c r="AK13" s="1789"/>
      <c r="AL13" s="1791"/>
      <c r="AM13" s="1791"/>
      <c r="AN13" s="1789"/>
      <c r="AO13" s="1792"/>
      <c r="AP13" s="1793">
        <f t="shared" si="0"/>
        <v>0</v>
      </c>
      <c r="AQ13" s="1775">
        <f t="shared" si="1"/>
        <v>0</v>
      </c>
      <c r="AR13" s="1775">
        <f t="shared" si="2"/>
        <v>0</v>
      </c>
      <c r="AS13" s="1776"/>
      <c r="AT13" s="1777"/>
      <c r="AU13" s="1778"/>
    </row>
    <row r="14" spans="2:100" ht="79.5" hidden="1" customHeight="1" thickBot="1" x14ac:dyDescent="0.6">
      <c r="B14" s="1780"/>
      <c r="C14" s="1837"/>
      <c r="D14" s="1838"/>
      <c r="E14" s="1839"/>
      <c r="F14" s="1840"/>
      <c r="G14" s="1841" t="s">
        <v>2682</v>
      </c>
      <c r="H14" s="1795"/>
      <c r="I14" s="1796"/>
      <c r="J14" s="1842"/>
      <c r="K14" s="1797"/>
      <c r="L14" s="1796"/>
      <c r="M14" s="1796"/>
      <c r="N14" s="1795"/>
      <c r="O14" s="1796"/>
      <c r="P14" s="1797"/>
      <c r="Q14" s="1796"/>
      <c r="R14" s="1796"/>
      <c r="S14" s="1795"/>
      <c r="T14" s="1796"/>
      <c r="U14" s="1797"/>
      <c r="V14" s="1796"/>
      <c r="W14" s="1796"/>
      <c r="X14" s="1795"/>
      <c r="Y14" s="1796"/>
      <c r="Z14" s="1795"/>
      <c r="AA14" s="1797"/>
      <c r="AB14" s="1796"/>
      <c r="AC14" s="1795"/>
      <c r="AD14" s="1796"/>
      <c r="AE14" s="1796"/>
      <c r="AF14" s="1798"/>
      <c r="AG14" s="1795"/>
      <c r="AH14" s="1796"/>
      <c r="AI14" s="1796"/>
      <c r="AJ14" s="1799"/>
      <c r="AK14" s="1796"/>
      <c r="AL14" s="1799"/>
      <c r="AM14" s="1799"/>
      <c r="AN14" s="1796"/>
      <c r="AO14" s="1800"/>
      <c r="AP14" s="1801">
        <f t="shared" si="0"/>
        <v>0</v>
      </c>
      <c r="AQ14" s="1775">
        <f t="shared" si="1"/>
        <v>0</v>
      </c>
      <c r="AR14" s="1775">
        <f t="shared" si="2"/>
        <v>0</v>
      </c>
      <c r="AS14" s="1776"/>
      <c r="AT14" s="1777"/>
      <c r="AU14" s="1802"/>
    </row>
    <row r="15" spans="2:100" s="1779" customFormat="1" ht="79.400000000000006" customHeight="1" thickBot="1" x14ac:dyDescent="0.6">
      <c r="B15" s="1780"/>
      <c r="C15" s="1843" t="s">
        <v>2684</v>
      </c>
      <c r="D15" s="1826" t="s">
        <v>2685</v>
      </c>
      <c r="E15" s="1827" t="s">
        <v>2681</v>
      </c>
      <c r="F15" s="1827">
        <v>160</v>
      </c>
      <c r="G15" s="1828" t="s">
        <v>2342</v>
      </c>
      <c r="H15" s="1829"/>
      <c r="I15" s="1765">
        <v>10</v>
      </c>
      <c r="J15" s="1764">
        <v>10</v>
      </c>
      <c r="K15" s="1766"/>
      <c r="L15" s="1765">
        <v>10</v>
      </c>
      <c r="M15" s="1765">
        <v>10</v>
      </c>
      <c r="N15" s="1764">
        <v>10</v>
      </c>
      <c r="O15" s="1765">
        <v>10</v>
      </c>
      <c r="P15" s="1766">
        <v>11</v>
      </c>
      <c r="Q15" s="1765">
        <v>0</v>
      </c>
      <c r="R15" s="1765">
        <v>0</v>
      </c>
      <c r="S15" s="1764">
        <v>0</v>
      </c>
      <c r="T15" s="1765">
        <v>0</v>
      </c>
      <c r="U15" s="1766">
        <v>0</v>
      </c>
      <c r="V15" s="1765">
        <v>0</v>
      </c>
      <c r="W15" s="1765">
        <v>0</v>
      </c>
      <c r="X15" s="1764">
        <v>0</v>
      </c>
      <c r="Y15" s="1765">
        <v>0</v>
      </c>
      <c r="Z15" s="1764">
        <v>0</v>
      </c>
      <c r="AA15" s="1766">
        <v>0</v>
      </c>
      <c r="AB15" s="1765">
        <v>0</v>
      </c>
      <c r="AC15" s="1764">
        <v>0</v>
      </c>
      <c r="AD15" s="1765">
        <v>0</v>
      </c>
      <c r="AE15" s="1765">
        <v>0</v>
      </c>
      <c r="AF15" s="1830">
        <v>0</v>
      </c>
      <c r="AG15" s="1764">
        <v>0</v>
      </c>
      <c r="AH15" s="1765">
        <v>0</v>
      </c>
      <c r="AI15" s="1765">
        <v>0</v>
      </c>
      <c r="AJ15" s="1772">
        <v>0</v>
      </c>
      <c r="AK15" s="1765">
        <v>0</v>
      </c>
      <c r="AL15" s="1772"/>
      <c r="AM15" s="1772"/>
      <c r="AN15" s="1773"/>
      <c r="AO15" s="1774"/>
      <c r="AP15" s="1844">
        <f t="shared" si="0"/>
        <v>71</v>
      </c>
      <c r="AQ15" s="1775">
        <f t="shared" si="1"/>
        <v>51</v>
      </c>
      <c r="AR15" s="1775">
        <f t="shared" si="2"/>
        <v>20</v>
      </c>
      <c r="AS15" s="1776"/>
      <c r="AT15" s="1777"/>
      <c r="AU15" s="1778"/>
    </row>
    <row r="16" spans="2:100" s="1779" customFormat="1" ht="79.400000000000006" customHeight="1" thickBot="1" x14ac:dyDescent="0.6">
      <c r="B16" s="1780"/>
      <c r="C16" s="1781"/>
      <c r="D16" s="1782"/>
      <c r="E16" s="1783"/>
      <c r="F16" s="1783"/>
      <c r="G16" s="1845" t="s">
        <v>2343</v>
      </c>
      <c r="H16" s="1846">
        <v>10</v>
      </c>
      <c r="I16" s="1847">
        <v>10</v>
      </c>
      <c r="J16" s="1846">
        <v>10</v>
      </c>
      <c r="K16" s="1848"/>
      <c r="L16" s="1833">
        <v>10</v>
      </c>
      <c r="M16" s="1833">
        <v>10</v>
      </c>
      <c r="N16" s="1788">
        <v>10</v>
      </c>
      <c r="O16" s="1833">
        <v>11</v>
      </c>
      <c r="P16" s="1849">
        <v>0</v>
      </c>
      <c r="Q16" s="1789">
        <v>0</v>
      </c>
      <c r="R16" s="1833">
        <v>0</v>
      </c>
      <c r="S16" s="1832">
        <v>0</v>
      </c>
      <c r="T16" s="1833">
        <v>0</v>
      </c>
      <c r="U16" s="1849">
        <v>0</v>
      </c>
      <c r="V16" s="1833">
        <v>0</v>
      </c>
      <c r="W16" s="1833">
        <v>0</v>
      </c>
      <c r="X16" s="1832">
        <v>0</v>
      </c>
      <c r="Y16" s="1833">
        <v>0</v>
      </c>
      <c r="Z16" s="1832">
        <v>0</v>
      </c>
      <c r="AA16" s="1849">
        <v>0</v>
      </c>
      <c r="AB16" s="1833">
        <v>0</v>
      </c>
      <c r="AC16" s="1785">
        <v>0</v>
      </c>
      <c r="AD16" s="1789">
        <v>0</v>
      </c>
      <c r="AE16" s="1786">
        <v>0</v>
      </c>
      <c r="AF16" s="1850">
        <v>0</v>
      </c>
      <c r="AG16" s="1788">
        <v>0</v>
      </c>
      <c r="AH16" s="1789">
        <v>0</v>
      </c>
      <c r="AI16" s="1789">
        <v>0</v>
      </c>
      <c r="AJ16" s="1791"/>
      <c r="AK16" s="1789"/>
      <c r="AL16" s="1791"/>
      <c r="AM16" s="1791"/>
      <c r="AN16" s="1851"/>
      <c r="AO16" s="1852"/>
      <c r="AP16" s="1793">
        <f t="shared" si="0"/>
        <v>71</v>
      </c>
      <c r="AQ16" s="1775">
        <f t="shared" si="1"/>
        <v>41</v>
      </c>
      <c r="AR16" s="1775">
        <f t="shared" si="2"/>
        <v>30</v>
      </c>
      <c r="AS16" s="1776"/>
      <c r="AT16" s="1777"/>
      <c r="AU16" s="1778"/>
    </row>
    <row r="17" spans="2:47" ht="79.5" customHeight="1" thickBot="1" x14ac:dyDescent="0.6">
      <c r="B17" s="1780"/>
      <c r="C17" s="1853"/>
      <c r="D17" s="1838"/>
      <c r="E17" s="1839"/>
      <c r="F17" s="1839"/>
      <c r="G17" s="1841" t="s">
        <v>2682</v>
      </c>
      <c r="H17" s="1854"/>
      <c r="I17" s="1855"/>
      <c r="J17" s="1854"/>
      <c r="K17" s="1856"/>
      <c r="L17" s="1796"/>
      <c r="M17" s="1796"/>
      <c r="N17" s="1795"/>
      <c r="O17" s="1796"/>
      <c r="P17" s="1797"/>
      <c r="Q17" s="1796"/>
      <c r="R17" s="1796"/>
      <c r="S17" s="1795"/>
      <c r="T17" s="1796"/>
      <c r="U17" s="1797"/>
      <c r="V17" s="1796"/>
      <c r="W17" s="1796"/>
      <c r="X17" s="1795"/>
      <c r="Y17" s="1796"/>
      <c r="Z17" s="1795"/>
      <c r="AA17" s="1797"/>
      <c r="AB17" s="1796"/>
      <c r="AC17" s="1795"/>
      <c r="AD17" s="1796"/>
      <c r="AE17" s="1796"/>
      <c r="AF17" s="1798"/>
      <c r="AG17" s="1795"/>
      <c r="AH17" s="1796"/>
      <c r="AI17" s="1796"/>
      <c r="AJ17" s="1799"/>
      <c r="AK17" s="1796"/>
      <c r="AL17" s="1799"/>
      <c r="AM17" s="1799"/>
      <c r="AN17" s="1796"/>
      <c r="AO17" s="1800"/>
      <c r="AP17" s="1801">
        <f t="shared" si="0"/>
        <v>0</v>
      </c>
      <c r="AQ17" s="1775">
        <f t="shared" si="1"/>
        <v>0</v>
      </c>
      <c r="AR17" s="1775">
        <f t="shared" si="2"/>
        <v>0</v>
      </c>
      <c r="AS17" s="1776"/>
      <c r="AT17" s="1777"/>
      <c r="AU17" s="1802"/>
    </row>
    <row r="18" spans="2:47" ht="79.5" hidden="1" customHeight="1" x14ac:dyDescent="0.6">
      <c r="B18" s="1780"/>
      <c r="C18" s="1857"/>
      <c r="D18" s="1858" t="s">
        <v>2686</v>
      </c>
      <c r="E18" s="1859" t="s">
        <v>2687</v>
      </c>
      <c r="F18" s="1860">
        <v>180</v>
      </c>
      <c r="G18" s="1763" t="s">
        <v>2688</v>
      </c>
      <c r="H18" s="1829"/>
      <c r="I18" s="1773"/>
      <c r="J18" s="1829"/>
      <c r="K18" s="1861"/>
      <c r="L18" s="1862"/>
      <c r="M18" s="1862"/>
      <c r="N18" s="1863"/>
      <c r="O18" s="1862"/>
      <c r="P18" s="1864"/>
      <c r="Q18" s="1862"/>
      <c r="R18" s="1862"/>
      <c r="S18" s="1863"/>
      <c r="T18" s="1862"/>
      <c r="U18" s="1864"/>
      <c r="V18" s="1862"/>
      <c r="W18" s="1862"/>
      <c r="X18" s="1863"/>
      <c r="Y18" s="1862"/>
      <c r="Z18" s="1863"/>
      <c r="AA18" s="1864"/>
      <c r="AB18" s="1862"/>
      <c r="AC18" s="1863"/>
      <c r="AD18" s="1862"/>
      <c r="AE18" s="1862"/>
      <c r="AF18" s="1865"/>
      <c r="AG18" s="1863"/>
      <c r="AH18" s="1862"/>
      <c r="AI18" s="1862"/>
      <c r="AJ18" s="1866"/>
      <c r="AK18" s="1862"/>
      <c r="AL18" s="1866"/>
      <c r="AM18" s="1866"/>
      <c r="AN18" s="1862"/>
      <c r="AO18" s="1867"/>
      <c r="AP18" s="1868">
        <f t="shared" si="0"/>
        <v>0</v>
      </c>
      <c r="AQ18" s="1775">
        <f t="shared" si="1"/>
        <v>0</v>
      </c>
      <c r="AR18" s="1775">
        <f t="shared" si="2"/>
        <v>0</v>
      </c>
      <c r="AS18" s="1869"/>
      <c r="AT18" s="1777"/>
      <c r="AU18" s="1802"/>
    </row>
    <row r="19" spans="2:47" ht="79.5" hidden="1" customHeight="1" thickBot="1" x14ac:dyDescent="0.6">
      <c r="B19" s="1780"/>
      <c r="C19" s="1857"/>
      <c r="D19" s="1810"/>
      <c r="E19" s="1870"/>
      <c r="F19" s="1811"/>
      <c r="G19" s="1871" t="s">
        <v>2343</v>
      </c>
      <c r="H19" s="1872"/>
      <c r="I19" s="1873"/>
      <c r="J19" s="1872"/>
      <c r="K19" s="1874"/>
      <c r="L19" s="1875"/>
      <c r="M19" s="1875"/>
      <c r="N19" s="1876"/>
      <c r="O19" s="1875"/>
      <c r="P19" s="1877"/>
      <c r="Q19" s="1878"/>
      <c r="R19" s="1875"/>
      <c r="S19" s="1879"/>
      <c r="T19" s="1880"/>
      <c r="U19" s="1881"/>
      <c r="V19" s="1880"/>
      <c r="W19" s="1875"/>
      <c r="X19" s="1882"/>
      <c r="Y19" s="1875"/>
      <c r="Z19" s="1879"/>
      <c r="AA19" s="1881"/>
      <c r="AB19" s="1880"/>
      <c r="AC19" s="1876"/>
      <c r="AD19" s="1880"/>
      <c r="AE19" s="1883"/>
      <c r="AF19" s="1884"/>
      <c r="AG19" s="1876"/>
      <c r="AH19" s="1878"/>
      <c r="AI19" s="1878"/>
      <c r="AJ19" s="1885"/>
      <c r="AK19" s="1878"/>
      <c r="AL19" s="1885"/>
      <c r="AM19" s="1885"/>
      <c r="AN19" s="1878"/>
      <c r="AO19" s="1886"/>
      <c r="AP19" s="1887">
        <f t="shared" si="0"/>
        <v>0</v>
      </c>
      <c r="AQ19" s="1775">
        <f t="shared" si="1"/>
        <v>0</v>
      </c>
      <c r="AR19" s="1775">
        <f t="shared" si="2"/>
        <v>0</v>
      </c>
      <c r="AS19" s="1869"/>
      <c r="AT19" s="1777"/>
      <c r="AU19" s="1802"/>
    </row>
    <row r="20" spans="2:47" ht="80.5" customHeight="1" thickBot="1" x14ac:dyDescent="0.6">
      <c r="B20" s="1780"/>
      <c r="C20" s="1843" t="s">
        <v>2684</v>
      </c>
      <c r="D20" s="1826" t="s">
        <v>2689</v>
      </c>
      <c r="E20" s="1827" t="s">
        <v>2681</v>
      </c>
      <c r="F20" s="1827">
        <v>130</v>
      </c>
      <c r="G20" s="1763" t="s">
        <v>2690</v>
      </c>
      <c r="H20" s="1888"/>
      <c r="I20" s="1889">
        <v>50</v>
      </c>
      <c r="J20" s="1888">
        <v>50</v>
      </c>
      <c r="K20" s="1890">
        <v>60</v>
      </c>
      <c r="L20" s="1891">
        <v>35</v>
      </c>
      <c r="M20" s="1891">
        <v>35</v>
      </c>
      <c r="N20" s="1892">
        <v>35</v>
      </c>
      <c r="O20" s="1891">
        <v>35</v>
      </c>
      <c r="P20" s="1890">
        <v>34</v>
      </c>
      <c r="Q20" s="1889">
        <v>45</v>
      </c>
      <c r="R20" s="1889">
        <v>40</v>
      </c>
      <c r="S20" s="1888">
        <v>30</v>
      </c>
      <c r="T20" s="1889">
        <v>36</v>
      </c>
      <c r="U20" s="1893">
        <v>45</v>
      </c>
      <c r="V20" s="1889">
        <v>45</v>
      </c>
      <c r="W20" s="1891">
        <v>45</v>
      </c>
      <c r="X20" s="1892">
        <v>45</v>
      </c>
      <c r="Y20" s="1891">
        <v>45</v>
      </c>
      <c r="Z20" s="1892">
        <v>45</v>
      </c>
      <c r="AA20" s="1890">
        <v>30</v>
      </c>
      <c r="AB20" s="1891">
        <v>44</v>
      </c>
      <c r="AC20" s="1888">
        <v>35</v>
      </c>
      <c r="AD20" s="1889">
        <v>44</v>
      </c>
      <c r="AE20" s="1889">
        <v>44</v>
      </c>
      <c r="AF20" s="1894">
        <v>43</v>
      </c>
      <c r="AG20" s="1892">
        <v>0</v>
      </c>
      <c r="AH20" s="1891">
        <v>0</v>
      </c>
      <c r="AI20" s="1891">
        <v>0</v>
      </c>
      <c r="AJ20" s="1895">
        <v>0</v>
      </c>
      <c r="AK20" s="1891">
        <v>0</v>
      </c>
      <c r="AL20" s="1896"/>
      <c r="AM20" s="1772"/>
      <c r="AN20" s="1773"/>
      <c r="AO20" s="1774"/>
      <c r="AP20" s="1897">
        <f t="shared" si="0"/>
        <v>995</v>
      </c>
      <c r="AQ20" s="1775">
        <f t="shared" si="1"/>
        <v>835</v>
      </c>
      <c r="AR20" s="1775">
        <f t="shared" si="2"/>
        <v>160</v>
      </c>
      <c r="AS20" s="1869"/>
      <c r="AT20" s="1777"/>
      <c r="AU20" s="1802"/>
    </row>
    <row r="21" spans="2:47" ht="80.5" customHeight="1" thickBot="1" x14ac:dyDescent="0.6">
      <c r="B21" s="1780"/>
      <c r="C21" s="1825"/>
      <c r="D21" s="1898"/>
      <c r="E21" s="1899"/>
      <c r="F21" s="1899"/>
      <c r="G21" s="1900" t="s">
        <v>2343</v>
      </c>
      <c r="H21" s="1901">
        <v>50</v>
      </c>
      <c r="I21" s="1902">
        <v>50</v>
      </c>
      <c r="J21" s="1903"/>
      <c r="K21" s="1904">
        <v>35</v>
      </c>
      <c r="L21" s="1905">
        <v>35</v>
      </c>
      <c r="M21" s="1905">
        <v>35</v>
      </c>
      <c r="N21" s="1906">
        <v>35</v>
      </c>
      <c r="O21" s="1905">
        <v>34</v>
      </c>
      <c r="P21" s="1907">
        <v>45</v>
      </c>
      <c r="Q21" s="1905">
        <v>40</v>
      </c>
      <c r="R21" s="1905">
        <v>30</v>
      </c>
      <c r="S21" s="1905">
        <v>36</v>
      </c>
      <c r="T21" s="1905">
        <v>45</v>
      </c>
      <c r="U21" s="1907">
        <v>45</v>
      </c>
      <c r="V21" s="1905">
        <v>45</v>
      </c>
      <c r="W21" s="1905">
        <v>45</v>
      </c>
      <c r="X21" s="1906">
        <v>45</v>
      </c>
      <c r="Y21" s="1902">
        <v>45</v>
      </c>
      <c r="Z21" s="1906">
        <v>30</v>
      </c>
      <c r="AA21" s="1907"/>
      <c r="AB21" s="1902"/>
      <c r="AC21" s="1906">
        <v>44</v>
      </c>
      <c r="AD21" s="1905">
        <v>44</v>
      </c>
      <c r="AE21" s="1905">
        <v>43</v>
      </c>
      <c r="AF21" s="1908">
        <v>0</v>
      </c>
      <c r="AG21" s="1906">
        <v>0</v>
      </c>
      <c r="AH21" s="1905">
        <v>0</v>
      </c>
      <c r="AI21" s="1905">
        <v>0</v>
      </c>
      <c r="AJ21" s="1909">
        <v>0</v>
      </c>
      <c r="AK21" s="1905"/>
      <c r="AL21" s="1909"/>
      <c r="AM21" s="1909"/>
      <c r="AN21" s="1789"/>
      <c r="AO21" s="1792"/>
      <c r="AP21" s="1910">
        <f t="shared" si="0"/>
        <v>856</v>
      </c>
      <c r="AQ21" s="1775">
        <f t="shared" si="1"/>
        <v>721</v>
      </c>
      <c r="AR21" s="1775">
        <f t="shared" si="2"/>
        <v>135</v>
      </c>
      <c r="AS21" s="1869"/>
      <c r="AT21" s="1777"/>
      <c r="AU21" s="1802"/>
    </row>
    <row r="22" spans="2:47" ht="80.150000000000006" customHeight="1" thickBot="1" x14ac:dyDescent="0.6">
      <c r="B22" s="1911"/>
      <c r="C22" s="1853"/>
      <c r="D22" s="1838"/>
      <c r="E22" s="1839"/>
      <c r="F22" s="1839"/>
      <c r="G22" s="1912" t="s">
        <v>2682</v>
      </c>
      <c r="H22" s="1913"/>
      <c r="I22" s="1914"/>
      <c r="J22" s="1913"/>
      <c r="K22" s="1915"/>
      <c r="L22" s="1916"/>
      <c r="M22" s="1916"/>
      <c r="N22" s="1917"/>
      <c r="O22" s="1916"/>
      <c r="P22" s="1918"/>
      <c r="Q22" s="1916"/>
      <c r="R22" s="1916"/>
      <c r="S22" s="1917"/>
      <c r="T22" s="1916"/>
      <c r="U22" s="1918"/>
      <c r="V22" s="1916"/>
      <c r="W22" s="1916"/>
      <c r="X22" s="1917"/>
      <c r="Y22" s="1914"/>
      <c r="Z22" s="1917"/>
      <c r="AA22" s="1918"/>
      <c r="AB22" s="1914"/>
      <c r="AC22" s="1917"/>
      <c r="AD22" s="1916"/>
      <c r="AE22" s="1916"/>
      <c r="AF22" s="1919"/>
      <c r="AG22" s="1917"/>
      <c r="AH22" s="1916"/>
      <c r="AI22" s="1916"/>
      <c r="AJ22" s="1920"/>
      <c r="AK22" s="1916"/>
      <c r="AL22" s="1920"/>
      <c r="AM22" s="1920"/>
      <c r="AN22" s="1916"/>
      <c r="AO22" s="1921"/>
      <c r="AP22" s="1922">
        <f t="shared" si="0"/>
        <v>0</v>
      </c>
      <c r="AQ22" s="1775">
        <f t="shared" si="1"/>
        <v>0</v>
      </c>
      <c r="AR22" s="1775">
        <f t="shared" si="2"/>
        <v>0</v>
      </c>
      <c r="AS22" s="1869"/>
      <c r="AT22" s="1777"/>
      <c r="AU22" s="1802"/>
    </row>
    <row r="23" spans="2:47" s="1779" customFormat="1" ht="80.25" hidden="1" customHeight="1" x14ac:dyDescent="0.6">
      <c r="B23" s="1923">
        <v>7</v>
      </c>
      <c r="C23" s="1924" t="s">
        <v>2691</v>
      </c>
      <c r="D23" s="1925" t="s">
        <v>2692</v>
      </c>
      <c r="E23" s="1783" t="s">
        <v>2389</v>
      </c>
      <c r="F23" s="1783">
        <v>250</v>
      </c>
      <c r="G23" s="1926" t="s">
        <v>2693</v>
      </c>
      <c r="H23" s="1829"/>
      <c r="I23" s="1773"/>
      <c r="J23" s="1829"/>
      <c r="K23" s="1861"/>
      <c r="L23" s="1765"/>
      <c r="M23" s="1765"/>
      <c r="N23" s="1764"/>
      <c r="O23" s="1765"/>
      <c r="P23" s="1766"/>
      <c r="Q23" s="1765"/>
      <c r="R23" s="1765"/>
      <c r="S23" s="1829"/>
      <c r="T23" s="1773"/>
      <c r="U23" s="1766"/>
      <c r="V23" s="1765"/>
      <c r="W23" s="1765"/>
      <c r="X23" s="1764"/>
      <c r="Y23" s="1765"/>
      <c r="Z23" s="1768"/>
      <c r="AA23" s="1769"/>
      <c r="AB23" s="1765"/>
      <c r="AC23" s="1768"/>
      <c r="AD23" s="1767"/>
      <c r="AE23" s="1765"/>
      <c r="AF23" s="1830"/>
      <c r="AG23" s="1764"/>
      <c r="AH23" s="1773"/>
      <c r="AI23" s="1773"/>
      <c r="AJ23" s="1927"/>
      <c r="AK23" s="1773"/>
      <c r="AL23" s="1927"/>
      <c r="AM23" s="1927"/>
      <c r="AN23" s="1773"/>
      <c r="AO23" s="1774"/>
      <c r="AP23" s="1775">
        <f t="shared" si="0"/>
        <v>0</v>
      </c>
      <c r="AQ23" s="1775">
        <f t="shared" si="1"/>
        <v>0</v>
      </c>
      <c r="AR23" s="1775">
        <f t="shared" si="2"/>
        <v>0</v>
      </c>
      <c r="AT23" s="1777"/>
    </row>
    <row r="24" spans="2:47" ht="79.75" hidden="1" customHeight="1" x14ac:dyDescent="0.6">
      <c r="B24" s="1923"/>
      <c r="C24" s="1928"/>
      <c r="D24" s="1925"/>
      <c r="E24" s="1783"/>
      <c r="F24" s="1783"/>
      <c r="G24" s="1845" t="s">
        <v>2343</v>
      </c>
      <c r="H24" s="1846"/>
      <c r="I24" s="1929"/>
      <c r="J24" s="1846"/>
      <c r="K24" s="1848"/>
      <c r="L24" s="1789"/>
      <c r="M24" s="1789"/>
      <c r="N24" s="1832"/>
      <c r="O24" s="1833"/>
      <c r="P24" s="1849"/>
      <c r="Q24" s="1833"/>
      <c r="R24" s="1833"/>
      <c r="S24" s="1832"/>
      <c r="T24" s="1833"/>
      <c r="U24" s="1849"/>
      <c r="V24" s="1833"/>
      <c r="W24" s="1833"/>
      <c r="X24" s="1832"/>
      <c r="Y24" s="1847"/>
      <c r="Z24" s="1834"/>
      <c r="AA24" s="1835"/>
      <c r="AB24" s="1847"/>
      <c r="AC24" s="1930"/>
      <c r="AD24" s="1931"/>
      <c r="AE24" s="1931"/>
      <c r="AF24" s="1932"/>
      <c r="AG24" s="1930"/>
      <c r="AH24" s="1789"/>
      <c r="AI24" s="1789"/>
      <c r="AJ24" s="1791"/>
      <c r="AK24" s="1789"/>
      <c r="AL24" s="1791"/>
      <c r="AM24" s="1791"/>
      <c r="AN24" s="1789"/>
      <c r="AO24" s="1792"/>
      <c r="AP24" s="1793">
        <f t="shared" si="0"/>
        <v>0</v>
      </c>
      <c r="AQ24" s="1775">
        <f t="shared" si="1"/>
        <v>0</v>
      </c>
      <c r="AR24" s="1775">
        <f t="shared" si="2"/>
        <v>0</v>
      </c>
      <c r="AT24" s="1777"/>
    </row>
    <row r="25" spans="2:47" ht="79.75" hidden="1" customHeight="1" x14ac:dyDescent="0.6">
      <c r="B25" s="1923"/>
      <c r="C25" s="1933"/>
      <c r="D25" s="1934"/>
      <c r="E25" s="1899"/>
      <c r="F25" s="1783"/>
      <c r="G25" s="1935" t="s">
        <v>2682</v>
      </c>
      <c r="H25" s="1913"/>
      <c r="I25" s="1914"/>
      <c r="J25" s="1917"/>
      <c r="K25" s="1915"/>
      <c r="L25" s="1916"/>
      <c r="M25" s="1916"/>
      <c r="N25" s="1917"/>
      <c r="O25" s="1916"/>
      <c r="P25" s="1918"/>
      <c r="Q25" s="1916"/>
      <c r="R25" s="1916"/>
      <c r="S25" s="1917"/>
      <c r="T25" s="1916"/>
      <c r="U25" s="1918"/>
      <c r="V25" s="1916"/>
      <c r="W25" s="1916"/>
      <c r="X25" s="1917"/>
      <c r="Y25" s="1916"/>
      <c r="Z25" s="1917"/>
      <c r="AA25" s="1918"/>
      <c r="AB25" s="1916"/>
      <c r="AC25" s="1917"/>
      <c r="AD25" s="1916"/>
      <c r="AE25" s="1916"/>
      <c r="AF25" s="1919"/>
      <c r="AG25" s="1917"/>
      <c r="AH25" s="1916"/>
      <c r="AI25" s="1916"/>
      <c r="AJ25" s="1920"/>
      <c r="AK25" s="1916"/>
      <c r="AL25" s="1920"/>
      <c r="AM25" s="1920"/>
      <c r="AN25" s="1916"/>
      <c r="AO25" s="1921"/>
      <c r="AP25" s="1922">
        <f t="shared" si="0"/>
        <v>0</v>
      </c>
      <c r="AQ25" s="1775">
        <f t="shared" si="1"/>
        <v>0</v>
      </c>
      <c r="AR25" s="1775">
        <f t="shared" si="2"/>
        <v>0</v>
      </c>
      <c r="AT25" s="1777"/>
    </row>
    <row r="26" spans="2:47" s="1779" customFormat="1" ht="80.25" hidden="1" customHeight="1" x14ac:dyDescent="0.6">
      <c r="B26" s="1923"/>
      <c r="C26" s="1928" t="s">
        <v>2691</v>
      </c>
      <c r="D26" s="1936" t="s">
        <v>2694</v>
      </c>
      <c r="E26" s="1840" t="s">
        <v>2389</v>
      </c>
      <c r="F26" s="1783"/>
      <c r="G26" s="1937" t="s">
        <v>2693</v>
      </c>
      <c r="H26" s="1938"/>
      <c r="I26" s="1939"/>
      <c r="J26" s="1938"/>
      <c r="K26" s="1940"/>
      <c r="L26" s="1939"/>
      <c r="M26" s="1939"/>
      <c r="N26" s="1938"/>
      <c r="O26" s="1939"/>
      <c r="P26" s="1940"/>
      <c r="Q26" s="1939"/>
      <c r="R26" s="1939"/>
      <c r="S26" s="1938"/>
      <c r="T26" s="1939"/>
      <c r="U26" s="1940"/>
      <c r="V26" s="1939"/>
      <c r="W26" s="1939"/>
      <c r="X26" s="1941"/>
      <c r="Y26" s="1939"/>
      <c r="Z26" s="1938"/>
      <c r="AA26" s="1940"/>
      <c r="AB26" s="1939"/>
      <c r="AC26" s="1942"/>
      <c r="AD26" s="1943"/>
      <c r="AE26" s="1943"/>
      <c r="AF26" s="1944"/>
      <c r="AG26" s="1941"/>
      <c r="AH26" s="1939"/>
      <c r="AI26" s="1939"/>
      <c r="AJ26" s="1945"/>
      <c r="AK26" s="1939"/>
      <c r="AL26" s="1945"/>
      <c r="AM26" s="1945"/>
      <c r="AN26" s="1939"/>
      <c r="AO26" s="1946"/>
      <c r="AP26" s="1947">
        <f t="shared" si="0"/>
        <v>0</v>
      </c>
      <c r="AQ26" s="1775">
        <f t="shared" si="1"/>
        <v>0</v>
      </c>
      <c r="AR26" s="1775">
        <f t="shared" si="2"/>
        <v>0</v>
      </c>
      <c r="AT26" s="1777"/>
    </row>
    <row r="27" spans="2:47" ht="79.75" hidden="1" customHeight="1" thickBot="1" x14ac:dyDescent="0.6">
      <c r="B27" s="1923"/>
      <c r="C27" s="1928"/>
      <c r="D27" s="1925"/>
      <c r="E27" s="1783"/>
      <c r="F27" s="1783"/>
      <c r="G27" s="1812" t="s">
        <v>2343</v>
      </c>
      <c r="H27" s="1813"/>
      <c r="I27" s="1814"/>
      <c r="J27" s="1813"/>
      <c r="K27" s="1815"/>
      <c r="L27" s="1816"/>
      <c r="M27" s="1816"/>
      <c r="N27" s="1948"/>
      <c r="O27" s="1949"/>
      <c r="P27" s="1950"/>
      <c r="Q27" s="1949"/>
      <c r="R27" s="1949"/>
      <c r="S27" s="1948"/>
      <c r="T27" s="1949"/>
      <c r="U27" s="1950"/>
      <c r="V27" s="1949"/>
      <c r="W27" s="1949"/>
      <c r="X27" s="1948"/>
      <c r="Y27" s="1951"/>
      <c r="Z27" s="1820"/>
      <c r="AA27" s="1819"/>
      <c r="AB27" s="1951"/>
      <c r="AC27" s="1818"/>
      <c r="AD27" s="1816"/>
      <c r="AE27" s="1816"/>
      <c r="AF27" s="1952"/>
      <c r="AG27" s="1818"/>
      <c r="AH27" s="1816"/>
      <c r="AI27" s="1816"/>
      <c r="AJ27" s="1822"/>
      <c r="AK27" s="1816"/>
      <c r="AL27" s="1822"/>
      <c r="AM27" s="1822"/>
      <c r="AN27" s="1816"/>
      <c r="AO27" s="1823"/>
      <c r="AP27" s="1824">
        <f t="shared" si="0"/>
        <v>0</v>
      </c>
      <c r="AQ27" s="1775">
        <f t="shared" si="1"/>
        <v>0</v>
      </c>
      <c r="AR27" s="1775">
        <f t="shared" si="2"/>
        <v>0</v>
      </c>
      <c r="AT27" s="1777"/>
    </row>
    <row r="28" spans="2:47" ht="79.75" hidden="1" customHeight="1" thickBot="1" x14ac:dyDescent="0.6">
      <c r="B28" s="1923"/>
      <c r="C28" s="1953"/>
      <c r="D28" s="1925"/>
      <c r="E28" s="1783"/>
      <c r="F28" s="1783"/>
      <c r="G28" s="1935" t="s">
        <v>2682</v>
      </c>
      <c r="H28" s="1913"/>
      <c r="I28" s="1914"/>
      <c r="J28" s="1917"/>
      <c r="K28" s="1954"/>
      <c r="L28" s="1955"/>
      <c r="M28" s="1955"/>
      <c r="N28" s="1956"/>
      <c r="O28" s="1955"/>
      <c r="P28" s="1957"/>
      <c r="Q28" s="1955"/>
      <c r="R28" s="1955"/>
      <c r="S28" s="1956"/>
      <c r="T28" s="1955"/>
      <c r="U28" s="1957"/>
      <c r="V28" s="1955"/>
      <c r="W28" s="1955"/>
      <c r="X28" s="1956"/>
      <c r="Y28" s="1955"/>
      <c r="Z28" s="1956"/>
      <c r="AA28" s="1957"/>
      <c r="AB28" s="1955"/>
      <c r="AC28" s="1956"/>
      <c r="AD28" s="1955"/>
      <c r="AE28" s="1955"/>
      <c r="AF28" s="1955"/>
      <c r="AG28" s="1917"/>
      <c r="AH28" s="1916"/>
      <c r="AI28" s="1916"/>
      <c r="AJ28" s="1920"/>
      <c r="AK28" s="1916"/>
      <c r="AL28" s="1920"/>
      <c r="AM28" s="1920"/>
      <c r="AN28" s="1916"/>
      <c r="AO28" s="1921"/>
      <c r="AP28" s="1922">
        <f t="shared" si="0"/>
        <v>0</v>
      </c>
      <c r="AQ28" s="1775">
        <f t="shared" si="1"/>
        <v>0</v>
      </c>
      <c r="AR28" s="1775">
        <f t="shared" si="2"/>
        <v>0</v>
      </c>
      <c r="AT28" s="1777"/>
    </row>
    <row r="29" spans="2:47" ht="80.5" hidden="1" customHeight="1" thickTop="1" x14ac:dyDescent="0.6">
      <c r="B29" s="1958">
        <v>7</v>
      </c>
      <c r="C29" s="1959" t="s">
        <v>2695</v>
      </c>
      <c r="D29" s="1960" t="s">
        <v>2696</v>
      </c>
      <c r="E29" s="1961" t="s">
        <v>2697</v>
      </c>
      <c r="F29" s="1962">
        <v>150</v>
      </c>
      <c r="G29" s="1763" t="s">
        <v>2698</v>
      </c>
      <c r="H29" s="1963"/>
      <c r="I29" s="1964"/>
      <c r="J29" s="1764"/>
      <c r="K29" s="1766"/>
      <c r="L29" s="1765"/>
      <c r="M29" s="1765"/>
      <c r="N29" s="1764"/>
      <c r="O29" s="1765"/>
      <c r="P29" s="1766"/>
      <c r="Q29" s="1765"/>
      <c r="R29" s="1765"/>
      <c r="S29" s="1764"/>
      <c r="T29" s="1765"/>
      <c r="U29" s="1766"/>
      <c r="V29" s="1765"/>
      <c r="W29" s="1765"/>
      <c r="X29" s="1764"/>
      <c r="Y29" s="1765"/>
      <c r="Z29" s="1768"/>
      <c r="AA29" s="1769"/>
      <c r="AB29" s="1767"/>
      <c r="AC29" s="1768"/>
      <c r="AD29" s="1767"/>
      <c r="AE29" s="1767"/>
      <c r="AF29" s="1965"/>
      <c r="AG29" s="1966"/>
      <c r="AH29" s="1967"/>
      <c r="AI29" s="1967"/>
      <c r="AJ29" s="1968"/>
      <c r="AK29" s="1967"/>
      <c r="AL29" s="1968"/>
      <c r="AM29" s="1969"/>
      <c r="AN29" s="1970"/>
      <c r="AO29" s="1971"/>
      <c r="AP29" s="1972">
        <f t="shared" si="0"/>
        <v>0</v>
      </c>
      <c r="AQ29" s="1775">
        <f t="shared" si="1"/>
        <v>0</v>
      </c>
      <c r="AR29" s="1775">
        <f t="shared" si="2"/>
        <v>0</v>
      </c>
      <c r="AS29" s="1869"/>
      <c r="AT29" s="1777"/>
      <c r="AU29" s="1802"/>
    </row>
    <row r="30" spans="2:47" ht="80.5" hidden="1" customHeight="1" thickBot="1" x14ac:dyDescent="0.6">
      <c r="B30" s="1923"/>
      <c r="C30" s="1973"/>
      <c r="D30" s="1974"/>
      <c r="E30" s="1783"/>
      <c r="F30" s="1975"/>
      <c r="G30" s="1845" t="s">
        <v>2343</v>
      </c>
      <c r="H30" s="1976"/>
      <c r="I30" s="1847"/>
      <c r="J30" s="1976"/>
      <c r="K30" s="1977"/>
      <c r="L30" s="1847"/>
      <c r="M30" s="1978"/>
      <c r="N30" s="1979"/>
      <c r="O30" s="1978"/>
      <c r="P30" s="1980"/>
      <c r="Q30" s="1978"/>
      <c r="R30" s="1981"/>
      <c r="S30" s="1979"/>
      <c r="T30" s="1978"/>
      <c r="U30" s="1980"/>
      <c r="V30" s="1978"/>
      <c r="W30" s="1978"/>
      <c r="X30" s="1979"/>
      <c r="Y30" s="1982"/>
      <c r="Z30" s="1979"/>
      <c r="AA30" s="1980"/>
      <c r="AB30" s="1983"/>
      <c r="AC30" s="1979"/>
      <c r="AD30" s="1978"/>
      <c r="AE30" s="1978"/>
      <c r="AF30" s="1984"/>
      <c r="AG30" s="1979"/>
      <c r="AH30" s="1978"/>
      <c r="AI30" s="1978"/>
      <c r="AJ30" s="1985"/>
      <c r="AK30" s="1978"/>
      <c r="AL30" s="1985"/>
      <c r="AM30" s="1985"/>
      <c r="AN30" s="1978"/>
      <c r="AO30" s="1986"/>
      <c r="AP30" s="1987">
        <f t="shared" si="0"/>
        <v>0</v>
      </c>
      <c r="AQ30" s="1775">
        <f t="shared" si="1"/>
        <v>0</v>
      </c>
      <c r="AR30" s="1775">
        <f t="shared" si="2"/>
        <v>0</v>
      </c>
      <c r="AS30" s="1869"/>
      <c r="AT30" s="1777"/>
      <c r="AU30" s="1802"/>
    </row>
    <row r="31" spans="2:47" ht="80.5" hidden="1" customHeight="1" x14ac:dyDescent="0.6">
      <c r="B31" s="1923"/>
      <c r="C31" s="1973"/>
      <c r="D31" s="1974"/>
      <c r="E31" s="1783"/>
      <c r="F31" s="1975"/>
      <c r="G31" s="1988" t="s">
        <v>2699</v>
      </c>
      <c r="H31" s="1963"/>
      <c r="I31" s="1964"/>
      <c r="J31" s="1764"/>
      <c r="K31" s="1766"/>
      <c r="L31" s="1765"/>
      <c r="M31" s="1765"/>
      <c r="N31" s="1764"/>
      <c r="O31" s="1765"/>
      <c r="P31" s="1766"/>
      <c r="Q31" s="1765"/>
      <c r="R31" s="1765"/>
      <c r="S31" s="1764"/>
      <c r="T31" s="1765"/>
      <c r="U31" s="1766"/>
      <c r="V31" s="1765"/>
      <c r="W31" s="1765"/>
      <c r="X31" s="1764"/>
      <c r="Y31" s="1765"/>
      <c r="Z31" s="1768"/>
      <c r="AA31" s="1769"/>
      <c r="AB31" s="1767"/>
      <c r="AC31" s="1768"/>
      <c r="AD31" s="1767"/>
      <c r="AE31" s="1767"/>
      <c r="AF31" s="1965"/>
      <c r="AG31" s="1966"/>
      <c r="AH31" s="1967"/>
      <c r="AI31" s="1967"/>
      <c r="AJ31" s="1968"/>
      <c r="AK31" s="1967"/>
      <c r="AL31" s="1968"/>
      <c r="AM31" s="1969"/>
      <c r="AN31" s="1970"/>
      <c r="AO31" s="1971"/>
      <c r="AP31" s="1972">
        <f t="shared" si="0"/>
        <v>0</v>
      </c>
      <c r="AQ31" s="1775">
        <f t="shared" si="1"/>
        <v>0</v>
      </c>
      <c r="AR31" s="1775">
        <f t="shared" si="2"/>
        <v>0</v>
      </c>
      <c r="AS31" s="1869"/>
      <c r="AT31" s="1777"/>
      <c r="AU31" s="1802"/>
    </row>
    <row r="32" spans="2:47" ht="80.5" hidden="1" customHeight="1" thickBot="1" x14ac:dyDescent="0.6">
      <c r="B32" s="1923"/>
      <c r="C32" s="1973"/>
      <c r="D32" s="1974"/>
      <c r="E32" s="1783"/>
      <c r="F32" s="1975"/>
      <c r="G32" s="1845" t="s">
        <v>2343</v>
      </c>
      <c r="H32" s="1846"/>
      <c r="I32" s="1847"/>
      <c r="J32" s="1976"/>
      <c r="K32" s="1989"/>
      <c r="L32" s="1990"/>
      <c r="M32" s="1978"/>
      <c r="N32" s="1979"/>
      <c r="O32" s="1978"/>
      <c r="P32" s="1980"/>
      <c r="Q32" s="1978"/>
      <c r="R32" s="1978"/>
      <c r="S32" s="1979"/>
      <c r="T32" s="1978"/>
      <c r="U32" s="1980"/>
      <c r="V32" s="1978"/>
      <c r="W32" s="1978"/>
      <c r="X32" s="1979"/>
      <c r="Y32" s="1982"/>
      <c r="Z32" s="1979"/>
      <c r="AA32" s="1980"/>
      <c r="AB32" s="1982"/>
      <c r="AC32" s="1979"/>
      <c r="AD32" s="1978"/>
      <c r="AE32" s="1978"/>
      <c r="AF32" s="1984"/>
      <c r="AG32" s="1979"/>
      <c r="AH32" s="1978"/>
      <c r="AI32" s="1978"/>
      <c r="AJ32" s="1985"/>
      <c r="AK32" s="1978"/>
      <c r="AL32" s="1985"/>
      <c r="AM32" s="1985"/>
      <c r="AN32" s="1978"/>
      <c r="AO32" s="1986"/>
      <c r="AP32" s="1987">
        <f t="shared" si="0"/>
        <v>0</v>
      </c>
      <c r="AQ32" s="1775">
        <f t="shared" si="1"/>
        <v>0</v>
      </c>
      <c r="AR32" s="1775">
        <f t="shared" si="2"/>
        <v>0</v>
      </c>
      <c r="AS32" s="1869"/>
      <c r="AT32" s="1777"/>
      <c r="AU32" s="1802"/>
    </row>
    <row r="33" spans="2:47" ht="80.5" customHeight="1" thickBot="1" x14ac:dyDescent="0.6">
      <c r="B33" s="1923"/>
      <c r="C33" s="1973"/>
      <c r="D33" s="1974"/>
      <c r="E33" s="1783"/>
      <c r="F33" s="1975"/>
      <c r="G33" s="1763" t="s">
        <v>2700</v>
      </c>
      <c r="H33" s="1963"/>
      <c r="I33" s="1964"/>
      <c r="J33" s="1764"/>
      <c r="K33" s="1766"/>
      <c r="L33" s="1765">
        <v>12</v>
      </c>
      <c r="M33" s="1765">
        <v>11</v>
      </c>
      <c r="N33" s="1764">
        <v>11</v>
      </c>
      <c r="O33" s="1767">
        <v>0</v>
      </c>
      <c r="P33" s="1766">
        <v>0</v>
      </c>
      <c r="Q33" s="1765">
        <v>0</v>
      </c>
      <c r="R33" s="1765">
        <v>0</v>
      </c>
      <c r="S33" s="1764">
        <v>0</v>
      </c>
      <c r="T33" s="1765">
        <v>0</v>
      </c>
      <c r="U33" s="1766">
        <v>0</v>
      </c>
      <c r="V33" s="1765">
        <v>0</v>
      </c>
      <c r="W33" s="1765">
        <v>0</v>
      </c>
      <c r="X33" s="1764">
        <v>8</v>
      </c>
      <c r="Y33" s="1765">
        <v>8</v>
      </c>
      <c r="Z33" s="1768">
        <v>24</v>
      </c>
      <c r="AA33" s="1769">
        <v>0</v>
      </c>
      <c r="AB33" s="1767">
        <v>26</v>
      </c>
      <c r="AC33" s="1768">
        <v>28</v>
      </c>
      <c r="AD33" s="1767">
        <v>28</v>
      </c>
      <c r="AE33" s="1767">
        <v>28</v>
      </c>
      <c r="AF33" s="1965">
        <v>22</v>
      </c>
      <c r="AG33" s="1966">
        <v>0</v>
      </c>
      <c r="AH33" s="1967">
        <v>0</v>
      </c>
      <c r="AI33" s="1967">
        <v>0</v>
      </c>
      <c r="AJ33" s="1968">
        <v>0</v>
      </c>
      <c r="AK33" s="1967">
        <v>0</v>
      </c>
      <c r="AL33" s="1968"/>
      <c r="AM33" s="1969"/>
      <c r="AN33" s="1970"/>
      <c r="AO33" s="1971"/>
      <c r="AP33" s="1972">
        <f t="shared" si="0"/>
        <v>206</v>
      </c>
      <c r="AQ33" s="1775">
        <f t="shared" si="1"/>
        <v>206</v>
      </c>
      <c r="AR33" s="1775">
        <f t="shared" si="2"/>
        <v>0</v>
      </c>
      <c r="AS33" s="1869"/>
      <c r="AT33" s="1777"/>
      <c r="AU33" s="1802"/>
    </row>
    <row r="34" spans="2:47" ht="80.5" customHeight="1" thickBot="1" x14ac:dyDescent="0.6">
      <c r="B34" s="1923"/>
      <c r="C34" s="1973"/>
      <c r="D34" s="1974"/>
      <c r="E34" s="1783"/>
      <c r="F34" s="1975"/>
      <c r="G34" s="1845" t="s">
        <v>2343</v>
      </c>
      <c r="H34" s="1846">
        <v>12</v>
      </c>
      <c r="I34" s="1847">
        <v>11</v>
      </c>
      <c r="J34" s="1976">
        <v>11</v>
      </c>
      <c r="K34" s="1989">
        <v>0</v>
      </c>
      <c r="L34" s="1847">
        <v>0</v>
      </c>
      <c r="M34" s="1847">
        <v>0</v>
      </c>
      <c r="N34" s="1991">
        <v>0</v>
      </c>
      <c r="O34" s="1992">
        <v>0</v>
      </c>
      <c r="P34" s="1980">
        <v>0</v>
      </c>
      <c r="Q34" s="1978">
        <v>0</v>
      </c>
      <c r="R34" s="1978">
        <v>0</v>
      </c>
      <c r="S34" s="1979">
        <v>0</v>
      </c>
      <c r="T34" s="1979"/>
      <c r="U34" s="1980">
        <v>8</v>
      </c>
      <c r="V34" s="1978">
        <v>8</v>
      </c>
      <c r="W34" s="1978">
        <v>24</v>
      </c>
      <c r="X34" s="1993">
        <v>0</v>
      </c>
      <c r="Y34" s="1993">
        <v>26</v>
      </c>
      <c r="Z34" s="1994">
        <v>28</v>
      </c>
      <c r="AA34" s="1995">
        <v>28</v>
      </c>
      <c r="AB34" s="1996">
        <v>28</v>
      </c>
      <c r="AC34" s="1994">
        <v>22</v>
      </c>
      <c r="AD34" s="1979">
        <v>0</v>
      </c>
      <c r="AE34" s="1978">
        <v>0</v>
      </c>
      <c r="AF34" s="1984">
        <v>0</v>
      </c>
      <c r="AG34" s="1979">
        <v>0</v>
      </c>
      <c r="AH34" s="1978"/>
      <c r="AI34" s="1978"/>
      <c r="AJ34" s="1985"/>
      <c r="AK34" s="1978"/>
      <c r="AL34" s="1985"/>
      <c r="AM34" s="1985"/>
      <c r="AN34" s="1978"/>
      <c r="AO34" s="1986"/>
      <c r="AP34" s="1987">
        <f t="shared" si="0"/>
        <v>206</v>
      </c>
      <c r="AQ34" s="1775">
        <f t="shared" si="1"/>
        <v>172</v>
      </c>
      <c r="AR34" s="1775">
        <f t="shared" si="2"/>
        <v>34</v>
      </c>
      <c r="AS34" s="1869"/>
      <c r="AT34" s="1777"/>
      <c r="AU34" s="1802"/>
    </row>
    <row r="35" spans="2:47" ht="80.5" customHeight="1" thickBot="1" x14ac:dyDescent="0.6">
      <c r="B35" s="1923"/>
      <c r="C35" s="1973"/>
      <c r="D35" s="1974"/>
      <c r="E35" s="1783"/>
      <c r="F35" s="1975"/>
      <c r="G35" s="1997" t="s">
        <v>504</v>
      </c>
      <c r="H35" s="1963"/>
      <c r="I35" s="1964"/>
      <c r="J35" s="1764"/>
      <c r="K35" s="1766"/>
      <c r="L35" s="1765">
        <v>0</v>
      </c>
      <c r="M35" s="1765">
        <v>0</v>
      </c>
      <c r="N35" s="1764">
        <v>30</v>
      </c>
      <c r="O35" s="1765">
        <v>0</v>
      </c>
      <c r="P35" s="1766">
        <v>0</v>
      </c>
      <c r="Q35" s="1765">
        <v>30</v>
      </c>
      <c r="R35" s="1765">
        <v>0</v>
      </c>
      <c r="S35" s="1764">
        <v>0</v>
      </c>
      <c r="T35" s="1765">
        <v>30</v>
      </c>
      <c r="U35" s="1766">
        <v>0</v>
      </c>
      <c r="V35" s="1765">
        <v>0</v>
      </c>
      <c r="W35" s="1765">
        <v>30</v>
      </c>
      <c r="X35" s="1764">
        <v>0</v>
      </c>
      <c r="Y35" s="1765">
        <v>0</v>
      </c>
      <c r="Z35" s="1768">
        <v>0</v>
      </c>
      <c r="AA35" s="1769">
        <v>0</v>
      </c>
      <c r="AB35" s="1767">
        <v>0</v>
      </c>
      <c r="AC35" s="1768">
        <v>0</v>
      </c>
      <c r="AD35" s="1767">
        <v>0</v>
      </c>
      <c r="AE35" s="1767">
        <v>0</v>
      </c>
      <c r="AF35" s="1965">
        <v>0</v>
      </c>
      <c r="AG35" s="1966">
        <v>0</v>
      </c>
      <c r="AH35" s="1967">
        <v>0</v>
      </c>
      <c r="AI35" s="1967">
        <v>0</v>
      </c>
      <c r="AJ35" s="1968">
        <v>0</v>
      </c>
      <c r="AK35" s="1967">
        <v>0</v>
      </c>
      <c r="AL35" s="1968"/>
      <c r="AM35" s="1969"/>
      <c r="AN35" s="1970"/>
      <c r="AO35" s="1971"/>
      <c r="AP35" s="1972">
        <f t="shared" ref="AP35:AP36" si="3">SUM(H35:AM35)</f>
        <v>120</v>
      </c>
      <c r="AQ35" s="1775">
        <f t="shared" si="1"/>
        <v>120</v>
      </c>
      <c r="AR35" s="1775">
        <f t="shared" si="2"/>
        <v>0</v>
      </c>
      <c r="AS35" s="1869"/>
      <c r="AT35" s="1777"/>
      <c r="AU35" s="1802"/>
    </row>
    <row r="36" spans="2:47" ht="80.5" customHeight="1" thickBot="1" x14ac:dyDescent="0.6">
      <c r="B36" s="1923"/>
      <c r="C36" s="1973"/>
      <c r="D36" s="1974"/>
      <c r="E36" s="1783"/>
      <c r="F36" s="1975"/>
      <c r="G36" s="1845" t="s">
        <v>2343</v>
      </c>
      <c r="H36" s="1846"/>
      <c r="I36" s="1847">
        <v>0</v>
      </c>
      <c r="J36" s="1976">
        <v>30</v>
      </c>
      <c r="K36" s="1989"/>
      <c r="L36" s="1847">
        <v>0</v>
      </c>
      <c r="M36" s="1847">
        <v>0</v>
      </c>
      <c r="N36" s="1991">
        <v>30</v>
      </c>
      <c r="O36" s="1992">
        <v>0</v>
      </c>
      <c r="P36" s="1980">
        <v>0</v>
      </c>
      <c r="Q36" s="1978">
        <v>30</v>
      </c>
      <c r="R36" s="1978">
        <v>0</v>
      </c>
      <c r="S36" s="1979">
        <v>0</v>
      </c>
      <c r="T36" s="1979">
        <v>30</v>
      </c>
      <c r="U36" s="1980">
        <v>0</v>
      </c>
      <c r="V36" s="1978">
        <v>0</v>
      </c>
      <c r="W36" s="1978">
        <v>0</v>
      </c>
      <c r="X36" s="1979">
        <v>0</v>
      </c>
      <c r="Y36" s="1979">
        <v>0</v>
      </c>
      <c r="Z36" s="1998">
        <v>0</v>
      </c>
      <c r="AA36" s="1980">
        <v>0</v>
      </c>
      <c r="AB36" s="1978">
        <v>0</v>
      </c>
      <c r="AC36" s="1998">
        <v>0</v>
      </c>
      <c r="AD36" s="1979">
        <v>0</v>
      </c>
      <c r="AE36" s="1978">
        <v>0</v>
      </c>
      <c r="AF36" s="1984">
        <v>0</v>
      </c>
      <c r="AG36" s="1979">
        <v>0</v>
      </c>
      <c r="AH36" s="1978">
        <v>0</v>
      </c>
      <c r="AI36" s="1978"/>
      <c r="AJ36" s="1985"/>
      <c r="AK36" s="1978"/>
      <c r="AL36" s="1985"/>
      <c r="AM36" s="1985"/>
      <c r="AN36" s="1978"/>
      <c r="AO36" s="1986"/>
      <c r="AP36" s="1987">
        <f t="shared" si="3"/>
        <v>120</v>
      </c>
      <c r="AQ36" s="1775">
        <f t="shared" si="1"/>
        <v>90</v>
      </c>
      <c r="AR36" s="1775">
        <f t="shared" si="2"/>
        <v>30</v>
      </c>
      <c r="AS36" s="1869"/>
      <c r="AT36" s="1777"/>
      <c r="AU36" s="1802"/>
    </row>
    <row r="37" spans="2:47" ht="80.150000000000006" customHeight="1" thickBot="1" x14ac:dyDescent="0.6">
      <c r="B37" s="1999"/>
      <c r="C37" s="2000"/>
      <c r="D37" s="2001"/>
      <c r="E37" s="1839"/>
      <c r="F37" s="2002"/>
      <c r="G37" s="1841" t="s">
        <v>2682</v>
      </c>
      <c r="H37" s="1854"/>
      <c r="I37" s="1855"/>
      <c r="J37" s="1854"/>
      <c r="K37" s="1856"/>
      <c r="L37" s="2003"/>
      <c r="M37" s="2003"/>
      <c r="N37" s="2004"/>
      <c r="O37" s="2003"/>
      <c r="P37" s="2005"/>
      <c r="Q37" s="2003"/>
      <c r="R37" s="2003"/>
      <c r="S37" s="2004"/>
      <c r="T37" s="2003"/>
      <c r="U37" s="2005"/>
      <c r="V37" s="2003"/>
      <c r="W37" s="2003"/>
      <c r="X37" s="2006"/>
      <c r="Y37" s="2003"/>
      <c r="Z37" s="2004"/>
      <c r="AA37" s="2005"/>
      <c r="AB37" s="2003"/>
      <c r="AC37" s="2004"/>
      <c r="AD37" s="2003"/>
      <c r="AE37" s="2003"/>
      <c r="AF37" s="2007"/>
      <c r="AG37" s="2004"/>
      <c r="AH37" s="2003"/>
      <c r="AI37" s="2003"/>
      <c r="AJ37" s="2008"/>
      <c r="AK37" s="2003"/>
      <c r="AL37" s="2008"/>
      <c r="AM37" s="2008"/>
      <c r="AN37" s="2003"/>
      <c r="AO37" s="2009"/>
      <c r="AP37" s="2010">
        <f t="shared" si="0"/>
        <v>0</v>
      </c>
      <c r="AQ37" s="1775">
        <f t="shared" si="1"/>
        <v>0</v>
      </c>
      <c r="AR37" s="1775">
        <f t="shared" si="2"/>
        <v>0</v>
      </c>
      <c r="AS37" s="1869"/>
      <c r="AT37" s="1777"/>
      <c r="AU37" s="1802"/>
    </row>
    <row r="38" spans="2:47" ht="80.5" hidden="1" customHeight="1" x14ac:dyDescent="0.6">
      <c r="B38" s="2011">
        <v>7</v>
      </c>
      <c r="C38" s="2012" t="s">
        <v>2695</v>
      </c>
      <c r="D38" s="2013" t="s">
        <v>2696</v>
      </c>
      <c r="E38" s="1827" t="s">
        <v>2697</v>
      </c>
      <c r="F38" s="2014">
        <v>180</v>
      </c>
      <c r="G38" s="1763" t="s">
        <v>2342</v>
      </c>
      <c r="H38" s="1963"/>
      <c r="I38" s="1964"/>
      <c r="J38" s="1764"/>
      <c r="K38" s="1766"/>
      <c r="L38" s="1765"/>
      <c r="M38" s="1765"/>
      <c r="N38" s="1764"/>
      <c r="O38" s="1765"/>
      <c r="P38" s="1766"/>
      <c r="Q38" s="1765"/>
      <c r="R38" s="1765"/>
      <c r="S38" s="1764"/>
      <c r="T38" s="1765"/>
      <c r="U38" s="1766"/>
      <c r="V38" s="1765"/>
      <c r="W38" s="1765"/>
      <c r="X38" s="1764"/>
      <c r="Y38" s="1765"/>
      <c r="Z38" s="1768"/>
      <c r="AA38" s="1769"/>
      <c r="AB38" s="1767"/>
      <c r="AC38" s="1768"/>
      <c r="AD38" s="1767"/>
      <c r="AE38" s="1767"/>
      <c r="AF38" s="1965"/>
      <c r="AG38" s="1966"/>
      <c r="AH38" s="1967"/>
      <c r="AI38" s="1967"/>
      <c r="AJ38" s="1968"/>
      <c r="AK38" s="1967"/>
      <c r="AL38" s="1968"/>
      <c r="AM38" s="1969"/>
      <c r="AN38" s="1970"/>
      <c r="AO38" s="1971"/>
      <c r="AP38" s="1972">
        <f t="shared" si="0"/>
        <v>0</v>
      </c>
      <c r="AQ38" s="1775">
        <f t="shared" si="1"/>
        <v>0</v>
      </c>
      <c r="AR38" s="1775">
        <f t="shared" si="2"/>
        <v>0</v>
      </c>
      <c r="AS38" s="1869"/>
      <c r="AT38" s="1777"/>
      <c r="AU38" s="1802"/>
    </row>
    <row r="39" spans="2:47" ht="80.5" hidden="1" customHeight="1" x14ac:dyDescent="0.6">
      <c r="B39" s="1923"/>
      <c r="C39" s="1973"/>
      <c r="D39" s="1974"/>
      <c r="E39" s="1783"/>
      <c r="F39" s="1975"/>
      <c r="G39" s="1845" t="s">
        <v>2343</v>
      </c>
      <c r="H39" s="1846"/>
      <c r="I39" s="1847"/>
      <c r="J39" s="1976"/>
      <c r="K39" s="1989"/>
      <c r="L39" s="1847"/>
      <c r="M39" s="1978"/>
      <c r="N39" s="1979"/>
      <c r="O39" s="1978"/>
      <c r="P39" s="1980"/>
      <c r="Q39" s="1978"/>
      <c r="R39" s="1978"/>
      <c r="S39" s="1979"/>
      <c r="T39" s="1978"/>
      <c r="U39" s="1980"/>
      <c r="V39" s="1978"/>
      <c r="W39" s="1978"/>
      <c r="X39" s="1979"/>
      <c r="Y39" s="1982"/>
      <c r="Z39" s="1979"/>
      <c r="AA39" s="1980"/>
      <c r="AB39" s="1982"/>
      <c r="AC39" s="1979"/>
      <c r="AD39" s="1978"/>
      <c r="AE39" s="1978"/>
      <c r="AF39" s="1984"/>
      <c r="AG39" s="1979"/>
      <c r="AH39" s="1978"/>
      <c r="AI39" s="1978"/>
      <c r="AJ39" s="1985"/>
      <c r="AK39" s="1978"/>
      <c r="AL39" s="1985"/>
      <c r="AM39" s="1985"/>
      <c r="AN39" s="1978"/>
      <c r="AO39" s="1986"/>
      <c r="AP39" s="1987">
        <f t="shared" si="0"/>
        <v>0</v>
      </c>
      <c r="AQ39" s="1775">
        <f t="shared" si="1"/>
        <v>0</v>
      </c>
      <c r="AR39" s="1775">
        <f t="shared" si="2"/>
        <v>0</v>
      </c>
      <c r="AS39" s="1869"/>
      <c r="AT39" s="1777"/>
      <c r="AU39" s="1802"/>
    </row>
    <row r="40" spans="2:47" ht="80.150000000000006" hidden="1" customHeight="1" thickBot="1" x14ac:dyDescent="0.6">
      <c r="B40" s="1923"/>
      <c r="C40" s="2015"/>
      <c r="D40" s="2016"/>
      <c r="E40" s="1840"/>
      <c r="F40" s="2017"/>
      <c r="G40" s="1841" t="s">
        <v>2682</v>
      </c>
      <c r="H40" s="1854"/>
      <c r="I40" s="1855"/>
      <c r="J40" s="1854"/>
      <c r="K40" s="1856"/>
      <c r="L40" s="2003"/>
      <c r="M40" s="2003"/>
      <c r="N40" s="2004"/>
      <c r="O40" s="2003"/>
      <c r="P40" s="2005"/>
      <c r="Q40" s="2003"/>
      <c r="R40" s="2003"/>
      <c r="S40" s="2004"/>
      <c r="T40" s="2003"/>
      <c r="U40" s="2005"/>
      <c r="V40" s="2003"/>
      <c r="W40" s="2003"/>
      <c r="X40" s="2006"/>
      <c r="Y40" s="2003"/>
      <c r="Z40" s="2004"/>
      <c r="AA40" s="2005"/>
      <c r="AB40" s="2003"/>
      <c r="AC40" s="2004"/>
      <c r="AD40" s="2003"/>
      <c r="AE40" s="2003"/>
      <c r="AF40" s="2007"/>
      <c r="AG40" s="2004"/>
      <c r="AH40" s="2003"/>
      <c r="AI40" s="2003"/>
      <c r="AJ40" s="2008"/>
      <c r="AK40" s="2003"/>
      <c r="AL40" s="2008"/>
      <c r="AM40" s="2008"/>
      <c r="AN40" s="2003"/>
      <c r="AO40" s="2009"/>
      <c r="AP40" s="2010">
        <f t="shared" si="0"/>
        <v>0</v>
      </c>
      <c r="AQ40" s="1775">
        <f t="shared" si="1"/>
        <v>0</v>
      </c>
      <c r="AR40" s="1775">
        <f t="shared" si="2"/>
        <v>0</v>
      </c>
      <c r="AS40" s="1869"/>
      <c r="AT40" s="1777"/>
      <c r="AU40" s="1802"/>
    </row>
    <row r="41" spans="2:47" ht="80.5" customHeight="1" thickBot="1" x14ac:dyDescent="0.6">
      <c r="B41" s="2011">
        <v>7</v>
      </c>
      <c r="C41" s="2012" t="s">
        <v>2695</v>
      </c>
      <c r="D41" s="2013" t="s">
        <v>2701</v>
      </c>
      <c r="E41" s="1827" t="s">
        <v>2697</v>
      </c>
      <c r="F41" s="2014">
        <v>150</v>
      </c>
      <c r="G41" s="1763" t="s">
        <v>2342</v>
      </c>
      <c r="H41" s="1963"/>
      <c r="I41" s="1964">
        <v>50</v>
      </c>
      <c r="J41" s="1764">
        <v>50</v>
      </c>
      <c r="K41" s="1766">
        <v>50</v>
      </c>
      <c r="L41" s="1765">
        <v>50</v>
      </c>
      <c r="M41" s="1767">
        <v>50</v>
      </c>
      <c r="N41" s="1764">
        <v>50</v>
      </c>
      <c r="O41" s="1765">
        <v>50</v>
      </c>
      <c r="P41" s="1766">
        <v>50</v>
      </c>
      <c r="Q41" s="1765">
        <v>50</v>
      </c>
      <c r="R41" s="1765">
        <v>50</v>
      </c>
      <c r="S41" s="1764">
        <v>50</v>
      </c>
      <c r="T41" s="1765">
        <v>50</v>
      </c>
      <c r="U41" s="1766">
        <v>50</v>
      </c>
      <c r="V41" s="1765">
        <v>50</v>
      </c>
      <c r="W41" s="1765">
        <v>50</v>
      </c>
      <c r="X41" s="1764">
        <v>50</v>
      </c>
      <c r="Y41" s="1765">
        <v>50</v>
      </c>
      <c r="Z41" s="1768">
        <v>50</v>
      </c>
      <c r="AA41" s="1769">
        <v>50</v>
      </c>
      <c r="AB41" s="1767">
        <v>50</v>
      </c>
      <c r="AC41" s="1768">
        <v>50</v>
      </c>
      <c r="AD41" s="1767">
        <v>50</v>
      </c>
      <c r="AE41" s="1767">
        <v>50</v>
      </c>
      <c r="AF41" s="1965">
        <v>50</v>
      </c>
      <c r="AG41" s="1966">
        <v>0</v>
      </c>
      <c r="AH41" s="1967">
        <v>0</v>
      </c>
      <c r="AI41" s="1967">
        <v>0</v>
      </c>
      <c r="AJ41" s="1968">
        <v>0</v>
      </c>
      <c r="AK41" s="1967">
        <v>0</v>
      </c>
      <c r="AL41" s="1968"/>
      <c r="AM41" s="1969"/>
      <c r="AN41" s="1970"/>
      <c r="AO41" s="1971"/>
      <c r="AP41" s="1972">
        <f t="shared" si="0"/>
        <v>1200</v>
      </c>
      <c r="AQ41" s="1775">
        <f t="shared" si="1"/>
        <v>1050</v>
      </c>
      <c r="AR41" s="1775">
        <f t="shared" si="2"/>
        <v>150</v>
      </c>
      <c r="AS41" s="1869"/>
      <c r="AT41" s="1777"/>
      <c r="AU41" s="1802"/>
    </row>
    <row r="42" spans="2:47" ht="80.5" customHeight="1" thickBot="1" x14ac:dyDescent="0.6">
      <c r="B42" s="1923"/>
      <c r="C42" s="1973"/>
      <c r="D42" s="1974"/>
      <c r="E42" s="1783"/>
      <c r="F42" s="1975"/>
      <c r="G42" s="1845" t="s">
        <v>2343</v>
      </c>
      <c r="H42" s="1846">
        <v>50</v>
      </c>
      <c r="I42" s="1847">
        <v>50</v>
      </c>
      <c r="J42" s="1976">
        <v>50</v>
      </c>
      <c r="K42" s="2018">
        <v>75</v>
      </c>
      <c r="L42" s="1847">
        <v>50</v>
      </c>
      <c r="M42" s="1978">
        <v>50</v>
      </c>
      <c r="N42" s="1979">
        <v>25</v>
      </c>
      <c r="O42" s="1978">
        <v>50</v>
      </c>
      <c r="P42" s="1980">
        <v>50</v>
      </c>
      <c r="Q42" s="1978">
        <v>50</v>
      </c>
      <c r="R42" s="1978">
        <v>75</v>
      </c>
      <c r="S42" s="1979">
        <v>50</v>
      </c>
      <c r="T42" s="1978">
        <v>25</v>
      </c>
      <c r="U42" s="1980">
        <v>50</v>
      </c>
      <c r="V42" s="1978">
        <v>50</v>
      </c>
      <c r="W42" s="1978">
        <v>50</v>
      </c>
      <c r="X42" s="1979">
        <v>75</v>
      </c>
      <c r="Y42" s="1982">
        <v>25</v>
      </c>
      <c r="Z42" s="2019">
        <v>50</v>
      </c>
      <c r="AA42" s="1980">
        <v>50</v>
      </c>
      <c r="AB42" s="1982">
        <v>50</v>
      </c>
      <c r="AC42" s="1979">
        <v>50</v>
      </c>
      <c r="AD42" s="1978">
        <v>50</v>
      </c>
      <c r="AE42" s="1978">
        <v>50</v>
      </c>
      <c r="AF42" s="1984"/>
      <c r="AG42" s="1979"/>
      <c r="AH42" s="1978"/>
      <c r="AI42" s="1978"/>
      <c r="AJ42" s="1985"/>
      <c r="AK42" s="1978"/>
      <c r="AL42" s="1985"/>
      <c r="AM42" s="1985"/>
      <c r="AN42" s="1978"/>
      <c r="AO42" s="1986"/>
      <c r="AP42" s="1987">
        <f t="shared" si="0"/>
        <v>1200</v>
      </c>
      <c r="AQ42" s="1775">
        <f t="shared" si="1"/>
        <v>975</v>
      </c>
      <c r="AR42" s="1775">
        <f t="shared" si="2"/>
        <v>225</v>
      </c>
      <c r="AS42" s="1869"/>
      <c r="AT42" s="1777"/>
      <c r="AU42" s="1802"/>
    </row>
    <row r="43" spans="2:47" ht="80.150000000000006" customHeight="1" thickBot="1" x14ac:dyDescent="0.6">
      <c r="B43" s="1923"/>
      <c r="C43" s="2015"/>
      <c r="D43" s="2016"/>
      <c r="E43" s="1840"/>
      <c r="F43" s="2017"/>
      <c r="G43" s="1841" t="s">
        <v>2682</v>
      </c>
      <c r="H43" s="1854"/>
      <c r="I43" s="1855"/>
      <c r="J43" s="1854"/>
      <c r="K43" s="1856"/>
      <c r="L43" s="2003"/>
      <c r="M43" s="2003"/>
      <c r="N43" s="2004"/>
      <c r="O43" s="2003"/>
      <c r="P43" s="2005"/>
      <c r="Q43" s="2003"/>
      <c r="R43" s="2003"/>
      <c r="S43" s="2004"/>
      <c r="T43" s="2003"/>
      <c r="U43" s="2005"/>
      <c r="V43" s="2003"/>
      <c r="W43" s="2003"/>
      <c r="X43" s="2006"/>
      <c r="Y43" s="2003"/>
      <c r="Z43" s="2004"/>
      <c r="AA43" s="2005"/>
      <c r="AB43" s="2003"/>
      <c r="AC43" s="2004"/>
      <c r="AD43" s="2003"/>
      <c r="AE43" s="2003"/>
      <c r="AF43" s="2007"/>
      <c r="AG43" s="2004"/>
      <c r="AH43" s="2003"/>
      <c r="AI43" s="2003"/>
      <c r="AJ43" s="2008"/>
      <c r="AK43" s="2003"/>
      <c r="AL43" s="2008"/>
      <c r="AM43" s="2008"/>
      <c r="AN43" s="2003"/>
      <c r="AO43" s="2009"/>
      <c r="AP43" s="2010">
        <f t="shared" si="0"/>
        <v>0</v>
      </c>
      <c r="AQ43" s="1775">
        <f t="shared" si="1"/>
        <v>0</v>
      </c>
      <c r="AR43" s="1775">
        <f t="shared" si="2"/>
        <v>0</v>
      </c>
      <c r="AS43" s="1869"/>
      <c r="AT43" s="1777"/>
      <c r="AU43" s="1802"/>
    </row>
    <row r="44" spans="2:47" ht="80.5" customHeight="1" thickBot="1" x14ac:dyDescent="0.6">
      <c r="B44" s="2011">
        <v>8</v>
      </c>
      <c r="C44" s="2012" t="s">
        <v>532</v>
      </c>
      <c r="D44" s="2013" t="s">
        <v>2702</v>
      </c>
      <c r="E44" s="1827" t="s">
        <v>2697</v>
      </c>
      <c r="F44" s="2014">
        <v>150</v>
      </c>
      <c r="G44" s="1763" t="s">
        <v>2342</v>
      </c>
      <c r="H44" s="2020"/>
      <c r="I44" s="1964">
        <v>65</v>
      </c>
      <c r="J44" s="1764">
        <v>55</v>
      </c>
      <c r="K44" s="1766">
        <v>69</v>
      </c>
      <c r="L44" s="1767">
        <v>67</v>
      </c>
      <c r="M44" s="1767">
        <v>64</v>
      </c>
      <c r="N44" s="1768">
        <v>70</v>
      </c>
      <c r="O44" s="1767">
        <v>70</v>
      </c>
      <c r="P44" s="1769">
        <v>70</v>
      </c>
      <c r="Q44" s="1767">
        <v>70</v>
      </c>
      <c r="R44" s="1767">
        <v>33</v>
      </c>
      <c r="S44" s="1768">
        <v>47</v>
      </c>
      <c r="T44" s="1767">
        <v>64</v>
      </c>
      <c r="U44" s="1769">
        <v>64</v>
      </c>
      <c r="V44" s="1767">
        <v>69</v>
      </c>
      <c r="W44" s="1767">
        <v>61</v>
      </c>
      <c r="X44" s="1768">
        <v>54</v>
      </c>
      <c r="Y44" s="1767">
        <v>53</v>
      </c>
      <c r="Z44" s="1768">
        <v>70</v>
      </c>
      <c r="AA44" s="1769">
        <v>66</v>
      </c>
      <c r="AB44" s="1767">
        <v>70</v>
      </c>
      <c r="AC44" s="1768">
        <v>70</v>
      </c>
      <c r="AD44" s="1767">
        <v>70</v>
      </c>
      <c r="AE44" s="1767">
        <v>68</v>
      </c>
      <c r="AF44" s="1965">
        <v>70</v>
      </c>
      <c r="AG44" s="1966">
        <v>0</v>
      </c>
      <c r="AH44" s="1967">
        <v>0</v>
      </c>
      <c r="AI44" s="1967">
        <v>0</v>
      </c>
      <c r="AJ44" s="1968">
        <v>0</v>
      </c>
      <c r="AK44" s="1967">
        <v>0</v>
      </c>
      <c r="AL44" s="1968"/>
      <c r="AM44" s="1969"/>
      <c r="AN44" s="1970"/>
      <c r="AO44" s="1971"/>
      <c r="AP44" s="1972">
        <f t="shared" si="0"/>
        <v>1529</v>
      </c>
      <c r="AQ44" s="1775">
        <f t="shared" si="1"/>
        <v>1340</v>
      </c>
      <c r="AR44" s="1775">
        <f t="shared" si="2"/>
        <v>189</v>
      </c>
      <c r="AS44" s="1869"/>
      <c r="AT44" s="1777"/>
      <c r="AU44" s="1802"/>
    </row>
    <row r="45" spans="2:47" ht="80.5" customHeight="1" thickBot="1" x14ac:dyDescent="0.6">
      <c r="B45" s="1923"/>
      <c r="C45" s="1973"/>
      <c r="D45" s="1974"/>
      <c r="E45" s="1783"/>
      <c r="F45" s="1975"/>
      <c r="G45" s="1845" t="s">
        <v>2343</v>
      </c>
      <c r="H45" s="1846">
        <v>65</v>
      </c>
      <c r="I45" s="1846">
        <v>55</v>
      </c>
      <c r="J45" s="2021">
        <v>69</v>
      </c>
      <c r="K45" s="1848">
        <v>67</v>
      </c>
      <c r="L45" s="1847">
        <v>64</v>
      </c>
      <c r="M45" s="1978">
        <v>70</v>
      </c>
      <c r="N45" s="1979">
        <v>70</v>
      </c>
      <c r="O45" s="1978">
        <v>70</v>
      </c>
      <c r="P45" s="1980">
        <v>70</v>
      </c>
      <c r="Q45" s="2022">
        <v>33</v>
      </c>
      <c r="R45" s="2022">
        <v>47</v>
      </c>
      <c r="S45" s="2019">
        <v>64</v>
      </c>
      <c r="T45" s="2022">
        <v>64</v>
      </c>
      <c r="U45" s="2023">
        <v>69</v>
      </c>
      <c r="V45" s="1978">
        <v>61</v>
      </c>
      <c r="W45" s="2022">
        <v>54</v>
      </c>
      <c r="X45" s="2019">
        <v>53</v>
      </c>
      <c r="Y45" s="1982">
        <v>70</v>
      </c>
      <c r="Z45" s="2019">
        <v>66</v>
      </c>
      <c r="AA45" s="2023">
        <v>70</v>
      </c>
      <c r="AB45" s="2024">
        <v>70</v>
      </c>
      <c r="AC45" s="1979">
        <v>70</v>
      </c>
      <c r="AD45" s="1978">
        <v>68</v>
      </c>
      <c r="AE45" s="1978">
        <v>70</v>
      </c>
      <c r="AF45" s="1984"/>
      <c r="AG45" s="1979"/>
      <c r="AH45" s="1978"/>
      <c r="AI45" s="1978"/>
      <c r="AJ45" s="1985"/>
      <c r="AK45" s="1978"/>
      <c r="AL45" s="1985"/>
      <c r="AM45" s="1985"/>
      <c r="AN45" s="1978"/>
      <c r="AO45" s="1986"/>
      <c r="AP45" s="1987">
        <f t="shared" si="0"/>
        <v>1529</v>
      </c>
      <c r="AQ45" s="1775">
        <f t="shared" si="1"/>
        <v>1273</v>
      </c>
      <c r="AR45" s="1775">
        <f t="shared" si="2"/>
        <v>256</v>
      </c>
      <c r="AS45" s="1869"/>
      <c r="AT45" s="1777"/>
      <c r="AU45" s="1802"/>
    </row>
    <row r="46" spans="2:47" ht="80.5" customHeight="1" thickBot="1" x14ac:dyDescent="0.6">
      <c r="B46" s="1923"/>
      <c r="C46" s="2015"/>
      <c r="D46" s="2016"/>
      <c r="E46" s="1840"/>
      <c r="F46" s="2017"/>
      <c r="G46" s="1841" t="s">
        <v>2682</v>
      </c>
      <c r="H46" s="1854"/>
      <c r="I46" s="1855"/>
      <c r="J46" s="1854"/>
      <c r="K46" s="1856"/>
      <c r="L46" s="2003"/>
      <c r="M46" s="2003"/>
      <c r="N46" s="2004"/>
      <c r="O46" s="2003"/>
      <c r="P46" s="2005"/>
      <c r="Q46" s="2003"/>
      <c r="R46" s="2003"/>
      <c r="S46" s="2004"/>
      <c r="T46" s="2003"/>
      <c r="U46" s="2005"/>
      <c r="V46" s="2003"/>
      <c r="W46" s="2003"/>
      <c r="X46" s="2006"/>
      <c r="Y46" s="2003"/>
      <c r="Z46" s="2004"/>
      <c r="AA46" s="2005"/>
      <c r="AB46" s="2003"/>
      <c r="AC46" s="2004"/>
      <c r="AD46" s="2003"/>
      <c r="AE46" s="2025"/>
      <c r="AF46" s="2007"/>
      <c r="AG46" s="2004"/>
      <c r="AH46" s="2003"/>
      <c r="AI46" s="2003"/>
      <c r="AJ46" s="2008"/>
      <c r="AK46" s="2003"/>
      <c r="AL46" s="2008"/>
      <c r="AM46" s="2008"/>
      <c r="AN46" s="2003"/>
      <c r="AO46" s="2009"/>
      <c r="AP46" s="2010">
        <f t="shared" si="0"/>
        <v>0</v>
      </c>
      <c r="AQ46" s="1775">
        <f t="shared" si="1"/>
        <v>0</v>
      </c>
      <c r="AR46" s="1775">
        <f t="shared" si="2"/>
        <v>0</v>
      </c>
      <c r="AS46" s="1869"/>
      <c r="AT46" s="1777"/>
      <c r="AU46" s="1802"/>
    </row>
    <row r="47" spans="2:47" ht="80.5" customHeight="1" thickBot="1" x14ac:dyDescent="0.6">
      <c r="B47" s="2011">
        <v>9</v>
      </c>
      <c r="C47" s="2012" t="s">
        <v>2695</v>
      </c>
      <c r="D47" s="2013" t="s">
        <v>2703</v>
      </c>
      <c r="E47" s="1827" t="s">
        <v>2704</v>
      </c>
      <c r="F47" s="2014">
        <v>130</v>
      </c>
      <c r="G47" s="1763" t="s">
        <v>2342</v>
      </c>
      <c r="H47" s="2020"/>
      <c r="I47" s="2026"/>
      <c r="J47" s="1764"/>
      <c r="K47" s="1766"/>
      <c r="L47" s="1765"/>
      <c r="M47" s="1765"/>
      <c r="N47" s="1764"/>
      <c r="O47" s="1765"/>
      <c r="P47" s="1766"/>
      <c r="Q47" s="1765">
        <v>0</v>
      </c>
      <c r="R47" s="1765">
        <v>0</v>
      </c>
      <c r="S47" s="1764">
        <v>0</v>
      </c>
      <c r="T47" s="1765">
        <v>0</v>
      </c>
      <c r="U47" s="1766">
        <v>0</v>
      </c>
      <c r="V47" s="1765">
        <v>0</v>
      </c>
      <c r="W47" s="1767">
        <v>0</v>
      </c>
      <c r="X47" s="1768">
        <v>0</v>
      </c>
      <c r="Y47" s="1767">
        <v>0</v>
      </c>
      <c r="Z47" s="1768">
        <v>0</v>
      </c>
      <c r="AA47" s="1769">
        <v>0</v>
      </c>
      <c r="AB47" s="1767">
        <v>0</v>
      </c>
      <c r="AC47" s="1768">
        <v>0</v>
      </c>
      <c r="AD47" s="1767">
        <v>0</v>
      </c>
      <c r="AE47" s="1767">
        <v>0</v>
      </c>
      <c r="AF47" s="1965">
        <v>12</v>
      </c>
      <c r="AG47" s="2027">
        <v>0</v>
      </c>
      <c r="AH47" s="1967">
        <v>0</v>
      </c>
      <c r="AI47" s="1967">
        <v>0</v>
      </c>
      <c r="AJ47" s="2028">
        <v>0</v>
      </c>
      <c r="AK47" s="2029">
        <v>0</v>
      </c>
      <c r="AL47" s="2030"/>
      <c r="AM47" s="2030"/>
      <c r="AN47" s="2031"/>
      <c r="AO47" s="2032"/>
      <c r="AP47" s="1972">
        <f t="shared" si="0"/>
        <v>12</v>
      </c>
      <c r="AQ47" s="1775">
        <f t="shared" si="1"/>
        <v>12</v>
      </c>
      <c r="AR47" s="1775">
        <f t="shared" si="2"/>
        <v>0</v>
      </c>
      <c r="AS47" s="1869"/>
      <c r="AT47" s="1777"/>
      <c r="AU47" s="1802"/>
    </row>
    <row r="48" spans="2:47" ht="80.5" customHeight="1" thickBot="1" x14ac:dyDescent="0.6">
      <c r="B48" s="1923"/>
      <c r="C48" s="1973"/>
      <c r="D48" s="1974"/>
      <c r="E48" s="1783"/>
      <c r="F48" s="1975"/>
      <c r="G48" s="1845" t="s">
        <v>2343</v>
      </c>
      <c r="H48" s="1846"/>
      <c r="I48" s="1847"/>
      <c r="J48" s="1976"/>
      <c r="K48" s="1848"/>
      <c r="L48" s="1847"/>
      <c r="M48" s="1978"/>
      <c r="N48" s="1979"/>
      <c r="O48" s="1978"/>
      <c r="P48" s="1980"/>
      <c r="Q48" s="1978">
        <v>0</v>
      </c>
      <c r="R48" s="1978">
        <v>0</v>
      </c>
      <c r="S48" s="2019">
        <v>0</v>
      </c>
      <c r="T48" s="1978">
        <v>0</v>
      </c>
      <c r="U48" s="1980">
        <v>0</v>
      </c>
      <c r="V48" s="2022">
        <v>0</v>
      </c>
      <c r="W48" s="2022">
        <v>0</v>
      </c>
      <c r="X48" s="2019">
        <v>0</v>
      </c>
      <c r="Y48" s="1982">
        <v>0</v>
      </c>
      <c r="Z48" s="2019">
        <v>0</v>
      </c>
      <c r="AA48" s="2023">
        <v>0</v>
      </c>
      <c r="AB48" s="1982">
        <v>0</v>
      </c>
      <c r="AC48" s="2019"/>
      <c r="AD48" s="1978">
        <v>12</v>
      </c>
      <c r="AE48" s="1978">
        <v>0</v>
      </c>
      <c r="AF48" s="1984">
        <v>0</v>
      </c>
      <c r="AG48" s="1979">
        <v>0</v>
      </c>
      <c r="AH48" s="1978">
        <v>0</v>
      </c>
      <c r="AI48" s="1978"/>
      <c r="AJ48" s="1985"/>
      <c r="AK48" s="1978"/>
      <c r="AL48" s="2030"/>
      <c r="AM48" s="2030"/>
      <c r="AN48" s="2031"/>
      <c r="AO48" s="2032"/>
      <c r="AP48" s="1987">
        <f t="shared" si="0"/>
        <v>12</v>
      </c>
      <c r="AQ48" s="1775">
        <f t="shared" si="1"/>
        <v>12</v>
      </c>
      <c r="AR48" s="1775">
        <f t="shared" si="2"/>
        <v>0</v>
      </c>
      <c r="AS48" s="1869"/>
      <c r="AT48" s="1777"/>
      <c r="AU48" s="1802"/>
    </row>
    <row r="49" spans="2:51" ht="80.5" customHeight="1" thickBot="1" x14ac:dyDescent="0.6">
      <c r="B49" s="1923"/>
      <c r="C49" s="1973"/>
      <c r="D49" s="1974"/>
      <c r="E49" s="1783"/>
      <c r="F49" s="1975"/>
      <c r="G49" s="1988" t="s">
        <v>2699</v>
      </c>
      <c r="H49" s="1963"/>
      <c r="I49" s="1964"/>
      <c r="J49" s="1764"/>
      <c r="K49" s="1766"/>
      <c r="L49" s="1765">
        <v>0</v>
      </c>
      <c r="M49" s="1765">
        <v>0</v>
      </c>
      <c r="N49" s="1768">
        <v>0</v>
      </c>
      <c r="O49" s="1767">
        <v>0</v>
      </c>
      <c r="P49" s="1769">
        <v>0</v>
      </c>
      <c r="Q49" s="1767">
        <v>0</v>
      </c>
      <c r="R49" s="1767">
        <v>0</v>
      </c>
      <c r="S49" s="1768">
        <v>30</v>
      </c>
      <c r="T49" s="1767">
        <v>0</v>
      </c>
      <c r="U49" s="1769">
        <v>0</v>
      </c>
      <c r="V49" s="1767">
        <v>0</v>
      </c>
      <c r="W49" s="1765"/>
      <c r="X49" s="2027"/>
      <c r="Y49" s="2029"/>
      <c r="Z49" s="1764"/>
      <c r="AA49" s="1766"/>
      <c r="AB49" s="2029"/>
      <c r="AC49" s="1764"/>
      <c r="AD49" s="2029">
        <v>0</v>
      </c>
      <c r="AE49" s="2029">
        <v>0</v>
      </c>
      <c r="AF49" s="2033">
        <v>0</v>
      </c>
      <c r="AG49" s="2027">
        <v>0</v>
      </c>
      <c r="AH49" s="2029">
        <v>0</v>
      </c>
      <c r="AI49" s="1967">
        <v>0</v>
      </c>
      <c r="AJ49" s="2028">
        <v>0</v>
      </c>
      <c r="AK49" s="2034">
        <v>0</v>
      </c>
      <c r="AL49" s="1968"/>
      <c r="AM49" s="1969"/>
      <c r="AN49" s="1970"/>
      <c r="AO49" s="1971"/>
      <c r="AP49" s="2035">
        <f>SUM(I49:AM49)</f>
        <v>30</v>
      </c>
      <c r="AQ49" s="1775">
        <f t="shared" si="1"/>
        <v>30</v>
      </c>
      <c r="AR49" s="1775">
        <f t="shared" si="2"/>
        <v>0</v>
      </c>
      <c r="AS49" s="1869"/>
      <c r="AT49" s="1777"/>
      <c r="AU49" s="1802"/>
    </row>
    <row r="50" spans="2:51" ht="80.5" customHeight="1" thickBot="1" x14ac:dyDescent="0.6">
      <c r="B50" s="1923"/>
      <c r="C50" s="1973"/>
      <c r="D50" s="1974"/>
      <c r="E50" s="1783"/>
      <c r="F50" s="1975"/>
      <c r="G50" s="1845" t="s">
        <v>2343</v>
      </c>
      <c r="H50" s="1846"/>
      <c r="I50" s="1847">
        <v>0</v>
      </c>
      <c r="J50" s="1976">
        <v>0</v>
      </c>
      <c r="K50" s="1989">
        <v>0</v>
      </c>
      <c r="L50" s="2036">
        <v>0</v>
      </c>
      <c r="M50" s="2037">
        <v>0</v>
      </c>
      <c r="N50" s="1976">
        <v>0</v>
      </c>
      <c r="O50" s="1847">
        <v>0</v>
      </c>
      <c r="P50" s="1989">
        <v>30</v>
      </c>
      <c r="Q50" s="2036">
        <v>0</v>
      </c>
      <c r="R50" s="2037">
        <v>0</v>
      </c>
      <c r="S50" s="1976">
        <v>0</v>
      </c>
      <c r="T50" s="1847">
        <v>0</v>
      </c>
      <c r="U50" s="1989">
        <v>0</v>
      </c>
      <c r="V50" s="2036">
        <v>0</v>
      </c>
      <c r="W50" s="2037"/>
      <c r="X50" s="1976"/>
      <c r="Y50" s="1847"/>
      <c r="Z50" s="1976"/>
      <c r="AA50" s="1989"/>
      <c r="AB50" s="2036"/>
      <c r="AC50" s="1976"/>
      <c r="AD50" s="1978">
        <v>0</v>
      </c>
      <c r="AE50" s="1978">
        <v>0</v>
      </c>
      <c r="AF50" s="1984">
        <v>0</v>
      </c>
      <c r="AG50" s="1979">
        <v>0</v>
      </c>
      <c r="AH50" s="2038">
        <v>0</v>
      </c>
      <c r="AI50" s="2038"/>
      <c r="AJ50" s="1985"/>
      <c r="AK50" s="1978"/>
      <c r="AL50" s="1985"/>
      <c r="AM50" s="1985"/>
      <c r="AN50" s="1978"/>
      <c r="AO50" s="1986"/>
      <c r="AP50" s="2039">
        <f>SUM(H50:AM50)</f>
        <v>30</v>
      </c>
      <c r="AQ50" s="1775">
        <f t="shared" si="1"/>
        <v>30</v>
      </c>
      <c r="AR50" s="1775">
        <f t="shared" si="2"/>
        <v>0</v>
      </c>
      <c r="AS50" s="1869"/>
      <c r="AT50" s="1777"/>
      <c r="AU50" s="1802"/>
    </row>
    <row r="51" spans="2:51" ht="80.5" customHeight="1" thickBot="1" x14ac:dyDescent="0.6">
      <c r="B51" s="1923"/>
      <c r="C51" s="2015"/>
      <c r="D51" s="2016"/>
      <c r="E51" s="1840"/>
      <c r="F51" s="2017"/>
      <c r="G51" s="1841" t="s">
        <v>2682</v>
      </c>
      <c r="H51" s="1854"/>
      <c r="I51" s="1855"/>
      <c r="J51" s="1854"/>
      <c r="K51" s="1856"/>
      <c r="L51" s="2003"/>
      <c r="M51" s="2003"/>
      <c r="N51" s="2004"/>
      <c r="O51" s="2003"/>
      <c r="P51" s="2005"/>
      <c r="Q51" s="2003"/>
      <c r="R51" s="2003"/>
      <c r="S51" s="2004"/>
      <c r="T51" s="2003"/>
      <c r="U51" s="2005"/>
      <c r="V51" s="2003"/>
      <c r="W51" s="2003"/>
      <c r="X51" s="2006"/>
      <c r="Y51" s="2003"/>
      <c r="Z51" s="2004"/>
      <c r="AA51" s="2005"/>
      <c r="AB51" s="2003"/>
      <c r="AC51" s="2004"/>
      <c r="AD51" s="2003"/>
      <c r="AE51" s="2003"/>
      <c r="AF51" s="2007"/>
      <c r="AG51" s="2004"/>
      <c r="AH51" s="2003"/>
      <c r="AI51" s="2003"/>
      <c r="AJ51" s="2008"/>
      <c r="AK51" s="2003"/>
      <c r="AL51" s="2030"/>
      <c r="AM51" s="2030"/>
      <c r="AN51" s="2031"/>
      <c r="AO51" s="2032"/>
      <c r="AP51" s="2010">
        <f t="shared" si="0"/>
        <v>0</v>
      </c>
      <c r="AQ51" s="1775">
        <f t="shared" si="1"/>
        <v>0</v>
      </c>
      <c r="AR51" s="1775">
        <f t="shared" si="2"/>
        <v>0</v>
      </c>
      <c r="AS51" s="1869"/>
      <c r="AT51" s="1777"/>
      <c r="AU51" s="1802"/>
    </row>
    <row r="52" spans="2:51" ht="80.5" hidden="1" customHeight="1" x14ac:dyDescent="0.6">
      <c r="B52" s="2011">
        <v>8</v>
      </c>
      <c r="C52" s="2012" t="s">
        <v>520</v>
      </c>
      <c r="D52" s="2013" t="s">
        <v>2705</v>
      </c>
      <c r="E52" s="1827" t="s">
        <v>2704</v>
      </c>
      <c r="F52" s="2014">
        <v>130</v>
      </c>
      <c r="G52" s="1763" t="s">
        <v>2342</v>
      </c>
      <c r="H52" s="2020"/>
      <c r="I52" s="2026"/>
      <c r="J52" s="1764"/>
      <c r="K52" s="1766"/>
      <c r="L52" s="1765"/>
      <c r="M52" s="1765"/>
      <c r="N52" s="1768"/>
      <c r="O52" s="1767"/>
      <c r="P52" s="1769"/>
      <c r="Q52" s="1767"/>
      <c r="R52" s="1967"/>
      <c r="S52" s="1768"/>
      <c r="T52" s="1767"/>
      <c r="U52" s="1769"/>
      <c r="V52" s="1767"/>
      <c r="W52" s="1765"/>
      <c r="X52" s="2027"/>
      <c r="Y52" s="2029"/>
      <c r="Z52" s="1764"/>
      <c r="AA52" s="1766"/>
      <c r="AB52" s="2029"/>
      <c r="AC52" s="1764"/>
      <c r="AD52" s="2029"/>
      <c r="AE52" s="2029"/>
      <c r="AF52" s="2033"/>
      <c r="AG52" s="2027"/>
      <c r="AH52" s="2029"/>
      <c r="AI52" s="2029"/>
      <c r="AJ52" s="1968"/>
      <c r="AK52" s="1967"/>
      <c r="AL52" s="1968"/>
      <c r="AM52" s="1969"/>
      <c r="AN52" s="1970"/>
      <c r="AO52" s="1971"/>
      <c r="AP52" s="2035">
        <f t="shared" si="0"/>
        <v>0</v>
      </c>
      <c r="AQ52" s="1775">
        <f t="shared" si="1"/>
        <v>0</v>
      </c>
      <c r="AR52" s="1775">
        <f t="shared" si="2"/>
        <v>0</v>
      </c>
      <c r="AS52" s="1869"/>
      <c r="AT52" s="1777"/>
      <c r="AU52" s="1802"/>
    </row>
    <row r="53" spans="2:51" ht="80.5" hidden="1" customHeight="1" x14ac:dyDescent="0.6">
      <c r="B53" s="1923"/>
      <c r="C53" s="1973"/>
      <c r="D53" s="1974"/>
      <c r="E53" s="1783"/>
      <c r="F53" s="1975"/>
      <c r="G53" s="1845" t="s">
        <v>2343</v>
      </c>
      <c r="H53" s="1846"/>
      <c r="I53" s="1929"/>
      <c r="J53" s="1976"/>
      <c r="K53" s="1989"/>
      <c r="L53" s="1847"/>
      <c r="M53" s="1847"/>
      <c r="N53" s="1979"/>
      <c r="O53" s="1978"/>
      <c r="P53" s="1980"/>
      <c r="Q53" s="1981"/>
      <c r="R53" s="1978"/>
      <c r="S53" s="1979"/>
      <c r="T53" s="1978"/>
      <c r="U53" s="1980"/>
      <c r="V53" s="1978"/>
      <c r="W53" s="1978"/>
      <c r="X53" s="1979"/>
      <c r="Y53" s="1978"/>
      <c r="Z53" s="1979"/>
      <c r="AA53" s="1980"/>
      <c r="AB53" s="1978"/>
      <c r="AC53" s="1998"/>
      <c r="AD53" s="1978"/>
      <c r="AE53" s="2038"/>
      <c r="AF53" s="2040"/>
      <c r="AG53" s="2041"/>
      <c r="AH53" s="2038"/>
      <c r="AI53" s="2038"/>
      <c r="AJ53" s="1985"/>
      <c r="AK53" s="1978"/>
      <c r="AL53" s="1985"/>
      <c r="AM53" s="1985"/>
      <c r="AN53" s="1978"/>
      <c r="AO53" s="1986"/>
      <c r="AP53" s="2039">
        <f t="shared" si="0"/>
        <v>0</v>
      </c>
      <c r="AQ53" s="1775">
        <f t="shared" si="1"/>
        <v>0</v>
      </c>
      <c r="AR53" s="1775">
        <f t="shared" si="2"/>
        <v>0</v>
      </c>
      <c r="AS53" s="1869"/>
      <c r="AT53" s="1777"/>
      <c r="AU53" s="1802"/>
    </row>
    <row r="54" spans="2:51" ht="80.5" hidden="1" customHeight="1" thickBot="1" x14ac:dyDescent="0.6">
      <c r="B54" s="1999"/>
      <c r="C54" s="2000"/>
      <c r="D54" s="2001"/>
      <c r="E54" s="1839"/>
      <c r="F54" s="2017"/>
      <c r="G54" s="1841" t="s">
        <v>2682</v>
      </c>
      <c r="H54" s="1854"/>
      <c r="I54" s="1855"/>
      <c r="J54" s="1854"/>
      <c r="K54" s="1856"/>
      <c r="L54" s="1855"/>
      <c r="M54" s="2003"/>
      <c r="N54" s="2004"/>
      <c r="O54" s="2003"/>
      <c r="P54" s="2005"/>
      <c r="Q54" s="2003"/>
      <c r="R54" s="2003"/>
      <c r="S54" s="2004"/>
      <c r="T54" s="2003"/>
      <c r="U54" s="2005"/>
      <c r="V54" s="2003"/>
      <c r="W54" s="2003"/>
      <c r="X54" s="2004"/>
      <c r="Y54" s="2003"/>
      <c r="Z54" s="2006"/>
      <c r="AA54" s="2042"/>
      <c r="AB54" s="2003"/>
      <c r="AC54" s="2004"/>
      <c r="AD54" s="2003"/>
      <c r="AE54" s="2003"/>
      <c r="AF54" s="2007"/>
      <c r="AG54" s="2004"/>
      <c r="AH54" s="2003"/>
      <c r="AI54" s="2003"/>
      <c r="AJ54" s="2008"/>
      <c r="AK54" s="2003"/>
      <c r="AL54" s="2008"/>
      <c r="AM54" s="2008"/>
      <c r="AN54" s="2003"/>
      <c r="AO54" s="2009"/>
      <c r="AP54" s="2043">
        <f t="shared" si="0"/>
        <v>0</v>
      </c>
      <c r="AQ54" s="1775">
        <f t="shared" si="1"/>
        <v>0</v>
      </c>
      <c r="AR54" s="1775">
        <f t="shared" si="2"/>
        <v>0</v>
      </c>
      <c r="AS54" s="1869"/>
      <c r="AT54" s="1777"/>
      <c r="AU54" s="1802"/>
    </row>
    <row r="55" spans="2:51" ht="80.5" customHeight="1" thickTop="1" thickBot="1" x14ac:dyDescent="0.6">
      <c r="B55" s="2011">
        <v>7</v>
      </c>
      <c r="C55" s="2012" t="s">
        <v>2695</v>
      </c>
      <c r="D55" s="2013" t="s">
        <v>2706</v>
      </c>
      <c r="E55" s="1827" t="s">
        <v>2704</v>
      </c>
      <c r="F55" s="2014">
        <v>130</v>
      </c>
      <c r="G55" s="1763" t="s">
        <v>2342</v>
      </c>
      <c r="H55" s="2020"/>
      <c r="I55" s="2026"/>
      <c r="J55" s="1764"/>
      <c r="K55" s="1766"/>
      <c r="L55" s="1767">
        <v>0</v>
      </c>
      <c r="M55" s="1765">
        <v>0</v>
      </c>
      <c r="N55" s="1764">
        <v>15</v>
      </c>
      <c r="O55" s="1765">
        <v>0</v>
      </c>
      <c r="P55" s="1766">
        <v>60</v>
      </c>
      <c r="Q55" s="1767">
        <v>110</v>
      </c>
      <c r="R55" s="1765">
        <v>130</v>
      </c>
      <c r="S55" s="1768">
        <v>102</v>
      </c>
      <c r="T55" s="1765">
        <v>100</v>
      </c>
      <c r="U55" s="1766">
        <v>110</v>
      </c>
      <c r="V55" s="1765">
        <v>120</v>
      </c>
      <c r="W55" s="1767">
        <v>0</v>
      </c>
      <c r="X55" s="1768">
        <v>0</v>
      </c>
      <c r="Y55" s="1767">
        <v>35</v>
      </c>
      <c r="Z55" s="1768">
        <v>25</v>
      </c>
      <c r="AA55" s="1769">
        <v>0</v>
      </c>
      <c r="AB55" s="1767">
        <v>100</v>
      </c>
      <c r="AC55" s="1768">
        <v>90</v>
      </c>
      <c r="AD55" s="1767">
        <v>69</v>
      </c>
      <c r="AE55" s="1767">
        <v>40</v>
      </c>
      <c r="AF55" s="1965">
        <v>52</v>
      </c>
      <c r="AG55" s="2027">
        <v>0</v>
      </c>
      <c r="AH55" s="1967">
        <v>0</v>
      </c>
      <c r="AI55" s="1967">
        <v>0</v>
      </c>
      <c r="AJ55" s="2028">
        <v>0</v>
      </c>
      <c r="AK55" s="2029">
        <v>0</v>
      </c>
      <c r="AL55" s="2030"/>
      <c r="AM55" s="2030"/>
      <c r="AN55" s="2031"/>
      <c r="AO55" s="2032"/>
      <c r="AP55" s="1972">
        <f t="shared" si="0"/>
        <v>1158</v>
      </c>
      <c r="AQ55" s="1775">
        <f t="shared" si="1"/>
        <v>1158</v>
      </c>
      <c r="AR55" s="1775">
        <f t="shared" si="2"/>
        <v>0</v>
      </c>
      <c r="AS55" s="1869"/>
      <c r="AT55" s="1777"/>
      <c r="AU55" s="1802"/>
      <c r="AY55" s="2044">
        <v>45783</v>
      </c>
    </row>
    <row r="56" spans="2:51" ht="80.5" customHeight="1" thickTop="1" thickBot="1" x14ac:dyDescent="0.6">
      <c r="B56" s="1923"/>
      <c r="C56" s="1973"/>
      <c r="D56" s="1974"/>
      <c r="E56" s="1783"/>
      <c r="F56" s="1975"/>
      <c r="G56" s="1845" t="s">
        <v>2343</v>
      </c>
      <c r="H56" s="1846"/>
      <c r="I56" s="1929">
        <v>0</v>
      </c>
      <c r="J56" s="1846">
        <v>0</v>
      </c>
      <c r="K56" s="1848"/>
      <c r="L56" s="1929"/>
      <c r="M56" s="1978"/>
      <c r="N56" s="2019"/>
      <c r="O56" s="2022"/>
      <c r="P56" s="2023"/>
      <c r="Q56" s="2022"/>
      <c r="R56" s="2022"/>
      <c r="S56" s="2019"/>
      <c r="T56" s="2022"/>
      <c r="U56" s="2023"/>
      <c r="V56" s="2022"/>
      <c r="W56" s="2022"/>
      <c r="X56" s="2019"/>
      <c r="Y56" s="1982"/>
      <c r="Z56" s="2019"/>
      <c r="AA56" s="2023"/>
      <c r="AB56" s="1982"/>
      <c r="AC56" s="2019"/>
      <c r="AD56" s="1978"/>
      <c r="AE56" s="1978"/>
      <c r="AF56" s="1984"/>
      <c r="AG56" s="1979">
        <v>0</v>
      </c>
      <c r="AH56" s="1978">
        <v>0</v>
      </c>
      <c r="AI56" s="1978"/>
      <c r="AJ56" s="1985"/>
      <c r="AK56" s="1978"/>
      <c r="AL56" s="2030"/>
      <c r="AM56" s="2030"/>
      <c r="AN56" s="2031"/>
      <c r="AO56" s="2032"/>
      <c r="AP56" s="1987">
        <f t="shared" si="0"/>
        <v>0</v>
      </c>
      <c r="AQ56" s="1775">
        <f t="shared" si="1"/>
        <v>0</v>
      </c>
      <c r="AR56" s="1775">
        <f t="shared" si="2"/>
        <v>0</v>
      </c>
      <c r="AS56" s="1869"/>
      <c r="AT56" s="1777"/>
      <c r="AU56" s="1802"/>
    </row>
    <row r="57" spans="2:51" ht="80.5" hidden="1" customHeight="1" x14ac:dyDescent="0.6">
      <c r="B57" s="1923"/>
      <c r="C57" s="1973"/>
      <c r="D57" s="1974"/>
      <c r="E57" s="1783"/>
      <c r="F57" s="1975"/>
      <c r="G57" s="1988" t="s">
        <v>2699</v>
      </c>
      <c r="H57" s="1963"/>
      <c r="I57" s="1964"/>
      <c r="J57" s="1764"/>
      <c r="K57" s="1766"/>
      <c r="L57" s="1765"/>
      <c r="M57" s="1765"/>
      <c r="N57" s="1768"/>
      <c r="O57" s="1767"/>
      <c r="P57" s="1769"/>
      <c r="Q57" s="1767"/>
      <c r="R57" s="1767"/>
      <c r="S57" s="1768"/>
      <c r="T57" s="1767"/>
      <c r="U57" s="1769"/>
      <c r="V57" s="1767"/>
      <c r="W57" s="1765"/>
      <c r="X57" s="2027"/>
      <c r="Y57" s="2029"/>
      <c r="Z57" s="1764"/>
      <c r="AA57" s="1766"/>
      <c r="AB57" s="2029"/>
      <c r="AC57" s="1764"/>
      <c r="AD57" s="2029"/>
      <c r="AE57" s="2029"/>
      <c r="AF57" s="2033"/>
      <c r="AG57" s="2027"/>
      <c r="AH57" s="2029"/>
      <c r="AI57" s="1967"/>
      <c r="AJ57" s="2028"/>
      <c r="AK57" s="2034"/>
      <c r="AL57" s="1968"/>
      <c r="AM57" s="1969"/>
      <c r="AN57" s="1970"/>
      <c r="AO57" s="1971"/>
      <c r="AP57" s="2035">
        <f>SUM(I57:AM57)</f>
        <v>0</v>
      </c>
      <c r="AQ57" s="1775">
        <f t="shared" si="1"/>
        <v>0</v>
      </c>
      <c r="AR57" s="1775">
        <f t="shared" si="2"/>
        <v>0</v>
      </c>
      <c r="AS57" s="1869"/>
      <c r="AT57" s="1777"/>
      <c r="AU57" s="1802"/>
    </row>
    <row r="58" spans="2:51" ht="80.5" hidden="1" customHeight="1" x14ac:dyDescent="0.6">
      <c r="B58" s="1923"/>
      <c r="C58" s="1973"/>
      <c r="D58" s="1974"/>
      <c r="E58" s="1783"/>
      <c r="F58" s="1975"/>
      <c r="G58" s="1845" t="s">
        <v>2343</v>
      </c>
      <c r="H58" s="1846"/>
      <c r="I58" s="1847"/>
      <c r="J58" s="1976"/>
      <c r="K58" s="1989"/>
      <c r="L58" s="2036"/>
      <c r="M58" s="2037"/>
      <c r="N58" s="1976"/>
      <c r="O58" s="1990"/>
      <c r="P58" s="1989"/>
      <c r="Q58" s="2036"/>
      <c r="R58" s="2037"/>
      <c r="S58" s="1976"/>
      <c r="T58" s="1847"/>
      <c r="U58" s="1989"/>
      <c r="V58" s="2036"/>
      <c r="W58" s="2037"/>
      <c r="X58" s="1976"/>
      <c r="Y58" s="1847"/>
      <c r="Z58" s="1976"/>
      <c r="AA58" s="1989"/>
      <c r="AB58" s="2036"/>
      <c r="AC58" s="1976"/>
      <c r="AD58" s="1978"/>
      <c r="AE58" s="1978"/>
      <c r="AF58" s="1984"/>
      <c r="AG58" s="1979"/>
      <c r="AH58" s="2038"/>
      <c r="AI58" s="2038"/>
      <c r="AJ58" s="1985"/>
      <c r="AK58" s="1978"/>
      <c r="AL58" s="1985"/>
      <c r="AM58" s="1985"/>
      <c r="AN58" s="1978"/>
      <c r="AO58" s="1986"/>
      <c r="AP58" s="2039">
        <f>SUM(H58:AM58)</f>
        <v>0</v>
      </c>
      <c r="AQ58" s="1775">
        <f t="shared" si="1"/>
        <v>0</v>
      </c>
      <c r="AR58" s="1775">
        <f t="shared" si="2"/>
        <v>0</v>
      </c>
      <c r="AS58" s="1869"/>
      <c r="AT58" s="1777"/>
      <c r="AU58" s="1802"/>
    </row>
    <row r="59" spans="2:51" ht="76.5" customHeight="1" thickBot="1" x14ac:dyDescent="0.6">
      <c r="B59" s="1923"/>
      <c r="C59" s="2015"/>
      <c r="D59" s="2016"/>
      <c r="E59" s="1840"/>
      <c r="F59" s="2017"/>
      <c r="G59" s="1841" t="s">
        <v>2682</v>
      </c>
      <c r="H59" s="1854"/>
      <c r="I59" s="1855"/>
      <c r="J59" s="1854"/>
      <c r="K59" s="1856"/>
      <c r="L59" s="2003"/>
      <c r="M59" s="2003"/>
      <c r="N59" s="2004"/>
      <c r="O59" s="2003"/>
      <c r="P59" s="2005"/>
      <c r="Q59" s="2003"/>
      <c r="R59" s="2003"/>
      <c r="S59" s="2004"/>
      <c r="T59" s="2003"/>
      <c r="U59" s="2005"/>
      <c r="V59" s="2003"/>
      <c r="W59" s="2003"/>
      <c r="X59" s="2006"/>
      <c r="Y59" s="2003"/>
      <c r="Z59" s="2004"/>
      <c r="AA59" s="2005"/>
      <c r="AB59" s="2003"/>
      <c r="AC59" s="2004"/>
      <c r="AD59" s="2003"/>
      <c r="AE59" s="2003"/>
      <c r="AF59" s="2007"/>
      <c r="AG59" s="2004"/>
      <c r="AH59" s="2003"/>
      <c r="AI59" s="2003"/>
      <c r="AJ59" s="2008"/>
      <c r="AK59" s="2003"/>
      <c r="AL59" s="2030"/>
      <c r="AM59" s="2030"/>
      <c r="AN59" s="2031"/>
      <c r="AO59" s="2032"/>
      <c r="AP59" s="2010">
        <f t="shared" si="0"/>
        <v>0</v>
      </c>
      <c r="AQ59" s="1775">
        <f t="shared" si="1"/>
        <v>0</v>
      </c>
      <c r="AR59" s="1775">
        <f t="shared" si="2"/>
        <v>0</v>
      </c>
      <c r="AS59" s="1869"/>
      <c r="AT59" s="1777"/>
      <c r="AU59" s="1802"/>
    </row>
    <row r="60" spans="2:51" ht="80.5" hidden="1" customHeight="1" x14ac:dyDescent="0.6">
      <c r="B60" s="2011">
        <v>9</v>
      </c>
      <c r="C60" s="2012" t="s">
        <v>2707</v>
      </c>
      <c r="D60" s="2013" t="s">
        <v>2708</v>
      </c>
      <c r="E60" s="1827" t="s">
        <v>2704</v>
      </c>
      <c r="F60" s="2014">
        <v>130</v>
      </c>
      <c r="G60" s="1763" t="s">
        <v>2342</v>
      </c>
      <c r="H60" s="2020"/>
      <c r="I60" s="2026"/>
      <c r="J60" s="1764"/>
      <c r="K60" s="1766"/>
      <c r="L60" s="1765"/>
      <c r="M60" s="1765"/>
      <c r="N60" s="1768"/>
      <c r="O60" s="1767"/>
      <c r="P60" s="1769"/>
      <c r="Q60" s="1767"/>
      <c r="R60" s="1967"/>
      <c r="S60" s="1768"/>
      <c r="T60" s="1767"/>
      <c r="U60" s="1769"/>
      <c r="V60" s="1767"/>
      <c r="W60" s="1765"/>
      <c r="X60" s="2027"/>
      <c r="Y60" s="2029"/>
      <c r="Z60" s="1764"/>
      <c r="AA60" s="1766"/>
      <c r="AB60" s="2029"/>
      <c r="AC60" s="1764"/>
      <c r="AD60" s="2029"/>
      <c r="AE60" s="2029"/>
      <c r="AF60" s="2033"/>
      <c r="AG60" s="2027"/>
      <c r="AH60" s="2029"/>
      <c r="AI60" s="1967"/>
      <c r="AJ60" s="2028"/>
      <c r="AK60" s="2034"/>
      <c r="AL60" s="1968"/>
      <c r="AM60" s="1969"/>
      <c r="AN60" s="1970"/>
      <c r="AO60" s="1971"/>
      <c r="AP60" s="2035">
        <f>SUM(I60:AM60)</f>
        <v>0</v>
      </c>
      <c r="AQ60" s="1775">
        <f t="shared" si="1"/>
        <v>0</v>
      </c>
      <c r="AR60" s="1775">
        <f t="shared" si="2"/>
        <v>0</v>
      </c>
      <c r="AS60" s="1869"/>
      <c r="AT60" s="1777"/>
      <c r="AU60" s="1802"/>
    </row>
    <row r="61" spans="2:51" ht="80.5" hidden="1" customHeight="1" x14ac:dyDescent="0.6">
      <c r="B61" s="1923"/>
      <c r="C61" s="1973"/>
      <c r="D61" s="1974"/>
      <c r="E61" s="1783"/>
      <c r="F61" s="1975"/>
      <c r="G61" s="1845" t="s">
        <v>2343</v>
      </c>
      <c r="H61" s="1846"/>
      <c r="I61" s="1929"/>
      <c r="J61" s="1976"/>
      <c r="K61" s="1989"/>
      <c r="L61" s="1847"/>
      <c r="M61" s="1847"/>
      <c r="N61" s="1979"/>
      <c r="O61" s="1978"/>
      <c r="P61" s="1980"/>
      <c r="Q61" s="1978"/>
      <c r="R61" s="1978"/>
      <c r="S61" s="1979"/>
      <c r="T61" s="1978"/>
      <c r="U61" s="1980"/>
      <c r="V61" s="1978"/>
      <c r="W61" s="1981"/>
      <c r="X61" s="1979"/>
      <c r="Y61" s="1978"/>
      <c r="Z61" s="1979"/>
      <c r="AA61" s="1980"/>
      <c r="AB61" s="1978"/>
      <c r="AC61" s="1998"/>
      <c r="AD61" s="1978"/>
      <c r="AE61" s="1978"/>
      <c r="AF61" s="1984"/>
      <c r="AG61" s="1979"/>
      <c r="AH61" s="2038"/>
      <c r="AI61" s="2038"/>
      <c r="AJ61" s="1985"/>
      <c r="AK61" s="1978"/>
      <c r="AL61" s="1985"/>
      <c r="AM61" s="1985"/>
      <c r="AN61" s="1978"/>
      <c r="AO61" s="1986"/>
      <c r="AP61" s="2039">
        <f>SUM(I61:AM61)</f>
        <v>0</v>
      </c>
      <c r="AQ61" s="1775">
        <f t="shared" si="1"/>
        <v>0</v>
      </c>
      <c r="AR61" s="1775">
        <f t="shared" si="2"/>
        <v>0</v>
      </c>
      <c r="AS61" s="1869"/>
      <c r="AT61" s="1777"/>
      <c r="AU61" s="1802"/>
    </row>
    <row r="62" spans="2:51" ht="80.5" hidden="1" customHeight="1" thickBot="1" x14ac:dyDescent="0.6">
      <c r="B62" s="1999"/>
      <c r="C62" s="2000"/>
      <c r="D62" s="2001"/>
      <c r="E62" s="1839"/>
      <c r="F62" s="2017"/>
      <c r="G62" s="1841" t="s">
        <v>2682</v>
      </c>
      <c r="H62" s="1854"/>
      <c r="I62" s="1855"/>
      <c r="J62" s="1854"/>
      <c r="K62" s="1856"/>
      <c r="L62" s="1855"/>
      <c r="M62" s="2003"/>
      <c r="N62" s="2004"/>
      <c r="O62" s="2003"/>
      <c r="P62" s="2005"/>
      <c r="Q62" s="2003"/>
      <c r="R62" s="2003"/>
      <c r="S62" s="2004"/>
      <c r="T62" s="2003"/>
      <c r="U62" s="2005"/>
      <c r="V62" s="2003"/>
      <c r="W62" s="2003"/>
      <c r="X62" s="2004"/>
      <c r="Y62" s="2003"/>
      <c r="Z62" s="2006"/>
      <c r="AA62" s="2042"/>
      <c r="AB62" s="2003"/>
      <c r="AC62" s="2004"/>
      <c r="AD62" s="2003"/>
      <c r="AE62" s="2003"/>
      <c r="AF62" s="2007"/>
      <c r="AG62" s="2004"/>
      <c r="AH62" s="2003"/>
      <c r="AI62" s="2003"/>
      <c r="AJ62" s="2008"/>
      <c r="AK62" s="2003"/>
      <c r="AL62" s="2008"/>
      <c r="AM62" s="2008"/>
      <c r="AN62" s="2003"/>
      <c r="AO62" s="2009"/>
      <c r="AP62" s="2043">
        <f>SUM(I62:AM62)</f>
        <v>0</v>
      </c>
      <c r="AQ62" s="1775">
        <f t="shared" si="1"/>
        <v>0</v>
      </c>
      <c r="AR62" s="1775">
        <f t="shared" si="2"/>
        <v>0</v>
      </c>
      <c r="AS62" s="1869"/>
      <c r="AT62" s="1777"/>
      <c r="AU62" s="1802"/>
    </row>
    <row r="63" spans="2:51" ht="80.5" customHeight="1" thickBot="1" x14ac:dyDescent="0.6">
      <c r="B63" s="2011">
        <v>10</v>
      </c>
      <c r="C63" s="2012" t="s">
        <v>520</v>
      </c>
      <c r="D63" s="2013" t="s">
        <v>2709</v>
      </c>
      <c r="E63" s="1827" t="s">
        <v>2704</v>
      </c>
      <c r="F63" s="2014">
        <v>130</v>
      </c>
      <c r="G63" s="1763" t="s">
        <v>2342</v>
      </c>
      <c r="H63" s="1963"/>
      <c r="I63" s="1964"/>
      <c r="J63" s="1764"/>
      <c r="K63" s="1766"/>
      <c r="L63" s="1765"/>
      <c r="M63" s="1765"/>
      <c r="N63" s="1768">
        <v>67</v>
      </c>
      <c r="O63" s="1767">
        <v>75</v>
      </c>
      <c r="P63" s="1769">
        <v>65</v>
      </c>
      <c r="Q63" s="1767">
        <v>75</v>
      </c>
      <c r="R63" s="1767">
        <v>74</v>
      </c>
      <c r="S63" s="1768">
        <v>42</v>
      </c>
      <c r="T63" s="1767">
        <v>0</v>
      </c>
      <c r="U63" s="1769">
        <v>0</v>
      </c>
      <c r="V63" s="1767">
        <v>0</v>
      </c>
      <c r="W63" s="1765">
        <v>0</v>
      </c>
      <c r="X63" s="2027">
        <v>0</v>
      </c>
      <c r="Y63" s="2029">
        <v>0</v>
      </c>
      <c r="Z63" s="1764">
        <v>0</v>
      </c>
      <c r="AA63" s="1766">
        <v>0</v>
      </c>
      <c r="AB63" s="2029">
        <v>0</v>
      </c>
      <c r="AC63" s="1764">
        <v>0</v>
      </c>
      <c r="AD63" s="2029">
        <v>0</v>
      </c>
      <c r="AE63" s="2029">
        <v>50</v>
      </c>
      <c r="AF63" s="2033">
        <v>50</v>
      </c>
      <c r="AG63" s="2027">
        <v>0</v>
      </c>
      <c r="AH63" s="2029">
        <v>0</v>
      </c>
      <c r="AI63" s="1967">
        <v>0</v>
      </c>
      <c r="AJ63" s="2028">
        <v>0</v>
      </c>
      <c r="AK63" s="2034">
        <v>0</v>
      </c>
      <c r="AL63" s="1968"/>
      <c r="AM63" s="1969"/>
      <c r="AN63" s="1970"/>
      <c r="AO63" s="1971"/>
      <c r="AP63" s="2035">
        <f>SUM(I63:AM63)</f>
        <v>498</v>
      </c>
      <c r="AQ63" s="1775">
        <f t="shared" si="1"/>
        <v>498</v>
      </c>
      <c r="AR63" s="1775">
        <f t="shared" si="2"/>
        <v>0</v>
      </c>
      <c r="AS63" s="1869"/>
      <c r="AT63" s="1777"/>
      <c r="AU63" s="1802"/>
    </row>
    <row r="64" spans="2:51" ht="80.5" customHeight="1" thickBot="1" x14ac:dyDescent="0.6">
      <c r="B64" s="1923"/>
      <c r="C64" s="1973"/>
      <c r="D64" s="1974"/>
      <c r="E64" s="1783"/>
      <c r="F64" s="1975"/>
      <c r="G64" s="1845" t="s">
        <v>2343</v>
      </c>
      <c r="H64" s="1846"/>
      <c r="I64" s="1847"/>
      <c r="J64" s="1976"/>
      <c r="K64" s="1989"/>
      <c r="L64" s="2036"/>
      <c r="M64" s="2037"/>
      <c r="N64" s="1976"/>
      <c r="O64" s="1847"/>
      <c r="P64" s="1989"/>
      <c r="Q64" s="2036"/>
      <c r="R64" s="2037"/>
      <c r="S64" s="1976"/>
      <c r="T64" s="1847"/>
      <c r="U64" s="1989"/>
      <c r="V64" s="2036"/>
      <c r="W64" s="2037"/>
      <c r="X64" s="1976"/>
      <c r="Y64" s="1847"/>
      <c r="Z64" s="1976"/>
      <c r="AA64" s="1989"/>
      <c r="AB64" s="2036"/>
      <c r="AC64" s="1976"/>
      <c r="AD64" s="1978"/>
      <c r="AE64" s="1978"/>
      <c r="AF64" s="1984"/>
      <c r="AG64" s="1979">
        <v>0</v>
      </c>
      <c r="AH64" s="2038">
        <v>0</v>
      </c>
      <c r="AI64" s="2038"/>
      <c r="AJ64" s="1985"/>
      <c r="AK64" s="1978"/>
      <c r="AL64" s="1985"/>
      <c r="AM64" s="1985"/>
      <c r="AN64" s="1978"/>
      <c r="AO64" s="1986"/>
      <c r="AP64" s="2039">
        <f>SUM(H64:AM64)</f>
        <v>0</v>
      </c>
      <c r="AQ64" s="1775">
        <f t="shared" si="1"/>
        <v>0</v>
      </c>
      <c r="AR64" s="1775">
        <f t="shared" si="2"/>
        <v>0</v>
      </c>
      <c r="AS64" s="1869"/>
      <c r="AT64" s="1777"/>
      <c r="AU64" s="1802"/>
    </row>
    <row r="65" spans="2:47" ht="80.5" customHeight="1" thickBot="1" x14ac:dyDescent="0.6">
      <c r="B65" s="1923"/>
      <c r="C65" s="1973"/>
      <c r="D65" s="1974"/>
      <c r="E65" s="1783"/>
      <c r="F65" s="1975"/>
      <c r="G65" s="1988" t="s">
        <v>2699</v>
      </c>
      <c r="H65" s="1963"/>
      <c r="I65" s="1964"/>
      <c r="J65" s="1764"/>
      <c r="K65" s="1766"/>
      <c r="L65" s="1765">
        <v>0</v>
      </c>
      <c r="M65" s="1765">
        <v>0</v>
      </c>
      <c r="N65" s="1768">
        <v>0</v>
      </c>
      <c r="O65" s="1767">
        <v>0</v>
      </c>
      <c r="P65" s="1769">
        <v>0</v>
      </c>
      <c r="Q65" s="1767">
        <v>0</v>
      </c>
      <c r="R65" s="1767">
        <v>30</v>
      </c>
      <c r="S65" s="1768">
        <v>0</v>
      </c>
      <c r="T65" s="1767">
        <v>0</v>
      </c>
      <c r="U65" s="1769">
        <v>0</v>
      </c>
      <c r="V65" s="1767">
        <v>0</v>
      </c>
      <c r="W65" s="1765">
        <v>0</v>
      </c>
      <c r="X65" s="2027">
        <v>30</v>
      </c>
      <c r="Y65" s="2029">
        <v>0</v>
      </c>
      <c r="Z65" s="1764">
        <v>0</v>
      </c>
      <c r="AA65" s="1766">
        <v>0</v>
      </c>
      <c r="AB65" s="2029">
        <v>0</v>
      </c>
      <c r="AC65" s="1764">
        <v>0</v>
      </c>
      <c r="AD65" s="2029">
        <v>0</v>
      </c>
      <c r="AE65" s="2029">
        <v>0</v>
      </c>
      <c r="AF65" s="2033">
        <v>0</v>
      </c>
      <c r="AG65" s="2027">
        <v>0</v>
      </c>
      <c r="AH65" s="2029">
        <v>0</v>
      </c>
      <c r="AI65" s="1967">
        <v>0</v>
      </c>
      <c r="AJ65" s="2028">
        <v>0</v>
      </c>
      <c r="AK65" s="2034">
        <v>0</v>
      </c>
      <c r="AL65" s="1968"/>
      <c r="AM65" s="1969"/>
      <c r="AN65" s="1970"/>
      <c r="AO65" s="1971"/>
      <c r="AP65" s="2035">
        <f>SUM(I65:AM65)</f>
        <v>60</v>
      </c>
      <c r="AQ65" s="1775">
        <f t="shared" si="1"/>
        <v>60</v>
      </c>
      <c r="AR65" s="1775">
        <f t="shared" si="2"/>
        <v>0</v>
      </c>
      <c r="AS65" s="1869"/>
      <c r="AT65" s="1777"/>
      <c r="AU65" s="1802"/>
    </row>
    <row r="66" spans="2:47" ht="80.5" customHeight="1" thickBot="1" x14ac:dyDescent="0.6">
      <c r="B66" s="1923"/>
      <c r="C66" s="1973"/>
      <c r="D66" s="1974"/>
      <c r="E66" s="1783"/>
      <c r="F66" s="1975"/>
      <c r="G66" s="1845" t="s">
        <v>2343</v>
      </c>
      <c r="H66" s="1846"/>
      <c r="I66" s="1847">
        <v>0</v>
      </c>
      <c r="J66" s="1976">
        <v>0</v>
      </c>
      <c r="K66" s="1989">
        <v>0</v>
      </c>
      <c r="L66" s="2036">
        <v>0</v>
      </c>
      <c r="M66" s="2037">
        <v>0</v>
      </c>
      <c r="N66" s="1976">
        <v>0</v>
      </c>
      <c r="O66" s="1847"/>
      <c r="P66" s="1989">
        <v>0</v>
      </c>
      <c r="Q66" s="2036">
        <v>0</v>
      </c>
      <c r="R66" s="2037">
        <v>0</v>
      </c>
      <c r="S66" s="1976">
        <v>0</v>
      </c>
      <c r="T66" s="1847">
        <v>0</v>
      </c>
      <c r="U66" s="1989"/>
      <c r="V66" s="2036">
        <v>0</v>
      </c>
      <c r="W66" s="2037">
        <v>0</v>
      </c>
      <c r="X66" s="1976">
        <v>0</v>
      </c>
      <c r="Y66" s="1847">
        <v>0</v>
      </c>
      <c r="Z66" s="1976">
        <v>0</v>
      </c>
      <c r="AA66" s="1989">
        <v>0</v>
      </c>
      <c r="AB66" s="2036">
        <v>0</v>
      </c>
      <c r="AC66" s="1976">
        <v>0</v>
      </c>
      <c r="AD66" s="1978">
        <v>0</v>
      </c>
      <c r="AE66" s="1978">
        <v>0</v>
      </c>
      <c r="AF66" s="1984">
        <v>0</v>
      </c>
      <c r="AG66" s="1979">
        <v>0</v>
      </c>
      <c r="AH66" s="2038">
        <v>0</v>
      </c>
      <c r="AI66" s="2038"/>
      <c r="AJ66" s="1985"/>
      <c r="AK66" s="1978"/>
      <c r="AL66" s="1985"/>
      <c r="AM66" s="1985"/>
      <c r="AN66" s="1978"/>
      <c r="AO66" s="1986"/>
      <c r="AP66" s="2039">
        <f>SUM(H66:AM66)</f>
        <v>0</v>
      </c>
      <c r="AQ66" s="1775">
        <f t="shared" si="1"/>
        <v>0</v>
      </c>
      <c r="AR66" s="1775">
        <f t="shared" si="2"/>
        <v>0</v>
      </c>
      <c r="AS66" s="1869"/>
      <c r="AT66" s="1777"/>
      <c r="AU66" s="1802"/>
    </row>
    <row r="67" spans="2:47" ht="80.5" customHeight="1" thickBot="1" x14ac:dyDescent="0.6">
      <c r="B67" s="1999"/>
      <c r="C67" s="2000"/>
      <c r="D67" s="2001"/>
      <c r="E67" s="1839"/>
      <c r="F67" s="2017"/>
      <c r="G67" s="1841" t="s">
        <v>2682</v>
      </c>
      <c r="H67" s="1854"/>
      <c r="I67" s="1855"/>
      <c r="J67" s="1854"/>
      <c r="K67" s="1856"/>
      <c r="L67" s="1855"/>
      <c r="M67" s="2003"/>
      <c r="N67" s="2004"/>
      <c r="O67" s="2003"/>
      <c r="P67" s="2005"/>
      <c r="Q67" s="2003"/>
      <c r="R67" s="2003"/>
      <c r="S67" s="2004"/>
      <c r="T67" s="2003"/>
      <c r="U67" s="2005"/>
      <c r="V67" s="2003"/>
      <c r="W67" s="2003"/>
      <c r="X67" s="2004"/>
      <c r="Y67" s="2003"/>
      <c r="Z67" s="2006"/>
      <c r="AA67" s="2042"/>
      <c r="AB67" s="2003"/>
      <c r="AC67" s="2004"/>
      <c r="AD67" s="2003"/>
      <c r="AE67" s="2003"/>
      <c r="AF67" s="2007"/>
      <c r="AG67" s="2004"/>
      <c r="AH67" s="2003"/>
      <c r="AI67" s="2003"/>
      <c r="AJ67" s="2008"/>
      <c r="AK67" s="2003"/>
      <c r="AL67" s="2008"/>
      <c r="AM67" s="2008"/>
      <c r="AN67" s="2003"/>
      <c r="AO67" s="2009"/>
      <c r="AP67" s="2043">
        <f>SUM(I67:AM67)</f>
        <v>0</v>
      </c>
      <c r="AQ67" s="1775">
        <f t="shared" si="1"/>
        <v>0</v>
      </c>
      <c r="AR67" s="1775">
        <f t="shared" si="2"/>
        <v>0</v>
      </c>
      <c r="AS67" s="1869"/>
      <c r="AT67" s="1777"/>
      <c r="AU67" s="1802"/>
    </row>
    <row r="68" spans="2:47" ht="76.75" hidden="1" customHeight="1" x14ac:dyDescent="0.55000000000000004">
      <c r="B68" s="2011">
        <v>9</v>
      </c>
      <c r="C68" s="2012" t="s">
        <v>2707</v>
      </c>
      <c r="D68" s="2013" t="s">
        <v>2708</v>
      </c>
      <c r="E68" s="1827" t="s">
        <v>2704</v>
      </c>
      <c r="F68" s="2014">
        <v>130</v>
      </c>
      <c r="G68" s="1763" t="s">
        <v>2342</v>
      </c>
      <c r="H68" s="2020"/>
      <c r="I68" s="2026"/>
      <c r="J68" s="1764"/>
      <c r="K68" s="1766"/>
      <c r="L68" s="1765"/>
      <c r="M68" s="1765"/>
      <c r="N68" s="1768"/>
      <c r="O68" s="1767"/>
      <c r="P68" s="1769"/>
      <c r="Q68" s="1767"/>
      <c r="R68" s="1967"/>
      <c r="S68" s="1768"/>
      <c r="T68" s="1767"/>
      <c r="U68" s="1769"/>
      <c r="V68" s="1767"/>
      <c r="W68" s="1765"/>
      <c r="X68" s="2027"/>
      <c r="Y68" s="2029"/>
      <c r="Z68" s="1764"/>
      <c r="AA68" s="1766"/>
      <c r="AB68" s="2029"/>
      <c r="AC68" s="1764"/>
      <c r="AD68" s="2029"/>
      <c r="AE68" s="2029"/>
      <c r="AF68" s="2033"/>
      <c r="AG68" s="2027"/>
      <c r="AH68" s="2029"/>
      <c r="AI68" s="1967"/>
      <c r="AJ68" s="2028"/>
      <c r="AK68" s="2034"/>
      <c r="AL68" s="1968"/>
      <c r="AM68" s="1969"/>
      <c r="AN68" s="1970"/>
      <c r="AO68" s="1971"/>
      <c r="AP68" s="2035">
        <f>SUM(I68:AM68)</f>
        <v>0</v>
      </c>
      <c r="AQ68" s="2122"/>
      <c r="AR68" s="2122"/>
      <c r="AS68" s="1869"/>
      <c r="AT68" s="1777"/>
      <c r="AU68" s="1802"/>
    </row>
    <row r="69" spans="2:47" ht="76.75" hidden="1" customHeight="1" x14ac:dyDescent="0.55000000000000004">
      <c r="B69" s="1923"/>
      <c r="C69" s="1973"/>
      <c r="D69" s="1974"/>
      <c r="E69" s="1783"/>
      <c r="F69" s="1975"/>
      <c r="G69" s="1845" t="s">
        <v>2343</v>
      </c>
      <c r="H69" s="1846"/>
      <c r="I69" s="1929"/>
      <c r="J69" s="1976"/>
      <c r="K69" s="1989"/>
      <c r="L69" s="1847"/>
      <c r="M69" s="1847"/>
      <c r="N69" s="1979"/>
      <c r="O69" s="1978"/>
      <c r="P69" s="1980"/>
      <c r="Q69" s="1978"/>
      <c r="R69" s="1978"/>
      <c r="S69" s="1979"/>
      <c r="T69" s="1978"/>
      <c r="U69" s="1980"/>
      <c r="V69" s="1978"/>
      <c r="W69" s="1981"/>
      <c r="X69" s="1979"/>
      <c r="Y69" s="1978"/>
      <c r="Z69" s="1979"/>
      <c r="AA69" s="1980"/>
      <c r="AB69" s="1978"/>
      <c r="AC69" s="1998"/>
      <c r="AD69" s="1978"/>
      <c r="AE69" s="1978"/>
      <c r="AF69" s="1984"/>
      <c r="AG69" s="1979"/>
      <c r="AH69" s="2038"/>
      <c r="AI69" s="2038"/>
      <c r="AJ69" s="1985"/>
      <c r="AK69" s="1978"/>
      <c r="AL69" s="1985"/>
      <c r="AM69" s="1985"/>
      <c r="AN69" s="1978"/>
      <c r="AO69" s="1986"/>
      <c r="AP69" s="2039">
        <f>SUM(I69:AM69)</f>
        <v>0</v>
      </c>
      <c r="AQ69" s="2123"/>
      <c r="AR69" s="2123"/>
      <c r="AS69" s="1869"/>
      <c r="AT69" s="1777"/>
      <c r="AU69" s="1802"/>
    </row>
    <row r="70" spans="2:47" ht="80.5" hidden="1" customHeight="1" thickBot="1" x14ac:dyDescent="0.6">
      <c r="B70" s="1999"/>
      <c r="C70" s="2000"/>
      <c r="D70" s="2001"/>
      <c r="E70" s="1839"/>
      <c r="F70" s="2017"/>
      <c r="G70" s="1841" t="s">
        <v>2682</v>
      </c>
      <c r="H70" s="1854"/>
      <c r="I70" s="1855"/>
      <c r="J70" s="1854"/>
      <c r="K70" s="1856"/>
      <c r="L70" s="1855"/>
      <c r="M70" s="2003"/>
      <c r="N70" s="2004"/>
      <c r="O70" s="2003"/>
      <c r="P70" s="2005"/>
      <c r="Q70" s="2003"/>
      <c r="R70" s="2003"/>
      <c r="S70" s="2004"/>
      <c r="T70" s="2003"/>
      <c r="U70" s="2005"/>
      <c r="V70" s="2003"/>
      <c r="W70" s="2003"/>
      <c r="X70" s="2004"/>
      <c r="Y70" s="2003"/>
      <c r="Z70" s="2006"/>
      <c r="AA70" s="2042"/>
      <c r="AB70" s="2003"/>
      <c r="AC70" s="2004"/>
      <c r="AD70" s="2003"/>
      <c r="AE70" s="2003"/>
      <c r="AF70" s="2007"/>
      <c r="AG70" s="2004"/>
      <c r="AH70" s="2003"/>
      <c r="AI70" s="2003"/>
      <c r="AJ70" s="2008"/>
      <c r="AK70" s="2003"/>
      <c r="AL70" s="2008"/>
      <c r="AM70" s="2008"/>
      <c r="AN70" s="2003"/>
      <c r="AO70" s="2009"/>
      <c r="AP70" s="2043">
        <f>SUM(I70:AM70)</f>
        <v>0</v>
      </c>
      <c r="AQ70" s="2124"/>
      <c r="AR70" s="2124"/>
      <c r="AS70" s="1869"/>
      <c r="AT70" s="2045"/>
      <c r="AU70" s="1802"/>
    </row>
    <row r="71" spans="2:47" ht="105" customHeight="1" thickTop="1" thickBot="1" x14ac:dyDescent="0.6">
      <c r="B71" s="2046" t="s">
        <v>2710</v>
      </c>
      <c r="C71" s="2047"/>
      <c r="D71" s="2047"/>
      <c r="E71" s="2047"/>
      <c r="F71" s="2047"/>
      <c r="G71" s="2047"/>
      <c r="H71" s="2048">
        <f>SUM(H16,H8,H11,H13,H19,H21,H24,H27,H39,H42,H45,H48,H53,H56,H61,H64,H69,H30,H34,H32,H66,H58,H50,H36)</f>
        <v>277</v>
      </c>
      <c r="I71" s="2048">
        <f>SUM(I16,I8,I11,I13,I19,I21,I24,I27,I39,I42,I45,I48,I53,I56,I61,I64,I69,I30,I34,I32,I66,I58,I50,I36)</f>
        <v>260</v>
      </c>
      <c r="J71" s="2048">
        <f t="shared" ref="J71:AF71" si="4">SUM(J16,J8,J11,J13,J19,J21,J24,J27,J39,J42,J45,J48,J53,J56,J61,J64,J69,J30,J34,J32,J66,J58,J50,J36)</f>
        <v>275</v>
      </c>
      <c r="K71" s="2049">
        <f t="shared" si="4"/>
        <v>282</v>
      </c>
      <c r="L71" s="2050">
        <f>SUM(L16,L8,L11,L13,L19,L21,L24,L27,L39,L42,L45,L48,L53,L56,L61,L64,L69,L30,L34,L32,L66,L58,L50,L36)</f>
        <v>264</v>
      </c>
      <c r="M71" s="2048">
        <f t="shared" si="4"/>
        <v>270</v>
      </c>
      <c r="N71" s="2048">
        <f t="shared" si="4"/>
        <v>275</v>
      </c>
      <c r="O71" s="2048">
        <f t="shared" si="4"/>
        <v>270</v>
      </c>
      <c r="P71" s="2049">
        <f t="shared" si="4"/>
        <v>300</v>
      </c>
      <c r="Q71" s="2050">
        <f t="shared" si="4"/>
        <v>258</v>
      </c>
      <c r="R71" s="2048">
        <f t="shared" si="4"/>
        <v>263</v>
      </c>
      <c r="S71" s="2048">
        <f t="shared" si="4"/>
        <v>255</v>
      </c>
      <c r="T71" s="2048">
        <f t="shared" si="4"/>
        <v>269</v>
      </c>
      <c r="U71" s="2049">
        <f t="shared" si="4"/>
        <v>277</v>
      </c>
      <c r="V71" s="2050">
        <f t="shared" si="4"/>
        <v>269</v>
      </c>
      <c r="W71" s="2048">
        <f t="shared" si="4"/>
        <v>278</v>
      </c>
      <c r="X71" s="2048">
        <f t="shared" si="4"/>
        <v>278</v>
      </c>
      <c r="Y71" s="2048">
        <f t="shared" si="4"/>
        <v>286</v>
      </c>
      <c r="Z71" s="2048">
        <f t="shared" si="4"/>
        <v>280</v>
      </c>
      <c r="AA71" s="2049">
        <f t="shared" si="4"/>
        <v>148</v>
      </c>
      <c r="AB71" s="2050">
        <f t="shared" si="4"/>
        <v>252</v>
      </c>
      <c r="AC71" s="2048">
        <f t="shared" si="4"/>
        <v>277</v>
      </c>
      <c r="AD71" s="2048">
        <f t="shared" si="4"/>
        <v>280</v>
      </c>
      <c r="AE71" s="2048">
        <f t="shared" si="4"/>
        <v>163</v>
      </c>
      <c r="AF71" s="2048">
        <f t="shared" si="4"/>
        <v>0</v>
      </c>
      <c r="AG71" s="2049">
        <f t="shared" ref="AG71:AO71" si="5">SUM(AG16,AG8,AG11,AG13,AG19,AG21,AG24,AG27,AG39,AG42,AG45,AG48,AG53,AG56,AG61,AG64,AG69,AG30,AG34,AG32,AG66,AG58)</f>
        <v>0</v>
      </c>
      <c r="AH71" s="2049">
        <f t="shared" si="5"/>
        <v>0</v>
      </c>
      <c r="AI71" s="2049">
        <f t="shared" si="5"/>
        <v>0</v>
      </c>
      <c r="AJ71" s="2049">
        <f t="shared" si="5"/>
        <v>0</v>
      </c>
      <c r="AK71" s="2049">
        <f t="shared" si="5"/>
        <v>0</v>
      </c>
      <c r="AL71" s="2049">
        <f t="shared" si="5"/>
        <v>0</v>
      </c>
      <c r="AM71" s="2049">
        <f t="shared" si="5"/>
        <v>0</v>
      </c>
      <c r="AN71" s="2049">
        <f t="shared" si="5"/>
        <v>0</v>
      </c>
      <c r="AO71" s="2049">
        <f t="shared" si="5"/>
        <v>0</v>
      </c>
      <c r="AP71" s="2051">
        <f>SUM(AP16,AP8,AP11,AP13,AP19,AP21,AP24,AP27,AP39,AP42,AP45,AP48,AP53,AP56,AP61,AP64,AP69)</f>
        <v>5950</v>
      </c>
      <c r="AQ71" s="2125"/>
      <c r="AR71" s="2125"/>
      <c r="AS71" s="2052"/>
      <c r="AT71" s="2053"/>
    </row>
    <row r="72" spans="2:47" ht="112" customHeight="1" thickBot="1" x14ac:dyDescent="0.6">
      <c r="B72" s="2054" t="s">
        <v>2711</v>
      </c>
      <c r="C72" s="2055"/>
      <c r="D72" s="2055"/>
      <c r="E72" s="2055"/>
      <c r="F72" s="2055"/>
      <c r="G72" s="2056"/>
      <c r="H72" s="2057">
        <f>H99</f>
        <v>0.96024590163934431</v>
      </c>
      <c r="I72" s="2058">
        <f t="shared" ref="I72:AN72" si="6">I99</f>
        <v>0.9</v>
      </c>
      <c r="J72" s="2059">
        <f t="shared" si="6"/>
        <v>0.96721311475409832</v>
      </c>
      <c r="K72" s="2060">
        <f t="shared" si="6"/>
        <v>0.98278688524590163</v>
      </c>
      <c r="L72" s="2061">
        <f t="shared" si="6"/>
        <v>0.9122950819672131</v>
      </c>
      <c r="M72" s="2061">
        <f t="shared" si="6"/>
        <v>0.93442622950819676</v>
      </c>
      <c r="N72" s="2059">
        <f t="shared" si="6"/>
        <v>0.95286885245901642</v>
      </c>
      <c r="O72" s="2061">
        <f t="shared" si="6"/>
        <v>0.93442622950819676</v>
      </c>
      <c r="P72" s="2062">
        <f t="shared" si="6"/>
        <v>0.93442622950819676</v>
      </c>
      <c r="Q72" s="2061">
        <f t="shared" si="6"/>
        <v>0.89221311475409837</v>
      </c>
      <c r="R72" s="2061">
        <f t="shared" si="6"/>
        <v>0.9122950819672131</v>
      </c>
      <c r="S72" s="2057">
        <f t="shared" si="6"/>
        <v>0.88278688524590165</v>
      </c>
      <c r="T72" s="2058">
        <f t="shared" si="6"/>
        <v>0.93073770491803276</v>
      </c>
      <c r="U72" s="2060">
        <f t="shared" si="6"/>
        <v>0.96024590163934431</v>
      </c>
      <c r="V72" s="2058">
        <f t="shared" si="6"/>
        <v>0.93073770491803276</v>
      </c>
      <c r="W72" s="2058">
        <f t="shared" si="6"/>
        <v>0.9639344262295082</v>
      </c>
      <c r="X72" s="2057">
        <f t="shared" si="6"/>
        <v>0.9639344262295082</v>
      </c>
      <c r="Y72" s="2140">
        <f t="shared" si="6"/>
        <v>0.98729508196721316</v>
      </c>
      <c r="Z72" s="2057">
        <f t="shared" si="6"/>
        <v>0.9770491803278688</v>
      </c>
      <c r="AA72" s="2141">
        <f t="shared" si="6"/>
        <v>0.54590163934426228</v>
      </c>
      <c r="AB72" s="2061">
        <f t="shared" si="6"/>
        <v>0.88688524590163931</v>
      </c>
      <c r="AC72" s="2059">
        <f t="shared" si="6"/>
        <v>0.96639344262295079</v>
      </c>
      <c r="AD72" s="2061">
        <f t="shared" si="6"/>
        <v>0.96639344262295079</v>
      </c>
      <c r="AE72" s="2058">
        <f t="shared" si="6"/>
        <v>0.58360655737704914</v>
      </c>
      <c r="AF72" s="2063">
        <f t="shared" si="6"/>
        <v>0</v>
      </c>
      <c r="AG72" s="2057">
        <f t="shared" si="6"/>
        <v>0</v>
      </c>
      <c r="AH72" s="2058">
        <f t="shared" si="6"/>
        <v>0</v>
      </c>
      <c r="AI72" s="2058">
        <f t="shared" si="6"/>
        <v>0</v>
      </c>
      <c r="AJ72" s="2064">
        <f t="shared" si="6"/>
        <v>0</v>
      </c>
      <c r="AK72" s="2058">
        <f t="shared" si="6"/>
        <v>0</v>
      </c>
      <c r="AL72" s="2064">
        <f t="shared" si="6"/>
        <v>0</v>
      </c>
      <c r="AM72" s="2064">
        <f t="shared" si="6"/>
        <v>0</v>
      </c>
      <c r="AN72" s="2058">
        <f t="shared" si="6"/>
        <v>0</v>
      </c>
      <c r="AO72" s="2065">
        <f>AO101</f>
        <v>0</v>
      </c>
      <c r="AP72" s="2066">
        <f>AVERAGE(I72:AG72)</f>
        <v>0.83475409836065562</v>
      </c>
      <c r="AQ72" s="2126"/>
      <c r="AR72" s="2126"/>
      <c r="AS72" s="2067"/>
      <c r="AT72" s="2068"/>
    </row>
    <row r="73" spans="2:47" s="2069" customFormat="1" ht="45" customHeight="1" thickTop="1" x14ac:dyDescent="0.55000000000000004">
      <c r="B73" s="1701"/>
      <c r="I73" s="2070"/>
      <c r="J73" s="2070"/>
      <c r="K73" s="2070"/>
      <c r="L73" s="2070"/>
      <c r="M73" s="2070"/>
      <c r="N73" s="2070"/>
      <c r="O73" s="2070"/>
      <c r="P73" s="2070"/>
      <c r="Q73" s="2070"/>
      <c r="R73" s="2070"/>
    </row>
    <row r="74" spans="2:47" s="2079" customFormat="1" ht="126.75" customHeight="1" x14ac:dyDescent="0.55000000000000004">
      <c r="B74" s="2071"/>
      <c r="C74" s="2072"/>
      <c r="D74" s="2073"/>
      <c r="E74" s="2071"/>
      <c r="F74" s="2071"/>
      <c r="G74" s="2074"/>
      <c r="H74" s="2075"/>
      <c r="I74" s="2075"/>
      <c r="J74" s="2075"/>
      <c r="K74" s="2075"/>
      <c r="L74" s="2075"/>
      <c r="M74" s="2075"/>
      <c r="N74" s="2075"/>
      <c r="O74" s="2075"/>
      <c r="P74" s="2075"/>
      <c r="Q74" s="2075"/>
      <c r="R74" s="2075"/>
      <c r="S74" s="2075"/>
      <c r="T74" s="2075"/>
      <c r="U74" s="2075"/>
      <c r="V74" s="2075"/>
      <c r="W74" s="2075"/>
      <c r="X74" s="2075"/>
      <c r="Y74" s="2075"/>
      <c r="Z74" s="2075"/>
      <c r="AA74" s="2075"/>
      <c r="AB74" s="2075"/>
      <c r="AC74" s="2075"/>
      <c r="AD74" s="2075"/>
      <c r="AE74" s="2075"/>
      <c r="AF74" s="2075">
        <f t="shared" ref="I74:AF74" si="7">TRUNC(AF72*100,0)</f>
        <v>0</v>
      </c>
      <c r="AG74" s="2080"/>
      <c r="AH74" s="2080"/>
      <c r="AI74" s="2080"/>
      <c r="AJ74" s="2080"/>
      <c r="AK74" s="2080"/>
      <c r="AL74" s="2080"/>
      <c r="AM74" s="2080"/>
      <c r="AN74" s="2080"/>
      <c r="AO74" s="2080"/>
      <c r="AP74" s="2081"/>
      <c r="AQ74" s="2081"/>
      <c r="AR74" s="2081"/>
      <c r="AT74" s="2082"/>
    </row>
    <row r="75" spans="2:47" s="2079" customFormat="1" ht="126.75" customHeight="1" x14ac:dyDescent="0.55000000000000004">
      <c r="B75" s="2071"/>
      <c r="C75" s="2072"/>
      <c r="D75" s="2073"/>
      <c r="E75" s="2071"/>
      <c r="F75" s="2071"/>
      <c r="G75" s="2074"/>
      <c r="H75" s="2075"/>
      <c r="I75" s="2075"/>
      <c r="J75" s="2076"/>
      <c r="K75" s="2076"/>
      <c r="L75" s="2077"/>
      <c r="M75" s="2078"/>
      <c r="N75" s="2078"/>
      <c r="O75" s="2078"/>
      <c r="P75" s="2078"/>
      <c r="Q75" s="2078"/>
      <c r="R75" s="2078"/>
      <c r="S75" s="2078"/>
      <c r="T75" s="2078"/>
      <c r="U75" s="2078"/>
      <c r="V75" s="2078"/>
      <c r="W75" s="2078"/>
      <c r="X75" s="2078"/>
      <c r="Z75" s="2078"/>
      <c r="AA75" s="2078"/>
      <c r="AB75" s="2078"/>
      <c r="AC75" s="2080"/>
      <c r="AD75" s="2080"/>
      <c r="AE75" s="2080"/>
      <c r="AF75" s="2080"/>
      <c r="AG75" s="2080"/>
      <c r="AH75" s="2080"/>
      <c r="AI75" s="2080"/>
      <c r="AJ75" s="2080"/>
      <c r="AK75" s="2080"/>
      <c r="AL75" s="2080"/>
      <c r="AM75" s="2080"/>
      <c r="AN75" s="2080"/>
      <c r="AO75" s="2080"/>
      <c r="AP75" s="2081"/>
      <c r="AQ75" s="2081"/>
      <c r="AR75" s="2081"/>
      <c r="AT75" s="2082"/>
    </row>
    <row r="76" spans="2:47" s="2079" customFormat="1" ht="126.75" customHeight="1" x14ac:dyDescent="0.55000000000000004">
      <c r="B76" s="2071"/>
      <c r="C76" s="2072"/>
      <c r="D76" s="2073"/>
      <c r="E76" s="2071"/>
      <c r="F76" s="2071"/>
      <c r="G76" s="2074"/>
      <c r="H76" s="2075"/>
      <c r="I76" s="2075"/>
      <c r="J76" s="2076"/>
      <c r="K76" s="2076"/>
      <c r="L76" s="2077"/>
      <c r="M76" s="2078"/>
      <c r="N76" s="2078"/>
      <c r="O76" s="2078"/>
      <c r="P76" s="2078"/>
      <c r="Q76" s="2078"/>
      <c r="R76" s="2078"/>
      <c r="S76" s="2078"/>
      <c r="T76" s="2078"/>
      <c r="U76" s="2078"/>
      <c r="V76" s="2078"/>
      <c r="W76" s="2078"/>
      <c r="X76" s="2078"/>
      <c r="Z76" s="2078"/>
      <c r="AA76" s="2078"/>
      <c r="AB76" s="2078"/>
      <c r="AC76" s="2080"/>
      <c r="AD76" s="2080"/>
      <c r="AE76" s="2080"/>
      <c r="AF76" s="2080"/>
      <c r="AG76" s="2080"/>
      <c r="AH76" s="2080"/>
      <c r="AI76" s="2080"/>
      <c r="AJ76" s="2080"/>
      <c r="AK76" s="2080"/>
      <c r="AL76" s="2080"/>
      <c r="AM76" s="2080"/>
      <c r="AN76" s="2080"/>
      <c r="AO76" s="2080"/>
      <c r="AP76" s="2081"/>
      <c r="AQ76" s="2081"/>
      <c r="AR76" s="2081"/>
      <c r="AT76" s="2082"/>
    </row>
    <row r="77" spans="2:47" s="2079" customFormat="1" ht="126.75" customHeight="1" x14ac:dyDescent="0.55000000000000004">
      <c r="B77" s="2071"/>
      <c r="C77" s="2072"/>
      <c r="D77" s="2073"/>
      <c r="E77" s="2071"/>
      <c r="F77" s="2071"/>
      <c r="G77" s="2074"/>
      <c r="H77" s="2075"/>
      <c r="I77" s="2075"/>
      <c r="J77" s="2076"/>
      <c r="K77" s="2076"/>
      <c r="L77" s="2077"/>
      <c r="M77" s="2078"/>
      <c r="N77" s="2078"/>
      <c r="O77" s="2078"/>
      <c r="P77" s="2078"/>
      <c r="Q77" s="2078"/>
      <c r="R77" s="2078"/>
      <c r="S77" s="2078"/>
      <c r="T77" s="2078"/>
      <c r="U77" s="2078"/>
      <c r="V77" s="2078"/>
      <c r="W77" s="2078"/>
      <c r="X77" s="2078"/>
      <c r="Z77" s="2078"/>
      <c r="AA77" s="2078"/>
      <c r="AB77" s="2078"/>
      <c r="AC77" s="2080"/>
      <c r="AD77" s="2080"/>
      <c r="AE77" s="2080"/>
      <c r="AF77" s="2080"/>
      <c r="AG77" s="2080"/>
      <c r="AH77" s="2080"/>
      <c r="AI77" s="2080"/>
      <c r="AJ77" s="2080"/>
      <c r="AK77" s="2080"/>
      <c r="AL77" s="2080"/>
      <c r="AM77" s="2080"/>
      <c r="AN77" s="2080"/>
      <c r="AO77" s="2080"/>
      <c r="AP77" s="2081"/>
      <c r="AQ77" s="2081"/>
      <c r="AR77" s="2081"/>
      <c r="AT77" s="2082"/>
    </row>
    <row r="78" spans="2:47" s="2079" customFormat="1" ht="126.75" customHeight="1" x14ac:dyDescent="0.55000000000000004">
      <c r="B78" s="2071"/>
      <c r="C78" s="2072"/>
      <c r="D78" s="2073"/>
      <c r="E78" s="2071"/>
      <c r="F78" s="2071"/>
      <c r="G78" s="2074"/>
      <c r="H78" s="2075"/>
      <c r="I78" s="2075"/>
      <c r="J78" s="2076"/>
      <c r="K78" s="2076"/>
      <c r="L78" s="2077"/>
      <c r="M78" s="2078"/>
      <c r="N78" s="2078"/>
      <c r="O78" s="2078"/>
      <c r="P78" s="2078"/>
      <c r="Q78" s="2078"/>
      <c r="R78" s="2078"/>
      <c r="S78" s="2078"/>
      <c r="T78" s="2078"/>
      <c r="U78" s="2078"/>
      <c r="V78" s="2078"/>
      <c r="W78" s="2078"/>
      <c r="X78" s="2078"/>
      <c r="Z78" s="2078"/>
      <c r="AA78" s="2078"/>
      <c r="AB78" s="2078"/>
      <c r="AC78" s="2080"/>
      <c r="AD78" s="2080"/>
      <c r="AE78" s="2080"/>
      <c r="AF78" s="2080"/>
      <c r="AG78" s="2080"/>
      <c r="AH78" s="2080"/>
      <c r="AI78" s="2080"/>
      <c r="AJ78" s="2080"/>
      <c r="AK78" s="2080"/>
      <c r="AL78" s="2080"/>
      <c r="AM78" s="2080"/>
      <c r="AN78" s="2080"/>
      <c r="AO78" s="2080"/>
      <c r="AP78" s="2081"/>
      <c r="AQ78" s="2081"/>
      <c r="AR78" s="2081"/>
      <c r="AT78" s="2082"/>
    </row>
    <row r="79" spans="2:47" s="2079" customFormat="1" ht="126.75" customHeight="1" x14ac:dyDescent="0.55000000000000004">
      <c r="B79" s="2071"/>
      <c r="C79" s="2072"/>
      <c r="D79" s="2073"/>
      <c r="E79" s="2071"/>
      <c r="F79" s="2071"/>
      <c r="G79" s="2074"/>
      <c r="H79" s="2075"/>
      <c r="I79" s="2075"/>
      <c r="J79" s="2076"/>
      <c r="K79" s="2076"/>
      <c r="L79" s="2077"/>
      <c r="M79" s="2078"/>
      <c r="N79" s="2078"/>
      <c r="O79" s="2078"/>
      <c r="P79" s="2078"/>
      <c r="Q79" s="2078"/>
      <c r="R79" s="2078"/>
      <c r="S79" s="2078"/>
      <c r="T79" s="2078"/>
      <c r="U79" s="2078"/>
      <c r="V79" s="2078"/>
      <c r="W79" s="2078"/>
      <c r="X79" s="2078"/>
      <c r="Z79" s="2078"/>
      <c r="AA79" s="2078"/>
      <c r="AB79" s="2078"/>
      <c r="AC79" s="2080"/>
      <c r="AD79" s="2080"/>
      <c r="AE79" s="2080"/>
      <c r="AF79" s="2080"/>
      <c r="AG79" s="2080"/>
      <c r="AH79" s="2080"/>
      <c r="AI79" s="2080"/>
      <c r="AJ79" s="2080"/>
      <c r="AK79" s="2080"/>
      <c r="AL79" s="2080"/>
      <c r="AM79" s="2080"/>
      <c r="AN79" s="2080"/>
      <c r="AO79" s="2080"/>
      <c r="AP79" s="2081"/>
      <c r="AQ79" s="2081"/>
      <c r="AR79" s="2081"/>
      <c r="AT79" s="2082"/>
    </row>
    <row r="80" spans="2:47" s="2079" customFormat="1" ht="126.75" customHeight="1" x14ac:dyDescent="0.55000000000000004">
      <c r="B80" s="2071"/>
      <c r="C80" s="2072"/>
      <c r="D80" s="2073"/>
      <c r="E80" s="2071"/>
      <c r="F80" s="2071"/>
      <c r="G80" s="2074"/>
      <c r="H80" s="2075"/>
      <c r="I80" s="2075"/>
      <c r="J80" s="2076"/>
      <c r="K80" s="2076"/>
      <c r="L80" s="2077"/>
      <c r="M80" s="2078"/>
      <c r="N80" s="2078"/>
      <c r="O80" s="2078"/>
      <c r="P80" s="2078"/>
      <c r="Q80" s="2078"/>
      <c r="R80" s="2078"/>
      <c r="S80" s="2078"/>
      <c r="T80" s="2078"/>
      <c r="U80" s="2078"/>
      <c r="V80" s="2078"/>
      <c r="W80" s="2078"/>
      <c r="X80" s="2078"/>
      <c r="Z80" s="2078"/>
      <c r="AA80" s="2078"/>
      <c r="AB80" s="2078"/>
      <c r="AC80" s="2080"/>
      <c r="AD80" s="2080"/>
      <c r="AE80" s="2080"/>
      <c r="AF80" s="2080"/>
      <c r="AG80" s="2080"/>
      <c r="AH80" s="2080"/>
      <c r="AI80" s="2080"/>
      <c r="AJ80" s="2080"/>
      <c r="AK80" s="2080"/>
      <c r="AL80" s="2080"/>
      <c r="AM80" s="2080"/>
      <c r="AN80" s="2080"/>
      <c r="AO80" s="2080"/>
      <c r="AP80" s="2081"/>
      <c r="AQ80" s="2081"/>
      <c r="AR80" s="2081"/>
      <c r="AT80" s="2082"/>
    </row>
    <row r="81" spans="2:48" s="2079" customFormat="1" ht="126.75" customHeight="1" x14ac:dyDescent="0.55000000000000004">
      <c r="B81" s="2071"/>
      <c r="C81" s="2072"/>
      <c r="D81" s="2073"/>
      <c r="E81" s="2071"/>
      <c r="F81" s="2071"/>
      <c r="G81" s="2074"/>
      <c r="H81" s="2075"/>
      <c r="I81" s="2075"/>
      <c r="J81" s="2076"/>
      <c r="K81" s="2076"/>
      <c r="L81" s="2077"/>
      <c r="M81" s="2078"/>
      <c r="N81" s="2078"/>
      <c r="O81" s="2078"/>
      <c r="P81" s="2078"/>
      <c r="Q81" s="2078"/>
      <c r="R81" s="2078"/>
      <c r="S81" s="2078"/>
      <c r="T81" s="2078"/>
      <c r="U81" s="2078"/>
      <c r="V81" s="2078"/>
      <c r="W81" s="2078"/>
      <c r="X81" s="2078"/>
      <c r="Z81" s="2078"/>
      <c r="AA81" s="2078"/>
      <c r="AB81" s="2078"/>
      <c r="AC81" s="2080"/>
      <c r="AD81" s="2080"/>
      <c r="AE81" s="2080"/>
      <c r="AF81" s="2080"/>
      <c r="AG81" s="2080"/>
      <c r="AH81" s="2080"/>
      <c r="AI81" s="2080"/>
      <c r="AJ81" s="2080"/>
      <c r="AK81" s="2080"/>
      <c r="AL81" s="2080"/>
      <c r="AM81" s="2080"/>
      <c r="AN81" s="2080"/>
      <c r="AO81" s="2080"/>
      <c r="AP81" s="2081"/>
      <c r="AQ81" s="2081"/>
      <c r="AR81" s="2081"/>
      <c r="AT81" s="2082"/>
    </row>
    <row r="82" spans="2:48" s="2079" customFormat="1" ht="126.75" customHeight="1" x14ac:dyDescent="0.55000000000000004">
      <c r="B82" s="2071"/>
      <c r="C82" s="2072"/>
      <c r="D82" s="2073"/>
      <c r="E82" s="2071"/>
      <c r="F82" s="2071"/>
      <c r="G82" s="2074"/>
      <c r="H82" s="2075"/>
      <c r="I82" s="2075"/>
      <c r="J82" s="2076"/>
      <c r="K82" s="2076"/>
      <c r="L82" s="2077"/>
      <c r="M82" s="2078"/>
      <c r="N82" s="2078"/>
      <c r="O82" s="2078"/>
      <c r="P82" s="2078"/>
      <c r="Q82" s="2078"/>
      <c r="R82" s="2078"/>
      <c r="S82" s="2078"/>
      <c r="T82" s="2078"/>
      <c r="U82" s="2078"/>
      <c r="V82" s="2078"/>
      <c r="W82" s="2078"/>
      <c r="X82" s="2078"/>
      <c r="Z82" s="2078"/>
      <c r="AA82" s="2078"/>
      <c r="AB82" s="2078"/>
      <c r="AC82" s="2080"/>
      <c r="AD82" s="2080"/>
      <c r="AE82" s="2080"/>
      <c r="AF82" s="2080"/>
      <c r="AG82" s="2080"/>
      <c r="AH82" s="2080"/>
      <c r="AI82" s="2080"/>
      <c r="AJ82" s="2080"/>
      <c r="AK82" s="2080"/>
      <c r="AL82" s="2080"/>
      <c r="AM82" s="2080"/>
      <c r="AN82" s="2080"/>
      <c r="AO82" s="2080"/>
      <c r="AP82" s="2081"/>
      <c r="AQ82" s="2081"/>
      <c r="AR82" s="2081"/>
      <c r="AT82" s="2082"/>
    </row>
    <row r="83" spans="2:48" s="2069" customFormat="1" x14ac:dyDescent="0.55000000000000004">
      <c r="B83" s="1701"/>
    </row>
    <row r="84" spans="2:48" s="2069" customFormat="1" x14ac:dyDescent="0.55000000000000004">
      <c r="B84" s="1701"/>
      <c r="AS84" s="2083"/>
    </row>
    <row r="85" spans="2:48" s="2069" customFormat="1" x14ac:dyDescent="0.55000000000000004">
      <c r="B85" s="1701"/>
      <c r="AS85" s="2083"/>
    </row>
    <row r="86" spans="2:48" s="2069" customFormat="1" x14ac:dyDescent="0.55000000000000004">
      <c r="B86" s="1701"/>
      <c r="AS86" s="2083"/>
    </row>
    <row r="87" spans="2:48" s="2069" customFormat="1" x14ac:dyDescent="0.55000000000000004">
      <c r="B87" s="1701"/>
    </row>
    <row r="88" spans="2:48" s="2069" customFormat="1" x14ac:dyDescent="0.55000000000000004">
      <c r="B88" s="1701"/>
    </row>
    <row r="89" spans="2:48" s="2069" customFormat="1" x14ac:dyDescent="0.55000000000000004">
      <c r="B89" s="1701"/>
    </row>
    <row r="90" spans="2:48" s="2069" customFormat="1" ht="78" customHeight="1" x14ac:dyDescent="0.55000000000000004">
      <c r="B90" s="1701"/>
      <c r="G90" s="2069" t="s">
        <v>2712</v>
      </c>
      <c r="H90" s="2069">
        <f>160*(H69+H48+H56+H64+H66)</f>
        <v>0</v>
      </c>
      <c r="I90" s="2069">
        <f t="shared" ref="I90:AP90" si="8">160*(I69+I48+I56+I64+I66)</f>
        <v>0</v>
      </c>
      <c r="J90" s="2069">
        <f t="shared" si="8"/>
        <v>0</v>
      </c>
      <c r="K90" s="2069">
        <f t="shared" si="8"/>
        <v>0</v>
      </c>
      <c r="L90" s="2069">
        <f t="shared" si="8"/>
        <v>0</v>
      </c>
      <c r="M90" s="2069">
        <f t="shared" si="8"/>
        <v>0</v>
      </c>
      <c r="N90" s="2069">
        <f t="shared" si="8"/>
        <v>0</v>
      </c>
      <c r="O90" s="2069">
        <f t="shared" si="8"/>
        <v>0</v>
      </c>
      <c r="P90" s="2069">
        <f t="shared" si="8"/>
        <v>0</v>
      </c>
      <c r="Q90" s="2069">
        <f t="shared" si="8"/>
        <v>0</v>
      </c>
      <c r="R90" s="2069">
        <f t="shared" si="8"/>
        <v>0</v>
      </c>
      <c r="S90" s="2069">
        <f t="shared" si="8"/>
        <v>0</v>
      </c>
      <c r="T90" s="2069">
        <f t="shared" si="8"/>
        <v>0</v>
      </c>
      <c r="U90" s="2069">
        <f t="shared" si="8"/>
        <v>0</v>
      </c>
      <c r="V90" s="2069">
        <f t="shared" si="8"/>
        <v>0</v>
      </c>
      <c r="W90" s="2069">
        <f t="shared" si="8"/>
        <v>0</v>
      </c>
      <c r="X90" s="2069">
        <f t="shared" si="8"/>
        <v>0</v>
      </c>
      <c r="Y90" s="2069">
        <f t="shared" si="8"/>
        <v>0</v>
      </c>
      <c r="Z90" s="2069">
        <f t="shared" si="8"/>
        <v>0</v>
      </c>
      <c r="AA90" s="2069">
        <f t="shared" si="8"/>
        <v>0</v>
      </c>
      <c r="AB90" s="2069">
        <f t="shared" si="8"/>
        <v>0</v>
      </c>
      <c r="AC90" s="2069">
        <f t="shared" si="8"/>
        <v>0</v>
      </c>
      <c r="AD90" s="2069">
        <f t="shared" si="8"/>
        <v>1920</v>
      </c>
      <c r="AE90" s="2069">
        <f t="shared" si="8"/>
        <v>0</v>
      </c>
      <c r="AF90" s="2069">
        <f t="shared" si="8"/>
        <v>0</v>
      </c>
      <c r="AG90" s="2069">
        <f t="shared" si="8"/>
        <v>0</v>
      </c>
      <c r="AH90" s="2069">
        <f t="shared" si="8"/>
        <v>0</v>
      </c>
      <c r="AI90" s="2069">
        <f t="shared" si="8"/>
        <v>0</v>
      </c>
      <c r="AJ90" s="2069">
        <f t="shared" si="8"/>
        <v>0</v>
      </c>
      <c r="AK90" s="2069">
        <f t="shared" si="8"/>
        <v>0</v>
      </c>
      <c r="AL90" s="2069">
        <f t="shared" si="8"/>
        <v>0</v>
      </c>
      <c r="AM90" s="2069">
        <f t="shared" si="8"/>
        <v>0</v>
      </c>
      <c r="AN90" s="2069">
        <f t="shared" si="8"/>
        <v>0</v>
      </c>
      <c r="AO90" s="2069">
        <f t="shared" si="8"/>
        <v>0</v>
      </c>
      <c r="AP90" s="2069">
        <f t="shared" si="8"/>
        <v>1920</v>
      </c>
      <c r="AS90" s="2069">
        <f t="shared" ref="AS90" si="9">130*(AS69+AS48+AS56+AS64+AS66)</f>
        <v>0</v>
      </c>
      <c r="AT90" s="2069">
        <f>130*(AT69+AT48+AT53+AT56+AT61+AT64)</f>
        <v>0</v>
      </c>
      <c r="AU90" s="2069">
        <f>130*(AU69+AU48+AU53+AU56+AU61+AU64)</f>
        <v>0</v>
      </c>
      <c r="AV90" s="2069">
        <f>130*(AV69+AV48+AV53+AV56+AV61+AV64)</f>
        <v>0</v>
      </c>
    </row>
    <row r="91" spans="2:48" s="2069" customFormat="1" ht="78" customHeight="1" x14ac:dyDescent="0.55000000000000004">
      <c r="B91" s="1701"/>
      <c r="G91" s="2069" t="s">
        <v>2713</v>
      </c>
      <c r="H91" s="2069">
        <f>160*(H16+H11+H8+H13+H21)</f>
        <v>24000</v>
      </c>
      <c r="I91" s="2069">
        <f t="shared" ref="I91:AP91" si="10">160*(I16+I11+I8+I13+I21)</f>
        <v>23040</v>
      </c>
      <c r="J91" s="2069">
        <f t="shared" si="10"/>
        <v>18400</v>
      </c>
      <c r="K91" s="2069">
        <f t="shared" si="10"/>
        <v>22400</v>
      </c>
      <c r="L91" s="2069">
        <f t="shared" si="10"/>
        <v>24000</v>
      </c>
      <c r="M91" s="2069">
        <f t="shared" si="10"/>
        <v>24000</v>
      </c>
      <c r="N91" s="2069">
        <f t="shared" si="10"/>
        <v>24000</v>
      </c>
      <c r="O91" s="2069">
        <f t="shared" si="10"/>
        <v>24000</v>
      </c>
      <c r="P91" s="2069">
        <f t="shared" si="10"/>
        <v>24000</v>
      </c>
      <c r="Q91" s="2069">
        <f t="shared" si="10"/>
        <v>23200</v>
      </c>
      <c r="R91" s="2069">
        <f t="shared" si="10"/>
        <v>22560</v>
      </c>
      <c r="S91" s="2069">
        <f t="shared" si="10"/>
        <v>22560</v>
      </c>
      <c r="T91" s="2069">
        <f t="shared" si="10"/>
        <v>24000</v>
      </c>
      <c r="U91" s="2069">
        <f t="shared" si="10"/>
        <v>24000</v>
      </c>
      <c r="V91" s="2069">
        <f t="shared" si="10"/>
        <v>24000</v>
      </c>
      <c r="W91" s="2069">
        <f t="shared" si="10"/>
        <v>24000</v>
      </c>
      <c r="X91" s="2069">
        <f t="shared" si="10"/>
        <v>24000</v>
      </c>
      <c r="Y91" s="2069">
        <f t="shared" si="10"/>
        <v>26400</v>
      </c>
      <c r="Z91" s="2069">
        <f t="shared" si="10"/>
        <v>21760</v>
      </c>
      <c r="AA91" s="2069">
        <f t="shared" si="10"/>
        <v>0</v>
      </c>
      <c r="AB91" s="2069">
        <f t="shared" si="10"/>
        <v>16640</v>
      </c>
      <c r="AC91" s="2069">
        <f t="shared" si="10"/>
        <v>21600</v>
      </c>
      <c r="AD91" s="2069">
        <f t="shared" si="10"/>
        <v>24000</v>
      </c>
      <c r="AE91" s="2069">
        <f t="shared" si="10"/>
        <v>6880</v>
      </c>
      <c r="AF91" s="2069">
        <f t="shared" si="10"/>
        <v>0</v>
      </c>
      <c r="AG91" s="2069">
        <f t="shared" si="10"/>
        <v>0</v>
      </c>
      <c r="AH91" s="2069">
        <f t="shared" si="10"/>
        <v>0</v>
      </c>
      <c r="AI91" s="2069">
        <f t="shared" si="10"/>
        <v>0</v>
      </c>
      <c r="AJ91" s="2069">
        <f t="shared" si="10"/>
        <v>0</v>
      </c>
      <c r="AK91" s="2069">
        <f t="shared" si="10"/>
        <v>0</v>
      </c>
      <c r="AL91" s="2069">
        <f t="shared" si="10"/>
        <v>0</v>
      </c>
      <c r="AM91" s="2069">
        <f t="shared" si="10"/>
        <v>0</v>
      </c>
      <c r="AN91" s="2069">
        <f t="shared" si="10"/>
        <v>0</v>
      </c>
      <c r="AO91" s="2069">
        <f t="shared" si="10"/>
        <v>0</v>
      </c>
      <c r="AP91" s="2069">
        <f t="shared" si="10"/>
        <v>513440</v>
      </c>
      <c r="AS91" s="2069">
        <f t="shared" ref="AS91" si="11">130*(AS16+AS11+AS8+AS13+AS21)</f>
        <v>0</v>
      </c>
      <c r="AU91" s="2069">
        <f>150*(AU16+AU11+AU8+AU13)</f>
        <v>0</v>
      </c>
    </row>
    <row r="92" spans="2:48" s="2069" customFormat="1" x14ac:dyDescent="0.55000000000000004">
      <c r="B92" s="1701"/>
      <c r="G92" s="2069" t="s">
        <v>2714</v>
      </c>
      <c r="H92" s="2069">
        <f t="shared" ref="H92:AT92" si="12">250*(H24+H27)</f>
        <v>0</v>
      </c>
      <c r="I92" s="2069">
        <f t="shared" si="12"/>
        <v>0</v>
      </c>
      <c r="J92" s="2069">
        <f t="shared" si="12"/>
        <v>0</v>
      </c>
      <c r="K92" s="2069">
        <f t="shared" si="12"/>
        <v>0</v>
      </c>
      <c r="L92" s="2069">
        <f t="shared" si="12"/>
        <v>0</v>
      </c>
      <c r="M92" s="2069">
        <f t="shared" si="12"/>
        <v>0</v>
      </c>
      <c r="N92" s="2069">
        <f t="shared" si="12"/>
        <v>0</v>
      </c>
      <c r="O92" s="2069">
        <f t="shared" si="12"/>
        <v>0</v>
      </c>
      <c r="P92" s="2069">
        <f t="shared" si="12"/>
        <v>0</v>
      </c>
      <c r="Q92" s="2069">
        <f t="shared" si="12"/>
        <v>0</v>
      </c>
      <c r="R92" s="2069">
        <f t="shared" si="12"/>
        <v>0</v>
      </c>
      <c r="S92" s="2069">
        <f t="shared" si="12"/>
        <v>0</v>
      </c>
      <c r="T92" s="2069">
        <f t="shared" si="12"/>
        <v>0</v>
      </c>
      <c r="U92" s="2069">
        <f t="shared" si="12"/>
        <v>0</v>
      </c>
      <c r="V92" s="2069">
        <f t="shared" si="12"/>
        <v>0</v>
      </c>
      <c r="W92" s="2069">
        <f t="shared" si="12"/>
        <v>0</v>
      </c>
      <c r="X92" s="2069">
        <f t="shared" si="12"/>
        <v>0</v>
      </c>
      <c r="Y92" s="2069">
        <f t="shared" si="12"/>
        <v>0</v>
      </c>
      <c r="Z92" s="2069">
        <f t="shared" si="12"/>
        <v>0</v>
      </c>
      <c r="AA92" s="2069">
        <f t="shared" si="12"/>
        <v>0</v>
      </c>
      <c r="AB92" s="2069">
        <f t="shared" si="12"/>
        <v>0</v>
      </c>
      <c r="AC92" s="2069">
        <f t="shared" si="12"/>
        <v>0</v>
      </c>
      <c r="AD92" s="2069">
        <f t="shared" si="12"/>
        <v>0</v>
      </c>
      <c r="AE92" s="2069">
        <f t="shared" si="12"/>
        <v>0</v>
      </c>
      <c r="AF92" s="2069">
        <f t="shared" si="12"/>
        <v>0</v>
      </c>
      <c r="AG92" s="2069">
        <f t="shared" si="12"/>
        <v>0</v>
      </c>
      <c r="AH92" s="2069">
        <f t="shared" si="12"/>
        <v>0</v>
      </c>
      <c r="AI92" s="2069">
        <f t="shared" si="12"/>
        <v>0</v>
      </c>
      <c r="AJ92" s="2069">
        <f t="shared" si="12"/>
        <v>0</v>
      </c>
      <c r="AK92" s="2069">
        <f t="shared" si="12"/>
        <v>0</v>
      </c>
      <c r="AL92" s="2069">
        <f t="shared" si="12"/>
        <v>0</v>
      </c>
      <c r="AM92" s="2069">
        <f t="shared" si="12"/>
        <v>0</v>
      </c>
      <c r="AN92" s="2069">
        <f t="shared" si="12"/>
        <v>0</v>
      </c>
      <c r="AO92" s="2069">
        <f t="shared" si="12"/>
        <v>0</v>
      </c>
      <c r="AP92" s="2069">
        <f t="shared" si="12"/>
        <v>0</v>
      </c>
      <c r="AS92" s="2069">
        <f t="shared" si="12"/>
        <v>0</v>
      </c>
      <c r="AT92" s="2069">
        <f t="shared" si="12"/>
        <v>0</v>
      </c>
    </row>
    <row r="93" spans="2:48" s="2069" customFormat="1" x14ac:dyDescent="0.55000000000000004">
      <c r="B93" s="1701"/>
      <c r="G93" s="2069" t="s">
        <v>2715</v>
      </c>
      <c r="H93" s="2069">
        <f>180*(H42+H45+H30+H34+H32+H36)</f>
        <v>22860</v>
      </c>
      <c r="I93" s="2069">
        <f t="shared" ref="I93:AP93" si="13">180*(I42+I45+I30+I34+I32+I36)</f>
        <v>20880</v>
      </c>
      <c r="J93" s="2069">
        <f t="shared" si="13"/>
        <v>28800</v>
      </c>
      <c r="K93" s="2069">
        <f t="shared" si="13"/>
        <v>25560</v>
      </c>
      <c r="L93" s="2069">
        <f t="shared" si="13"/>
        <v>20520</v>
      </c>
      <c r="M93" s="2069">
        <f t="shared" si="13"/>
        <v>21600</v>
      </c>
      <c r="N93" s="2069">
        <f t="shared" si="13"/>
        <v>22500</v>
      </c>
      <c r="O93" s="2069">
        <f t="shared" si="13"/>
        <v>21600</v>
      </c>
      <c r="P93" s="2069">
        <f t="shared" si="13"/>
        <v>21600</v>
      </c>
      <c r="Q93" s="2069">
        <f t="shared" si="13"/>
        <v>20340</v>
      </c>
      <c r="R93" s="2069">
        <f t="shared" si="13"/>
        <v>21960</v>
      </c>
      <c r="S93" s="2069">
        <f t="shared" si="13"/>
        <v>20520</v>
      </c>
      <c r="T93" s="2069">
        <f t="shared" si="13"/>
        <v>21420</v>
      </c>
      <c r="U93" s="2069">
        <f t="shared" si="13"/>
        <v>22860</v>
      </c>
      <c r="V93" s="2069">
        <f t="shared" si="13"/>
        <v>21420</v>
      </c>
      <c r="W93" s="2069">
        <f t="shared" si="13"/>
        <v>23040</v>
      </c>
      <c r="X93" s="2069">
        <f t="shared" si="13"/>
        <v>23040</v>
      </c>
      <c r="Y93" s="2069">
        <f t="shared" si="13"/>
        <v>21780</v>
      </c>
      <c r="Z93" s="2069">
        <f t="shared" si="13"/>
        <v>25920</v>
      </c>
      <c r="AA93" s="2069">
        <f t="shared" si="13"/>
        <v>26640</v>
      </c>
      <c r="AB93" s="2069">
        <f t="shared" si="13"/>
        <v>26640</v>
      </c>
      <c r="AC93" s="2069">
        <f t="shared" si="13"/>
        <v>25560</v>
      </c>
      <c r="AD93" s="2069">
        <f t="shared" si="13"/>
        <v>21240</v>
      </c>
      <c r="AE93" s="2069">
        <f t="shared" si="13"/>
        <v>21600</v>
      </c>
      <c r="AF93" s="2069">
        <f t="shared" si="13"/>
        <v>0</v>
      </c>
      <c r="AG93" s="2069">
        <f t="shared" si="13"/>
        <v>0</v>
      </c>
      <c r="AH93" s="2069">
        <f t="shared" si="13"/>
        <v>0</v>
      </c>
      <c r="AI93" s="2069">
        <f t="shared" si="13"/>
        <v>0</v>
      </c>
      <c r="AJ93" s="2069">
        <f t="shared" si="13"/>
        <v>0</v>
      </c>
      <c r="AK93" s="2069">
        <f t="shared" si="13"/>
        <v>0</v>
      </c>
      <c r="AL93" s="2069">
        <f t="shared" si="13"/>
        <v>0</v>
      </c>
      <c r="AM93" s="2069">
        <f t="shared" si="13"/>
        <v>0</v>
      </c>
      <c r="AN93" s="2069">
        <f t="shared" si="13"/>
        <v>0</v>
      </c>
      <c r="AO93" s="2069">
        <f t="shared" si="13"/>
        <v>0</v>
      </c>
      <c r="AP93" s="2069">
        <f t="shared" si="13"/>
        <v>549900</v>
      </c>
      <c r="AS93" s="2069">
        <f t="shared" ref="AS93" si="14">150*(AS42+AS45+AS30+AS34+AS32+AS36)</f>
        <v>0</v>
      </c>
      <c r="AT93" s="2069">
        <f>150*(AT42+AT45+AT39)</f>
        <v>0</v>
      </c>
    </row>
    <row r="94" spans="2:48" s="2069" customFormat="1" x14ac:dyDescent="0.55000000000000004">
      <c r="B94" s="1701"/>
    </row>
    <row r="95" spans="2:48" s="2069" customFormat="1" x14ac:dyDescent="0.55000000000000004">
      <c r="B95" s="1701"/>
      <c r="H95" s="2069">
        <f t="shared" ref="H95:AO95" si="15">SUM(H90:H93)</f>
        <v>46860</v>
      </c>
      <c r="I95" s="2069">
        <f t="shared" si="15"/>
        <v>43920</v>
      </c>
      <c r="J95" s="2069">
        <f t="shared" si="15"/>
        <v>47200</v>
      </c>
      <c r="K95" s="2069">
        <f t="shared" si="15"/>
        <v>47960</v>
      </c>
      <c r="L95" s="2069">
        <f t="shared" si="15"/>
        <v>44520</v>
      </c>
      <c r="M95" s="2069">
        <f t="shared" si="15"/>
        <v>45600</v>
      </c>
      <c r="N95" s="2069">
        <f t="shared" si="15"/>
        <v>46500</v>
      </c>
      <c r="O95" s="2069">
        <f t="shared" si="15"/>
        <v>45600</v>
      </c>
      <c r="P95" s="2069">
        <f t="shared" si="15"/>
        <v>45600</v>
      </c>
      <c r="Q95" s="2069">
        <f t="shared" si="15"/>
        <v>43540</v>
      </c>
      <c r="R95" s="2069">
        <f t="shared" si="15"/>
        <v>44520</v>
      </c>
      <c r="S95" s="2069">
        <f t="shared" si="15"/>
        <v>43080</v>
      </c>
      <c r="T95" s="2069">
        <f t="shared" si="15"/>
        <v>45420</v>
      </c>
      <c r="U95" s="2069">
        <f t="shared" si="15"/>
        <v>46860</v>
      </c>
      <c r="V95" s="2069">
        <f t="shared" si="15"/>
        <v>45420</v>
      </c>
      <c r="W95" s="2069">
        <f t="shared" si="15"/>
        <v>47040</v>
      </c>
      <c r="X95" s="2069">
        <f t="shared" si="15"/>
        <v>47040</v>
      </c>
      <c r="Y95" s="2069">
        <f t="shared" si="15"/>
        <v>48180</v>
      </c>
      <c r="Z95" s="2069">
        <f t="shared" si="15"/>
        <v>47680</v>
      </c>
      <c r="AA95" s="2069">
        <f t="shared" si="15"/>
        <v>26640</v>
      </c>
      <c r="AB95" s="2069">
        <f t="shared" si="15"/>
        <v>43280</v>
      </c>
      <c r="AC95" s="2069">
        <f t="shared" si="15"/>
        <v>47160</v>
      </c>
      <c r="AD95" s="2069">
        <f t="shared" si="15"/>
        <v>47160</v>
      </c>
      <c r="AE95" s="2069">
        <f t="shared" si="15"/>
        <v>28480</v>
      </c>
      <c r="AF95" s="2069">
        <f t="shared" si="15"/>
        <v>0</v>
      </c>
      <c r="AG95" s="2069">
        <f t="shared" si="15"/>
        <v>0</v>
      </c>
      <c r="AH95" s="2069">
        <f t="shared" si="15"/>
        <v>0</v>
      </c>
      <c r="AI95" s="2069">
        <f t="shared" si="15"/>
        <v>0</v>
      </c>
      <c r="AJ95" s="2069">
        <f t="shared" si="15"/>
        <v>0</v>
      </c>
      <c r="AK95" s="2069">
        <f t="shared" si="15"/>
        <v>0</v>
      </c>
      <c r="AL95" s="2069">
        <f t="shared" si="15"/>
        <v>0</v>
      </c>
      <c r="AM95" s="2069">
        <f t="shared" si="15"/>
        <v>0</v>
      </c>
      <c r="AN95" s="2069">
        <f t="shared" si="15"/>
        <v>0</v>
      </c>
      <c r="AO95" s="2069">
        <f t="shared" si="15"/>
        <v>0</v>
      </c>
    </row>
    <row r="96" spans="2:48" s="2069" customFormat="1" x14ac:dyDescent="0.55000000000000004">
      <c r="B96" s="1701"/>
    </row>
    <row r="97" spans="2:41" s="2069" customFormat="1" x14ac:dyDescent="0.55000000000000004">
      <c r="B97" s="1701"/>
      <c r="G97" s="2069" t="s">
        <v>2716</v>
      </c>
      <c r="H97" s="2069">
        <f t="shared" ref="H97:AO97" si="16">H95/64000</f>
        <v>0.73218749999999999</v>
      </c>
      <c r="I97" s="2069">
        <f t="shared" si="16"/>
        <v>0.68625000000000003</v>
      </c>
      <c r="J97" s="2069">
        <f t="shared" si="16"/>
        <v>0.73750000000000004</v>
      </c>
      <c r="K97" s="2069">
        <f t="shared" si="16"/>
        <v>0.74937500000000001</v>
      </c>
      <c r="L97" s="2069">
        <f t="shared" si="16"/>
        <v>0.69562500000000005</v>
      </c>
      <c r="M97" s="2069">
        <f t="shared" si="16"/>
        <v>0.71250000000000002</v>
      </c>
      <c r="N97" s="2069">
        <f t="shared" si="16"/>
        <v>0.7265625</v>
      </c>
      <c r="O97" s="2069">
        <f t="shared" si="16"/>
        <v>0.71250000000000002</v>
      </c>
      <c r="P97" s="2069">
        <f t="shared" si="16"/>
        <v>0.71250000000000002</v>
      </c>
      <c r="Q97" s="2069">
        <f t="shared" si="16"/>
        <v>0.68031249999999999</v>
      </c>
      <c r="R97" s="2069">
        <f t="shared" si="16"/>
        <v>0.69562500000000005</v>
      </c>
      <c r="S97" s="2069">
        <f t="shared" si="16"/>
        <v>0.67312499999999997</v>
      </c>
      <c r="T97" s="2069">
        <f t="shared" si="16"/>
        <v>0.70968750000000003</v>
      </c>
      <c r="U97" s="2069">
        <f t="shared" si="16"/>
        <v>0.73218749999999999</v>
      </c>
      <c r="V97" s="2069">
        <f t="shared" si="16"/>
        <v>0.70968750000000003</v>
      </c>
      <c r="W97" s="2069">
        <f t="shared" si="16"/>
        <v>0.73499999999999999</v>
      </c>
      <c r="X97" s="2069">
        <f t="shared" si="16"/>
        <v>0.73499999999999999</v>
      </c>
      <c r="Y97" s="2069">
        <f t="shared" si="16"/>
        <v>0.7528125</v>
      </c>
      <c r="Z97" s="2069">
        <f t="shared" si="16"/>
        <v>0.745</v>
      </c>
      <c r="AA97" s="2069">
        <f t="shared" si="16"/>
        <v>0.41625000000000001</v>
      </c>
      <c r="AB97" s="2069">
        <f t="shared" si="16"/>
        <v>0.67625000000000002</v>
      </c>
      <c r="AC97" s="2069">
        <f t="shared" si="16"/>
        <v>0.73687499999999995</v>
      </c>
      <c r="AD97" s="2069">
        <f t="shared" si="16"/>
        <v>0.73687499999999995</v>
      </c>
      <c r="AE97" s="2069">
        <f t="shared" si="16"/>
        <v>0.44500000000000001</v>
      </c>
      <c r="AF97" s="2069">
        <f t="shared" si="16"/>
        <v>0</v>
      </c>
      <c r="AG97" s="2069">
        <f t="shared" si="16"/>
        <v>0</v>
      </c>
      <c r="AH97" s="2069">
        <f t="shared" si="16"/>
        <v>0</v>
      </c>
      <c r="AI97" s="2069">
        <f t="shared" si="16"/>
        <v>0</v>
      </c>
      <c r="AJ97" s="2069">
        <f t="shared" si="16"/>
        <v>0</v>
      </c>
      <c r="AK97" s="2069">
        <f t="shared" si="16"/>
        <v>0</v>
      </c>
      <c r="AL97" s="2069">
        <f t="shared" si="16"/>
        <v>0</v>
      </c>
      <c r="AM97" s="2069">
        <f t="shared" si="16"/>
        <v>0</v>
      </c>
      <c r="AN97" s="2069">
        <f t="shared" si="16"/>
        <v>0</v>
      </c>
      <c r="AO97" s="2069">
        <f t="shared" si="16"/>
        <v>0</v>
      </c>
    </row>
    <row r="98" spans="2:41" s="2069" customFormat="1" x14ac:dyDescent="0.55000000000000004">
      <c r="B98" s="1701"/>
      <c r="G98" s="2069" t="s">
        <v>2717</v>
      </c>
      <c r="H98" s="2069">
        <f t="shared" ref="H98:AO98" si="17">H95/46800</f>
        <v>1.0012820512820513</v>
      </c>
      <c r="I98" s="2069">
        <f t="shared" si="17"/>
        <v>0.93846153846153846</v>
      </c>
      <c r="J98" s="2069">
        <f t="shared" si="17"/>
        <v>1.0085470085470085</v>
      </c>
      <c r="K98" s="2069">
        <f t="shared" si="17"/>
        <v>1.0247863247863247</v>
      </c>
      <c r="L98" s="2069">
        <f t="shared" si="17"/>
        <v>0.95128205128205123</v>
      </c>
      <c r="M98" s="2069">
        <f t="shared" si="17"/>
        <v>0.97435897435897434</v>
      </c>
      <c r="N98" s="2069">
        <f t="shared" si="17"/>
        <v>0.99358974358974361</v>
      </c>
      <c r="O98" s="2069">
        <f t="shared" si="17"/>
        <v>0.97435897435897434</v>
      </c>
      <c r="P98" s="2069">
        <f t="shared" si="17"/>
        <v>0.97435897435897434</v>
      </c>
      <c r="Q98" s="2069">
        <f t="shared" si="17"/>
        <v>0.93034188034188037</v>
      </c>
      <c r="R98" s="2069">
        <f t="shared" si="17"/>
        <v>0.95128205128205123</v>
      </c>
      <c r="S98" s="2069">
        <f t="shared" si="17"/>
        <v>0.92051282051282046</v>
      </c>
      <c r="T98" s="2069">
        <f t="shared" si="17"/>
        <v>0.97051282051282051</v>
      </c>
      <c r="U98" s="2069">
        <f t="shared" si="17"/>
        <v>1.0012820512820513</v>
      </c>
      <c r="V98" s="2069">
        <f t="shared" si="17"/>
        <v>0.97051282051282051</v>
      </c>
      <c r="W98" s="2069">
        <f t="shared" si="17"/>
        <v>1.0051282051282051</v>
      </c>
      <c r="X98" s="2069">
        <f t="shared" si="17"/>
        <v>1.0051282051282051</v>
      </c>
      <c r="Y98" s="2069">
        <f t="shared" si="17"/>
        <v>1.0294871794871794</v>
      </c>
      <c r="Z98" s="2069">
        <f t="shared" si="17"/>
        <v>1.0188034188034187</v>
      </c>
      <c r="AA98" s="2069">
        <f t="shared" si="17"/>
        <v>0.56923076923076921</v>
      </c>
      <c r="AB98" s="2069">
        <f t="shared" si="17"/>
        <v>0.92478632478632483</v>
      </c>
      <c r="AC98" s="2069">
        <f t="shared" si="17"/>
        <v>1.0076923076923077</v>
      </c>
      <c r="AD98" s="2069">
        <f t="shared" si="17"/>
        <v>1.0076923076923077</v>
      </c>
      <c r="AE98" s="2069">
        <f t="shared" si="17"/>
        <v>0.60854700854700849</v>
      </c>
      <c r="AF98" s="2069">
        <f t="shared" si="17"/>
        <v>0</v>
      </c>
      <c r="AG98" s="2069">
        <f t="shared" si="17"/>
        <v>0</v>
      </c>
      <c r="AH98" s="2069">
        <f t="shared" si="17"/>
        <v>0</v>
      </c>
      <c r="AI98" s="2069">
        <f t="shared" si="17"/>
        <v>0</v>
      </c>
      <c r="AJ98" s="2069">
        <f t="shared" si="17"/>
        <v>0</v>
      </c>
      <c r="AK98" s="2069">
        <f t="shared" si="17"/>
        <v>0</v>
      </c>
      <c r="AL98" s="2069">
        <f t="shared" si="17"/>
        <v>0</v>
      </c>
      <c r="AM98" s="2069">
        <f t="shared" si="17"/>
        <v>0</v>
      </c>
      <c r="AN98" s="2069">
        <f t="shared" si="17"/>
        <v>0</v>
      </c>
      <c r="AO98" s="2069">
        <f t="shared" si="17"/>
        <v>0</v>
      </c>
    </row>
    <row r="99" spans="2:41" s="2069" customFormat="1" x14ac:dyDescent="0.55000000000000004">
      <c r="B99" s="1701"/>
      <c r="G99" s="2069" t="s">
        <v>2718</v>
      </c>
      <c r="H99" s="2069">
        <f>H95/48800</f>
        <v>0.96024590163934431</v>
      </c>
      <c r="I99" s="2069">
        <f t="shared" ref="I99:AO99" si="18">I95/48800</f>
        <v>0.9</v>
      </c>
      <c r="J99" s="2069">
        <f t="shared" si="18"/>
        <v>0.96721311475409832</v>
      </c>
      <c r="K99" s="2069">
        <f t="shared" si="18"/>
        <v>0.98278688524590163</v>
      </c>
      <c r="L99" s="2069">
        <f t="shared" si="18"/>
        <v>0.9122950819672131</v>
      </c>
      <c r="M99" s="2069">
        <f t="shared" si="18"/>
        <v>0.93442622950819676</v>
      </c>
      <c r="N99" s="2069">
        <f t="shared" si="18"/>
        <v>0.95286885245901642</v>
      </c>
      <c r="O99" s="2069">
        <f t="shared" si="18"/>
        <v>0.93442622950819676</v>
      </c>
      <c r="P99" s="2069">
        <f t="shared" si="18"/>
        <v>0.93442622950819676</v>
      </c>
      <c r="Q99" s="2069">
        <f t="shared" si="18"/>
        <v>0.89221311475409837</v>
      </c>
      <c r="R99" s="2069">
        <f t="shared" si="18"/>
        <v>0.9122950819672131</v>
      </c>
      <c r="S99" s="2069">
        <f t="shared" si="18"/>
        <v>0.88278688524590165</v>
      </c>
      <c r="T99" s="2069">
        <f t="shared" si="18"/>
        <v>0.93073770491803276</v>
      </c>
      <c r="U99" s="2069">
        <f t="shared" si="18"/>
        <v>0.96024590163934431</v>
      </c>
      <c r="V99" s="2069">
        <f t="shared" si="18"/>
        <v>0.93073770491803276</v>
      </c>
      <c r="W99" s="2069">
        <f t="shared" si="18"/>
        <v>0.9639344262295082</v>
      </c>
      <c r="X99" s="2069">
        <f t="shared" si="18"/>
        <v>0.9639344262295082</v>
      </c>
      <c r="Y99" s="2069">
        <f t="shared" si="18"/>
        <v>0.98729508196721316</v>
      </c>
      <c r="Z99" s="2069">
        <f t="shared" si="18"/>
        <v>0.9770491803278688</v>
      </c>
      <c r="AA99" s="2069">
        <f t="shared" si="18"/>
        <v>0.54590163934426228</v>
      </c>
      <c r="AB99" s="2069">
        <f t="shared" si="18"/>
        <v>0.88688524590163931</v>
      </c>
      <c r="AC99" s="2069">
        <f t="shared" si="18"/>
        <v>0.96639344262295079</v>
      </c>
      <c r="AD99" s="2069">
        <f t="shared" si="18"/>
        <v>0.96639344262295079</v>
      </c>
      <c r="AE99" s="2069">
        <f t="shared" si="18"/>
        <v>0.58360655737704914</v>
      </c>
      <c r="AF99" s="2069">
        <f t="shared" si="18"/>
        <v>0</v>
      </c>
      <c r="AG99" s="2069">
        <f t="shared" si="18"/>
        <v>0</v>
      </c>
      <c r="AH99" s="2069">
        <f t="shared" si="18"/>
        <v>0</v>
      </c>
      <c r="AI99" s="2069">
        <f t="shared" si="18"/>
        <v>0</v>
      </c>
      <c r="AJ99" s="2069">
        <f t="shared" si="18"/>
        <v>0</v>
      </c>
      <c r="AK99" s="2069">
        <f t="shared" si="18"/>
        <v>0</v>
      </c>
      <c r="AL99" s="2069">
        <f t="shared" si="18"/>
        <v>0</v>
      </c>
      <c r="AM99" s="2069">
        <f t="shared" si="18"/>
        <v>0</v>
      </c>
      <c r="AN99" s="2069">
        <f t="shared" si="18"/>
        <v>0</v>
      </c>
      <c r="AO99" s="2069">
        <f t="shared" si="18"/>
        <v>0</v>
      </c>
    </row>
    <row r="100" spans="2:41" s="2069" customFormat="1" x14ac:dyDescent="0.55000000000000004">
      <c r="B100" s="1701"/>
      <c r="G100" s="2069" t="s">
        <v>2719</v>
      </c>
      <c r="H100" s="2069">
        <f t="shared" ref="H100:AO100" si="19">H99*2</f>
        <v>1.9204918032786886</v>
      </c>
      <c r="I100" s="2069">
        <f t="shared" si="19"/>
        <v>1.8</v>
      </c>
      <c r="J100" s="2069">
        <f t="shared" si="19"/>
        <v>1.9344262295081966</v>
      </c>
      <c r="K100" s="2069">
        <f t="shared" si="19"/>
        <v>1.9655737704918033</v>
      </c>
      <c r="L100" s="2069">
        <f t="shared" si="19"/>
        <v>1.8245901639344262</v>
      </c>
      <c r="M100" s="2069">
        <f t="shared" si="19"/>
        <v>1.8688524590163935</v>
      </c>
      <c r="N100" s="2069">
        <f t="shared" si="19"/>
        <v>1.9057377049180328</v>
      </c>
      <c r="O100" s="2069">
        <f t="shared" si="19"/>
        <v>1.8688524590163935</v>
      </c>
      <c r="P100" s="2069">
        <f t="shared" si="19"/>
        <v>1.8688524590163935</v>
      </c>
      <c r="Q100" s="2069">
        <f t="shared" si="19"/>
        <v>1.7844262295081967</v>
      </c>
      <c r="R100" s="2069">
        <f t="shared" si="19"/>
        <v>1.8245901639344262</v>
      </c>
      <c r="S100" s="2069">
        <f t="shared" si="19"/>
        <v>1.7655737704918033</v>
      </c>
      <c r="T100" s="2069">
        <f t="shared" si="19"/>
        <v>1.8614754098360655</v>
      </c>
      <c r="U100" s="2069">
        <f t="shared" si="19"/>
        <v>1.9204918032786886</v>
      </c>
      <c r="V100" s="2069">
        <f t="shared" si="19"/>
        <v>1.8614754098360655</v>
      </c>
      <c r="W100" s="2069">
        <f t="shared" si="19"/>
        <v>1.9278688524590164</v>
      </c>
      <c r="X100" s="2069">
        <f t="shared" si="19"/>
        <v>1.9278688524590164</v>
      </c>
      <c r="Y100" s="2069">
        <f t="shared" si="19"/>
        <v>1.9745901639344263</v>
      </c>
      <c r="Z100" s="2069">
        <f t="shared" si="19"/>
        <v>1.9540983606557376</v>
      </c>
      <c r="AA100" s="2069">
        <f t="shared" si="19"/>
        <v>1.0918032786885246</v>
      </c>
      <c r="AB100" s="2069">
        <f t="shared" si="19"/>
        <v>1.7737704918032786</v>
      </c>
      <c r="AC100" s="2069">
        <f t="shared" si="19"/>
        <v>1.9327868852459016</v>
      </c>
      <c r="AD100" s="2069">
        <f t="shared" si="19"/>
        <v>1.9327868852459016</v>
      </c>
      <c r="AE100" s="2069">
        <f t="shared" si="19"/>
        <v>1.1672131147540983</v>
      </c>
      <c r="AF100" s="2069">
        <f t="shared" si="19"/>
        <v>0</v>
      </c>
      <c r="AG100" s="2069">
        <f t="shared" si="19"/>
        <v>0</v>
      </c>
      <c r="AH100" s="2069">
        <f t="shared" si="19"/>
        <v>0</v>
      </c>
      <c r="AI100" s="2069">
        <f t="shared" si="19"/>
        <v>0</v>
      </c>
      <c r="AJ100" s="2069">
        <f t="shared" si="19"/>
        <v>0</v>
      </c>
      <c r="AK100" s="2069">
        <f t="shared" si="19"/>
        <v>0</v>
      </c>
      <c r="AL100" s="2069">
        <f t="shared" si="19"/>
        <v>0</v>
      </c>
      <c r="AM100" s="2069">
        <f t="shared" si="19"/>
        <v>0</v>
      </c>
      <c r="AN100" s="2069">
        <f t="shared" si="19"/>
        <v>0</v>
      </c>
      <c r="AO100" s="2069">
        <f t="shared" si="19"/>
        <v>0</v>
      </c>
    </row>
    <row r="101" spans="2:41" s="2069" customFormat="1" x14ac:dyDescent="0.55000000000000004">
      <c r="B101" s="1701"/>
      <c r="G101" s="2069" t="s">
        <v>2720</v>
      </c>
      <c r="H101" s="2069">
        <f t="shared" ref="H101:AO101" si="20">H95/68400</f>
        <v>0.68508771929824563</v>
      </c>
      <c r="I101" s="2069">
        <f t="shared" si="20"/>
        <v>0.64210526315789473</v>
      </c>
      <c r="J101" s="2069">
        <f t="shared" si="20"/>
        <v>0.6900584795321637</v>
      </c>
      <c r="K101" s="2069">
        <f t="shared" si="20"/>
        <v>0.70116959064327489</v>
      </c>
      <c r="L101" s="2069">
        <f t="shared" si="20"/>
        <v>0.65087719298245617</v>
      </c>
      <c r="M101" s="2069">
        <f t="shared" si="20"/>
        <v>0.66666666666666663</v>
      </c>
      <c r="N101" s="2069">
        <f t="shared" si="20"/>
        <v>0.67982456140350878</v>
      </c>
      <c r="O101" s="2069">
        <f t="shared" si="20"/>
        <v>0.66666666666666663</v>
      </c>
      <c r="P101" s="2069">
        <f t="shared" si="20"/>
        <v>0.66666666666666663</v>
      </c>
      <c r="Q101" s="2069">
        <f t="shared" si="20"/>
        <v>0.6365497076023392</v>
      </c>
      <c r="R101" s="2069">
        <f t="shared" si="20"/>
        <v>0.65087719298245617</v>
      </c>
      <c r="S101" s="2069">
        <f t="shared" si="20"/>
        <v>0.62982456140350873</v>
      </c>
      <c r="T101" s="2069">
        <f t="shared" si="20"/>
        <v>0.6640350877192982</v>
      </c>
      <c r="U101" s="2069">
        <f t="shared" si="20"/>
        <v>0.68508771929824563</v>
      </c>
      <c r="V101" s="2069">
        <f t="shared" si="20"/>
        <v>0.6640350877192982</v>
      </c>
      <c r="W101" s="2069">
        <f t="shared" si="20"/>
        <v>0.68771929824561406</v>
      </c>
      <c r="X101" s="2069">
        <f t="shared" si="20"/>
        <v>0.68771929824561406</v>
      </c>
      <c r="Y101" s="2069">
        <f t="shared" si="20"/>
        <v>0.70438596491228067</v>
      </c>
      <c r="Z101" s="2069">
        <f t="shared" si="20"/>
        <v>0.69707602339181285</v>
      </c>
      <c r="AA101" s="2069">
        <f t="shared" si="20"/>
        <v>0.38947368421052631</v>
      </c>
      <c r="AB101" s="2069">
        <f t="shared" si="20"/>
        <v>0.63274853801169595</v>
      </c>
      <c r="AC101" s="2069">
        <f t="shared" si="20"/>
        <v>0.68947368421052635</v>
      </c>
      <c r="AD101" s="2069">
        <f t="shared" si="20"/>
        <v>0.68947368421052635</v>
      </c>
      <c r="AE101" s="2069">
        <f t="shared" si="20"/>
        <v>0.41637426900584795</v>
      </c>
      <c r="AF101" s="2069">
        <f t="shared" si="20"/>
        <v>0</v>
      </c>
      <c r="AG101" s="2069">
        <f t="shared" si="20"/>
        <v>0</v>
      </c>
      <c r="AH101" s="2069">
        <f t="shared" si="20"/>
        <v>0</v>
      </c>
      <c r="AI101" s="2069">
        <f t="shared" si="20"/>
        <v>0</v>
      </c>
      <c r="AJ101" s="2069">
        <f t="shared" si="20"/>
        <v>0</v>
      </c>
      <c r="AK101" s="2069">
        <f t="shared" si="20"/>
        <v>0</v>
      </c>
      <c r="AL101" s="2069">
        <f t="shared" si="20"/>
        <v>0</v>
      </c>
      <c r="AM101" s="2069">
        <f t="shared" si="20"/>
        <v>0</v>
      </c>
      <c r="AN101" s="2069">
        <f t="shared" si="20"/>
        <v>0</v>
      </c>
      <c r="AO101" s="2069">
        <f t="shared" si="20"/>
        <v>0</v>
      </c>
    </row>
    <row r="102" spans="2:41" s="2069" customFormat="1" x14ac:dyDescent="0.55000000000000004">
      <c r="B102" s="1701"/>
    </row>
    <row r="103" spans="2:41" x14ac:dyDescent="0.55000000000000004">
      <c r="O103" s="1703"/>
      <c r="V103" s="1703"/>
      <c r="X103" s="1703"/>
    </row>
    <row r="104" spans="2:41" x14ac:dyDescent="0.55000000000000004">
      <c r="O104" s="1703"/>
      <c r="V104" s="1703"/>
      <c r="X104" s="1703"/>
    </row>
    <row r="105" spans="2:41" x14ac:dyDescent="0.55000000000000004">
      <c r="O105" s="1703"/>
      <c r="V105" s="1703"/>
      <c r="X105" s="1703"/>
    </row>
    <row r="106" spans="2:41" x14ac:dyDescent="0.55000000000000004">
      <c r="O106" s="1703"/>
      <c r="V106" s="1703"/>
      <c r="X106" s="1703"/>
    </row>
    <row r="107" spans="2:41" x14ac:dyDescent="0.55000000000000004">
      <c r="O107" s="1703"/>
      <c r="V107" s="1703"/>
      <c r="X107" s="1703"/>
    </row>
    <row r="108" spans="2:41" x14ac:dyDescent="0.55000000000000004">
      <c r="O108" s="1703"/>
      <c r="V108" s="1703"/>
      <c r="X108" s="1703"/>
    </row>
    <row r="109" spans="2:41" x14ac:dyDescent="0.55000000000000004">
      <c r="O109" s="1703"/>
      <c r="V109" s="1703"/>
      <c r="X109" s="1703"/>
    </row>
    <row r="110" spans="2:41" x14ac:dyDescent="0.55000000000000004">
      <c r="O110" s="1703"/>
      <c r="V110" s="1703"/>
      <c r="X110" s="1703"/>
    </row>
    <row r="111" spans="2:41" x14ac:dyDescent="0.55000000000000004">
      <c r="O111" s="1703"/>
      <c r="V111" s="1703"/>
      <c r="X111" s="1703"/>
    </row>
    <row r="112" spans="2:41" x14ac:dyDescent="0.55000000000000004">
      <c r="O112" s="1703"/>
      <c r="V112" s="1703"/>
      <c r="X112" s="1703"/>
    </row>
    <row r="113" spans="15:24" x14ac:dyDescent="0.55000000000000004">
      <c r="O113" s="1703"/>
      <c r="V113" s="1703"/>
      <c r="X113" s="1703"/>
    </row>
    <row r="114" spans="15:24" x14ac:dyDescent="0.55000000000000004">
      <c r="O114" s="1703"/>
      <c r="V114" s="1703"/>
      <c r="X114" s="1703"/>
    </row>
    <row r="115" spans="15:24" x14ac:dyDescent="0.55000000000000004">
      <c r="O115" s="1703"/>
      <c r="V115" s="1703"/>
      <c r="X115" s="1703"/>
    </row>
    <row r="116" spans="15:24" x14ac:dyDescent="0.55000000000000004">
      <c r="O116" s="1703"/>
      <c r="V116" s="1703"/>
      <c r="X116" s="1703"/>
    </row>
    <row r="117" spans="15:24" x14ac:dyDescent="0.55000000000000004">
      <c r="O117" s="1703"/>
      <c r="V117" s="1703"/>
      <c r="X117" s="1703"/>
    </row>
    <row r="118" spans="15:24" x14ac:dyDescent="0.55000000000000004">
      <c r="O118" s="1703"/>
      <c r="V118" s="1703"/>
      <c r="X118" s="1703"/>
    </row>
    <row r="119" spans="15:24" x14ac:dyDescent="0.55000000000000004">
      <c r="O119" s="1703"/>
      <c r="V119" s="1703"/>
      <c r="X119" s="1703"/>
    </row>
    <row r="120" spans="15:24" x14ac:dyDescent="0.55000000000000004">
      <c r="O120" s="1703"/>
      <c r="V120" s="1703"/>
      <c r="X120" s="1703"/>
    </row>
    <row r="121" spans="15:24" x14ac:dyDescent="0.55000000000000004">
      <c r="O121" s="1703"/>
      <c r="V121" s="1703"/>
      <c r="X121" s="1703"/>
    </row>
    <row r="122" spans="15:24" x14ac:dyDescent="0.55000000000000004">
      <c r="O122" s="1703"/>
      <c r="V122" s="1703"/>
      <c r="X122" s="1703"/>
    </row>
    <row r="123" spans="15:24" x14ac:dyDescent="0.55000000000000004">
      <c r="O123" s="1703"/>
      <c r="V123" s="1703"/>
      <c r="X123" s="1703"/>
    </row>
    <row r="124" spans="15:24" x14ac:dyDescent="0.55000000000000004">
      <c r="O124" s="1703"/>
      <c r="V124" s="1703"/>
      <c r="X124" s="1703"/>
    </row>
    <row r="125" spans="15:24" x14ac:dyDescent="0.55000000000000004">
      <c r="O125" s="1703"/>
      <c r="V125" s="1703"/>
      <c r="X125" s="1703"/>
    </row>
    <row r="126" spans="15:24" x14ac:dyDescent="0.55000000000000004">
      <c r="O126" s="1703"/>
      <c r="V126" s="1703"/>
      <c r="X126" s="1703"/>
    </row>
    <row r="127" spans="15:24" x14ac:dyDescent="0.55000000000000004">
      <c r="O127" s="1703"/>
      <c r="V127" s="1703"/>
      <c r="X127" s="1703"/>
    </row>
    <row r="128" spans="15:24" x14ac:dyDescent="0.55000000000000004">
      <c r="O128" s="1703"/>
      <c r="V128" s="1703"/>
      <c r="X128" s="1703"/>
    </row>
    <row r="129" spans="10:24" x14ac:dyDescent="0.55000000000000004">
      <c r="O129" s="1703"/>
      <c r="V129" s="1703"/>
      <c r="X129" s="1703"/>
    </row>
    <row r="130" spans="10:24" x14ac:dyDescent="0.55000000000000004">
      <c r="O130" s="1703"/>
      <c r="V130" s="1703"/>
      <c r="X130" s="1703"/>
    </row>
    <row r="131" spans="10:24" x14ac:dyDescent="0.55000000000000004">
      <c r="O131" s="1703"/>
      <c r="V131" s="1703"/>
      <c r="X131" s="1703"/>
    </row>
    <row r="132" spans="10:24" x14ac:dyDescent="0.55000000000000004">
      <c r="O132" s="1703"/>
      <c r="V132" s="1703"/>
      <c r="X132" s="1703"/>
    </row>
    <row r="133" spans="10:24" x14ac:dyDescent="0.55000000000000004">
      <c r="O133" s="1703"/>
      <c r="V133" s="1703"/>
      <c r="X133" s="1703"/>
    </row>
    <row r="134" spans="10:24" x14ac:dyDescent="0.55000000000000004">
      <c r="O134" s="1703"/>
      <c r="V134" s="1703"/>
      <c r="X134" s="1703"/>
    </row>
    <row r="135" spans="10:24" x14ac:dyDescent="0.55000000000000004">
      <c r="O135" s="1703"/>
      <c r="V135" s="1703"/>
      <c r="X135" s="1703"/>
    </row>
    <row r="136" spans="10:24" x14ac:dyDescent="0.55000000000000004">
      <c r="O136" s="1703"/>
      <c r="V136" s="1703"/>
      <c r="X136" s="1703"/>
    </row>
    <row r="137" spans="10:24" x14ac:dyDescent="0.55000000000000004">
      <c r="O137" s="1703"/>
      <c r="V137" s="1703"/>
      <c r="X137" s="1703"/>
    </row>
    <row r="138" spans="10:24" x14ac:dyDescent="0.55000000000000004">
      <c r="O138" s="1703"/>
      <c r="V138" s="1703"/>
      <c r="X138" s="1703"/>
    </row>
    <row r="139" spans="10:24" x14ac:dyDescent="0.55000000000000004">
      <c r="O139" s="1703"/>
      <c r="V139" s="1703"/>
      <c r="X139" s="1703"/>
    </row>
    <row r="140" spans="10:24" x14ac:dyDescent="0.55000000000000004">
      <c r="O140" s="1703"/>
      <c r="V140" s="1703"/>
      <c r="X140" s="1703"/>
    </row>
    <row r="141" spans="10:24" x14ac:dyDescent="0.55000000000000004">
      <c r="O141" s="1703"/>
      <c r="V141" s="1703"/>
      <c r="X141" s="1703"/>
    </row>
    <row r="142" spans="10:24" x14ac:dyDescent="0.55000000000000004">
      <c r="J142" s="2084"/>
      <c r="O142" s="1703"/>
      <c r="R142" s="2084"/>
      <c r="V142" s="1703"/>
      <c r="X142" s="1703"/>
    </row>
    <row r="143" spans="10:24" x14ac:dyDescent="0.55000000000000004">
      <c r="J143" s="2084"/>
      <c r="O143" s="1703"/>
      <c r="R143" s="2084"/>
      <c r="V143" s="1703"/>
      <c r="X143" s="1703"/>
    </row>
    <row r="144" spans="10:24" x14ac:dyDescent="0.55000000000000004">
      <c r="J144" s="2084"/>
      <c r="O144" s="1703"/>
      <c r="R144" s="2084"/>
      <c r="V144" s="1703"/>
      <c r="X144" s="1703"/>
    </row>
    <row r="145" spans="10:24" x14ac:dyDescent="0.55000000000000004">
      <c r="J145" s="2084"/>
      <c r="O145" s="1703"/>
      <c r="R145" s="2084"/>
      <c r="V145" s="1703"/>
      <c r="X145" s="1703"/>
    </row>
    <row r="146" spans="10:24" x14ac:dyDescent="0.55000000000000004">
      <c r="J146" s="2084"/>
      <c r="O146" s="1703"/>
      <c r="R146" s="2084"/>
      <c r="V146" s="1703"/>
      <c r="X146" s="1703"/>
    </row>
    <row r="147" spans="10:24" x14ac:dyDescent="0.55000000000000004">
      <c r="J147" s="2084"/>
      <c r="O147" s="1703"/>
      <c r="R147" s="2084"/>
      <c r="V147" s="1703"/>
      <c r="X147" s="1703"/>
    </row>
    <row r="148" spans="10:24" x14ac:dyDescent="0.55000000000000004">
      <c r="J148" s="2084"/>
      <c r="O148" s="1703"/>
      <c r="R148" s="2084"/>
      <c r="V148" s="1703"/>
      <c r="X148" s="1703"/>
    </row>
    <row r="149" spans="10:24" x14ac:dyDescent="0.55000000000000004">
      <c r="J149" s="2084"/>
      <c r="O149" s="1703"/>
      <c r="R149" s="2084"/>
      <c r="V149" s="1703"/>
      <c r="X149" s="1703"/>
    </row>
    <row r="150" spans="10:24" x14ac:dyDescent="0.55000000000000004">
      <c r="J150" s="2084"/>
      <c r="O150" s="1703"/>
      <c r="R150" s="2084"/>
      <c r="V150" s="1703"/>
      <c r="X150" s="1703"/>
    </row>
    <row r="151" spans="10:24" x14ac:dyDescent="0.55000000000000004">
      <c r="J151" s="2084"/>
      <c r="O151" s="1703"/>
      <c r="R151" s="2084"/>
      <c r="V151" s="1703"/>
      <c r="X151" s="1703"/>
    </row>
    <row r="152" spans="10:24" x14ac:dyDescent="0.55000000000000004">
      <c r="J152" s="2084"/>
      <c r="O152" s="1703"/>
      <c r="R152" s="2084"/>
      <c r="V152" s="1703"/>
      <c r="X152" s="1703"/>
    </row>
    <row r="153" spans="10:24" x14ac:dyDescent="0.55000000000000004">
      <c r="J153" s="2084"/>
      <c r="O153" s="1703"/>
      <c r="R153" s="2084"/>
      <c r="V153" s="1703"/>
      <c r="X153" s="1703"/>
    </row>
    <row r="154" spans="10:24" x14ac:dyDescent="0.55000000000000004">
      <c r="J154" s="2084"/>
      <c r="O154" s="1703"/>
      <c r="R154" s="2084"/>
      <c r="V154" s="1703"/>
      <c r="X154" s="1703"/>
    </row>
    <row r="155" spans="10:24" x14ac:dyDescent="0.55000000000000004">
      <c r="J155" s="2084"/>
      <c r="O155" s="1703"/>
      <c r="R155" s="2084"/>
      <c r="V155" s="1703"/>
      <c r="X155" s="1703"/>
    </row>
    <row r="156" spans="10:24" x14ac:dyDescent="0.55000000000000004">
      <c r="J156" s="2084"/>
      <c r="O156" s="1703"/>
      <c r="R156" s="2084"/>
      <c r="V156" s="1703"/>
      <c r="X156" s="1703"/>
    </row>
    <row r="157" spans="10:24" x14ac:dyDescent="0.55000000000000004">
      <c r="O157" s="1703"/>
      <c r="V157" s="1703"/>
      <c r="X157" s="1703"/>
    </row>
    <row r="158" spans="10:24" x14ac:dyDescent="0.55000000000000004">
      <c r="O158" s="1703"/>
      <c r="V158" s="1703"/>
      <c r="X158" s="1703"/>
    </row>
    <row r="159" spans="10:24" x14ac:dyDescent="0.55000000000000004">
      <c r="O159" s="1703"/>
      <c r="V159" s="1703"/>
      <c r="X159" s="1703"/>
    </row>
    <row r="160" spans="10:24" x14ac:dyDescent="0.55000000000000004">
      <c r="O160" s="1703"/>
      <c r="V160" s="1703"/>
      <c r="X160" s="1703"/>
    </row>
    <row r="161" spans="15:24" x14ac:dyDescent="0.55000000000000004">
      <c r="O161" s="1703"/>
      <c r="V161" s="1703"/>
      <c r="X161" s="1703"/>
    </row>
    <row r="162" spans="15:24" x14ac:dyDescent="0.55000000000000004">
      <c r="O162" s="1703"/>
      <c r="V162" s="1703"/>
      <c r="X162" s="1703"/>
    </row>
    <row r="163" spans="15:24" x14ac:dyDescent="0.55000000000000004">
      <c r="O163" s="1703"/>
      <c r="V163" s="1703"/>
      <c r="X163" s="1703"/>
    </row>
    <row r="164" spans="15:24" x14ac:dyDescent="0.55000000000000004">
      <c r="O164" s="1703"/>
      <c r="V164" s="1703"/>
      <c r="X164" s="1703"/>
    </row>
    <row r="165" spans="15:24" x14ac:dyDescent="0.55000000000000004">
      <c r="O165" s="1703"/>
      <c r="V165" s="1703"/>
      <c r="X165" s="1703"/>
    </row>
    <row r="166" spans="15:24" x14ac:dyDescent="0.55000000000000004">
      <c r="O166" s="1703"/>
      <c r="V166" s="1703"/>
      <c r="X166" s="1703"/>
    </row>
    <row r="167" spans="15:24" x14ac:dyDescent="0.55000000000000004">
      <c r="O167" s="1703"/>
      <c r="V167" s="1703"/>
      <c r="X167" s="1703"/>
    </row>
    <row r="168" spans="15:24" x14ac:dyDescent="0.55000000000000004">
      <c r="O168" s="1703"/>
      <c r="V168" s="1703"/>
      <c r="X168" s="1703"/>
    </row>
    <row r="169" spans="15:24" x14ac:dyDescent="0.55000000000000004">
      <c r="O169" s="1703"/>
      <c r="V169" s="1703"/>
      <c r="X169" s="1703"/>
    </row>
    <row r="170" spans="15:24" x14ac:dyDescent="0.55000000000000004">
      <c r="O170" s="1703"/>
      <c r="V170" s="1703"/>
      <c r="X170" s="1703"/>
    </row>
    <row r="171" spans="15:24" x14ac:dyDescent="0.55000000000000004">
      <c r="O171" s="1703"/>
      <c r="V171" s="1703"/>
      <c r="X171" s="1703"/>
    </row>
    <row r="172" spans="15:24" x14ac:dyDescent="0.55000000000000004">
      <c r="O172" s="1703"/>
      <c r="V172" s="1703"/>
      <c r="X172" s="1703"/>
    </row>
    <row r="173" spans="15:24" x14ac:dyDescent="0.55000000000000004">
      <c r="O173" s="1703"/>
      <c r="V173" s="1703"/>
      <c r="X173" s="1703"/>
    </row>
    <row r="174" spans="15:24" x14ac:dyDescent="0.55000000000000004">
      <c r="O174" s="1703"/>
      <c r="V174" s="1703"/>
      <c r="X174" s="1703"/>
    </row>
    <row r="175" spans="15:24" x14ac:dyDescent="0.55000000000000004">
      <c r="O175" s="1703"/>
      <c r="V175" s="1703"/>
      <c r="X175" s="1703"/>
    </row>
    <row r="176" spans="15:24" x14ac:dyDescent="0.55000000000000004">
      <c r="O176" s="1703"/>
      <c r="V176" s="1703"/>
      <c r="X176" s="1703"/>
    </row>
    <row r="177" spans="15:24" x14ac:dyDescent="0.55000000000000004">
      <c r="O177" s="1703"/>
      <c r="V177" s="1703"/>
      <c r="X177" s="1703"/>
    </row>
    <row r="178" spans="15:24" x14ac:dyDescent="0.55000000000000004">
      <c r="O178" s="1703"/>
      <c r="V178" s="1703"/>
      <c r="X178" s="1703"/>
    </row>
    <row r="179" spans="15:24" x14ac:dyDescent="0.55000000000000004">
      <c r="O179" s="1703"/>
      <c r="V179" s="1703"/>
      <c r="X179" s="1703"/>
    </row>
    <row r="180" spans="15:24" x14ac:dyDescent="0.55000000000000004">
      <c r="O180" s="1703"/>
      <c r="V180" s="1703"/>
      <c r="X180" s="1703"/>
    </row>
    <row r="181" spans="15:24" x14ac:dyDescent="0.55000000000000004">
      <c r="O181" s="1703"/>
      <c r="V181" s="1703"/>
      <c r="X181" s="1703"/>
    </row>
    <row r="182" spans="15:24" x14ac:dyDescent="0.55000000000000004">
      <c r="O182" s="1703"/>
      <c r="V182" s="1703"/>
      <c r="X182" s="1703"/>
    </row>
    <row r="183" spans="15:24" x14ac:dyDescent="0.55000000000000004">
      <c r="O183" s="1703"/>
      <c r="V183" s="1703"/>
      <c r="X183" s="1703"/>
    </row>
    <row r="184" spans="15:24" x14ac:dyDescent="0.55000000000000004">
      <c r="O184" s="1703"/>
      <c r="V184" s="1703"/>
      <c r="X184" s="1703"/>
    </row>
    <row r="185" spans="15:24" x14ac:dyDescent="0.55000000000000004">
      <c r="O185" s="1703"/>
      <c r="V185" s="1703"/>
      <c r="X185" s="1703"/>
    </row>
    <row r="186" spans="15:24" x14ac:dyDescent="0.55000000000000004">
      <c r="O186" s="1703"/>
      <c r="V186" s="1703"/>
      <c r="X186" s="1703"/>
    </row>
    <row r="187" spans="15:24" x14ac:dyDescent="0.55000000000000004">
      <c r="O187" s="1703"/>
      <c r="V187" s="1703"/>
      <c r="X187" s="1703"/>
    </row>
    <row r="188" spans="15:24" x14ac:dyDescent="0.55000000000000004">
      <c r="O188" s="1703"/>
      <c r="V188" s="1703"/>
      <c r="X188" s="1703"/>
    </row>
    <row r="189" spans="15:24" x14ac:dyDescent="0.55000000000000004">
      <c r="O189" s="1703"/>
      <c r="V189" s="1703"/>
      <c r="X189" s="1703"/>
    </row>
    <row r="190" spans="15:24" x14ac:dyDescent="0.55000000000000004">
      <c r="O190" s="1703"/>
      <c r="V190" s="1703"/>
      <c r="X190" s="1703"/>
    </row>
    <row r="191" spans="15:24" x14ac:dyDescent="0.55000000000000004">
      <c r="O191" s="1703"/>
      <c r="V191" s="1703"/>
      <c r="X191" s="1703"/>
    </row>
    <row r="192" spans="15:24" x14ac:dyDescent="0.55000000000000004">
      <c r="O192" s="1703"/>
      <c r="V192" s="1703"/>
      <c r="X192" s="1703"/>
    </row>
    <row r="193" spans="15:24" x14ac:dyDescent="0.55000000000000004">
      <c r="O193" s="1703"/>
      <c r="V193" s="1703"/>
      <c r="X193" s="1703"/>
    </row>
    <row r="194" spans="15:24" x14ac:dyDescent="0.55000000000000004">
      <c r="O194" s="1703"/>
      <c r="V194" s="1703"/>
      <c r="X194" s="1703"/>
    </row>
    <row r="195" spans="15:24" x14ac:dyDescent="0.55000000000000004">
      <c r="O195" s="1703"/>
      <c r="V195" s="1703"/>
      <c r="X195" s="1703"/>
    </row>
    <row r="196" spans="15:24" x14ac:dyDescent="0.55000000000000004">
      <c r="O196" s="1703"/>
      <c r="V196" s="1703"/>
      <c r="X196" s="1703"/>
    </row>
    <row r="197" spans="15:24" x14ac:dyDescent="0.55000000000000004">
      <c r="O197" s="1703"/>
      <c r="V197" s="1703"/>
      <c r="X197" s="1703"/>
    </row>
    <row r="198" spans="15:24" x14ac:dyDescent="0.55000000000000004">
      <c r="O198" s="1703"/>
      <c r="V198" s="1703"/>
      <c r="X198" s="1703"/>
    </row>
    <row r="199" spans="15:24" x14ac:dyDescent="0.55000000000000004">
      <c r="O199" s="1703"/>
      <c r="V199" s="1703"/>
      <c r="X199" s="1703"/>
    </row>
    <row r="200" spans="15:24" x14ac:dyDescent="0.55000000000000004">
      <c r="O200" s="1703"/>
      <c r="V200" s="1703"/>
      <c r="X200" s="1703"/>
    </row>
    <row r="201" spans="15:24" x14ac:dyDescent="0.55000000000000004">
      <c r="O201" s="1703"/>
      <c r="V201" s="1703"/>
      <c r="X201" s="1703"/>
    </row>
    <row r="202" spans="15:24" x14ac:dyDescent="0.55000000000000004">
      <c r="O202" s="1703"/>
      <c r="V202" s="1703"/>
      <c r="X202" s="1703"/>
    </row>
    <row r="203" spans="15:24" x14ac:dyDescent="0.55000000000000004">
      <c r="O203" s="1703"/>
      <c r="V203" s="1703"/>
      <c r="X203" s="1703"/>
    </row>
    <row r="204" spans="15:24" x14ac:dyDescent="0.55000000000000004">
      <c r="O204" s="1703"/>
      <c r="V204" s="1703"/>
      <c r="X204" s="1703"/>
    </row>
    <row r="205" spans="15:24" x14ac:dyDescent="0.55000000000000004">
      <c r="O205" s="1703"/>
      <c r="V205" s="1703"/>
      <c r="X205" s="1703"/>
    </row>
    <row r="206" spans="15:24" x14ac:dyDescent="0.55000000000000004">
      <c r="O206" s="1703"/>
      <c r="V206" s="1703"/>
      <c r="X206" s="1703"/>
    </row>
    <row r="207" spans="15:24" x14ac:dyDescent="0.55000000000000004">
      <c r="O207" s="1703"/>
      <c r="V207" s="1703"/>
      <c r="X207" s="1703"/>
    </row>
    <row r="208" spans="15:24" x14ac:dyDescent="0.55000000000000004">
      <c r="O208" s="1703"/>
      <c r="V208" s="1703"/>
      <c r="X208" s="1703"/>
    </row>
    <row r="209" spans="15:24" x14ac:dyDescent="0.55000000000000004">
      <c r="O209" s="1703"/>
      <c r="V209" s="1703"/>
      <c r="X209" s="1703"/>
    </row>
    <row r="210" spans="15:24" x14ac:dyDescent="0.55000000000000004">
      <c r="O210" s="1703"/>
      <c r="V210" s="1703"/>
      <c r="X210" s="1703"/>
    </row>
    <row r="211" spans="15:24" x14ac:dyDescent="0.55000000000000004">
      <c r="O211" s="1703"/>
      <c r="V211" s="1703"/>
      <c r="X211" s="1703"/>
    </row>
    <row r="212" spans="15:24" x14ac:dyDescent="0.55000000000000004">
      <c r="O212" s="1703"/>
      <c r="V212" s="1703"/>
      <c r="X212" s="1703"/>
    </row>
    <row r="213" spans="15:24" x14ac:dyDescent="0.55000000000000004">
      <c r="O213" s="1703"/>
      <c r="V213" s="1703"/>
      <c r="X213" s="1703"/>
    </row>
    <row r="214" spans="15:24" x14ac:dyDescent="0.55000000000000004">
      <c r="O214" s="1703"/>
      <c r="V214" s="1703"/>
      <c r="X214" s="1703"/>
    </row>
    <row r="215" spans="15:24" x14ac:dyDescent="0.55000000000000004">
      <c r="O215" s="1703"/>
      <c r="V215" s="1703"/>
      <c r="X215" s="1703"/>
    </row>
    <row r="216" spans="15:24" x14ac:dyDescent="0.55000000000000004">
      <c r="O216" s="1703"/>
      <c r="V216" s="1703"/>
      <c r="X216" s="1703"/>
    </row>
    <row r="217" spans="15:24" x14ac:dyDescent="0.55000000000000004">
      <c r="O217" s="1703"/>
      <c r="V217" s="1703"/>
      <c r="X217" s="1703"/>
    </row>
    <row r="218" spans="15:24" x14ac:dyDescent="0.55000000000000004">
      <c r="O218" s="1703"/>
      <c r="V218" s="1703"/>
      <c r="X218" s="1703"/>
    </row>
    <row r="219" spans="15:24" x14ac:dyDescent="0.55000000000000004">
      <c r="O219" s="1703"/>
      <c r="V219" s="1703"/>
      <c r="X219" s="1703"/>
    </row>
    <row r="220" spans="15:24" x14ac:dyDescent="0.55000000000000004">
      <c r="O220" s="1703"/>
      <c r="V220" s="1703"/>
      <c r="X220" s="1703"/>
    </row>
    <row r="221" spans="15:24" x14ac:dyDescent="0.55000000000000004">
      <c r="O221" s="1703"/>
      <c r="V221" s="1703"/>
      <c r="X221" s="1703"/>
    </row>
    <row r="222" spans="15:24" x14ac:dyDescent="0.55000000000000004">
      <c r="O222" s="1703"/>
      <c r="V222" s="1703"/>
      <c r="X222" s="1703"/>
    </row>
    <row r="223" spans="15:24" x14ac:dyDescent="0.55000000000000004">
      <c r="O223" s="1703"/>
      <c r="V223" s="1703"/>
      <c r="X223" s="1703"/>
    </row>
    <row r="224" spans="15:24" x14ac:dyDescent="0.55000000000000004">
      <c r="O224" s="1703"/>
      <c r="V224" s="1703"/>
      <c r="X224" s="1703"/>
    </row>
    <row r="225" spans="15:24" x14ac:dyDescent="0.55000000000000004">
      <c r="O225" s="1703"/>
      <c r="V225" s="1703"/>
      <c r="X225" s="1703"/>
    </row>
    <row r="226" spans="15:24" x14ac:dyDescent="0.55000000000000004">
      <c r="O226" s="1703"/>
      <c r="V226" s="1703"/>
      <c r="X226" s="1703"/>
    </row>
    <row r="227" spans="15:24" x14ac:dyDescent="0.55000000000000004">
      <c r="O227" s="1703"/>
      <c r="V227" s="1703"/>
      <c r="X227" s="1703"/>
    </row>
    <row r="228" spans="15:24" x14ac:dyDescent="0.55000000000000004">
      <c r="O228" s="1703"/>
      <c r="V228" s="1703"/>
      <c r="X228" s="1703"/>
    </row>
    <row r="229" spans="15:24" x14ac:dyDescent="0.55000000000000004">
      <c r="O229" s="1703"/>
      <c r="V229" s="1703"/>
      <c r="X229" s="1703"/>
    </row>
    <row r="230" spans="15:24" x14ac:dyDescent="0.55000000000000004">
      <c r="O230" s="1703"/>
      <c r="V230" s="1703"/>
      <c r="X230" s="1703"/>
    </row>
    <row r="231" spans="15:24" x14ac:dyDescent="0.55000000000000004">
      <c r="O231" s="1703"/>
      <c r="V231" s="1703"/>
      <c r="X231" s="1703"/>
    </row>
    <row r="232" spans="15:24" x14ac:dyDescent="0.55000000000000004">
      <c r="O232" s="1703"/>
      <c r="V232" s="1703"/>
      <c r="X232" s="1703"/>
    </row>
    <row r="233" spans="15:24" x14ac:dyDescent="0.55000000000000004">
      <c r="O233" s="1703"/>
      <c r="V233" s="1703"/>
      <c r="X233" s="1703"/>
    </row>
    <row r="234" spans="15:24" x14ac:dyDescent="0.55000000000000004">
      <c r="O234" s="1703"/>
      <c r="V234" s="1703"/>
      <c r="X234" s="1703"/>
    </row>
    <row r="235" spans="15:24" x14ac:dyDescent="0.55000000000000004">
      <c r="O235" s="1703"/>
      <c r="V235" s="1703"/>
      <c r="X235" s="1703"/>
    </row>
    <row r="236" spans="15:24" x14ac:dyDescent="0.55000000000000004">
      <c r="O236" s="1703"/>
      <c r="V236" s="1703"/>
      <c r="X236" s="1703"/>
    </row>
    <row r="237" spans="15:24" x14ac:dyDescent="0.55000000000000004">
      <c r="O237" s="1703"/>
      <c r="V237" s="1703"/>
      <c r="X237" s="1703"/>
    </row>
    <row r="238" spans="15:24" x14ac:dyDescent="0.55000000000000004">
      <c r="O238" s="1703"/>
      <c r="V238" s="1703"/>
      <c r="X238" s="1703"/>
    </row>
    <row r="239" spans="15:24" x14ac:dyDescent="0.55000000000000004">
      <c r="O239" s="1703"/>
      <c r="V239" s="1703"/>
      <c r="X239" s="1703"/>
    </row>
    <row r="240" spans="15:24" x14ac:dyDescent="0.55000000000000004">
      <c r="O240" s="1703"/>
      <c r="V240" s="1703"/>
      <c r="X240" s="1703"/>
    </row>
    <row r="241" spans="15:24" x14ac:dyDescent="0.55000000000000004">
      <c r="O241" s="1703"/>
      <c r="V241" s="1703"/>
      <c r="X241" s="1703"/>
    </row>
    <row r="242" spans="15:24" x14ac:dyDescent="0.55000000000000004">
      <c r="O242" s="1703"/>
      <c r="V242" s="1703"/>
      <c r="X242" s="1703"/>
    </row>
    <row r="243" spans="15:24" x14ac:dyDescent="0.55000000000000004">
      <c r="O243" s="1703"/>
      <c r="V243" s="1703"/>
      <c r="X243" s="1703"/>
    </row>
    <row r="244" spans="15:24" x14ac:dyDescent="0.55000000000000004">
      <c r="O244" s="1703"/>
      <c r="V244" s="1703"/>
      <c r="X244" s="1703"/>
    </row>
    <row r="245" spans="15:24" x14ac:dyDescent="0.55000000000000004">
      <c r="O245" s="1703"/>
      <c r="V245" s="1703"/>
      <c r="X245" s="1703"/>
    </row>
    <row r="246" spans="15:24" x14ac:dyDescent="0.55000000000000004">
      <c r="O246" s="1703"/>
      <c r="V246" s="1703"/>
      <c r="X246" s="1703"/>
    </row>
    <row r="247" spans="15:24" x14ac:dyDescent="0.55000000000000004">
      <c r="O247" s="1703"/>
      <c r="V247" s="1703"/>
      <c r="X247" s="1703"/>
    </row>
    <row r="248" spans="15:24" x14ac:dyDescent="0.55000000000000004">
      <c r="O248" s="1703"/>
      <c r="V248" s="1703"/>
      <c r="X248" s="1703"/>
    </row>
    <row r="249" spans="15:24" x14ac:dyDescent="0.55000000000000004">
      <c r="O249" s="1703"/>
      <c r="V249" s="1703"/>
      <c r="X249" s="1703"/>
    </row>
    <row r="250" spans="15:24" x14ac:dyDescent="0.55000000000000004">
      <c r="O250" s="1703"/>
      <c r="V250" s="1703"/>
      <c r="X250" s="1703"/>
    </row>
    <row r="251" spans="15:24" x14ac:dyDescent="0.55000000000000004">
      <c r="O251" s="1703"/>
      <c r="V251" s="1703"/>
      <c r="X251" s="1703"/>
    </row>
    <row r="252" spans="15:24" x14ac:dyDescent="0.55000000000000004">
      <c r="O252" s="1703"/>
      <c r="V252" s="1703"/>
      <c r="X252" s="1703"/>
    </row>
    <row r="253" spans="15:24" x14ac:dyDescent="0.55000000000000004">
      <c r="O253" s="1703"/>
      <c r="V253" s="1703"/>
      <c r="X253" s="1703"/>
    </row>
    <row r="254" spans="15:24" x14ac:dyDescent="0.55000000000000004">
      <c r="O254" s="1703"/>
      <c r="V254" s="1703"/>
      <c r="X254" s="1703"/>
    </row>
    <row r="255" spans="15:24" x14ac:dyDescent="0.55000000000000004">
      <c r="O255" s="1703"/>
      <c r="V255" s="1703"/>
      <c r="X255" s="1703"/>
    </row>
    <row r="256" spans="15:24" x14ac:dyDescent="0.55000000000000004">
      <c r="O256" s="1703"/>
      <c r="V256" s="1703"/>
      <c r="X256" s="1703"/>
    </row>
    <row r="257" spans="15:24" x14ac:dyDescent="0.55000000000000004">
      <c r="O257" s="1703"/>
      <c r="V257" s="1703"/>
      <c r="X257" s="1703"/>
    </row>
    <row r="258" spans="15:24" x14ac:dyDescent="0.55000000000000004">
      <c r="O258" s="1703"/>
      <c r="V258" s="1703"/>
      <c r="X258" s="1703"/>
    </row>
    <row r="259" spans="15:24" x14ac:dyDescent="0.55000000000000004">
      <c r="O259" s="1703"/>
      <c r="V259" s="1703"/>
      <c r="X259" s="1703"/>
    </row>
    <row r="260" spans="15:24" x14ac:dyDescent="0.55000000000000004">
      <c r="O260" s="1703"/>
      <c r="V260" s="1703"/>
      <c r="X260" s="1703"/>
    </row>
    <row r="261" spans="15:24" x14ac:dyDescent="0.55000000000000004">
      <c r="O261" s="1703"/>
      <c r="V261" s="1703"/>
      <c r="X261" s="1703"/>
    </row>
    <row r="262" spans="15:24" x14ac:dyDescent="0.55000000000000004">
      <c r="O262" s="1703"/>
      <c r="V262" s="1703"/>
      <c r="X262" s="1703"/>
    </row>
    <row r="263" spans="15:24" x14ac:dyDescent="0.55000000000000004">
      <c r="O263" s="1703"/>
      <c r="V263" s="1703"/>
      <c r="X263" s="1703"/>
    </row>
    <row r="264" spans="15:24" x14ac:dyDescent="0.55000000000000004">
      <c r="O264" s="1703"/>
      <c r="V264" s="1703"/>
      <c r="X264" s="1703"/>
    </row>
    <row r="265" spans="15:24" x14ac:dyDescent="0.55000000000000004">
      <c r="O265" s="1703"/>
      <c r="V265" s="1703"/>
      <c r="X265" s="1703"/>
    </row>
    <row r="266" spans="15:24" x14ac:dyDescent="0.55000000000000004">
      <c r="O266" s="1703"/>
      <c r="V266" s="1703"/>
      <c r="X266" s="1703"/>
    </row>
    <row r="267" spans="15:24" x14ac:dyDescent="0.55000000000000004">
      <c r="O267" s="1703"/>
      <c r="V267" s="1703"/>
      <c r="X267" s="1703"/>
    </row>
    <row r="268" spans="15:24" x14ac:dyDescent="0.55000000000000004">
      <c r="O268" s="1703"/>
      <c r="V268" s="1703"/>
      <c r="X268" s="1703"/>
    </row>
    <row r="269" spans="15:24" x14ac:dyDescent="0.55000000000000004">
      <c r="O269" s="1703"/>
      <c r="V269" s="1703"/>
      <c r="X269" s="1703"/>
    </row>
    <row r="270" spans="15:24" x14ac:dyDescent="0.55000000000000004">
      <c r="O270" s="1703"/>
      <c r="V270" s="1703"/>
      <c r="X270" s="1703"/>
    </row>
    <row r="271" spans="15:24" x14ac:dyDescent="0.55000000000000004">
      <c r="O271" s="1703"/>
      <c r="V271" s="1703"/>
      <c r="X271" s="1703"/>
    </row>
    <row r="272" spans="15:24" x14ac:dyDescent="0.55000000000000004">
      <c r="O272" s="1703"/>
      <c r="V272" s="1703"/>
      <c r="X272" s="1703"/>
    </row>
    <row r="273" spans="15:24" x14ac:dyDescent="0.55000000000000004">
      <c r="O273" s="1703"/>
      <c r="V273" s="1703"/>
      <c r="X273" s="1703"/>
    </row>
    <row r="274" spans="15:24" x14ac:dyDescent="0.55000000000000004">
      <c r="O274" s="1703"/>
      <c r="V274" s="1703"/>
      <c r="X274" s="1703"/>
    </row>
    <row r="275" spans="15:24" x14ac:dyDescent="0.55000000000000004">
      <c r="O275" s="1703"/>
      <c r="V275" s="1703"/>
      <c r="X275" s="1703"/>
    </row>
    <row r="276" spans="15:24" x14ac:dyDescent="0.55000000000000004">
      <c r="O276" s="1703"/>
      <c r="V276" s="1703"/>
      <c r="X276" s="1703"/>
    </row>
    <row r="277" spans="15:24" x14ac:dyDescent="0.55000000000000004">
      <c r="O277" s="1703"/>
      <c r="V277" s="1703"/>
      <c r="X277" s="1703"/>
    </row>
    <row r="278" spans="15:24" x14ac:dyDescent="0.55000000000000004">
      <c r="O278" s="1703"/>
      <c r="V278" s="1703"/>
      <c r="X278" s="1703"/>
    </row>
    <row r="279" spans="15:24" x14ac:dyDescent="0.55000000000000004">
      <c r="O279" s="1703"/>
      <c r="V279" s="1703"/>
      <c r="X279" s="1703"/>
    </row>
    <row r="280" spans="15:24" x14ac:dyDescent="0.55000000000000004">
      <c r="O280" s="1703"/>
      <c r="V280" s="1703"/>
      <c r="X280" s="1703"/>
    </row>
    <row r="281" spans="15:24" x14ac:dyDescent="0.55000000000000004">
      <c r="O281" s="1703"/>
      <c r="V281" s="1703"/>
      <c r="X281" s="1703"/>
    </row>
    <row r="282" spans="15:24" x14ac:dyDescent="0.55000000000000004">
      <c r="O282" s="1703"/>
      <c r="V282" s="1703"/>
      <c r="X282" s="1703"/>
    </row>
    <row r="283" spans="15:24" x14ac:dyDescent="0.55000000000000004">
      <c r="O283" s="1703"/>
      <c r="V283" s="1703"/>
      <c r="X283" s="1703"/>
    </row>
    <row r="284" spans="15:24" x14ac:dyDescent="0.55000000000000004">
      <c r="O284" s="1703"/>
      <c r="V284" s="1703"/>
      <c r="X284" s="1703"/>
    </row>
    <row r="285" spans="15:24" x14ac:dyDescent="0.55000000000000004">
      <c r="O285" s="1703"/>
      <c r="V285" s="1703"/>
      <c r="X285" s="1703"/>
    </row>
    <row r="286" spans="15:24" x14ac:dyDescent="0.55000000000000004">
      <c r="O286" s="1703"/>
      <c r="V286" s="1703"/>
      <c r="X286" s="1703"/>
    </row>
    <row r="287" spans="15:24" x14ac:dyDescent="0.55000000000000004">
      <c r="O287" s="1703"/>
      <c r="V287" s="1703"/>
      <c r="X287" s="1703"/>
    </row>
    <row r="288" spans="15:24" x14ac:dyDescent="0.55000000000000004">
      <c r="O288" s="1703"/>
      <c r="V288" s="1703"/>
      <c r="X288" s="1703"/>
    </row>
    <row r="289" spans="15:24" x14ac:dyDescent="0.55000000000000004">
      <c r="O289" s="1703"/>
      <c r="V289" s="1703"/>
      <c r="X289" s="1703"/>
    </row>
    <row r="290" spans="15:24" x14ac:dyDescent="0.55000000000000004">
      <c r="O290" s="1703"/>
      <c r="V290" s="1703"/>
      <c r="X290" s="1703"/>
    </row>
    <row r="291" spans="15:24" x14ac:dyDescent="0.55000000000000004">
      <c r="O291" s="1703"/>
      <c r="V291" s="1703"/>
      <c r="X291" s="1703"/>
    </row>
    <row r="292" spans="15:24" x14ac:dyDescent="0.55000000000000004">
      <c r="O292" s="1703"/>
      <c r="V292" s="1703"/>
      <c r="X292" s="1703"/>
    </row>
    <row r="293" spans="15:24" x14ac:dyDescent="0.55000000000000004">
      <c r="O293" s="1703"/>
      <c r="V293" s="1703"/>
      <c r="X293" s="1703"/>
    </row>
    <row r="294" spans="15:24" x14ac:dyDescent="0.55000000000000004">
      <c r="O294" s="1703"/>
      <c r="V294" s="1703"/>
      <c r="X294" s="1703"/>
    </row>
    <row r="295" spans="15:24" x14ac:dyDescent="0.55000000000000004">
      <c r="O295" s="1703"/>
      <c r="V295" s="1703"/>
      <c r="X295" s="1703"/>
    </row>
    <row r="296" spans="15:24" x14ac:dyDescent="0.55000000000000004">
      <c r="O296" s="1703"/>
      <c r="V296" s="1703"/>
      <c r="X296" s="1703"/>
    </row>
    <row r="297" spans="15:24" x14ac:dyDescent="0.55000000000000004">
      <c r="O297" s="1703"/>
      <c r="V297" s="1703"/>
      <c r="X297" s="1703"/>
    </row>
    <row r="298" spans="15:24" x14ac:dyDescent="0.55000000000000004">
      <c r="O298" s="1703"/>
      <c r="V298" s="1703"/>
      <c r="X298" s="1703"/>
    </row>
    <row r="299" spans="15:24" x14ac:dyDescent="0.55000000000000004">
      <c r="O299" s="1703"/>
      <c r="V299" s="1703"/>
      <c r="X299" s="1703"/>
    </row>
    <row r="300" spans="15:24" x14ac:dyDescent="0.55000000000000004">
      <c r="O300" s="1703"/>
      <c r="V300" s="1703"/>
      <c r="X300" s="1703"/>
    </row>
    <row r="301" spans="15:24" x14ac:dyDescent="0.55000000000000004">
      <c r="O301" s="1703"/>
      <c r="V301" s="1703"/>
      <c r="X301" s="1703"/>
    </row>
    <row r="302" spans="15:24" x14ac:dyDescent="0.55000000000000004">
      <c r="O302" s="1703"/>
      <c r="V302" s="1703"/>
      <c r="X302" s="1703"/>
    </row>
    <row r="303" spans="15:24" x14ac:dyDescent="0.55000000000000004">
      <c r="O303" s="1703"/>
      <c r="V303" s="1703"/>
      <c r="X303" s="1703"/>
    </row>
    <row r="304" spans="15:24" x14ac:dyDescent="0.55000000000000004">
      <c r="O304" s="1703"/>
      <c r="V304" s="1703"/>
      <c r="X304" s="1703"/>
    </row>
    <row r="305" spans="15:24" x14ac:dyDescent="0.55000000000000004">
      <c r="O305" s="1703"/>
      <c r="V305" s="1703"/>
      <c r="X305" s="1703"/>
    </row>
    <row r="306" spans="15:24" x14ac:dyDescent="0.55000000000000004">
      <c r="O306" s="1703"/>
      <c r="V306" s="1703"/>
      <c r="X306" s="1703"/>
    </row>
    <row r="307" spans="15:24" x14ac:dyDescent="0.55000000000000004">
      <c r="O307" s="1703"/>
      <c r="V307" s="1703"/>
      <c r="X307" s="1703"/>
    </row>
    <row r="308" spans="15:24" x14ac:dyDescent="0.55000000000000004">
      <c r="O308" s="1703"/>
      <c r="V308" s="1703"/>
      <c r="X308" s="1703"/>
    </row>
    <row r="309" spans="15:24" x14ac:dyDescent="0.55000000000000004">
      <c r="O309" s="1703"/>
      <c r="V309" s="1703"/>
      <c r="X309" s="1703"/>
    </row>
    <row r="310" spans="15:24" x14ac:dyDescent="0.55000000000000004">
      <c r="O310" s="1703"/>
      <c r="V310" s="1703"/>
      <c r="X310" s="1703"/>
    </row>
    <row r="311" spans="15:24" x14ac:dyDescent="0.55000000000000004">
      <c r="O311" s="1703"/>
      <c r="V311" s="1703"/>
      <c r="X311" s="1703"/>
    </row>
    <row r="312" spans="15:24" x14ac:dyDescent="0.55000000000000004">
      <c r="O312" s="1703"/>
      <c r="V312" s="1703"/>
      <c r="X312" s="1703"/>
    </row>
    <row r="313" spans="15:24" x14ac:dyDescent="0.55000000000000004">
      <c r="O313" s="1703"/>
      <c r="V313" s="1703"/>
      <c r="X313" s="1703"/>
    </row>
    <row r="314" spans="15:24" x14ac:dyDescent="0.55000000000000004">
      <c r="O314" s="1703"/>
      <c r="V314" s="1703"/>
      <c r="X314" s="1703"/>
    </row>
    <row r="315" spans="15:24" x14ac:dyDescent="0.55000000000000004">
      <c r="O315" s="1703"/>
      <c r="V315" s="1703"/>
      <c r="X315" s="1703"/>
    </row>
    <row r="316" spans="15:24" x14ac:dyDescent="0.55000000000000004">
      <c r="O316" s="1703"/>
      <c r="V316" s="1703"/>
      <c r="X316" s="1703"/>
    </row>
    <row r="317" spans="15:24" x14ac:dyDescent="0.55000000000000004">
      <c r="O317" s="1703"/>
      <c r="V317" s="1703"/>
      <c r="X317" s="1703"/>
    </row>
    <row r="318" spans="15:24" x14ac:dyDescent="0.55000000000000004">
      <c r="O318" s="1703"/>
      <c r="V318" s="1703"/>
      <c r="X318" s="1703"/>
    </row>
    <row r="319" spans="15:24" x14ac:dyDescent="0.55000000000000004">
      <c r="O319" s="1703"/>
      <c r="V319" s="1703"/>
      <c r="X319" s="1703"/>
    </row>
    <row r="320" spans="15:24" x14ac:dyDescent="0.55000000000000004">
      <c r="O320" s="1703"/>
      <c r="V320" s="1703"/>
      <c r="X320" s="1703"/>
    </row>
    <row r="321" spans="15:24" x14ac:dyDescent="0.55000000000000004">
      <c r="O321" s="1703"/>
      <c r="V321" s="1703"/>
      <c r="X321" s="1703"/>
    </row>
    <row r="322" spans="15:24" x14ac:dyDescent="0.55000000000000004">
      <c r="O322" s="1703"/>
      <c r="V322" s="1703"/>
      <c r="X322" s="1703"/>
    </row>
    <row r="323" spans="15:24" x14ac:dyDescent="0.55000000000000004">
      <c r="O323" s="1703"/>
      <c r="V323" s="1703"/>
      <c r="X323" s="1703"/>
    </row>
    <row r="324" spans="15:24" x14ac:dyDescent="0.55000000000000004">
      <c r="O324" s="1703"/>
      <c r="V324" s="1703"/>
      <c r="X324" s="1703"/>
    </row>
    <row r="325" spans="15:24" x14ac:dyDescent="0.55000000000000004">
      <c r="O325" s="1703"/>
      <c r="V325" s="1703"/>
      <c r="X325" s="1703"/>
    </row>
    <row r="326" spans="15:24" x14ac:dyDescent="0.55000000000000004">
      <c r="O326" s="1703"/>
      <c r="V326" s="1703"/>
      <c r="X326" s="1703"/>
    </row>
    <row r="327" spans="15:24" x14ac:dyDescent="0.55000000000000004">
      <c r="O327" s="1703"/>
      <c r="V327" s="1703"/>
      <c r="X327" s="1703"/>
    </row>
    <row r="328" spans="15:24" x14ac:dyDescent="0.55000000000000004">
      <c r="O328" s="1703"/>
      <c r="V328" s="1703"/>
      <c r="X328" s="1703"/>
    </row>
    <row r="329" spans="15:24" x14ac:dyDescent="0.55000000000000004">
      <c r="O329" s="1703"/>
      <c r="V329" s="1703"/>
      <c r="X329" s="1703"/>
    </row>
    <row r="330" spans="15:24" x14ac:dyDescent="0.55000000000000004">
      <c r="O330" s="1703"/>
      <c r="V330" s="1703"/>
      <c r="X330" s="1703"/>
    </row>
    <row r="331" spans="15:24" x14ac:dyDescent="0.55000000000000004">
      <c r="O331" s="1703"/>
      <c r="V331" s="1703"/>
      <c r="X331" s="1703"/>
    </row>
    <row r="332" spans="15:24" x14ac:dyDescent="0.55000000000000004">
      <c r="O332" s="1703"/>
      <c r="V332" s="1703"/>
      <c r="X332" s="1703"/>
    </row>
    <row r="333" spans="15:24" x14ac:dyDescent="0.55000000000000004">
      <c r="O333" s="1703"/>
      <c r="V333" s="1703"/>
      <c r="X333" s="1703"/>
    </row>
    <row r="334" spans="15:24" x14ac:dyDescent="0.55000000000000004">
      <c r="O334" s="1703"/>
      <c r="V334" s="1703"/>
      <c r="X334" s="1703"/>
    </row>
    <row r="335" spans="15:24" x14ac:dyDescent="0.55000000000000004">
      <c r="O335" s="1703"/>
      <c r="V335" s="1703"/>
      <c r="X335" s="1703"/>
    </row>
    <row r="336" spans="15:24" x14ac:dyDescent="0.55000000000000004">
      <c r="O336" s="1703"/>
      <c r="V336" s="1703"/>
      <c r="X336" s="1703"/>
    </row>
    <row r="337" spans="15:24" x14ac:dyDescent="0.55000000000000004">
      <c r="O337" s="1703"/>
      <c r="V337" s="1703"/>
      <c r="X337" s="1703"/>
    </row>
    <row r="338" spans="15:24" x14ac:dyDescent="0.55000000000000004">
      <c r="O338" s="1703"/>
      <c r="V338" s="1703"/>
      <c r="X338" s="1703"/>
    </row>
    <row r="339" spans="15:24" x14ac:dyDescent="0.55000000000000004">
      <c r="O339" s="1703"/>
      <c r="V339" s="1703"/>
      <c r="X339" s="1703"/>
    </row>
    <row r="340" spans="15:24" x14ac:dyDescent="0.55000000000000004">
      <c r="O340" s="1703"/>
      <c r="V340" s="1703"/>
      <c r="X340" s="1703"/>
    </row>
    <row r="341" spans="15:24" x14ac:dyDescent="0.55000000000000004">
      <c r="O341" s="1703"/>
      <c r="V341" s="1703"/>
      <c r="X341" s="1703"/>
    </row>
    <row r="342" spans="15:24" x14ac:dyDescent="0.55000000000000004">
      <c r="O342" s="1703"/>
      <c r="V342" s="1703"/>
      <c r="X342" s="1703"/>
    </row>
    <row r="343" spans="15:24" x14ac:dyDescent="0.55000000000000004">
      <c r="O343" s="1703"/>
      <c r="V343" s="1703"/>
      <c r="X343" s="1703"/>
    </row>
    <row r="344" spans="15:24" x14ac:dyDescent="0.55000000000000004">
      <c r="O344" s="1703"/>
      <c r="V344" s="1703"/>
      <c r="X344" s="1703"/>
    </row>
    <row r="345" spans="15:24" x14ac:dyDescent="0.55000000000000004">
      <c r="O345" s="1703"/>
      <c r="V345" s="1703"/>
      <c r="X345" s="1703"/>
    </row>
    <row r="346" spans="15:24" x14ac:dyDescent="0.55000000000000004">
      <c r="O346" s="1703"/>
      <c r="V346" s="1703"/>
      <c r="X346" s="1703"/>
    </row>
    <row r="347" spans="15:24" x14ac:dyDescent="0.55000000000000004">
      <c r="O347" s="1703"/>
      <c r="V347" s="1703"/>
      <c r="X347" s="1703"/>
    </row>
    <row r="348" spans="15:24" x14ac:dyDescent="0.55000000000000004">
      <c r="O348" s="1703"/>
      <c r="V348" s="1703"/>
      <c r="X348" s="1703"/>
    </row>
    <row r="349" spans="15:24" x14ac:dyDescent="0.55000000000000004">
      <c r="O349" s="1703"/>
      <c r="V349" s="1703"/>
      <c r="X349" s="1703"/>
    </row>
    <row r="350" spans="15:24" x14ac:dyDescent="0.55000000000000004">
      <c r="O350" s="1703"/>
      <c r="V350" s="1703"/>
      <c r="X350" s="1703"/>
    </row>
    <row r="351" spans="15:24" x14ac:dyDescent="0.55000000000000004">
      <c r="O351" s="1703"/>
      <c r="V351" s="1703"/>
      <c r="X351" s="1703"/>
    </row>
    <row r="352" spans="15:24" x14ac:dyDescent="0.55000000000000004">
      <c r="O352" s="1703"/>
      <c r="V352" s="1703"/>
      <c r="X352" s="1703"/>
    </row>
    <row r="353" spans="15:24" x14ac:dyDescent="0.55000000000000004">
      <c r="O353" s="1703"/>
      <c r="V353" s="1703"/>
      <c r="X353" s="1703"/>
    </row>
    <row r="354" spans="15:24" x14ac:dyDescent="0.55000000000000004">
      <c r="O354" s="1703"/>
      <c r="V354" s="1703"/>
      <c r="X354" s="1703"/>
    </row>
    <row r="355" spans="15:24" x14ac:dyDescent="0.55000000000000004">
      <c r="O355" s="1703"/>
      <c r="V355" s="1703"/>
      <c r="X355" s="1703"/>
    </row>
    <row r="356" spans="15:24" x14ac:dyDescent="0.55000000000000004">
      <c r="O356" s="1703"/>
      <c r="V356" s="1703"/>
      <c r="X356" s="1703"/>
    </row>
    <row r="357" spans="15:24" x14ac:dyDescent="0.55000000000000004">
      <c r="O357" s="1703"/>
      <c r="V357" s="1703"/>
      <c r="X357" s="1703"/>
    </row>
    <row r="358" spans="15:24" x14ac:dyDescent="0.55000000000000004">
      <c r="O358" s="1703"/>
      <c r="V358" s="1703"/>
      <c r="X358" s="1703"/>
    </row>
    <row r="359" spans="15:24" x14ac:dyDescent="0.55000000000000004">
      <c r="O359" s="1703"/>
      <c r="V359" s="1703"/>
      <c r="X359" s="1703"/>
    </row>
    <row r="360" spans="15:24" x14ac:dyDescent="0.55000000000000004">
      <c r="O360" s="1703"/>
      <c r="V360" s="1703"/>
      <c r="X360" s="1703"/>
    </row>
    <row r="361" spans="15:24" x14ac:dyDescent="0.55000000000000004">
      <c r="O361" s="1703"/>
      <c r="V361" s="1703"/>
      <c r="X361" s="1703"/>
    </row>
    <row r="362" spans="15:24" x14ac:dyDescent="0.55000000000000004">
      <c r="O362" s="1703"/>
      <c r="V362" s="1703"/>
      <c r="X362" s="1703"/>
    </row>
    <row r="363" spans="15:24" x14ac:dyDescent="0.55000000000000004">
      <c r="O363" s="1703"/>
      <c r="V363" s="1703"/>
      <c r="X363" s="1703"/>
    </row>
    <row r="364" spans="15:24" x14ac:dyDescent="0.55000000000000004">
      <c r="O364" s="1703"/>
      <c r="V364" s="1703"/>
      <c r="X364" s="1703"/>
    </row>
    <row r="365" spans="15:24" x14ac:dyDescent="0.55000000000000004">
      <c r="O365" s="1703"/>
      <c r="V365" s="1703"/>
      <c r="X365" s="1703"/>
    </row>
    <row r="366" spans="15:24" x14ac:dyDescent="0.55000000000000004">
      <c r="O366" s="1703"/>
      <c r="V366" s="1703"/>
      <c r="X366" s="1703"/>
    </row>
    <row r="367" spans="15:24" x14ac:dyDescent="0.55000000000000004">
      <c r="O367" s="1703"/>
      <c r="V367" s="1703"/>
      <c r="X367" s="1703"/>
    </row>
    <row r="368" spans="15:24" x14ac:dyDescent="0.55000000000000004">
      <c r="O368" s="1703"/>
      <c r="V368" s="1703"/>
      <c r="X368" s="1703"/>
    </row>
    <row r="369" spans="15:24" x14ac:dyDescent="0.55000000000000004">
      <c r="O369" s="1703"/>
      <c r="V369" s="1703"/>
      <c r="X369" s="1703"/>
    </row>
    <row r="370" spans="15:24" x14ac:dyDescent="0.55000000000000004">
      <c r="O370" s="1703"/>
      <c r="V370" s="1703"/>
      <c r="X370" s="1703"/>
    </row>
    <row r="371" spans="15:24" x14ac:dyDescent="0.55000000000000004">
      <c r="O371" s="1703"/>
      <c r="V371" s="1703"/>
      <c r="X371" s="1703"/>
    </row>
    <row r="372" spans="15:24" x14ac:dyDescent="0.55000000000000004">
      <c r="O372" s="1703"/>
      <c r="V372" s="1703"/>
      <c r="X372" s="1703"/>
    </row>
    <row r="373" spans="15:24" x14ac:dyDescent="0.55000000000000004">
      <c r="O373" s="1703"/>
      <c r="V373" s="1703"/>
      <c r="X373" s="1703"/>
    </row>
    <row r="374" spans="15:24" x14ac:dyDescent="0.55000000000000004">
      <c r="O374" s="1703"/>
      <c r="V374" s="1703"/>
      <c r="X374" s="1703"/>
    </row>
    <row r="375" spans="15:24" x14ac:dyDescent="0.55000000000000004">
      <c r="O375" s="1703"/>
      <c r="V375" s="1703"/>
      <c r="X375" s="1703"/>
    </row>
    <row r="376" spans="15:24" x14ac:dyDescent="0.55000000000000004">
      <c r="O376" s="1703"/>
      <c r="V376" s="1703"/>
      <c r="X376" s="1703"/>
    </row>
    <row r="377" spans="15:24" x14ac:dyDescent="0.55000000000000004">
      <c r="O377" s="1703"/>
      <c r="V377" s="1703"/>
      <c r="X377" s="1703"/>
    </row>
    <row r="378" spans="15:24" x14ac:dyDescent="0.55000000000000004">
      <c r="O378" s="1703"/>
      <c r="V378" s="1703"/>
      <c r="X378" s="1703"/>
    </row>
    <row r="379" spans="15:24" x14ac:dyDescent="0.55000000000000004">
      <c r="O379" s="1703"/>
      <c r="V379" s="1703"/>
      <c r="X379" s="1703"/>
    </row>
    <row r="380" spans="15:24" x14ac:dyDescent="0.55000000000000004">
      <c r="O380" s="1703"/>
      <c r="V380" s="1703"/>
      <c r="X380" s="1703"/>
    </row>
    <row r="381" spans="15:24" x14ac:dyDescent="0.55000000000000004">
      <c r="O381" s="1703"/>
      <c r="V381" s="1703"/>
      <c r="X381" s="1703"/>
    </row>
    <row r="382" spans="15:24" x14ac:dyDescent="0.55000000000000004">
      <c r="O382" s="1703"/>
      <c r="V382" s="1703"/>
      <c r="X382" s="1703"/>
    </row>
    <row r="383" spans="15:24" x14ac:dyDescent="0.55000000000000004">
      <c r="O383" s="1703"/>
      <c r="V383" s="1703"/>
      <c r="X383" s="1703"/>
    </row>
    <row r="384" spans="15:24" x14ac:dyDescent="0.55000000000000004">
      <c r="O384" s="1703"/>
      <c r="V384" s="1703"/>
      <c r="X384" s="1703"/>
    </row>
    <row r="385" spans="15:24" x14ac:dyDescent="0.55000000000000004">
      <c r="O385" s="1703"/>
      <c r="V385" s="1703"/>
      <c r="X385" s="1703"/>
    </row>
    <row r="386" spans="15:24" x14ac:dyDescent="0.55000000000000004">
      <c r="O386" s="1703"/>
      <c r="V386" s="1703"/>
      <c r="X386" s="1703"/>
    </row>
    <row r="387" spans="15:24" x14ac:dyDescent="0.55000000000000004">
      <c r="O387" s="1703"/>
      <c r="V387" s="1703"/>
      <c r="X387" s="1703"/>
    </row>
    <row r="388" spans="15:24" x14ac:dyDescent="0.55000000000000004">
      <c r="O388" s="1703"/>
      <c r="V388" s="1703"/>
      <c r="X388" s="1703"/>
    </row>
    <row r="389" spans="15:24" x14ac:dyDescent="0.55000000000000004">
      <c r="O389" s="1703"/>
      <c r="V389" s="1703"/>
      <c r="X389" s="1703"/>
    </row>
    <row r="390" spans="15:24" x14ac:dyDescent="0.55000000000000004">
      <c r="O390" s="1703"/>
      <c r="V390" s="1703"/>
      <c r="X390" s="1703"/>
    </row>
    <row r="391" spans="15:24" x14ac:dyDescent="0.55000000000000004">
      <c r="O391" s="1703"/>
      <c r="V391" s="1703"/>
      <c r="X391" s="1703"/>
    </row>
    <row r="392" spans="15:24" x14ac:dyDescent="0.55000000000000004">
      <c r="O392" s="1703"/>
      <c r="V392" s="1703"/>
      <c r="X392" s="1703"/>
    </row>
    <row r="393" spans="15:24" x14ac:dyDescent="0.55000000000000004">
      <c r="O393" s="1703"/>
      <c r="V393" s="1703"/>
      <c r="X393" s="1703"/>
    </row>
    <row r="394" spans="15:24" x14ac:dyDescent="0.55000000000000004">
      <c r="O394" s="1703"/>
      <c r="V394" s="1703"/>
      <c r="X394" s="1703"/>
    </row>
    <row r="395" spans="15:24" x14ac:dyDescent="0.55000000000000004">
      <c r="O395" s="1703"/>
      <c r="V395" s="1703"/>
      <c r="X395" s="1703"/>
    </row>
    <row r="396" spans="15:24" x14ac:dyDescent="0.55000000000000004">
      <c r="O396" s="1703"/>
      <c r="V396" s="1703"/>
      <c r="X396" s="1703"/>
    </row>
    <row r="397" spans="15:24" x14ac:dyDescent="0.55000000000000004">
      <c r="O397" s="1703"/>
      <c r="V397" s="1703"/>
      <c r="X397" s="1703"/>
    </row>
    <row r="398" spans="15:24" x14ac:dyDescent="0.55000000000000004">
      <c r="O398" s="1703"/>
      <c r="V398" s="1703"/>
      <c r="X398" s="1703"/>
    </row>
    <row r="399" spans="15:24" x14ac:dyDescent="0.55000000000000004">
      <c r="O399" s="1703"/>
      <c r="V399" s="1703"/>
      <c r="X399" s="1703"/>
    </row>
    <row r="400" spans="15:24" x14ac:dyDescent="0.55000000000000004">
      <c r="O400" s="1703"/>
      <c r="V400" s="1703"/>
      <c r="X400" s="1703"/>
    </row>
    <row r="401" spans="15:24" x14ac:dyDescent="0.55000000000000004">
      <c r="O401" s="1703"/>
      <c r="V401" s="1703"/>
      <c r="X401" s="1703"/>
    </row>
    <row r="402" spans="15:24" x14ac:dyDescent="0.55000000000000004">
      <c r="O402" s="1703"/>
      <c r="V402" s="1703"/>
      <c r="X402" s="1703"/>
    </row>
    <row r="403" spans="15:24" x14ac:dyDescent="0.55000000000000004">
      <c r="O403" s="1703"/>
      <c r="V403" s="1703"/>
      <c r="X403" s="1703"/>
    </row>
    <row r="404" spans="15:24" x14ac:dyDescent="0.55000000000000004">
      <c r="O404" s="1703"/>
      <c r="V404" s="1703"/>
      <c r="X404" s="1703"/>
    </row>
    <row r="405" spans="15:24" x14ac:dyDescent="0.55000000000000004">
      <c r="O405" s="1703"/>
      <c r="V405" s="1703"/>
      <c r="X405" s="1703"/>
    </row>
    <row r="406" spans="15:24" x14ac:dyDescent="0.55000000000000004">
      <c r="O406" s="1703"/>
      <c r="V406" s="1703"/>
      <c r="X406" s="1703"/>
    </row>
    <row r="407" spans="15:24" x14ac:dyDescent="0.55000000000000004">
      <c r="O407" s="1703"/>
      <c r="V407" s="1703"/>
      <c r="X407" s="1703"/>
    </row>
    <row r="408" spans="15:24" x14ac:dyDescent="0.55000000000000004">
      <c r="O408" s="1703"/>
      <c r="V408" s="1703"/>
      <c r="X408" s="1703"/>
    </row>
    <row r="409" spans="15:24" x14ac:dyDescent="0.55000000000000004">
      <c r="O409" s="1703"/>
      <c r="V409" s="1703"/>
      <c r="X409" s="1703"/>
    </row>
    <row r="410" spans="15:24" x14ac:dyDescent="0.55000000000000004">
      <c r="O410" s="1703"/>
      <c r="V410" s="1703"/>
      <c r="X410" s="1703"/>
    </row>
    <row r="411" spans="15:24" x14ac:dyDescent="0.55000000000000004">
      <c r="O411" s="1703"/>
      <c r="V411" s="1703"/>
      <c r="X411" s="1703"/>
    </row>
    <row r="412" spans="15:24" x14ac:dyDescent="0.55000000000000004">
      <c r="O412" s="1703"/>
      <c r="V412" s="1703"/>
      <c r="X412" s="1703"/>
    </row>
    <row r="413" spans="15:24" x14ac:dyDescent="0.55000000000000004">
      <c r="O413" s="1703"/>
      <c r="V413" s="1703"/>
      <c r="X413" s="1703"/>
    </row>
    <row r="414" spans="15:24" x14ac:dyDescent="0.55000000000000004">
      <c r="O414" s="1703"/>
      <c r="V414" s="1703"/>
      <c r="X414" s="1703"/>
    </row>
    <row r="415" spans="15:24" x14ac:dyDescent="0.55000000000000004">
      <c r="O415" s="1703"/>
      <c r="V415" s="1703"/>
      <c r="X415" s="1703"/>
    </row>
    <row r="416" spans="15:24" x14ac:dyDescent="0.55000000000000004">
      <c r="O416" s="1703"/>
      <c r="V416" s="1703"/>
      <c r="X416" s="1703"/>
    </row>
    <row r="417" spans="15:24" x14ac:dyDescent="0.55000000000000004">
      <c r="O417" s="1703"/>
      <c r="V417" s="1703"/>
      <c r="X417" s="1703"/>
    </row>
    <row r="418" spans="15:24" x14ac:dyDescent="0.55000000000000004">
      <c r="O418" s="1703"/>
      <c r="V418" s="1703"/>
      <c r="X418" s="1703"/>
    </row>
    <row r="419" spans="15:24" x14ac:dyDescent="0.55000000000000004">
      <c r="O419" s="1703"/>
      <c r="V419" s="1703"/>
      <c r="X419" s="1703"/>
    </row>
    <row r="420" spans="15:24" x14ac:dyDescent="0.55000000000000004">
      <c r="O420" s="1703"/>
      <c r="V420" s="1703"/>
      <c r="X420" s="1703"/>
    </row>
    <row r="421" spans="15:24" x14ac:dyDescent="0.55000000000000004">
      <c r="O421" s="1703"/>
      <c r="V421" s="1703"/>
      <c r="X421" s="1703"/>
    </row>
    <row r="422" spans="15:24" x14ac:dyDescent="0.55000000000000004">
      <c r="O422" s="1703"/>
      <c r="V422" s="1703"/>
      <c r="X422" s="1703"/>
    </row>
    <row r="423" spans="15:24" x14ac:dyDescent="0.55000000000000004">
      <c r="O423" s="1703"/>
      <c r="V423" s="1703"/>
      <c r="X423" s="1703"/>
    </row>
    <row r="424" spans="15:24" x14ac:dyDescent="0.55000000000000004">
      <c r="O424" s="1703"/>
      <c r="V424" s="1703"/>
      <c r="X424" s="1703"/>
    </row>
    <row r="425" spans="15:24" x14ac:dyDescent="0.55000000000000004">
      <c r="O425" s="1703"/>
      <c r="V425" s="1703"/>
      <c r="X425" s="1703"/>
    </row>
    <row r="426" spans="15:24" x14ac:dyDescent="0.55000000000000004">
      <c r="O426" s="1703"/>
      <c r="V426" s="1703"/>
      <c r="X426" s="1703"/>
    </row>
    <row r="427" spans="15:24" x14ac:dyDescent="0.55000000000000004">
      <c r="O427" s="1703"/>
      <c r="V427" s="1703"/>
      <c r="X427" s="1703"/>
    </row>
    <row r="428" spans="15:24" x14ac:dyDescent="0.55000000000000004">
      <c r="O428" s="1703"/>
      <c r="V428" s="1703"/>
      <c r="X428" s="1703"/>
    </row>
    <row r="429" spans="15:24" x14ac:dyDescent="0.55000000000000004">
      <c r="O429" s="1703"/>
      <c r="V429" s="1703"/>
      <c r="X429" s="1703"/>
    </row>
    <row r="430" spans="15:24" x14ac:dyDescent="0.55000000000000004">
      <c r="O430" s="1703"/>
      <c r="V430" s="1703"/>
      <c r="X430" s="1703"/>
    </row>
    <row r="431" spans="15:24" x14ac:dyDescent="0.55000000000000004">
      <c r="O431" s="1703"/>
      <c r="V431" s="1703"/>
      <c r="X431" s="1703"/>
    </row>
    <row r="432" spans="15:24" x14ac:dyDescent="0.55000000000000004">
      <c r="O432" s="1703"/>
      <c r="V432" s="1703"/>
      <c r="X432" s="1703"/>
    </row>
    <row r="433" spans="15:24" x14ac:dyDescent="0.55000000000000004">
      <c r="O433" s="1703"/>
      <c r="V433" s="1703"/>
      <c r="X433" s="1703"/>
    </row>
    <row r="434" spans="15:24" x14ac:dyDescent="0.55000000000000004">
      <c r="O434" s="1703"/>
      <c r="V434" s="1703"/>
      <c r="X434" s="1703"/>
    </row>
    <row r="435" spans="15:24" x14ac:dyDescent="0.55000000000000004">
      <c r="O435" s="1703"/>
      <c r="V435" s="1703"/>
      <c r="X435" s="1703"/>
    </row>
    <row r="436" spans="15:24" x14ac:dyDescent="0.55000000000000004">
      <c r="O436" s="1703"/>
      <c r="V436" s="1703"/>
      <c r="X436" s="1703"/>
    </row>
    <row r="437" spans="15:24" x14ac:dyDescent="0.55000000000000004">
      <c r="O437" s="1703"/>
      <c r="V437" s="1703"/>
      <c r="X437" s="1703"/>
    </row>
    <row r="438" spans="15:24" x14ac:dyDescent="0.55000000000000004">
      <c r="O438" s="1703"/>
      <c r="V438" s="1703"/>
      <c r="X438" s="1703"/>
    </row>
    <row r="439" spans="15:24" x14ac:dyDescent="0.55000000000000004">
      <c r="O439" s="1703"/>
      <c r="V439" s="1703"/>
      <c r="X439" s="1703"/>
    </row>
    <row r="440" spans="15:24" x14ac:dyDescent="0.55000000000000004">
      <c r="O440" s="1703"/>
      <c r="V440" s="1703"/>
      <c r="X440" s="1703"/>
    </row>
    <row r="441" spans="15:24" x14ac:dyDescent="0.55000000000000004">
      <c r="O441" s="1703"/>
      <c r="V441" s="1703"/>
      <c r="X441" s="1703"/>
    </row>
    <row r="442" spans="15:24" x14ac:dyDescent="0.55000000000000004">
      <c r="O442" s="1703"/>
      <c r="V442" s="1703"/>
      <c r="X442" s="1703"/>
    </row>
    <row r="443" spans="15:24" x14ac:dyDescent="0.55000000000000004">
      <c r="O443" s="1703"/>
      <c r="V443" s="1703"/>
      <c r="X443" s="1703"/>
    </row>
    <row r="444" spans="15:24" x14ac:dyDescent="0.55000000000000004">
      <c r="O444" s="1703"/>
      <c r="V444" s="1703"/>
      <c r="X444" s="1703"/>
    </row>
    <row r="445" spans="15:24" x14ac:dyDescent="0.55000000000000004">
      <c r="O445" s="1703"/>
      <c r="V445" s="1703"/>
      <c r="X445" s="1703"/>
    </row>
    <row r="446" spans="15:24" x14ac:dyDescent="0.55000000000000004">
      <c r="O446" s="1703"/>
      <c r="V446" s="1703"/>
      <c r="X446" s="1703"/>
    </row>
    <row r="447" spans="15:24" x14ac:dyDescent="0.55000000000000004">
      <c r="O447" s="1703"/>
      <c r="V447" s="1703"/>
      <c r="X447" s="1703"/>
    </row>
    <row r="448" spans="15:24" x14ac:dyDescent="0.55000000000000004">
      <c r="O448" s="1703"/>
      <c r="V448" s="1703"/>
      <c r="X448" s="1703"/>
    </row>
    <row r="449" spans="15:24" x14ac:dyDescent="0.55000000000000004">
      <c r="O449" s="1703"/>
      <c r="V449" s="1703"/>
      <c r="X449" s="1703"/>
    </row>
    <row r="450" spans="15:24" x14ac:dyDescent="0.55000000000000004">
      <c r="O450" s="1703"/>
      <c r="V450" s="1703"/>
      <c r="X450" s="1703"/>
    </row>
    <row r="451" spans="15:24" x14ac:dyDescent="0.55000000000000004">
      <c r="O451" s="1703"/>
      <c r="V451" s="1703"/>
      <c r="X451" s="1703"/>
    </row>
    <row r="452" spans="15:24" x14ac:dyDescent="0.55000000000000004">
      <c r="O452" s="1703"/>
      <c r="V452" s="1703"/>
      <c r="X452" s="1703"/>
    </row>
    <row r="453" spans="15:24" x14ac:dyDescent="0.55000000000000004">
      <c r="O453" s="1703"/>
      <c r="V453" s="1703"/>
      <c r="X453" s="1703"/>
    </row>
    <row r="454" spans="15:24" x14ac:dyDescent="0.55000000000000004">
      <c r="O454" s="1703"/>
      <c r="V454" s="1703"/>
      <c r="X454" s="1703"/>
    </row>
    <row r="455" spans="15:24" x14ac:dyDescent="0.55000000000000004">
      <c r="O455" s="1703"/>
      <c r="V455" s="1703"/>
      <c r="X455" s="1703"/>
    </row>
    <row r="456" spans="15:24" x14ac:dyDescent="0.55000000000000004">
      <c r="O456" s="1703"/>
      <c r="V456" s="1703"/>
      <c r="X456" s="1703"/>
    </row>
    <row r="457" spans="15:24" x14ac:dyDescent="0.55000000000000004">
      <c r="O457" s="1703"/>
      <c r="V457" s="1703"/>
      <c r="X457" s="1703"/>
    </row>
    <row r="458" spans="15:24" x14ac:dyDescent="0.55000000000000004">
      <c r="O458" s="1703"/>
      <c r="V458" s="1703"/>
      <c r="X458" s="1703"/>
    </row>
    <row r="459" spans="15:24" x14ac:dyDescent="0.55000000000000004">
      <c r="O459" s="1703"/>
      <c r="V459" s="1703"/>
      <c r="X459" s="1703"/>
    </row>
    <row r="460" spans="15:24" x14ac:dyDescent="0.55000000000000004">
      <c r="O460" s="1703"/>
      <c r="V460" s="1703"/>
      <c r="X460" s="1703"/>
    </row>
    <row r="461" spans="15:24" x14ac:dyDescent="0.55000000000000004">
      <c r="O461" s="1703"/>
      <c r="V461" s="1703"/>
      <c r="X461" s="1703"/>
    </row>
    <row r="462" spans="15:24" x14ac:dyDescent="0.55000000000000004">
      <c r="O462" s="1703"/>
      <c r="V462" s="1703"/>
      <c r="X462" s="1703"/>
    </row>
    <row r="463" spans="15:24" x14ac:dyDescent="0.55000000000000004">
      <c r="O463" s="1703"/>
      <c r="V463" s="1703"/>
      <c r="X463" s="1703"/>
    </row>
    <row r="464" spans="15:24" x14ac:dyDescent="0.55000000000000004">
      <c r="O464" s="1703"/>
      <c r="V464" s="1703"/>
      <c r="X464" s="1703"/>
    </row>
    <row r="465" spans="15:24" x14ac:dyDescent="0.55000000000000004">
      <c r="O465" s="1703"/>
      <c r="V465" s="1703"/>
      <c r="X465" s="1703"/>
    </row>
    <row r="466" spans="15:24" x14ac:dyDescent="0.55000000000000004">
      <c r="O466" s="1703"/>
      <c r="V466" s="1703"/>
      <c r="X466" s="1703"/>
    </row>
    <row r="467" spans="15:24" x14ac:dyDescent="0.55000000000000004">
      <c r="O467" s="1703"/>
      <c r="V467" s="1703"/>
      <c r="X467" s="1703"/>
    </row>
    <row r="468" spans="15:24" x14ac:dyDescent="0.55000000000000004">
      <c r="O468" s="1703"/>
      <c r="V468" s="1703"/>
      <c r="X468" s="1703"/>
    </row>
    <row r="469" spans="15:24" x14ac:dyDescent="0.55000000000000004">
      <c r="O469" s="1703"/>
      <c r="V469" s="1703"/>
      <c r="X469" s="1703"/>
    </row>
    <row r="470" spans="15:24" x14ac:dyDescent="0.55000000000000004">
      <c r="O470" s="1703"/>
      <c r="V470" s="1703"/>
      <c r="X470" s="1703"/>
    </row>
    <row r="471" spans="15:24" x14ac:dyDescent="0.55000000000000004">
      <c r="O471" s="1703"/>
      <c r="V471" s="1703"/>
      <c r="X471" s="1703"/>
    </row>
    <row r="472" spans="15:24" x14ac:dyDescent="0.55000000000000004">
      <c r="O472" s="1703"/>
      <c r="V472" s="1703"/>
      <c r="X472" s="1703"/>
    </row>
    <row r="473" spans="15:24" x14ac:dyDescent="0.55000000000000004">
      <c r="O473" s="1703"/>
      <c r="V473" s="1703"/>
      <c r="X473" s="1703"/>
    </row>
    <row r="474" spans="15:24" x14ac:dyDescent="0.55000000000000004">
      <c r="O474" s="1703"/>
      <c r="V474" s="1703"/>
      <c r="X474" s="1703"/>
    </row>
    <row r="475" spans="15:24" x14ac:dyDescent="0.55000000000000004">
      <c r="O475" s="1703"/>
      <c r="V475" s="1703"/>
      <c r="X475" s="1703"/>
    </row>
    <row r="476" spans="15:24" x14ac:dyDescent="0.55000000000000004">
      <c r="O476" s="1703"/>
      <c r="V476" s="1703"/>
      <c r="X476" s="1703"/>
    </row>
    <row r="477" spans="15:24" x14ac:dyDescent="0.55000000000000004">
      <c r="O477" s="1703"/>
      <c r="V477" s="1703"/>
      <c r="X477" s="1703"/>
    </row>
    <row r="478" spans="15:24" x14ac:dyDescent="0.55000000000000004">
      <c r="O478" s="1703"/>
      <c r="V478" s="1703"/>
      <c r="X478" s="1703"/>
    </row>
    <row r="479" spans="15:24" x14ac:dyDescent="0.55000000000000004">
      <c r="O479" s="1703"/>
      <c r="V479" s="1703"/>
      <c r="X479" s="1703"/>
    </row>
    <row r="480" spans="15:24" x14ac:dyDescent="0.55000000000000004">
      <c r="O480" s="1703"/>
      <c r="V480" s="1703"/>
      <c r="X480" s="1703"/>
    </row>
    <row r="481" spans="15:24" x14ac:dyDescent="0.55000000000000004">
      <c r="O481" s="1703"/>
      <c r="V481" s="1703"/>
      <c r="X481" s="1703"/>
    </row>
    <row r="482" spans="15:24" x14ac:dyDescent="0.55000000000000004">
      <c r="O482" s="1703"/>
      <c r="V482" s="1703"/>
      <c r="X482" s="1703"/>
    </row>
    <row r="483" spans="15:24" x14ac:dyDescent="0.55000000000000004">
      <c r="O483" s="1703"/>
      <c r="V483" s="1703"/>
      <c r="X483" s="1703"/>
    </row>
    <row r="484" spans="15:24" x14ac:dyDescent="0.55000000000000004">
      <c r="O484" s="1703"/>
      <c r="V484" s="1703"/>
      <c r="X484" s="1703"/>
    </row>
    <row r="485" spans="15:24" x14ac:dyDescent="0.55000000000000004">
      <c r="O485" s="1703"/>
      <c r="V485" s="1703"/>
      <c r="X485" s="1703"/>
    </row>
    <row r="486" spans="15:24" x14ac:dyDescent="0.55000000000000004">
      <c r="O486" s="1703"/>
      <c r="V486" s="1703"/>
      <c r="X486" s="1703"/>
    </row>
    <row r="487" spans="15:24" x14ac:dyDescent="0.55000000000000004">
      <c r="O487" s="1703"/>
      <c r="V487" s="1703"/>
      <c r="X487" s="1703"/>
    </row>
    <row r="488" spans="15:24" x14ac:dyDescent="0.55000000000000004">
      <c r="O488" s="1703"/>
      <c r="V488" s="1703"/>
      <c r="X488" s="1703"/>
    </row>
    <row r="489" spans="15:24" x14ac:dyDescent="0.55000000000000004">
      <c r="O489" s="1703"/>
      <c r="V489" s="1703"/>
      <c r="X489" s="1703"/>
    </row>
    <row r="490" spans="15:24" x14ac:dyDescent="0.55000000000000004">
      <c r="O490" s="1703"/>
      <c r="V490" s="1703"/>
      <c r="X490" s="1703"/>
    </row>
    <row r="491" spans="15:24" x14ac:dyDescent="0.55000000000000004">
      <c r="O491" s="1703"/>
      <c r="V491" s="1703"/>
      <c r="X491" s="1703"/>
    </row>
    <row r="492" spans="15:24" x14ac:dyDescent="0.55000000000000004">
      <c r="O492" s="1703"/>
      <c r="V492" s="1703"/>
      <c r="X492" s="1703"/>
    </row>
    <row r="493" spans="15:24" x14ac:dyDescent="0.55000000000000004">
      <c r="O493" s="1703"/>
      <c r="V493" s="1703"/>
      <c r="X493" s="1703"/>
    </row>
    <row r="494" spans="15:24" x14ac:dyDescent="0.55000000000000004">
      <c r="O494" s="1703"/>
      <c r="V494" s="1703"/>
      <c r="X494" s="1703"/>
    </row>
    <row r="495" spans="15:24" x14ac:dyDescent="0.55000000000000004">
      <c r="O495" s="1703"/>
      <c r="V495" s="1703"/>
      <c r="X495" s="1703"/>
    </row>
    <row r="496" spans="15:24" x14ac:dyDescent="0.55000000000000004">
      <c r="O496" s="1703"/>
      <c r="V496" s="1703"/>
      <c r="X496" s="1703"/>
    </row>
    <row r="497" spans="15:24" x14ac:dyDescent="0.55000000000000004">
      <c r="O497" s="1703"/>
      <c r="V497" s="1703"/>
      <c r="X497" s="1703"/>
    </row>
    <row r="498" spans="15:24" x14ac:dyDescent="0.55000000000000004">
      <c r="O498" s="1703"/>
      <c r="V498" s="1703"/>
      <c r="X498" s="1703"/>
    </row>
    <row r="499" spans="15:24" x14ac:dyDescent="0.55000000000000004">
      <c r="O499" s="1703"/>
      <c r="V499" s="1703"/>
      <c r="X499" s="1703"/>
    </row>
    <row r="500" spans="15:24" x14ac:dyDescent="0.55000000000000004">
      <c r="O500" s="1703"/>
      <c r="V500" s="1703"/>
      <c r="X500" s="1703"/>
    </row>
    <row r="501" spans="15:24" x14ac:dyDescent="0.55000000000000004">
      <c r="O501" s="1703"/>
      <c r="V501" s="1703"/>
      <c r="X501" s="1703"/>
    </row>
    <row r="502" spans="15:24" x14ac:dyDescent="0.55000000000000004">
      <c r="O502" s="1703"/>
      <c r="V502" s="1703"/>
      <c r="X502" s="1703"/>
    </row>
    <row r="503" spans="15:24" x14ac:dyDescent="0.55000000000000004">
      <c r="O503" s="1703"/>
      <c r="V503" s="1703"/>
      <c r="X503" s="1703"/>
    </row>
    <row r="504" spans="15:24" x14ac:dyDescent="0.55000000000000004">
      <c r="O504" s="1703"/>
      <c r="V504" s="1703"/>
      <c r="X504" s="1703"/>
    </row>
    <row r="505" spans="15:24" x14ac:dyDescent="0.55000000000000004">
      <c r="O505" s="1703"/>
      <c r="V505" s="1703"/>
      <c r="X505" s="1703"/>
    </row>
    <row r="506" spans="15:24" x14ac:dyDescent="0.55000000000000004">
      <c r="O506" s="1703"/>
      <c r="V506" s="1703"/>
      <c r="X506" s="1703"/>
    </row>
    <row r="507" spans="15:24" x14ac:dyDescent="0.55000000000000004">
      <c r="O507" s="1703"/>
      <c r="V507" s="1703"/>
      <c r="X507" s="1703"/>
    </row>
    <row r="508" spans="15:24" x14ac:dyDescent="0.55000000000000004">
      <c r="O508" s="1703"/>
      <c r="V508" s="1703"/>
      <c r="X508" s="1703"/>
    </row>
    <row r="509" spans="15:24" x14ac:dyDescent="0.55000000000000004">
      <c r="O509" s="1703"/>
      <c r="V509" s="1703"/>
      <c r="X509" s="1703"/>
    </row>
    <row r="510" spans="15:24" x14ac:dyDescent="0.55000000000000004">
      <c r="O510" s="1703"/>
      <c r="V510" s="1703"/>
      <c r="X510" s="1703"/>
    </row>
    <row r="511" spans="15:24" x14ac:dyDescent="0.55000000000000004">
      <c r="O511" s="1703"/>
      <c r="V511" s="1703"/>
      <c r="X511" s="1703"/>
    </row>
    <row r="512" spans="15:24" x14ac:dyDescent="0.55000000000000004">
      <c r="O512" s="1703"/>
      <c r="V512" s="1703"/>
      <c r="X512" s="1703"/>
    </row>
    <row r="513" spans="15:24" x14ac:dyDescent="0.55000000000000004">
      <c r="O513" s="1703"/>
      <c r="V513" s="1703"/>
      <c r="X513" s="1703"/>
    </row>
    <row r="514" spans="15:24" x14ac:dyDescent="0.55000000000000004">
      <c r="O514" s="1703"/>
      <c r="V514" s="1703"/>
      <c r="X514" s="1703"/>
    </row>
    <row r="515" spans="15:24" x14ac:dyDescent="0.55000000000000004">
      <c r="O515" s="1703"/>
      <c r="V515" s="1703"/>
      <c r="X515" s="1703"/>
    </row>
    <row r="516" spans="15:24" x14ac:dyDescent="0.55000000000000004">
      <c r="O516" s="1703"/>
      <c r="V516" s="1703"/>
      <c r="X516" s="1703"/>
    </row>
    <row r="517" spans="15:24" x14ac:dyDescent="0.55000000000000004">
      <c r="O517" s="1703"/>
      <c r="V517" s="1703"/>
      <c r="X517" s="1703"/>
    </row>
    <row r="518" spans="15:24" x14ac:dyDescent="0.55000000000000004">
      <c r="O518" s="1703"/>
      <c r="V518" s="1703"/>
      <c r="X518" s="1703"/>
    </row>
    <row r="519" spans="15:24" x14ac:dyDescent="0.55000000000000004">
      <c r="O519" s="1703"/>
      <c r="V519" s="1703"/>
      <c r="X519" s="1703"/>
    </row>
    <row r="520" spans="15:24" x14ac:dyDescent="0.55000000000000004">
      <c r="O520" s="1703"/>
      <c r="V520" s="1703"/>
      <c r="X520" s="1703"/>
    </row>
    <row r="521" spans="15:24" x14ac:dyDescent="0.55000000000000004">
      <c r="O521" s="1703"/>
      <c r="V521" s="1703"/>
      <c r="X521" s="1703"/>
    </row>
    <row r="522" spans="15:24" x14ac:dyDescent="0.55000000000000004">
      <c r="O522" s="1703"/>
      <c r="V522" s="1703"/>
      <c r="X522" s="1703"/>
    </row>
    <row r="523" spans="15:24" x14ac:dyDescent="0.55000000000000004">
      <c r="O523" s="1703"/>
      <c r="V523" s="1703"/>
      <c r="X523" s="1703"/>
    </row>
    <row r="524" spans="15:24" x14ac:dyDescent="0.55000000000000004">
      <c r="O524" s="1703"/>
      <c r="V524" s="1703"/>
      <c r="X524" s="1703"/>
    </row>
    <row r="525" spans="15:24" x14ac:dyDescent="0.55000000000000004">
      <c r="O525" s="1703"/>
      <c r="V525" s="1703"/>
      <c r="X525" s="1703"/>
    </row>
    <row r="526" spans="15:24" x14ac:dyDescent="0.55000000000000004">
      <c r="O526" s="1703"/>
      <c r="V526" s="1703"/>
      <c r="X526" s="1703"/>
    </row>
    <row r="527" spans="15:24" x14ac:dyDescent="0.55000000000000004">
      <c r="O527" s="1703"/>
      <c r="V527" s="1703"/>
      <c r="X527" s="1703"/>
    </row>
    <row r="528" spans="15:24" x14ac:dyDescent="0.55000000000000004">
      <c r="O528" s="1703"/>
      <c r="V528" s="1703"/>
      <c r="X528" s="1703"/>
    </row>
    <row r="529" spans="15:24" x14ac:dyDescent="0.55000000000000004">
      <c r="O529" s="1703"/>
      <c r="V529" s="1703"/>
      <c r="X529" s="1703"/>
    </row>
    <row r="530" spans="15:24" x14ac:dyDescent="0.55000000000000004">
      <c r="O530" s="1703"/>
      <c r="V530" s="1703"/>
      <c r="X530" s="1703"/>
    </row>
    <row r="531" spans="15:24" x14ac:dyDescent="0.55000000000000004">
      <c r="O531" s="1703"/>
      <c r="V531" s="1703"/>
      <c r="X531" s="1703"/>
    </row>
    <row r="532" spans="15:24" x14ac:dyDescent="0.55000000000000004">
      <c r="O532" s="1703"/>
      <c r="V532" s="1703"/>
      <c r="X532" s="1703"/>
    </row>
    <row r="533" spans="15:24" x14ac:dyDescent="0.55000000000000004">
      <c r="O533" s="1703"/>
      <c r="V533" s="1703"/>
      <c r="X533" s="1703"/>
    </row>
    <row r="534" spans="15:24" x14ac:dyDescent="0.55000000000000004">
      <c r="O534" s="1703"/>
      <c r="V534" s="1703"/>
      <c r="X534" s="1703"/>
    </row>
    <row r="535" spans="15:24" x14ac:dyDescent="0.55000000000000004">
      <c r="O535" s="1703"/>
      <c r="V535" s="1703"/>
      <c r="X535" s="1703"/>
    </row>
    <row r="536" spans="15:24" x14ac:dyDescent="0.55000000000000004">
      <c r="O536" s="1703"/>
      <c r="V536" s="1703"/>
      <c r="X536" s="1703"/>
    </row>
    <row r="537" spans="15:24" x14ac:dyDescent="0.55000000000000004">
      <c r="O537" s="1703"/>
      <c r="V537" s="1703"/>
      <c r="X537" s="1703"/>
    </row>
    <row r="538" spans="15:24" x14ac:dyDescent="0.55000000000000004">
      <c r="O538" s="1703"/>
      <c r="V538" s="1703"/>
      <c r="X538" s="1703"/>
    </row>
    <row r="539" spans="15:24" x14ac:dyDescent="0.55000000000000004">
      <c r="O539" s="1703"/>
      <c r="V539" s="1703"/>
      <c r="X539" s="1703"/>
    </row>
    <row r="540" spans="15:24" x14ac:dyDescent="0.55000000000000004">
      <c r="O540" s="1703"/>
      <c r="V540" s="1703"/>
      <c r="X540" s="1703"/>
    </row>
    <row r="541" spans="15:24" x14ac:dyDescent="0.55000000000000004">
      <c r="O541" s="1703"/>
      <c r="V541" s="1703"/>
      <c r="X541" s="1703"/>
    </row>
    <row r="542" spans="15:24" x14ac:dyDescent="0.55000000000000004">
      <c r="O542" s="1703"/>
      <c r="V542" s="1703"/>
      <c r="X542" s="1703"/>
    </row>
    <row r="543" spans="15:24" x14ac:dyDescent="0.55000000000000004">
      <c r="O543" s="1703"/>
      <c r="V543" s="1703"/>
      <c r="X543" s="1703"/>
    </row>
    <row r="544" spans="15:24" x14ac:dyDescent="0.55000000000000004">
      <c r="O544" s="1703"/>
      <c r="V544" s="1703"/>
      <c r="X544" s="1703"/>
    </row>
    <row r="545" spans="15:24" x14ac:dyDescent="0.55000000000000004">
      <c r="O545" s="1703"/>
      <c r="V545" s="1703"/>
      <c r="X545" s="1703"/>
    </row>
    <row r="546" spans="15:24" x14ac:dyDescent="0.55000000000000004">
      <c r="O546" s="1703"/>
      <c r="V546" s="1703"/>
      <c r="X546" s="1703"/>
    </row>
    <row r="547" spans="15:24" x14ac:dyDescent="0.55000000000000004">
      <c r="O547" s="1703"/>
      <c r="V547" s="1703"/>
      <c r="X547" s="1703"/>
    </row>
    <row r="548" spans="15:24" x14ac:dyDescent="0.55000000000000004">
      <c r="O548" s="1703"/>
      <c r="V548" s="1703"/>
      <c r="X548" s="1703"/>
    </row>
    <row r="549" spans="15:24" x14ac:dyDescent="0.55000000000000004">
      <c r="O549" s="1703"/>
      <c r="V549" s="1703"/>
      <c r="X549" s="1703"/>
    </row>
    <row r="550" spans="15:24" x14ac:dyDescent="0.55000000000000004">
      <c r="O550" s="1703"/>
      <c r="V550" s="1703"/>
      <c r="X550" s="1703"/>
    </row>
    <row r="551" spans="15:24" x14ac:dyDescent="0.55000000000000004">
      <c r="O551" s="1703"/>
      <c r="V551" s="1703"/>
      <c r="X551" s="1703"/>
    </row>
    <row r="552" spans="15:24" x14ac:dyDescent="0.55000000000000004">
      <c r="O552" s="1703"/>
      <c r="V552" s="1703"/>
      <c r="X552" s="1703"/>
    </row>
    <row r="553" spans="15:24" x14ac:dyDescent="0.55000000000000004">
      <c r="O553" s="1703"/>
      <c r="V553" s="1703"/>
      <c r="X553" s="1703"/>
    </row>
    <row r="554" spans="15:24" x14ac:dyDescent="0.55000000000000004">
      <c r="O554" s="1703"/>
      <c r="V554" s="1703"/>
      <c r="X554" s="1703"/>
    </row>
    <row r="555" spans="15:24" x14ac:dyDescent="0.55000000000000004">
      <c r="O555" s="1703"/>
      <c r="V555" s="1703"/>
      <c r="X555" s="1703"/>
    </row>
    <row r="556" spans="15:24" x14ac:dyDescent="0.55000000000000004">
      <c r="O556" s="1703"/>
      <c r="V556" s="1703"/>
      <c r="X556" s="1703"/>
    </row>
    <row r="557" spans="15:24" x14ac:dyDescent="0.55000000000000004">
      <c r="O557" s="1703"/>
      <c r="V557" s="1703"/>
      <c r="X557" s="1703"/>
    </row>
    <row r="558" spans="15:24" x14ac:dyDescent="0.55000000000000004">
      <c r="O558" s="1703"/>
      <c r="V558" s="1703"/>
      <c r="X558" s="1703"/>
    </row>
    <row r="559" spans="15:24" x14ac:dyDescent="0.55000000000000004">
      <c r="O559" s="1703"/>
      <c r="V559" s="1703"/>
      <c r="X559" s="1703"/>
    </row>
    <row r="560" spans="15:24" x14ac:dyDescent="0.55000000000000004">
      <c r="O560" s="1703"/>
      <c r="V560" s="1703"/>
      <c r="X560" s="1703"/>
    </row>
    <row r="561" spans="15:24" x14ac:dyDescent="0.55000000000000004">
      <c r="O561" s="1703"/>
      <c r="V561" s="1703"/>
      <c r="X561" s="1703"/>
    </row>
    <row r="562" spans="15:24" x14ac:dyDescent="0.55000000000000004">
      <c r="O562" s="1703"/>
      <c r="V562" s="1703"/>
      <c r="X562" s="1703"/>
    </row>
    <row r="563" spans="15:24" x14ac:dyDescent="0.55000000000000004">
      <c r="O563" s="1703"/>
      <c r="V563" s="1703"/>
      <c r="X563" s="1703"/>
    </row>
    <row r="564" spans="15:24" x14ac:dyDescent="0.55000000000000004">
      <c r="O564" s="1703"/>
      <c r="V564" s="1703"/>
      <c r="X564" s="1703"/>
    </row>
    <row r="565" spans="15:24" x14ac:dyDescent="0.55000000000000004">
      <c r="O565" s="1703"/>
      <c r="V565" s="1703"/>
      <c r="X565" s="1703"/>
    </row>
    <row r="566" spans="15:24" x14ac:dyDescent="0.55000000000000004">
      <c r="O566" s="1703"/>
      <c r="V566" s="1703"/>
      <c r="X566" s="1703"/>
    </row>
    <row r="567" spans="15:24" x14ac:dyDescent="0.55000000000000004">
      <c r="O567" s="1703"/>
      <c r="V567" s="1703"/>
      <c r="X567" s="1703"/>
    </row>
    <row r="568" spans="15:24" x14ac:dyDescent="0.55000000000000004">
      <c r="O568" s="1703"/>
      <c r="V568" s="1703"/>
      <c r="X568" s="1703"/>
    </row>
    <row r="569" spans="15:24" x14ac:dyDescent="0.55000000000000004">
      <c r="O569" s="1703"/>
      <c r="V569" s="1703"/>
      <c r="X569" s="1703"/>
    </row>
    <row r="570" spans="15:24" x14ac:dyDescent="0.55000000000000004">
      <c r="O570" s="1703"/>
      <c r="V570" s="1703"/>
      <c r="X570" s="1703"/>
    </row>
    <row r="571" spans="15:24" x14ac:dyDescent="0.55000000000000004">
      <c r="O571" s="1703"/>
      <c r="V571" s="1703"/>
      <c r="X571" s="1703"/>
    </row>
    <row r="572" spans="15:24" x14ac:dyDescent="0.55000000000000004">
      <c r="O572" s="1703"/>
      <c r="V572" s="1703"/>
      <c r="X572" s="1703"/>
    </row>
    <row r="573" spans="15:24" x14ac:dyDescent="0.55000000000000004">
      <c r="O573" s="1703"/>
      <c r="V573" s="1703"/>
      <c r="X573" s="1703"/>
    </row>
    <row r="574" spans="15:24" x14ac:dyDescent="0.55000000000000004">
      <c r="O574" s="1703"/>
      <c r="V574" s="1703"/>
      <c r="X574" s="1703"/>
    </row>
    <row r="575" spans="15:24" x14ac:dyDescent="0.55000000000000004">
      <c r="O575" s="1703"/>
      <c r="V575" s="1703"/>
      <c r="X575" s="1703"/>
    </row>
    <row r="576" spans="15:24" x14ac:dyDescent="0.55000000000000004">
      <c r="O576" s="1703"/>
      <c r="V576" s="1703"/>
      <c r="X576" s="1703"/>
    </row>
    <row r="577" spans="15:24" x14ac:dyDescent="0.55000000000000004">
      <c r="O577" s="1703"/>
      <c r="V577" s="1703"/>
      <c r="X577" s="1703"/>
    </row>
    <row r="578" spans="15:24" x14ac:dyDescent="0.55000000000000004">
      <c r="O578" s="1703"/>
      <c r="V578" s="1703"/>
      <c r="X578" s="1703"/>
    </row>
    <row r="579" spans="15:24" x14ac:dyDescent="0.55000000000000004">
      <c r="O579" s="1703"/>
      <c r="V579" s="1703"/>
      <c r="X579" s="1703"/>
    </row>
    <row r="580" spans="15:24" x14ac:dyDescent="0.55000000000000004">
      <c r="O580" s="1703"/>
      <c r="V580" s="1703"/>
      <c r="X580" s="1703"/>
    </row>
    <row r="581" spans="15:24" x14ac:dyDescent="0.55000000000000004">
      <c r="O581" s="1703"/>
      <c r="V581" s="1703"/>
      <c r="X581" s="1703"/>
    </row>
    <row r="582" spans="15:24" x14ac:dyDescent="0.55000000000000004">
      <c r="O582" s="1703"/>
      <c r="V582" s="1703"/>
      <c r="X582" s="1703"/>
    </row>
    <row r="583" spans="15:24" x14ac:dyDescent="0.55000000000000004">
      <c r="O583" s="1703"/>
      <c r="V583" s="1703"/>
      <c r="X583" s="1703"/>
    </row>
    <row r="584" spans="15:24" x14ac:dyDescent="0.55000000000000004">
      <c r="O584" s="1703"/>
      <c r="V584" s="1703"/>
      <c r="X584" s="1703"/>
    </row>
    <row r="585" spans="15:24" x14ac:dyDescent="0.55000000000000004">
      <c r="O585" s="1703"/>
      <c r="V585" s="1703"/>
      <c r="X585" s="1703"/>
    </row>
    <row r="586" spans="15:24" x14ac:dyDescent="0.55000000000000004">
      <c r="O586" s="1703"/>
      <c r="V586" s="1703"/>
      <c r="X586" s="1703"/>
    </row>
    <row r="587" spans="15:24" x14ac:dyDescent="0.55000000000000004">
      <c r="O587" s="1703"/>
      <c r="V587" s="1703"/>
      <c r="X587" s="1703"/>
    </row>
    <row r="588" spans="15:24" x14ac:dyDescent="0.55000000000000004">
      <c r="O588" s="1703"/>
      <c r="V588" s="1703"/>
      <c r="X588" s="1703"/>
    </row>
    <row r="589" spans="15:24" x14ac:dyDescent="0.55000000000000004">
      <c r="O589" s="1703"/>
      <c r="V589" s="1703"/>
      <c r="X589" s="1703"/>
    </row>
    <row r="590" spans="15:24" x14ac:dyDescent="0.55000000000000004">
      <c r="O590" s="1703"/>
      <c r="V590" s="1703"/>
      <c r="X590" s="1703"/>
    </row>
    <row r="591" spans="15:24" x14ac:dyDescent="0.55000000000000004">
      <c r="O591" s="1703"/>
      <c r="V591" s="1703"/>
      <c r="X591" s="1703"/>
    </row>
    <row r="592" spans="15:24" x14ac:dyDescent="0.55000000000000004">
      <c r="O592" s="1703"/>
      <c r="V592" s="1703"/>
      <c r="X592" s="1703"/>
    </row>
    <row r="593" spans="15:24" x14ac:dyDescent="0.55000000000000004">
      <c r="O593" s="1703"/>
      <c r="V593" s="1703"/>
      <c r="X593" s="1703"/>
    </row>
    <row r="594" spans="15:24" x14ac:dyDescent="0.55000000000000004">
      <c r="O594" s="1703"/>
      <c r="V594" s="1703"/>
      <c r="X594" s="1703"/>
    </row>
    <row r="595" spans="15:24" x14ac:dyDescent="0.55000000000000004">
      <c r="O595" s="1703"/>
      <c r="V595" s="1703"/>
      <c r="X595" s="1703"/>
    </row>
    <row r="596" spans="15:24" x14ac:dyDescent="0.55000000000000004">
      <c r="O596" s="1703"/>
      <c r="V596" s="1703"/>
      <c r="X596" s="1703"/>
    </row>
    <row r="597" spans="15:24" x14ac:dyDescent="0.55000000000000004">
      <c r="O597" s="1703"/>
      <c r="V597" s="1703"/>
      <c r="X597" s="1703"/>
    </row>
    <row r="598" spans="15:24" x14ac:dyDescent="0.55000000000000004">
      <c r="O598" s="1703"/>
      <c r="V598" s="1703"/>
      <c r="X598" s="1703"/>
    </row>
    <row r="599" spans="15:24" x14ac:dyDescent="0.55000000000000004">
      <c r="O599" s="1703"/>
      <c r="V599" s="1703"/>
      <c r="X599" s="1703"/>
    </row>
    <row r="600" spans="15:24" x14ac:dyDescent="0.55000000000000004">
      <c r="O600" s="1703"/>
      <c r="V600" s="1703"/>
      <c r="X600" s="1703"/>
    </row>
    <row r="601" spans="15:24" x14ac:dyDescent="0.55000000000000004">
      <c r="O601" s="1703"/>
      <c r="V601" s="1703"/>
      <c r="X601" s="1703"/>
    </row>
    <row r="602" spans="15:24" x14ac:dyDescent="0.55000000000000004">
      <c r="O602" s="1703"/>
      <c r="V602" s="1703"/>
      <c r="X602" s="1703"/>
    </row>
    <row r="603" spans="15:24" x14ac:dyDescent="0.55000000000000004">
      <c r="O603" s="1703"/>
      <c r="V603" s="1703"/>
      <c r="X603" s="1703"/>
    </row>
    <row r="604" spans="15:24" x14ac:dyDescent="0.55000000000000004">
      <c r="O604" s="1703"/>
      <c r="V604" s="1703"/>
      <c r="X604" s="1703"/>
    </row>
    <row r="605" spans="15:24" x14ac:dyDescent="0.55000000000000004">
      <c r="O605" s="1703"/>
      <c r="V605" s="1703"/>
      <c r="X605" s="1703"/>
    </row>
    <row r="606" spans="15:24" x14ac:dyDescent="0.55000000000000004">
      <c r="O606" s="1703"/>
      <c r="V606" s="1703"/>
      <c r="X606" s="1703"/>
    </row>
    <row r="607" spans="15:24" x14ac:dyDescent="0.55000000000000004">
      <c r="O607" s="1703"/>
      <c r="V607" s="1703"/>
      <c r="X607" s="1703"/>
    </row>
    <row r="608" spans="15:24" x14ac:dyDescent="0.55000000000000004">
      <c r="O608" s="1703"/>
      <c r="V608" s="1703"/>
      <c r="X608" s="1703"/>
    </row>
    <row r="609" spans="15:24" x14ac:dyDescent="0.55000000000000004">
      <c r="O609" s="1703"/>
      <c r="V609" s="1703"/>
      <c r="X609" s="1703"/>
    </row>
    <row r="610" spans="15:24" x14ac:dyDescent="0.55000000000000004">
      <c r="O610" s="1703"/>
      <c r="V610" s="1703"/>
      <c r="X610" s="1703"/>
    </row>
    <row r="611" spans="15:24" x14ac:dyDescent="0.55000000000000004">
      <c r="O611" s="1703"/>
      <c r="V611" s="1703"/>
      <c r="X611" s="1703"/>
    </row>
    <row r="612" spans="15:24" x14ac:dyDescent="0.55000000000000004">
      <c r="O612" s="1703"/>
      <c r="V612" s="1703"/>
      <c r="X612" s="1703"/>
    </row>
    <row r="613" spans="15:24" x14ac:dyDescent="0.55000000000000004">
      <c r="O613" s="1703"/>
      <c r="V613" s="1703"/>
      <c r="X613" s="1703"/>
    </row>
    <row r="614" spans="15:24" x14ac:dyDescent="0.55000000000000004">
      <c r="O614" s="1703"/>
      <c r="V614" s="1703"/>
      <c r="X614" s="1703"/>
    </row>
    <row r="615" spans="15:24" x14ac:dyDescent="0.55000000000000004">
      <c r="O615" s="1703"/>
      <c r="V615" s="1703"/>
      <c r="X615" s="1703"/>
    </row>
    <row r="616" spans="15:24" x14ac:dyDescent="0.55000000000000004">
      <c r="O616" s="1703"/>
      <c r="V616" s="1703"/>
      <c r="X616" s="1703"/>
    </row>
    <row r="617" spans="15:24" x14ac:dyDescent="0.55000000000000004">
      <c r="O617" s="1703"/>
      <c r="V617" s="1703"/>
      <c r="X617" s="1703"/>
    </row>
    <row r="618" spans="15:24" x14ac:dyDescent="0.55000000000000004">
      <c r="O618" s="1703"/>
      <c r="V618" s="1703"/>
      <c r="X618" s="1703"/>
    </row>
    <row r="619" spans="15:24" x14ac:dyDescent="0.55000000000000004">
      <c r="O619" s="1703"/>
      <c r="V619" s="1703"/>
      <c r="X619" s="1703"/>
    </row>
    <row r="620" spans="15:24" x14ac:dyDescent="0.55000000000000004">
      <c r="O620" s="1703"/>
      <c r="V620" s="1703"/>
      <c r="X620" s="1703"/>
    </row>
    <row r="621" spans="15:24" x14ac:dyDescent="0.55000000000000004">
      <c r="O621" s="1703"/>
      <c r="V621" s="1703"/>
      <c r="X621" s="1703"/>
    </row>
    <row r="622" spans="15:24" x14ac:dyDescent="0.55000000000000004">
      <c r="O622" s="1703"/>
      <c r="V622" s="1703"/>
      <c r="X622" s="1703"/>
    </row>
    <row r="623" spans="15:24" x14ac:dyDescent="0.55000000000000004">
      <c r="O623" s="1703"/>
      <c r="V623" s="1703"/>
      <c r="X623" s="1703"/>
    </row>
    <row r="624" spans="15:24" x14ac:dyDescent="0.55000000000000004">
      <c r="O624" s="1703"/>
      <c r="V624" s="1703"/>
      <c r="X624" s="1703"/>
    </row>
    <row r="625" spans="15:24" x14ac:dyDescent="0.55000000000000004">
      <c r="O625" s="1703"/>
      <c r="V625" s="1703"/>
      <c r="X625" s="1703"/>
    </row>
    <row r="626" spans="15:24" x14ac:dyDescent="0.55000000000000004">
      <c r="O626" s="1703"/>
      <c r="V626" s="1703"/>
      <c r="X626" s="1703"/>
    </row>
    <row r="627" spans="15:24" x14ac:dyDescent="0.55000000000000004">
      <c r="O627" s="1703"/>
      <c r="V627" s="1703"/>
      <c r="X627" s="1703"/>
    </row>
    <row r="628" spans="15:24" x14ac:dyDescent="0.55000000000000004">
      <c r="O628" s="1703"/>
      <c r="V628" s="1703"/>
      <c r="X628" s="1703"/>
    </row>
    <row r="629" spans="15:24" x14ac:dyDescent="0.55000000000000004">
      <c r="O629" s="1703"/>
      <c r="V629" s="1703"/>
      <c r="X629" s="1703"/>
    </row>
    <row r="630" spans="15:24" x14ac:dyDescent="0.55000000000000004">
      <c r="O630" s="1703"/>
      <c r="V630" s="1703"/>
      <c r="X630" s="1703"/>
    </row>
    <row r="631" spans="15:24" x14ac:dyDescent="0.55000000000000004">
      <c r="O631" s="1703"/>
      <c r="V631" s="1703"/>
      <c r="X631" s="1703"/>
    </row>
    <row r="632" spans="15:24" x14ac:dyDescent="0.55000000000000004">
      <c r="O632" s="1703"/>
      <c r="V632" s="1703"/>
      <c r="X632" s="1703"/>
    </row>
    <row r="633" spans="15:24" x14ac:dyDescent="0.55000000000000004">
      <c r="O633" s="1703"/>
      <c r="V633" s="1703"/>
      <c r="X633" s="1703"/>
    </row>
    <row r="634" spans="15:24" x14ac:dyDescent="0.55000000000000004">
      <c r="O634" s="1703"/>
      <c r="V634" s="1703"/>
      <c r="X634" s="1703"/>
    </row>
    <row r="635" spans="15:24" x14ac:dyDescent="0.55000000000000004">
      <c r="O635" s="1703"/>
      <c r="V635" s="1703"/>
      <c r="X635" s="1703"/>
    </row>
    <row r="636" spans="15:24" x14ac:dyDescent="0.55000000000000004">
      <c r="O636" s="1703"/>
      <c r="V636" s="1703"/>
      <c r="X636" s="1703"/>
    </row>
    <row r="637" spans="15:24" x14ac:dyDescent="0.55000000000000004">
      <c r="O637" s="1703"/>
      <c r="V637" s="1703"/>
      <c r="X637" s="1703"/>
    </row>
    <row r="638" spans="15:24" x14ac:dyDescent="0.55000000000000004">
      <c r="O638" s="1703"/>
      <c r="V638" s="1703"/>
      <c r="X638" s="1703"/>
    </row>
    <row r="639" spans="15:24" x14ac:dyDescent="0.55000000000000004">
      <c r="O639" s="1703"/>
      <c r="V639" s="1703"/>
      <c r="X639" s="1703"/>
    </row>
    <row r="640" spans="15:24" x14ac:dyDescent="0.55000000000000004">
      <c r="O640" s="1703"/>
      <c r="V640" s="1703"/>
      <c r="X640" s="1703"/>
    </row>
    <row r="641" spans="15:24" x14ac:dyDescent="0.55000000000000004">
      <c r="O641" s="1703"/>
      <c r="V641" s="1703"/>
      <c r="X641" s="1703"/>
    </row>
    <row r="642" spans="15:24" x14ac:dyDescent="0.55000000000000004">
      <c r="O642" s="1703"/>
      <c r="V642" s="1703"/>
      <c r="X642" s="1703"/>
    </row>
    <row r="643" spans="15:24" x14ac:dyDescent="0.55000000000000004">
      <c r="O643" s="1703"/>
      <c r="V643" s="1703"/>
      <c r="X643" s="1703"/>
    </row>
    <row r="644" spans="15:24" x14ac:dyDescent="0.55000000000000004">
      <c r="O644" s="1703"/>
      <c r="V644" s="1703"/>
      <c r="X644" s="1703"/>
    </row>
    <row r="645" spans="15:24" x14ac:dyDescent="0.55000000000000004">
      <c r="O645" s="1703"/>
      <c r="V645" s="1703"/>
      <c r="X645" s="1703"/>
    </row>
    <row r="646" spans="15:24" x14ac:dyDescent="0.55000000000000004">
      <c r="O646" s="1703"/>
      <c r="V646" s="1703"/>
      <c r="X646" s="1703"/>
    </row>
    <row r="647" spans="15:24" x14ac:dyDescent="0.55000000000000004">
      <c r="O647" s="1703"/>
      <c r="V647" s="1703"/>
      <c r="X647" s="1703"/>
    </row>
    <row r="648" spans="15:24" x14ac:dyDescent="0.55000000000000004">
      <c r="O648" s="1703"/>
      <c r="V648" s="1703"/>
      <c r="X648" s="1703"/>
    </row>
    <row r="649" spans="15:24" x14ac:dyDescent="0.55000000000000004">
      <c r="O649" s="1703"/>
      <c r="V649" s="1703"/>
      <c r="X649" s="1703"/>
    </row>
    <row r="650" spans="15:24" x14ac:dyDescent="0.55000000000000004">
      <c r="O650" s="1703"/>
      <c r="V650" s="1703"/>
      <c r="X650" s="1703"/>
    </row>
    <row r="651" spans="15:24" x14ac:dyDescent="0.55000000000000004">
      <c r="O651" s="1703"/>
      <c r="V651" s="1703"/>
      <c r="X651" s="1703"/>
    </row>
    <row r="652" spans="15:24" x14ac:dyDescent="0.55000000000000004">
      <c r="O652" s="1703"/>
      <c r="V652" s="1703"/>
      <c r="X652" s="1703"/>
    </row>
    <row r="653" spans="15:24" x14ac:dyDescent="0.55000000000000004">
      <c r="O653" s="1703"/>
      <c r="V653" s="1703"/>
      <c r="X653" s="1703"/>
    </row>
    <row r="654" spans="15:24" x14ac:dyDescent="0.55000000000000004">
      <c r="O654" s="1703"/>
      <c r="V654" s="1703"/>
      <c r="X654" s="1703"/>
    </row>
    <row r="655" spans="15:24" x14ac:dyDescent="0.55000000000000004">
      <c r="O655" s="1703"/>
      <c r="V655" s="1703"/>
      <c r="X655" s="1703"/>
    </row>
    <row r="656" spans="15:24" x14ac:dyDescent="0.55000000000000004">
      <c r="O656" s="1703"/>
      <c r="V656" s="1703"/>
      <c r="X656" s="1703"/>
    </row>
    <row r="657" spans="15:24" x14ac:dyDescent="0.55000000000000004">
      <c r="O657" s="1703"/>
      <c r="V657" s="1703"/>
      <c r="X657" s="1703"/>
    </row>
    <row r="658" spans="15:24" x14ac:dyDescent="0.55000000000000004">
      <c r="O658" s="1703"/>
      <c r="V658" s="1703"/>
      <c r="X658" s="1703"/>
    </row>
    <row r="659" spans="15:24" x14ac:dyDescent="0.55000000000000004">
      <c r="O659" s="1703"/>
      <c r="V659" s="1703"/>
      <c r="X659" s="1703"/>
    </row>
    <row r="660" spans="15:24" x14ac:dyDescent="0.55000000000000004">
      <c r="O660" s="1703"/>
      <c r="V660" s="1703"/>
      <c r="X660" s="1703"/>
    </row>
    <row r="661" spans="15:24" x14ac:dyDescent="0.55000000000000004">
      <c r="O661" s="1703"/>
      <c r="V661" s="1703"/>
      <c r="X661" s="1703"/>
    </row>
    <row r="662" spans="15:24" x14ac:dyDescent="0.55000000000000004">
      <c r="O662" s="1703"/>
      <c r="V662" s="1703"/>
      <c r="X662" s="1703"/>
    </row>
    <row r="663" spans="15:24" x14ac:dyDescent="0.55000000000000004">
      <c r="O663" s="1703"/>
      <c r="V663" s="1703"/>
      <c r="X663" s="1703"/>
    </row>
    <row r="664" spans="15:24" x14ac:dyDescent="0.55000000000000004">
      <c r="O664" s="1703"/>
      <c r="V664" s="1703"/>
      <c r="X664" s="1703"/>
    </row>
    <row r="665" spans="15:24" x14ac:dyDescent="0.55000000000000004">
      <c r="O665" s="1703"/>
      <c r="V665" s="1703"/>
      <c r="X665" s="1703"/>
    </row>
    <row r="666" spans="15:24" x14ac:dyDescent="0.55000000000000004">
      <c r="O666" s="1703"/>
      <c r="V666" s="1703"/>
      <c r="X666" s="1703"/>
    </row>
    <row r="667" spans="15:24" x14ac:dyDescent="0.55000000000000004">
      <c r="O667" s="1703"/>
      <c r="V667" s="1703"/>
      <c r="X667" s="1703"/>
    </row>
    <row r="668" spans="15:24" x14ac:dyDescent="0.55000000000000004">
      <c r="O668" s="1703"/>
      <c r="V668" s="1703"/>
      <c r="X668" s="1703"/>
    </row>
    <row r="669" spans="15:24" x14ac:dyDescent="0.55000000000000004">
      <c r="O669" s="1703"/>
      <c r="V669" s="1703"/>
      <c r="X669" s="1703"/>
    </row>
    <row r="670" spans="15:24" x14ac:dyDescent="0.55000000000000004">
      <c r="O670" s="1703"/>
      <c r="V670" s="1703"/>
      <c r="X670" s="1703"/>
    </row>
    <row r="671" spans="15:24" x14ac:dyDescent="0.55000000000000004">
      <c r="O671" s="1703"/>
      <c r="V671" s="1703"/>
      <c r="X671" s="1703"/>
    </row>
    <row r="672" spans="15:24" x14ac:dyDescent="0.55000000000000004">
      <c r="O672" s="1703"/>
      <c r="V672" s="1703"/>
      <c r="X672" s="1703"/>
    </row>
    <row r="673" spans="15:24" x14ac:dyDescent="0.55000000000000004">
      <c r="O673" s="1703"/>
      <c r="V673" s="1703"/>
      <c r="X673" s="1703"/>
    </row>
    <row r="674" spans="15:24" x14ac:dyDescent="0.55000000000000004">
      <c r="O674" s="1703"/>
      <c r="V674" s="1703"/>
      <c r="X674" s="1703"/>
    </row>
    <row r="675" spans="15:24" x14ac:dyDescent="0.55000000000000004">
      <c r="O675" s="1703"/>
      <c r="V675" s="1703"/>
      <c r="X675" s="1703"/>
    </row>
    <row r="676" spans="15:24" x14ac:dyDescent="0.55000000000000004">
      <c r="O676" s="1703"/>
      <c r="V676" s="1703"/>
      <c r="X676" s="1703"/>
    </row>
    <row r="677" spans="15:24" x14ac:dyDescent="0.55000000000000004">
      <c r="O677" s="1703"/>
      <c r="V677" s="1703"/>
      <c r="X677" s="1703"/>
    </row>
    <row r="678" spans="15:24" x14ac:dyDescent="0.55000000000000004">
      <c r="O678" s="1703"/>
      <c r="V678" s="1703"/>
      <c r="X678" s="1703"/>
    </row>
    <row r="679" spans="15:24" x14ac:dyDescent="0.55000000000000004">
      <c r="O679" s="1703"/>
      <c r="V679" s="1703"/>
      <c r="X679" s="1703"/>
    </row>
    <row r="680" spans="15:24" x14ac:dyDescent="0.55000000000000004">
      <c r="O680" s="1703"/>
      <c r="V680" s="1703"/>
      <c r="X680" s="1703"/>
    </row>
    <row r="681" spans="15:24" x14ac:dyDescent="0.55000000000000004">
      <c r="O681" s="1703"/>
      <c r="V681" s="1703"/>
      <c r="X681" s="1703"/>
    </row>
    <row r="682" spans="15:24" x14ac:dyDescent="0.55000000000000004">
      <c r="O682" s="1703"/>
      <c r="V682" s="1703"/>
      <c r="X682" s="1703"/>
    </row>
    <row r="683" spans="15:24" x14ac:dyDescent="0.55000000000000004">
      <c r="O683" s="1703"/>
      <c r="V683" s="1703"/>
      <c r="X683" s="1703"/>
    </row>
    <row r="684" spans="15:24" x14ac:dyDescent="0.55000000000000004">
      <c r="O684" s="1703"/>
      <c r="V684" s="1703"/>
      <c r="X684" s="1703"/>
    </row>
    <row r="685" spans="15:24" x14ac:dyDescent="0.55000000000000004">
      <c r="O685" s="1703"/>
      <c r="V685" s="1703"/>
      <c r="X685" s="1703"/>
    </row>
    <row r="686" spans="15:24" x14ac:dyDescent="0.55000000000000004">
      <c r="O686" s="1703"/>
      <c r="V686" s="1703"/>
      <c r="X686" s="1703"/>
    </row>
    <row r="687" spans="15:24" x14ac:dyDescent="0.55000000000000004">
      <c r="O687" s="1703"/>
      <c r="V687" s="1703"/>
      <c r="X687" s="1703"/>
    </row>
    <row r="688" spans="15:24" x14ac:dyDescent="0.55000000000000004">
      <c r="O688" s="1703"/>
      <c r="V688" s="1703"/>
      <c r="X688" s="1703"/>
    </row>
    <row r="689" spans="15:24" x14ac:dyDescent="0.55000000000000004">
      <c r="O689" s="1703"/>
      <c r="V689" s="1703"/>
      <c r="X689" s="1703"/>
    </row>
    <row r="690" spans="15:24" x14ac:dyDescent="0.55000000000000004">
      <c r="O690" s="1703"/>
      <c r="V690" s="1703"/>
      <c r="X690" s="1703"/>
    </row>
    <row r="691" spans="15:24" x14ac:dyDescent="0.55000000000000004">
      <c r="O691" s="1703"/>
      <c r="V691" s="1703"/>
      <c r="X691" s="1703"/>
    </row>
    <row r="692" spans="15:24" x14ac:dyDescent="0.55000000000000004">
      <c r="O692" s="1703"/>
      <c r="V692" s="1703"/>
      <c r="X692" s="1703"/>
    </row>
    <row r="693" spans="15:24" x14ac:dyDescent="0.55000000000000004">
      <c r="O693" s="1703"/>
      <c r="V693" s="1703"/>
      <c r="X693" s="1703"/>
    </row>
    <row r="694" spans="15:24" x14ac:dyDescent="0.55000000000000004">
      <c r="O694" s="1703"/>
      <c r="V694" s="1703"/>
      <c r="X694" s="1703"/>
    </row>
    <row r="695" spans="15:24" x14ac:dyDescent="0.55000000000000004">
      <c r="O695" s="1703"/>
      <c r="V695" s="1703"/>
      <c r="X695" s="1703"/>
    </row>
    <row r="696" spans="15:24" x14ac:dyDescent="0.55000000000000004">
      <c r="O696" s="1703"/>
      <c r="V696" s="1703"/>
      <c r="X696" s="1703"/>
    </row>
    <row r="697" spans="15:24" x14ac:dyDescent="0.55000000000000004">
      <c r="O697" s="1703"/>
      <c r="V697" s="1703"/>
      <c r="X697" s="1703"/>
    </row>
    <row r="698" spans="15:24" x14ac:dyDescent="0.55000000000000004">
      <c r="O698" s="1703"/>
      <c r="V698" s="1703"/>
      <c r="X698" s="1703"/>
    </row>
    <row r="699" spans="15:24" x14ac:dyDescent="0.55000000000000004">
      <c r="O699" s="1703"/>
      <c r="V699" s="1703"/>
      <c r="X699" s="1703"/>
    </row>
    <row r="700" spans="15:24" x14ac:dyDescent="0.55000000000000004">
      <c r="O700" s="1703"/>
      <c r="V700" s="1703"/>
      <c r="X700" s="1703"/>
    </row>
    <row r="701" spans="15:24" x14ac:dyDescent="0.55000000000000004">
      <c r="O701" s="1703"/>
      <c r="V701" s="1703"/>
      <c r="X701" s="1703"/>
    </row>
    <row r="702" spans="15:24" x14ac:dyDescent="0.55000000000000004">
      <c r="O702" s="1703"/>
      <c r="V702" s="1703"/>
      <c r="X702" s="1703"/>
    </row>
    <row r="703" spans="15:24" x14ac:dyDescent="0.55000000000000004">
      <c r="O703" s="1703"/>
      <c r="V703" s="1703"/>
      <c r="X703" s="1703"/>
    </row>
    <row r="704" spans="15:24" x14ac:dyDescent="0.55000000000000004">
      <c r="O704" s="1703"/>
      <c r="V704" s="1703"/>
      <c r="X704" s="1703"/>
    </row>
    <row r="705" spans="15:24" x14ac:dyDescent="0.55000000000000004">
      <c r="O705" s="1703"/>
      <c r="V705" s="1703"/>
      <c r="X705" s="1703"/>
    </row>
    <row r="706" spans="15:24" x14ac:dyDescent="0.55000000000000004">
      <c r="O706" s="1703"/>
      <c r="V706" s="1703"/>
      <c r="X706" s="1703"/>
    </row>
    <row r="707" spans="15:24" x14ac:dyDescent="0.55000000000000004">
      <c r="O707" s="1703"/>
      <c r="V707" s="1703"/>
      <c r="X707" s="1703"/>
    </row>
    <row r="708" spans="15:24" x14ac:dyDescent="0.55000000000000004">
      <c r="O708" s="1703"/>
      <c r="V708" s="1703"/>
      <c r="X708" s="1703"/>
    </row>
    <row r="709" spans="15:24" x14ac:dyDescent="0.55000000000000004">
      <c r="O709" s="1703"/>
      <c r="V709" s="1703"/>
      <c r="X709" s="1703"/>
    </row>
    <row r="710" spans="15:24" x14ac:dyDescent="0.55000000000000004">
      <c r="O710" s="1703"/>
      <c r="V710" s="1703"/>
      <c r="X710" s="1703"/>
    </row>
    <row r="711" spans="15:24" x14ac:dyDescent="0.55000000000000004">
      <c r="O711" s="1703"/>
      <c r="V711" s="1703"/>
      <c r="X711" s="1703"/>
    </row>
    <row r="712" spans="15:24" x14ac:dyDescent="0.55000000000000004">
      <c r="O712" s="1703"/>
      <c r="V712" s="1703"/>
      <c r="X712" s="1703"/>
    </row>
    <row r="713" spans="15:24" x14ac:dyDescent="0.55000000000000004">
      <c r="O713" s="1703"/>
      <c r="V713" s="1703"/>
      <c r="X713" s="1703"/>
    </row>
    <row r="714" spans="15:24" x14ac:dyDescent="0.55000000000000004">
      <c r="O714" s="1703"/>
      <c r="V714" s="1703"/>
      <c r="X714" s="1703"/>
    </row>
    <row r="715" spans="15:24" x14ac:dyDescent="0.55000000000000004">
      <c r="O715" s="1703"/>
      <c r="V715" s="1703"/>
      <c r="X715" s="1703"/>
    </row>
    <row r="716" spans="15:24" x14ac:dyDescent="0.55000000000000004">
      <c r="O716" s="1703"/>
      <c r="V716" s="1703"/>
      <c r="X716" s="1703"/>
    </row>
    <row r="717" spans="15:24" x14ac:dyDescent="0.55000000000000004">
      <c r="O717" s="1703"/>
      <c r="V717" s="1703"/>
      <c r="X717" s="1703"/>
    </row>
    <row r="718" spans="15:24" x14ac:dyDescent="0.55000000000000004">
      <c r="O718" s="1703"/>
      <c r="V718" s="1703"/>
      <c r="X718" s="1703"/>
    </row>
    <row r="719" spans="15:24" x14ac:dyDescent="0.55000000000000004">
      <c r="O719" s="1703"/>
      <c r="V719" s="1703"/>
      <c r="X719" s="1703"/>
    </row>
    <row r="720" spans="15:24" x14ac:dyDescent="0.55000000000000004">
      <c r="O720" s="1703"/>
      <c r="V720" s="1703"/>
      <c r="X720" s="1703"/>
    </row>
    <row r="721" spans="15:24" x14ac:dyDescent="0.55000000000000004">
      <c r="O721" s="1703"/>
      <c r="V721" s="1703"/>
      <c r="X721" s="1703"/>
    </row>
    <row r="722" spans="15:24" x14ac:dyDescent="0.55000000000000004">
      <c r="O722" s="1703"/>
      <c r="V722" s="1703"/>
      <c r="X722" s="1703"/>
    </row>
    <row r="723" spans="15:24" x14ac:dyDescent="0.55000000000000004">
      <c r="O723" s="1703"/>
      <c r="V723" s="1703"/>
      <c r="X723" s="1703"/>
    </row>
    <row r="724" spans="15:24" x14ac:dyDescent="0.55000000000000004">
      <c r="O724" s="1703"/>
      <c r="V724" s="1703"/>
      <c r="X724" s="1703"/>
    </row>
    <row r="725" spans="15:24" x14ac:dyDescent="0.55000000000000004">
      <c r="O725" s="1703"/>
      <c r="V725" s="1703"/>
      <c r="X725" s="1703"/>
    </row>
    <row r="726" spans="15:24" x14ac:dyDescent="0.55000000000000004">
      <c r="O726" s="1703"/>
      <c r="V726" s="1703"/>
      <c r="X726" s="1703"/>
    </row>
    <row r="727" spans="15:24" x14ac:dyDescent="0.55000000000000004">
      <c r="O727" s="1703"/>
      <c r="V727" s="1703"/>
      <c r="X727" s="1703"/>
    </row>
    <row r="728" spans="15:24" x14ac:dyDescent="0.55000000000000004">
      <c r="O728" s="1703"/>
      <c r="V728" s="1703"/>
      <c r="X728" s="1703"/>
    </row>
    <row r="729" spans="15:24" x14ac:dyDescent="0.55000000000000004">
      <c r="O729" s="1703"/>
      <c r="V729" s="1703"/>
      <c r="X729" s="1703"/>
    </row>
    <row r="730" spans="15:24" x14ac:dyDescent="0.55000000000000004">
      <c r="O730" s="1703"/>
      <c r="V730" s="1703"/>
      <c r="X730" s="1703"/>
    </row>
    <row r="731" spans="15:24" x14ac:dyDescent="0.55000000000000004">
      <c r="O731" s="1703"/>
      <c r="V731" s="1703"/>
      <c r="X731" s="1703"/>
    </row>
    <row r="732" spans="15:24" x14ac:dyDescent="0.55000000000000004">
      <c r="O732" s="1703"/>
      <c r="V732" s="1703"/>
      <c r="X732" s="1703"/>
    </row>
    <row r="733" spans="15:24" x14ac:dyDescent="0.55000000000000004">
      <c r="O733" s="1703"/>
      <c r="V733" s="1703"/>
      <c r="X733" s="1703"/>
    </row>
    <row r="734" spans="15:24" x14ac:dyDescent="0.55000000000000004">
      <c r="O734" s="1703"/>
      <c r="V734" s="1703"/>
      <c r="X734" s="1703"/>
    </row>
    <row r="735" spans="15:24" x14ac:dyDescent="0.55000000000000004">
      <c r="O735" s="1703"/>
      <c r="V735" s="1703"/>
      <c r="X735" s="1703"/>
    </row>
    <row r="736" spans="15:24" x14ac:dyDescent="0.55000000000000004">
      <c r="O736" s="1703"/>
      <c r="V736" s="1703"/>
      <c r="X736" s="1703"/>
    </row>
    <row r="737" spans="15:24" x14ac:dyDescent="0.55000000000000004">
      <c r="O737" s="1703"/>
      <c r="V737" s="1703"/>
      <c r="X737" s="1703"/>
    </row>
    <row r="738" spans="15:24" x14ac:dyDescent="0.55000000000000004">
      <c r="O738" s="1703"/>
      <c r="V738" s="1703"/>
      <c r="X738" s="1703"/>
    </row>
    <row r="739" spans="15:24" x14ac:dyDescent="0.55000000000000004">
      <c r="O739" s="1703"/>
      <c r="V739" s="1703"/>
      <c r="X739" s="1703"/>
    </row>
    <row r="740" spans="15:24" x14ac:dyDescent="0.55000000000000004">
      <c r="O740" s="1703"/>
      <c r="V740" s="1703"/>
      <c r="X740" s="1703"/>
    </row>
    <row r="741" spans="15:24" x14ac:dyDescent="0.55000000000000004">
      <c r="O741" s="1703"/>
      <c r="V741" s="1703"/>
      <c r="X741" s="1703"/>
    </row>
    <row r="742" spans="15:24" x14ac:dyDescent="0.55000000000000004">
      <c r="O742" s="1703"/>
      <c r="V742" s="1703"/>
      <c r="X742" s="1703"/>
    </row>
    <row r="743" spans="15:24" x14ac:dyDescent="0.55000000000000004">
      <c r="O743" s="1703"/>
      <c r="V743" s="1703"/>
      <c r="X743" s="1703"/>
    </row>
    <row r="744" spans="15:24" x14ac:dyDescent="0.55000000000000004">
      <c r="O744" s="1703"/>
      <c r="V744" s="1703"/>
      <c r="X744" s="1703"/>
    </row>
    <row r="745" spans="15:24" x14ac:dyDescent="0.55000000000000004">
      <c r="O745" s="1703"/>
      <c r="V745" s="1703"/>
      <c r="X745" s="1703"/>
    </row>
    <row r="746" spans="15:24" x14ac:dyDescent="0.55000000000000004">
      <c r="O746" s="1703"/>
      <c r="V746" s="1703"/>
      <c r="X746" s="1703"/>
    </row>
    <row r="747" spans="15:24" x14ac:dyDescent="0.55000000000000004">
      <c r="O747" s="1703"/>
      <c r="V747" s="1703"/>
      <c r="X747" s="1703"/>
    </row>
    <row r="748" spans="15:24" x14ac:dyDescent="0.55000000000000004">
      <c r="O748" s="1703"/>
      <c r="V748" s="1703"/>
      <c r="X748" s="1703"/>
    </row>
    <row r="749" spans="15:24" x14ac:dyDescent="0.55000000000000004">
      <c r="O749" s="1703"/>
      <c r="V749" s="1703"/>
      <c r="X749" s="1703"/>
    </row>
    <row r="750" spans="15:24" x14ac:dyDescent="0.55000000000000004">
      <c r="O750" s="1703"/>
      <c r="V750" s="1703"/>
      <c r="X750" s="1703"/>
    </row>
    <row r="751" spans="15:24" x14ac:dyDescent="0.55000000000000004">
      <c r="O751" s="1703"/>
      <c r="V751" s="1703"/>
      <c r="X751" s="1703"/>
    </row>
    <row r="752" spans="15:24" x14ac:dyDescent="0.55000000000000004">
      <c r="O752" s="1703"/>
      <c r="V752" s="1703"/>
      <c r="X752" s="1703"/>
    </row>
    <row r="753" spans="15:24" x14ac:dyDescent="0.55000000000000004">
      <c r="O753" s="1703"/>
      <c r="V753" s="1703"/>
      <c r="X753" s="1703"/>
    </row>
    <row r="754" spans="15:24" x14ac:dyDescent="0.55000000000000004">
      <c r="O754" s="1703"/>
      <c r="V754" s="1703"/>
      <c r="X754" s="1703"/>
    </row>
    <row r="755" spans="15:24" x14ac:dyDescent="0.55000000000000004">
      <c r="O755" s="1703"/>
      <c r="V755" s="1703"/>
      <c r="X755" s="1703"/>
    </row>
    <row r="756" spans="15:24" x14ac:dyDescent="0.55000000000000004">
      <c r="O756" s="1703"/>
      <c r="V756" s="1703"/>
      <c r="X756" s="1703"/>
    </row>
    <row r="757" spans="15:24" x14ac:dyDescent="0.55000000000000004">
      <c r="O757" s="1703"/>
      <c r="V757" s="1703"/>
      <c r="X757" s="1703"/>
    </row>
    <row r="758" spans="15:24" x14ac:dyDescent="0.55000000000000004">
      <c r="O758" s="1703"/>
      <c r="V758" s="1703"/>
      <c r="X758" s="1703"/>
    </row>
    <row r="759" spans="15:24" x14ac:dyDescent="0.55000000000000004">
      <c r="O759" s="1703"/>
      <c r="V759" s="1703"/>
      <c r="X759" s="1703"/>
    </row>
    <row r="760" spans="15:24" x14ac:dyDescent="0.55000000000000004">
      <c r="O760" s="1703"/>
      <c r="V760" s="1703"/>
      <c r="X760" s="1703"/>
    </row>
    <row r="761" spans="15:24" x14ac:dyDescent="0.55000000000000004">
      <c r="O761" s="1703"/>
      <c r="V761" s="1703"/>
      <c r="X761" s="1703"/>
    </row>
    <row r="762" spans="15:24" x14ac:dyDescent="0.55000000000000004">
      <c r="O762" s="1703"/>
      <c r="V762" s="1703"/>
      <c r="X762" s="1703"/>
    </row>
    <row r="763" spans="15:24" x14ac:dyDescent="0.55000000000000004">
      <c r="O763" s="1703"/>
      <c r="V763" s="1703"/>
      <c r="X763" s="1703"/>
    </row>
    <row r="764" spans="15:24" x14ac:dyDescent="0.55000000000000004">
      <c r="O764" s="1703"/>
      <c r="V764" s="1703"/>
      <c r="X764" s="1703"/>
    </row>
    <row r="765" spans="15:24" x14ac:dyDescent="0.55000000000000004">
      <c r="O765" s="1703"/>
      <c r="V765" s="1703"/>
      <c r="X765" s="1703"/>
    </row>
    <row r="766" spans="15:24" x14ac:dyDescent="0.55000000000000004">
      <c r="O766" s="1703"/>
      <c r="V766" s="1703"/>
      <c r="X766" s="1703"/>
    </row>
    <row r="767" spans="15:24" x14ac:dyDescent="0.55000000000000004">
      <c r="O767" s="1703"/>
      <c r="V767" s="1703"/>
      <c r="X767" s="1703"/>
    </row>
    <row r="768" spans="15:24" x14ac:dyDescent="0.55000000000000004">
      <c r="O768" s="1703"/>
      <c r="V768" s="1703"/>
      <c r="X768" s="1703"/>
    </row>
    <row r="769" spans="15:24" x14ac:dyDescent="0.55000000000000004">
      <c r="O769" s="1703"/>
      <c r="V769" s="1703"/>
      <c r="X769" s="1703"/>
    </row>
    <row r="770" spans="15:24" x14ac:dyDescent="0.55000000000000004">
      <c r="O770" s="1703"/>
      <c r="V770" s="1703"/>
      <c r="X770" s="1703"/>
    </row>
    <row r="771" spans="15:24" x14ac:dyDescent="0.55000000000000004">
      <c r="O771" s="1703"/>
      <c r="V771" s="1703"/>
      <c r="X771" s="1703"/>
    </row>
    <row r="772" spans="15:24" x14ac:dyDescent="0.55000000000000004">
      <c r="O772" s="1703"/>
      <c r="V772" s="1703"/>
      <c r="X772" s="1703"/>
    </row>
    <row r="773" spans="15:24" x14ac:dyDescent="0.55000000000000004">
      <c r="O773" s="1703"/>
      <c r="V773" s="1703"/>
      <c r="X773" s="1703"/>
    </row>
    <row r="774" spans="15:24" x14ac:dyDescent="0.55000000000000004">
      <c r="O774" s="1703"/>
      <c r="V774" s="1703"/>
      <c r="X774" s="1703"/>
    </row>
    <row r="775" spans="15:24" x14ac:dyDescent="0.55000000000000004">
      <c r="O775" s="1703"/>
      <c r="V775" s="1703"/>
      <c r="X775" s="1703"/>
    </row>
    <row r="776" spans="15:24" x14ac:dyDescent="0.55000000000000004">
      <c r="O776" s="1703"/>
      <c r="V776" s="1703"/>
      <c r="X776" s="1703"/>
    </row>
    <row r="777" spans="15:24" x14ac:dyDescent="0.55000000000000004">
      <c r="O777" s="1703"/>
      <c r="V777" s="1703"/>
      <c r="X777" s="1703"/>
    </row>
    <row r="778" spans="15:24" x14ac:dyDescent="0.55000000000000004">
      <c r="O778" s="1703"/>
      <c r="V778" s="1703"/>
      <c r="X778" s="1703"/>
    </row>
    <row r="779" spans="15:24" x14ac:dyDescent="0.55000000000000004">
      <c r="O779" s="1703"/>
      <c r="V779" s="1703"/>
      <c r="X779" s="1703"/>
    </row>
    <row r="780" spans="15:24" x14ac:dyDescent="0.55000000000000004">
      <c r="O780" s="1703"/>
      <c r="V780" s="1703"/>
      <c r="X780" s="1703"/>
    </row>
    <row r="781" spans="15:24" x14ac:dyDescent="0.55000000000000004">
      <c r="O781" s="1703"/>
      <c r="V781" s="1703"/>
      <c r="X781" s="1703"/>
    </row>
    <row r="782" spans="15:24" x14ac:dyDescent="0.55000000000000004">
      <c r="O782" s="1703"/>
      <c r="V782" s="1703"/>
      <c r="X782" s="1703"/>
    </row>
    <row r="783" spans="15:24" x14ac:dyDescent="0.55000000000000004">
      <c r="O783" s="1703"/>
      <c r="V783" s="1703"/>
      <c r="X783" s="1703"/>
    </row>
    <row r="784" spans="15:24" x14ac:dyDescent="0.55000000000000004">
      <c r="O784" s="1703"/>
      <c r="V784" s="1703"/>
      <c r="X784" s="1703"/>
    </row>
    <row r="785" spans="15:24" x14ac:dyDescent="0.55000000000000004">
      <c r="O785" s="1703"/>
      <c r="V785" s="1703"/>
      <c r="X785" s="1703"/>
    </row>
    <row r="786" spans="15:24" x14ac:dyDescent="0.55000000000000004">
      <c r="O786" s="1703"/>
      <c r="V786" s="1703"/>
      <c r="X786" s="1703"/>
    </row>
    <row r="787" spans="15:24" x14ac:dyDescent="0.55000000000000004">
      <c r="O787" s="1703"/>
      <c r="V787" s="1703"/>
      <c r="X787" s="1703"/>
    </row>
    <row r="788" spans="15:24" x14ac:dyDescent="0.55000000000000004">
      <c r="O788" s="1703"/>
      <c r="V788" s="1703"/>
      <c r="X788" s="1703"/>
    </row>
    <row r="789" spans="15:24" x14ac:dyDescent="0.55000000000000004">
      <c r="O789" s="1703"/>
      <c r="V789" s="1703"/>
      <c r="X789" s="1703"/>
    </row>
    <row r="790" spans="15:24" x14ac:dyDescent="0.55000000000000004">
      <c r="O790" s="1703"/>
      <c r="V790" s="1703"/>
      <c r="X790" s="1703"/>
    </row>
    <row r="791" spans="15:24" x14ac:dyDescent="0.55000000000000004">
      <c r="O791" s="1703"/>
      <c r="V791" s="1703"/>
      <c r="X791" s="1703"/>
    </row>
    <row r="792" spans="15:24" x14ac:dyDescent="0.55000000000000004">
      <c r="O792" s="1703"/>
      <c r="V792" s="1703"/>
      <c r="X792" s="1703"/>
    </row>
    <row r="793" spans="15:24" x14ac:dyDescent="0.55000000000000004">
      <c r="O793" s="1703"/>
      <c r="V793" s="1703"/>
      <c r="X793" s="1703"/>
    </row>
    <row r="794" spans="15:24" x14ac:dyDescent="0.55000000000000004">
      <c r="O794" s="1703"/>
      <c r="V794" s="1703"/>
      <c r="X794" s="1703"/>
    </row>
    <row r="795" spans="15:24" x14ac:dyDescent="0.55000000000000004">
      <c r="O795" s="1703"/>
      <c r="V795" s="1703"/>
      <c r="X795" s="1703"/>
    </row>
    <row r="796" spans="15:24" x14ac:dyDescent="0.55000000000000004">
      <c r="O796" s="1703"/>
      <c r="V796" s="1703"/>
      <c r="X796" s="1703"/>
    </row>
    <row r="797" spans="15:24" x14ac:dyDescent="0.55000000000000004">
      <c r="O797" s="1703"/>
      <c r="V797" s="1703"/>
      <c r="X797" s="1703"/>
    </row>
    <row r="798" spans="15:24" x14ac:dyDescent="0.55000000000000004">
      <c r="O798" s="1703"/>
      <c r="V798" s="1703"/>
      <c r="X798" s="1703"/>
    </row>
    <row r="799" spans="15:24" x14ac:dyDescent="0.55000000000000004">
      <c r="O799" s="1703"/>
      <c r="V799" s="1703"/>
      <c r="X799" s="1703"/>
    </row>
    <row r="800" spans="15:24" x14ac:dyDescent="0.55000000000000004">
      <c r="O800" s="1703"/>
      <c r="V800" s="1703"/>
      <c r="X800" s="1703"/>
    </row>
    <row r="801" spans="15:24" x14ac:dyDescent="0.55000000000000004">
      <c r="O801" s="1703"/>
      <c r="V801" s="1703"/>
      <c r="X801" s="1703"/>
    </row>
    <row r="802" spans="15:24" x14ac:dyDescent="0.55000000000000004">
      <c r="O802" s="1703"/>
      <c r="V802" s="1703"/>
      <c r="X802" s="1703"/>
    </row>
    <row r="803" spans="15:24" x14ac:dyDescent="0.55000000000000004">
      <c r="O803" s="1703"/>
      <c r="V803" s="1703"/>
      <c r="X803" s="1703"/>
    </row>
    <row r="804" spans="15:24" x14ac:dyDescent="0.55000000000000004">
      <c r="O804" s="1703"/>
      <c r="V804" s="1703"/>
      <c r="X804" s="1703"/>
    </row>
    <row r="805" spans="15:24" x14ac:dyDescent="0.55000000000000004">
      <c r="O805" s="1703"/>
      <c r="V805" s="1703"/>
      <c r="X805" s="1703"/>
    </row>
    <row r="806" spans="15:24" x14ac:dyDescent="0.55000000000000004">
      <c r="O806" s="1703"/>
      <c r="V806" s="1703"/>
      <c r="X806" s="1703"/>
    </row>
    <row r="807" spans="15:24" x14ac:dyDescent="0.55000000000000004">
      <c r="O807" s="1703"/>
      <c r="V807" s="1703"/>
      <c r="X807" s="1703"/>
    </row>
    <row r="808" spans="15:24" x14ac:dyDescent="0.55000000000000004">
      <c r="O808" s="1703"/>
      <c r="V808" s="1703"/>
      <c r="X808" s="1703"/>
    </row>
    <row r="809" spans="15:24" x14ac:dyDescent="0.55000000000000004">
      <c r="O809" s="1703"/>
      <c r="V809" s="1703"/>
      <c r="X809" s="1703"/>
    </row>
    <row r="810" spans="15:24" x14ac:dyDescent="0.55000000000000004">
      <c r="O810" s="1703"/>
      <c r="V810" s="1703"/>
      <c r="X810" s="1703"/>
    </row>
    <row r="811" spans="15:24" x14ac:dyDescent="0.55000000000000004">
      <c r="O811" s="1703"/>
      <c r="V811" s="1703"/>
      <c r="X811" s="1703"/>
    </row>
    <row r="812" spans="15:24" x14ac:dyDescent="0.55000000000000004">
      <c r="O812" s="1703"/>
      <c r="V812" s="1703"/>
      <c r="X812" s="1703"/>
    </row>
    <row r="813" spans="15:24" x14ac:dyDescent="0.55000000000000004">
      <c r="O813" s="1703"/>
      <c r="V813" s="1703"/>
      <c r="X813" s="1703"/>
    </row>
    <row r="814" spans="15:24" x14ac:dyDescent="0.55000000000000004">
      <c r="O814" s="1703"/>
      <c r="V814" s="1703"/>
      <c r="X814" s="1703"/>
    </row>
    <row r="815" spans="15:24" x14ac:dyDescent="0.55000000000000004">
      <c r="O815" s="1703"/>
      <c r="V815" s="1703"/>
      <c r="X815" s="1703"/>
    </row>
    <row r="816" spans="15:24" x14ac:dyDescent="0.55000000000000004">
      <c r="O816" s="1703"/>
      <c r="V816" s="1703"/>
      <c r="X816" s="1703"/>
    </row>
    <row r="817" spans="15:24" x14ac:dyDescent="0.55000000000000004">
      <c r="O817" s="1703"/>
      <c r="V817" s="1703"/>
      <c r="X817" s="1703"/>
    </row>
    <row r="818" spans="15:24" x14ac:dyDescent="0.55000000000000004">
      <c r="O818" s="1703"/>
      <c r="V818" s="1703"/>
      <c r="X818" s="1703"/>
    </row>
    <row r="819" spans="15:24" x14ac:dyDescent="0.55000000000000004">
      <c r="O819" s="1703"/>
      <c r="V819" s="1703"/>
      <c r="X819" s="1703"/>
    </row>
    <row r="820" spans="15:24" x14ac:dyDescent="0.55000000000000004">
      <c r="O820" s="1703"/>
      <c r="V820" s="1703"/>
      <c r="X820" s="1703"/>
    </row>
    <row r="821" spans="15:24" x14ac:dyDescent="0.55000000000000004">
      <c r="O821" s="1703"/>
      <c r="V821" s="1703"/>
      <c r="X821" s="1703"/>
    </row>
    <row r="822" spans="15:24" x14ac:dyDescent="0.55000000000000004">
      <c r="O822" s="1703"/>
      <c r="V822" s="1703"/>
      <c r="X822" s="1703"/>
    </row>
    <row r="823" spans="15:24" x14ac:dyDescent="0.55000000000000004">
      <c r="O823" s="1703"/>
      <c r="V823" s="1703"/>
      <c r="X823" s="1703"/>
    </row>
    <row r="824" spans="15:24" x14ac:dyDescent="0.55000000000000004">
      <c r="O824" s="1703"/>
      <c r="V824" s="1703"/>
      <c r="X824" s="1703"/>
    </row>
    <row r="825" spans="15:24" x14ac:dyDescent="0.55000000000000004">
      <c r="O825" s="1703"/>
      <c r="V825" s="1703"/>
      <c r="X825" s="1703"/>
    </row>
    <row r="826" spans="15:24" x14ac:dyDescent="0.55000000000000004">
      <c r="O826" s="1703"/>
      <c r="V826" s="1703"/>
      <c r="X826" s="1703"/>
    </row>
    <row r="827" spans="15:24" x14ac:dyDescent="0.55000000000000004">
      <c r="O827" s="1703"/>
      <c r="V827" s="1703"/>
      <c r="X827" s="1703"/>
    </row>
    <row r="828" spans="15:24" x14ac:dyDescent="0.55000000000000004">
      <c r="O828" s="1703"/>
      <c r="V828" s="1703"/>
      <c r="X828" s="1703"/>
    </row>
    <row r="829" spans="15:24" x14ac:dyDescent="0.55000000000000004">
      <c r="O829" s="1703"/>
      <c r="V829" s="1703"/>
      <c r="X829" s="1703"/>
    </row>
    <row r="830" spans="15:24" x14ac:dyDescent="0.55000000000000004">
      <c r="O830" s="1703"/>
      <c r="V830" s="1703"/>
      <c r="X830" s="1703"/>
    </row>
    <row r="831" spans="15:24" x14ac:dyDescent="0.55000000000000004">
      <c r="O831" s="1703"/>
      <c r="V831" s="1703"/>
      <c r="X831" s="1703"/>
    </row>
    <row r="832" spans="15:24" x14ac:dyDescent="0.55000000000000004">
      <c r="O832" s="1703"/>
      <c r="V832" s="1703"/>
      <c r="X832" s="1703"/>
    </row>
    <row r="833" spans="15:24" x14ac:dyDescent="0.55000000000000004">
      <c r="O833" s="1703"/>
      <c r="V833" s="1703"/>
      <c r="X833" s="1703"/>
    </row>
    <row r="834" spans="15:24" x14ac:dyDescent="0.55000000000000004">
      <c r="O834" s="1703"/>
      <c r="V834" s="1703"/>
      <c r="X834" s="1703"/>
    </row>
    <row r="835" spans="15:24" x14ac:dyDescent="0.55000000000000004">
      <c r="O835" s="1703"/>
      <c r="V835" s="1703"/>
      <c r="X835" s="1703"/>
    </row>
    <row r="836" spans="15:24" x14ac:dyDescent="0.55000000000000004">
      <c r="O836" s="1703"/>
      <c r="V836" s="1703"/>
      <c r="X836" s="1703"/>
    </row>
    <row r="837" spans="15:24" x14ac:dyDescent="0.55000000000000004">
      <c r="O837" s="1703"/>
      <c r="V837" s="1703"/>
      <c r="X837" s="1703"/>
    </row>
    <row r="838" spans="15:24" x14ac:dyDescent="0.55000000000000004">
      <c r="O838" s="1703"/>
      <c r="V838" s="1703"/>
      <c r="X838" s="1703"/>
    </row>
    <row r="839" spans="15:24" x14ac:dyDescent="0.55000000000000004">
      <c r="O839" s="1703"/>
      <c r="V839" s="1703"/>
      <c r="X839" s="1703"/>
    </row>
    <row r="840" spans="15:24" x14ac:dyDescent="0.55000000000000004">
      <c r="O840" s="1703"/>
      <c r="V840" s="1703"/>
      <c r="X840" s="1703"/>
    </row>
    <row r="841" spans="15:24" x14ac:dyDescent="0.55000000000000004">
      <c r="O841" s="1703"/>
      <c r="V841" s="1703"/>
      <c r="X841" s="1703"/>
    </row>
    <row r="842" spans="15:24" x14ac:dyDescent="0.55000000000000004">
      <c r="O842" s="1703"/>
      <c r="V842" s="1703"/>
      <c r="X842" s="1703"/>
    </row>
    <row r="843" spans="15:24" x14ac:dyDescent="0.55000000000000004">
      <c r="O843" s="1703"/>
      <c r="V843" s="1703"/>
      <c r="X843" s="1703"/>
    </row>
    <row r="844" spans="15:24" x14ac:dyDescent="0.55000000000000004">
      <c r="O844" s="1703"/>
      <c r="V844" s="1703"/>
      <c r="X844" s="1703"/>
    </row>
    <row r="845" spans="15:24" x14ac:dyDescent="0.55000000000000004">
      <c r="O845" s="1703"/>
      <c r="V845" s="1703"/>
      <c r="X845" s="1703"/>
    </row>
    <row r="846" spans="15:24" x14ac:dyDescent="0.55000000000000004">
      <c r="O846" s="1703"/>
      <c r="V846" s="1703"/>
      <c r="X846" s="1703"/>
    </row>
    <row r="847" spans="15:24" x14ac:dyDescent="0.55000000000000004">
      <c r="O847" s="1703"/>
      <c r="V847" s="1703"/>
      <c r="X847" s="1703"/>
    </row>
    <row r="848" spans="15:24" x14ac:dyDescent="0.55000000000000004">
      <c r="O848" s="1703"/>
      <c r="V848" s="1703"/>
      <c r="X848" s="1703"/>
    </row>
    <row r="849" spans="15:24" x14ac:dyDescent="0.55000000000000004">
      <c r="O849" s="1703"/>
      <c r="V849" s="1703"/>
      <c r="X849" s="1703"/>
    </row>
    <row r="850" spans="15:24" x14ac:dyDescent="0.55000000000000004">
      <c r="O850" s="1703"/>
      <c r="V850" s="1703"/>
      <c r="X850" s="1703"/>
    </row>
    <row r="851" spans="15:24" x14ac:dyDescent="0.55000000000000004">
      <c r="O851" s="1703"/>
      <c r="V851" s="1703"/>
      <c r="X851" s="1703"/>
    </row>
    <row r="852" spans="15:24" x14ac:dyDescent="0.55000000000000004">
      <c r="O852" s="1703"/>
      <c r="V852" s="1703"/>
      <c r="X852" s="1703"/>
    </row>
    <row r="853" spans="15:24" x14ac:dyDescent="0.55000000000000004">
      <c r="O853" s="1703"/>
      <c r="V853" s="1703"/>
      <c r="X853" s="1703"/>
    </row>
    <row r="854" spans="15:24" x14ac:dyDescent="0.55000000000000004">
      <c r="O854" s="1703"/>
      <c r="V854" s="1703"/>
      <c r="X854" s="1703"/>
    </row>
    <row r="855" spans="15:24" x14ac:dyDescent="0.55000000000000004">
      <c r="O855" s="1703"/>
      <c r="V855" s="1703"/>
      <c r="X855" s="1703"/>
    </row>
    <row r="856" spans="15:24" x14ac:dyDescent="0.55000000000000004">
      <c r="O856" s="1703"/>
      <c r="V856" s="1703"/>
      <c r="X856" s="1703"/>
    </row>
    <row r="857" spans="15:24" x14ac:dyDescent="0.55000000000000004">
      <c r="O857" s="1703"/>
      <c r="V857" s="1703"/>
      <c r="X857" s="1703"/>
    </row>
    <row r="858" spans="15:24" x14ac:dyDescent="0.55000000000000004">
      <c r="O858" s="1703"/>
      <c r="V858" s="1703"/>
      <c r="X858" s="1703"/>
    </row>
    <row r="859" spans="15:24" x14ac:dyDescent="0.55000000000000004">
      <c r="O859" s="1703"/>
      <c r="V859" s="1703"/>
      <c r="X859" s="1703"/>
    </row>
    <row r="860" spans="15:24" x14ac:dyDescent="0.55000000000000004">
      <c r="O860" s="1703"/>
      <c r="V860" s="1703"/>
      <c r="X860" s="1703"/>
    </row>
    <row r="861" spans="15:24" x14ac:dyDescent="0.55000000000000004">
      <c r="O861" s="1703"/>
      <c r="V861" s="1703"/>
      <c r="X861" s="1703"/>
    </row>
    <row r="862" spans="15:24" x14ac:dyDescent="0.55000000000000004">
      <c r="O862" s="1703"/>
      <c r="V862" s="1703"/>
      <c r="X862" s="1703"/>
    </row>
    <row r="863" spans="15:24" x14ac:dyDescent="0.55000000000000004">
      <c r="O863" s="1703"/>
      <c r="V863" s="1703"/>
      <c r="X863" s="1703"/>
    </row>
    <row r="864" spans="15:24" x14ac:dyDescent="0.55000000000000004">
      <c r="O864" s="1703"/>
      <c r="V864" s="1703"/>
      <c r="X864" s="1703"/>
    </row>
    <row r="865" spans="15:24" x14ac:dyDescent="0.55000000000000004">
      <c r="O865" s="1703"/>
      <c r="V865" s="1703"/>
      <c r="X865" s="1703"/>
    </row>
    <row r="866" spans="15:24" x14ac:dyDescent="0.55000000000000004">
      <c r="O866" s="1703"/>
      <c r="V866" s="1703"/>
      <c r="X866" s="1703"/>
    </row>
    <row r="867" spans="15:24" x14ac:dyDescent="0.55000000000000004">
      <c r="O867" s="1703"/>
      <c r="V867" s="1703"/>
      <c r="X867" s="1703"/>
    </row>
    <row r="868" spans="15:24" x14ac:dyDescent="0.55000000000000004">
      <c r="O868" s="1703"/>
      <c r="V868" s="1703"/>
      <c r="X868" s="1703"/>
    </row>
    <row r="869" spans="15:24" x14ac:dyDescent="0.55000000000000004">
      <c r="O869" s="1703"/>
      <c r="V869" s="1703"/>
      <c r="X869" s="1703"/>
    </row>
    <row r="870" spans="15:24" x14ac:dyDescent="0.55000000000000004">
      <c r="O870" s="1703"/>
      <c r="V870" s="1703"/>
      <c r="X870" s="1703"/>
    </row>
    <row r="871" spans="15:24" x14ac:dyDescent="0.55000000000000004">
      <c r="O871" s="1703"/>
      <c r="V871" s="1703"/>
      <c r="X871" s="1703"/>
    </row>
    <row r="872" spans="15:24" x14ac:dyDescent="0.55000000000000004">
      <c r="O872" s="1703"/>
      <c r="V872" s="1703"/>
      <c r="X872" s="1703"/>
    </row>
    <row r="873" spans="15:24" x14ac:dyDescent="0.55000000000000004">
      <c r="O873" s="1703"/>
      <c r="V873" s="1703"/>
      <c r="X873" s="1703"/>
    </row>
    <row r="874" spans="15:24" x14ac:dyDescent="0.55000000000000004">
      <c r="O874" s="1703"/>
      <c r="V874" s="1703"/>
      <c r="X874" s="1703"/>
    </row>
    <row r="875" spans="15:24" x14ac:dyDescent="0.55000000000000004">
      <c r="O875" s="1703"/>
      <c r="V875" s="1703"/>
      <c r="X875" s="1703"/>
    </row>
    <row r="876" spans="15:24" x14ac:dyDescent="0.55000000000000004">
      <c r="O876" s="1703"/>
      <c r="V876" s="1703"/>
      <c r="X876" s="1703"/>
    </row>
    <row r="877" spans="15:24" x14ac:dyDescent="0.55000000000000004">
      <c r="O877" s="1703"/>
      <c r="V877" s="1703"/>
      <c r="X877" s="1703"/>
    </row>
    <row r="878" spans="15:24" x14ac:dyDescent="0.55000000000000004">
      <c r="O878" s="1703"/>
      <c r="V878" s="1703"/>
      <c r="X878" s="1703"/>
    </row>
    <row r="879" spans="15:24" x14ac:dyDescent="0.55000000000000004">
      <c r="O879" s="1703"/>
      <c r="V879" s="1703"/>
      <c r="X879" s="1703"/>
    </row>
    <row r="880" spans="15:24" x14ac:dyDescent="0.55000000000000004">
      <c r="O880" s="1703"/>
      <c r="V880" s="1703"/>
      <c r="X880" s="1703"/>
    </row>
    <row r="881" spans="15:24" x14ac:dyDescent="0.55000000000000004">
      <c r="O881" s="1703"/>
      <c r="V881" s="1703"/>
      <c r="X881" s="1703"/>
    </row>
    <row r="882" spans="15:24" x14ac:dyDescent="0.55000000000000004">
      <c r="O882" s="1703"/>
      <c r="V882" s="1703"/>
      <c r="X882" s="1703"/>
    </row>
    <row r="883" spans="15:24" x14ac:dyDescent="0.55000000000000004">
      <c r="O883" s="1703"/>
      <c r="V883" s="1703"/>
      <c r="X883" s="1703"/>
    </row>
    <row r="884" spans="15:24" x14ac:dyDescent="0.55000000000000004">
      <c r="O884" s="1703"/>
      <c r="V884" s="1703"/>
      <c r="X884" s="1703"/>
    </row>
    <row r="885" spans="15:24" x14ac:dyDescent="0.55000000000000004">
      <c r="O885" s="1703"/>
      <c r="V885" s="1703"/>
      <c r="X885" s="1703"/>
    </row>
    <row r="886" spans="15:24" x14ac:dyDescent="0.55000000000000004">
      <c r="O886" s="1703"/>
      <c r="V886" s="1703"/>
      <c r="X886" s="1703"/>
    </row>
    <row r="887" spans="15:24" x14ac:dyDescent="0.55000000000000004">
      <c r="O887" s="1703"/>
      <c r="V887" s="1703"/>
      <c r="X887" s="1703"/>
    </row>
    <row r="888" spans="15:24" x14ac:dyDescent="0.55000000000000004">
      <c r="O888" s="1703"/>
      <c r="V888" s="1703"/>
      <c r="X888" s="1703"/>
    </row>
    <row r="889" spans="15:24" x14ac:dyDescent="0.55000000000000004">
      <c r="O889" s="1703"/>
      <c r="V889" s="1703"/>
      <c r="X889" s="1703"/>
    </row>
    <row r="890" spans="15:24" x14ac:dyDescent="0.55000000000000004">
      <c r="O890" s="1703"/>
      <c r="V890" s="1703"/>
      <c r="X890" s="1703"/>
    </row>
    <row r="891" spans="15:24" x14ac:dyDescent="0.55000000000000004">
      <c r="O891" s="1703"/>
      <c r="V891" s="1703"/>
      <c r="X891" s="1703"/>
    </row>
    <row r="892" spans="15:24" x14ac:dyDescent="0.55000000000000004">
      <c r="O892" s="1703"/>
      <c r="V892" s="1703"/>
      <c r="X892" s="1703"/>
    </row>
    <row r="893" spans="15:24" x14ac:dyDescent="0.55000000000000004">
      <c r="O893" s="1703"/>
      <c r="V893" s="1703"/>
      <c r="X893" s="1703"/>
    </row>
    <row r="894" spans="15:24" x14ac:dyDescent="0.55000000000000004">
      <c r="O894" s="1703"/>
      <c r="V894" s="1703"/>
      <c r="X894" s="1703"/>
    </row>
    <row r="895" spans="15:24" x14ac:dyDescent="0.55000000000000004">
      <c r="O895" s="1703"/>
      <c r="V895" s="1703"/>
      <c r="X895" s="1703"/>
    </row>
    <row r="896" spans="15:24" x14ac:dyDescent="0.55000000000000004">
      <c r="O896" s="1703"/>
      <c r="V896" s="1703"/>
      <c r="X896" s="1703"/>
    </row>
    <row r="897" spans="15:24" x14ac:dyDescent="0.55000000000000004">
      <c r="O897" s="1703"/>
      <c r="V897" s="1703"/>
      <c r="X897" s="1703"/>
    </row>
    <row r="898" spans="15:24" x14ac:dyDescent="0.55000000000000004">
      <c r="O898" s="1703"/>
      <c r="V898" s="1703"/>
      <c r="X898" s="1703"/>
    </row>
    <row r="899" spans="15:24" x14ac:dyDescent="0.55000000000000004">
      <c r="O899" s="1703"/>
      <c r="V899" s="1703"/>
      <c r="X899" s="1703"/>
    </row>
    <row r="900" spans="15:24" x14ac:dyDescent="0.55000000000000004">
      <c r="O900" s="1703"/>
      <c r="V900" s="1703"/>
      <c r="X900" s="1703"/>
    </row>
    <row r="901" spans="15:24" x14ac:dyDescent="0.55000000000000004">
      <c r="O901" s="1703"/>
      <c r="V901" s="1703"/>
      <c r="X901" s="1703"/>
    </row>
    <row r="902" spans="15:24" x14ac:dyDescent="0.55000000000000004">
      <c r="O902" s="1703"/>
      <c r="V902" s="1703"/>
      <c r="X902" s="1703"/>
    </row>
    <row r="903" spans="15:24" x14ac:dyDescent="0.55000000000000004">
      <c r="O903" s="1703"/>
      <c r="V903" s="1703"/>
      <c r="X903" s="1703"/>
    </row>
    <row r="904" spans="15:24" x14ac:dyDescent="0.55000000000000004">
      <c r="O904" s="1703"/>
      <c r="V904" s="1703"/>
      <c r="X904" s="1703"/>
    </row>
    <row r="905" spans="15:24" x14ac:dyDescent="0.55000000000000004">
      <c r="O905" s="1703"/>
      <c r="V905" s="1703"/>
      <c r="X905" s="1703"/>
    </row>
    <row r="906" spans="15:24" x14ac:dyDescent="0.55000000000000004">
      <c r="O906" s="1703"/>
      <c r="V906" s="1703"/>
      <c r="X906" s="1703"/>
    </row>
    <row r="907" spans="15:24" x14ac:dyDescent="0.55000000000000004">
      <c r="O907" s="1703"/>
      <c r="V907" s="1703"/>
      <c r="X907" s="1703"/>
    </row>
    <row r="908" spans="15:24" x14ac:dyDescent="0.55000000000000004">
      <c r="O908" s="1703"/>
      <c r="V908" s="1703"/>
      <c r="X908" s="1703"/>
    </row>
    <row r="909" spans="15:24" x14ac:dyDescent="0.55000000000000004">
      <c r="O909" s="1703"/>
      <c r="V909" s="1703"/>
      <c r="X909" s="1703"/>
    </row>
    <row r="910" spans="15:24" x14ac:dyDescent="0.55000000000000004">
      <c r="O910" s="1703"/>
      <c r="V910" s="1703"/>
      <c r="X910" s="1703"/>
    </row>
    <row r="911" spans="15:24" x14ac:dyDescent="0.55000000000000004">
      <c r="O911" s="1703"/>
      <c r="V911" s="1703"/>
      <c r="X911" s="1703"/>
    </row>
    <row r="912" spans="15:24" x14ac:dyDescent="0.55000000000000004">
      <c r="O912" s="1703"/>
      <c r="V912" s="1703"/>
      <c r="X912" s="1703"/>
    </row>
    <row r="913" spans="15:24" x14ac:dyDescent="0.55000000000000004">
      <c r="O913" s="1703"/>
      <c r="V913" s="1703"/>
      <c r="X913" s="1703"/>
    </row>
    <row r="914" spans="15:24" x14ac:dyDescent="0.55000000000000004">
      <c r="O914" s="1703"/>
      <c r="V914" s="1703"/>
      <c r="X914" s="1703"/>
    </row>
    <row r="915" spans="15:24" x14ac:dyDescent="0.55000000000000004">
      <c r="O915" s="1703"/>
      <c r="V915" s="1703"/>
      <c r="X915" s="1703"/>
    </row>
    <row r="916" spans="15:24" x14ac:dyDescent="0.55000000000000004">
      <c r="O916" s="1703"/>
      <c r="V916" s="1703"/>
      <c r="X916" s="1703"/>
    </row>
    <row r="917" spans="15:24" x14ac:dyDescent="0.55000000000000004">
      <c r="O917" s="1703"/>
      <c r="V917" s="1703"/>
      <c r="X917" s="1703"/>
    </row>
    <row r="918" spans="15:24" x14ac:dyDescent="0.55000000000000004">
      <c r="O918" s="1703"/>
      <c r="V918" s="1703"/>
      <c r="X918" s="1703"/>
    </row>
    <row r="919" spans="15:24" x14ac:dyDescent="0.55000000000000004">
      <c r="O919" s="1703"/>
      <c r="V919" s="1703"/>
      <c r="X919" s="1703"/>
    </row>
    <row r="920" spans="15:24" x14ac:dyDescent="0.55000000000000004">
      <c r="O920" s="1703"/>
      <c r="V920" s="1703"/>
      <c r="X920" s="1703"/>
    </row>
    <row r="921" spans="15:24" x14ac:dyDescent="0.55000000000000004">
      <c r="O921" s="1703"/>
      <c r="V921" s="1703"/>
      <c r="X921" s="1703"/>
    </row>
    <row r="922" spans="15:24" x14ac:dyDescent="0.55000000000000004">
      <c r="O922" s="1703"/>
      <c r="V922" s="1703"/>
      <c r="X922" s="1703"/>
    </row>
    <row r="923" spans="15:24" x14ac:dyDescent="0.55000000000000004">
      <c r="O923" s="1703"/>
      <c r="V923" s="1703"/>
      <c r="X923" s="1703"/>
    </row>
    <row r="924" spans="15:24" x14ac:dyDescent="0.55000000000000004">
      <c r="O924" s="1703"/>
      <c r="V924" s="1703"/>
      <c r="X924" s="1703"/>
    </row>
    <row r="925" spans="15:24" x14ac:dyDescent="0.55000000000000004">
      <c r="O925" s="1703"/>
      <c r="V925" s="1703"/>
      <c r="X925" s="1703"/>
    </row>
    <row r="926" spans="15:24" x14ac:dyDescent="0.55000000000000004">
      <c r="O926" s="1703"/>
      <c r="V926" s="1703"/>
      <c r="X926" s="1703"/>
    </row>
    <row r="927" spans="15:24" x14ac:dyDescent="0.55000000000000004">
      <c r="O927" s="1703"/>
      <c r="V927" s="1703"/>
      <c r="X927" s="1703"/>
    </row>
    <row r="928" spans="15:24" x14ac:dyDescent="0.55000000000000004">
      <c r="O928" s="1703"/>
      <c r="V928" s="1703"/>
      <c r="X928" s="1703"/>
    </row>
    <row r="929" spans="15:24" x14ac:dyDescent="0.55000000000000004">
      <c r="O929" s="1703"/>
      <c r="V929" s="1703"/>
      <c r="X929" s="1703"/>
    </row>
    <row r="930" spans="15:24" x14ac:dyDescent="0.55000000000000004">
      <c r="O930" s="1703"/>
      <c r="V930" s="1703"/>
      <c r="X930" s="1703"/>
    </row>
    <row r="931" spans="15:24" x14ac:dyDescent="0.55000000000000004">
      <c r="O931" s="1703"/>
      <c r="V931" s="1703"/>
      <c r="X931" s="1703"/>
    </row>
    <row r="932" spans="15:24" x14ac:dyDescent="0.55000000000000004">
      <c r="O932" s="1703"/>
      <c r="V932" s="1703"/>
      <c r="X932" s="1703"/>
    </row>
    <row r="933" spans="15:24" x14ac:dyDescent="0.55000000000000004">
      <c r="O933" s="1703"/>
      <c r="V933" s="1703"/>
      <c r="X933" s="1703"/>
    </row>
    <row r="934" spans="15:24" x14ac:dyDescent="0.55000000000000004">
      <c r="O934" s="1703"/>
      <c r="V934" s="1703"/>
      <c r="X934" s="1703"/>
    </row>
    <row r="935" spans="15:24" x14ac:dyDescent="0.55000000000000004">
      <c r="O935" s="1703"/>
      <c r="V935" s="1703"/>
      <c r="X935" s="1703"/>
    </row>
    <row r="936" spans="15:24" x14ac:dyDescent="0.55000000000000004">
      <c r="O936" s="1703"/>
      <c r="V936" s="1703"/>
      <c r="X936" s="1703"/>
    </row>
    <row r="937" spans="15:24" x14ac:dyDescent="0.55000000000000004">
      <c r="O937" s="1703"/>
      <c r="V937" s="1703"/>
      <c r="X937" s="1703"/>
    </row>
    <row r="938" spans="15:24" x14ac:dyDescent="0.55000000000000004">
      <c r="O938" s="1703"/>
      <c r="V938" s="1703"/>
      <c r="X938" s="1703"/>
    </row>
    <row r="939" spans="15:24" x14ac:dyDescent="0.55000000000000004">
      <c r="O939" s="1703"/>
      <c r="V939" s="1703"/>
      <c r="X939" s="1703"/>
    </row>
    <row r="940" spans="15:24" x14ac:dyDescent="0.55000000000000004">
      <c r="O940" s="1703"/>
      <c r="V940" s="1703"/>
      <c r="X940" s="1703"/>
    </row>
    <row r="941" spans="15:24" x14ac:dyDescent="0.55000000000000004">
      <c r="O941" s="1703"/>
      <c r="V941" s="1703"/>
      <c r="X941" s="1703"/>
    </row>
    <row r="942" spans="15:24" x14ac:dyDescent="0.55000000000000004">
      <c r="O942" s="1703"/>
      <c r="V942" s="1703"/>
      <c r="X942" s="1703"/>
    </row>
    <row r="943" spans="15:24" x14ac:dyDescent="0.55000000000000004">
      <c r="O943" s="1703"/>
      <c r="V943" s="1703"/>
      <c r="X943" s="1703"/>
    </row>
    <row r="944" spans="15:24" x14ac:dyDescent="0.55000000000000004">
      <c r="O944" s="1703"/>
      <c r="V944" s="1703"/>
      <c r="X944" s="1703"/>
    </row>
    <row r="945" spans="15:24" x14ac:dyDescent="0.55000000000000004">
      <c r="O945" s="1703"/>
      <c r="V945" s="1703"/>
      <c r="X945" s="1703"/>
    </row>
    <row r="946" spans="15:24" x14ac:dyDescent="0.55000000000000004">
      <c r="O946" s="1703"/>
      <c r="V946" s="1703"/>
      <c r="X946" s="1703"/>
    </row>
    <row r="947" spans="15:24" x14ac:dyDescent="0.55000000000000004">
      <c r="O947" s="1703"/>
      <c r="V947" s="1703"/>
      <c r="X947" s="1703"/>
    </row>
    <row r="948" spans="15:24" x14ac:dyDescent="0.55000000000000004">
      <c r="O948" s="1703"/>
      <c r="V948" s="1703"/>
      <c r="X948" s="1703"/>
    </row>
    <row r="949" spans="15:24" x14ac:dyDescent="0.55000000000000004">
      <c r="O949" s="1703"/>
      <c r="V949" s="1703"/>
      <c r="X949" s="1703"/>
    </row>
    <row r="950" spans="15:24" x14ac:dyDescent="0.55000000000000004">
      <c r="O950" s="1703"/>
      <c r="V950" s="1703"/>
      <c r="X950" s="1703"/>
    </row>
    <row r="951" spans="15:24" x14ac:dyDescent="0.55000000000000004">
      <c r="O951" s="1703"/>
      <c r="V951" s="1703"/>
      <c r="X951" s="1703"/>
    </row>
    <row r="952" spans="15:24" x14ac:dyDescent="0.55000000000000004">
      <c r="O952" s="1703"/>
      <c r="V952" s="1703"/>
      <c r="X952" s="1703"/>
    </row>
    <row r="953" spans="15:24" x14ac:dyDescent="0.55000000000000004">
      <c r="O953" s="1703"/>
      <c r="V953" s="1703"/>
      <c r="X953" s="1703"/>
    </row>
    <row r="954" spans="15:24" x14ac:dyDescent="0.55000000000000004">
      <c r="O954" s="1703"/>
      <c r="V954" s="1703"/>
      <c r="X954" s="1703"/>
    </row>
    <row r="955" spans="15:24" x14ac:dyDescent="0.55000000000000004">
      <c r="O955" s="1703"/>
      <c r="V955" s="1703"/>
      <c r="X955" s="1703"/>
    </row>
    <row r="956" spans="15:24" x14ac:dyDescent="0.55000000000000004">
      <c r="O956" s="1703"/>
      <c r="V956" s="1703"/>
      <c r="X956" s="1703"/>
    </row>
    <row r="957" spans="15:24" x14ac:dyDescent="0.55000000000000004">
      <c r="O957" s="1703"/>
      <c r="V957" s="1703"/>
      <c r="X957" s="1703"/>
    </row>
    <row r="958" spans="15:24" x14ac:dyDescent="0.55000000000000004">
      <c r="O958" s="1703"/>
      <c r="V958" s="1703"/>
      <c r="X958" s="1703"/>
    </row>
    <row r="959" spans="15:24" x14ac:dyDescent="0.55000000000000004">
      <c r="O959" s="1703"/>
      <c r="V959" s="1703"/>
      <c r="X959" s="1703"/>
    </row>
    <row r="960" spans="15:24" x14ac:dyDescent="0.55000000000000004">
      <c r="O960" s="1703"/>
      <c r="V960" s="1703"/>
      <c r="X960" s="1703"/>
    </row>
    <row r="961" spans="15:24" x14ac:dyDescent="0.55000000000000004">
      <c r="O961" s="1703"/>
      <c r="V961" s="1703"/>
      <c r="X961" s="1703"/>
    </row>
    <row r="962" spans="15:24" x14ac:dyDescent="0.55000000000000004">
      <c r="O962" s="1703"/>
      <c r="V962" s="1703"/>
      <c r="X962" s="1703"/>
    </row>
    <row r="963" spans="15:24" x14ac:dyDescent="0.55000000000000004">
      <c r="O963" s="1703"/>
      <c r="V963" s="1703"/>
      <c r="X963" s="1703"/>
    </row>
    <row r="964" spans="15:24" x14ac:dyDescent="0.55000000000000004">
      <c r="O964" s="1703"/>
      <c r="V964" s="1703"/>
      <c r="X964" s="1703"/>
    </row>
    <row r="965" spans="15:24" x14ac:dyDescent="0.55000000000000004">
      <c r="O965" s="1703"/>
      <c r="V965" s="1703"/>
      <c r="X965" s="1703"/>
    </row>
    <row r="966" spans="15:24" x14ac:dyDescent="0.55000000000000004">
      <c r="O966" s="1703"/>
      <c r="V966" s="1703"/>
      <c r="X966" s="1703"/>
    </row>
    <row r="967" spans="15:24" x14ac:dyDescent="0.55000000000000004">
      <c r="O967" s="1703"/>
      <c r="V967" s="1703"/>
      <c r="X967" s="1703"/>
    </row>
    <row r="968" spans="15:24" x14ac:dyDescent="0.55000000000000004">
      <c r="O968" s="1703"/>
      <c r="V968" s="1703"/>
      <c r="X968" s="1703"/>
    </row>
    <row r="969" spans="15:24" x14ac:dyDescent="0.55000000000000004">
      <c r="O969" s="1703"/>
      <c r="V969" s="1703"/>
      <c r="X969" s="1703"/>
    </row>
    <row r="970" spans="15:24" x14ac:dyDescent="0.55000000000000004">
      <c r="O970" s="1703"/>
      <c r="V970" s="1703"/>
      <c r="X970" s="1703"/>
    </row>
    <row r="971" spans="15:24" x14ac:dyDescent="0.55000000000000004">
      <c r="O971" s="1703"/>
      <c r="V971" s="1703"/>
      <c r="X971" s="1703"/>
    </row>
    <row r="972" spans="15:24" x14ac:dyDescent="0.55000000000000004">
      <c r="O972" s="1703"/>
      <c r="V972" s="1703"/>
      <c r="X972" s="1703"/>
    </row>
    <row r="973" spans="15:24" x14ac:dyDescent="0.55000000000000004">
      <c r="O973" s="1703"/>
      <c r="V973" s="1703"/>
      <c r="X973" s="1703"/>
    </row>
    <row r="974" spans="15:24" x14ac:dyDescent="0.55000000000000004">
      <c r="O974" s="1703"/>
      <c r="V974" s="1703"/>
      <c r="X974" s="1703"/>
    </row>
    <row r="975" spans="15:24" x14ac:dyDescent="0.55000000000000004">
      <c r="O975" s="1703"/>
      <c r="V975" s="1703"/>
      <c r="X975" s="1703"/>
    </row>
    <row r="976" spans="15:24" x14ac:dyDescent="0.55000000000000004">
      <c r="O976" s="1703"/>
      <c r="V976" s="1703"/>
      <c r="X976" s="1703"/>
    </row>
    <row r="977" spans="15:24" x14ac:dyDescent="0.55000000000000004">
      <c r="O977" s="1703"/>
      <c r="V977" s="1703"/>
      <c r="X977" s="1703"/>
    </row>
    <row r="978" spans="15:24" x14ac:dyDescent="0.55000000000000004">
      <c r="O978" s="1703"/>
      <c r="V978" s="1703"/>
      <c r="X978" s="1703"/>
    </row>
    <row r="979" spans="15:24" x14ac:dyDescent="0.55000000000000004">
      <c r="O979" s="1703"/>
      <c r="V979" s="1703"/>
      <c r="X979" s="1703"/>
    </row>
    <row r="980" spans="15:24" x14ac:dyDescent="0.55000000000000004">
      <c r="O980" s="1703"/>
      <c r="V980" s="1703"/>
      <c r="X980" s="1703"/>
    </row>
    <row r="981" spans="15:24" x14ac:dyDescent="0.55000000000000004">
      <c r="O981" s="1703"/>
      <c r="V981" s="1703"/>
      <c r="X981" s="1703"/>
    </row>
    <row r="982" spans="15:24" x14ac:dyDescent="0.55000000000000004">
      <c r="O982" s="1703"/>
      <c r="V982" s="1703"/>
      <c r="X982" s="1703"/>
    </row>
    <row r="983" spans="15:24" x14ac:dyDescent="0.55000000000000004">
      <c r="O983" s="1703"/>
      <c r="V983" s="1703"/>
      <c r="X983" s="1703"/>
    </row>
    <row r="984" spans="15:24" x14ac:dyDescent="0.55000000000000004">
      <c r="O984" s="1703"/>
      <c r="V984" s="1703"/>
      <c r="X984" s="1703"/>
    </row>
    <row r="985" spans="15:24" x14ac:dyDescent="0.55000000000000004">
      <c r="O985" s="1703"/>
      <c r="V985" s="1703"/>
      <c r="X985" s="1703"/>
    </row>
    <row r="986" spans="15:24" x14ac:dyDescent="0.55000000000000004">
      <c r="O986" s="1703"/>
      <c r="V986" s="1703"/>
      <c r="X986" s="1703"/>
    </row>
    <row r="987" spans="15:24" x14ac:dyDescent="0.55000000000000004">
      <c r="O987" s="1703"/>
      <c r="V987" s="1703"/>
      <c r="X987" s="1703"/>
    </row>
    <row r="988" spans="15:24" x14ac:dyDescent="0.55000000000000004">
      <c r="O988" s="1703"/>
      <c r="V988" s="1703"/>
      <c r="X988" s="1703"/>
    </row>
    <row r="989" spans="15:24" x14ac:dyDescent="0.55000000000000004">
      <c r="O989" s="1703"/>
      <c r="V989" s="1703"/>
      <c r="X989" s="1703"/>
    </row>
    <row r="990" spans="15:24" x14ac:dyDescent="0.55000000000000004">
      <c r="O990" s="1703"/>
      <c r="V990" s="1703"/>
      <c r="X990" s="1703"/>
    </row>
    <row r="991" spans="15:24" x14ac:dyDescent="0.55000000000000004">
      <c r="O991" s="1703"/>
      <c r="V991" s="1703"/>
      <c r="X991" s="1703"/>
    </row>
    <row r="992" spans="15:24" x14ac:dyDescent="0.55000000000000004">
      <c r="O992" s="1703"/>
      <c r="V992" s="1703"/>
      <c r="X992" s="1703"/>
    </row>
    <row r="993" spans="15:24" x14ac:dyDescent="0.55000000000000004">
      <c r="O993" s="1703"/>
      <c r="V993" s="1703"/>
      <c r="X993" s="1703"/>
    </row>
    <row r="994" spans="15:24" x14ac:dyDescent="0.55000000000000004">
      <c r="O994" s="1703"/>
      <c r="V994" s="1703"/>
      <c r="X994" s="1703"/>
    </row>
    <row r="995" spans="15:24" x14ac:dyDescent="0.55000000000000004">
      <c r="O995" s="1703"/>
      <c r="V995" s="1703"/>
      <c r="X995" s="1703"/>
    </row>
    <row r="996" spans="15:24" x14ac:dyDescent="0.55000000000000004">
      <c r="O996" s="1703"/>
      <c r="V996" s="1703"/>
      <c r="X996" s="1703"/>
    </row>
    <row r="997" spans="15:24" x14ac:dyDescent="0.55000000000000004">
      <c r="O997" s="1703"/>
      <c r="V997" s="1703"/>
      <c r="X997" s="1703"/>
    </row>
    <row r="998" spans="15:24" x14ac:dyDescent="0.55000000000000004">
      <c r="O998" s="1703"/>
      <c r="V998" s="1703"/>
      <c r="X998" s="1703"/>
    </row>
    <row r="999" spans="15:24" x14ac:dyDescent="0.55000000000000004">
      <c r="O999" s="1703"/>
      <c r="V999" s="1703"/>
      <c r="X999" s="1703"/>
    </row>
    <row r="1000" spans="15:24" x14ac:dyDescent="0.55000000000000004">
      <c r="O1000" s="1703"/>
      <c r="V1000" s="1703"/>
      <c r="X1000" s="1703"/>
    </row>
    <row r="1001" spans="15:24" x14ac:dyDescent="0.55000000000000004">
      <c r="O1001" s="1703"/>
      <c r="V1001" s="1703"/>
      <c r="X1001" s="1703"/>
    </row>
    <row r="1002" spans="15:24" x14ac:dyDescent="0.55000000000000004">
      <c r="O1002" s="1703"/>
      <c r="V1002" s="1703"/>
      <c r="X1002" s="1703"/>
    </row>
    <row r="1003" spans="15:24" x14ac:dyDescent="0.55000000000000004">
      <c r="O1003" s="1703"/>
      <c r="V1003" s="1703"/>
      <c r="X1003" s="1703"/>
    </row>
    <row r="1004" spans="15:24" x14ac:dyDescent="0.55000000000000004">
      <c r="O1004" s="1703"/>
      <c r="V1004" s="1703"/>
      <c r="X1004" s="1703"/>
    </row>
    <row r="1005" spans="15:24" x14ac:dyDescent="0.55000000000000004">
      <c r="O1005" s="1703"/>
      <c r="V1005" s="1703"/>
      <c r="X1005" s="1703"/>
    </row>
    <row r="1006" spans="15:24" x14ac:dyDescent="0.55000000000000004">
      <c r="O1006" s="1703"/>
      <c r="V1006" s="1703"/>
      <c r="X1006" s="1703"/>
    </row>
    <row r="1007" spans="15:24" x14ac:dyDescent="0.55000000000000004">
      <c r="O1007" s="1703"/>
      <c r="V1007" s="1703"/>
      <c r="X1007" s="1703"/>
    </row>
    <row r="1008" spans="15:24" x14ac:dyDescent="0.55000000000000004">
      <c r="O1008" s="1703"/>
      <c r="V1008" s="1703"/>
      <c r="X1008" s="1703"/>
    </row>
    <row r="1009" spans="15:24" x14ac:dyDescent="0.55000000000000004">
      <c r="O1009" s="1703"/>
      <c r="V1009" s="1703"/>
      <c r="X1009" s="1703"/>
    </row>
    <row r="1010" spans="15:24" x14ac:dyDescent="0.55000000000000004">
      <c r="O1010" s="1703"/>
      <c r="V1010" s="1703"/>
      <c r="X1010" s="1703"/>
    </row>
    <row r="1011" spans="15:24" x14ac:dyDescent="0.55000000000000004">
      <c r="O1011" s="1703"/>
      <c r="V1011" s="1703"/>
      <c r="X1011" s="1703"/>
    </row>
    <row r="1012" spans="15:24" x14ac:dyDescent="0.55000000000000004">
      <c r="O1012" s="1703"/>
      <c r="V1012" s="1703"/>
      <c r="X1012" s="1703"/>
    </row>
    <row r="1013" spans="15:24" x14ac:dyDescent="0.55000000000000004">
      <c r="O1013" s="1703"/>
      <c r="V1013" s="1703"/>
      <c r="X1013" s="1703"/>
    </row>
    <row r="1014" spans="15:24" x14ac:dyDescent="0.55000000000000004">
      <c r="O1014" s="1703"/>
      <c r="V1014" s="1703"/>
      <c r="X1014" s="1703"/>
    </row>
    <row r="1015" spans="15:24" x14ac:dyDescent="0.55000000000000004">
      <c r="O1015" s="1703"/>
      <c r="V1015" s="1703"/>
      <c r="X1015" s="1703"/>
    </row>
    <row r="1016" spans="15:24" x14ac:dyDescent="0.55000000000000004">
      <c r="O1016" s="1703"/>
      <c r="V1016" s="1703"/>
      <c r="X1016" s="1703"/>
    </row>
    <row r="1017" spans="15:24" x14ac:dyDescent="0.55000000000000004">
      <c r="O1017" s="1703"/>
      <c r="V1017" s="1703"/>
      <c r="X1017" s="1703"/>
    </row>
    <row r="1018" spans="15:24" x14ac:dyDescent="0.55000000000000004">
      <c r="O1018" s="1703"/>
      <c r="V1018" s="1703"/>
      <c r="X1018" s="1703"/>
    </row>
    <row r="1019" spans="15:24" x14ac:dyDescent="0.55000000000000004">
      <c r="O1019" s="1703"/>
      <c r="V1019" s="1703"/>
      <c r="X1019" s="1703"/>
    </row>
    <row r="1020" spans="15:24" x14ac:dyDescent="0.55000000000000004">
      <c r="O1020" s="1703"/>
      <c r="V1020" s="1703"/>
      <c r="X1020" s="1703"/>
    </row>
    <row r="1021" spans="15:24" x14ac:dyDescent="0.55000000000000004">
      <c r="O1021" s="1703"/>
      <c r="V1021" s="1703"/>
      <c r="X1021" s="1703"/>
    </row>
    <row r="1022" spans="15:24" x14ac:dyDescent="0.55000000000000004">
      <c r="O1022" s="1703"/>
      <c r="V1022" s="1703"/>
      <c r="X1022" s="1703"/>
    </row>
    <row r="1023" spans="15:24" x14ac:dyDescent="0.55000000000000004">
      <c r="O1023" s="1703"/>
      <c r="V1023" s="1703"/>
      <c r="X1023" s="1703"/>
    </row>
    <row r="1024" spans="15:24" x14ac:dyDescent="0.55000000000000004">
      <c r="O1024" s="1703"/>
      <c r="V1024" s="1703"/>
      <c r="X1024" s="1703"/>
    </row>
    <row r="1025" spans="15:24" x14ac:dyDescent="0.55000000000000004">
      <c r="O1025" s="1703"/>
      <c r="V1025" s="1703"/>
      <c r="X1025" s="1703"/>
    </row>
    <row r="1026" spans="15:24" x14ac:dyDescent="0.55000000000000004">
      <c r="O1026" s="1703"/>
      <c r="V1026" s="1703"/>
      <c r="X1026" s="1703"/>
    </row>
    <row r="1027" spans="15:24" x14ac:dyDescent="0.55000000000000004">
      <c r="O1027" s="1703"/>
      <c r="V1027" s="1703"/>
      <c r="X1027" s="1703"/>
    </row>
    <row r="1028" spans="15:24" x14ac:dyDescent="0.55000000000000004">
      <c r="O1028" s="1703"/>
      <c r="V1028" s="1703"/>
      <c r="X1028" s="1703"/>
    </row>
    <row r="1029" spans="15:24" x14ac:dyDescent="0.55000000000000004">
      <c r="O1029" s="1703"/>
      <c r="V1029" s="1703"/>
      <c r="X1029" s="1703"/>
    </row>
    <row r="1030" spans="15:24" x14ac:dyDescent="0.55000000000000004">
      <c r="O1030" s="1703"/>
      <c r="V1030" s="1703"/>
      <c r="X1030" s="1703"/>
    </row>
    <row r="1031" spans="15:24" x14ac:dyDescent="0.55000000000000004">
      <c r="O1031" s="1703"/>
      <c r="V1031" s="1703"/>
      <c r="X1031" s="1703"/>
    </row>
    <row r="1032" spans="15:24" x14ac:dyDescent="0.55000000000000004">
      <c r="O1032" s="1703"/>
      <c r="V1032" s="1703"/>
      <c r="X1032" s="1703"/>
    </row>
    <row r="1033" spans="15:24" x14ac:dyDescent="0.55000000000000004">
      <c r="O1033" s="1703"/>
      <c r="V1033" s="1703"/>
      <c r="X1033" s="1703"/>
    </row>
    <row r="1034" spans="15:24" x14ac:dyDescent="0.55000000000000004">
      <c r="O1034" s="1703"/>
      <c r="V1034" s="1703"/>
      <c r="X1034" s="1703"/>
    </row>
    <row r="1035" spans="15:24" x14ac:dyDescent="0.55000000000000004">
      <c r="O1035" s="1703"/>
      <c r="V1035" s="1703"/>
      <c r="X1035" s="1703"/>
    </row>
    <row r="1036" spans="15:24" x14ac:dyDescent="0.55000000000000004">
      <c r="O1036" s="1703"/>
      <c r="V1036" s="1703"/>
      <c r="X1036" s="1703"/>
    </row>
    <row r="1037" spans="15:24" x14ac:dyDescent="0.55000000000000004">
      <c r="O1037" s="1703"/>
      <c r="V1037" s="1703"/>
      <c r="X1037" s="1703"/>
    </row>
    <row r="1038" spans="15:24" x14ac:dyDescent="0.55000000000000004">
      <c r="O1038" s="1703"/>
      <c r="V1038" s="1703"/>
      <c r="X1038" s="1703"/>
    </row>
    <row r="1039" spans="15:24" x14ac:dyDescent="0.55000000000000004">
      <c r="O1039" s="1703"/>
      <c r="V1039" s="1703"/>
      <c r="X1039" s="1703"/>
    </row>
    <row r="1040" spans="15:24" x14ac:dyDescent="0.55000000000000004">
      <c r="O1040" s="1703"/>
      <c r="V1040" s="1703"/>
      <c r="X1040" s="1703"/>
    </row>
    <row r="1041" spans="15:24" x14ac:dyDescent="0.55000000000000004">
      <c r="O1041" s="1703"/>
      <c r="V1041" s="1703"/>
      <c r="X1041" s="1703"/>
    </row>
    <row r="1042" spans="15:24" x14ac:dyDescent="0.55000000000000004">
      <c r="O1042" s="1703"/>
      <c r="V1042" s="1703"/>
      <c r="X1042" s="1703"/>
    </row>
    <row r="1043" spans="15:24" x14ac:dyDescent="0.55000000000000004">
      <c r="O1043" s="1703"/>
      <c r="V1043" s="1703"/>
      <c r="X1043" s="1703"/>
    </row>
    <row r="1044" spans="15:24" x14ac:dyDescent="0.55000000000000004">
      <c r="O1044" s="1703"/>
      <c r="V1044" s="1703"/>
      <c r="X1044" s="1703"/>
    </row>
    <row r="1045" spans="15:24" x14ac:dyDescent="0.55000000000000004">
      <c r="O1045" s="1703"/>
      <c r="V1045" s="1703"/>
      <c r="X1045" s="1703"/>
    </row>
    <row r="1046" spans="15:24" x14ac:dyDescent="0.55000000000000004">
      <c r="O1046" s="1703"/>
      <c r="V1046" s="1703"/>
      <c r="X1046" s="1703"/>
    </row>
    <row r="1047" spans="15:24" x14ac:dyDescent="0.55000000000000004">
      <c r="O1047" s="1703"/>
      <c r="V1047" s="1703"/>
      <c r="X1047" s="1703"/>
    </row>
    <row r="1048" spans="15:24" x14ac:dyDescent="0.55000000000000004">
      <c r="O1048" s="1703"/>
      <c r="V1048" s="1703"/>
      <c r="X1048" s="1703"/>
    </row>
    <row r="1049" spans="15:24" x14ac:dyDescent="0.55000000000000004">
      <c r="O1049" s="1703"/>
      <c r="V1049" s="1703"/>
      <c r="X1049" s="1703"/>
    </row>
    <row r="1050" spans="15:24" x14ac:dyDescent="0.55000000000000004">
      <c r="O1050" s="1703"/>
      <c r="V1050" s="1703"/>
      <c r="X1050" s="1703"/>
    </row>
    <row r="1051" spans="15:24" x14ac:dyDescent="0.55000000000000004">
      <c r="O1051" s="1703"/>
      <c r="V1051" s="1703"/>
      <c r="X1051" s="1703"/>
    </row>
    <row r="1052" spans="15:24" x14ac:dyDescent="0.55000000000000004">
      <c r="O1052" s="1703"/>
      <c r="V1052" s="1703"/>
      <c r="X1052" s="1703"/>
    </row>
    <row r="1053" spans="15:24" x14ac:dyDescent="0.55000000000000004">
      <c r="O1053" s="1703"/>
      <c r="V1053" s="1703"/>
      <c r="X1053" s="1703"/>
    </row>
    <row r="1054" spans="15:24" x14ac:dyDescent="0.55000000000000004">
      <c r="O1054" s="1703"/>
      <c r="V1054" s="1703"/>
      <c r="X1054" s="1703"/>
    </row>
    <row r="1055" spans="15:24" x14ac:dyDescent="0.55000000000000004">
      <c r="O1055" s="1703"/>
      <c r="V1055" s="1703"/>
      <c r="X1055" s="1703"/>
    </row>
    <row r="1056" spans="15:24" x14ac:dyDescent="0.55000000000000004">
      <c r="O1056" s="1703"/>
      <c r="V1056" s="1703"/>
      <c r="X1056" s="1703"/>
    </row>
    <row r="1057" spans="15:24" x14ac:dyDescent="0.55000000000000004">
      <c r="O1057" s="1703"/>
      <c r="V1057" s="1703"/>
      <c r="X1057" s="1703"/>
    </row>
    <row r="1058" spans="15:24" x14ac:dyDescent="0.55000000000000004">
      <c r="O1058" s="1703"/>
      <c r="V1058" s="1703"/>
      <c r="X1058" s="1703"/>
    </row>
    <row r="1059" spans="15:24" x14ac:dyDescent="0.55000000000000004">
      <c r="O1059" s="1703"/>
      <c r="V1059" s="1703"/>
      <c r="X1059" s="1703"/>
    </row>
    <row r="1060" spans="15:24" x14ac:dyDescent="0.55000000000000004">
      <c r="O1060" s="1703"/>
      <c r="V1060" s="1703"/>
      <c r="X1060" s="1703"/>
    </row>
    <row r="1061" spans="15:24" x14ac:dyDescent="0.55000000000000004">
      <c r="O1061" s="1703"/>
      <c r="V1061" s="1703"/>
      <c r="X1061" s="1703"/>
    </row>
    <row r="1062" spans="15:24" x14ac:dyDescent="0.55000000000000004">
      <c r="O1062" s="1703"/>
      <c r="V1062" s="1703"/>
      <c r="X1062" s="1703"/>
    </row>
    <row r="1063" spans="15:24" x14ac:dyDescent="0.55000000000000004">
      <c r="O1063" s="1703"/>
      <c r="V1063" s="1703"/>
      <c r="X1063" s="1703"/>
    </row>
    <row r="1064" spans="15:24" x14ac:dyDescent="0.55000000000000004">
      <c r="O1064" s="1703"/>
      <c r="V1064" s="1703"/>
      <c r="X1064" s="1703"/>
    </row>
    <row r="1065" spans="15:24" x14ac:dyDescent="0.55000000000000004">
      <c r="O1065" s="1703"/>
      <c r="V1065" s="1703"/>
      <c r="X1065" s="1703"/>
    </row>
    <row r="1066" spans="15:24" x14ac:dyDescent="0.55000000000000004">
      <c r="O1066" s="1703"/>
      <c r="V1066" s="1703"/>
      <c r="X1066" s="1703"/>
    </row>
    <row r="1067" spans="15:24" x14ac:dyDescent="0.55000000000000004">
      <c r="O1067" s="1703"/>
      <c r="V1067" s="1703"/>
      <c r="X1067" s="1703"/>
    </row>
    <row r="1068" spans="15:24" x14ac:dyDescent="0.55000000000000004">
      <c r="O1068" s="1703"/>
      <c r="V1068" s="1703"/>
      <c r="X1068" s="1703"/>
    </row>
    <row r="1069" spans="15:24" x14ac:dyDescent="0.55000000000000004">
      <c r="O1069" s="1703"/>
      <c r="V1069" s="1703"/>
      <c r="X1069" s="1703"/>
    </row>
    <row r="1070" spans="15:24" x14ac:dyDescent="0.55000000000000004">
      <c r="O1070" s="1703"/>
      <c r="V1070" s="1703"/>
      <c r="X1070" s="1703"/>
    </row>
    <row r="1071" spans="15:24" x14ac:dyDescent="0.55000000000000004">
      <c r="O1071" s="1703"/>
      <c r="V1071" s="1703"/>
      <c r="X1071" s="1703"/>
    </row>
    <row r="1072" spans="15:24" x14ac:dyDescent="0.55000000000000004">
      <c r="O1072" s="1703"/>
      <c r="V1072" s="1703"/>
      <c r="X1072" s="1703"/>
    </row>
    <row r="1073" spans="15:24" x14ac:dyDescent="0.55000000000000004">
      <c r="O1073" s="1703"/>
      <c r="V1073" s="1703"/>
      <c r="X1073" s="1703"/>
    </row>
    <row r="1074" spans="15:24" x14ac:dyDescent="0.55000000000000004">
      <c r="O1074" s="1703"/>
      <c r="V1074" s="1703"/>
      <c r="X1074" s="1703"/>
    </row>
    <row r="1075" spans="15:24" x14ac:dyDescent="0.55000000000000004">
      <c r="O1075" s="1703"/>
      <c r="V1075" s="1703"/>
      <c r="X1075" s="1703"/>
    </row>
    <row r="1076" spans="15:24" x14ac:dyDescent="0.55000000000000004">
      <c r="O1076" s="1703"/>
      <c r="V1076" s="1703"/>
      <c r="X1076" s="1703"/>
    </row>
    <row r="1077" spans="15:24" x14ac:dyDescent="0.55000000000000004">
      <c r="O1077" s="1703"/>
      <c r="V1077" s="1703"/>
      <c r="X1077" s="1703"/>
    </row>
    <row r="1078" spans="15:24" x14ac:dyDescent="0.55000000000000004">
      <c r="O1078" s="1703"/>
      <c r="V1078" s="1703"/>
      <c r="X1078" s="1703"/>
    </row>
    <row r="1079" spans="15:24" x14ac:dyDescent="0.55000000000000004">
      <c r="O1079" s="1703"/>
      <c r="V1079" s="1703"/>
      <c r="X1079" s="1703"/>
    </row>
    <row r="1080" spans="15:24" x14ac:dyDescent="0.55000000000000004">
      <c r="O1080" s="1703"/>
      <c r="V1080" s="1703"/>
      <c r="X1080" s="1703"/>
    </row>
    <row r="1081" spans="15:24" x14ac:dyDescent="0.55000000000000004">
      <c r="O1081" s="1703"/>
      <c r="V1081" s="1703"/>
      <c r="X1081" s="1703"/>
    </row>
    <row r="1082" spans="15:24" x14ac:dyDescent="0.55000000000000004">
      <c r="O1082" s="1703"/>
      <c r="V1082" s="1703"/>
      <c r="X1082" s="1703"/>
    </row>
    <row r="1083" spans="15:24" x14ac:dyDescent="0.55000000000000004">
      <c r="O1083" s="1703"/>
      <c r="V1083" s="1703"/>
      <c r="X1083" s="1703"/>
    </row>
    <row r="1084" spans="15:24" x14ac:dyDescent="0.55000000000000004">
      <c r="O1084" s="1703"/>
      <c r="V1084" s="1703"/>
      <c r="X1084" s="1703"/>
    </row>
    <row r="1085" spans="15:24" x14ac:dyDescent="0.55000000000000004">
      <c r="O1085" s="1703"/>
      <c r="V1085" s="1703"/>
      <c r="X1085" s="1703"/>
    </row>
    <row r="1086" spans="15:24" x14ac:dyDescent="0.55000000000000004">
      <c r="O1086" s="1703"/>
      <c r="V1086" s="1703"/>
      <c r="X1086" s="1703"/>
    </row>
    <row r="1087" spans="15:24" x14ac:dyDescent="0.55000000000000004">
      <c r="O1087" s="1703"/>
      <c r="V1087" s="1703"/>
      <c r="X1087" s="1703"/>
    </row>
    <row r="1088" spans="15:24" x14ac:dyDescent="0.55000000000000004">
      <c r="O1088" s="1703"/>
      <c r="V1088" s="1703"/>
      <c r="X1088" s="1703"/>
    </row>
    <row r="1089" spans="15:24" x14ac:dyDescent="0.55000000000000004">
      <c r="O1089" s="1703"/>
      <c r="V1089" s="1703"/>
      <c r="X1089" s="1703"/>
    </row>
    <row r="1090" spans="15:24" x14ac:dyDescent="0.55000000000000004">
      <c r="O1090" s="1703"/>
      <c r="V1090" s="1703"/>
      <c r="X1090" s="1703"/>
    </row>
    <row r="1091" spans="15:24" x14ac:dyDescent="0.55000000000000004">
      <c r="O1091" s="1703"/>
      <c r="V1091" s="1703"/>
      <c r="X1091" s="1703"/>
    </row>
    <row r="1092" spans="15:24" x14ac:dyDescent="0.55000000000000004">
      <c r="O1092" s="1703"/>
      <c r="V1092" s="1703"/>
      <c r="X1092" s="1703"/>
    </row>
    <row r="1093" spans="15:24" x14ac:dyDescent="0.55000000000000004">
      <c r="O1093" s="1703"/>
      <c r="V1093" s="1703"/>
      <c r="X1093" s="1703"/>
    </row>
    <row r="1094" spans="15:24" x14ac:dyDescent="0.55000000000000004">
      <c r="O1094" s="1703"/>
      <c r="V1094" s="1703"/>
      <c r="X1094" s="1703"/>
    </row>
    <row r="1095" spans="15:24" x14ac:dyDescent="0.55000000000000004">
      <c r="O1095" s="1703"/>
      <c r="V1095" s="1703"/>
      <c r="X1095" s="1703"/>
    </row>
    <row r="1096" spans="15:24" x14ac:dyDescent="0.55000000000000004">
      <c r="O1096" s="1703"/>
      <c r="V1096" s="1703"/>
      <c r="X1096" s="1703"/>
    </row>
    <row r="1097" spans="15:24" x14ac:dyDescent="0.55000000000000004">
      <c r="O1097" s="1703"/>
      <c r="V1097" s="1703"/>
      <c r="X1097" s="1703"/>
    </row>
    <row r="1098" spans="15:24" x14ac:dyDescent="0.55000000000000004">
      <c r="O1098" s="1703"/>
      <c r="V1098" s="1703"/>
      <c r="X1098" s="1703"/>
    </row>
    <row r="1099" spans="15:24" x14ac:dyDescent="0.55000000000000004">
      <c r="O1099" s="1703"/>
      <c r="V1099" s="1703"/>
      <c r="X1099" s="1703"/>
    </row>
    <row r="1100" spans="15:24" x14ac:dyDescent="0.55000000000000004">
      <c r="O1100" s="1703"/>
      <c r="V1100" s="1703"/>
      <c r="X1100" s="1703"/>
    </row>
    <row r="1101" spans="15:24" x14ac:dyDescent="0.55000000000000004">
      <c r="O1101" s="1703"/>
      <c r="V1101" s="1703"/>
      <c r="X1101" s="1703"/>
    </row>
    <row r="1102" spans="15:24" x14ac:dyDescent="0.55000000000000004">
      <c r="O1102" s="1703"/>
      <c r="V1102" s="1703"/>
      <c r="X1102" s="1703"/>
    </row>
    <row r="1103" spans="15:24" x14ac:dyDescent="0.55000000000000004">
      <c r="O1103" s="1703"/>
      <c r="V1103" s="1703"/>
      <c r="X1103" s="1703"/>
    </row>
    <row r="1104" spans="15:24" x14ac:dyDescent="0.55000000000000004">
      <c r="O1104" s="1703"/>
      <c r="V1104" s="1703"/>
      <c r="X1104" s="1703"/>
    </row>
    <row r="1105" spans="15:24" x14ac:dyDescent="0.55000000000000004">
      <c r="O1105" s="1703"/>
      <c r="V1105" s="1703"/>
      <c r="X1105" s="1703"/>
    </row>
    <row r="1106" spans="15:24" x14ac:dyDescent="0.55000000000000004">
      <c r="O1106" s="1703"/>
      <c r="V1106" s="1703"/>
      <c r="X1106" s="1703"/>
    </row>
    <row r="1107" spans="15:24" x14ac:dyDescent="0.55000000000000004">
      <c r="O1107" s="1703"/>
      <c r="V1107" s="1703"/>
      <c r="X1107" s="1703"/>
    </row>
    <row r="1108" spans="15:24" x14ac:dyDescent="0.55000000000000004">
      <c r="O1108" s="1703"/>
      <c r="V1108" s="1703"/>
      <c r="X1108" s="1703"/>
    </row>
    <row r="1109" spans="15:24" x14ac:dyDescent="0.55000000000000004">
      <c r="O1109" s="1703"/>
      <c r="V1109" s="1703"/>
      <c r="X1109" s="1703"/>
    </row>
    <row r="1110" spans="15:24" x14ac:dyDescent="0.55000000000000004">
      <c r="O1110" s="1703"/>
      <c r="V1110" s="1703"/>
      <c r="X1110" s="1703"/>
    </row>
    <row r="1111" spans="15:24" x14ac:dyDescent="0.55000000000000004">
      <c r="O1111" s="1703"/>
      <c r="V1111" s="1703"/>
      <c r="X1111" s="1703"/>
    </row>
    <row r="1112" spans="15:24" x14ac:dyDescent="0.55000000000000004">
      <c r="O1112" s="1703"/>
      <c r="V1112" s="1703"/>
      <c r="X1112" s="1703"/>
    </row>
    <row r="1113" spans="15:24" x14ac:dyDescent="0.55000000000000004">
      <c r="O1113" s="1703"/>
      <c r="V1113" s="1703"/>
      <c r="X1113" s="1703"/>
    </row>
    <row r="1114" spans="15:24" x14ac:dyDescent="0.55000000000000004">
      <c r="O1114" s="1703"/>
      <c r="V1114" s="1703"/>
      <c r="X1114" s="1703"/>
    </row>
    <row r="1115" spans="15:24" x14ac:dyDescent="0.55000000000000004">
      <c r="O1115" s="1703"/>
      <c r="V1115" s="1703"/>
      <c r="X1115" s="1703"/>
    </row>
    <row r="1116" spans="15:24" x14ac:dyDescent="0.55000000000000004">
      <c r="O1116" s="1703"/>
      <c r="V1116" s="1703"/>
      <c r="X1116" s="1703"/>
    </row>
    <row r="1117" spans="15:24" x14ac:dyDescent="0.55000000000000004">
      <c r="O1117" s="1703"/>
      <c r="V1117" s="1703"/>
      <c r="X1117" s="1703"/>
    </row>
    <row r="1118" spans="15:24" x14ac:dyDescent="0.55000000000000004">
      <c r="O1118" s="1703"/>
      <c r="V1118" s="1703"/>
      <c r="X1118" s="1703"/>
    </row>
    <row r="1119" spans="15:24" x14ac:dyDescent="0.55000000000000004">
      <c r="O1119" s="1703"/>
      <c r="V1119" s="1703"/>
      <c r="X1119" s="1703"/>
    </row>
    <row r="1120" spans="15:24" x14ac:dyDescent="0.55000000000000004">
      <c r="O1120" s="1703"/>
      <c r="V1120" s="1703"/>
      <c r="X1120" s="1703"/>
    </row>
    <row r="1121" spans="15:24" x14ac:dyDescent="0.55000000000000004">
      <c r="O1121" s="1703"/>
      <c r="V1121" s="1703"/>
      <c r="X1121" s="1703"/>
    </row>
    <row r="1122" spans="15:24" x14ac:dyDescent="0.55000000000000004">
      <c r="O1122" s="1703"/>
      <c r="V1122" s="1703"/>
      <c r="X1122" s="1703"/>
    </row>
    <row r="1123" spans="15:24" x14ac:dyDescent="0.55000000000000004">
      <c r="O1123" s="1703"/>
      <c r="V1123" s="1703"/>
      <c r="X1123" s="1703"/>
    </row>
    <row r="1124" spans="15:24" x14ac:dyDescent="0.55000000000000004">
      <c r="O1124" s="1703"/>
      <c r="V1124" s="1703"/>
      <c r="X1124" s="1703"/>
    </row>
    <row r="1125" spans="15:24" x14ac:dyDescent="0.55000000000000004">
      <c r="O1125" s="1703"/>
      <c r="V1125" s="1703"/>
      <c r="X1125" s="1703"/>
    </row>
    <row r="1126" spans="15:24" x14ac:dyDescent="0.55000000000000004">
      <c r="O1126" s="1703"/>
      <c r="V1126" s="1703"/>
      <c r="X1126" s="1703"/>
    </row>
    <row r="1127" spans="15:24" x14ac:dyDescent="0.55000000000000004">
      <c r="O1127" s="1703"/>
      <c r="V1127" s="1703"/>
      <c r="X1127" s="1703"/>
    </row>
    <row r="1128" spans="15:24" x14ac:dyDescent="0.55000000000000004">
      <c r="O1128" s="1703"/>
      <c r="V1128" s="1703"/>
      <c r="X1128" s="1703"/>
    </row>
    <row r="1129" spans="15:24" x14ac:dyDescent="0.55000000000000004">
      <c r="O1129" s="1703"/>
      <c r="V1129" s="1703"/>
      <c r="X1129" s="1703"/>
    </row>
    <row r="1130" spans="15:24" x14ac:dyDescent="0.55000000000000004">
      <c r="O1130" s="1703"/>
      <c r="V1130" s="1703"/>
      <c r="X1130" s="1703"/>
    </row>
    <row r="1131" spans="15:24" x14ac:dyDescent="0.55000000000000004">
      <c r="O1131" s="1703"/>
      <c r="V1131" s="1703"/>
      <c r="X1131" s="1703"/>
    </row>
    <row r="1132" spans="15:24" x14ac:dyDescent="0.55000000000000004">
      <c r="O1132" s="1703"/>
      <c r="V1132" s="1703"/>
      <c r="X1132" s="1703"/>
    </row>
    <row r="1133" spans="15:24" x14ac:dyDescent="0.55000000000000004">
      <c r="O1133" s="1703"/>
      <c r="V1133" s="1703"/>
      <c r="X1133" s="1703"/>
    </row>
    <row r="1134" spans="15:24" x14ac:dyDescent="0.55000000000000004">
      <c r="O1134" s="1703"/>
      <c r="V1134" s="1703"/>
      <c r="X1134" s="1703"/>
    </row>
    <row r="1135" spans="15:24" x14ac:dyDescent="0.55000000000000004">
      <c r="O1135" s="1703"/>
      <c r="V1135" s="1703"/>
      <c r="X1135" s="1703"/>
    </row>
    <row r="1136" spans="15:24" x14ac:dyDescent="0.55000000000000004">
      <c r="O1136" s="1703"/>
      <c r="V1136" s="1703"/>
      <c r="X1136" s="1703"/>
    </row>
    <row r="1137" spans="15:24" x14ac:dyDescent="0.55000000000000004">
      <c r="O1137" s="1703"/>
      <c r="V1137" s="1703"/>
      <c r="X1137" s="1703"/>
    </row>
    <row r="1138" spans="15:24" x14ac:dyDescent="0.55000000000000004">
      <c r="O1138" s="1703"/>
      <c r="V1138" s="1703"/>
      <c r="X1138" s="1703"/>
    </row>
    <row r="1139" spans="15:24" x14ac:dyDescent="0.55000000000000004">
      <c r="O1139" s="1703"/>
      <c r="V1139" s="1703"/>
      <c r="X1139" s="1703"/>
    </row>
    <row r="1140" spans="15:24" x14ac:dyDescent="0.55000000000000004">
      <c r="O1140" s="1703"/>
      <c r="V1140" s="1703"/>
      <c r="X1140" s="1703"/>
    </row>
    <row r="1141" spans="15:24" x14ac:dyDescent="0.55000000000000004">
      <c r="O1141" s="1703"/>
      <c r="V1141" s="1703"/>
      <c r="X1141" s="1703"/>
    </row>
    <row r="1142" spans="15:24" x14ac:dyDescent="0.55000000000000004">
      <c r="O1142" s="1703"/>
      <c r="V1142" s="1703"/>
      <c r="X1142" s="1703"/>
    </row>
    <row r="1143" spans="15:24" x14ac:dyDescent="0.55000000000000004">
      <c r="O1143" s="1703"/>
      <c r="V1143" s="1703"/>
      <c r="X1143" s="1703"/>
    </row>
    <row r="1144" spans="15:24" x14ac:dyDescent="0.55000000000000004">
      <c r="O1144" s="1703"/>
      <c r="V1144" s="1703"/>
      <c r="X1144" s="1703"/>
    </row>
    <row r="1145" spans="15:24" x14ac:dyDescent="0.55000000000000004">
      <c r="O1145" s="1703"/>
      <c r="V1145" s="1703"/>
      <c r="X1145" s="1703"/>
    </row>
    <row r="1146" spans="15:24" x14ac:dyDescent="0.55000000000000004">
      <c r="O1146" s="1703"/>
      <c r="V1146" s="1703"/>
      <c r="X1146" s="1703"/>
    </row>
    <row r="1147" spans="15:24" x14ac:dyDescent="0.55000000000000004">
      <c r="O1147" s="1703"/>
      <c r="V1147" s="1703"/>
      <c r="X1147" s="1703"/>
    </row>
    <row r="1148" spans="15:24" x14ac:dyDescent="0.55000000000000004">
      <c r="O1148" s="1703"/>
      <c r="V1148" s="1703"/>
      <c r="X1148" s="1703"/>
    </row>
    <row r="1149" spans="15:24" x14ac:dyDescent="0.55000000000000004">
      <c r="O1149" s="1703"/>
      <c r="V1149" s="1703"/>
      <c r="X1149" s="1703"/>
    </row>
    <row r="1150" spans="15:24" x14ac:dyDescent="0.55000000000000004">
      <c r="O1150" s="1703"/>
      <c r="V1150" s="1703"/>
      <c r="X1150" s="1703"/>
    </row>
    <row r="1151" spans="15:24" x14ac:dyDescent="0.55000000000000004">
      <c r="O1151" s="1703"/>
      <c r="V1151" s="1703"/>
      <c r="X1151" s="1703"/>
    </row>
    <row r="1152" spans="15:24" x14ac:dyDescent="0.55000000000000004">
      <c r="O1152" s="1703"/>
      <c r="V1152" s="1703"/>
      <c r="X1152" s="1703"/>
    </row>
    <row r="1153" spans="15:24" x14ac:dyDescent="0.55000000000000004">
      <c r="O1153" s="1703"/>
      <c r="V1153" s="1703"/>
      <c r="X1153" s="1703"/>
    </row>
    <row r="1154" spans="15:24" x14ac:dyDescent="0.55000000000000004">
      <c r="O1154" s="1703"/>
      <c r="V1154" s="1703"/>
      <c r="X1154" s="1703"/>
    </row>
    <row r="1155" spans="15:24" x14ac:dyDescent="0.55000000000000004">
      <c r="O1155" s="1703"/>
      <c r="V1155" s="1703"/>
      <c r="X1155" s="1703"/>
    </row>
    <row r="1156" spans="15:24" x14ac:dyDescent="0.55000000000000004">
      <c r="O1156" s="1703"/>
      <c r="V1156" s="1703"/>
      <c r="X1156" s="1703"/>
    </row>
    <row r="1157" spans="15:24" x14ac:dyDescent="0.55000000000000004">
      <c r="O1157" s="1703"/>
      <c r="V1157" s="1703"/>
      <c r="X1157" s="1703"/>
    </row>
    <row r="1158" spans="15:24" x14ac:dyDescent="0.55000000000000004">
      <c r="O1158" s="1703"/>
      <c r="V1158" s="1703"/>
      <c r="X1158" s="1703"/>
    </row>
    <row r="1159" spans="15:24" x14ac:dyDescent="0.55000000000000004">
      <c r="O1159" s="1703"/>
      <c r="V1159" s="1703"/>
      <c r="X1159" s="1703"/>
    </row>
    <row r="1160" spans="15:24" x14ac:dyDescent="0.55000000000000004">
      <c r="O1160" s="1703"/>
      <c r="V1160" s="1703"/>
      <c r="X1160" s="1703"/>
    </row>
    <row r="1161" spans="15:24" x14ac:dyDescent="0.55000000000000004">
      <c r="O1161" s="1703"/>
      <c r="V1161" s="1703"/>
      <c r="X1161" s="1703"/>
    </row>
    <row r="1162" spans="15:24" x14ac:dyDescent="0.55000000000000004">
      <c r="O1162" s="1703"/>
      <c r="V1162" s="1703"/>
      <c r="X1162" s="1703"/>
    </row>
    <row r="1163" spans="15:24" x14ac:dyDescent="0.55000000000000004">
      <c r="O1163" s="1703"/>
      <c r="V1163" s="1703"/>
      <c r="X1163" s="1703"/>
    </row>
    <row r="1164" spans="15:24" x14ac:dyDescent="0.55000000000000004">
      <c r="O1164" s="1703"/>
      <c r="V1164" s="1703"/>
      <c r="X1164" s="1703"/>
    </row>
    <row r="1165" spans="15:24" x14ac:dyDescent="0.55000000000000004">
      <c r="O1165" s="1703"/>
      <c r="V1165" s="1703"/>
      <c r="X1165" s="1703"/>
    </row>
    <row r="1166" spans="15:24" x14ac:dyDescent="0.55000000000000004">
      <c r="O1166" s="1703"/>
      <c r="V1166" s="1703"/>
      <c r="X1166" s="1703"/>
    </row>
    <row r="1167" spans="15:24" x14ac:dyDescent="0.55000000000000004">
      <c r="O1167" s="1703"/>
      <c r="V1167" s="1703"/>
      <c r="X1167" s="1703"/>
    </row>
    <row r="1168" spans="15:24" x14ac:dyDescent="0.55000000000000004">
      <c r="O1168" s="1703"/>
      <c r="V1168" s="1703"/>
      <c r="X1168" s="1703"/>
    </row>
    <row r="1169" spans="15:24" x14ac:dyDescent="0.55000000000000004">
      <c r="O1169" s="1703"/>
      <c r="V1169" s="1703"/>
      <c r="X1169" s="1703"/>
    </row>
    <row r="1170" spans="15:24" x14ac:dyDescent="0.55000000000000004">
      <c r="O1170" s="1703"/>
      <c r="V1170" s="1703"/>
      <c r="X1170" s="1703"/>
    </row>
    <row r="1171" spans="15:24" x14ac:dyDescent="0.55000000000000004">
      <c r="O1171" s="1703"/>
      <c r="V1171" s="1703"/>
      <c r="X1171" s="1703"/>
    </row>
    <row r="1172" spans="15:24" x14ac:dyDescent="0.55000000000000004">
      <c r="O1172" s="1703"/>
      <c r="V1172" s="1703"/>
      <c r="X1172" s="1703"/>
    </row>
    <row r="1173" spans="15:24" x14ac:dyDescent="0.55000000000000004">
      <c r="O1173" s="1703"/>
      <c r="V1173" s="1703"/>
      <c r="X1173" s="1703"/>
    </row>
    <row r="1174" spans="15:24" x14ac:dyDescent="0.55000000000000004">
      <c r="O1174" s="1703"/>
      <c r="V1174" s="1703"/>
      <c r="X1174" s="1703"/>
    </row>
    <row r="1175" spans="15:24" x14ac:dyDescent="0.55000000000000004">
      <c r="O1175" s="1703"/>
      <c r="V1175" s="1703"/>
      <c r="X1175" s="1703"/>
    </row>
    <row r="1176" spans="15:24" x14ac:dyDescent="0.55000000000000004">
      <c r="O1176" s="1703"/>
      <c r="V1176" s="1703"/>
      <c r="X1176" s="1703"/>
    </row>
    <row r="1177" spans="15:24" x14ac:dyDescent="0.55000000000000004">
      <c r="O1177" s="1703"/>
      <c r="V1177" s="1703"/>
      <c r="X1177" s="1703"/>
    </row>
    <row r="1178" spans="15:24" x14ac:dyDescent="0.55000000000000004">
      <c r="O1178" s="1703"/>
      <c r="V1178" s="1703"/>
      <c r="X1178" s="1703"/>
    </row>
    <row r="1179" spans="15:24" x14ac:dyDescent="0.55000000000000004">
      <c r="O1179" s="1703"/>
      <c r="V1179" s="1703"/>
      <c r="X1179" s="1703"/>
    </row>
    <row r="1180" spans="15:24" x14ac:dyDescent="0.55000000000000004">
      <c r="O1180" s="1703"/>
      <c r="V1180" s="1703"/>
      <c r="X1180" s="1703"/>
    </row>
    <row r="1181" spans="15:24" x14ac:dyDescent="0.55000000000000004">
      <c r="O1181" s="1703"/>
      <c r="V1181" s="1703"/>
      <c r="X1181" s="1703"/>
    </row>
    <row r="1182" spans="15:24" x14ac:dyDescent="0.55000000000000004">
      <c r="O1182" s="1703"/>
      <c r="V1182" s="1703"/>
      <c r="X1182" s="1703"/>
    </row>
    <row r="1183" spans="15:24" x14ac:dyDescent="0.55000000000000004">
      <c r="O1183" s="1703"/>
      <c r="V1183" s="1703"/>
      <c r="X1183" s="1703"/>
    </row>
    <row r="1184" spans="15:24" x14ac:dyDescent="0.55000000000000004">
      <c r="O1184" s="1703"/>
      <c r="V1184" s="1703"/>
      <c r="X1184" s="1703"/>
    </row>
    <row r="1185" spans="15:24" x14ac:dyDescent="0.55000000000000004">
      <c r="O1185" s="1703"/>
      <c r="V1185" s="1703"/>
      <c r="X1185" s="1703"/>
    </row>
    <row r="1186" spans="15:24" x14ac:dyDescent="0.55000000000000004">
      <c r="O1186" s="1703"/>
      <c r="V1186" s="1703"/>
      <c r="X1186" s="1703"/>
    </row>
    <row r="1187" spans="15:24" x14ac:dyDescent="0.55000000000000004">
      <c r="O1187" s="1703"/>
      <c r="V1187" s="1703"/>
      <c r="X1187" s="1703"/>
    </row>
    <row r="1188" spans="15:24" x14ac:dyDescent="0.55000000000000004">
      <c r="O1188" s="1703"/>
      <c r="V1188" s="1703"/>
      <c r="X1188" s="1703"/>
    </row>
    <row r="1189" spans="15:24" x14ac:dyDescent="0.55000000000000004">
      <c r="O1189" s="1703"/>
      <c r="V1189" s="1703"/>
      <c r="X1189" s="1703"/>
    </row>
    <row r="1190" spans="15:24" x14ac:dyDescent="0.55000000000000004">
      <c r="O1190" s="1703"/>
      <c r="V1190" s="1703"/>
      <c r="X1190" s="1703"/>
    </row>
    <row r="1191" spans="15:24" x14ac:dyDescent="0.55000000000000004">
      <c r="O1191" s="1703"/>
      <c r="V1191" s="1703"/>
      <c r="X1191" s="1703"/>
    </row>
    <row r="1192" spans="15:24" x14ac:dyDescent="0.55000000000000004">
      <c r="O1192" s="1703"/>
      <c r="V1192" s="1703"/>
      <c r="X1192" s="1703"/>
    </row>
    <row r="1193" spans="15:24" x14ac:dyDescent="0.55000000000000004">
      <c r="O1193" s="1703"/>
      <c r="V1193" s="1703"/>
      <c r="X1193" s="1703"/>
    </row>
    <row r="1194" spans="15:24" x14ac:dyDescent="0.55000000000000004">
      <c r="O1194" s="1703"/>
      <c r="V1194" s="1703"/>
      <c r="X1194" s="1703"/>
    </row>
    <row r="1195" spans="15:24" x14ac:dyDescent="0.55000000000000004">
      <c r="O1195" s="1703"/>
      <c r="V1195" s="1703"/>
      <c r="X1195" s="1703"/>
    </row>
    <row r="1196" spans="15:24" x14ac:dyDescent="0.55000000000000004">
      <c r="O1196" s="1703"/>
      <c r="V1196" s="1703"/>
      <c r="X1196" s="1703"/>
    </row>
    <row r="1197" spans="15:24" x14ac:dyDescent="0.55000000000000004">
      <c r="O1197" s="1703"/>
      <c r="V1197" s="1703"/>
      <c r="X1197" s="1703"/>
    </row>
    <row r="1198" spans="15:24" x14ac:dyDescent="0.55000000000000004">
      <c r="O1198" s="1703"/>
      <c r="V1198" s="1703"/>
      <c r="X1198" s="1703"/>
    </row>
    <row r="1199" spans="15:24" x14ac:dyDescent="0.55000000000000004">
      <c r="O1199" s="1703"/>
      <c r="V1199" s="1703"/>
      <c r="X1199" s="1703"/>
    </row>
    <row r="1200" spans="15:24" x14ac:dyDescent="0.55000000000000004">
      <c r="O1200" s="1703"/>
      <c r="V1200" s="1703"/>
      <c r="X1200" s="1703"/>
    </row>
    <row r="1201" spans="15:24" x14ac:dyDescent="0.55000000000000004">
      <c r="O1201" s="1703"/>
      <c r="V1201" s="1703"/>
      <c r="X1201" s="1703"/>
    </row>
    <row r="1202" spans="15:24" x14ac:dyDescent="0.55000000000000004">
      <c r="O1202" s="1703"/>
      <c r="V1202" s="1703"/>
      <c r="X1202" s="1703"/>
    </row>
    <row r="1203" spans="15:24" x14ac:dyDescent="0.55000000000000004">
      <c r="O1203" s="1703"/>
      <c r="V1203" s="1703"/>
      <c r="X1203" s="1703"/>
    </row>
    <row r="1204" spans="15:24" x14ac:dyDescent="0.55000000000000004">
      <c r="O1204" s="1703"/>
      <c r="V1204" s="1703"/>
      <c r="X1204" s="1703"/>
    </row>
    <row r="1205" spans="15:24" x14ac:dyDescent="0.55000000000000004">
      <c r="O1205" s="1703"/>
      <c r="V1205" s="1703"/>
      <c r="X1205" s="1703"/>
    </row>
    <row r="1206" spans="15:24" x14ac:dyDescent="0.55000000000000004">
      <c r="O1206" s="1703"/>
      <c r="V1206" s="1703"/>
      <c r="X1206" s="1703"/>
    </row>
    <row r="1207" spans="15:24" x14ac:dyDescent="0.55000000000000004">
      <c r="O1207" s="1703"/>
      <c r="V1207" s="1703"/>
      <c r="X1207" s="1703"/>
    </row>
    <row r="1208" spans="15:24" x14ac:dyDescent="0.55000000000000004">
      <c r="O1208" s="1703"/>
      <c r="V1208" s="1703"/>
      <c r="X1208" s="1703"/>
    </row>
    <row r="1209" spans="15:24" x14ac:dyDescent="0.55000000000000004">
      <c r="O1209" s="1703"/>
      <c r="V1209" s="1703"/>
      <c r="X1209" s="1703"/>
    </row>
    <row r="1210" spans="15:24" x14ac:dyDescent="0.55000000000000004">
      <c r="O1210" s="1703"/>
      <c r="V1210" s="1703"/>
      <c r="X1210" s="1703"/>
    </row>
    <row r="1211" spans="15:24" x14ac:dyDescent="0.55000000000000004">
      <c r="O1211" s="1703"/>
      <c r="V1211" s="1703"/>
      <c r="X1211" s="1703"/>
    </row>
    <row r="1212" spans="15:24" x14ac:dyDescent="0.55000000000000004">
      <c r="O1212" s="1703"/>
      <c r="V1212" s="1703"/>
      <c r="X1212" s="1703"/>
    </row>
    <row r="1213" spans="15:24" x14ac:dyDescent="0.55000000000000004">
      <c r="O1213" s="1703"/>
      <c r="V1213" s="1703"/>
      <c r="X1213" s="1703"/>
    </row>
    <row r="1214" spans="15:24" x14ac:dyDescent="0.55000000000000004">
      <c r="O1214" s="1703"/>
      <c r="V1214" s="1703"/>
      <c r="X1214" s="1703"/>
    </row>
    <row r="1215" spans="15:24" x14ac:dyDescent="0.55000000000000004">
      <c r="O1215" s="1703"/>
      <c r="V1215" s="1703"/>
      <c r="X1215" s="1703"/>
    </row>
    <row r="1216" spans="15:24" x14ac:dyDescent="0.55000000000000004">
      <c r="O1216" s="1703"/>
      <c r="V1216" s="1703"/>
      <c r="X1216" s="1703"/>
    </row>
    <row r="1217" spans="15:24" x14ac:dyDescent="0.55000000000000004">
      <c r="O1217" s="1703"/>
      <c r="V1217" s="1703"/>
      <c r="X1217" s="1703"/>
    </row>
    <row r="1218" spans="15:24" x14ac:dyDescent="0.55000000000000004">
      <c r="O1218" s="1703"/>
      <c r="V1218" s="1703"/>
      <c r="X1218" s="1703"/>
    </row>
    <row r="1219" spans="15:24" x14ac:dyDescent="0.55000000000000004">
      <c r="O1219" s="1703"/>
      <c r="V1219" s="1703"/>
      <c r="X1219" s="1703"/>
    </row>
    <row r="1220" spans="15:24" x14ac:dyDescent="0.55000000000000004">
      <c r="O1220" s="1703"/>
      <c r="V1220" s="1703"/>
      <c r="X1220" s="1703"/>
    </row>
    <row r="1221" spans="15:24" x14ac:dyDescent="0.55000000000000004">
      <c r="O1221" s="1703"/>
      <c r="V1221" s="1703"/>
      <c r="X1221" s="1703"/>
    </row>
    <row r="1222" spans="15:24" x14ac:dyDescent="0.55000000000000004">
      <c r="O1222" s="1703"/>
      <c r="V1222" s="1703"/>
      <c r="X1222" s="1703"/>
    </row>
    <row r="1223" spans="15:24" x14ac:dyDescent="0.55000000000000004">
      <c r="O1223" s="1703"/>
      <c r="V1223" s="1703"/>
      <c r="X1223" s="1703"/>
    </row>
    <row r="1224" spans="15:24" x14ac:dyDescent="0.55000000000000004">
      <c r="O1224" s="1703"/>
      <c r="V1224" s="1703"/>
      <c r="X1224" s="1703"/>
    </row>
    <row r="1225" spans="15:24" x14ac:dyDescent="0.55000000000000004">
      <c r="O1225" s="1703"/>
      <c r="V1225" s="1703"/>
      <c r="X1225" s="1703"/>
    </row>
    <row r="1226" spans="15:24" x14ac:dyDescent="0.55000000000000004">
      <c r="O1226" s="1703"/>
      <c r="V1226" s="1703"/>
      <c r="X1226" s="1703"/>
    </row>
    <row r="1227" spans="15:24" x14ac:dyDescent="0.55000000000000004">
      <c r="O1227" s="1703"/>
      <c r="V1227" s="1703"/>
      <c r="X1227" s="1703"/>
    </row>
    <row r="1228" spans="15:24" x14ac:dyDescent="0.55000000000000004">
      <c r="O1228" s="1703"/>
      <c r="V1228" s="1703"/>
      <c r="X1228" s="1703"/>
    </row>
    <row r="1229" spans="15:24" x14ac:dyDescent="0.55000000000000004">
      <c r="O1229" s="1703"/>
      <c r="V1229" s="1703"/>
      <c r="X1229" s="1703"/>
    </row>
    <row r="1230" spans="15:24" x14ac:dyDescent="0.55000000000000004">
      <c r="O1230" s="1703"/>
      <c r="V1230" s="1703"/>
      <c r="X1230" s="1703"/>
    </row>
    <row r="1231" spans="15:24" x14ac:dyDescent="0.55000000000000004">
      <c r="O1231" s="1703"/>
      <c r="V1231" s="1703"/>
      <c r="X1231" s="1703"/>
    </row>
    <row r="1232" spans="15:24" x14ac:dyDescent="0.55000000000000004">
      <c r="O1232" s="1703"/>
      <c r="V1232" s="1703"/>
      <c r="X1232" s="1703"/>
    </row>
    <row r="1233" spans="15:24" x14ac:dyDescent="0.55000000000000004">
      <c r="O1233" s="1703"/>
      <c r="V1233" s="1703"/>
      <c r="X1233" s="1703"/>
    </row>
    <row r="1234" spans="15:24" x14ac:dyDescent="0.55000000000000004">
      <c r="O1234" s="1703"/>
      <c r="V1234" s="1703"/>
      <c r="X1234" s="1703"/>
    </row>
    <row r="1235" spans="15:24" x14ac:dyDescent="0.55000000000000004">
      <c r="O1235" s="1703"/>
      <c r="V1235" s="1703"/>
      <c r="X1235" s="1703"/>
    </row>
    <row r="1236" spans="15:24" x14ac:dyDescent="0.55000000000000004">
      <c r="O1236" s="1703"/>
      <c r="V1236" s="1703"/>
      <c r="X1236" s="1703"/>
    </row>
    <row r="1237" spans="15:24" x14ac:dyDescent="0.55000000000000004">
      <c r="O1237" s="1703"/>
      <c r="V1237" s="1703"/>
      <c r="X1237" s="1703"/>
    </row>
    <row r="1238" spans="15:24" x14ac:dyDescent="0.55000000000000004">
      <c r="O1238" s="1703"/>
      <c r="V1238" s="1703"/>
      <c r="X1238" s="1703"/>
    </row>
    <row r="1239" spans="15:24" x14ac:dyDescent="0.55000000000000004">
      <c r="O1239" s="1703"/>
      <c r="V1239" s="1703"/>
      <c r="X1239" s="1703"/>
    </row>
    <row r="1240" spans="15:24" x14ac:dyDescent="0.55000000000000004">
      <c r="O1240" s="1703"/>
      <c r="V1240" s="1703"/>
      <c r="X1240" s="1703"/>
    </row>
    <row r="1241" spans="15:24" x14ac:dyDescent="0.55000000000000004">
      <c r="O1241" s="1703"/>
      <c r="V1241" s="1703"/>
      <c r="X1241" s="1703"/>
    </row>
    <row r="1242" spans="15:24" x14ac:dyDescent="0.55000000000000004">
      <c r="O1242" s="1703"/>
      <c r="V1242" s="1703"/>
      <c r="X1242" s="1703"/>
    </row>
    <row r="1243" spans="15:24" x14ac:dyDescent="0.55000000000000004">
      <c r="O1243" s="1703"/>
      <c r="V1243" s="1703"/>
      <c r="X1243" s="1703"/>
    </row>
    <row r="1244" spans="15:24" x14ac:dyDescent="0.55000000000000004">
      <c r="O1244" s="1703"/>
      <c r="V1244" s="1703"/>
      <c r="X1244" s="1703"/>
    </row>
    <row r="1245" spans="15:24" x14ac:dyDescent="0.55000000000000004">
      <c r="O1245" s="1703"/>
      <c r="V1245" s="1703"/>
      <c r="X1245" s="1703"/>
    </row>
    <row r="1246" spans="15:24" x14ac:dyDescent="0.55000000000000004">
      <c r="O1246" s="1703"/>
      <c r="V1246" s="1703"/>
      <c r="X1246" s="1703"/>
    </row>
    <row r="1247" spans="15:24" x14ac:dyDescent="0.55000000000000004">
      <c r="O1247" s="1703"/>
      <c r="V1247" s="1703"/>
      <c r="X1247" s="1703"/>
    </row>
    <row r="1248" spans="15:24" x14ac:dyDescent="0.55000000000000004">
      <c r="O1248" s="1703"/>
      <c r="V1248" s="1703"/>
      <c r="X1248" s="1703"/>
    </row>
    <row r="1249" spans="15:24" x14ac:dyDescent="0.55000000000000004">
      <c r="O1249" s="1703"/>
      <c r="V1249" s="1703"/>
      <c r="X1249" s="1703"/>
    </row>
    <row r="1250" spans="15:24" x14ac:dyDescent="0.55000000000000004">
      <c r="O1250" s="1703"/>
      <c r="V1250" s="1703"/>
      <c r="X1250" s="1703"/>
    </row>
    <row r="1251" spans="15:24" x14ac:dyDescent="0.55000000000000004">
      <c r="O1251" s="1703"/>
      <c r="V1251" s="1703"/>
      <c r="X1251" s="1703"/>
    </row>
    <row r="1252" spans="15:24" x14ac:dyDescent="0.55000000000000004">
      <c r="O1252" s="1703"/>
      <c r="V1252" s="1703"/>
      <c r="X1252" s="1703"/>
    </row>
    <row r="1253" spans="15:24" x14ac:dyDescent="0.55000000000000004">
      <c r="O1253" s="1703"/>
      <c r="V1253" s="1703"/>
      <c r="X1253" s="1703"/>
    </row>
    <row r="1254" spans="15:24" x14ac:dyDescent="0.55000000000000004">
      <c r="O1254" s="1703"/>
      <c r="V1254" s="1703"/>
      <c r="X1254" s="1703"/>
    </row>
    <row r="1255" spans="15:24" x14ac:dyDescent="0.55000000000000004">
      <c r="O1255" s="1703"/>
      <c r="V1255" s="1703"/>
      <c r="X1255" s="1703"/>
    </row>
    <row r="1256" spans="15:24" x14ac:dyDescent="0.55000000000000004">
      <c r="O1256" s="1703"/>
      <c r="V1256" s="1703"/>
      <c r="X1256" s="1703"/>
    </row>
    <row r="1257" spans="15:24" x14ac:dyDescent="0.55000000000000004">
      <c r="O1257" s="1703"/>
      <c r="V1257" s="1703"/>
      <c r="X1257" s="1703"/>
    </row>
    <row r="1258" spans="15:24" x14ac:dyDescent="0.55000000000000004">
      <c r="O1258" s="1703"/>
      <c r="V1258" s="1703"/>
      <c r="X1258" s="1703"/>
    </row>
    <row r="1259" spans="15:24" x14ac:dyDescent="0.55000000000000004">
      <c r="O1259" s="1703"/>
      <c r="V1259" s="1703"/>
      <c r="X1259" s="1703"/>
    </row>
    <row r="1260" spans="15:24" x14ac:dyDescent="0.55000000000000004">
      <c r="O1260" s="1703"/>
      <c r="V1260" s="1703"/>
      <c r="X1260" s="1703"/>
    </row>
    <row r="1261" spans="15:24" x14ac:dyDescent="0.55000000000000004">
      <c r="O1261" s="1703"/>
      <c r="V1261" s="1703"/>
      <c r="X1261" s="1703"/>
    </row>
    <row r="1262" spans="15:24" x14ac:dyDescent="0.55000000000000004">
      <c r="O1262" s="1703"/>
      <c r="V1262" s="1703"/>
      <c r="X1262" s="1703"/>
    </row>
    <row r="1263" spans="15:24" x14ac:dyDescent="0.55000000000000004">
      <c r="O1263" s="1703"/>
      <c r="V1263" s="1703"/>
      <c r="X1263" s="1703"/>
    </row>
    <row r="1264" spans="15:24" x14ac:dyDescent="0.55000000000000004">
      <c r="O1264" s="1703"/>
      <c r="V1264" s="1703"/>
      <c r="X1264" s="1703"/>
    </row>
    <row r="1265" spans="15:24" x14ac:dyDescent="0.55000000000000004">
      <c r="O1265" s="1703"/>
      <c r="V1265" s="1703"/>
      <c r="X1265" s="1703"/>
    </row>
    <row r="1266" spans="15:24" x14ac:dyDescent="0.55000000000000004">
      <c r="O1266" s="1703"/>
      <c r="V1266" s="1703"/>
      <c r="X1266" s="1703"/>
    </row>
    <row r="1267" spans="15:24" x14ac:dyDescent="0.55000000000000004">
      <c r="O1267" s="1703"/>
      <c r="V1267" s="1703"/>
      <c r="X1267" s="1703"/>
    </row>
    <row r="1268" spans="15:24" x14ac:dyDescent="0.55000000000000004">
      <c r="O1268" s="1703"/>
      <c r="V1268" s="1703"/>
      <c r="X1268" s="1703"/>
    </row>
    <row r="1269" spans="15:24" x14ac:dyDescent="0.55000000000000004">
      <c r="O1269" s="1703"/>
      <c r="V1269" s="1703"/>
      <c r="X1269" s="1703"/>
    </row>
    <row r="1270" spans="15:24" x14ac:dyDescent="0.55000000000000004">
      <c r="O1270" s="1703"/>
      <c r="V1270" s="1703"/>
      <c r="X1270" s="1703"/>
    </row>
    <row r="1271" spans="15:24" x14ac:dyDescent="0.55000000000000004">
      <c r="O1271" s="1703"/>
      <c r="V1271" s="1703"/>
      <c r="X1271" s="1703"/>
    </row>
    <row r="1272" spans="15:24" x14ac:dyDescent="0.55000000000000004">
      <c r="O1272" s="1703"/>
      <c r="V1272" s="1703"/>
      <c r="X1272" s="1703"/>
    </row>
    <row r="1273" spans="15:24" x14ac:dyDescent="0.55000000000000004">
      <c r="O1273" s="1703"/>
      <c r="V1273" s="1703"/>
      <c r="X1273" s="1703"/>
    </row>
    <row r="1274" spans="15:24" x14ac:dyDescent="0.55000000000000004">
      <c r="O1274" s="1703"/>
      <c r="V1274" s="1703"/>
      <c r="X1274" s="1703"/>
    </row>
    <row r="1275" spans="15:24" x14ac:dyDescent="0.55000000000000004">
      <c r="O1275" s="1703"/>
      <c r="V1275" s="1703"/>
      <c r="X1275" s="1703"/>
    </row>
    <row r="1276" spans="15:24" x14ac:dyDescent="0.55000000000000004">
      <c r="O1276" s="1703"/>
      <c r="V1276" s="1703"/>
      <c r="X1276" s="1703"/>
    </row>
    <row r="1277" spans="15:24" x14ac:dyDescent="0.55000000000000004">
      <c r="O1277" s="1703"/>
      <c r="V1277" s="1703"/>
      <c r="X1277" s="1703"/>
    </row>
    <row r="1278" spans="15:24" x14ac:dyDescent="0.55000000000000004">
      <c r="O1278" s="1703"/>
      <c r="V1278" s="1703"/>
      <c r="X1278" s="1703"/>
    </row>
    <row r="1279" spans="15:24" x14ac:dyDescent="0.55000000000000004">
      <c r="O1279" s="1703"/>
      <c r="V1279" s="1703"/>
      <c r="X1279" s="1703"/>
    </row>
    <row r="1280" spans="15:24" x14ac:dyDescent="0.55000000000000004">
      <c r="O1280" s="1703"/>
      <c r="V1280" s="1703"/>
      <c r="X1280" s="1703"/>
    </row>
    <row r="1281" spans="15:24" x14ac:dyDescent="0.55000000000000004">
      <c r="O1281" s="1703"/>
      <c r="V1281" s="1703"/>
      <c r="X1281" s="1703"/>
    </row>
    <row r="1282" spans="15:24" x14ac:dyDescent="0.55000000000000004">
      <c r="O1282" s="1703"/>
      <c r="V1282" s="1703"/>
      <c r="X1282" s="1703"/>
    </row>
    <row r="1283" spans="15:24" x14ac:dyDescent="0.55000000000000004">
      <c r="O1283" s="1703"/>
      <c r="V1283" s="1703"/>
      <c r="X1283" s="1703"/>
    </row>
    <row r="1284" spans="15:24" x14ac:dyDescent="0.55000000000000004">
      <c r="O1284" s="1703"/>
      <c r="V1284" s="1703"/>
      <c r="X1284" s="1703"/>
    </row>
    <row r="1285" spans="15:24" x14ac:dyDescent="0.55000000000000004">
      <c r="O1285" s="1703"/>
      <c r="V1285" s="1703"/>
      <c r="X1285" s="1703"/>
    </row>
    <row r="1286" spans="15:24" x14ac:dyDescent="0.55000000000000004">
      <c r="O1286" s="1703"/>
      <c r="V1286" s="1703"/>
      <c r="X1286" s="1703"/>
    </row>
    <row r="1287" spans="15:24" x14ac:dyDescent="0.55000000000000004">
      <c r="O1287" s="1703"/>
      <c r="V1287" s="1703"/>
      <c r="X1287" s="1703"/>
    </row>
    <row r="1288" spans="15:24" x14ac:dyDescent="0.55000000000000004">
      <c r="O1288" s="1703"/>
      <c r="V1288" s="1703"/>
      <c r="X1288" s="1703"/>
    </row>
    <row r="1289" spans="15:24" x14ac:dyDescent="0.55000000000000004">
      <c r="O1289" s="1703"/>
      <c r="V1289" s="1703"/>
      <c r="X1289" s="1703"/>
    </row>
    <row r="1290" spans="15:24" x14ac:dyDescent="0.55000000000000004">
      <c r="O1290" s="1703"/>
      <c r="V1290" s="1703"/>
      <c r="X1290" s="1703"/>
    </row>
    <row r="1291" spans="15:24" x14ac:dyDescent="0.55000000000000004">
      <c r="O1291" s="1703"/>
      <c r="V1291" s="1703"/>
      <c r="X1291" s="1703"/>
    </row>
    <row r="1292" spans="15:24" x14ac:dyDescent="0.55000000000000004">
      <c r="O1292" s="1703"/>
      <c r="V1292" s="1703"/>
      <c r="X1292" s="1703"/>
    </row>
    <row r="1293" spans="15:24" x14ac:dyDescent="0.55000000000000004">
      <c r="O1293" s="1703"/>
      <c r="V1293" s="1703"/>
      <c r="X1293" s="1703"/>
    </row>
    <row r="1294" spans="15:24" x14ac:dyDescent="0.55000000000000004">
      <c r="O1294" s="1703"/>
      <c r="V1294" s="1703"/>
      <c r="X1294" s="1703"/>
    </row>
    <row r="1295" spans="15:24" x14ac:dyDescent="0.55000000000000004">
      <c r="O1295" s="1703"/>
      <c r="V1295" s="1703"/>
      <c r="X1295" s="1703"/>
    </row>
    <row r="1296" spans="15:24" x14ac:dyDescent="0.55000000000000004">
      <c r="O1296" s="1703"/>
      <c r="V1296" s="1703"/>
      <c r="X1296" s="1703"/>
    </row>
    <row r="1297" spans="15:24" x14ac:dyDescent="0.55000000000000004">
      <c r="O1297" s="1703"/>
      <c r="V1297" s="1703"/>
      <c r="X1297" s="1703"/>
    </row>
    <row r="1298" spans="15:24" x14ac:dyDescent="0.55000000000000004">
      <c r="O1298" s="1703"/>
      <c r="V1298" s="1703"/>
      <c r="X1298" s="1703"/>
    </row>
    <row r="1299" spans="15:24" x14ac:dyDescent="0.55000000000000004">
      <c r="O1299" s="1703"/>
      <c r="V1299" s="1703"/>
      <c r="X1299" s="1703"/>
    </row>
    <row r="1300" spans="15:24" x14ac:dyDescent="0.55000000000000004">
      <c r="O1300" s="1703"/>
      <c r="V1300" s="1703"/>
      <c r="X1300" s="1703"/>
    </row>
    <row r="1301" spans="15:24" x14ac:dyDescent="0.55000000000000004">
      <c r="O1301" s="1703"/>
      <c r="V1301" s="1703"/>
      <c r="X1301" s="1703"/>
    </row>
    <row r="1302" spans="15:24" x14ac:dyDescent="0.55000000000000004">
      <c r="O1302" s="1703"/>
      <c r="V1302" s="1703"/>
      <c r="X1302" s="1703"/>
    </row>
    <row r="1303" spans="15:24" x14ac:dyDescent="0.55000000000000004">
      <c r="O1303" s="1703"/>
      <c r="V1303" s="1703"/>
      <c r="X1303" s="1703"/>
    </row>
    <row r="1304" spans="15:24" x14ac:dyDescent="0.55000000000000004">
      <c r="O1304" s="1703"/>
      <c r="V1304" s="1703"/>
      <c r="X1304" s="1703"/>
    </row>
    <row r="1305" spans="15:24" x14ac:dyDescent="0.55000000000000004">
      <c r="O1305" s="1703"/>
      <c r="V1305" s="1703"/>
      <c r="X1305" s="1703"/>
    </row>
    <row r="1306" spans="15:24" x14ac:dyDescent="0.55000000000000004">
      <c r="O1306" s="1703"/>
      <c r="V1306" s="1703"/>
      <c r="X1306" s="1703"/>
    </row>
    <row r="1307" spans="15:24" x14ac:dyDescent="0.55000000000000004">
      <c r="O1307" s="1703"/>
      <c r="V1307" s="1703"/>
      <c r="X1307" s="1703"/>
    </row>
    <row r="1308" spans="15:24" x14ac:dyDescent="0.55000000000000004">
      <c r="O1308" s="1703"/>
      <c r="V1308" s="1703"/>
      <c r="X1308" s="1703"/>
    </row>
    <row r="1309" spans="15:24" x14ac:dyDescent="0.55000000000000004">
      <c r="O1309" s="1703"/>
      <c r="V1309" s="1703"/>
      <c r="X1309" s="1703"/>
    </row>
    <row r="1310" spans="15:24" x14ac:dyDescent="0.55000000000000004">
      <c r="O1310" s="1703"/>
      <c r="V1310" s="1703"/>
      <c r="X1310" s="1703"/>
    </row>
    <row r="1311" spans="15:24" x14ac:dyDescent="0.55000000000000004">
      <c r="O1311" s="1703"/>
      <c r="V1311" s="1703"/>
      <c r="X1311" s="1703"/>
    </row>
    <row r="1312" spans="15:24" x14ac:dyDescent="0.55000000000000004">
      <c r="O1312" s="1703"/>
      <c r="V1312" s="1703"/>
      <c r="X1312" s="1703"/>
    </row>
    <row r="1313" spans="15:24" x14ac:dyDescent="0.55000000000000004">
      <c r="O1313" s="1703"/>
      <c r="V1313" s="1703"/>
      <c r="X1313" s="1703"/>
    </row>
    <row r="1314" spans="15:24" x14ac:dyDescent="0.55000000000000004">
      <c r="O1314" s="1703"/>
      <c r="V1314" s="1703"/>
      <c r="X1314" s="1703"/>
    </row>
    <row r="1315" spans="15:24" x14ac:dyDescent="0.55000000000000004">
      <c r="O1315" s="1703"/>
      <c r="V1315" s="1703"/>
      <c r="X1315" s="1703"/>
    </row>
    <row r="1316" spans="15:24" x14ac:dyDescent="0.55000000000000004">
      <c r="O1316" s="1703"/>
      <c r="V1316" s="1703"/>
      <c r="X1316" s="1703"/>
    </row>
    <row r="1317" spans="15:24" x14ac:dyDescent="0.55000000000000004">
      <c r="O1317" s="1703"/>
      <c r="V1317" s="1703"/>
      <c r="X1317" s="1703"/>
    </row>
    <row r="1318" spans="15:24" x14ac:dyDescent="0.55000000000000004">
      <c r="O1318" s="1703"/>
      <c r="V1318" s="1703"/>
      <c r="X1318" s="1703"/>
    </row>
    <row r="1319" spans="15:24" x14ac:dyDescent="0.55000000000000004">
      <c r="O1319" s="1703"/>
      <c r="V1319" s="1703"/>
      <c r="X1319" s="1703"/>
    </row>
    <row r="1320" spans="15:24" x14ac:dyDescent="0.55000000000000004">
      <c r="O1320" s="1703"/>
      <c r="V1320" s="1703"/>
      <c r="X1320" s="1703"/>
    </row>
    <row r="1321" spans="15:24" x14ac:dyDescent="0.55000000000000004">
      <c r="O1321" s="1703"/>
      <c r="V1321" s="1703"/>
      <c r="X1321" s="1703"/>
    </row>
    <row r="1322" spans="15:24" x14ac:dyDescent="0.55000000000000004">
      <c r="O1322" s="1703"/>
      <c r="V1322" s="1703"/>
      <c r="X1322" s="1703"/>
    </row>
    <row r="1323" spans="15:24" x14ac:dyDescent="0.55000000000000004">
      <c r="O1323" s="1703"/>
      <c r="V1323" s="1703"/>
      <c r="X1323" s="1703"/>
    </row>
    <row r="1324" spans="15:24" x14ac:dyDescent="0.55000000000000004">
      <c r="O1324" s="1703"/>
      <c r="V1324" s="1703"/>
      <c r="X1324" s="1703"/>
    </row>
    <row r="1325" spans="15:24" x14ac:dyDescent="0.55000000000000004">
      <c r="O1325" s="1703"/>
      <c r="V1325" s="1703"/>
      <c r="X1325" s="1703"/>
    </row>
    <row r="1326" spans="15:24" x14ac:dyDescent="0.55000000000000004">
      <c r="O1326" s="1703"/>
      <c r="V1326" s="1703"/>
      <c r="X1326" s="1703"/>
    </row>
    <row r="1327" spans="15:24" x14ac:dyDescent="0.55000000000000004">
      <c r="O1327" s="1703"/>
      <c r="V1327" s="1703"/>
      <c r="X1327" s="1703"/>
    </row>
    <row r="1328" spans="15:24" x14ac:dyDescent="0.55000000000000004">
      <c r="O1328" s="1703"/>
      <c r="V1328" s="1703"/>
      <c r="X1328" s="1703"/>
    </row>
    <row r="1329" spans="15:24" x14ac:dyDescent="0.55000000000000004">
      <c r="O1329" s="1703"/>
      <c r="V1329" s="1703"/>
      <c r="X1329" s="1703"/>
    </row>
    <row r="1330" spans="15:24" x14ac:dyDescent="0.55000000000000004">
      <c r="O1330" s="1703"/>
      <c r="V1330" s="1703"/>
      <c r="X1330" s="1703"/>
    </row>
    <row r="1331" spans="15:24" x14ac:dyDescent="0.55000000000000004">
      <c r="O1331" s="1703"/>
      <c r="V1331" s="1703"/>
      <c r="X1331" s="1703"/>
    </row>
    <row r="1332" spans="15:24" x14ac:dyDescent="0.55000000000000004">
      <c r="O1332" s="1703"/>
      <c r="V1332" s="1703"/>
      <c r="X1332" s="1703"/>
    </row>
    <row r="1333" spans="15:24" x14ac:dyDescent="0.55000000000000004">
      <c r="O1333" s="1703"/>
      <c r="V1333" s="1703"/>
      <c r="X1333" s="1703"/>
    </row>
    <row r="1334" spans="15:24" x14ac:dyDescent="0.55000000000000004">
      <c r="O1334" s="1703"/>
      <c r="V1334" s="1703"/>
      <c r="X1334" s="1703"/>
    </row>
    <row r="1335" spans="15:24" x14ac:dyDescent="0.55000000000000004">
      <c r="O1335" s="1703"/>
      <c r="V1335" s="1703"/>
      <c r="X1335" s="1703"/>
    </row>
    <row r="1336" spans="15:24" x14ac:dyDescent="0.55000000000000004">
      <c r="O1336" s="1703"/>
      <c r="V1336" s="1703"/>
      <c r="X1336" s="1703"/>
    </row>
    <row r="1337" spans="15:24" x14ac:dyDescent="0.55000000000000004">
      <c r="O1337" s="1703"/>
      <c r="V1337" s="1703"/>
      <c r="X1337" s="1703"/>
    </row>
    <row r="1338" spans="15:24" x14ac:dyDescent="0.55000000000000004">
      <c r="O1338" s="1703"/>
      <c r="V1338" s="1703"/>
      <c r="X1338" s="1703"/>
    </row>
    <row r="1339" spans="15:24" x14ac:dyDescent="0.55000000000000004">
      <c r="O1339" s="1703"/>
      <c r="V1339" s="1703"/>
      <c r="X1339" s="1703"/>
    </row>
    <row r="1340" spans="15:24" x14ac:dyDescent="0.55000000000000004">
      <c r="O1340" s="1703"/>
      <c r="V1340" s="1703"/>
      <c r="X1340" s="1703"/>
    </row>
    <row r="1341" spans="15:24" x14ac:dyDescent="0.55000000000000004">
      <c r="O1341" s="1703"/>
      <c r="V1341" s="1703"/>
      <c r="X1341" s="1703"/>
    </row>
    <row r="1342" spans="15:24" x14ac:dyDescent="0.55000000000000004">
      <c r="O1342" s="1703"/>
      <c r="V1342" s="1703"/>
      <c r="X1342" s="1703"/>
    </row>
    <row r="1343" spans="15:24" x14ac:dyDescent="0.55000000000000004">
      <c r="O1343" s="1703"/>
      <c r="V1343" s="1703"/>
      <c r="X1343" s="1703"/>
    </row>
    <row r="1344" spans="15:24" x14ac:dyDescent="0.55000000000000004">
      <c r="O1344" s="1703"/>
      <c r="V1344" s="1703"/>
      <c r="X1344" s="1703"/>
    </row>
    <row r="1345" spans="15:24" x14ac:dyDescent="0.55000000000000004">
      <c r="O1345" s="1703"/>
      <c r="V1345" s="1703"/>
      <c r="X1345" s="1703"/>
    </row>
    <row r="1346" spans="15:24" x14ac:dyDescent="0.55000000000000004">
      <c r="O1346" s="1703"/>
      <c r="V1346" s="1703"/>
      <c r="X1346" s="1703"/>
    </row>
    <row r="1347" spans="15:24" x14ac:dyDescent="0.55000000000000004">
      <c r="O1347" s="1703"/>
      <c r="V1347" s="1703"/>
      <c r="X1347" s="1703"/>
    </row>
    <row r="1348" spans="15:24" x14ac:dyDescent="0.55000000000000004">
      <c r="O1348" s="1703"/>
      <c r="V1348" s="1703"/>
      <c r="X1348" s="1703"/>
    </row>
    <row r="1349" spans="15:24" x14ac:dyDescent="0.55000000000000004">
      <c r="O1349" s="1703"/>
      <c r="V1349" s="1703"/>
      <c r="X1349" s="1703"/>
    </row>
    <row r="1350" spans="15:24" x14ac:dyDescent="0.55000000000000004">
      <c r="O1350" s="1703"/>
      <c r="V1350" s="1703"/>
      <c r="X1350" s="1703"/>
    </row>
    <row r="1351" spans="15:24" x14ac:dyDescent="0.55000000000000004">
      <c r="O1351" s="1703"/>
      <c r="V1351" s="1703"/>
      <c r="X1351" s="1703"/>
    </row>
    <row r="1352" spans="15:24" x14ac:dyDescent="0.55000000000000004">
      <c r="O1352" s="1703"/>
      <c r="V1352" s="1703"/>
      <c r="X1352" s="1703"/>
    </row>
    <row r="1353" spans="15:24" x14ac:dyDescent="0.55000000000000004">
      <c r="O1353" s="1703"/>
      <c r="V1353" s="1703"/>
      <c r="X1353" s="1703"/>
    </row>
    <row r="1354" spans="15:24" x14ac:dyDescent="0.55000000000000004">
      <c r="O1354" s="1703"/>
      <c r="V1354" s="1703"/>
      <c r="X1354" s="1703"/>
    </row>
    <row r="1355" spans="15:24" x14ac:dyDescent="0.55000000000000004">
      <c r="O1355" s="1703"/>
      <c r="V1355" s="1703"/>
      <c r="X1355" s="1703"/>
    </row>
    <row r="1356" spans="15:24" x14ac:dyDescent="0.55000000000000004">
      <c r="O1356" s="1703"/>
      <c r="V1356" s="1703"/>
      <c r="X1356" s="1703"/>
    </row>
    <row r="1357" spans="15:24" x14ac:dyDescent="0.55000000000000004">
      <c r="O1357" s="1703"/>
      <c r="V1357" s="1703"/>
      <c r="X1357" s="1703"/>
    </row>
    <row r="1358" spans="15:24" x14ac:dyDescent="0.55000000000000004">
      <c r="O1358" s="1703"/>
      <c r="V1358" s="1703"/>
      <c r="X1358" s="1703"/>
    </row>
    <row r="1359" spans="15:24" x14ac:dyDescent="0.55000000000000004">
      <c r="O1359" s="1703"/>
      <c r="V1359" s="1703"/>
      <c r="X1359" s="1703"/>
    </row>
    <row r="1360" spans="15:24" x14ac:dyDescent="0.55000000000000004">
      <c r="O1360" s="1703"/>
      <c r="V1360" s="1703"/>
      <c r="X1360" s="1703"/>
    </row>
    <row r="1361" spans="15:24" x14ac:dyDescent="0.55000000000000004">
      <c r="O1361" s="1703"/>
      <c r="V1361" s="1703"/>
      <c r="X1361" s="1703"/>
    </row>
    <row r="1362" spans="15:24" x14ac:dyDescent="0.55000000000000004">
      <c r="O1362" s="1703"/>
      <c r="V1362" s="1703"/>
      <c r="X1362" s="1703"/>
    </row>
    <row r="1363" spans="15:24" x14ac:dyDescent="0.55000000000000004">
      <c r="O1363" s="1703"/>
      <c r="V1363" s="1703"/>
      <c r="X1363" s="1703"/>
    </row>
    <row r="1364" spans="15:24" x14ac:dyDescent="0.55000000000000004">
      <c r="O1364" s="1703"/>
      <c r="V1364" s="1703"/>
      <c r="X1364" s="1703"/>
    </row>
    <row r="1365" spans="15:24" x14ac:dyDescent="0.55000000000000004">
      <c r="O1365" s="1703"/>
      <c r="V1365" s="1703"/>
      <c r="X1365" s="1703"/>
    </row>
    <row r="1366" spans="15:24" x14ac:dyDescent="0.55000000000000004">
      <c r="O1366" s="1703"/>
      <c r="V1366" s="1703"/>
      <c r="X1366" s="1703"/>
    </row>
    <row r="1367" spans="15:24" x14ac:dyDescent="0.55000000000000004">
      <c r="O1367" s="1703"/>
      <c r="V1367" s="1703"/>
      <c r="X1367" s="1703"/>
    </row>
    <row r="1368" spans="15:24" x14ac:dyDescent="0.55000000000000004">
      <c r="O1368" s="1703"/>
      <c r="V1368" s="1703"/>
      <c r="X1368" s="1703"/>
    </row>
    <row r="1369" spans="15:24" x14ac:dyDescent="0.55000000000000004">
      <c r="O1369" s="1703"/>
      <c r="V1369" s="1703"/>
      <c r="X1369" s="1703"/>
    </row>
    <row r="1370" spans="15:24" x14ac:dyDescent="0.55000000000000004">
      <c r="O1370" s="1703"/>
      <c r="V1370" s="1703"/>
      <c r="X1370" s="1703"/>
    </row>
    <row r="1371" spans="15:24" x14ac:dyDescent="0.55000000000000004">
      <c r="O1371" s="1703"/>
      <c r="V1371" s="1703"/>
      <c r="X1371" s="1703"/>
    </row>
    <row r="1372" spans="15:24" x14ac:dyDescent="0.55000000000000004">
      <c r="O1372" s="1703"/>
      <c r="V1372" s="1703"/>
      <c r="X1372" s="1703"/>
    </row>
    <row r="1373" spans="15:24" x14ac:dyDescent="0.55000000000000004">
      <c r="O1373" s="1703"/>
      <c r="V1373" s="1703"/>
      <c r="X1373" s="1703"/>
    </row>
    <row r="1374" spans="15:24" x14ac:dyDescent="0.55000000000000004">
      <c r="O1374" s="1703"/>
      <c r="V1374" s="1703"/>
      <c r="X1374" s="1703"/>
    </row>
    <row r="1375" spans="15:24" x14ac:dyDescent="0.55000000000000004">
      <c r="O1375" s="1703"/>
      <c r="V1375" s="1703"/>
      <c r="X1375" s="1703"/>
    </row>
    <row r="1376" spans="15:24" x14ac:dyDescent="0.55000000000000004">
      <c r="O1376" s="1703"/>
      <c r="V1376" s="1703"/>
      <c r="X1376" s="1703"/>
    </row>
    <row r="1377" spans="15:24" x14ac:dyDescent="0.55000000000000004">
      <c r="O1377" s="1703"/>
      <c r="V1377" s="1703"/>
      <c r="X1377" s="1703"/>
    </row>
    <row r="1378" spans="15:24" x14ac:dyDescent="0.55000000000000004">
      <c r="O1378" s="1703"/>
      <c r="V1378" s="1703"/>
      <c r="X1378" s="1703"/>
    </row>
    <row r="1379" spans="15:24" x14ac:dyDescent="0.55000000000000004">
      <c r="O1379" s="1703"/>
      <c r="V1379" s="1703"/>
      <c r="X1379" s="1703"/>
    </row>
    <row r="1380" spans="15:24" x14ac:dyDescent="0.55000000000000004">
      <c r="O1380" s="1703"/>
      <c r="V1380" s="1703"/>
      <c r="X1380" s="1703"/>
    </row>
    <row r="1381" spans="15:24" x14ac:dyDescent="0.55000000000000004">
      <c r="O1381" s="1703"/>
      <c r="V1381" s="1703"/>
      <c r="X1381" s="1703"/>
    </row>
    <row r="1382" spans="15:24" x14ac:dyDescent="0.55000000000000004">
      <c r="O1382" s="1703"/>
      <c r="V1382" s="1703"/>
      <c r="X1382" s="1703"/>
    </row>
    <row r="1383" spans="15:24" x14ac:dyDescent="0.55000000000000004">
      <c r="O1383" s="1703"/>
      <c r="V1383" s="1703"/>
      <c r="X1383" s="1703"/>
    </row>
    <row r="1384" spans="15:24" x14ac:dyDescent="0.55000000000000004">
      <c r="O1384" s="1703"/>
      <c r="V1384" s="1703"/>
      <c r="X1384" s="1703"/>
    </row>
    <row r="1385" spans="15:24" x14ac:dyDescent="0.55000000000000004">
      <c r="O1385" s="1703"/>
      <c r="V1385" s="1703"/>
      <c r="X1385" s="1703"/>
    </row>
    <row r="1386" spans="15:24" x14ac:dyDescent="0.55000000000000004">
      <c r="O1386" s="1703"/>
      <c r="V1386" s="1703"/>
      <c r="X1386" s="1703"/>
    </row>
    <row r="1387" spans="15:24" x14ac:dyDescent="0.55000000000000004">
      <c r="O1387" s="1703"/>
      <c r="V1387" s="1703"/>
      <c r="X1387" s="1703"/>
    </row>
    <row r="1388" spans="15:24" x14ac:dyDescent="0.55000000000000004">
      <c r="O1388" s="1703"/>
      <c r="V1388" s="1703"/>
      <c r="X1388" s="1703"/>
    </row>
    <row r="1389" spans="15:24" x14ac:dyDescent="0.55000000000000004">
      <c r="O1389" s="1703"/>
      <c r="V1389" s="1703"/>
      <c r="X1389" s="1703"/>
    </row>
    <row r="1390" spans="15:24" x14ac:dyDescent="0.55000000000000004">
      <c r="O1390" s="1703"/>
      <c r="V1390" s="1703"/>
      <c r="X1390" s="1703"/>
    </row>
    <row r="1391" spans="15:24" x14ac:dyDescent="0.55000000000000004">
      <c r="O1391" s="1703"/>
      <c r="V1391" s="1703"/>
      <c r="X1391" s="1703"/>
    </row>
    <row r="1392" spans="15:24" x14ac:dyDescent="0.55000000000000004">
      <c r="O1392" s="1703"/>
      <c r="V1392" s="1703"/>
      <c r="X1392" s="1703"/>
    </row>
    <row r="1393" spans="15:24" x14ac:dyDescent="0.55000000000000004">
      <c r="O1393" s="1703"/>
      <c r="V1393" s="1703"/>
      <c r="X1393" s="1703"/>
    </row>
    <row r="1394" spans="15:24" x14ac:dyDescent="0.55000000000000004">
      <c r="O1394" s="1703"/>
      <c r="V1394" s="1703"/>
      <c r="X1394" s="1703"/>
    </row>
    <row r="1395" spans="15:24" x14ac:dyDescent="0.55000000000000004">
      <c r="O1395" s="1703"/>
      <c r="V1395" s="1703"/>
      <c r="X1395" s="1703"/>
    </row>
    <row r="1396" spans="15:24" x14ac:dyDescent="0.55000000000000004">
      <c r="O1396" s="1703"/>
      <c r="V1396" s="1703"/>
      <c r="X1396" s="1703"/>
    </row>
    <row r="1397" spans="15:24" x14ac:dyDescent="0.55000000000000004">
      <c r="O1397" s="1703"/>
      <c r="V1397" s="1703"/>
      <c r="X1397" s="1703"/>
    </row>
    <row r="1398" spans="15:24" x14ac:dyDescent="0.55000000000000004">
      <c r="O1398" s="1703"/>
      <c r="V1398" s="1703"/>
      <c r="X1398" s="1703"/>
    </row>
    <row r="1399" spans="15:24" x14ac:dyDescent="0.55000000000000004">
      <c r="O1399" s="1703"/>
      <c r="V1399" s="1703"/>
      <c r="X1399" s="1703"/>
    </row>
    <row r="1400" spans="15:24" x14ac:dyDescent="0.55000000000000004">
      <c r="O1400" s="1703"/>
      <c r="V1400" s="1703"/>
      <c r="X1400" s="1703"/>
    </row>
    <row r="1401" spans="15:24" x14ac:dyDescent="0.55000000000000004">
      <c r="O1401" s="1703"/>
      <c r="V1401" s="1703"/>
      <c r="X1401" s="1703"/>
    </row>
    <row r="1402" spans="15:24" x14ac:dyDescent="0.55000000000000004">
      <c r="O1402" s="1703"/>
      <c r="V1402" s="1703"/>
      <c r="X1402" s="1703"/>
    </row>
    <row r="1403" spans="15:24" x14ac:dyDescent="0.55000000000000004">
      <c r="O1403" s="1703"/>
      <c r="V1403" s="1703"/>
      <c r="X1403" s="1703"/>
    </row>
    <row r="1404" spans="15:24" x14ac:dyDescent="0.55000000000000004">
      <c r="O1404" s="1703"/>
      <c r="V1404" s="1703"/>
      <c r="X1404" s="1703"/>
    </row>
    <row r="1405" spans="15:24" x14ac:dyDescent="0.55000000000000004">
      <c r="O1405" s="1703"/>
      <c r="V1405" s="1703"/>
      <c r="X1405" s="1703"/>
    </row>
    <row r="1406" spans="15:24" x14ac:dyDescent="0.55000000000000004">
      <c r="O1406" s="1703"/>
      <c r="V1406" s="1703"/>
      <c r="X1406" s="1703"/>
    </row>
    <row r="1407" spans="15:24" x14ac:dyDescent="0.55000000000000004">
      <c r="O1407" s="1703"/>
      <c r="V1407" s="1703"/>
      <c r="X1407" s="1703"/>
    </row>
    <row r="1408" spans="15:24" x14ac:dyDescent="0.55000000000000004">
      <c r="O1408" s="1703"/>
      <c r="V1408" s="1703"/>
      <c r="X1408" s="1703"/>
    </row>
    <row r="1409" spans="15:24" x14ac:dyDescent="0.55000000000000004">
      <c r="O1409" s="1703"/>
      <c r="V1409" s="1703"/>
      <c r="X1409" s="1703"/>
    </row>
    <row r="1410" spans="15:24" x14ac:dyDescent="0.55000000000000004">
      <c r="O1410" s="1703"/>
      <c r="V1410" s="1703"/>
      <c r="X1410" s="1703"/>
    </row>
    <row r="1411" spans="15:24" x14ac:dyDescent="0.55000000000000004">
      <c r="O1411" s="1703"/>
      <c r="V1411" s="1703"/>
      <c r="X1411" s="1703"/>
    </row>
    <row r="1412" spans="15:24" x14ac:dyDescent="0.55000000000000004">
      <c r="O1412" s="1703"/>
      <c r="V1412" s="1703"/>
      <c r="X1412" s="1703"/>
    </row>
    <row r="1413" spans="15:24" x14ac:dyDescent="0.55000000000000004">
      <c r="O1413" s="1703"/>
      <c r="V1413" s="1703"/>
      <c r="X1413" s="1703"/>
    </row>
    <row r="1414" spans="15:24" x14ac:dyDescent="0.55000000000000004">
      <c r="O1414" s="1703"/>
      <c r="V1414" s="1703"/>
      <c r="X1414" s="1703"/>
    </row>
    <row r="1415" spans="15:24" x14ac:dyDescent="0.55000000000000004">
      <c r="O1415" s="1703"/>
      <c r="V1415" s="1703"/>
      <c r="X1415" s="1703"/>
    </row>
    <row r="1416" spans="15:24" x14ac:dyDescent="0.55000000000000004">
      <c r="O1416" s="1703"/>
      <c r="V1416" s="1703"/>
      <c r="X1416" s="1703"/>
    </row>
    <row r="1417" spans="15:24" x14ac:dyDescent="0.55000000000000004">
      <c r="O1417" s="1703"/>
      <c r="V1417" s="1703"/>
      <c r="X1417" s="1703"/>
    </row>
    <row r="1418" spans="15:24" x14ac:dyDescent="0.55000000000000004">
      <c r="O1418" s="1703"/>
      <c r="V1418" s="1703"/>
      <c r="X1418" s="1703"/>
    </row>
    <row r="1419" spans="15:24" x14ac:dyDescent="0.55000000000000004">
      <c r="O1419" s="1703"/>
      <c r="V1419" s="1703"/>
      <c r="X1419" s="1703"/>
    </row>
    <row r="1420" spans="15:24" x14ac:dyDescent="0.55000000000000004">
      <c r="O1420" s="1703"/>
      <c r="V1420" s="1703"/>
      <c r="X1420" s="1703"/>
    </row>
    <row r="1421" spans="15:24" x14ac:dyDescent="0.55000000000000004">
      <c r="O1421" s="1703"/>
      <c r="V1421" s="1703"/>
      <c r="X1421" s="1703"/>
    </row>
    <row r="1422" spans="15:24" x14ac:dyDescent="0.55000000000000004">
      <c r="O1422" s="1703"/>
      <c r="V1422" s="1703"/>
      <c r="X1422" s="1703"/>
    </row>
    <row r="1423" spans="15:24" x14ac:dyDescent="0.55000000000000004">
      <c r="O1423" s="1703"/>
      <c r="V1423" s="1703"/>
      <c r="X1423" s="1703"/>
    </row>
    <row r="1424" spans="15:24" x14ac:dyDescent="0.55000000000000004">
      <c r="O1424" s="1703"/>
      <c r="V1424" s="1703"/>
      <c r="X1424" s="1703"/>
    </row>
    <row r="1425" spans="15:24" x14ac:dyDescent="0.55000000000000004">
      <c r="O1425" s="1703"/>
      <c r="V1425" s="1703"/>
      <c r="X1425" s="1703"/>
    </row>
    <row r="1426" spans="15:24" x14ac:dyDescent="0.55000000000000004">
      <c r="O1426" s="1703"/>
      <c r="V1426" s="1703"/>
      <c r="X1426" s="1703"/>
    </row>
    <row r="1427" spans="15:24" x14ac:dyDescent="0.55000000000000004">
      <c r="O1427" s="1703"/>
      <c r="V1427" s="1703"/>
      <c r="X1427" s="1703"/>
    </row>
    <row r="1428" spans="15:24" x14ac:dyDescent="0.55000000000000004">
      <c r="O1428" s="1703"/>
      <c r="V1428" s="1703"/>
      <c r="X1428" s="1703"/>
    </row>
    <row r="1429" spans="15:24" x14ac:dyDescent="0.55000000000000004">
      <c r="O1429" s="1703"/>
      <c r="V1429" s="1703"/>
      <c r="X1429" s="1703"/>
    </row>
    <row r="1430" spans="15:24" x14ac:dyDescent="0.55000000000000004">
      <c r="O1430" s="1703"/>
      <c r="V1430" s="1703"/>
      <c r="X1430" s="1703"/>
    </row>
    <row r="1431" spans="15:24" x14ac:dyDescent="0.55000000000000004">
      <c r="O1431" s="1703"/>
      <c r="V1431" s="1703"/>
      <c r="X1431" s="1703"/>
    </row>
    <row r="1432" spans="15:24" x14ac:dyDescent="0.55000000000000004">
      <c r="O1432" s="1703"/>
      <c r="V1432" s="1703"/>
      <c r="X1432" s="1703"/>
    </row>
    <row r="1433" spans="15:24" x14ac:dyDescent="0.55000000000000004">
      <c r="O1433" s="1703"/>
      <c r="V1433" s="1703"/>
      <c r="X1433" s="1703"/>
    </row>
    <row r="1434" spans="15:24" x14ac:dyDescent="0.55000000000000004">
      <c r="O1434" s="1703"/>
      <c r="V1434" s="1703"/>
      <c r="X1434" s="1703"/>
    </row>
    <row r="1435" spans="15:24" x14ac:dyDescent="0.55000000000000004">
      <c r="O1435" s="1703"/>
      <c r="V1435" s="1703"/>
      <c r="X1435" s="1703"/>
    </row>
    <row r="1436" spans="15:24" x14ac:dyDescent="0.55000000000000004">
      <c r="O1436" s="1703"/>
      <c r="V1436" s="1703"/>
      <c r="X1436" s="1703"/>
    </row>
    <row r="1437" spans="15:24" x14ac:dyDescent="0.55000000000000004">
      <c r="O1437" s="1703"/>
      <c r="V1437" s="1703"/>
      <c r="X1437" s="1703"/>
    </row>
    <row r="1438" spans="15:24" x14ac:dyDescent="0.55000000000000004">
      <c r="O1438" s="1703"/>
      <c r="V1438" s="1703"/>
      <c r="X1438" s="1703"/>
    </row>
    <row r="1439" spans="15:24" x14ac:dyDescent="0.55000000000000004">
      <c r="O1439" s="1703"/>
      <c r="V1439" s="1703"/>
      <c r="X1439" s="1703"/>
    </row>
    <row r="1440" spans="15:24" x14ac:dyDescent="0.55000000000000004">
      <c r="O1440" s="1703"/>
      <c r="V1440" s="1703"/>
      <c r="X1440" s="1703"/>
    </row>
    <row r="1441" spans="15:24" x14ac:dyDescent="0.55000000000000004">
      <c r="O1441" s="1703"/>
      <c r="V1441" s="1703"/>
      <c r="X1441" s="1703"/>
    </row>
    <row r="1442" spans="15:24" x14ac:dyDescent="0.55000000000000004">
      <c r="O1442" s="1703"/>
      <c r="V1442" s="1703"/>
      <c r="X1442" s="1703"/>
    </row>
    <row r="1443" spans="15:24" x14ac:dyDescent="0.55000000000000004">
      <c r="O1443" s="1703"/>
      <c r="V1443" s="1703"/>
      <c r="X1443" s="1703"/>
    </row>
    <row r="1444" spans="15:24" x14ac:dyDescent="0.55000000000000004">
      <c r="O1444" s="1703"/>
      <c r="V1444" s="1703"/>
      <c r="X1444" s="1703"/>
    </row>
    <row r="1445" spans="15:24" x14ac:dyDescent="0.55000000000000004">
      <c r="O1445" s="1703"/>
      <c r="V1445" s="1703"/>
      <c r="X1445" s="1703"/>
    </row>
    <row r="1446" spans="15:24" x14ac:dyDescent="0.55000000000000004">
      <c r="O1446" s="1703"/>
      <c r="V1446" s="1703"/>
      <c r="X1446" s="1703"/>
    </row>
    <row r="1447" spans="15:24" x14ac:dyDescent="0.55000000000000004">
      <c r="O1447" s="1703"/>
      <c r="V1447" s="1703"/>
      <c r="X1447" s="1703"/>
    </row>
    <row r="1448" spans="15:24" x14ac:dyDescent="0.55000000000000004">
      <c r="O1448" s="1703"/>
      <c r="V1448" s="1703"/>
      <c r="X1448" s="1703"/>
    </row>
    <row r="1449" spans="15:24" x14ac:dyDescent="0.55000000000000004">
      <c r="O1449" s="1703"/>
      <c r="V1449" s="1703"/>
      <c r="X1449" s="1703"/>
    </row>
    <row r="1450" spans="15:24" x14ac:dyDescent="0.55000000000000004">
      <c r="O1450" s="1703"/>
      <c r="V1450" s="1703"/>
      <c r="X1450" s="1703"/>
    </row>
    <row r="1451" spans="15:24" x14ac:dyDescent="0.55000000000000004">
      <c r="O1451" s="1703"/>
      <c r="V1451" s="1703"/>
      <c r="X1451" s="1703"/>
    </row>
    <row r="1452" spans="15:24" x14ac:dyDescent="0.55000000000000004">
      <c r="O1452" s="1703"/>
      <c r="V1452" s="1703"/>
      <c r="X1452" s="1703"/>
    </row>
    <row r="1453" spans="15:24" x14ac:dyDescent="0.55000000000000004">
      <c r="O1453" s="1703"/>
      <c r="V1453" s="1703"/>
      <c r="X1453" s="1703"/>
    </row>
    <row r="1454" spans="15:24" x14ac:dyDescent="0.55000000000000004">
      <c r="O1454" s="1703"/>
      <c r="V1454" s="1703"/>
      <c r="X1454" s="1703"/>
    </row>
    <row r="1455" spans="15:24" x14ac:dyDescent="0.55000000000000004">
      <c r="O1455" s="1703"/>
      <c r="V1455" s="1703"/>
      <c r="X1455" s="1703"/>
    </row>
    <row r="1456" spans="15:24" x14ac:dyDescent="0.55000000000000004">
      <c r="O1456" s="1703"/>
      <c r="V1456" s="1703"/>
      <c r="X1456" s="1703"/>
    </row>
    <row r="1457" spans="15:24" x14ac:dyDescent="0.55000000000000004">
      <c r="O1457" s="1703"/>
      <c r="V1457" s="1703"/>
      <c r="X1457" s="1703"/>
    </row>
    <row r="1458" spans="15:24" x14ac:dyDescent="0.55000000000000004">
      <c r="O1458" s="1703"/>
      <c r="V1458" s="1703"/>
      <c r="X1458" s="1703"/>
    </row>
    <row r="1459" spans="15:24" x14ac:dyDescent="0.55000000000000004">
      <c r="O1459" s="1703"/>
      <c r="V1459" s="1703"/>
      <c r="X1459" s="1703"/>
    </row>
    <row r="1460" spans="15:24" x14ac:dyDescent="0.55000000000000004">
      <c r="O1460" s="1703"/>
      <c r="V1460" s="1703"/>
      <c r="X1460" s="1703"/>
    </row>
    <row r="1461" spans="15:24" x14ac:dyDescent="0.55000000000000004">
      <c r="O1461" s="1703"/>
      <c r="V1461" s="1703"/>
      <c r="X1461" s="1703"/>
    </row>
    <row r="1462" spans="15:24" x14ac:dyDescent="0.55000000000000004">
      <c r="O1462" s="1703"/>
      <c r="V1462" s="1703"/>
      <c r="X1462" s="1703"/>
    </row>
    <row r="1463" spans="15:24" x14ac:dyDescent="0.55000000000000004">
      <c r="O1463" s="1703"/>
      <c r="V1463" s="1703"/>
      <c r="X1463" s="1703"/>
    </row>
    <row r="1464" spans="15:24" x14ac:dyDescent="0.55000000000000004">
      <c r="O1464" s="1703"/>
      <c r="V1464" s="1703"/>
      <c r="X1464" s="1703"/>
    </row>
    <row r="1465" spans="15:24" x14ac:dyDescent="0.55000000000000004">
      <c r="O1465" s="1703"/>
      <c r="V1465" s="1703"/>
      <c r="X1465" s="1703"/>
    </row>
    <row r="1466" spans="15:24" x14ac:dyDescent="0.55000000000000004">
      <c r="O1466" s="1703"/>
      <c r="V1466" s="1703"/>
      <c r="X1466" s="1703"/>
    </row>
    <row r="1467" spans="15:24" x14ac:dyDescent="0.55000000000000004">
      <c r="O1467" s="1703"/>
      <c r="V1467" s="1703"/>
      <c r="X1467" s="1703"/>
    </row>
    <row r="1468" spans="15:24" x14ac:dyDescent="0.55000000000000004">
      <c r="O1468" s="1703"/>
      <c r="V1468" s="1703"/>
      <c r="X1468" s="1703"/>
    </row>
    <row r="1469" spans="15:24" x14ac:dyDescent="0.55000000000000004">
      <c r="O1469" s="1703"/>
      <c r="V1469" s="1703"/>
      <c r="X1469" s="1703"/>
    </row>
    <row r="1470" spans="15:24" x14ac:dyDescent="0.55000000000000004">
      <c r="O1470" s="1703"/>
      <c r="V1470" s="1703"/>
      <c r="X1470" s="1703"/>
    </row>
    <row r="1471" spans="15:24" x14ac:dyDescent="0.55000000000000004">
      <c r="O1471" s="1703"/>
      <c r="V1471" s="1703"/>
      <c r="X1471" s="1703"/>
    </row>
    <row r="1472" spans="15:24" x14ac:dyDescent="0.55000000000000004">
      <c r="O1472" s="1703"/>
      <c r="V1472" s="1703"/>
      <c r="X1472" s="1703"/>
    </row>
    <row r="1473" spans="15:24" x14ac:dyDescent="0.55000000000000004">
      <c r="O1473" s="1703"/>
      <c r="V1473" s="1703"/>
      <c r="X1473" s="1703"/>
    </row>
    <row r="1474" spans="15:24" x14ac:dyDescent="0.55000000000000004">
      <c r="O1474" s="1703"/>
      <c r="V1474" s="1703"/>
      <c r="X1474" s="1703"/>
    </row>
    <row r="1475" spans="15:24" x14ac:dyDescent="0.55000000000000004">
      <c r="O1475" s="1703"/>
      <c r="V1475" s="1703"/>
      <c r="X1475" s="1703"/>
    </row>
    <row r="1476" spans="15:24" x14ac:dyDescent="0.55000000000000004">
      <c r="O1476" s="1703"/>
      <c r="V1476" s="1703"/>
      <c r="X1476" s="1703"/>
    </row>
    <row r="1477" spans="15:24" x14ac:dyDescent="0.55000000000000004">
      <c r="O1477" s="1703"/>
      <c r="V1477" s="1703"/>
      <c r="X1477" s="1703"/>
    </row>
    <row r="1478" spans="15:24" x14ac:dyDescent="0.55000000000000004">
      <c r="O1478" s="1703"/>
      <c r="V1478" s="1703"/>
      <c r="X1478" s="1703"/>
    </row>
    <row r="1479" spans="15:24" x14ac:dyDescent="0.55000000000000004">
      <c r="O1479" s="1703"/>
      <c r="V1479" s="1703"/>
      <c r="X1479" s="1703"/>
    </row>
    <row r="1480" spans="15:24" x14ac:dyDescent="0.55000000000000004">
      <c r="O1480" s="1703"/>
      <c r="V1480" s="1703"/>
      <c r="X1480" s="1703"/>
    </row>
    <row r="1481" spans="15:24" x14ac:dyDescent="0.55000000000000004">
      <c r="O1481" s="1703"/>
      <c r="V1481" s="1703"/>
      <c r="X1481" s="1703"/>
    </row>
    <row r="1482" spans="15:24" x14ac:dyDescent="0.55000000000000004">
      <c r="O1482" s="1703"/>
      <c r="V1482" s="1703"/>
      <c r="X1482" s="1703"/>
    </row>
    <row r="1483" spans="15:24" x14ac:dyDescent="0.55000000000000004">
      <c r="O1483" s="1703"/>
      <c r="V1483" s="1703"/>
      <c r="X1483" s="1703"/>
    </row>
    <row r="1484" spans="15:24" x14ac:dyDescent="0.55000000000000004">
      <c r="O1484" s="1703"/>
      <c r="V1484" s="1703"/>
      <c r="X1484" s="1703"/>
    </row>
    <row r="1485" spans="15:24" x14ac:dyDescent="0.55000000000000004">
      <c r="O1485" s="1703"/>
      <c r="V1485" s="1703"/>
      <c r="X1485" s="1703"/>
    </row>
    <row r="1486" spans="15:24" x14ac:dyDescent="0.55000000000000004">
      <c r="O1486" s="1703"/>
      <c r="V1486" s="1703"/>
      <c r="X1486" s="1703"/>
    </row>
    <row r="1487" spans="15:24" x14ac:dyDescent="0.55000000000000004">
      <c r="O1487" s="1703"/>
      <c r="V1487" s="1703"/>
      <c r="X1487" s="1703"/>
    </row>
    <row r="1488" spans="15:24" x14ac:dyDescent="0.55000000000000004">
      <c r="O1488" s="1703"/>
      <c r="V1488" s="1703"/>
      <c r="X1488" s="1703"/>
    </row>
    <row r="1489" spans="15:24" x14ac:dyDescent="0.55000000000000004">
      <c r="O1489" s="1703"/>
      <c r="V1489" s="1703"/>
      <c r="X1489" s="1703"/>
    </row>
    <row r="1490" spans="15:24" x14ac:dyDescent="0.55000000000000004">
      <c r="O1490" s="1703"/>
      <c r="V1490" s="1703"/>
      <c r="X1490" s="1703"/>
    </row>
    <row r="1491" spans="15:24" x14ac:dyDescent="0.55000000000000004">
      <c r="O1491" s="1703"/>
      <c r="V1491" s="1703"/>
      <c r="X1491" s="1703"/>
    </row>
    <row r="1492" spans="15:24" x14ac:dyDescent="0.55000000000000004">
      <c r="O1492" s="1703"/>
      <c r="V1492" s="1703"/>
      <c r="X1492" s="1703"/>
    </row>
    <row r="1493" spans="15:24" x14ac:dyDescent="0.55000000000000004">
      <c r="O1493" s="1703"/>
      <c r="V1493" s="1703"/>
      <c r="X1493" s="1703"/>
    </row>
    <row r="1494" spans="15:24" x14ac:dyDescent="0.55000000000000004">
      <c r="O1494" s="1703"/>
      <c r="V1494" s="1703"/>
      <c r="X1494" s="1703"/>
    </row>
    <row r="1495" spans="15:24" x14ac:dyDescent="0.55000000000000004">
      <c r="O1495" s="1703"/>
      <c r="V1495" s="1703"/>
      <c r="X1495" s="1703"/>
    </row>
    <row r="1496" spans="15:24" x14ac:dyDescent="0.55000000000000004">
      <c r="O1496" s="1703"/>
      <c r="V1496" s="1703"/>
      <c r="X1496" s="1703"/>
    </row>
    <row r="1497" spans="15:24" x14ac:dyDescent="0.55000000000000004">
      <c r="O1497" s="1703"/>
      <c r="V1497" s="1703"/>
      <c r="X1497" s="1703"/>
    </row>
    <row r="1498" spans="15:24" x14ac:dyDescent="0.55000000000000004">
      <c r="O1498" s="1703"/>
      <c r="V1498" s="1703"/>
      <c r="X1498" s="1703"/>
    </row>
    <row r="1499" spans="15:24" x14ac:dyDescent="0.55000000000000004">
      <c r="O1499" s="1703"/>
      <c r="V1499" s="1703"/>
      <c r="X1499" s="1703"/>
    </row>
    <row r="1500" spans="15:24" x14ac:dyDescent="0.55000000000000004">
      <c r="O1500" s="1703"/>
      <c r="V1500" s="1703"/>
      <c r="X1500" s="1703"/>
    </row>
    <row r="1501" spans="15:24" x14ac:dyDescent="0.55000000000000004">
      <c r="O1501" s="1703"/>
      <c r="V1501" s="1703"/>
      <c r="X1501" s="1703"/>
    </row>
    <row r="1502" spans="15:24" x14ac:dyDescent="0.55000000000000004">
      <c r="O1502" s="1703"/>
      <c r="V1502" s="1703"/>
      <c r="X1502" s="1703"/>
    </row>
    <row r="1503" spans="15:24" x14ac:dyDescent="0.55000000000000004">
      <c r="O1503" s="1703"/>
      <c r="V1503" s="1703"/>
      <c r="X1503" s="1703"/>
    </row>
    <row r="1504" spans="15:24" x14ac:dyDescent="0.55000000000000004">
      <c r="O1504" s="1703"/>
      <c r="V1504" s="1703"/>
      <c r="X1504" s="1703"/>
    </row>
    <row r="1505" spans="15:24" x14ac:dyDescent="0.55000000000000004">
      <c r="O1505" s="1703"/>
      <c r="V1505" s="1703"/>
      <c r="X1505" s="1703"/>
    </row>
    <row r="1506" spans="15:24" x14ac:dyDescent="0.55000000000000004">
      <c r="O1506" s="1703"/>
      <c r="V1506" s="1703"/>
      <c r="X1506" s="1703"/>
    </row>
    <row r="1507" spans="15:24" x14ac:dyDescent="0.55000000000000004">
      <c r="O1507" s="1703"/>
      <c r="V1507" s="1703"/>
      <c r="X1507" s="1703"/>
    </row>
    <row r="1508" spans="15:24" x14ac:dyDescent="0.55000000000000004">
      <c r="O1508" s="1703"/>
      <c r="V1508" s="1703"/>
      <c r="X1508" s="1703"/>
    </row>
    <row r="1509" spans="15:24" x14ac:dyDescent="0.55000000000000004">
      <c r="O1509" s="1703"/>
      <c r="V1509" s="1703"/>
      <c r="X1509" s="1703"/>
    </row>
    <row r="1510" spans="15:24" x14ac:dyDescent="0.55000000000000004">
      <c r="O1510" s="1703"/>
      <c r="V1510" s="1703"/>
      <c r="X1510" s="1703"/>
    </row>
    <row r="1511" spans="15:24" x14ac:dyDescent="0.55000000000000004">
      <c r="O1511" s="1703"/>
      <c r="V1511" s="1703"/>
      <c r="X1511" s="1703"/>
    </row>
    <row r="1512" spans="15:24" x14ac:dyDescent="0.55000000000000004">
      <c r="O1512" s="1703"/>
      <c r="V1512" s="1703"/>
      <c r="X1512" s="1703"/>
    </row>
    <row r="1513" spans="15:24" x14ac:dyDescent="0.55000000000000004">
      <c r="O1513" s="1703"/>
      <c r="V1513" s="1703"/>
      <c r="X1513" s="1703"/>
    </row>
    <row r="1514" spans="15:24" x14ac:dyDescent="0.55000000000000004">
      <c r="O1514" s="1703"/>
      <c r="V1514" s="1703"/>
      <c r="X1514" s="1703"/>
    </row>
    <row r="1515" spans="15:24" x14ac:dyDescent="0.55000000000000004">
      <c r="O1515" s="1703"/>
      <c r="V1515" s="1703"/>
      <c r="X1515" s="1703"/>
    </row>
    <row r="1516" spans="15:24" x14ac:dyDescent="0.55000000000000004">
      <c r="O1516" s="1703"/>
      <c r="V1516" s="1703"/>
      <c r="X1516" s="1703"/>
    </row>
    <row r="1517" spans="15:24" x14ac:dyDescent="0.55000000000000004">
      <c r="O1517" s="1703"/>
      <c r="V1517" s="1703"/>
      <c r="X1517" s="1703"/>
    </row>
    <row r="1518" spans="15:24" x14ac:dyDescent="0.55000000000000004">
      <c r="O1518" s="1703"/>
      <c r="V1518" s="1703"/>
      <c r="X1518" s="1703"/>
    </row>
    <row r="1519" spans="15:24" x14ac:dyDescent="0.55000000000000004">
      <c r="O1519" s="1703"/>
      <c r="V1519" s="1703"/>
      <c r="X1519" s="1703"/>
    </row>
    <row r="1520" spans="15:24" x14ac:dyDescent="0.55000000000000004">
      <c r="O1520" s="1703"/>
      <c r="V1520" s="1703"/>
      <c r="X1520" s="1703"/>
    </row>
    <row r="1521" spans="15:24" x14ac:dyDescent="0.55000000000000004">
      <c r="O1521" s="1703"/>
      <c r="V1521" s="1703"/>
      <c r="X1521" s="1703"/>
    </row>
    <row r="1522" spans="15:24" x14ac:dyDescent="0.55000000000000004">
      <c r="O1522" s="1703"/>
      <c r="V1522" s="1703"/>
      <c r="X1522" s="1703"/>
    </row>
    <row r="1523" spans="15:24" x14ac:dyDescent="0.55000000000000004">
      <c r="O1523" s="1703"/>
      <c r="V1523" s="1703"/>
      <c r="X1523" s="1703"/>
    </row>
    <row r="1524" spans="15:24" x14ac:dyDescent="0.55000000000000004">
      <c r="O1524" s="1703"/>
      <c r="V1524" s="1703"/>
      <c r="X1524" s="1703"/>
    </row>
    <row r="1525" spans="15:24" x14ac:dyDescent="0.55000000000000004">
      <c r="O1525" s="1703"/>
      <c r="V1525" s="1703"/>
      <c r="X1525" s="1703"/>
    </row>
    <row r="1526" spans="15:24" x14ac:dyDescent="0.55000000000000004">
      <c r="O1526" s="1703"/>
      <c r="V1526" s="1703"/>
      <c r="X1526" s="1703"/>
    </row>
    <row r="1527" spans="15:24" x14ac:dyDescent="0.55000000000000004">
      <c r="O1527" s="1703"/>
      <c r="V1527" s="1703"/>
      <c r="X1527" s="1703"/>
    </row>
    <row r="1528" spans="15:24" x14ac:dyDescent="0.55000000000000004">
      <c r="O1528" s="1703"/>
      <c r="V1528" s="1703"/>
      <c r="X1528" s="1703"/>
    </row>
    <row r="1529" spans="15:24" x14ac:dyDescent="0.55000000000000004">
      <c r="O1529" s="1703"/>
      <c r="V1529" s="1703"/>
      <c r="X1529" s="1703"/>
    </row>
    <row r="1530" spans="15:24" x14ac:dyDescent="0.55000000000000004">
      <c r="O1530" s="1703"/>
      <c r="V1530" s="1703"/>
      <c r="X1530" s="1703"/>
    </row>
    <row r="1531" spans="15:24" x14ac:dyDescent="0.55000000000000004">
      <c r="O1531" s="1703"/>
      <c r="V1531" s="1703"/>
      <c r="X1531" s="1703"/>
    </row>
    <row r="1532" spans="15:24" x14ac:dyDescent="0.55000000000000004">
      <c r="O1532" s="1703"/>
      <c r="V1532" s="1703"/>
      <c r="X1532" s="1703"/>
    </row>
    <row r="1533" spans="15:24" x14ac:dyDescent="0.55000000000000004">
      <c r="O1533" s="1703"/>
      <c r="V1533" s="1703"/>
      <c r="X1533" s="1703"/>
    </row>
    <row r="1534" spans="15:24" x14ac:dyDescent="0.55000000000000004">
      <c r="O1534" s="1703"/>
      <c r="V1534" s="1703"/>
      <c r="X1534" s="1703"/>
    </row>
    <row r="1535" spans="15:24" x14ac:dyDescent="0.55000000000000004">
      <c r="O1535" s="1703"/>
      <c r="V1535" s="1703"/>
      <c r="X1535" s="1703"/>
    </row>
    <row r="1536" spans="15:24" x14ac:dyDescent="0.55000000000000004">
      <c r="O1536" s="1703"/>
      <c r="V1536" s="1703"/>
      <c r="X1536" s="1703"/>
    </row>
    <row r="1537" spans="15:24" x14ac:dyDescent="0.55000000000000004">
      <c r="O1537" s="1703"/>
      <c r="V1537" s="1703"/>
      <c r="X1537" s="1703"/>
    </row>
    <row r="1538" spans="15:24" x14ac:dyDescent="0.55000000000000004">
      <c r="O1538" s="1703"/>
      <c r="V1538" s="1703"/>
      <c r="X1538" s="1703"/>
    </row>
    <row r="1539" spans="15:24" x14ac:dyDescent="0.55000000000000004">
      <c r="O1539" s="1703"/>
      <c r="V1539" s="1703"/>
      <c r="X1539" s="1703"/>
    </row>
    <row r="1540" spans="15:24" x14ac:dyDescent="0.55000000000000004">
      <c r="O1540" s="1703"/>
      <c r="V1540" s="1703"/>
      <c r="X1540" s="1703"/>
    </row>
    <row r="1541" spans="15:24" x14ac:dyDescent="0.55000000000000004">
      <c r="O1541" s="1703"/>
      <c r="V1541" s="1703"/>
      <c r="X1541" s="1703"/>
    </row>
    <row r="1542" spans="15:24" x14ac:dyDescent="0.55000000000000004">
      <c r="O1542" s="1703"/>
      <c r="V1542" s="1703"/>
      <c r="X1542" s="1703"/>
    </row>
    <row r="1543" spans="15:24" x14ac:dyDescent="0.55000000000000004">
      <c r="O1543" s="1703"/>
      <c r="V1543" s="1703"/>
      <c r="X1543" s="1703"/>
    </row>
    <row r="1544" spans="15:24" x14ac:dyDescent="0.55000000000000004">
      <c r="O1544" s="1703"/>
      <c r="V1544" s="1703"/>
      <c r="X1544" s="1703"/>
    </row>
    <row r="1545" spans="15:24" x14ac:dyDescent="0.55000000000000004">
      <c r="O1545" s="1703"/>
      <c r="V1545" s="1703"/>
      <c r="X1545" s="1703"/>
    </row>
    <row r="1546" spans="15:24" x14ac:dyDescent="0.55000000000000004">
      <c r="O1546" s="1703"/>
      <c r="V1546" s="1703"/>
      <c r="X1546" s="1703"/>
    </row>
    <row r="1547" spans="15:24" x14ac:dyDescent="0.55000000000000004">
      <c r="O1547" s="1703"/>
      <c r="V1547" s="1703"/>
      <c r="X1547" s="1703"/>
    </row>
    <row r="1548" spans="15:24" x14ac:dyDescent="0.55000000000000004">
      <c r="O1548" s="1703"/>
      <c r="V1548" s="1703"/>
      <c r="X1548" s="1703"/>
    </row>
    <row r="1549" spans="15:24" x14ac:dyDescent="0.55000000000000004">
      <c r="O1549" s="1703"/>
      <c r="V1549" s="1703"/>
      <c r="X1549" s="1703"/>
    </row>
    <row r="1550" spans="15:24" x14ac:dyDescent="0.55000000000000004">
      <c r="O1550" s="1703"/>
      <c r="V1550" s="1703"/>
      <c r="X1550" s="1703"/>
    </row>
    <row r="1551" spans="15:24" x14ac:dyDescent="0.55000000000000004">
      <c r="O1551" s="1703"/>
      <c r="V1551" s="1703"/>
      <c r="X1551" s="1703"/>
    </row>
    <row r="1552" spans="15:24" x14ac:dyDescent="0.55000000000000004">
      <c r="O1552" s="1703"/>
      <c r="V1552" s="1703"/>
      <c r="X1552" s="1703"/>
    </row>
    <row r="1553" spans="15:24" x14ac:dyDescent="0.55000000000000004">
      <c r="O1553" s="1703"/>
      <c r="V1553" s="1703"/>
      <c r="X1553" s="1703"/>
    </row>
    <row r="1554" spans="15:24" x14ac:dyDescent="0.55000000000000004">
      <c r="O1554" s="1703"/>
      <c r="V1554" s="1703"/>
      <c r="X1554" s="1703"/>
    </row>
    <row r="1555" spans="15:24" x14ac:dyDescent="0.55000000000000004">
      <c r="O1555" s="1703"/>
      <c r="V1555" s="1703"/>
      <c r="X1555" s="1703"/>
    </row>
    <row r="1556" spans="15:24" x14ac:dyDescent="0.55000000000000004">
      <c r="O1556" s="1703"/>
      <c r="V1556" s="1703"/>
      <c r="X1556" s="1703"/>
    </row>
    <row r="1557" spans="15:24" x14ac:dyDescent="0.55000000000000004">
      <c r="O1557" s="1703"/>
      <c r="V1557" s="1703"/>
      <c r="X1557" s="1703"/>
    </row>
    <row r="1558" spans="15:24" x14ac:dyDescent="0.55000000000000004">
      <c r="O1558" s="1703"/>
      <c r="V1558" s="1703"/>
      <c r="X1558" s="1703"/>
    </row>
    <row r="1559" spans="15:24" x14ac:dyDescent="0.55000000000000004">
      <c r="O1559" s="1703"/>
      <c r="V1559" s="1703"/>
      <c r="X1559" s="1703"/>
    </row>
    <row r="1560" spans="15:24" x14ac:dyDescent="0.55000000000000004">
      <c r="O1560" s="1703"/>
      <c r="V1560" s="1703"/>
      <c r="X1560" s="1703"/>
    </row>
    <row r="1561" spans="15:24" x14ac:dyDescent="0.55000000000000004">
      <c r="O1561" s="1703"/>
      <c r="V1561" s="1703"/>
      <c r="X1561" s="1703"/>
    </row>
    <row r="1562" spans="15:24" x14ac:dyDescent="0.55000000000000004">
      <c r="O1562" s="1703"/>
      <c r="V1562" s="1703"/>
      <c r="X1562" s="1703"/>
    </row>
    <row r="1563" spans="15:24" x14ac:dyDescent="0.55000000000000004">
      <c r="O1563" s="1703"/>
      <c r="V1563" s="1703"/>
      <c r="X1563" s="1703"/>
    </row>
    <row r="1564" spans="15:24" x14ac:dyDescent="0.55000000000000004">
      <c r="O1564" s="1703"/>
      <c r="V1564" s="1703"/>
      <c r="X1564" s="1703"/>
    </row>
    <row r="1565" spans="15:24" x14ac:dyDescent="0.55000000000000004">
      <c r="O1565" s="1703"/>
      <c r="V1565" s="1703"/>
      <c r="X1565" s="1703"/>
    </row>
    <row r="1566" spans="15:24" x14ac:dyDescent="0.55000000000000004">
      <c r="O1566" s="1703"/>
      <c r="V1566" s="1703"/>
      <c r="X1566" s="1703"/>
    </row>
    <row r="1567" spans="15:24" x14ac:dyDescent="0.55000000000000004">
      <c r="O1567" s="1703"/>
      <c r="V1567" s="1703"/>
      <c r="X1567" s="1703"/>
    </row>
    <row r="1568" spans="15:24" x14ac:dyDescent="0.55000000000000004">
      <c r="O1568" s="1703"/>
      <c r="V1568" s="1703"/>
      <c r="X1568" s="1703"/>
    </row>
    <row r="1569" spans="15:24" x14ac:dyDescent="0.55000000000000004">
      <c r="O1569" s="1703"/>
      <c r="V1569" s="1703"/>
      <c r="X1569" s="1703"/>
    </row>
    <row r="1570" spans="15:24" x14ac:dyDescent="0.55000000000000004">
      <c r="O1570" s="1703"/>
      <c r="V1570" s="1703"/>
      <c r="X1570" s="1703"/>
    </row>
    <row r="1571" spans="15:24" x14ac:dyDescent="0.55000000000000004">
      <c r="O1571" s="1703"/>
      <c r="V1571" s="1703"/>
      <c r="X1571" s="1703"/>
    </row>
    <row r="1572" spans="15:24" x14ac:dyDescent="0.55000000000000004">
      <c r="O1572" s="1703"/>
      <c r="V1572" s="1703"/>
      <c r="X1572" s="1703"/>
    </row>
    <row r="1573" spans="15:24" x14ac:dyDescent="0.55000000000000004">
      <c r="O1573" s="1703"/>
      <c r="V1573" s="1703"/>
      <c r="X1573" s="1703"/>
    </row>
    <row r="1574" spans="15:24" x14ac:dyDescent="0.55000000000000004">
      <c r="O1574" s="1703"/>
      <c r="V1574" s="1703"/>
      <c r="X1574" s="1703"/>
    </row>
    <row r="1575" spans="15:24" x14ac:dyDescent="0.55000000000000004">
      <c r="O1575" s="1703"/>
      <c r="V1575" s="1703"/>
      <c r="X1575" s="1703"/>
    </row>
    <row r="1576" spans="15:24" x14ac:dyDescent="0.55000000000000004">
      <c r="O1576" s="1703"/>
      <c r="V1576" s="1703"/>
      <c r="X1576" s="1703"/>
    </row>
    <row r="1577" spans="15:24" x14ac:dyDescent="0.55000000000000004">
      <c r="O1577" s="1703"/>
      <c r="V1577" s="1703"/>
      <c r="X1577" s="1703"/>
    </row>
    <row r="1578" spans="15:24" x14ac:dyDescent="0.55000000000000004">
      <c r="O1578" s="1703"/>
      <c r="V1578" s="1703"/>
      <c r="X1578" s="1703"/>
    </row>
    <row r="1579" spans="15:24" x14ac:dyDescent="0.55000000000000004">
      <c r="O1579" s="1703"/>
      <c r="V1579" s="1703"/>
      <c r="X1579" s="1703"/>
    </row>
    <row r="1580" spans="15:24" x14ac:dyDescent="0.55000000000000004">
      <c r="O1580" s="1703"/>
      <c r="V1580" s="1703"/>
      <c r="X1580" s="1703"/>
    </row>
    <row r="1581" spans="15:24" x14ac:dyDescent="0.55000000000000004">
      <c r="O1581" s="1703"/>
      <c r="V1581" s="1703"/>
      <c r="X1581" s="1703"/>
    </row>
    <row r="1582" spans="15:24" x14ac:dyDescent="0.55000000000000004">
      <c r="O1582" s="1703"/>
      <c r="V1582" s="1703"/>
      <c r="X1582" s="1703"/>
    </row>
    <row r="1583" spans="15:24" x14ac:dyDescent="0.55000000000000004">
      <c r="O1583" s="1703"/>
      <c r="V1583" s="1703"/>
      <c r="X1583" s="1703"/>
    </row>
    <row r="1584" spans="15:24" x14ac:dyDescent="0.55000000000000004">
      <c r="O1584" s="1703"/>
      <c r="V1584" s="1703"/>
      <c r="X1584" s="1703"/>
    </row>
    <row r="1585" spans="15:24" x14ac:dyDescent="0.55000000000000004">
      <c r="O1585" s="1703"/>
      <c r="V1585" s="1703"/>
      <c r="X1585" s="1703"/>
    </row>
    <row r="1586" spans="15:24" x14ac:dyDescent="0.55000000000000004">
      <c r="O1586" s="1703"/>
      <c r="V1586" s="1703"/>
      <c r="X1586" s="1703"/>
    </row>
    <row r="1587" spans="15:24" x14ac:dyDescent="0.55000000000000004">
      <c r="O1587" s="1703"/>
      <c r="V1587" s="1703"/>
      <c r="X1587" s="1703"/>
    </row>
    <row r="1588" spans="15:24" x14ac:dyDescent="0.55000000000000004">
      <c r="O1588" s="1703"/>
      <c r="V1588" s="1703"/>
      <c r="X1588" s="1703"/>
    </row>
    <row r="1589" spans="15:24" x14ac:dyDescent="0.55000000000000004">
      <c r="O1589" s="1703"/>
      <c r="V1589" s="1703"/>
      <c r="X1589" s="1703"/>
    </row>
    <row r="1590" spans="15:24" x14ac:dyDescent="0.55000000000000004">
      <c r="O1590" s="1703"/>
      <c r="V1590" s="1703"/>
      <c r="X1590" s="1703"/>
    </row>
    <row r="1591" spans="15:24" x14ac:dyDescent="0.55000000000000004">
      <c r="O1591" s="1703"/>
      <c r="V1591" s="1703"/>
      <c r="X1591" s="1703"/>
    </row>
    <row r="1592" spans="15:24" x14ac:dyDescent="0.55000000000000004">
      <c r="O1592" s="1703"/>
      <c r="V1592" s="1703"/>
      <c r="X1592" s="1703"/>
    </row>
    <row r="1593" spans="15:24" x14ac:dyDescent="0.55000000000000004">
      <c r="O1593" s="1703"/>
      <c r="V1593" s="1703"/>
      <c r="X1593" s="1703"/>
    </row>
    <row r="1594" spans="15:24" x14ac:dyDescent="0.55000000000000004">
      <c r="O1594" s="1703"/>
      <c r="V1594" s="1703"/>
      <c r="X1594" s="1703"/>
    </row>
    <row r="1595" spans="15:24" x14ac:dyDescent="0.55000000000000004">
      <c r="O1595" s="1703"/>
      <c r="V1595" s="1703"/>
      <c r="X1595" s="1703"/>
    </row>
    <row r="1596" spans="15:24" x14ac:dyDescent="0.55000000000000004">
      <c r="O1596" s="1703"/>
      <c r="V1596" s="1703"/>
      <c r="X1596" s="1703"/>
    </row>
    <row r="1597" spans="15:24" x14ac:dyDescent="0.55000000000000004">
      <c r="O1597" s="1703"/>
      <c r="V1597" s="1703"/>
      <c r="X1597" s="1703"/>
    </row>
    <row r="1598" spans="15:24" x14ac:dyDescent="0.55000000000000004">
      <c r="O1598" s="1703"/>
      <c r="V1598" s="1703"/>
      <c r="X1598" s="1703"/>
    </row>
    <row r="1599" spans="15:24" x14ac:dyDescent="0.55000000000000004">
      <c r="O1599" s="1703"/>
      <c r="V1599" s="1703"/>
      <c r="X1599" s="1703"/>
    </row>
    <row r="1600" spans="15:24" x14ac:dyDescent="0.55000000000000004">
      <c r="O1600" s="1703"/>
      <c r="V1600" s="1703"/>
      <c r="X1600" s="1703"/>
    </row>
    <row r="1601" spans="15:24" x14ac:dyDescent="0.55000000000000004">
      <c r="O1601" s="1703"/>
      <c r="V1601" s="1703"/>
      <c r="X1601" s="1703"/>
    </row>
    <row r="1602" spans="15:24" x14ac:dyDescent="0.55000000000000004">
      <c r="O1602" s="1703"/>
      <c r="V1602" s="1703"/>
      <c r="X1602" s="1703"/>
    </row>
    <row r="1603" spans="15:24" x14ac:dyDescent="0.55000000000000004">
      <c r="O1603" s="1703"/>
      <c r="V1603" s="1703"/>
      <c r="X1603" s="1703"/>
    </row>
    <row r="1604" spans="15:24" x14ac:dyDescent="0.55000000000000004">
      <c r="O1604" s="1703"/>
      <c r="V1604" s="1703"/>
      <c r="X1604" s="1703"/>
    </row>
    <row r="1605" spans="15:24" x14ac:dyDescent="0.55000000000000004">
      <c r="O1605" s="1703"/>
      <c r="V1605" s="1703"/>
      <c r="X1605" s="1703"/>
    </row>
    <row r="1606" spans="15:24" x14ac:dyDescent="0.55000000000000004">
      <c r="O1606" s="1703"/>
      <c r="V1606" s="1703"/>
      <c r="X1606" s="1703"/>
    </row>
    <row r="1607" spans="15:24" x14ac:dyDescent="0.55000000000000004">
      <c r="O1607" s="1703"/>
      <c r="V1607" s="1703"/>
      <c r="X1607" s="1703"/>
    </row>
    <row r="1608" spans="15:24" x14ac:dyDescent="0.55000000000000004">
      <c r="O1608" s="1703"/>
      <c r="V1608" s="1703"/>
      <c r="X1608" s="1703"/>
    </row>
    <row r="1609" spans="15:24" x14ac:dyDescent="0.55000000000000004">
      <c r="O1609" s="1703"/>
      <c r="V1609" s="1703"/>
      <c r="X1609" s="1703"/>
    </row>
    <row r="1610" spans="15:24" x14ac:dyDescent="0.55000000000000004">
      <c r="O1610" s="1703"/>
      <c r="V1610" s="1703"/>
      <c r="X1610" s="1703"/>
    </row>
    <row r="1611" spans="15:24" x14ac:dyDescent="0.55000000000000004">
      <c r="O1611" s="1703"/>
      <c r="V1611" s="1703"/>
      <c r="X1611" s="1703"/>
    </row>
    <row r="1612" spans="15:24" x14ac:dyDescent="0.55000000000000004">
      <c r="O1612" s="1703"/>
      <c r="V1612" s="1703"/>
      <c r="X1612" s="1703"/>
    </row>
    <row r="1613" spans="15:24" x14ac:dyDescent="0.55000000000000004">
      <c r="O1613" s="1703"/>
      <c r="V1613" s="1703"/>
      <c r="X1613" s="1703"/>
    </row>
    <row r="1614" spans="15:24" x14ac:dyDescent="0.55000000000000004">
      <c r="O1614" s="1703"/>
      <c r="V1614" s="1703"/>
      <c r="X1614" s="1703"/>
    </row>
    <row r="1615" spans="15:24" x14ac:dyDescent="0.55000000000000004">
      <c r="O1615" s="1703"/>
      <c r="V1615" s="1703"/>
      <c r="X1615" s="1703"/>
    </row>
    <row r="1616" spans="15:24" x14ac:dyDescent="0.55000000000000004">
      <c r="O1616" s="1703"/>
      <c r="V1616" s="1703"/>
      <c r="X1616" s="1703"/>
    </row>
    <row r="1617" spans="15:24" x14ac:dyDescent="0.55000000000000004">
      <c r="O1617" s="1703"/>
      <c r="V1617" s="1703"/>
      <c r="X1617" s="1703"/>
    </row>
    <row r="1618" spans="15:24" x14ac:dyDescent="0.55000000000000004">
      <c r="O1618" s="1703"/>
      <c r="V1618" s="1703"/>
      <c r="X1618" s="1703"/>
    </row>
    <row r="1619" spans="15:24" x14ac:dyDescent="0.55000000000000004">
      <c r="O1619" s="1703"/>
      <c r="V1619" s="1703"/>
      <c r="X1619" s="1703"/>
    </row>
    <row r="1620" spans="15:24" x14ac:dyDescent="0.55000000000000004">
      <c r="O1620" s="1703"/>
      <c r="V1620" s="1703"/>
      <c r="X1620" s="1703"/>
    </row>
    <row r="1621" spans="15:24" x14ac:dyDescent="0.55000000000000004">
      <c r="O1621" s="1703"/>
      <c r="V1621" s="1703"/>
      <c r="X1621" s="1703"/>
    </row>
    <row r="1622" spans="15:24" x14ac:dyDescent="0.55000000000000004">
      <c r="O1622" s="1703"/>
      <c r="V1622" s="1703"/>
      <c r="X1622" s="1703"/>
    </row>
    <row r="1623" spans="15:24" x14ac:dyDescent="0.55000000000000004">
      <c r="O1623" s="1703"/>
      <c r="V1623" s="1703"/>
      <c r="X1623" s="1703"/>
    </row>
    <row r="1624" spans="15:24" x14ac:dyDescent="0.55000000000000004">
      <c r="O1624" s="1703"/>
      <c r="V1624" s="1703"/>
      <c r="X1624" s="1703"/>
    </row>
    <row r="1625" spans="15:24" x14ac:dyDescent="0.55000000000000004">
      <c r="O1625" s="1703"/>
      <c r="V1625" s="1703"/>
      <c r="X1625" s="1703"/>
    </row>
    <row r="1626" spans="15:24" x14ac:dyDescent="0.55000000000000004">
      <c r="O1626" s="1703"/>
      <c r="V1626" s="1703"/>
      <c r="X1626" s="1703"/>
    </row>
    <row r="1627" spans="15:24" x14ac:dyDescent="0.55000000000000004">
      <c r="O1627" s="1703"/>
      <c r="V1627" s="1703"/>
      <c r="X1627" s="1703"/>
    </row>
    <row r="1628" spans="15:24" x14ac:dyDescent="0.55000000000000004">
      <c r="O1628" s="1703"/>
      <c r="V1628" s="1703"/>
      <c r="X1628" s="1703"/>
    </row>
    <row r="1629" spans="15:24" x14ac:dyDescent="0.55000000000000004">
      <c r="O1629" s="1703"/>
      <c r="V1629" s="1703"/>
      <c r="X1629" s="1703"/>
    </row>
    <row r="1630" spans="15:24" x14ac:dyDescent="0.55000000000000004">
      <c r="O1630" s="1703"/>
      <c r="V1630" s="1703"/>
      <c r="X1630" s="1703"/>
    </row>
    <row r="1631" spans="15:24" x14ac:dyDescent="0.55000000000000004">
      <c r="O1631" s="1703"/>
      <c r="V1631" s="1703"/>
      <c r="X1631" s="1703"/>
    </row>
    <row r="1632" spans="15:24" x14ac:dyDescent="0.55000000000000004">
      <c r="O1632" s="1703"/>
      <c r="V1632" s="1703"/>
      <c r="X1632" s="1703"/>
    </row>
    <row r="1633" spans="15:24" x14ac:dyDescent="0.55000000000000004">
      <c r="O1633" s="1703"/>
      <c r="V1633" s="1703"/>
      <c r="X1633" s="1703"/>
    </row>
    <row r="1634" spans="15:24" x14ac:dyDescent="0.55000000000000004">
      <c r="O1634" s="1703"/>
      <c r="V1634" s="1703"/>
      <c r="X1634" s="1703"/>
    </row>
    <row r="1635" spans="15:24" x14ac:dyDescent="0.55000000000000004">
      <c r="O1635" s="1703"/>
      <c r="V1635" s="1703"/>
      <c r="X1635" s="1703"/>
    </row>
    <row r="1636" spans="15:24" x14ac:dyDescent="0.55000000000000004">
      <c r="O1636" s="1703"/>
      <c r="V1636" s="1703"/>
      <c r="X1636" s="1703"/>
    </row>
    <row r="1637" spans="15:24" x14ac:dyDescent="0.55000000000000004">
      <c r="O1637" s="1703"/>
      <c r="V1637" s="1703"/>
      <c r="X1637" s="1703"/>
    </row>
    <row r="1638" spans="15:24" x14ac:dyDescent="0.55000000000000004">
      <c r="O1638" s="1703"/>
      <c r="V1638" s="1703"/>
      <c r="X1638" s="1703"/>
    </row>
    <row r="1639" spans="15:24" x14ac:dyDescent="0.55000000000000004">
      <c r="O1639" s="1703"/>
      <c r="V1639" s="1703"/>
      <c r="X1639" s="1703"/>
    </row>
    <row r="1640" spans="15:24" x14ac:dyDescent="0.55000000000000004">
      <c r="O1640" s="1703"/>
      <c r="V1640" s="1703"/>
      <c r="X1640" s="1703"/>
    </row>
    <row r="1641" spans="15:24" x14ac:dyDescent="0.55000000000000004">
      <c r="O1641" s="1703"/>
      <c r="V1641" s="1703"/>
      <c r="X1641" s="1703"/>
    </row>
    <row r="1642" spans="15:24" x14ac:dyDescent="0.55000000000000004">
      <c r="O1642" s="1703"/>
      <c r="V1642" s="1703"/>
      <c r="X1642" s="1703"/>
    </row>
    <row r="1643" spans="15:24" x14ac:dyDescent="0.55000000000000004">
      <c r="O1643" s="1703"/>
      <c r="V1643" s="1703"/>
      <c r="X1643" s="1703"/>
    </row>
    <row r="1644" spans="15:24" x14ac:dyDescent="0.55000000000000004">
      <c r="O1644" s="1703"/>
      <c r="V1644" s="1703"/>
      <c r="X1644" s="1703"/>
    </row>
    <row r="1645" spans="15:24" x14ac:dyDescent="0.55000000000000004">
      <c r="O1645" s="1703"/>
      <c r="V1645" s="1703"/>
      <c r="X1645" s="1703"/>
    </row>
    <row r="1646" spans="15:24" x14ac:dyDescent="0.55000000000000004">
      <c r="O1646" s="1703"/>
      <c r="V1646" s="1703"/>
      <c r="X1646" s="1703"/>
    </row>
    <row r="1647" spans="15:24" x14ac:dyDescent="0.55000000000000004">
      <c r="O1647" s="1703"/>
      <c r="V1647" s="1703"/>
      <c r="X1647" s="1703"/>
    </row>
    <row r="1648" spans="15:24" x14ac:dyDescent="0.55000000000000004">
      <c r="O1648" s="1703"/>
      <c r="V1648" s="1703"/>
      <c r="X1648" s="1703"/>
    </row>
    <row r="1649" spans="15:24" x14ac:dyDescent="0.55000000000000004">
      <c r="O1649" s="1703"/>
      <c r="V1649" s="1703"/>
      <c r="X1649" s="1703"/>
    </row>
    <row r="1650" spans="15:24" x14ac:dyDescent="0.55000000000000004">
      <c r="O1650" s="1703"/>
      <c r="V1650" s="1703"/>
      <c r="X1650" s="1703"/>
    </row>
    <row r="1651" spans="15:24" x14ac:dyDescent="0.55000000000000004">
      <c r="O1651" s="1703"/>
      <c r="V1651" s="1703"/>
      <c r="X1651" s="1703"/>
    </row>
    <row r="1652" spans="15:24" x14ac:dyDescent="0.55000000000000004">
      <c r="O1652" s="1703"/>
      <c r="V1652" s="1703"/>
      <c r="X1652" s="1703"/>
    </row>
    <row r="1653" spans="15:24" x14ac:dyDescent="0.55000000000000004">
      <c r="O1653" s="1703"/>
      <c r="V1653" s="1703"/>
      <c r="X1653" s="1703"/>
    </row>
    <row r="1654" spans="15:24" x14ac:dyDescent="0.55000000000000004">
      <c r="O1654" s="1703"/>
      <c r="V1654" s="1703"/>
      <c r="X1654" s="1703"/>
    </row>
    <row r="1655" spans="15:24" x14ac:dyDescent="0.55000000000000004">
      <c r="O1655" s="1703"/>
      <c r="V1655" s="1703"/>
      <c r="X1655" s="1703"/>
    </row>
    <row r="1656" spans="15:24" x14ac:dyDescent="0.55000000000000004">
      <c r="O1656" s="1703"/>
      <c r="V1656" s="1703"/>
      <c r="X1656" s="1703"/>
    </row>
    <row r="1657" spans="15:24" x14ac:dyDescent="0.55000000000000004">
      <c r="O1657" s="1703"/>
      <c r="V1657" s="1703"/>
      <c r="X1657" s="1703"/>
    </row>
    <row r="1658" spans="15:24" x14ac:dyDescent="0.55000000000000004">
      <c r="O1658" s="1703"/>
      <c r="V1658" s="1703"/>
      <c r="X1658" s="1703"/>
    </row>
    <row r="1659" spans="15:24" x14ac:dyDescent="0.55000000000000004">
      <c r="O1659" s="1703"/>
      <c r="V1659" s="1703"/>
      <c r="X1659" s="1703"/>
    </row>
    <row r="1660" spans="15:24" x14ac:dyDescent="0.55000000000000004">
      <c r="O1660" s="1703"/>
      <c r="V1660" s="1703"/>
      <c r="X1660" s="1703"/>
    </row>
    <row r="1661" spans="15:24" x14ac:dyDescent="0.55000000000000004">
      <c r="O1661" s="1703"/>
      <c r="V1661" s="1703"/>
      <c r="X1661" s="1703"/>
    </row>
    <row r="1662" spans="15:24" x14ac:dyDescent="0.55000000000000004">
      <c r="O1662" s="1703"/>
      <c r="V1662" s="1703"/>
      <c r="X1662" s="1703"/>
    </row>
    <row r="1663" spans="15:24" x14ac:dyDescent="0.55000000000000004">
      <c r="O1663" s="1703"/>
      <c r="V1663" s="1703"/>
      <c r="X1663" s="1703"/>
    </row>
    <row r="1664" spans="15:24" x14ac:dyDescent="0.55000000000000004">
      <c r="O1664" s="1703"/>
      <c r="V1664" s="1703"/>
      <c r="X1664" s="1703"/>
    </row>
    <row r="1665" spans="15:24" x14ac:dyDescent="0.55000000000000004">
      <c r="O1665" s="1703"/>
      <c r="V1665" s="1703"/>
      <c r="X1665" s="1703"/>
    </row>
    <row r="1666" spans="15:24" x14ac:dyDescent="0.55000000000000004">
      <c r="O1666" s="1703"/>
      <c r="V1666" s="1703"/>
      <c r="X1666" s="1703"/>
    </row>
    <row r="1667" spans="15:24" x14ac:dyDescent="0.55000000000000004">
      <c r="O1667" s="1703"/>
      <c r="V1667" s="1703"/>
      <c r="X1667" s="1703"/>
    </row>
    <row r="1668" spans="15:24" x14ac:dyDescent="0.55000000000000004">
      <c r="O1668" s="1703"/>
      <c r="V1668" s="1703"/>
      <c r="X1668" s="1703"/>
    </row>
    <row r="1669" spans="15:24" x14ac:dyDescent="0.55000000000000004">
      <c r="O1669" s="1703"/>
      <c r="V1669" s="1703"/>
      <c r="X1669" s="1703"/>
    </row>
    <row r="1670" spans="15:24" x14ac:dyDescent="0.55000000000000004">
      <c r="O1670" s="1703"/>
      <c r="V1670" s="1703"/>
      <c r="X1670" s="1703"/>
    </row>
    <row r="1671" spans="15:24" x14ac:dyDescent="0.55000000000000004">
      <c r="O1671" s="1703"/>
      <c r="V1671" s="1703"/>
      <c r="X1671" s="1703"/>
    </row>
    <row r="1672" spans="15:24" x14ac:dyDescent="0.55000000000000004">
      <c r="O1672" s="1703"/>
      <c r="V1672" s="1703"/>
      <c r="X1672" s="1703"/>
    </row>
    <row r="1673" spans="15:24" x14ac:dyDescent="0.55000000000000004">
      <c r="O1673" s="1703"/>
      <c r="V1673" s="1703"/>
      <c r="X1673" s="1703"/>
    </row>
    <row r="1674" spans="15:24" x14ac:dyDescent="0.55000000000000004">
      <c r="O1674" s="1703"/>
      <c r="V1674" s="1703"/>
      <c r="X1674" s="1703"/>
    </row>
    <row r="1675" spans="15:24" x14ac:dyDescent="0.55000000000000004">
      <c r="O1675" s="1703"/>
      <c r="V1675" s="1703"/>
      <c r="X1675" s="1703"/>
    </row>
    <row r="1676" spans="15:24" x14ac:dyDescent="0.55000000000000004">
      <c r="O1676" s="1703"/>
      <c r="V1676" s="1703"/>
      <c r="X1676" s="1703"/>
    </row>
    <row r="1677" spans="15:24" x14ac:dyDescent="0.55000000000000004">
      <c r="O1677" s="1703"/>
      <c r="V1677" s="1703"/>
      <c r="X1677" s="1703"/>
    </row>
    <row r="1678" spans="15:24" x14ac:dyDescent="0.55000000000000004">
      <c r="O1678" s="1703"/>
      <c r="V1678" s="1703"/>
      <c r="X1678" s="1703"/>
    </row>
    <row r="1679" spans="15:24" x14ac:dyDescent="0.55000000000000004">
      <c r="O1679" s="1703"/>
      <c r="V1679" s="1703"/>
      <c r="X1679" s="1703"/>
    </row>
    <row r="1680" spans="15:24" x14ac:dyDescent="0.55000000000000004">
      <c r="O1680" s="1703"/>
      <c r="V1680" s="1703"/>
      <c r="X1680" s="1703"/>
    </row>
    <row r="1681" spans="15:24" x14ac:dyDescent="0.55000000000000004">
      <c r="O1681" s="1703"/>
      <c r="V1681" s="1703"/>
      <c r="X1681" s="1703"/>
    </row>
    <row r="1682" spans="15:24" x14ac:dyDescent="0.55000000000000004">
      <c r="O1682" s="1703"/>
      <c r="V1682" s="1703"/>
      <c r="X1682" s="1703"/>
    </row>
    <row r="1683" spans="15:24" x14ac:dyDescent="0.55000000000000004">
      <c r="O1683" s="1703"/>
      <c r="V1683" s="1703"/>
      <c r="X1683" s="1703"/>
    </row>
    <row r="1684" spans="15:24" x14ac:dyDescent="0.55000000000000004">
      <c r="O1684" s="1703"/>
      <c r="V1684" s="1703"/>
      <c r="X1684" s="1703"/>
    </row>
    <row r="1685" spans="15:24" x14ac:dyDescent="0.55000000000000004">
      <c r="O1685" s="1703"/>
      <c r="V1685" s="1703"/>
      <c r="X1685" s="1703"/>
    </row>
    <row r="1686" spans="15:24" x14ac:dyDescent="0.55000000000000004">
      <c r="O1686" s="1703"/>
      <c r="V1686" s="1703"/>
      <c r="X1686" s="1703"/>
    </row>
    <row r="1687" spans="15:24" x14ac:dyDescent="0.55000000000000004">
      <c r="O1687" s="1703"/>
      <c r="V1687" s="1703"/>
      <c r="X1687" s="1703"/>
    </row>
    <row r="1688" spans="15:24" x14ac:dyDescent="0.55000000000000004">
      <c r="O1688" s="1703"/>
      <c r="V1688" s="1703"/>
      <c r="X1688" s="1703"/>
    </row>
    <row r="1689" spans="15:24" x14ac:dyDescent="0.55000000000000004">
      <c r="O1689" s="1703"/>
      <c r="V1689" s="1703"/>
      <c r="X1689" s="1703"/>
    </row>
    <row r="1690" spans="15:24" x14ac:dyDescent="0.55000000000000004">
      <c r="O1690" s="1703"/>
      <c r="V1690" s="1703"/>
      <c r="X1690" s="1703"/>
    </row>
    <row r="1691" spans="15:24" x14ac:dyDescent="0.55000000000000004">
      <c r="O1691" s="1703"/>
      <c r="V1691" s="1703"/>
      <c r="X1691" s="1703"/>
    </row>
    <row r="1692" spans="15:24" x14ac:dyDescent="0.55000000000000004">
      <c r="O1692" s="1703"/>
      <c r="V1692" s="1703"/>
      <c r="X1692" s="1703"/>
    </row>
    <row r="1693" spans="15:24" x14ac:dyDescent="0.55000000000000004">
      <c r="O1693" s="1703"/>
      <c r="V1693" s="1703"/>
      <c r="X1693" s="1703"/>
    </row>
    <row r="1694" spans="15:24" x14ac:dyDescent="0.55000000000000004">
      <c r="O1694" s="1703"/>
      <c r="V1694" s="1703"/>
      <c r="X1694" s="1703"/>
    </row>
    <row r="1695" spans="15:24" x14ac:dyDescent="0.55000000000000004">
      <c r="O1695" s="1703"/>
      <c r="V1695" s="1703"/>
      <c r="X1695" s="1703"/>
    </row>
    <row r="1696" spans="15:24" x14ac:dyDescent="0.55000000000000004">
      <c r="O1696" s="1703"/>
      <c r="V1696" s="1703"/>
      <c r="X1696" s="1703"/>
    </row>
    <row r="1697" spans="15:24" x14ac:dyDescent="0.55000000000000004">
      <c r="O1697" s="1703"/>
      <c r="V1697" s="1703"/>
      <c r="X1697" s="1703"/>
    </row>
    <row r="1698" spans="15:24" x14ac:dyDescent="0.55000000000000004">
      <c r="O1698" s="1703"/>
      <c r="V1698" s="1703"/>
      <c r="X1698" s="1703"/>
    </row>
    <row r="1699" spans="15:24" x14ac:dyDescent="0.55000000000000004">
      <c r="O1699" s="1703"/>
      <c r="V1699" s="1703"/>
      <c r="X1699" s="1703"/>
    </row>
    <row r="1700" spans="15:24" x14ac:dyDescent="0.55000000000000004">
      <c r="O1700" s="1703"/>
      <c r="V1700" s="1703"/>
      <c r="X1700" s="1703"/>
    </row>
    <row r="1701" spans="15:24" x14ac:dyDescent="0.55000000000000004">
      <c r="O1701" s="1703"/>
      <c r="V1701" s="1703"/>
      <c r="X1701" s="1703"/>
    </row>
    <row r="1702" spans="15:24" x14ac:dyDescent="0.55000000000000004">
      <c r="O1702" s="1703"/>
      <c r="V1702" s="1703"/>
      <c r="X1702" s="1703"/>
    </row>
    <row r="1703" spans="15:24" x14ac:dyDescent="0.55000000000000004">
      <c r="O1703" s="1703"/>
      <c r="V1703" s="1703"/>
      <c r="X1703" s="1703"/>
    </row>
    <row r="1704" spans="15:24" x14ac:dyDescent="0.55000000000000004">
      <c r="O1704" s="1703"/>
      <c r="V1704" s="1703"/>
      <c r="X1704" s="1703"/>
    </row>
    <row r="1705" spans="15:24" x14ac:dyDescent="0.55000000000000004">
      <c r="O1705" s="1703"/>
      <c r="V1705" s="1703"/>
      <c r="X1705" s="1703"/>
    </row>
    <row r="1706" spans="15:24" x14ac:dyDescent="0.55000000000000004">
      <c r="O1706" s="1703"/>
      <c r="V1706" s="1703"/>
      <c r="X1706" s="1703"/>
    </row>
    <row r="1707" spans="15:24" x14ac:dyDescent="0.55000000000000004">
      <c r="O1707" s="1703"/>
      <c r="V1707" s="1703"/>
      <c r="X1707" s="1703"/>
    </row>
    <row r="1708" spans="15:24" x14ac:dyDescent="0.55000000000000004">
      <c r="O1708" s="1703"/>
      <c r="V1708" s="1703"/>
      <c r="X1708" s="1703"/>
    </row>
    <row r="1709" spans="15:24" x14ac:dyDescent="0.55000000000000004">
      <c r="O1709" s="1703"/>
      <c r="V1709" s="1703"/>
      <c r="X1709" s="1703"/>
    </row>
    <row r="1710" spans="15:24" x14ac:dyDescent="0.55000000000000004">
      <c r="O1710" s="1703"/>
      <c r="V1710" s="1703"/>
      <c r="X1710" s="1703"/>
    </row>
    <row r="1711" spans="15:24" x14ac:dyDescent="0.55000000000000004">
      <c r="O1711" s="1703"/>
      <c r="V1711" s="1703"/>
      <c r="X1711" s="1703"/>
    </row>
    <row r="1712" spans="15:24" x14ac:dyDescent="0.55000000000000004">
      <c r="O1712" s="1703"/>
      <c r="V1712" s="1703"/>
      <c r="X1712" s="1703"/>
    </row>
    <row r="1713" spans="15:24" x14ac:dyDescent="0.55000000000000004">
      <c r="O1713" s="1703"/>
      <c r="V1713" s="1703"/>
      <c r="X1713" s="1703"/>
    </row>
    <row r="1714" spans="15:24" x14ac:dyDescent="0.55000000000000004">
      <c r="O1714" s="1703"/>
      <c r="V1714" s="1703"/>
      <c r="X1714" s="1703"/>
    </row>
    <row r="1715" spans="15:24" x14ac:dyDescent="0.55000000000000004">
      <c r="O1715" s="1703"/>
      <c r="V1715" s="1703"/>
      <c r="X1715" s="1703"/>
    </row>
    <row r="1716" spans="15:24" x14ac:dyDescent="0.55000000000000004">
      <c r="O1716" s="1703"/>
      <c r="V1716" s="1703"/>
      <c r="X1716" s="1703"/>
    </row>
    <row r="1717" spans="15:24" x14ac:dyDescent="0.55000000000000004">
      <c r="O1717" s="1703"/>
      <c r="V1717" s="1703"/>
      <c r="X1717" s="1703"/>
    </row>
    <row r="1718" spans="15:24" x14ac:dyDescent="0.55000000000000004">
      <c r="O1718" s="1703"/>
      <c r="V1718" s="1703"/>
      <c r="X1718" s="1703"/>
    </row>
    <row r="1719" spans="15:24" x14ac:dyDescent="0.55000000000000004">
      <c r="O1719" s="1703"/>
      <c r="V1719" s="1703"/>
      <c r="X1719" s="1703"/>
    </row>
    <row r="1720" spans="15:24" x14ac:dyDescent="0.55000000000000004">
      <c r="O1720" s="1703"/>
      <c r="V1720" s="1703"/>
      <c r="X1720" s="1703"/>
    </row>
    <row r="1721" spans="15:24" x14ac:dyDescent="0.55000000000000004">
      <c r="O1721" s="1703"/>
      <c r="V1721" s="1703"/>
      <c r="X1721" s="1703"/>
    </row>
    <row r="1722" spans="15:24" x14ac:dyDescent="0.55000000000000004">
      <c r="O1722" s="1703"/>
      <c r="V1722" s="1703"/>
      <c r="X1722" s="1703"/>
    </row>
    <row r="1723" spans="15:24" x14ac:dyDescent="0.55000000000000004">
      <c r="O1723" s="1703"/>
      <c r="V1723" s="1703"/>
      <c r="X1723" s="1703"/>
    </row>
    <row r="1724" spans="15:24" x14ac:dyDescent="0.55000000000000004">
      <c r="O1724" s="1703"/>
      <c r="V1724" s="1703"/>
      <c r="X1724" s="1703"/>
    </row>
    <row r="1725" spans="15:24" x14ac:dyDescent="0.55000000000000004">
      <c r="O1725" s="1703"/>
      <c r="V1725" s="1703"/>
      <c r="X1725" s="1703"/>
    </row>
    <row r="1726" spans="15:24" x14ac:dyDescent="0.55000000000000004">
      <c r="O1726" s="1703"/>
      <c r="V1726" s="1703"/>
      <c r="X1726" s="1703"/>
    </row>
    <row r="1727" spans="15:24" x14ac:dyDescent="0.55000000000000004">
      <c r="O1727" s="1703"/>
      <c r="V1727" s="1703"/>
      <c r="X1727" s="1703"/>
    </row>
    <row r="1728" spans="15:24" x14ac:dyDescent="0.55000000000000004">
      <c r="O1728" s="1703"/>
      <c r="V1728" s="1703"/>
      <c r="X1728" s="1703"/>
    </row>
    <row r="1729" spans="15:24" x14ac:dyDescent="0.55000000000000004">
      <c r="O1729" s="1703"/>
      <c r="V1729" s="1703"/>
      <c r="X1729" s="1703"/>
    </row>
    <row r="1730" spans="15:24" x14ac:dyDescent="0.55000000000000004">
      <c r="O1730" s="1703"/>
      <c r="V1730" s="1703"/>
      <c r="X1730" s="1703"/>
    </row>
    <row r="1731" spans="15:24" x14ac:dyDescent="0.55000000000000004">
      <c r="O1731" s="1703"/>
      <c r="V1731" s="1703"/>
      <c r="X1731" s="1703"/>
    </row>
    <row r="1732" spans="15:24" x14ac:dyDescent="0.55000000000000004">
      <c r="O1732" s="1703"/>
      <c r="V1732" s="1703"/>
      <c r="X1732" s="1703"/>
    </row>
    <row r="1733" spans="15:24" x14ac:dyDescent="0.55000000000000004">
      <c r="O1733" s="1703"/>
      <c r="V1733" s="1703"/>
      <c r="X1733" s="1703"/>
    </row>
    <row r="1734" spans="15:24" x14ac:dyDescent="0.55000000000000004">
      <c r="O1734" s="1703"/>
      <c r="V1734" s="1703"/>
      <c r="X1734" s="1703"/>
    </row>
    <row r="1735" spans="15:24" x14ac:dyDescent="0.55000000000000004">
      <c r="O1735" s="1703"/>
      <c r="V1735" s="1703"/>
      <c r="X1735" s="1703"/>
    </row>
    <row r="1736" spans="15:24" x14ac:dyDescent="0.55000000000000004">
      <c r="O1736" s="1703"/>
      <c r="V1736" s="1703"/>
      <c r="X1736" s="1703"/>
    </row>
    <row r="1737" spans="15:24" x14ac:dyDescent="0.55000000000000004">
      <c r="O1737" s="1703"/>
      <c r="V1737" s="1703"/>
      <c r="X1737" s="1703"/>
    </row>
    <row r="1738" spans="15:24" x14ac:dyDescent="0.55000000000000004">
      <c r="O1738" s="1703"/>
      <c r="V1738" s="1703"/>
      <c r="X1738" s="1703"/>
    </row>
    <row r="1739" spans="15:24" x14ac:dyDescent="0.55000000000000004">
      <c r="O1739" s="1703"/>
      <c r="V1739" s="1703"/>
      <c r="X1739" s="1703"/>
    </row>
    <row r="1740" spans="15:24" x14ac:dyDescent="0.55000000000000004">
      <c r="O1740" s="1703"/>
      <c r="V1740" s="1703"/>
      <c r="X1740" s="1703"/>
    </row>
    <row r="1741" spans="15:24" x14ac:dyDescent="0.55000000000000004">
      <c r="O1741" s="1703"/>
      <c r="V1741" s="1703"/>
      <c r="X1741" s="1703"/>
    </row>
    <row r="1742" spans="15:24" x14ac:dyDescent="0.55000000000000004">
      <c r="O1742" s="1703"/>
      <c r="V1742" s="1703"/>
      <c r="X1742" s="1703"/>
    </row>
    <row r="1743" spans="15:24" x14ac:dyDescent="0.55000000000000004">
      <c r="O1743" s="1703"/>
      <c r="V1743" s="1703"/>
      <c r="X1743" s="1703"/>
    </row>
    <row r="1744" spans="15:24" x14ac:dyDescent="0.55000000000000004">
      <c r="O1744" s="1703"/>
      <c r="V1744" s="1703"/>
      <c r="X1744" s="1703"/>
    </row>
    <row r="1745" spans="15:24" x14ac:dyDescent="0.55000000000000004">
      <c r="O1745" s="1703"/>
      <c r="V1745" s="1703"/>
      <c r="X1745" s="1703"/>
    </row>
    <row r="1746" spans="15:24" x14ac:dyDescent="0.55000000000000004">
      <c r="O1746" s="1703"/>
      <c r="V1746" s="1703"/>
      <c r="X1746" s="1703"/>
    </row>
    <row r="1747" spans="15:24" x14ac:dyDescent="0.55000000000000004">
      <c r="O1747" s="1703"/>
      <c r="V1747" s="1703"/>
      <c r="X1747" s="1703"/>
    </row>
    <row r="1748" spans="15:24" x14ac:dyDescent="0.55000000000000004">
      <c r="O1748" s="1703"/>
      <c r="V1748" s="1703"/>
      <c r="X1748" s="1703"/>
    </row>
    <row r="1749" spans="15:24" x14ac:dyDescent="0.55000000000000004">
      <c r="O1749" s="1703"/>
      <c r="V1749" s="1703"/>
      <c r="X1749" s="1703"/>
    </row>
    <row r="1750" spans="15:24" x14ac:dyDescent="0.55000000000000004">
      <c r="O1750" s="1703"/>
      <c r="V1750" s="1703"/>
      <c r="X1750" s="1703"/>
    </row>
    <row r="1751" spans="15:24" x14ac:dyDescent="0.55000000000000004">
      <c r="O1751" s="1703"/>
      <c r="V1751" s="1703"/>
      <c r="X1751" s="1703"/>
    </row>
    <row r="1752" spans="15:24" x14ac:dyDescent="0.55000000000000004">
      <c r="O1752" s="1703"/>
      <c r="V1752" s="1703"/>
      <c r="X1752" s="1703"/>
    </row>
    <row r="1753" spans="15:24" x14ac:dyDescent="0.55000000000000004">
      <c r="O1753" s="1703"/>
      <c r="V1753" s="1703"/>
      <c r="X1753" s="1703"/>
    </row>
    <row r="1754" spans="15:24" x14ac:dyDescent="0.55000000000000004">
      <c r="O1754" s="1703"/>
      <c r="V1754" s="1703"/>
      <c r="X1754" s="1703"/>
    </row>
    <row r="1755" spans="15:24" x14ac:dyDescent="0.55000000000000004">
      <c r="O1755" s="1703"/>
      <c r="V1755" s="1703"/>
      <c r="X1755" s="1703"/>
    </row>
    <row r="1756" spans="15:24" x14ac:dyDescent="0.55000000000000004">
      <c r="O1756" s="1703"/>
      <c r="V1756" s="1703"/>
      <c r="X1756" s="1703"/>
    </row>
    <row r="1757" spans="15:24" x14ac:dyDescent="0.55000000000000004">
      <c r="O1757" s="1703"/>
      <c r="V1757" s="1703"/>
      <c r="X1757" s="1703"/>
    </row>
    <row r="1758" spans="15:24" x14ac:dyDescent="0.55000000000000004">
      <c r="O1758" s="1703"/>
      <c r="V1758" s="1703"/>
      <c r="X1758" s="1703"/>
    </row>
    <row r="1759" spans="15:24" x14ac:dyDescent="0.55000000000000004">
      <c r="O1759" s="1703"/>
      <c r="V1759" s="1703"/>
      <c r="X1759" s="1703"/>
    </row>
    <row r="1760" spans="15:24" x14ac:dyDescent="0.55000000000000004">
      <c r="O1760" s="1703"/>
      <c r="V1760" s="1703"/>
      <c r="X1760" s="1703"/>
    </row>
    <row r="1761" spans="15:24" x14ac:dyDescent="0.55000000000000004">
      <c r="O1761" s="1703"/>
      <c r="V1761" s="1703"/>
      <c r="X1761" s="1703"/>
    </row>
    <row r="1762" spans="15:24" x14ac:dyDescent="0.55000000000000004">
      <c r="O1762" s="1703"/>
      <c r="V1762" s="1703"/>
      <c r="X1762" s="1703"/>
    </row>
    <row r="1763" spans="15:24" x14ac:dyDescent="0.55000000000000004">
      <c r="O1763" s="1703"/>
      <c r="V1763" s="1703"/>
      <c r="X1763" s="1703"/>
    </row>
    <row r="1764" spans="15:24" x14ac:dyDescent="0.55000000000000004">
      <c r="O1764" s="1703"/>
      <c r="V1764" s="1703"/>
      <c r="X1764" s="1703"/>
    </row>
    <row r="1765" spans="15:24" x14ac:dyDescent="0.55000000000000004">
      <c r="O1765" s="1703"/>
      <c r="V1765" s="1703"/>
      <c r="X1765" s="1703"/>
    </row>
    <row r="1766" spans="15:24" x14ac:dyDescent="0.55000000000000004">
      <c r="O1766" s="1703"/>
      <c r="V1766" s="1703"/>
      <c r="X1766" s="1703"/>
    </row>
    <row r="1767" spans="15:24" x14ac:dyDescent="0.55000000000000004">
      <c r="O1767" s="1703"/>
      <c r="V1767" s="1703"/>
      <c r="X1767" s="1703"/>
    </row>
    <row r="1768" spans="15:24" x14ac:dyDescent="0.55000000000000004">
      <c r="O1768" s="1703"/>
      <c r="V1768" s="1703"/>
      <c r="X1768" s="1703"/>
    </row>
    <row r="1769" spans="15:24" x14ac:dyDescent="0.55000000000000004">
      <c r="O1769" s="1703"/>
      <c r="V1769" s="1703"/>
      <c r="X1769" s="1703"/>
    </row>
    <row r="1770" spans="15:24" x14ac:dyDescent="0.55000000000000004">
      <c r="O1770" s="1703"/>
      <c r="V1770" s="1703"/>
      <c r="X1770" s="1703"/>
    </row>
    <row r="1771" spans="15:24" x14ac:dyDescent="0.55000000000000004">
      <c r="O1771" s="1703"/>
      <c r="V1771" s="1703"/>
      <c r="X1771" s="1703"/>
    </row>
    <row r="1772" spans="15:24" x14ac:dyDescent="0.55000000000000004">
      <c r="O1772" s="1703"/>
      <c r="V1772" s="1703"/>
      <c r="X1772" s="1703"/>
    </row>
    <row r="1773" spans="15:24" x14ac:dyDescent="0.55000000000000004">
      <c r="O1773" s="1703"/>
      <c r="V1773" s="1703"/>
      <c r="X1773" s="1703"/>
    </row>
    <row r="1774" spans="15:24" x14ac:dyDescent="0.55000000000000004">
      <c r="O1774" s="1703"/>
      <c r="V1774" s="1703"/>
      <c r="X1774" s="1703"/>
    </row>
    <row r="1775" spans="15:24" x14ac:dyDescent="0.55000000000000004">
      <c r="O1775" s="1703"/>
      <c r="V1775" s="1703"/>
      <c r="X1775" s="1703"/>
    </row>
    <row r="1776" spans="15:24" x14ac:dyDescent="0.55000000000000004">
      <c r="O1776" s="1703"/>
      <c r="V1776" s="1703"/>
      <c r="X1776" s="1703"/>
    </row>
    <row r="1777" spans="15:24" x14ac:dyDescent="0.55000000000000004">
      <c r="O1777" s="1703"/>
      <c r="V1777" s="1703"/>
      <c r="X1777" s="1703"/>
    </row>
    <row r="1778" spans="15:24" x14ac:dyDescent="0.55000000000000004">
      <c r="O1778" s="1703"/>
      <c r="V1778" s="1703"/>
      <c r="X1778" s="1703"/>
    </row>
    <row r="1779" spans="15:24" x14ac:dyDescent="0.55000000000000004">
      <c r="O1779" s="1703"/>
      <c r="V1779" s="1703"/>
      <c r="X1779" s="1703"/>
    </row>
    <row r="1780" spans="15:24" x14ac:dyDescent="0.55000000000000004">
      <c r="O1780" s="1703"/>
      <c r="V1780" s="1703"/>
      <c r="X1780" s="1703"/>
    </row>
    <row r="1781" spans="15:24" x14ac:dyDescent="0.55000000000000004">
      <c r="O1781" s="1703"/>
      <c r="V1781" s="1703"/>
      <c r="X1781" s="1703"/>
    </row>
    <row r="1782" spans="15:24" x14ac:dyDescent="0.55000000000000004">
      <c r="O1782" s="1703"/>
      <c r="V1782" s="1703"/>
      <c r="X1782" s="1703"/>
    </row>
    <row r="1783" spans="15:24" x14ac:dyDescent="0.55000000000000004">
      <c r="O1783" s="1703"/>
      <c r="V1783" s="1703"/>
      <c r="X1783" s="1703"/>
    </row>
    <row r="1784" spans="15:24" x14ac:dyDescent="0.55000000000000004">
      <c r="O1784" s="1703"/>
      <c r="V1784" s="1703"/>
      <c r="X1784" s="1703"/>
    </row>
    <row r="1785" spans="15:24" x14ac:dyDescent="0.55000000000000004">
      <c r="O1785" s="1703"/>
      <c r="V1785" s="1703"/>
      <c r="X1785" s="1703"/>
    </row>
    <row r="1786" spans="15:24" x14ac:dyDescent="0.55000000000000004">
      <c r="O1786" s="1703"/>
      <c r="V1786" s="1703"/>
      <c r="X1786" s="1703"/>
    </row>
    <row r="1787" spans="15:24" x14ac:dyDescent="0.55000000000000004">
      <c r="O1787" s="1703"/>
      <c r="V1787" s="1703"/>
      <c r="X1787" s="1703"/>
    </row>
    <row r="1788" spans="15:24" x14ac:dyDescent="0.55000000000000004">
      <c r="O1788" s="1703"/>
      <c r="V1788" s="1703"/>
      <c r="X1788" s="1703"/>
    </row>
    <row r="1789" spans="15:24" x14ac:dyDescent="0.55000000000000004">
      <c r="O1789" s="1703"/>
      <c r="V1789" s="1703"/>
      <c r="X1789" s="1703"/>
    </row>
    <row r="1790" spans="15:24" x14ac:dyDescent="0.55000000000000004">
      <c r="O1790" s="1703"/>
      <c r="V1790" s="1703"/>
      <c r="X1790" s="1703"/>
    </row>
    <row r="1791" spans="15:24" x14ac:dyDescent="0.55000000000000004">
      <c r="O1791" s="1703"/>
      <c r="V1791" s="1703"/>
      <c r="X1791" s="1703"/>
    </row>
    <row r="1792" spans="15:24" x14ac:dyDescent="0.55000000000000004">
      <c r="O1792" s="1703"/>
      <c r="V1792" s="1703"/>
      <c r="X1792" s="1703"/>
    </row>
    <row r="1793" spans="15:24" x14ac:dyDescent="0.55000000000000004">
      <c r="O1793" s="1703"/>
      <c r="V1793" s="1703"/>
      <c r="X1793" s="1703"/>
    </row>
    <row r="1794" spans="15:24" x14ac:dyDescent="0.55000000000000004">
      <c r="O1794" s="1703"/>
      <c r="V1794" s="1703"/>
      <c r="X1794" s="1703"/>
    </row>
    <row r="1795" spans="15:24" x14ac:dyDescent="0.55000000000000004">
      <c r="O1795" s="1703"/>
      <c r="V1795" s="1703"/>
      <c r="X1795" s="1703"/>
    </row>
    <row r="1796" spans="15:24" x14ac:dyDescent="0.55000000000000004">
      <c r="O1796" s="1703"/>
      <c r="V1796" s="1703"/>
      <c r="X1796" s="1703"/>
    </row>
    <row r="1797" spans="15:24" x14ac:dyDescent="0.55000000000000004">
      <c r="O1797" s="1703"/>
      <c r="V1797" s="1703"/>
      <c r="X1797" s="1703"/>
    </row>
    <row r="1798" spans="15:24" x14ac:dyDescent="0.55000000000000004">
      <c r="O1798" s="1703"/>
      <c r="V1798" s="1703"/>
      <c r="X1798" s="1703"/>
    </row>
    <row r="1799" spans="15:24" x14ac:dyDescent="0.55000000000000004">
      <c r="O1799" s="1703"/>
      <c r="V1799" s="1703"/>
      <c r="X1799" s="1703"/>
    </row>
    <row r="1800" spans="15:24" x14ac:dyDescent="0.55000000000000004">
      <c r="O1800" s="1703"/>
      <c r="V1800" s="1703"/>
      <c r="X1800" s="1703"/>
    </row>
    <row r="1801" spans="15:24" x14ac:dyDescent="0.55000000000000004">
      <c r="O1801" s="1703"/>
      <c r="V1801" s="1703"/>
      <c r="X1801" s="1703"/>
    </row>
    <row r="1802" spans="15:24" x14ac:dyDescent="0.55000000000000004">
      <c r="O1802" s="1703"/>
      <c r="V1802" s="1703"/>
      <c r="X1802" s="1703"/>
    </row>
    <row r="1803" spans="15:24" x14ac:dyDescent="0.55000000000000004">
      <c r="O1803" s="1703"/>
      <c r="V1803" s="1703"/>
      <c r="X1803" s="1703"/>
    </row>
    <row r="1804" spans="15:24" x14ac:dyDescent="0.55000000000000004">
      <c r="O1804" s="1703"/>
      <c r="V1804" s="1703"/>
      <c r="X1804" s="1703"/>
    </row>
    <row r="1805" spans="15:24" x14ac:dyDescent="0.55000000000000004">
      <c r="O1805" s="1703"/>
      <c r="V1805" s="1703"/>
      <c r="X1805" s="1703"/>
    </row>
    <row r="1806" spans="15:24" x14ac:dyDescent="0.55000000000000004">
      <c r="O1806" s="1703"/>
      <c r="V1806" s="1703"/>
      <c r="X1806" s="1703"/>
    </row>
    <row r="1807" spans="15:24" x14ac:dyDescent="0.55000000000000004">
      <c r="O1807" s="1703"/>
      <c r="V1807" s="1703"/>
      <c r="X1807" s="1703"/>
    </row>
    <row r="1808" spans="15:24" x14ac:dyDescent="0.55000000000000004">
      <c r="O1808" s="1703"/>
      <c r="V1808" s="1703"/>
      <c r="X1808" s="1703"/>
    </row>
    <row r="1809" spans="15:24" x14ac:dyDescent="0.55000000000000004">
      <c r="O1809" s="1703"/>
      <c r="V1809" s="1703"/>
      <c r="X1809" s="1703"/>
    </row>
    <row r="1810" spans="15:24" x14ac:dyDescent="0.55000000000000004">
      <c r="O1810" s="1703"/>
      <c r="V1810" s="1703"/>
      <c r="X1810" s="1703"/>
    </row>
    <row r="1811" spans="15:24" x14ac:dyDescent="0.55000000000000004">
      <c r="O1811" s="1703"/>
      <c r="V1811" s="1703"/>
      <c r="X1811" s="1703"/>
    </row>
    <row r="1812" spans="15:24" x14ac:dyDescent="0.55000000000000004">
      <c r="O1812" s="1703"/>
      <c r="V1812" s="1703"/>
      <c r="X1812" s="1703"/>
    </row>
    <row r="1813" spans="15:24" x14ac:dyDescent="0.55000000000000004">
      <c r="O1813" s="1703"/>
      <c r="V1813" s="1703"/>
      <c r="X1813" s="1703"/>
    </row>
    <row r="1814" spans="15:24" x14ac:dyDescent="0.55000000000000004">
      <c r="O1814" s="1703"/>
      <c r="V1814" s="1703"/>
      <c r="X1814" s="1703"/>
    </row>
    <row r="1815" spans="15:24" x14ac:dyDescent="0.55000000000000004">
      <c r="O1815" s="1703"/>
      <c r="V1815" s="1703"/>
      <c r="X1815" s="1703"/>
    </row>
    <row r="1816" spans="15:24" x14ac:dyDescent="0.55000000000000004">
      <c r="O1816" s="1703"/>
      <c r="V1816" s="1703"/>
      <c r="X1816" s="1703"/>
    </row>
    <row r="1817" spans="15:24" x14ac:dyDescent="0.55000000000000004">
      <c r="O1817" s="1703"/>
      <c r="V1817" s="1703"/>
      <c r="X1817" s="1703"/>
    </row>
    <row r="1818" spans="15:24" x14ac:dyDescent="0.55000000000000004">
      <c r="O1818" s="1703"/>
      <c r="V1818" s="1703"/>
      <c r="X1818" s="1703"/>
    </row>
    <row r="1819" spans="15:24" x14ac:dyDescent="0.55000000000000004">
      <c r="O1819" s="1703"/>
      <c r="V1819" s="1703"/>
      <c r="X1819" s="1703"/>
    </row>
    <row r="1820" spans="15:24" x14ac:dyDescent="0.55000000000000004">
      <c r="O1820" s="1703"/>
      <c r="V1820" s="1703"/>
      <c r="X1820" s="1703"/>
    </row>
    <row r="1821" spans="15:24" x14ac:dyDescent="0.55000000000000004">
      <c r="O1821" s="1703"/>
      <c r="V1821" s="1703"/>
      <c r="X1821" s="1703"/>
    </row>
    <row r="1822" spans="15:24" x14ac:dyDescent="0.55000000000000004">
      <c r="O1822" s="1703"/>
      <c r="V1822" s="1703"/>
      <c r="X1822" s="1703"/>
    </row>
    <row r="1823" spans="15:24" x14ac:dyDescent="0.55000000000000004">
      <c r="O1823" s="1703"/>
      <c r="V1823" s="1703"/>
      <c r="X1823" s="1703"/>
    </row>
    <row r="1824" spans="15:24" x14ac:dyDescent="0.55000000000000004">
      <c r="O1824" s="1703"/>
      <c r="V1824" s="1703"/>
      <c r="X1824" s="1703"/>
    </row>
    <row r="1825" spans="15:24" x14ac:dyDescent="0.55000000000000004">
      <c r="O1825" s="1703"/>
      <c r="V1825" s="1703"/>
      <c r="X1825" s="1703"/>
    </row>
    <row r="1826" spans="15:24" x14ac:dyDescent="0.55000000000000004">
      <c r="O1826" s="1703"/>
      <c r="V1826" s="1703"/>
      <c r="X1826" s="1703"/>
    </row>
    <row r="1827" spans="15:24" x14ac:dyDescent="0.55000000000000004">
      <c r="O1827" s="1703"/>
      <c r="V1827" s="1703"/>
      <c r="X1827" s="1703"/>
    </row>
    <row r="1828" spans="15:24" x14ac:dyDescent="0.55000000000000004">
      <c r="O1828" s="1703"/>
      <c r="V1828" s="1703"/>
      <c r="X1828" s="1703"/>
    </row>
    <row r="1829" spans="15:24" x14ac:dyDescent="0.55000000000000004">
      <c r="O1829" s="1703"/>
      <c r="V1829" s="1703"/>
      <c r="X1829" s="1703"/>
    </row>
    <row r="1830" spans="15:24" x14ac:dyDescent="0.55000000000000004">
      <c r="O1830" s="1703"/>
      <c r="V1830" s="1703"/>
      <c r="X1830" s="1703"/>
    </row>
    <row r="1831" spans="15:24" x14ac:dyDescent="0.55000000000000004">
      <c r="O1831" s="1703"/>
      <c r="V1831" s="1703"/>
      <c r="X1831" s="1703"/>
    </row>
    <row r="1832" spans="15:24" x14ac:dyDescent="0.55000000000000004">
      <c r="O1832" s="1703"/>
      <c r="V1832" s="1703"/>
      <c r="X1832" s="1703"/>
    </row>
    <row r="1833" spans="15:24" x14ac:dyDescent="0.55000000000000004">
      <c r="O1833" s="1703"/>
      <c r="V1833" s="1703"/>
      <c r="X1833" s="1703"/>
    </row>
    <row r="1834" spans="15:24" x14ac:dyDescent="0.55000000000000004">
      <c r="O1834" s="1703"/>
      <c r="V1834" s="1703"/>
      <c r="X1834" s="1703"/>
    </row>
    <row r="1835" spans="15:24" x14ac:dyDescent="0.55000000000000004">
      <c r="O1835" s="1703"/>
      <c r="V1835" s="1703"/>
      <c r="X1835" s="1703"/>
    </row>
    <row r="1836" spans="15:24" x14ac:dyDescent="0.55000000000000004">
      <c r="O1836" s="1703"/>
      <c r="V1836" s="1703"/>
      <c r="X1836" s="1703"/>
    </row>
    <row r="1837" spans="15:24" x14ac:dyDescent="0.55000000000000004">
      <c r="O1837" s="1703"/>
      <c r="V1837" s="1703"/>
      <c r="X1837" s="1703"/>
    </row>
    <row r="1838" spans="15:24" x14ac:dyDescent="0.55000000000000004">
      <c r="O1838" s="1703"/>
      <c r="V1838" s="1703"/>
      <c r="X1838" s="1703"/>
    </row>
    <row r="1839" spans="15:24" x14ac:dyDescent="0.55000000000000004">
      <c r="O1839" s="1703"/>
      <c r="V1839" s="1703"/>
      <c r="X1839" s="1703"/>
    </row>
    <row r="1840" spans="15:24" x14ac:dyDescent="0.55000000000000004">
      <c r="O1840" s="1703"/>
      <c r="V1840" s="1703"/>
      <c r="X1840" s="1703"/>
    </row>
    <row r="1841" spans="15:24" x14ac:dyDescent="0.55000000000000004">
      <c r="O1841" s="1703"/>
      <c r="V1841" s="1703"/>
      <c r="X1841" s="1703"/>
    </row>
    <row r="1842" spans="15:24" x14ac:dyDescent="0.55000000000000004">
      <c r="O1842" s="1703"/>
      <c r="V1842" s="1703"/>
      <c r="X1842" s="1703"/>
    </row>
    <row r="1843" spans="15:24" x14ac:dyDescent="0.55000000000000004">
      <c r="O1843" s="1703"/>
      <c r="V1843" s="1703"/>
      <c r="X1843" s="1703"/>
    </row>
    <row r="1844" spans="15:24" x14ac:dyDescent="0.55000000000000004">
      <c r="O1844" s="1703"/>
      <c r="V1844" s="1703"/>
      <c r="X1844" s="1703"/>
    </row>
    <row r="1845" spans="15:24" x14ac:dyDescent="0.55000000000000004">
      <c r="O1845" s="1703"/>
      <c r="V1845" s="1703"/>
      <c r="X1845" s="1703"/>
    </row>
    <row r="1846" spans="15:24" x14ac:dyDescent="0.55000000000000004">
      <c r="O1846" s="1703"/>
      <c r="V1846" s="1703"/>
      <c r="X1846" s="1703"/>
    </row>
    <row r="1847" spans="15:24" x14ac:dyDescent="0.55000000000000004">
      <c r="O1847" s="1703"/>
      <c r="V1847" s="1703"/>
      <c r="X1847" s="1703"/>
    </row>
    <row r="1848" spans="15:24" x14ac:dyDescent="0.55000000000000004">
      <c r="O1848" s="1703"/>
      <c r="V1848" s="1703"/>
      <c r="X1848" s="1703"/>
    </row>
    <row r="1849" spans="15:24" x14ac:dyDescent="0.55000000000000004">
      <c r="O1849" s="1703"/>
      <c r="V1849" s="1703"/>
      <c r="X1849" s="1703"/>
    </row>
    <row r="1850" spans="15:24" x14ac:dyDescent="0.55000000000000004">
      <c r="O1850" s="1703"/>
      <c r="V1850" s="1703"/>
      <c r="X1850" s="1703"/>
    </row>
    <row r="1851" spans="15:24" x14ac:dyDescent="0.55000000000000004">
      <c r="O1851" s="1703"/>
      <c r="V1851" s="1703"/>
      <c r="X1851" s="1703"/>
    </row>
    <row r="1852" spans="15:24" x14ac:dyDescent="0.55000000000000004">
      <c r="O1852" s="1703"/>
      <c r="V1852" s="1703"/>
      <c r="X1852" s="1703"/>
    </row>
    <row r="1853" spans="15:24" x14ac:dyDescent="0.55000000000000004">
      <c r="O1853" s="1703"/>
      <c r="V1853" s="1703"/>
      <c r="X1853" s="1703"/>
    </row>
    <row r="1854" spans="15:24" x14ac:dyDescent="0.55000000000000004">
      <c r="O1854" s="1703"/>
      <c r="V1854" s="1703"/>
      <c r="X1854" s="1703"/>
    </row>
    <row r="1855" spans="15:24" x14ac:dyDescent="0.55000000000000004">
      <c r="O1855" s="1703"/>
      <c r="V1855" s="1703"/>
      <c r="X1855" s="1703"/>
    </row>
    <row r="1856" spans="15:24" x14ac:dyDescent="0.55000000000000004">
      <c r="O1856" s="1703"/>
      <c r="V1856" s="1703"/>
      <c r="X1856" s="1703"/>
    </row>
    <row r="1857" spans="15:24" x14ac:dyDescent="0.55000000000000004">
      <c r="O1857" s="1703"/>
      <c r="V1857" s="1703"/>
      <c r="X1857" s="1703"/>
    </row>
    <row r="1858" spans="15:24" x14ac:dyDescent="0.55000000000000004">
      <c r="O1858" s="1703"/>
      <c r="V1858" s="1703"/>
      <c r="X1858" s="1703"/>
    </row>
    <row r="1859" spans="15:24" x14ac:dyDescent="0.55000000000000004">
      <c r="O1859" s="1703"/>
      <c r="V1859" s="1703"/>
      <c r="X1859" s="1703"/>
    </row>
    <row r="1860" spans="15:24" x14ac:dyDescent="0.55000000000000004">
      <c r="O1860" s="1703"/>
      <c r="V1860" s="1703"/>
      <c r="X1860" s="1703"/>
    </row>
    <row r="1861" spans="15:24" x14ac:dyDescent="0.55000000000000004">
      <c r="O1861" s="1703"/>
      <c r="V1861" s="1703"/>
      <c r="X1861" s="1703"/>
    </row>
    <row r="1862" spans="15:24" x14ac:dyDescent="0.55000000000000004">
      <c r="O1862" s="1703"/>
      <c r="V1862" s="1703"/>
      <c r="X1862" s="1703"/>
    </row>
    <row r="1863" spans="15:24" x14ac:dyDescent="0.55000000000000004">
      <c r="O1863" s="1703"/>
      <c r="V1863" s="1703"/>
      <c r="X1863" s="1703"/>
    </row>
    <row r="1864" spans="15:24" x14ac:dyDescent="0.55000000000000004">
      <c r="O1864" s="1703"/>
      <c r="V1864" s="1703"/>
      <c r="X1864" s="1703"/>
    </row>
    <row r="1865" spans="15:24" x14ac:dyDescent="0.55000000000000004">
      <c r="O1865" s="1703"/>
      <c r="V1865" s="1703"/>
      <c r="X1865" s="1703"/>
    </row>
    <row r="1866" spans="15:24" x14ac:dyDescent="0.55000000000000004">
      <c r="O1866" s="1703"/>
      <c r="V1866" s="1703"/>
      <c r="X1866" s="1703"/>
    </row>
    <row r="1867" spans="15:24" x14ac:dyDescent="0.55000000000000004">
      <c r="O1867" s="1703"/>
      <c r="V1867" s="1703"/>
      <c r="X1867" s="1703"/>
    </row>
    <row r="1868" spans="15:24" x14ac:dyDescent="0.55000000000000004">
      <c r="O1868" s="1703"/>
      <c r="V1868" s="1703"/>
      <c r="X1868" s="1703"/>
    </row>
    <row r="1869" spans="15:24" x14ac:dyDescent="0.55000000000000004">
      <c r="O1869" s="1703"/>
      <c r="V1869" s="1703"/>
      <c r="X1869" s="1703"/>
    </row>
    <row r="1870" spans="15:24" x14ac:dyDescent="0.55000000000000004">
      <c r="O1870" s="1703"/>
      <c r="V1870" s="1703"/>
      <c r="X1870" s="1703"/>
    </row>
    <row r="1871" spans="15:24" x14ac:dyDescent="0.55000000000000004">
      <c r="O1871" s="1703"/>
      <c r="V1871" s="1703"/>
      <c r="X1871" s="1703"/>
    </row>
    <row r="1872" spans="15:24" x14ac:dyDescent="0.55000000000000004">
      <c r="O1872" s="1703"/>
      <c r="V1872" s="1703"/>
      <c r="X1872" s="1703"/>
    </row>
    <row r="1873" spans="15:24" x14ac:dyDescent="0.55000000000000004">
      <c r="O1873" s="1703"/>
      <c r="V1873" s="1703"/>
      <c r="X1873" s="1703"/>
    </row>
    <row r="1874" spans="15:24" x14ac:dyDescent="0.55000000000000004">
      <c r="O1874" s="1703"/>
      <c r="V1874" s="1703"/>
      <c r="X1874" s="1703"/>
    </row>
    <row r="1875" spans="15:24" x14ac:dyDescent="0.55000000000000004">
      <c r="O1875" s="1703"/>
      <c r="V1875" s="1703"/>
      <c r="X1875" s="1703"/>
    </row>
    <row r="1876" spans="15:24" x14ac:dyDescent="0.55000000000000004">
      <c r="O1876" s="1703"/>
      <c r="V1876" s="1703"/>
      <c r="X1876" s="1703"/>
    </row>
    <row r="1877" spans="15:24" x14ac:dyDescent="0.55000000000000004">
      <c r="O1877" s="1703"/>
      <c r="V1877" s="1703"/>
      <c r="X1877" s="1703"/>
    </row>
    <row r="1878" spans="15:24" x14ac:dyDescent="0.55000000000000004">
      <c r="O1878" s="1703"/>
      <c r="V1878" s="1703"/>
      <c r="X1878" s="1703"/>
    </row>
    <row r="1879" spans="15:24" x14ac:dyDescent="0.55000000000000004">
      <c r="O1879" s="1703"/>
      <c r="V1879" s="1703"/>
      <c r="X1879" s="1703"/>
    </row>
    <row r="1880" spans="15:24" x14ac:dyDescent="0.55000000000000004">
      <c r="O1880" s="1703"/>
      <c r="V1880" s="1703"/>
      <c r="X1880" s="1703"/>
    </row>
    <row r="1881" spans="15:24" x14ac:dyDescent="0.55000000000000004">
      <c r="O1881" s="1703"/>
      <c r="V1881" s="1703"/>
      <c r="X1881" s="1703"/>
    </row>
    <row r="1882" spans="15:24" x14ac:dyDescent="0.55000000000000004">
      <c r="O1882" s="1703"/>
      <c r="V1882" s="1703"/>
      <c r="X1882" s="1703"/>
    </row>
    <row r="1883" spans="15:24" x14ac:dyDescent="0.55000000000000004">
      <c r="O1883" s="1703"/>
      <c r="V1883" s="1703"/>
      <c r="X1883" s="1703"/>
    </row>
    <row r="1884" spans="15:24" x14ac:dyDescent="0.55000000000000004">
      <c r="O1884" s="1703"/>
      <c r="V1884" s="1703"/>
      <c r="X1884" s="1703"/>
    </row>
    <row r="1885" spans="15:24" x14ac:dyDescent="0.55000000000000004">
      <c r="O1885" s="1703"/>
      <c r="V1885" s="1703"/>
      <c r="X1885" s="1703"/>
    </row>
    <row r="1886" spans="15:24" x14ac:dyDescent="0.55000000000000004">
      <c r="O1886" s="1703"/>
      <c r="V1886" s="1703"/>
      <c r="X1886" s="1703"/>
    </row>
    <row r="1887" spans="15:24" x14ac:dyDescent="0.55000000000000004">
      <c r="O1887" s="1703"/>
      <c r="V1887" s="1703"/>
      <c r="X1887" s="1703"/>
    </row>
    <row r="1888" spans="15:24" x14ac:dyDescent="0.55000000000000004">
      <c r="O1888" s="1703"/>
      <c r="V1888" s="1703"/>
      <c r="X1888" s="1703"/>
    </row>
    <row r="1889" spans="15:24" x14ac:dyDescent="0.55000000000000004">
      <c r="O1889" s="1703"/>
      <c r="V1889" s="1703"/>
      <c r="X1889" s="1703"/>
    </row>
    <row r="1890" spans="15:24" x14ac:dyDescent="0.55000000000000004">
      <c r="O1890" s="1703"/>
      <c r="V1890" s="1703"/>
      <c r="X1890" s="1703"/>
    </row>
    <row r="1891" spans="15:24" x14ac:dyDescent="0.55000000000000004">
      <c r="O1891" s="1703"/>
      <c r="V1891" s="1703"/>
      <c r="X1891" s="1703"/>
    </row>
    <row r="1892" spans="15:24" x14ac:dyDescent="0.55000000000000004">
      <c r="O1892" s="1703"/>
      <c r="V1892" s="1703"/>
      <c r="X1892" s="1703"/>
    </row>
    <row r="1893" spans="15:24" x14ac:dyDescent="0.55000000000000004">
      <c r="O1893" s="1703"/>
      <c r="V1893" s="1703"/>
      <c r="X1893" s="1703"/>
    </row>
    <row r="1894" spans="15:24" x14ac:dyDescent="0.55000000000000004">
      <c r="O1894" s="1703"/>
      <c r="V1894" s="1703"/>
      <c r="X1894" s="1703"/>
    </row>
    <row r="1895" spans="15:24" x14ac:dyDescent="0.55000000000000004">
      <c r="O1895" s="1703"/>
      <c r="V1895" s="1703"/>
      <c r="X1895" s="1703"/>
    </row>
    <row r="1896" spans="15:24" x14ac:dyDescent="0.55000000000000004">
      <c r="O1896" s="1703"/>
      <c r="V1896" s="1703"/>
      <c r="X1896" s="1703"/>
    </row>
    <row r="1897" spans="15:24" x14ac:dyDescent="0.55000000000000004">
      <c r="O1897" s="1703"/>
      <c r="V1897" s="1703"/>
      <c r="X1897" s="1703"/>
    </row>
    <row r="1898" spans="15:24" x14ac:dyDescent="0.55000000000000004">
      <c r="O1898" s="1703"/>
      <c r="V1898" s="1703"/>
      <c r="X1898" s="1703"/>
    </row>
    <row r="1899" spans="15:24" x14ac:dyDescent="0.55000000000000004">
      <c r="O1899" s="1703"/>
      <c r="V1899" s="1703"/>
      <c r="X1899" s="1703"/>
    </row>
    <row r="1900" spans="15:24" x14ac:dyDescent="0.55000000000000004">
      <c r="O1900" s="1703"/>
      <c r="V1900" s="1703"/>
      <c r="X1900" s="1703"/>
    </row>
    <row r="1901" spans="15:24" x14ac:dyDescent="0.55000000000000004">
      <c r="O1901" s="1703"/>
      <c r="V1901" s="1703"/>
      <c r="X1901" s="1703"/>
    </row>
    <row r="1902" spans="15:24" x14ac:dyDescent="0.55000000000000004">
      <c r="O1902" s="1703"/>
      <c r="V1902" s="1703"/>
      <c r="X1902" s="1703"/>
    </row>
    <row r="1903" spans="15:24" x14ac:dyDescent="0.55000000000000004">
      <c r="O1903" s="1703"/>
      <c r="V1903" s="1703"/>
      <c r="X1903" s="1703"/>
    </row>
    <row r="1904" spans="15:24" x14ac:dyDescent="0.55000000000000004">
      <c r="O1904" s="1703"/>
      <c r="V1904" s="1703"/>
      <c r="X1904" s="1703"/>
    </row>
    <row r="1905" spans="15:24" x14ac:dyDescent="0.55000000000000004">
      <c r="O1905" s="1703"/>
      <c r="V1905" s="1703"/>
      <c r="X1905" s="1703"/>
    </row>
    <row r="1906" spans="15:24" x14ac:dyDescent="0.55000000000000004">
      <c r="O1906" s="1703"/>
      <c r="V1906" s="1703"/>
      <c r="X1906" s="1703"/>
    </row>
    <row r="1907" spans="15:24" x14ac:dyDescent="0.55000000000000004">
      <c r="O1907" s="1703"/>
      <c r="V1907" s="1703"/>
      <c r="X1907" s="1703"/>
    </row>
    <row r="1908" spans="15:24" x14ac:dyDescent="0.55000000000000004">
      <c r="O1908" s="1703"/>
      <c r="V1908" s="1703"/>
      <c r="X1908" s="1703"/>
    </row>
    <row r="1909" spans="15:24" x14ac:dyDescent="0.55000000000000004">
      <c r="O1909" s="1703"/>
      <c r="V1909" s="1703"/>
      <c r="X1909" s="1703"/>
    </row>
    <row r="1910" spans="15:24" x14ac:dyDescent="0.55000000000000004">
      <c r="O1910" s="1703"/>
      <c r="V1910" s="1703"/>
      <c r="X1910" s="1703"/>
    </row>
    <row r="1911" spans="15:24" x14ac:dyDescent="0.55000000000000004">
      <c r="O1911" s="1703"/>
      <c r="V1911" s="1703"/>
      <c r="X1911" s="1703"/>
    </row>
    <row r="1912" spans="15:24" x14ac:dyDescent="0.55000000000000004">
      <c r="O1912" s="1703"/>
      <c r="V1912" s="1703"/>
      <c r="X1912" s="1703"/>
    </row>
    <row r="1913" spans="15:24" x14ac:dyDescent="0.55000000000000004">
      <c r="O1913" s="1703"/>
      <c r="V1913" s="1703"/>
      <c r="X1913" s="1703"/>
    </row>
    <row r="1914" spans="15:24" x14ac:dyDescent="0.55000000000000004">
      <c r="O1914" s="1703"/>
      <c r="V1914" s="1703"/>
      <c r="X1914" s="1703"/>
    </row>
    <row r="1915" spans="15:24" x14ac:dyDescent="0.55000000000000004">
      <c r="O1915" s="1703"/>
      <c r="V1915" s="1703"/>
      <c r="X1915" s="1703"/>
    </row>
    <row r="1916" spans="15:24" x14ac:dyDescent="0.55000000000000004">
      <c r="O1916" s="1703"/>
      <c r="V1916" s="1703"/>
      <c r="X1916" s="1703"/>
    </row>
    <row r="1917" spans="15:24" x14ac:dyDescent="0.55000000000000004">
      <c r="O1917" s="1703"/>
      <c r="V1917" s="1703"/>
      <c r="X1917" s="1703"/>
    </row>
    <row r="1918" spans="15:24" x14ac:dyDescent="0.55000000000000004">
      <c r="O1918" s="1703"/>
      <c r="V1918" s="1703"/>
      <c r="X1918" s="1703"/>
    </row>
    <row r="1919" spans="15:24" x14ac:dyDescent="0.55000000000000004">
      <c r="O1919" s="1703"/>
      <c r="V1919" s="1703"/>
      <c r="X1919" s="1703"/>
    </row>
    <row r="1920" spans="15:24" x14ac:dyDescent="0.55000000000000004">
      <c r="O1920" s="1703"/>
      <c r="V1920" s="1703"/>
      <c r="X1920" s="1703"/>
    </row>
    <row r="1921" spans="15:24" x14ac:dyDescent="0.55000000000000004">
      <c r="O1921" s="1703"/>
      <c r="V1921" s="1703"/>
      <c r="X1921" s="1703"/>
    </row>
    <row r="1922" spans="15:24" x14ac:dyDescent="0.55000000000000004">
      <c r="O1922" s="1703"/>
      <c r="V1922" s="1703"/>
      <c r="X1922" s="1703"/>
    </row>
    <row r="1923" spans="15:24" x14ac:dyDescent="0.55000000000000004">
      <c r="O1923" s="1703"/>
      <c r="V1923" s="1703"/>
      <c r="X1923" s="1703"/>
    </row>
    <row r="1924" spans="15:24" x14ac:dyDescent="0.55000000000000004">
      <c r="O1924" s="1703"/>
      <c r="V1924" s="1703"/>
      <c r="X1924" s="1703"/>
    </row>
    <row r="1925" spans="15:24" x14ac:dyDescent="0.55000000000000004">
      <c r="O1925" s="1703"/>
      <c r="V1925" s="1703"/>
      <c r="X1925" s="1703"/>
    </row>
    <row r="1926" spans="15:24" x14ac:dyDescent="0.55000000000000004">
      <c r="O1926" s="1703"/>
      <c r="V1926" s="1703"/>
      <c r="X1926" s="1703"/>
    </row>
    <row r="1927" spans="15:24" x14ac:dyDescent="0.55000000000000004">
      <c r="O1927" s="1703"/>
      <c r="V1927" s="1703"/>
      <c r="X1927" s="1703"/>
    </row>
    <row r="1928" spans="15:24" x14ac:dyDescent="0.55000000000000004">
      <c r="O1928" s="1703"/>
      <c r="V1928" s="1703"/>
      <c r="X1928" s="1703"/>
    </row>
    <row r="1929" spans="15:24" x14ac:dyDescent="0.55000000000000004">
      <c r="O1929" s="1703"/>
      <c r="V1929" s="1703"/>
      <c r="X1929" s="1703"/>
    </row>
    <row r="1930" spans="15:24" x14ac:dyDescent="0.55000000000000004">
      <c r="O1930" s="1703"/>
      <c r="V1930" s="1703"/>
      <c r="X1930" s="1703"/>
    </row>
    <row r="1931" spans="15:24" x14ac:dyDescent="0.55000000000000004">
      <c r="O1931" s="1703"/>
      <c r="V1931" s="1703"/>
      <c r="X1931" s="1703"/>
    </row>
    <row r="1932" spans="15:24" x14ac:dyDescent="0.55000000000000004">
      <c r="O1932" s="1703"/>
      <c r="V1932" s="1703"/>
      <c r="X1932" s="1703"/>
    </row>
    <row r="1933" spans="15:24" x14ac:dyDescent="0.55000000000000004">
      <c r="O1933" s="1703"/>
      <c r="V1933" s="1703"/>
      <c r="X1933" s="1703"/>
    </row>
    <row r="1934" spans="15:24" x14ac:dyDescent="0.55000000000000004">
      <c r="O1934" s="1703"/>
      <c r="V1934" s="1703"/>
      <c r="X1934" s="1703"/>
    </row>
    <row r="1935" spans="15:24" x14ac:dyDescent="0.55000000000000004">
      <c r="O1935" s="1703"/>
      <c r="V1935" s="1703"/>
      <c r="X1935" s="1703"/>
    </row>
    <row r="1936" spans="15:24" x14ac:dyDescent="0.55000000000000004">
      <c r="O1936" s="1703"/>
      <c r="V1936" s="1703"/>
      <c r="X1936" s="1703"/>
    </row>
    <row r="1937" spans="15:24" x14ac:dyDescent="0.55000000000000004">
      <c r="O1937" s="1703"/>
      <c r="V1937" s="1703"/>
      <c r="X1937" s="1703"/>
    </row>
    <row r="1938" spans="15:24" x14ac:dyDescent="0.55000000000000004">
      <c r="O1938" s="1703"/>
      <c r="V1938" s="1703"/>
      <c r="X1938" s="1703"/>
    </row>
    <row r="1939" spans="15:24" x14ac:dyDescent="0.55000000000000004">
      <c r="O1939" s="1703"/>
      <c r="V1939" s="1703"/>
      <c r="X1939" s="1703"/>
    </row>
    <row r="1940" spans="15:24" x14ac:dyDescent="0.55000000000000004">
      <c r="O1940" s="1703"/>
      <c r="V1940" s="1703"/>
      <c r="X1940" s="1703"/>
    </row>
    <row r="1941" spans="15:24" x14ac:dyDescent="0.55000000000000004">
      <c r="O1941" s="1703"/>
      <c r="V1941" s="1703"/>
      <c r="X1941" s="1703"/>
    </row>
    <row r="1942" spans="15:24" x14ac:dyDescent="0.55000000000000004">
      <c r="O1942" s="1703"/>
      <c r="V1942" s="1703"/>
      <c r="X1942" s="1703"/>
    </row>
    <row r="1943" spans="15:24" x14ac:dyDescent="0.55000000000000004">
      <c r="O1943" s="1703"/>
      <c r="V1943" s="1703"/>
      <c r="X1943" s="1703"/>
    </row>
    <row r="1944" spans="15:24" x14ac:dyDescent="0.55000000000000004">
      <c r="O1944" s="1703"/>
      <c r="V1944" s="1703"/>
      <c r="X1944" s="1703"/>
    </row>
    <row r="1945" spans="15:24" x14ac:dyDescent="0.55000000000000004">
      <c r="O1945" s="1703"/>
      <c r="V1945" s="1703"/>
      <c r="X1945" s="1703"/>
    </row>
    <row r="1946" spans="15:24" x14ac:dyDescent="0.55000000000000004">
      <c r="O1946" s="1703"/>
      <c r="V1946" s="1703"/>
      <c r="X1946" s="1703"/>
    </row>
    <row r="1947" spans="15:24" x14ac:dyDescent="0.55000000000000004">
      <c r="O1947" s="1703"/>
      <c r="V1947" s="1703"/>
      <c r="X1947" s="1703"/>
    </row>
    <row r="1948" spans="15:24" x14ac:dyDescent="0.55000000000000004">
      <c r="O1948" s="1703"/>
      <c r="V1948" s="1703"/>
      <c r="X1948" s="1703"/>
    </row>
    <row r="1949" spans="15:24" x14ac:dyDescent="0.55000000000000004">
      <c r="O1949" s="1703"/>
      <c r="V1949" s="1703"/>
      <c r="X1949" s="1703"/>
    </row>
    <row r="1950" spans="15:24" x14ac:dyDescent="0.55000000000000004">
      <c r="O1950" s="1703"/>
      <c r="V1950" s="1703"/>
      <c r="X1950" s="1703"/>
    </row>
    <row r="1951" spans="15:24" x14ac:dyDescent="0.55000000000000004">
      <c r="O1951" s="1703"/>
      <c r="V1951" s="1703"/>
      <c r="X1951" s="1703"/>
    </row>
    <row r="1952" spans="15:24" x14ac:dyDescent="0.55000000000000004">
      <c r="O1952" s="1703"/>
      <c r="V1952" s="1703"/>
      <c r="X1952" s="1703"/>
    </row>
    <row r="1953" spans="15:24" x14ac:dyDescent="0.55000000000000004">
      <c r="O1953" s="1703"/>
      <c r="V1953" s="1703"/>
      <c r="X1953" s="1703"/>
    </row>
    <row r="1954" spans="15:24" x14ac:dyDescent="0.55000000000000004">
      <c r="O1954" s="1703"/>
      <c r="V1954" s="1703"/>
      <c r="X1954" s="1703"/>
    </row>
    <row r="1955" spans="15:24" x14ac:dyDescent="0.55000000000000004">
      <c r="O1955" s="1703"/>
      <c r="V1955" s="1703"/>
      <c r="X1955" s="1703"/>
    </row>
    <row r="1956" spans="15:24" x14ac:dyDescent="0.55000000000000004">
      <c r="O1956" s="1703"/>
      <c r="V1956" s="1703"/>
      <c r="X1956" s="1703"/>
    </row>
    <row r="1957" spans="15:24" x14ac:dyDescent="0.55000000000000004">
      <c r="O1957" s="1703"/>
      <c r="V1957" s="1703"/>
      <c r="X1957" s="1703"/>
    </row>
    <row r="1958" spans="15:24" x14ac:dyDescent="0.55000000000000004">
      <c r="O1958" s="1703"/>
      <c r="V1958" s="1703"/>
      <c r="X1958" s="1703"/>
    </row>
    <row r="1959" spans="15:24" x14ac:dyDescent="0.55000000000000004">
      <c r="O1959" s="1703"/>
      <c r="V1959" s="1703"/>
      <c r="X1959" s="1703"/>
    </row>
    <row r="1960" spans="15:24" x14ac:dyDescent="0.55000000000000004">
      <c r="O1960" s="1703"/>
      <c r="V1960" s="1703"/>
      <c r="X1960" s="1703"/>
    </row>
    <row r="1961" spans="15:24" x14ac:dyDescent="0.55000000000000004">
      <c r="O1961" s="1703"/>
      <c r="V1961" s="1703"/>
      <c r="X1961" s="1703"/>
    </row>
    <row r="1962" spans="15:24" x14ac:dyDescent="0.55000000000000004">
      <c r="O1962" s="1703"/>
      <c r="V1962" s="1703"/>
      <c r="X1962" s="1703"/>
    </row>
    <row r="1963" spans="15:24" x14ac:dyDescent="0.55000000000000004">
      <c r="O1963" s="1703"/>
      <c r="V1963" s="1703"/>
      <c r="X1963" s="1703"/>
    </row>
    <row r="1964" spans="15:24" x14ac:dyDescent="0.55000000000000004">
      <c r="O1964" s="1703"/>
      <c r="V1964" s="1703"/>
      <c r="X1964" s="1703"/>
    </row>
    <row r="1965" spans="15:24" x14ac:dyDescent="0.55000000000000004">
      <c r="O1965" s="1703"/>
      <c r="V1965" s="1703"/>
      <c r="X1965" s="1703"/>
    </row>
    <row r="1966" spans="15:24" x14ac:dyDescent="0.55000000000000004">
      <c r="O1966" s="1703"/>
      <c r="V1966" s="1703"/>
      <c r="X1966" s="1703"/>
    </row>
    <row r="1967" spans="15:24" x14ac:dyDescent="0.55000000000000004">
      <c r="O1967" s="1703"/>
      <c r="V1967" s="1703"/>
      <c r="X1967" s="1703"/>
    </row>
    <row r="1968" spans="15:24" x14ac:dyDescent="0.55000000000000004">
      <c r="O1968" s="1703"/>
      <c r="V1968" s="1703"/>
      <c r="X1968" s="1703"/>
    </row>
    <row r="1969" spans="15:24" x14ac:dyDescent="0.55000000000000004">
      <c r="O1969" s="1703"/>
      <c r="V1969" s="1703"/>
      <c r="X1969" s="1703"/>
    </row>
    <row r="1970" spans="15:24" x14ac:dyDescent="0.55000000000000004">
      <c r="O1970" s="1703"/>
      <c r="V1970" s="1703"/>
      <c r="X1970" s="1703"/>
    </row>
    <row r="1971" spans="15:24" x14ac:dyDescent="0.55000000000000004">
      <c r="O1971" s="1703"/>
      <c r="V1971" s="1703"/>
      <c r="X1971" s="1703"/>
    </row>
    <row r="1972" spans="15:24" x14ac:dyDescent="0.55000000000000004">
      <c r="O1972" s="1703"/>
      <c r="V1972" s="1703"/>
      <c r="X1972" s="1703"/>
    </row>
    <row r="1973" spans="15:24" x14ac:dyDescent="0.55000000000000004">
      <c r="O1973" s="1703"/>
      <c r="V1973" s="1703"/>
      <c r="X1973" s="1703"/>
    </row>
    <row r="1974" spans="15:24" x14ac:dyDescent="0.55000000000000004">
      <c r="O1974" s="1703"/>
      <c r="V1974" s="1703"/>
      <c r="X1974" s="1703"/>
    </row>
    <row r="1975" spans="15:24" x14ac:dyDescent="0.55000000000000004">
      <c r="O1975" s="1703"/>
      <c r="V1975" s="1703"/>
      <c r="X1975" s="1703"/>
    </row>
    <row r="1976" spans="15:24" x14ac:dyDescent="0.55000000000000004">
      <c r="O1976" s="1703"/>
      <c r="V1976" s="1703"/>
      <c r="X1976" s="1703"/>
    </row>
    <row r="1977" spans="15:24" x14ac:dyDescent="0.55000000000000004">
      <c r="O1977" s="1703"/>
      <c r="V1977" s="1703"/>
      <c r="X1977" s="1703"/>
    </row>
    <row r="1978" spans="15:24" x14ac:dyDescent="0.55000000000000004">
      <c r="O1978" s="1703"/>
      <c r="V1978" s="1703"/>
      <c r="X1978" s="1703"/>
    </row>
    <row r="1979" spans="15:24" x14ac:dyDescent="0.55000000000000004">
      <c r="O1979" s="1703"/>
      <c r="V1979" s="1703"/>
      <c r="X1979" s="1703"/>
    </row>
    <row r="1980" spans="15:24" x14ac:dyDescent="0.55000000000000004">
      <c r="O1980" s="1703"/>
      <c r="V1980" s="1703"/>
      <c r="X1980" s="1703"/>
    </row>
    <row r="1981" spans="15:24" x14ac:dyDescent="0.55000000000000004">
      <c r="O1981" s="1703"/>
      <c r="V1981" s="1703"/>
      <c r="X1981" s="1703"/>
    </row>
    <row r="1982" spans="15:24" x14ac:dyDescent="0.55000000000000004">
      <c r="O1982" s="1703"/>
      <c r="V1982" s="1703"/>
      <c r="X1982" s="1703"/>
    </row>
    <row r="1983" spans="15:24" x14ac:dyDescent="0.55000000000000004">
      <c r="O1983" s="1703"/>
      <c r="V1983" s="1703"/>
      <c r="X1983" s="1703"/>
    </row>
    <row r="1984" spans="15:24" x14ac:dyDescent="0.55000000000000004">
      <c r="O1984" s="1703"/>
      <c r="V1984" s="1703"/>
      <c r="X1984" s="1703"/>
    </row>
    <row r="1985" spans="15:24" x14ac:dyDescent="0.55000000000000004">
      <c r="O1985" s="1703"/>
      <c r="V1985" s="1703"/>
      <c r="X1985" s="1703"/>
    </row>
    <row r="1986" spans="15:24" x14ac:dyDescent="0.55000000000000004">
      <c r="O1986" s="1703"/>
      <c r="V1986" s="1703"/>
      <c r="X1986" s="1703"/>
    </row>
    <row r="1987" spans="15:24" x14ac:dyDescent="0.55000000000000004">
      <c r="O1987" s="1703"/>
      <c r="V1987" s="1703"/>
      <c r="X1987" s="1703"/>
    </row>
    <row r="1988" spans="15:24" x14ac:dyDescent="0.55000000000000004">
      <c r="O1988" s="1703"/>
      <c r="V1988" s="1703"/>
      <c r="X1988" s="1703"/>
    </row>
    <row r="1989" spans="15:24" x14ac:dyDescent="0.55000000000000004">
      <c r="O1989" s="1703"/>
      <c r="V1989" s="1703"/>
      <c r="X1989" s="1703"/>
    </row>
    <row r="1990" spans="15:24" x14ac:dyDescent="0.55000000000000004">
      <c r="O1990" s="1703"/>
      <c r="V1990" s="1703"/>
      <c r="X1990" s="1703"/>
    </row>
    <row r="1991" spans="15:24" x14ac:dyDescent="0.55000000000000004">
      <c r="O1991" s="1703"/>
      <c r="V1991" s="1703"/>
      <c r="X1991" s="1703"/>
    </row>
    <row r="1992" spans="15:24" x14ac:dyDescent="0.55000000000000004">
      <c r="O1992" s="1703"/>
      <c r="V1992" s="1703"/>
      <c r="X1992" s="1703"/>
    </row>
    <row r="1993" spans="15:24" x14ac:dyDescent="0.55000000000000004">
      <c r="O1993" s="1703"/>
      <c r="V1993" s="1703"/>
      <c r="X1993" s="1703"/>
    </row>
    <row r="1994" spans="15:24" x14ac:dyDescent="0.55000000000000004">
      <c r="O1994" s="1703"/>
      <c r="V1994" s="1703"/>
      <c r="X1994" s="1703"/>
    </row>
    <row r="1995" spans="15:24" x14ac:dyDescent="0.55000000000000004">
      <c r="O1995" s="1703"/>
      <c r="V1995" s="1703"/>
      <c r="X1995" s="1703"/>
    </row>
    <row r="1996" spans="15:24" x14ac:dyDescent="0.55000000000000004">
      <c r="O1996" s="1703"/>
      <c r="V1996" s="1703"/>
      <c r="X1996" s="1703"/>
    </row>
    <row r="1997" spans="15:24" x14ac:dyDescent="0.55000000000000004">
      <c r="O1997" s="1703"/>
      <c r="V1997" s="1703"/>
      <c r="X1997" s="1703"/>
    </row>
    <row r="1998" spans="15:24" x14ac:dyDescent="0.55000000000000004">
      <c r="O1998" s="1703"/>
      <c r="V1998" s="1703"/>
      <c r="X1998" s="1703"/>
    </row>
    <row r="1999" spans="15:24" x14ac:dyDescent="0.55000000000000004">
      <c r="O1999" s="1703"/>
      <c r="V1999" s="1703"/>
      <c r="X1999" s="1703"/>
    </row>
    <row r="2000" spans="15:24" x14ac:dyDescent="0.55000000000000004">
      <c r="O2000" s="1703"/>
      <c r="V2000" s="1703"/>
      <c r="X2000" s="1703"/>
    </row>
    <row r="2001" spans="15:24" x14ac:dyDescent="0.55000000000000004">
      <c r="O2001" s="1703"/>
      <c r="V2001" s="1703"/>
      <c r="X2001" s="1703"/>
    </row>
    <row r="2002" spans="15:24" x14ac:dyDescent="0.55000000000000004">
      <c r="O2002" s="1703"/>
      <c r="V2002" s="1703"/>
      <c r="X2002" s="1703"/>
    </row>
    <row r="2003" spans="15:24" x14ac:dyDescent="0.55000000000000004">
      <c r="O2003" s="1703"/>
      <c r="V2003" s="1703"/>
      <c r="X2003" s="1703"/>
    </row>
    <row r="2004" spans="15:24" x14ac:dyDescent="0.55000000000000004">
      <c r="O2004" s="1703"/>
      <c r="V2004" s="1703"/>
      <c r="X2004" s="1703"/>
    </row>
    <row r="2005" spans="15:24" x14ac:dyDescent="0.55000000000000004">
      <c r="O2005" s="1703"/>
      <c r="V2005" s="1703"/>
      <c r="X2005" s="1703"/>
    </row>
    <row r="2006" spans="15:24" x14ac:dyDescent="0.55000000000000004">
      <c r="O2006" s="1703"/>
      <c r="V2006" s="1703"/>
      <c r="X2006" s="1703"/>
    </row>
    <row r="2007" spans="15:24" x14ac:dyDescent="0.55000000000000004">
      <c r="O2007" s="1703"/>
      <c r="V2007" s="1703"/>
      <c r="X2007" s="1703"/>
    </row>
    <row r="2008" spans="15:24" x14ac:dyDescent="0.55000000000000004">
      <c r="O2008" s="1703"/>
      <c r="V2008" s="1703"/>
      <c r="X2008" s="1703"/>
    </row>
    <row r="2009" spans="15:24" x14ac:dyDescent="0.55000000000000004">
      <c r="O2009" s="1703"/>
      <c r="V2009" s="1703"/>
      <c r="X2009" s="1703"/>
    </row>
    <row r="2010" spans="15:24" x14ac:dyDescent="0.55000000000000004">
      <c r="O2010" s="1703"/>
      <c r="V2010" s="1703"/>
      <c r="X2010" s="1703"/>
    </row>
    <row r="2011" spans="15:24" x14ac:dyDescent="0.55000000000000004">
      <c r="O2011" s="1703"/>
      <c r="V2011" s="1703"/>
      <c r="X2011" s="1703"/>
    </row>
    <row r="2012" spans="15:24" x14ac:dyDescent="0.55000000000000004">
      <c r="O2012" s="1703"/>
      <c r="V2012" s="1703"/>
      <c r="X2012" s="1703"/>
    </row>
    <row r="2013" spans="15:24" x14ac:dyDescent="0.55000000000000004">
      <c r="O2013" s="1703"/>
      <c r="V2013" s="1703"/>
      <c r="X2013" s="1703"/>
    </row>
    <row r="2014" spans="15:24" x14ac:dyDescent="0.55000000000000004">
      <c r="O2014" s="1703"/>
      <c r="V2014" s="1703"/>
      <c r="X2014" s="1703"/>
    </row>
    <row r="2015" spans="15:24" x14ac:dyDescent="0.55000000000000004">
      <c r="O2015" s="1703"/>
      <c r="V2015" s="1703"/>
      <c r="X2015" s="1703"/>
    </row>
    <row r="2016" spans="15:24" x14ac:dyDescent="0.55000000000000004">
      <c r="O2016" s="1703"/>
      <c r="V2016" s="1703"/>
      <c r="X2016" s="1703"/>
    </row>
    <row r="2017" spans="15:24" x14ac:dyDescent="0.55000000000000004">
      <c r="O2017" s="1703"/>
      <c r="V2017" s="1703"/>
      <c r="X2017" s="1703"/>
    </row>
    <row r="2018" spans="15:24" x14ac:dyDescent="0.55000000000000004">
      <c r="O2018" s="1703"/>
      <c r="V2018" s="1703"/>
      <c r="X2018" s="1703"/>
    </row>
    <row r="2019" spans="15:24" x14ac:dyDescent="0.55000000000000004">
      <c r="O2019" s="1703"/>
      <c r="V2019" s="1703"/>
      <c r="X2019" s="1703"/>
    </row>
    <row r="2020" spans="15:24" x14ac:dyDescent="0.55000000000000004">
      <c r="O2020" s="1703"/>
      <c r="V2020" s="1703"/>
      <c r="X2020" s="1703"/>
    </row>
    <row r="2021" spans="15:24" x14ac:dyDescent="0.55000000000000004">
      <c r="O2021" s="1703"/>
      <c r="V2021" s="1703"/>
      <c r="X2021" s="1703"/>
    </row>
    <row r="2022" spans="15:24" x14ac:dyDescent="0.55000000000000004">
      <c r="O2022" s="1703"/>
      <c r="V2022" s="1703"/>
      <c r="X2022" s="1703"/>
    </row>
    <row r="2023" spans="15:24" x14ac:dyDescent="0.55000000000000004">
      <c r="O2023" s="1703"/>
      <c r="V2023" s="1703"/>
      <c r="X2023" s="1703"/>
    </row>
    <row r="2024" spans="15:24" x14ac:dyDescent="0.55000000000000004">
      <c r="O2024" s="1703"/>
      <c r="V2024" s="1703"/>
      <c r="X2024" s="1703"/>
    </row>
    <row r="2025" spans="15:24" x14ac:dyDescent="0.55000000000000004">
      <c r="O2025" s="1703"/>
      <c r="V2025" s="1703"/>
      <c r="X2025" s="1703"/>
    </row>
    <row r="2026" spans="15:24" x14ac:dyDescent="0.55000000000000004">
      <c r="O2026" s="1703"/>
      <c r="V2026" s="1703"/>
      <c r="X2026" s="1703"/>
    </row>
    <row r="2027" spans="15:24" x14ac:dyDescent="0.55000000000000004">
      <c r="O2027" s="1703"/>
      <c r="V2027" s="1703"/>
      <c r="X2027" s="1703"/>
    </row>
    <row r="2028" spans="15:24" x14ac:dyDescent="0.55000000000000004">
      <c r="O2028" s="1703"/>
      <c r="V2028" s="1703"/>
      <c r="X2028" s="1703"/>
    </row>
    <row r="2029" spans="15:24" x14ac:dyDescent="0.55000000000000004">
      <c r="O2029" s="1703"/>
      <c r="V2029" s="1703"/>
      <c r="X2029" s="1703"/>
    </row>
    <row r="2030" spans="15:24" x14ac:dyDescent="0.55000000000000004">
      <c r="O2030" s="1703"/>
      <c r="V2030" s="1703"/>
      <c r="X2030" s="1703"/>
    </row>
    <row r="2031" spans="15:24" x14ac:dyDescent="0.55000000000000004">
      <c r="O2031" s="1703"/>
      <c r="V2031" s="1703"/>
      <c r="X2031" s="1703"/>
    </row>
    <row r="2032" spans="15:24" x14ac:dyDescent="0.55000000000000004">
      <c r="O2032" s="1703"/>
      <c r="V2032" s="1703"/>
      <c r="X2032" s="1703"/>
    </row>
    <row r="2033" spans="15:24" x14ac:dyDescent="0.55000000000000004">
      <c r="O2033" s="1703"/>
      <c r="V2033" s="1703"/>
      <c r="X2033" s="1703"/>
    </row>
    <row r="2034" spans="15:24" x14ac:dyDescent="0.55000000000000004">
      <c r="O2034" s="1703"/>
      <c r="V2034" s="1703"/>
      <c r="X2034" s="1703"/>
    </row>
    <row r="2035" spans="15:24" x14ac:dyDescent="0.55000000000000004">
      <c r="O2035" s="1703"/>
      <c r="V2035" s="1703"/>
      <c r="X2035" s="1703"/>
    </row>
    <row r="2036" spans="15:24" x14ac:dyDescent="0.55000000000000004">
      <c r="O2036" s="1703"/>
      <c r="V2036" s="1703"/>
      <c r="X2036" s="1703"/>
    </row>
    <row r="2037" spans="15:24" x14ac:dyDescent="0.55000000000000004">
      <c r="O2037" s="1703"/>
      <c r="V2037" s="1703"/>
      <c r="X2037" s="1703"/>
    </row>
    <row r="2038" spans="15:24" x14ac:dyDescent="0.55000000000000004">
      <c r="O2038" s="1703"/>
      <c r="V2038" s="1703"/>
      <c r="X2038" s="1703"/>
    </row>
    <row r="2039" spans="15:24" x14ac:dyDescent="0.55000000000000004">
      <c r="O2039" s="1703"/>
      <c r="V2039" s="1703"/>
      <c r="X2039" s="1703"/>
    </row>
    <row r="2040" spans="15:24" x14ac:dyDescent="0.55000000000000004">
      <c r="O2040" s="1703"/>
      <c r="V2040" s="1703"/>
      <c r="X2040" s="1703"/>
    </row>
    <row r="2041" spans="15:24" x14ac:dyDescent="0.55000000000000004">
      <c r="O2041" s="1703"/>
      <c r="V2041" s="1703"/>
      <c r="X2041" s="1703"/>
    </row>
    <row r="2042" spans="15:24" x14ac:dyDescent="0.55000000000000004">
      <c r="O2042" s="1703"/>
      <c r="V2042" s="1703"/>
      <c r="X2042" s="1703"/>
    </row>
    <row r="2043" spans="15:24" x14ac:dyDescent="0.55000000000000004">
      <c r="O2043" s="1703"/>
      <c r="V2043" s="1703"/>
      <c r="X2043" s="1703"/>
    </row>
    <row r="2044" spans="15:24" x14ac:dyDescent="0.55000000000000004">
      <c r="O2044" s="1703"/>
      <c r="V2044" s="1703"/>
      <c r="X2044" s="1703"/>
    </row>
    <row r="2045" spans="15:24" x14ac:dyDescent="0.55000000000000004">
      <c r="O2045" s="1703"/>
      <c r="V2045" s="1703"/>
      <c r="X2045" s="1703"/>
    </row>
    <row r="2046" spans="15:24" x14ac:dyDescent="0.55000000000000004">
      <c r="O2046" s="1703"/>
      <c r="V2046" s="1703"/>
      <c r="X2046" s="1703"/>
    </row>
    <row r="2047" spans="15:24" x14ac:dyDescent="0.55000000000000004">
      <c r="O2047" s="1703"/>
      <c r="V2047" s="1703"/>
      <c r="X2047" s="1703"/>
    </row>
    <row r="2048" spans="15:24" x14ac:dyDescent="0.55000000000000004">
      <c r="O2048" s="1703"/>
      <c r="V2048" s="1703"/>
      <c r="X2048" s="1703"/>
    </row>
    <row r="2049" spans="15:24" x14ac:dyDescent="0.55000000000000004">
      <c r="O2049" s="1703"/>
      <c r="V2049" s="1703"/>
      <c r="X2049" s="1703"/>
    </row>
    <row r="2050" spans="15:24" x14ac:dyDescent="0.55000000000000004">
      <c r="O2050" s="1703"/>
      <c r="V2050" s="1703"/>
      <c r="X2050" s="1703"/>
    </row>
    <row r="2051" spans="15:24" x14ac:dyDescent="0.55000000000000004">
      <c r="O2051" s="1703"/>
      <c r="V2051" s="1703"/>
      <c r="X2051" s="1703"/>
    </row>
    <row r="2052" spans="15:24" x14ac:dyDescent="0.55000000000000004">
      <c r="O2052" s="1703"/>
      <c r="V2052" s="1703"/>
      <c r="X2052" s="1703"/>
    </row>
    <row r="2053" spans="15:24" x14ac:dyDescent="0.55000000000000004">
      <c r="O2053" s="1703"/>
      <c r="V2053" s="1703"/>
      <c r="X2053" s="1703"/>
    </row>
    <row r="2054" spans="15:24" x14ac:dyDescent="0.55000000000000004">
      <c r="O2054" s="1703"/>
      <c r="V2054" s="1703"/>
      <c r="X2054" s="1703"/>
    </row>
    <row r="2055" spans="15:24" x14ac:dyDescent="0.55000000000000004">
      <c r="O2055" s="1703"/>
      <c r="V2055" s="1703"/>
      <c r="X2055" s="1703"/>
    </row>
    <row r="2056" spans="15:24" x14ac:dyDescent="0.55000000000000004">
      <c r="O2056" s="1703"/>
      <c r="V2056" s="1703"/>
      <c r="X2056" s="1703"/>
    </row>
    <row r="2057" spans="15:24" x14ac:dyDescent="0.55000000000000004">
      <c r="O2057" s="1703"/>
      <c r="V2057" s="1703"/>
      <c r="X2057" s="1703"/>
    </row>
    <row r="2058" spans="15:24" x14ac:dyDescent="0.55000000000000004">
      <c r="O2058" s="1703"/>
      <c r="V2058" s="1703"/>
      <c r="X2058" s="1703"/>
    </row>
    <row r="2059" spans="15:24" x14ac:dyDescent="0.55000000000000004">
      <c r="O2059" s="1703"/>
      <c r="V2059" s="1703"/>
      <c r="X2059" s="1703"/>
    </row>
    <row r="2060" spans="15:24" x14ac:dyDescent="0.55000000000000004">
      <c r="O2060" s="1703"/>
      <c r="V2060" s="1703"/>
      <c r="X2060" s="1703"/>
    </row>
    <row r="2061" spans="15:24" x14ac:dyDescent="0.55000000000000004">
      <c r="O2061" s="1703"/>
      <c r="V2061" s="1703"/>
      <c r="X2061" s="1703"/>
    </row>
    <row r="2062" spans="15:24" x14ac:dyDescent="0.55000000000000004">
      <c r="O2062" s="1703"/>
      <c r="V2062" s="1703"/>
      <c r="X2062" s="1703"/>
    </row>
    <row r="2063" spans="15:24" x14ac:dyDescent="0.55000000000000004">
      <c r="O2063" s="1703"/>
      <c r="V2063" s="1703"/>
      <c r="X2063" s="1703"/>
    </row>
    <row r="2064" spans="15:24" x14ac:dyDescent="0.55000000000000004">
      <c r="O2064" s="1703"/>
      <c r="V2064" s="1703"/>
      <c r="X2064" s="1703"/>
    </row>
    <row r="2065" spans="15:24" x14ac:dyDescent="0.55000000000000004">
      <c r="O2065" s="1703"/>
      <c r="V2065" s="1703"/>
      <c r="X2065" s="1703"/>
    </row>
    <row r="2066" spans="15:24" x14ac:dyDescent="0.55000000000000004">
      <c r="O2066" s="1703"/>
      <c r="V2066" s="1703"/>
      <c r="X2066" s="1703"/>
    </row>
    <row r="2067" spans="15:24" x14ac:dyDescent="0.55000000000000004">
      <c r="O2067" s="1703"/>
      <c r="V2067" s="1703"/>
      <c r="X2067" s="1703"/>
    </row>
    <row r="2068" spans="15:24" x14ac:dyDescent="0.55000000000000004">
      <c r="O2068" s="1703"/>
      <c r="V2068" s="1703"/>
      <c r="X2068" s="1703"/>
    </row>
    <row r="2069" spans="15:24" x14ac:dyDescent="0.55000000000000004">
      <c r="O2069" s="1703"/>
      <c r="V2069" s="1703"/>
      <c r="X2069" s="1703"/>
    </row>
    <row r="2070" spans="15:24" x14ac:dyDescent="0.55000000000000004">
      <c r="O2070" s="1703"/>
      <c r="V2070" s="1703"/>
      <c r="X2070" s="1703"/>
    </row>
    <row r="2071" spans="15:24" x14ac:dyDescent="0.55000000000000004">
      <c r="O2071" s="1703"/>
      <c r="V2071" s="1703"/>
      <c r="X2071" s="1703"/>
    </row>
    <row r="2072" spans="15:24" x14ac:dyDescent="0.55000000000000004">
      <c r="O2072" s="1703"/>
      <c r="V2072" s="1703"/>
      <c r="X2072" s="1703"/>
    </row>
    <row r="2073" spans="15:24" x14ac:dyDescent="0.55000000000000004">
      <c r="O2073" s="1703"/>
      <c r="V2073" s="1703"/>
      <c r="X2073" s="1703"/>
    </row>
    <row r="2074" spans="15:24" x14ac:dyDescent="0.55000000000000004">
      <c r="O2074" s="1703"/>
      <c r="V2074" s="1703"/>
      <c r="X2074" s="1703"/>
    </row>
    <row r="2075" spans="15:24" x14ac:dyDescent="0.55000000000000004">
      <c r="O2075" s="1703"/>
      <c r="V2075" s="1703"/>
      <c r="X2075" s="1703"/>
    </row>
    <row r="2076" spans="15:24" x14ac:dyDescent="0.55000000000000004">
      <c r="O2076" s="1703"/>
      <c r="V2076" s="1703"/>
      <c r="X2076" s="1703"/>
    </row>
    <row r="2077" spans="15:24" x14ac:dyDescent="0.55000000000000004">
      <c r="O2077" s="1703"/>
      <c r="V2077" s="1703"/>
      <c r="X2077" s="1703"/>
    </row>
    <row r="2078" spans="15:24" x14ac:dyDescent="0.55000000000000004">
      <c r="O2078" s="1703"/>
      <c r="V2078" s="1703"/>
      <c r="X2078" s="1703"/>
    </row>
    <row r="2079" spans="15:24" x14ac:dyDescent="0.55000000000000004">
      <c r="O2079" s="1703"/>
      <c r="V2079" s="1703"/>
      <c r="X2079" s="1703"/>
    </row>
    <row r="2080" spans="15:24" x14ac:dyDescent="0.55000000000000004">
      <c r="O2080" s="1703"/>
      <c r="V2080" s="1703"/>
      <c r="X2080" s="1703"/>
    </row>
    <row r="2081" spans="15:24" x14ac:dyDescent="0.55000000000000004">
      <c r="O2081" s="1703"/>
      <c r="V2081" s="1703"/>
      <c r="X2081" s="1703"/>
    </row>
    <row r="2082" spans="15:24" x14ac:dyDescent="0.55000000000000004">
      <c r="O2082" s="1703"/>
      <c r="V2082" s="1703"/>
      <c r="X2082" s="1703"/>
    </row>
    <row r="2083" spans="15:24" x14ac:dyDescent="0.55000000000000004">
      <c r="O2083" s="1703"/>
      <c r="V2083" s="1703"/>
      <c r="X2083" s="1703"/>
    </row>
    <row r="2084" spans="15:24" x14ac:dyDescent="0.55000000000000004">
      <c r="O2084" s="1703"/>
      <c r="V2084" s="1703"/>
      <c r="X2084" s="1703"/>
    </row>
    <row r="2085" spans="15:24" x14ac:dyDescent="0.55000000000000004">
      <c r="O2085" s="1703"/>
      <c r="V2085" s="1703"/>
      <c r="X2085" s="1703"/>
    </row>
    <row r="2086" spans="15:24" x14ac:dyDescent="0.55000000000000004">
      <c r="O2086" s="1703"/>
      <c r="V2086" s="1703"/>
      <c r="X2086" s="1703"/>
    </row>
    <row r="2087" spans="15:24" x14ac:dyDescent="0.55000000000000004">
      <c r="O2087" s="1703"/>
      <c r="V2087" s="1703"/>
      <c r="X2087" s="1703"/>
    </row>
    <row r="2088" spans="15:24" x14ac:dyDescent="0.55000000000000004">
      <c r="O2088" s="1703"/>
      <c r="V2088" s="1703"/>
      <c r="X2088" s="1703"/>
    </row>
    <row r="2089" spans="15:24" x14ac:dyDescent="0.55000000000000004">
      <c r="O2089" s="1703"/>
      <c r="V2089" s="1703"/>
      <c r="X2089" s="1703"/>
    </row>
    <row r="2090" spans="15:24" x14ac:dyDescent="0.55000000000000004">
      <c r="O2090" s="1703"/>
      <c r="V2090" s="1703"/>
      <c r="X2090" s="1703"/>
    </row>
    <row r="2091" spans="15:24" x14ac:dyDescent="0.55000000000000004">
      <c r="O2091" s="1703"/>
      <c r="V2091" s="1703"/>
      <c r="X2091" s="1703"/>
    </row>
    <row r="2092" spans="15:24" x14ac:dyDescent="0.55000000000000004">
      <c r="O2092" s="1703"/>
      <c r="V2092" s="1703"/>
      <c r="X2092" s="1703"/>
    </row>
    <row r="2093" spans="15:24" x14ac:dyDescent="0.55000000000000004">
      <c r="O2093" s="1703"/>
      <c r="V2093" s="1703"/>
      <c r="X2093" s="1703"/>
    </row>
    <row r="2094" spans="15:24" x14ac:dyDescent="0.55000000000000004">
      <c r="O2094" s="1703"/>
      <c r="V2094" s="1703"/>
      <c r="X2094" s="1703"/>
    </row>
    <row r="2095" spans="15:24" x14ac:dyDescent="0.55000000000000004">
      <c r="O2095" s="1703"/>
      <c r="V2095" s="1703"/>
      <c r="X2095" s="1703"/>
    </row>
    <row r="2096" spans="15:24" x14ac:dyDescent="0.55000000000000004">
      <c r="O2096" s="1703"/>
      <c r="V2096" s="1703"/>
      <c r="X2096" s="1703"/>
    </row>
    <row r="2097" spans="15:24" x14ac:dyDescent="0.55000000000000004">
      <c r="O2097" s="1703"/>
      <c r="V2097" s="1703"/>
      <c r="X2097" s="1703"/>
    </row>
    <row r="2098" spans="15:24" x14ac:dyDescent="0.55000000000000004">
      <c r="O2098" s="1703"/>
      <c r="V2098" s="1703"/>
      <c r="X2098" s="1703"/>
    </row>
    <row r="2099" spans="15:24" x14ac:dyDescent="0.55000000000000004">
      <c r="O2099" s="1703"/>
      <c r="V2099" s="1703"/>
      <c r="X2099" s="1703"/>
    </row>
    <row r="2100" spans="15:24" x14ac:dyDescent="0.55000000000000004">
      <c r="O2100" s="1703"/>
      <c r="V2100" s="1703"/>
      <c r="X2100" s="1703"/>
    </row>
    <row r="2101" spans="15:24" x14ac:dyDescent="0.55000000000000004">
      <c r="O2101" s="1703"/>
      <c r="V2101" s="1703"/>
      <c r="X2101" s="1703"/>
    </row>
    <row r="2102" spans="15:24" x14ac:dyDescent="0.55000000000000004">
      <c r="O2102" s="1703"/>
      <c r="V2102" s="1703"/>
      <c r="X2102" s="1703"/>
    </row>
    <row r="2103" spans="15:24" x14ac:dyDescent="0.55000000000000004">
      <c r="O2103" s="1703"/>
      <c r="V2103" s="1703"/>
      <c r="X2103" s="1703"/>
    </row>
    <row r="2104" spans="15:24" x14ac:dyDescent="0.55000000000000004">
      <c r="O2104" s="1703"/>
      <c r="V2104" s="1703"/>
      <c r="X2104" s="1703"/>
    </row>
    <row r="2105" spans="15:24" x14ac:dyDescent="0.55000000000000004">
      <c r="O2105" s="1703"/>
      <c r="V2105" s="1703"/>
      <c r="X2105" s="1703"/>
    </row>
    <row r="2106" spans="15:24" x14ac:dyDescent="0.55000000000000004">
      <c r="O2106" s="1703"/>
      <c r="V2106" s="1703"/>
      <c r="X2106" s="1703"/>
    </row>
    <row r="2107" spans="15:24" x14ac:dyDescent="0.55000000000000004">
      <c r="O2107" s="1703"/>
      <c r="V2107" s="1703"/>
      <c r="X2107" s="1703"/>
    </row>
    <row r="2108" spans="15:24" x14ac:dyDescent="0.55000000000000004">
      <c r="O2108" s="1703"/>
      <c r="V2108" s="1703"/>
      <c r="X2108" s="1703"/>
    </row>
    <row r="2109" spans="15:24" x14ac:dyDescent="0.55000000000000004">
      <c r="O2109" s="1703"/>
      <c r="V2109" s="1703"/>
      <c r="X2109" s="1703"/>
    </row>
    <row r="2110" spans="15:24" x14ac:dyDescent="0.55000000000000004">
      <c r="O2110" s="1703"/>
      <c r="V2110" s="1703"/>
      <c r="X2110" s="1703"/>
    </row>
    <row r="2111" spans="15:24" x14ac:dyDescent="0.55000000000000004">
      <c r="O2111" s="1703"/>
      <c r="V2111" s="1703"/>
      <c r="X2111" s="1703"/>
    </row>
    <row r="2112" spans="15:24" x14ac:dyDescent="0.55000000000000004">
      <c r="O2112" s="1703"/>
      <c r="V2112" s="1703"/>
      <c r="X2112" s="1703"/>
    </row>
    <row r="2113" spans="15:24" x14ac:dyDescent="0.55000000000000004">
      <c r="O2113" s="1703"/>
      <c r="V2113" s="1703"/>
      <c r="X2113" s="1703"/>
    </row>
    <row r="2114" spans="15:24" x14ac:dyDescent="0.55000000000000004">
      <c r="O2114" s="1703"/>
      <c r="V2114" s="1703"/>
      <c r="X2114" s="1703"/>
    </row>
    <row r="2115" spans="15:24" x14ac:dyDescent="0.55000000000000004">
      <c r="O2115" s="1703"/>
      <c r="V2115" s="1703"/>
      <c r="X2115" s="1703"/>
    </row>
    <row r="2116" spans="15:24" x14ac:dyDescent="0.55000000000000004">
      <c r="O2116" s="1703"/>
      <c r="V2116" s="1703"/>
      <c r="X2116" s="1703"/>
    </row>
    <row r="2117" spans="15:24" x14ac:dyDescent="0.55000000000000004">
      <c r="O2117" s="1703"/>
      <c r="V2117" s="1703"/>
      <c r="X2117" s="1703"/>
    </row>
    <row r="2118" spans="15:24" x14ac:dyDescent="0.55000000000000004">
      <c r="O2118" s="1703"/>
      <c r="V2118" s="1703"/>
      <c r="X2118" s="1703"/>
    </row>
    <row r="2119" spans="15:24" x14ac:dyDescent="0.55000000000000004">
      <c r="O2119" s="1703"/>
      <c r="V2119" s="1703"/>
      <c r="X2119" s="1703"/>
    </row>
    <row r="2120" spans="15:24" x14ac:dyDescent="0.55000000000000004">
      <c r="O2120" s="1703"/>
      <c r="V2120" s="1703"/>
      <c r="X2120" s="1703"/>
    </row>
    <row r="2121" spans="15:24" x14ac:dyDescent="0.55000000000000004">
      <c r="O2121" s="1703"/>
      <c r="V2121" s="1703"/>
      <c r="X2121" s="1703"/>
    </row>
    <row r="2122" spans="15:24" x14ac:dyDescent="0.55000000000000004">
      <c r="O2122" s="1703"/>
      <c r="V2122" s="1703"/>
      <c r="X2122" s="1703"/>
    </row>
    <row r="2123" spans="15:24" x14ac:dyDescent="0.55000000000000004">
      <c r="O2123" s="1703"/>
      <c r="V2123" s="1703"/>
      <c r="X2123" s="1703"/>
    </row>
    <row r="2124" spans="15:24" x14ac:dyDescent="0.55000000000000004">
      <c r="O2124" s="1703"/>
      <c r="V2124" s="1703"/>
      <c r="X2124" s="1703"/>
    </row>
    <row r="2125" spans="15:24" x14ac:dyDescent="0.55000000000000004">
      <c r="O2125" s="1703"/>
      <c r="V2125" s="1703"/>
      <c r="X2125" s="1703"/>
    </row>
    <row r="2126" spans="15:24" x14ac:dyDescent="0.55000000000000004">
      <c r="O2126" s="1703"/>
      <c r="V2126" s="1703"/>
      <c r="X2126" s="1703"/>
    </row>
    <row r="2127" spans="15:24" x14ac:dyDescent="0.55000000000000004">
      <c r="O2127" s="1703"/>
      <c r="V2127" s="1703"/>
      <c r="X2127" s="1703"/>
    </row>
    <row r="2128" spans="15:24" x14ac:dyDescent="0.55000000000000004">
      <c r="O2128" s="1703"/>
      <c r="V2128" s="1703"/>
      <c r="X2128" s="1703"/>
    </row>
    <row r="2129" spans="15:24" x14ac:dyDescent="0.55000000000000004">
      <c r="O2129" s="1703"/>
      <c r="V2129" s="1703"/>
      <c r="X2129" s="1703"/>
    </row>
    <row r="2130" spans="15:24" x14ac:dyDescent="0.55000000000000004">
      <c r="O2130" s="1703"/>
      <c r="V2130" s="1703"/>
      <c r="X2130" s="1703"/>
    </row>
    <row r="2131" spans="15:24" x14ac:dyDescent="0.55000000000000004">
      <c r="O2131" s="1703"/>
      <c r="V2131" s="1703"/>
      <c r="X2131" s="1703"/>
    </row>
    <row r="2132" spans="15:24" x14ac:dyDescent="0.55000000000000004">
      <c r="O2132" s="1703"/>
      <c r="V2132" s="1703"/>
      <c r="X2132" s="1703"/>
    </row>
    <row r="2133" spans="15:24" x14ac:dyDescent="0.55000000000000004">
      <c r="O2133" s="1703"/>
      <c r="V2133" s="1703"/>
      <c r="X2133" s="1703"/>
    </row>
    <row r="2134" spans="15:24" x14ac:dyDescent="0.55000000000000004">
      <c r="O2134" s="1703"/>
      <c r="V2134" s="1703"/>
      <c r="X2134" s="1703"/>
    </row>
    <row r="2135" spans="15:24" x14ac:dyDescent="0.55000000000000004">
      <c r="O2135" s="1703"/>
      <c r="V2135" s="1703"/>
      <c r="X2135" s="1703"/>
    </row>
    <row r="2136" spans="15:24" x14ac:dyDescent="0.55000000000000004">
      <c r="O2136" s="1703"/>
      <c r="V2136" s="1703"/>
      <c r="X2136" s="1703"/>
    </row>
    <row r="2137" spans="15:24" x14ac:dyDescent="0.55000000000000004">
      <c r="O2137" s="1703"/>
      <c r="V2137" s="1703"/>
      <c r="X2137" s="1703"/>
    </row>
    <row r="2138" spans="15:24" x14ac:dyDescent="0.55000000000000004">
      <c r="O2138" s="1703"/>
      <c r="V2138" s="1703"/>
      <c r="X2138" s="1703"/>
    </row>
    <row r="2139" spans="15:24" x14ac:dyDescent="0.55000000000000004">
      <c r="O2139" s="1703"/>
      <c r="V2139" s="1703"/>
      <c r="X2139" s="1703"/>
    </row>
    <row r="2140" spans="15:24" x14ac:dyDescent="0.55000000000000004">
      <c r="O2140" s="1703"/>
      <c r="V2140" s="1703"/>
      <c r="X2140" s="1703"/>
    </row>
    <row r="2141" spans="15:24" x14ac:dyDescent="0.55000000000000004">
      <c r="O2141" s="1703"/>
      <c r="V2141" s="1703"/>
      <c r="X2141" s="1703"/>
    </row>
    <row r="2142" spans="15:24" x14ac:dyDescent="0.55000000000000004">
      <c r="O2142" s="1703"/>
      <c r="V2142" s="1703"/>
      <c r="X2142" s="1703"/>
    </row>
    <row r="2143" spans="15:24" x14ac:dyDescent="0.55000000000000004">
      <c r="O2143" s="1703"/>
      <c r="V2143" s="1703"/>
      <c r="X2143" s="1703"/>
    </row>
    <row r="2144" spans="15:24" x14ac:dyDescent="0.55000000000000004">
      <c r="O2144" s="1703"/>
      <c r="V2144" s="1703"/>
      <c r="X2144" s="1703"/>
    </row>
    <row r="2145" spans="15:24" x14ac:dyDescent="0.55000000000000004">
      <c r="O2145" s="1703"/>
      <c r="V2145" s="1703"/>
      <c r="X2145" s="1703"/>
    </row>
    <row r="2146" spans="15:24" x14ac:dyDescent="0.55000000000000004">
      <c r="O2146" s="1703"/>
      <c r="V2146" s="1703"/>
      <c r="X2146" s="1703"/>
    </row>
    <row r="2147" spans="15:24" x14ac:dyDescent="0.55000000000000004">
      <c r="O2147" s="1703"/>
      <c r="V2147" s="1703"/>
      <c r="X2147" s="1703"/>
    </row>
    <row r="2148" spans="15:24" x14ac:dyDescent="0.55000000000000004">
      <c r="O2148" s="1703"/>
      <c r="V2148" s="1703"/>
      <c r="X2148" s="1703"/>
    </row>
    <row r="2149" spans="15:24" x14ac:dyDescent="0.55000000000000004">
      <c r="O2149" s="1703"/>
      <c r="V2149" s="1703"/>
      <c r="X2149" s="1703"/>
    </row>
    <row r="2150" spans="15:24" x14ac:dyDescent="0.55000000000000004">
      <c r="O2150" s="1703"/>
      <c r="V2150" s="1703"/>
      <c r="X2150" s="1703"/>
    </row>
    <row r="2151" spans="15:24" x14ac:dyDescent="0.55000000000000004">
      <c r="O2151" s="1703"/>
      <c r="V2151" s="1703"/>
      <c r="X2151" s="1703"/>
    </row>
    <row r="2152" spans="15:24" x14ac:dyDescent="0.55000000000000004">
      <c r="O2152" s="1703"/>
      <c r="V2152" s="1703"/>
      <c r="X2152" s="1703"/>
    </row>
    <row r="2153" spans="15:24" x14ac:dyDescent="0.55000000000000004">
      <c r="O2153" s="1703"/>
      <c r="V2153" s="1703"/>
      <c r="X2153" s="1703"/>
    </row>
    <row r="2154" spans="15:24" x14ac:dyDescent="0.55000000000000004">
      <c r="O2154" s="1703"/>
      <c r="V2154" s="1703"/>
      <c r="X2154" s="1703"/>
    </row>
    <row r="2155" spans="15:24" x14ac:dyDescent="0.55000000000000004">
      <c r="O2155" s="1703"/>
      <c r="V2155" s="1703"/>
      <c r="X2155" s="1703"/>
    </row>
    <row r="2156" spans="15:24" x14ac:dyDescent="0.55000000000000004">
      <c r="O2156" s="1703"/>
      <c r="V2156" s="1703"/>
      <c r="X2156" s="1703"/>
    </row>
    <row r="2157" spans="15:24" x14ac:dyDescent="0.55000000000000004">
      <c r="O2157" s="1703"/>
      <c r="V2157" s="1703"/>
      <c r="X2157" s="1703"/>
    </row>
    <row r="2158" spans="15:24" x14ac:dyDescent="0.55000000000000004">
      <c r="O2158" s="1703"/>
      <c r="V2158" s="1703"/>
      <c r="X2158" s="1703"/>
    </row>
    <row r="2159" spans="15:24" x14ac:dyDescent="0.55000000000000004">
      <c r="O2159" s="1703"/>
      <c r="V2159" s="1703"/>
      <c r="X2159" s="1703"/>
    </row>
    <row r="2160" spans="15:24" x14ac:dyDescent="0.55000000000000004">
      <c r="O2160" s="1703"/>
      <c r="V2160" s="1703"/>
      <c r="X2160" s="1703"/>
    </row>
    <row r="2161" spans="15:24" x14ac:dyDescent="0.55000000000000004">
      <c r="O2161" s="1703"/>
      <c r="V2161" s="1703"/>
      <c r="X2161" s="1703"/>
    </row>
    <row r="2162" spans="15:24" x14ac:dyDescent="0.55000000000000004">
      <c r="O2162" s="1703"/>
      <c r="V2162" s="1703"/>
      <c r="X2162" s="1703"/>
    </row>
    <row r="2163" spans="15:24" x14ac:dyDescent="0.55000000000000004">
      <c r="O2163" s="1703"/>
      <c r="V2163" s="1703"/>
      <c r="X2163" s="1703"/>
    </row>
    <row r="2164" spans="15:24" x14ac:dyDescent="0.55000000000000004">
      <c r="O2164" s="1703"/>
      <c r="V2164" s="1703"/>
      <c r="X2164" s="1703"/>
    </row>
    <row r="2165" spans="15:24" x14ac:dyDescent="0.55000000000000004">
      <c r="O2165" s="1703"/>
      <c r="V2165" s="1703"/>
      <c r="X2165" s="1703"/>
    </row>
    <row r="2166" spans="15:24" x14ac:dyDescent="0.55000000000000004">
      <c r="O2166" s="1703"/>
      <c r="V2166" s="1703"/>
      <c r="X2166" s="1703"/>
    </row>
    <row r="2167" spans="15:24" x14ac:dyDescent="0.55000000000000004">
      <c r="O2167" s="1703"/>
      <c r="V2167" s="1703"/>
      <c r="X2167" s="1703"/>
    </row>
    <row r="2168" spans="15:24" x14ac:dyDescent="0.55000000000000004">
      <c r="O2168" s="1703"/>
      <c r="V2168" s="1703"/>
      <c r="X2168" s="1703"/>
    </row>
    <row r="2169" spans="15:24" x14ac:dyDescent="0.55000000000000004">
      <c r="O2169" s="1703"/>
      <c r="V2169" s="1703"/>
      <c r="X2169" s="1703"/>
    </row>
    <row r="2170" spans="15:24" x14ac:dyDescent="0.55000000000000004">
      <c r="O2170" s="1703"/>
      <c r="V2170" s="1703"/>
      <c r="X2170" s="1703"/>
    </row>
    <row r="2171" spans="15:24" x14ac:dyDescent="0.55000000000000004">
      <c r="O2171" s="1703"/>
      <c r="V2171" s="1703"/>
      <c r="X2171" s="1703"/>
    </row>
    <row r="2172" spans="15:24" x14ac:dyDescent="0.55000000000000004">
      <c r="O2172" s="1703"/>
      <c r="V2172" s="1703"/>
      <c r="X2172" s="1703"/>
    </row>
    <row r="2173" spans="15:24" x14ac:dyDescent="0.55000000000000004">
      <c r="O2173" s="1703"/>
      <c r="V2173" s="1703"/>
      <c r="X2173" s="1703"/>
    </row>
    <row r="2174" spans="15:24" x14ac:dyDescent="0.55000000000000004">
      <c r="O2174" s="1703"/>
      <c r="V2174" s="1703"/>
      <c r="X2174" s="1703"/>
    </row>
    <row r="2175" spans="15:24" x14ac:dyDescent="0.55000000000000004">
      <c r="O2175" s="1703"/>
      <c r="V2175" s="1703"/>
      <c r="X2175" s="1703"/>
    </row>
    <row r="2176" spans="15:24" x14ac:dyDescent="0.55000000000000004">
      <c r="O2176" s="1703"/>
      <c r="V2176" s="1703"/>
      <c r="X2176" s="1703"/>
    </row>
    <row r="2177" spans="15:24" x14ac:dyDescent="0.55000000000000004">
      <c r="O2177" s="1703"/>
      <c r="V2177" s="1703"/>
      <c r="X2177" s="1703"/>
    </row>
    <row r="2178" spans="15:24" x14ac:dyDescent="0.55000000000000004">
      <c r="O2178" s="1703"/>
      <c r="V2178" s="1703"/>
      <c r="X2178" s="1703"/>
    </row>
    <row r="2179" spans="15:24" x14ac:dyDescent="0.55000000000000004">
      <c r="O2179" s="1703"/>
      <c r="V2179" s="1703"/>
      <c r="X2179" s="1703"/>
    </row>
    <row r="2180" spans="15:24" x14ac:dyDescent="0.55000000000000004">
      <c r="O2180" s="1703"/>
      <c r="V2180" s="1703"/>
      <c r="X2180" s="1703"/>
    </row>
    <row r="2181" spans="15:24" x14ac:dyDescent="0.55000000000000004">
      <c r="O2181" s="1703"/>
      <c r="V2181" s="1703"/>
      <c r="X2181" s="1703"/>
    </row>
    <row r="2182" spans="15:24" x14ac:dyDescent="0.55000000000000004">
      <c r="O2182" s="1703"/>
      <c r="V2182" s="1703"/>
      <c r="X2182" s="1703"/>
    </row>
    <row r="2183" spans="15:24" x14ac:dyDescent="0.55000000000000004">
      <c r="O2183" s="1703"/>
      <c r="V2183" s="1703"/>
      <c r="X2183" s="1703"/>
    </row>
    <row r="2184" spans="15:24" x14ac:dyDescent="0.55000000000000004">
      <c r="O2184" s="1703"/>
      <c r="V2184" s="1703"/>
      <c r="X2184" s="1703"/>
    </row>
    <row r="2185" spans="15:24" x14ac:dyDescent="0.55000000000000004">
      <c r="O2185" s="1703"/>
      <c r="V2185" s="1703"/>
      <c r="X2185" s="1703"/>
    </row>
    <row r="2186" spans="15:24" x14ac:dyDescent="0.55000000000000004">
      <c r="O2186" s="1703"/>
      <c r="V2186" s="1703"/>
      <c r="X2186" s="1703"/>
    </row>
    <row r="2187" spans="15:24" x14ac:dyDescent="0.55000000000000004">
      <c r="O2187" s="1703"/>
      <c r="V2187" s="1703"/>
      <c r="X2187" s="1703"/>
    </row>
    <row r="2188" spans="15:24" x14ac:dyDescent="0.55000000000000004">
      <c r="O2188" s="1703"/>
      <c r="V2188" s="1703"/>
      <c r="X2188" s="1703"/>
    </row>
    <row r="2189" spans="15:24" x14ac:dyDescent="0.55000000000000004">
      <c r="O2189" s="1703"/>
      <c r="V2189" s="1703"/>
      <c r="X2189" s="1703"/>
    </row>
    <row r="2190" spans="15:24" x14ac:dyDescent="0.55000000000000004">
      <c r="O2190" s="1703"/>
      <c r="V2190" s="1703"/>
      <c r="X2190" s="1703"/>
    </row>
    <row r="2191" spans="15:24" x14ac:dyDescent="0.55000000000000004">
      <c r="O2191" s="1703"/>
      <c r="V2191" s="1703"/>
      <c r="X2191" s="1703"/>
    </row>
    <row r="2192" spans="15:24" x14ac:dyDescent="0.55000000000000004">
      <c r="O2192" s="1703"/>
      <c r="V2192" s="1703"/>
      <c r="X2192" s="1703"/>
    </row>
    <row r="2193" spans="15:24" x14ac:dyDescent="0.55000000000000004">
      <c r="O2193" s="1703"/>
      <c r="V2193" s="1703"/>
      <c r="X2193" s="1703"/>
    </row>
    <row r="2194" spans="15:24" x14ac:dyDescent="0.55000000000000004">
      <c r="O2194" s="1703"/>
      <c r="V2194" s="1703"/>
      <c r="X2194" s="1703"/>
    </row>
    <row r="2195" spans="15:24" x14ac:dyDescent="0.55000000000000004">
      <c r="O2195" s="1703"/>
      <c r="V2195" s="1703"/>
      <c r="X2195" s="1703"/>
    </row>
    <row r="2196" spans="15:24" x14ac:dyDescent="0.55000000000000004">
      <c r="O2196" s="1703"/>
      <c r="V2196" s="1703"/>
      <c r="X2196" s="1703"/>
    </row>
    <row r="2197" spans="15:24" x14ac:dyDescent="0.55000000000000004">
      <c r="O2197" s="1703"/>
      <c r="V2197" s="1703"/>
      <c r="X2197" s="1703"/>
    </row>
    <row r="2198" spans="15:24" x14ac:dyDescent="0.55000000000000004">
      <c r="O2198" s="1703"/>
      <c r="V2198" s="1703"/>
      <c r="X2198" s="1703"/>
    </row>
    <row r="2199" spans="15:24" x14ac:dyDescent="0.55000000000000004">
      <c r="O2199" s="1703"/>
      <c r="V2199" s="1703"/>
      <c r="X2199" s="1703"/>
    </row>
    <row r="2200" spans="15:24" x14ac:dyDescent="0.55000000000000004">
      <c r="O2200" s="1703"/>
      <c r="V2200" s="1703"/>
      <c r="X2200" s="1703"/>
    </row>
    <row r="2201" spans="15:24" x14ac:dyDescent="0.55000000000000004">
      <c r="O2201" s="1703"/>
      <c r="V2201" s="1703"/>
      <c r="X2201" s="1703"/>
    </row>
    <row r="2202" spans="15:24" x14ac:dyDescent="0.55000000000000004">
      <c r="O2202" s="1703"/>
      <c r="V2202" s="1703"/>
      <c r="X2202" s="1703"/>
    </row>
    <row r="2203" spans="15:24" x14ac:dyDescent="0.55000000000000004">
      <c r="O2203" s="1703"/>
      <c r="V2203" s="1703"/>
      <c r="X2203" s="1703"/>
    </row>
    <row r="2204" spans="15:24" x14ac:dyDescent="0.55000000000000004">
      <c r="O2204" s="1703"/>
      <c r="V2204" s="1703"/>
      <c r="X2204" s="1703"/>
    </row>
    <row r="2205" spans="15:24" x14ac:dyDescent="0.55000000000000004">
      <c r="O2205" s="1703"/>
      <c r="V2205" s="1703"/>
      <c r="X2205" s="1703"/>
    </row>
    <row r="2206" spans="15:24" x14ac:dyDescent="0.55000000000000004">
      <c r="O2206" s="1703"/>
      <c r="V2206" s="1703"/>
      <c r="X2206" s="1703"/>
    </row>
    <row r="2207" spans="15:24" x14ac:dyDescent="0.55000000000000004">
      <c r="O2207" s="1703"/>
      <c r="V2207" s="1703"/>
      <c r="X2207" s="1703"/>
    </row>
    <row r="2208" spans="15:24" x14ac:dyDescent="0.55000000000000004">
      <c r="O2208" s="1703"/>
      <c r="V2208" s="1703"/>
      <c r="X2208" s="1703"/>
    </row>
    <row r="2209" spans="15:24" x14ac:dyDescent="0.55000000000000004">
      <c r="O2209" s="1703"/>
      <c r="V2209" s="1703"/>
      <c r="X2209" s="1703"/>
    </row>
    <row r="2210" spans="15:24" x14ac:dyDescent="0.55000000000000004">
      <c r="O2210" s="1703"/>
      <c r="V2210" s="1703"/>
      <c r="X2210" s="1703"/>
    </row>
    <row r="2211" spans="15:24" x14ac:dyDescent="0.55000000000000004">
      <c r="O2211" s="1703"/>
      <c r="V2211" s="1703"/>
      <c r="X2211" s="1703"/>
    </row>
    <row r="2212" spans="15:24" x14ac:dyDescent="0.55000000000000004">
      <c r="O2212" s="1703"/>
      <c r="V2212" s="1703"/>
      <c r="X2212" s="1703"/>
    </row>
    <row r="2213" spans="15:24" x14ac:dyDescent="0.55000000000000004">
      <c r="O2213" s="1703"/>
      <c r="V2213" s="1703"/>
      <c r="X2213" s="1703"/>
    </row>
    <row r="2214" spans="15:24" x14ac:dyDescent="0.55000000000000004">
      <c r="O2214" s="1703"/>
      <c r="V2214" s="1703"/>
      <c r="X2214" s="1703"/>
    </row>
    <row r="2215" spans="15:24" x14ac:dyDescent="0.55000000000000004">
      <c r="O2215" s="1703"/>
      <c r="V2215" s="1703"/>
      <c r="X2215" s="1703"/>
    </row>
    <row r="2216" spans="15:24" x14ac:dyDescent="0.55000000000000004">
      <c r="O2216" s="1703"/>
      <c r="V2216" s="1703"/>
      <c r="X2216" s="1703"/>
    </row>
    <row r="2217" spans="15:24" x14ac:dyDescent="0.55000000000000004">
      <c r="O2217" s="1703"/>
      <c r="V2217" s="1703"/>
      <c r="X2217" s="1703"/>
    </row>
    <row r="2218" spans="15:24" x14ac:dyDescent="0.55000000000000004">
      <c r="O2218" s="1703"/>
      <c r="V2218" s="1703"/>
      <c r="X2218" s="1703"/>
    </row>
    <row r="2219" spans="15:24" x14ac:dyDescent="0.55000000000000004">
      <c r="O2219" s="1703"/>
      <c r="V2219" s="1703"/>
      <c r="X2219" s="1703"/>
    </row>
    <row r="2220" spans="15:24" x14ac:dyDescent="0.55000000000000004">
      <c r="O2220" s="1703"/>
      <c r="V2220" s="1703"/>
      <c r="X2220" s="1703"/>
    </row>
    <row r="2221" spans="15:24" x14ac:dyDescent="0.55000000000000004">
      <c r="O2221" s="1703"/>
      <c r="V2221" s="1703"/>
      <c r="X2221" s="1703"/>
    </row>
    <row r="2222" spans="15:24" x14ac:dyDescent="0.55000000000000004">
      <c r="O2222" s="1703"/>
      <c r="V2222" s="1703"/>
      <c r="X2222" s="1703"/>
    </row>
    <row r="2223" spans="15:24" x14ac:dyDescent="0.55000000000000004">
      <c r="O2223" s="1703"/>
      <c r="V2223" s="1703"/>
      <c r="X2223" s="1703"/>
    </row>
    <row r="2224" spans="15:24" x14ac:dyDescent="0.55000000000000004">
      <c r="O2224" s="1703"/>
      <c r="V2224" s="1703"/>
      <c r="X2224" s="1703"/>
    </row>
    <row r="2225" spans="15:24" x14ac:dyDescent="0.55000000000000004">
      <c r="O2225" s="1703"/>
      <c r="V2225" s="1703"/>
      <c r="X2225" s="1703"/>
    </row>
    <row r="2226" spans="15:24" x14ac:dyDescent="0.55000000000000004">
      <c r="O2226" s="1703"/>
      <c r="V2226" s="1703"/>
      <c r="X2226" s="1703"/>
    </row>
    <row r="2227" spans="15:24" x14ac:dyDescent="0.55000000000000004">
      <c r="O2227" s="1703"/>
      <c r="V2227" s="1703"/>
      <c r="X2227" s="1703"/>
    </row>
    <row r="2228" spans="15:24" x14ac:dyDescent="0.55000000000000004">
      <c r="O2228" s="1703"/>
      <c r="V2228" s="1703"/>
      <c r="X2228" s="1703"/>
    </row>
    <row r="2229" spans="15:24" x14ac:dyDescent="0.55000000000000004">
      <c r="O2229" s="1703"/>
      <c r="V2229" s="1703"/>
      <c r="X2229" s="1703"/>
    </row>
    <row r="2230" spans="15:24" x14ac:dyDescent="0.55000000000000004">
      <c r="O2230" s="1703"/>
      <c r="V2230" s="1703"/>
      <c r="X2230" s="1703"/>
    </row>
    <row r="2231" spans="15:24" x14ac:dyDescent="0.55000000000000004">
      <c r="O2231" s="1703"/>
      <c r="V2231" s="1703"/>
      <c r="X2231" s="1703"/>
    </row>
    <row r="2232" spans="15:24" x14ac:dyDescent="0.55000000000000004">
      <c r="O2232" s="1703"/>
      <c r="V2232" s="1703"/>
      <c r="X2232" s="1703"/>
    </row>
    <row r="2233" spans="15:24" x14ac:dyDescent="0.55000000000000004">
      <c r="O2233" s="1703"/>
      <c r="V2233" s="1703"/>
      <c r="X2233" s="1703"/>
    </row>
    <row r="2234" spans="15:24" x14ac:dyDescent="0.55000000000000004">
      <c r="O2234" s="1703"/>
      <c r="V2234" s="1703"/>
      <c r="X2234" s="1703"/>
    </row>
    <row r="2235" spans="15:24" x14ac:dyDescent="0.55000000000000004">
      <c r="O2235" s="1703"/>
      <c r="V2235" s="1703"/>
      <c r="X2235" s="1703"/>
    </row>
    <row r="2236" spans="15:24" x14ac:dyDescent="0.55000000000000004">
      <c r="O2236" s="1703"/>
      <c r="V2236" s="1703"/>
      <c r="X2236" s="1703"/>
    </row>
    <row r="2237" spans="15:24" x14ac:dyDescent="0.55000000000000004">
      <c r="O2237" s="1703"/>
      <c r="V2237" s="1703"/>
      <c r="X2237" s="1703"/>
    </row>
    <row r="2238" spans="15:24" x14ac:dyDescent="0.55000000000000004">
      <c r="O2238" s="1703"/>
      <c r="V2238" s="1703"/>
      <c r="X2238" s="1703"/>
    </row>
    <row r="2239" spans="15:24" x14ac:dyDescent="0.55000000000000004">
      <c r="O2239" s="1703"/>
      <c r="V2239" s="1703"/>
      <c r="X2239" s="1703"/>
    </row>
    <row r="2240" spans="15:24" x14ac:dyDescent="0.55000000000000004">
      <c r="O2240" s="1703"/>
      <c r="V2240" s="1703"/>
      <c r="X2240" s="1703"/>
    </row>
    <row r="2241" spans="15:24" x14ac:dyDescent="0.55000000000000004">
      <c r="O2241" s="1703"/>
      <c r="V2241" s="1703"/>
      <c r="X2241" s="1703"/>
    </row>
    <row r="2242" spans="15:24" x14ac:dyDescent="0.55000000000000004">
      <c r="O2242" s="1703"/>
      <c r="V2242" s="1703"/>
      <c r="X2242" s="1703"/>
    </row>
    <row r="2243" spans="15:24" x14ac:dyDescent="0.55000000000000004">
      <c r="O2243" s="1703"/>
      <c r="V2243" s="1703"/>
      <c r="X2243" s="1703"/>
    </row>
    <row r="2244" spans="15:24" x14ac:dyDescent="0.55000000000000004">
      <c r="O2244" s="1703"/>
      <c r="V2244" s="1703"/>
      <c r="X2244" s="1703"/>
    </row>
    <row r="2245" spans="15:24" x14ac:dyDescent="0.55000000000000004">
      <c r="O2245" s="1703"/>
      <c r="V2245" s="1703"/>
      <c r="X2245" s="1703"/>
    </row>
    <row r="2246" spans="15:24" x14ac:dyDescent="0.55000000000000004">
      <c r="O2246" s="1703"/>
      <c r="V2246" s="1703"/>
      <c r="X2246" s="1703"/>
    </row>
    <row r="2247" spans="15:24" x14ac:dyDescent="0.55000000000000004">
      <c r="O2247" s="1703"/>
      <c r="V2247" s="1703"/>
      <c r="X2247" s="1703"/>
    </row>
    <row r="2248" spans="15:24" x14ac:dyDescent="0.55000000000000004">
      <c r="O2248" s="1703"/>
      <c r="V2248" s="1703"/>
      <c r="X2248" s="1703"/>
    </row>
    <row r="2249" spans="15:24" x14ac:dyDescent="0.55000000000000004">
      <c r="O2249" s="1703"/>
      <c r="V2249" s="1703"/>
      <c r="X2249" s="1703"/>
    </row>
    <row r="2250" spans="15:24" x14ac:dyDescent="0.55000000000000004">
      <c r="O2250" s="1703"/>
      <c r="V2250" s="1703"/>
      <c r="X2250" s="1703"/>
    </row>
    <row r="2251" spans="15:24" x14ac:dyDescent="0.55000000000000004">
      <c r="O2251" s="1703"/>
      <c r="V2251" s="1703"/>
      <c r="X2251" s="1703"/>
    </row>
    <row r="2252" spans="15:24" x14ac:dyDescent="0.55000000000000004">
      <c r="O2252" s="1703"/>
      <c r="V2252" s="1703"/>
      <c r="X2252" s="1703"/>
    </row>
    <row r="2253" spans="15:24" x14ac:dyDescent="0.55000000000000004">
      <c r="O2253" s="1703"/>
      <c r="V2253" s="1703"/>
      <c r="X2253" s="1703"/>
    </row>
    <row r="2254" spans="15:24" x14ac:dyDescent="0.55000000000000004">
      <c r="O2254" s="1703"/>
      <c r="V2254" s="1703"/>
      <c r="X2254" s="1703"/>
    </row>
    <row r="2255" spans="15:24" x14ac:dyDescent="0.55000000000000004">
      <c r="O2255" s="1703"/>
      <c r="V2255" s="1703"/>
      <c r="X2255" s="1703"/>
    </row>
    <row r="2256" spans="15:24" x14ac:dyDescent="0.55000000000000004">
      <c r="O2256" s="1703"/>
      <c r="V2256" s="1703"/>
      <c r="X2256" s="1703"/>
    </row>
    <row r="2257" spans="15:24" x14ac:dyDescent="0.55000000000000004">
      <c r="O2257" s="1703"/>
      <c r="V2257" s="1703"/>
      <c r="X2257" s="1703"/>
    </row>
    <row r="2258" spans="15:24" x14ac:dyDescent="0.55000000000000004">
      <c r="O2258" s="1703"/>
      <c r="V2258" s="1703"/>
      <c r="X2258" s="1703"/>
    </row>
    <row r="2259" spans="15:24" x14ac:dyDescent="0.55000000000000004">
      <c r="O2259" s="1703"/>
      <c r="V2259" s="1703"/>
      <c r="X2259" s="1703"/>
    </row>
    <row r="2260" spans="15:24" x14ac:dyDescent="0.55000000000000004">
      <c r="O2260" s="1703"/>
      <c r="V2260" s="1703"/>
      <c r="X2260" s="1703"/>
    </row>
    <row r="2261" spans="15:24" x14ac:dyDescent="0.55000000000000004">
      <c r="O2261" s="1703"/>
      <c r="V2261" s="1703"/>
      <c r="X2261" s="1703"/>
    </row>
    <row r="2262" spans="15:24" x14ac:dyDescent="0.55000000000000004">
      <c r="O2262" s="1703"/>
      <c r="V2262" s="1703"/>
      <c r="X2262" s="1703"/>
    </row>
    <row r="2263" spans="15:24" x14ac:dyDescent="0.55000000000000004">
      <c r="O2263" s="1703"/>
      <c r="V2263" s="1703"/>
      <c r="X2263" s="1703"/>
    </row>
    <row r="2264" spans="15:24" x14ac:dyDescent="0.55000000000000004">
      <c r="O2264" s="1703"/>
      <c r="V2264" s="1703"/>
      <c r="X2264" s="1703"/>
    </row>
    <row r="2265" spans="15:24" x14ac:dyDescent="0.55000000000000004">
      <c r="O2265" s="1703"/>
      <c r="V2265" s="1703"/>
      <c r="X2265" s="1703"/>
    </row>
    <row r="2266" spans="15:24" x14ac:dyDescent="0.55000000000000004">
      <c r="O2266" s="1703"/>
      <c r="V2266" s="1703"/>
      <c r="X2266" s="1703"/>
    </row>
    <row r="2267" spans="15:24" x14ac:dyDescent="0.55000000000000004">
      <c r="O2267" s="1703"/>
      <c r="V2267" s="1703"/>
      <c r="X2267" s="1703"/>
    </row>
    <row r="2268" spans="15:24" x14ac:dyDescent="0.55000000000000004">
      <c r="O2268" s="1703"/>
      <c r="V2268" s="1703"/>
      <c r="X2268" s="1703"/>
    </row>
    <row r="2269" spans="15:24" x14ac:dyDescent="0.55000000000000004">
      <c r="O2269" s="1703"/>
      <c r="V2269" s="1703"/>
      <c r="X2269" s="1703"/>
    </row>
    <row r="2270" spans="15:24" x14ac:dyDescent="0.55000000000000004">
      <c r="O2270" s="1703"/>
      <c r="V2270" s="1703"/>
      <c r="X2270" s="1703"/>
    </row>
    <row r="2271" spans="15:24" x14ac:dyDescent="0.55000000000000004">
      <c r="O2271" s="1703"/>
      <c r="V2271" s="1703"/>
      <c r="X2271" s="1703"/>
    </row>
    <row r="2272" spans="15:24" x14ac:dyDescent="0.55000000000000004">
      <c r="O2272" s="1703"/>
      <c r="V2272" s="1703"/>
      <c r="X2272" s="1703"/>
    </row>
    <row r="2273" spans="15:24" x14ac:dyDescent="0.55000000000000004">
      <c r="O2273" s="1703"/>
      <c r="V2273" s="1703"/>
      <c r="X2273" s="1703"/>
    </row>
    <row r="2274" spans="15:24" x14ac:dyDescent="0.55000000000000004">
      <c r="O2274" s="1703"/>
      <c r="V2274" s="1703"/>
      <c r="X2274" s="1703"/>
    </row>
    <row r="2275" spans="15:24" x14ac:dyDescent="0.55000000000000004">
      <c r="O2275" s="1703"/>
      <c r="V2275" s="1703"/>
      <c r="X2275" s="1703"/>
    </row>
    <row r="2276" spans="15:24" x14ac:dyDescent="0.55000000000000004">
      <c r="O2276" s="1703"/>
      <c r="V2276" s="1703"/>
      <c r="X2276" s="1703"/>
    </row>
    <row r="2277" spans="15:24" x14ac:dyDescent="0.55000000000000004">
      <c r="O2277" s="1703"/>
      <c r="V2277" s="1703"/>
      <c r="X2277" s="1703"/>
    </row>
    <row r="2278" spans="15:24" x14ac:dyDescent="0.55000000000000004">
      <c r="O2278" s="1703"/>
      <c r="V2278" s="1703"/>
      <c r="X2278" s="1703"/>
    </row>
    <row r="2279" spans="15:24" x14ac:dyDescent="0.55000000000000004">
      <c r="O2279" s="1703"/>
      <c r="V2279" s="1703"/>
      <c r="X2279" s="1703"/>
    </row>
    <row r="2280" spans="15:24" x14ac:dyDescent="0.55000000000000004">
      <c r="O2280" s="1703"/>
      <c r="V2280" s="1703"/>
      <c r="X2280" s="1703"/>
    </row>
    <row r="2281" spans="15:24" x14ac:dyDescent="0.55000000000000004">
      <c r="O2281" s="1703"/>
      <c r="V2281" s="1703"/>
      <c r="X2281" s="1703"/>
    </row>
    <row r="2282" spans="15:24" x14ac:dyDescent="0.55000000000000004">
      <c r="O2282" s="1703"/>
      <c r="V2282" s="1703"/>
      <c r="X2282" s="1703"/>
    </row>
    <row r="2283" spans="15:24" x14ac:dyDescent="0.55000000000000004">
      <c r="O2283" s="1703"/>
      <c r="V2283" s="1703"/>
      <c r="X2283" s="1703"/>
    </row>
    <row r="2284" spans="15:24" x14ac:dyDescent="0.55000000000000004">
      <c r="O2284" s="1703"/>
      <c r="V2284" s="1703"/>
      <c r="X2284" s="1703"/>
    </row>
    <row r="2285" spans="15:24" x14ac:dyDescent="0.55000000000000004">
      <c r="O2285" s="1703"/>
      <c r="V2285" s="1703"/>
      <c r="X2285" s="1703"/>
    </row>
    <row r="2286" spans="15:24" x14ac:dyDescent="0.55000000000000004">
      <c r="O2286" s="1703"/>
      <c r="V2286" s="1703"/>
      <c r="X2286" s="1703"/>
    </row>
    <row r="2287" spans="15:24" x14ac:dyDescent="0.55000000000000004">
      <c r="O2287" s="1703"/>
      <c r="V2287" s="1703"/>
      <c r="X2287" s="1703"/>
    </row>
    <row r="2288" spans="15:24" x14ac:dyDescent="0.55000000000000004">
      <c r="O2288" s="1703"/>
      <c r="V2288" s="1703"/>
      <c r="X2288" s="1703"/>
    </row>
    <row r="2289" spans="15:24" x14ac:dyDescent="0.55000000000000004">
      <c r="O2289" s="1703"/>
      <c r="V2289" s="1703"/>
      <c r="X2289" s="1703"/>
    </row>
    <row r="2290" spans="15:24" x14ac:dyDescent="0.55000000000000004">
      <c r="O2290" s="1703"/>
      <c r="V2290" s="1703"/>
      <c r="X2290" s="1703"/>
    </row>
    <row r="2291" spans="15:24" x14ac:dyDescent="0.55000000000000004">
      <c r="O2291" s="1703"/>
      <c r="V2291" s="1703"/>
      <c r="X2291" s="1703"/>
    </row>
    <row r="2292" spans="15:24" x14ac:dyDescent="0.55000000000000004">
      <c r="O2292" s="1703"/>
      <c r="V2292" s="1703"/>
      <c r="X2292" s="1703"/>
    </row>
    <row r="2293" spans="15:24" x14ac:dyDescent="0.55000000000000004">
      <c r="O2293" s="1703"/>
      <c r="V2293" s="1703"/>
      <c r="X2293" s="1703"/>
    </row>
    <row r="2294" spans="15:24" x14ac:dyDescent="0.55000000000000004">
      <c r="O2294" s="1703"/>
      <c r="V2294" s="1703"/>
      <c r="X2294" s="1703"/>
    </row>
    <row r="2295" spans="15:24" x14ac:dyDescent="0.55000000000000004">
      <c r="O2295" s="1703"/>
      <c r="V2295" s="1703"/>
      <c r="X2295" s="1703"/>
    </row>
    <row r="2296" spans="15:24" x14ac:dyDescent="0.55000000000000004">
      <c r="O2296" s="1703"/>
      <c r="V2296" s="1703"/>
      <c r="X2296" s="1703"/>
    </row>
    <row r="2297" spans="15:24" x14ac:dyDescent="0.55000000000000004">
      <c r="O2297" s="1703"/>
      <c r="V2297" s="1703"/>
      <c r="X2297" s="1703"/>
    </row>
    <row r="2298" spans="15:24" x14ac:dyDescent="0.55000000000000004">
      <c r="O2298" s="1703"/>
      <c r="V2298" s="1703"/>
      <c r="X2298" s="1703"/>
    </row>
    <row r="2299" spans="15:24" x14ac:dyDescent="0.55000000000000004">
      <c r="O2299" s="1703"/>
      <c r="V2299" s="1703"/>
      <c r="X2299" s="1703"/>
    </row>
    <row r="2300" spans="15:24" x14ac:dyDescent="0.55000000000000004">
      <c r="O2300" s="1703"/>
      <c r="V2300" s="1703"/>
      <c r="X2300" s="1703"/>
    </row>
    <row r="2301" spans="15:24" x14ac:dyDescent="0.55000000000000004">
      <c r="O2301" s="1703"/>
      <c r="V2301" s="1703"/>
      <c r="X2301" s="1703"/>
    </row>
    <row r="2302" spans="15:24" x14ac:dyDescent="0.55000000000000004">
      <c r="O2302" s="1703"/>
      <c r="V2302" s="1703"/>
      <c r="X2302" s="1703"/>
    </row>
    <row r="2303" spans="15:24" x14ac:dyDescent="0.55000000000000004">
      <c r="O2303" s="1703"/>
      <c r="V2303" s="1703"/>
      <c r="X2303" s="1703"/>
    </row>
    <row r="2304" spans="15:24" x14ac:dyDescent="0.55000000000000004">
      <c r="O2304" s="1703"/>
      <c r="V2304" s="1703"/>
      <c r="X2304" s="1703"/>
    </row>
    <row r="2305" spans="15:24" x14ac:dyDescent="0.55000000000000004">
      <c r="O2305" s="1703"/>
      <c r="V2305" s="1703"/>
      <c r="X2305" s="1703"/>
    </row>
    <row r="2306" spans="15:24" x14ac:dyDescent="0.55000000000000004">
      <c r="O2306" s="1703"/>
      <c r="V2306" s="1703"/>
      <c r="X2306" s="1703"/>
    </row>
    <row r="2307" spans="15:24" x14ac:dyDescent="0.55000000000000004">
      <c r="O2307" s="1703"/>
      <c r="V2307" s="1703"/>
      <c r="X2307" s="1703"/>
    </row>
    <row r="2308" spans="15:24" x14ac:dyDescent="0.55000000000000004">
      <c r="O2308" s="1703"/>
      <c r="V2308" s="1703"/>
      <c r="X2308" s="1703"/>
    </row>
    <row r="2309" spans="15:24" x14ac:dyDescent="0.55000000000000004">
      <c r="O2309" s="1703"/>
      <c r="V2309" s="1703"/>
      <c r="X2309" s="1703"/>
    </row>
    <row r="2310" spans="15:24" x14ac:dyDescent="0.55000000000000004">
      <c r="O2310" s="1703"/>
      <c r="V2310" s="1703"/>
      <c r="X2310" s="1703"/>
    </row>
    <row r="2311" spans="15:24" x14ac:dyDescent="0.55000000000000004">
      <c r="O2311" s="1703"/>
      <c r="V2311" s="1703"/>
      <c r="X2311" s="1703"/>
    </row>
    <row r="2312" spans="15:24" x14ac:dyDescent="0.55000000000000004">
      <c r="O2312" s="1703"/>
      <c r="V2312" s="1703"/>
      <c r="X2312" s="1703"/>
    </row>
    <row r="2313" spans="15:24" x14ac:dyDescent="0.55000000000000004">
      <c r="O2313" s="1703"/>
      <c r="V2313" s="1703"/>
      <c r="X2313" s="1703"/>
    </row>
    <row r="2314" spans="15:24" x14ac:dyDescent="0.55000000000000004">
      <c r="O2314" s="1703"/>
      <c r="V2314" s="1703"/>
      <c r="X2314" s="1703"/>
    </row>
    <row r="2315" spans="15:24" x14ac:dyDescent="0.55000000000000004">
      <c r="O2315" s="1703"/>
      <c r="V2315" s="1703"/>
      <c r="X2315" s="1703"/>
    </row>
    <row r="2316" spans="15:24" x14ac:dyDescent="0.55000000000000004">
      <c r="O2316" s="1703"/>
      <c r="V2316" s="1703"/>
      <c r="X2316" s="1703"/>
    </row>
    <row r="2317" spans="15:24" x14ac:dyDescent="0.55000000000000004">
      <c r="O2317" s="1703"/>
      <c r="V2317" s="1703"/>
      <c r="X2317" s="1703"/>
    </row>
    <row r="2318" spans="15:24" x14ac:dyDescent="0.55000000000000004">
      <c r="O2318" s="1703"/>
      <c r="V2318" s="1703"/>
      <c r="X2318" s="1703"/>
    </row>
    <row r="2319" spans="15:24" x14ac:dyDescent="0.55000000000000004">
      <c r="O2319" s="1703"/>
      <c r="V2319" s="1703"/>
      <c r="X2319" s="1703"/>
    </row>
    <row r="2320" spans="15:24" x14ac:dyDescent="0.55000000000000004">
      <c r="O2320" s="1703"/>
      <c r="V2320" s="1703"/>
      <c r="X2320" s="1703"/>
    </row>
    <row r="2321" spans="15:24" x14ac:dyDescent="0.55000000000000004">
      <c r="O2321" s="1703"/>
      <c r="V2321" s="1703"/>
      <c r="X2321" s="1703"/>
    </row>
    <row r="2322" spans="15:24" x14ac:dyDescent="0.55000000000000004">
      <c r="O2322" s="1703"/>
      <c r="V2322" s="1703"/>
      <c r="X2322" s="1703"/>
    </row>
    <row r="2323" spans="15:24" x14ac:dyDescent="0.55000000000000004">
      <c r="O2323" s="1703"/>
      <c r="V2323" s="1703"/>
      <c r="X2323" s="1703"/>
    </row>
    <row r="2324" spans="15:24" x14ac:dyDescent="0.55000000000000004">
      <c r="O2324" s="1703"/>
      <c r="V2324" s="1703"/>
      <c r="X2324" s="1703"/>
    </row>
    <row r="2325" spans="15:24" x14ac:dyDescent="0.55000000000000004">
      <c r="O2325" s="1703"/>
      <c r="V2325" s="1703"/>
      <c r="X2325" s="1703"/>
    </row>
    <row r="2326" spans="15:24" x14ac:dyDescent="0.55000000000000004">
      <c r="O2326" s="1703"/>
      <c r="V2326" s="1703"/>
      <c r="X2326" s="1703"/>
    </row>
    <row r="2327" spans="15:24" x14ac:dyDescent="0.55000000000000004">
      <c r="O2327" s="1703"/>
      <c r="V2327" s="1703"/>
      <c r="X2327" s="1703"/>
    </row>
    <row r="2328" spans="15:24" x14ac:dyDescent="0.55000000000000004">
      <c r="O2328" s="1703"/>
      <c r="V2328" s="1703"/>
      <c r="X2328" s="1703"/>
    </row>
    <row r="2329" spans="15:24" x14ac:dyDescent="0.55000000000000004">
      <c r="O2329" s="1703"/>
      <c r="V2329" s="1703"/>
      <c r="X2329" s="1703"/>
    </row>
    <row r="2330" spans="15:24" x14ac:dyDescent="0.55000000000000004">
      <c r="O2330" s="1703"/>
      <c r="V2330" s="1703"/>
      <c r="X2330" s="1703"/>
    </row>
    <row r="2331" spans="15:24" x14ac:dyDescent="0.55000000000000004">
      <c r="O2331" s="1703"/>
      <c r="V2331" s="1703"/>
      <c r="X2331" s="1703"/>
    </row>
    <row r="2332" spans="15:24" x14ac:dyDescent="0.55000000000000004">
      <c r="O2332" s="1703"/>
      <c r="V2332" s="1703"/>
      <c r="X2332" s="1703"/>
    </row>
    <row r="2333" spans="15:24" x14ac:dyDescent="0.55000000000000004">
      <c r="O2333" s="1703"/>
      <c r="V2333" s="1703"/>
      <c r="X2333" s="1703"/>
    </row>
    <row r="2334" spans="15:24" x14ac:dyDescent="0.55000000000000004">
      <c r="O2334" s="1703"/>
      <c r="V2334" s="1703"/>
      <c r="X2334" s="1703"/>
    </row>
    <row r="2335" spans="15:24" x14ac:dyDescent="0.55000000000000004">
      <c r="O2335" s="1703"/>
      <c r="V2335" s="1703"/>
      <c r="X2335" s="1703"/>
    </row>
    <row r="2336" spans="15:24" x14ac:dyDescent="0.55000000000000004">
      <c r="O2336" s="1703"/>
      <c r="V2336" s="1703"/>
      <c r="X2336" s="1703"/>
    </row>
    <row r="2337" spans="15:24" x14ac:dyDescent="0.55000000000000004">
      <c r="O2337" s="1703"/>
      <c r="V2337" s="1703"/>
      <c r="X2337" s="1703"/>
    </row>
    <row r="2338" spans="15:24" x14ac:dyDescent="0.55000000000000004">
      <c r="O2338" s="1703"/>
      <c r="V2338" s="1703"/>
      <c r="X2338" s="1703"/>
    </row>
    <row r="2339" spans="15:24" x14ac:dyDescent="0.55000000000000004">
      <c r="O2339" s="1703"/>
      <c r="V2339" s="1703"/>
      <c r="X2339" s="1703"/>
    </row>
    <row r="2340" spans="15:24" x14ac:dyDescent="0.55000000000000004">
      <c r="O2340" s="1703"/>
      <c r="V2340" s="1703"/>
      <c r="X2340" s="1703"/>
    </row>
    <row r="2341" spans="15:24" x14ac:dyDescent="0.55000000000000004">
      <c r="O2341" s="1703"/>
      <c r="V2341" s="1703"/>
      <c r="X2341" s="1703"/>
    </row>
    <row r="2342" spans="15:24" x14ac:dyDescent="0.55000000000000004">
      <c r="O2342" s="1703"/>
      <c r="V2342" s="1703"/>
      <c r="X2342" s="1703"/>
    </row>
    <row r="2343" spans="15:24" x14ac:dyDescent="0.55000000000000004">
      <c r="O2343" s="1703"/>
      <c r="V2343" s="1703"/>
      <c r="X2343" s="1703"/>
    </row>
    <row r="2344" spans="15:24" x14ac:dyDescent="0.55000000000000004">
      <c r="O2344" s="1703"/>
      <c r="V2344" s="1703"/>
      <c r="X2344" s="1703"/>
    </row>
    <row r="2345" spans="15:24" x14ac:dyDescent="0.55000000000000004">
      <c r="O2345" s="1703"/>
      <c r="V2345" s="1703"/>
      <c r="X2345" s="1703"/>
    </row>
    <row r="2346" spans="15:24" x14ac:dyDescent="0.55000000000000004">
      <c r="O2346" s="1703"/>
      <c r="V2346" s="1703"/>
      <c r="X2346" s="1703"/>
    </row>
    <row r="2347" spans="15:24" x14ac:dyDescent="0.55000000000000004">
      <c r="O2347" s="1703"/>
      <c r="V2347" s="1703"/>
      <c r="X2347" s="1703"/>
    </row>
    <row r="2348" spans="15:24" x14ac:dyDescent="0.55000000000000004">
      <c r="O2348" s="1703"/>
      <c r="V2348" s="1703"/>
      <c r="X2348" s="1703"/>
    </row>
    <row r="2349" spans="15:24" x14ac:dyDescent="0.55000000000000004">
      <c r="O2349" s="1703"/>
      <c r="V2349" s="1703"/>
      <c r="X2349" s="1703"/>
    </row>
    <row r="2350" spans="15:24" x14ac:dyDescent="0.55000000000000004">
      <c r="O2350" s="1703"/>
      <c r="V2350" s="1703"/>
      <c r="X2350" s="1703"/>
    </row>
    <row r="2351" spans="15:24" x14ac:dyDescent="0.55000000000000004">
      <c r="O2351" s="1703"/>
      <c r="V2351" s="1703"/>
      <c r="X2351" s="1703"/>
    </row>
    <row r="2352" spans="15:24" x14ac:dyDescent="0.55000000000000004">
      <c r="O2352" s="1703"/>
      <c r="V2352" s="1703"/>
      <c r="X2352" s="1703"/>
    </row>
    <row r="2353" spans="15:24" x14ac:dyDescent="0.55000000000000004">
      <c r="O2353" s="1703"/>
      <c r="V2353" s="1703"/>
      <c r="X2353" s="1703"/>
    </row>
    <row r="2354" spans="15:24" x14ac:dyDescent="0.55000000000000004">
      <c r="O2354" s="1703"/>
      <c r="V2354" s="1703"/>
      <c r="X2354" s="1703"/>
    </row>
    <row r="2355" spans="15:24" x14ac:dyDescent="0.55000000000000004">
      <c r="O2355" s="1703"/>
      <c r="V2355" s="1703"/>
      <c r="X2355" s="1703"/>
    </row>
    <row r="2356" spans="15:24" x14ac:dyDescent="0.55000000000000004">
      <c r="O2356" s="1703"/>
      <c r="V2356" s="1703"/>
      <c r="X2356" s="1703"/>
    </row>
    <row r="2357" spans="15:24" x14ac:dyDescent="0.55000000000000004">
      <c r="O2357" s="1703"/>
      <c r="V2357" s="1703"/>
      <c r="X2357" s="1703"/>
    </row>
    <row r="2358" spans="15:24" x14ac:dyDescent="0.55000000000000004">
      <c r="O2358" s="1703"/>
      <c r="V2358" s="1703"/>
      <c r="X2358" s="1703"/>
    </row>
    <row r="2359" spans="15:24" x14ac:dyDescent="0.55000000000000004">
      <c r="O2359" s="1703"/>
      <c r="V2359" s="1703"/>
      <c r="X2359" s="1703"/>
    </row>
    <row r="2360" spans="15:24" x14ac:dyDescent="0.55000000000000004">
      <c r="O2360" s="1703"/>
      <c r="V2360" s="1703"/>
      <c r="X2360" s="1703"/>
    </row>
    <row r="2361" spans="15:24" x14ac:dyDescent="0.55000000000000004">
      <c r="O2361" s="1703"/>
      <c r="V2361" s="1703"/>
      <c r="X2361" s="1703"/>
    </row>
    <row r="2362" spans="15:24" x14ac:dyDescent="0.55000000000000004">
      <c r="O2362" s="1703"/>
      <c r="V2362" s="1703"/>
      <c r="X2362" s="1703"/>
    </row>
    <row r="2363" spans="15:24" x14ac:dyDescent="0.55000000000000004">
      <c r="O2363" s="1703"/>
      <c r="V2363" s="1703"/>
      <c r="X2363" s="1703"/>
    </row>
    <row r="2364" spans="15:24" x14ac:dyDescent="0.55000000000000004">
      <c r="O2364" s="1703"/>
      <c r="V2364" s="1703"/>
      <c r="X2364" s="1703"/>
    </row>
    <row r="2365" spans="15:24" x14ac:dyDescent="0.55000000000000004">
      <c r="O2365" s="1703"/>
      <c r="V2365" s="1703"/>
      <c r="X2365" s="1703"/>
    </row>
    <row r="2366" spans="15:24" x14ac:dyDescent="0.55000000000000004">
      <c r="O2366" s="1703"/>
      <c r="V2366" s="1703"/>
      <c r="X2366" s="1703"/>
    </row>
    <row r="2367" spans="15:24" x14ac:dyDescent="0.55000000000000004">
      <c r="O2367" s="1703"/>
      <c r="V2367" s="1703"/>
      <c r="X2367" s="1703"/>
    </row>
    <row r="2368" spans="15:24" x14ac:dyDescent="0.55000000000000004">
      <c r="O2368" s="1703"/>
      <c r="V2368" s="1703"/>
      <c r="X2368" s="1703"/>
    </row>
    <row r="2369" spans="15:24" x14ac:dyDescent="0.55000000000000004">
      <c r="O2369" s="1703"/>
      <c r="V2369" s="1703"/>
      <c r="X2369" s="1703"/>
    </row>
    <row r="2370" spans="15:24" x14ac:dyDescent="0.55000000000000004">
      <c r="O2370" s="1703"/>
      <c r="V2370" s="1703"/>
      <c r="X2370" s="1703"/>
    </row>
    <row r="2371" spans="15:24" x14ac:dyDescent="0.55000000000000004">
      <c r="O2371" s="1703"/>
      <c r="V2371" s="1703"/>
      <c r="X2371" s="1703"/>
    </row>
    <row r="2372" spans="15:24" x14ac:dyDescent="0.55000000000000004">
      <c r="O2372" s="1703"/>
      <c r="V2372" s="1703"/>
      <c r="X2372" s="1703"/>
    </row>
    <row r="2373" spans="15:24" x14ac:dyDescent="0.55000000000000004">
      <c r="O2373" s="1703"/>
      <c r="V2373" s="1703"/>
      <c r="X2373" s="1703"/>
    </row>
    <row r="2374" spans="15:24" x14ac:dyDescent="0.55000000000000004">
      <c r="O2374" s="1703"/>
      <c r="V2374" s="1703"/>
      <c r="X2374" s="1703"/>
    </row>
    <row r="2375" spans="15:24" x14ac:dyDescent="0.55000000000000004">
      <c r="O2375" s="1703"/>
      <c r="V2375" s="1703"/>
      <c r="X2375" s="1703"/>
    </row>
    <row r="2376" spans="15:24" x14ac:dyDescent="0.55000000000000004">
      <c r="O2376" s="1703"/>
      <c r="V2376" s="1703"/>
      <c r="X2376" s="1703"/>
    </row>
    <row r="2377" spans="15:24" x14ac:dyDescent="0.55000000000000004">
      <c r="O2377" s="1703"/>
      <c r="V2377" s="1703"/>
      <c r="X2377" s="1703"/>
    </row>
    <row r="2378" spans="15:24" x14ac:dyDescent="0.55000000000000004">
      <c r="O2378" s="1703"/>
      <c r="V2378" s="1703"/>
      <c r="X2378" s="1703"/>
    </row>
    <row r="2379" spans="15:24" x14ac:dyDescent="0.55000000000000004">
      <c r="O2379" s="1703"/>
      <c r="V2379" s="1703"/>
      <c r="X2379" s="1703"/>
    </row>
    <row r="2380" spans="15:24" x14ac:dyDescent="0.55000000000000004">
      <c r="O2380" s="1703"/>
      <c r="V2380" s="1703"/>
      <c r="X2380" s="1703"/>
    </row>
    <row r="2381" spans="15:24" x14ac:dyDescent="0.55000000000000004">
      <c r="O2381" s="1703"/>
      <c r="V2381" s="1703"/>
      <c r="X2381" s="1703"/>
    </row>
    <row r="2382" spans="15:24" x14ac:dyDescent="0.55000000000000004">
      <c r="O2382" s="1703"/>
      <c r="V2382" s="1703"/>
      <c r="X2382" s="1703"/>
    </row>
    <row r="2383" spans="15:24" x14ac:dyDescent="0.55000000000000004">
      <c r="O2383" s="1703"/>
      <c r="V2383" s="1703"/>
      <c r="X2383" s="1703"/>
    </row>
    <row r="2384" spans="15:24" x14ac:dyDescent="0.55000000000000004">
      <c r="O2384" s="1703"/>
      <c r="V2384" s="1703"/>
      <c r="X2384" s="1703"/>
    </row>
    <row r="2385" spans="15:24" x14ac:dyDescent="0.55000000000000004">
      <c r="O2385" s="1703"/>
      <c r="V2385" s="1703"/>
      <c r="X2385" s="1703"/>
    </row>
    <row r="2386" spans="15:24" x14ac:dyDescent="0.55000000000000004">
      <c r="O2386" s="1703"/>
      <c r="V2386" s="1703"/>
      <c r="X2386" s="1703"/>
    </row>
    <row r="2387" spans="15:24" x14ac:dyDescent="0.55000000000000004">
      <c r="O2387" s="1703"/>
      <c r="V2387" s="1703"/>
      <c r="X2387" s="1703"/>
    </row>
    <row r="2388" spans="15:24" x14ac:dyDescent="0.55000000000000004">
      <c r="O2388" s="1703"/>
      <c r="V2388" s="1703"/>
      <c r="X2388" s="1703"/>
    </row>
    <row r="2389" spans="15:24" x14ac:dyDescent="0.55000000000000004">
      <c r="O2389" s="1703"/>
      <c r="V2389" s="1703"/>
      <c r="X2389" s="1703"/>
    </row>
    <row r="2390" spans="15:24" x14ac:dyDescent="0.55000000000000004">
      <c r="O2390" s="1703"/>
      <c r="V2390" s="1703"/>
      <c r="X2390" s="1703"/>
    </row>
    <row r="2391" spans="15:24" x14ac:dyDescent="0.55000000000000004">
      <c r="O2391" s="1703"/>
      <c r="V2391" s="1703"/>
      <c r="X2391" s="1703"/>
    </row>
    <row r="2392" spans="15:24" x14ac:dyDescent="0.55000000000000004">
      <c r="O2392" s="1703"/>
      <c r="V2392" s="1703"/>
      <c r="X2392" s="1703"/>
    </row>
    <row r="2393" spans="15:24" x14ac:dyDescent="0.55000000000000004">
      <c r="O2393" s="1703"/>
      <c r="V2393" s="1703"/>
      <c r="X2393" s="1703"/>
    </row>
    <row r="2394" spans="15:24" x14ac:dyDescent="0.55000000000000004">
      <c r="O2394" s="1703"/>
      <c r="V2394" s="1703"/>
      <c r="X2394" s="1703"/>
    </row>
    <row r="2395" spans="15:24" x14ac:dyDescent="0.55000000000000004">
      <c r="O2395" s="1703"/>
      <c r="V2395" s="1703"/>
      <c r="X2395" s="1703"/>
    </row>
    <row r="2396" spans="15:24" x14ac:dyDescent="0.55000000000000004">
      <c r="O2396" s="1703"/>
      <c r="V2396" s="1703"/>
      <c r="X2396" s="1703"/>
    </row>
    <row r="2397" spans="15:24" x14ac:dyDescent="0.55000000000000004">
      <c r="O2397" s="1703"/>
      <c r="V2397" s="1703"/>
      <c r="X2397" s="1703"/>
    </row>
    <row r="2398" spans="15:24" x14ac:dyDescent="0.55000000000000004">
      <c r="O2398" s="1703"/>
      <c r="V2398" s="1703"/>
      <c r="X2398" s="1703"/>
    </row>
    <row r="2399" spans="15:24" x14ac:dyDescent="0.55000000000000004">
      <c r="O2399" s="1703"/>
      <c r="V2399" s="1703"/>
      <c r="X2399" s="1703"/>
    </row>
    <row r="2400" spans="15:24" x14ac:dyDescent="0.55000000000000004">
      <c r="O2400" s="1703"/>
      <c r="V2400" s="1703"/>
      <c r="X2400" s="1703"/>
    </row>
    <row r="2401" spans="15:24" x14ac:dyDescent="0.55000000000000004">
      <c r="O2401" s="1703"/>
      <c r="V2401" s="1703"/>
      <c r="X2401" s="1703"/>
    </row>
    <row r="2402" spans="15:24" x14ac:dyDescent="0.55000000000000004">
      <c r="O2402" s="1703"/>
      <c r="V2402" s="1703"/>
      <c r="X2402" s="1703"/>
    </row>
    <row r="2403" spans="15:24" x14ac:dyDescent="0.55000000000000004">
      <c r="O2403" s="1703"/>
      <c r="V2403" s="1703"/>
      <c r="X2403" s="1703"/>
    </row>
    <row r="2404" spans="15:24" x14ac:dyDescent="0.55000000000000004">
      <c r="O2404" s="1703"/>
      <c r="V2404" s="1703"/>
      <c r="X2404" s="1703"/>
    </row>
    <row r="2405" spans="15:24" x14ac:dyDescent="0.55000000000000004">
      <c r="O2405" s="1703"/>
      <c r="V2405" s="1703"/>
      <c r="X2405" s="1703"/>
    </row>
    <row r="2406" spans="15:24" x14ac:dyDescent="0.55000000000000004">
      <c r="O2406" s="1703"/>
      <c r="V2406" s="1703"/>
      <c r="X2406" s="1703"/>
    </row>
    <row r="2407" spans="15:24" x14ac:dyDescent="0.55000000000000004">
      <c r="O2407" s="1703"/>
      <c r="V2407" s="1703"/>
      <c r="X2407" s="1703"/>
    </row>
    <row r="2408" spans="15:24" x14ac:dyDescent="0.55000000000000004">
      <c r="O2408" s="1703"/>
      <c r="V2408" s="1703"/>
      <c r="X2408" s="1703"/>
    </row>
    <row r="2409" spans="15:24" x14ac:dyDescent="0.55000000000000004">
      <c r="O2409" s="1703"/>
      <c r="V2409" s="1703"/>
      <c r="X2409" s="1703"/>
    </row>
    <row r="2410" spans="15:24" x14ac:dyDescent="0.55000000000000004">
      <c r="O2410" s="1703"/>
      <c r="V2410" s="1703"/>
      <c r="X2410" s="1703"/>
    </row>
    <row r="2411" spans="15:24" x14ac:dyDescent="0.55000000000000004">
      <c r="O2411" s="1703"/>
      <c r="V2411" s="1703"/>
      <c r="X2411" s="1703"/>
    </row>
    <row r="2412" spans="15:24" x14ac:dyDescent="0.55000000000000004">
      <c r="O2412" s="1703"/>
      <c r="V2412" s="1703"/>
      <c r="X2412" s="1703"/>
    </row>
    <row r="2413" spans="15:24" x14ac:dyDescent="0.55000000000000004">
      <c r="O2413" s="1703"/>
      <c r="V2413" s="1703"/>
      <c r="X2413" s="1703"/>
    </row>
    <row r="2414" spans="15:24" x14ac:dyDescent="0.55000000000000004">
      <c r="O2414" s="1703"/>
      <c r="V2414" s="1703"/>
      <c r="X2414" s="1703"/>
    </row>
    <row r="2415" spans="15:24" x14ac:dyDescent="0.55000000000000004">
      <c r="O2415" s="1703"/>
      <c r="V2415" s="1703"/>
      <c r="X2415" s="1703"/>
    </row>
    <row r="2416" spans="15:24" x14ac:dyDescent="0.55000000000000004">
      <c r="O2416" s="1703"/>
      <c r="V2416" s="1703"/>
      <c r="X2416" s="1703"/>
    </row>
    <row r="2417" spans="15:24" x14ac:dyDescent="0.55000000000000004">
      <c r="O2417" s="1703"/>
      <c r="V2417" s="1703"/>
      <c r="X2417" s="1703"/>
    </row>
    <row r="2418" spans="15:24" x14ac:dyDescent="0.55000000000000004">
      <c r="O2418" s="1703"/>
      <c r="V2418" s="1703"/>
      <c r="X2418" s="1703"/>
    </row>
    <row r="2419" spans="15:24" x14ac:dyDescent="0.55000000000000004">
      <c r="O2419" s="1703"/>
      <c r="V2419" s="1703"/>
      <c r="X2419" s="1703"/>
    </row>
    <row r="2420" spans="15:24" x14ac:dyDescent="0.55000000000000004">
      <c r="O2420" s="1703"/>
      <c r="V2420" s="1703"/>
      <c r="X2420" s="1703"/>
    </row>
    <row r="2421" spans="15:24" x14ac:dyDescent="0.55000000000000004">
      <c r="O2421" s="1703"/>
      <c r="V2421" s="1703"/>
      <c r="X2421" s="1703"/>
    </row>
    <row r="2422" spans="15:24" x14ac:dyDescent="0.55000000000000004">
      <c r="O2422" s="1703"/>
      <c r="V2422" s="1703"/>
      <c r="X2422" s="1703"/>
    </row>
    <row r="2423" spans="15:24" x14ac:dyDescent="0.55000000000000004">
      <c r="O2423" s="1703"/>
      <c r="V2423" s="1703"/>
      <c r="X2423" s="1703"/>
    </row>
    <row r="2424" spans="15:24" x14ac:dyDescent="0.55000000000000004">
      <c r="O2424" s="1703"/>
      <c r="V2424" s="1703"/>
      <c r="X2424" s="1703"/>
    </row>
    <row r="2425" spans="15:24" x14ac:dyDescent="0.55000000000000004">
      <c r="O2425" s="1703"/>
      <c r="V2425" s="1703"/>
      <c r="X2425" s="1703"/>
    </row>
    <row r="2426" spans="15:24" x14ac:dyDescent="0.55000000000000004">
      <c r="O2426" s="1703"/>
      <c r="V2426" s="1703"/>
      <c r="X2426" s="1703"/>
    </row>
    <row r="2427" spans="15:24" x14ac:dyDescent="0.55000000000000004">
      <c r="O2427" s="1703"/>
      <c r="V2427" s="1703"/>
      <c r="X2427" s="1703"/>
    </row>
    <row r="2428" spans="15:24" x14ac:dyDescent="0.55000000000000004">
      <c r="O2428" s="1703"/>
      <c r="V2428" s="1703"/>
      <c r="X2428" s="1703"/>
    </row>
    <row r="2429" spans="15:24" x14ac:dyDescent="0.55000000000000004">
      <c r="O2429" s="1703"/>
      <c r="V2429" s="1703"/>
      <c r="X2429" s="1703"/>
    </row>
    <row r="2430" spans="15:24" x14ac:dyDescent="0.55000000000000004">
      <c r="O2430" s="1703"/>
      <c r="V2430" s="1703"/>
      <c r="X2430" s="1703"/>
    </row>
    <row r="2431" spans="15:24" x14ac:dyDescent="0.55000000000000004">
      <c r="O2431" s="1703"/>
      <c r="V2431" s="1703"/>
      <c r="X2431" s="1703"/>
    </row>
    <row r="2432" spans="15:24" x14ac:dyDescent="0.55000000000000004">
      <c r="O2432" s="1703"/>
      <c r="V2432" s="1703"/>
      <c r="X2432" s="1703"/>
    </row>
    <row r="2433" spans="15:24" x14ac:dyDescent="0.55000000000000004">
      <c r="O2433" s="1703"/>
      <c r="V2433" s="1703"/>
      <c r="X2433" s="1703"/>
    </row>
    <row r="2434" spans="15:24" x14ac:dyDescent="0.55000000000000004">
      <c r="O2434" s="1703"/>
      <c r="V2434" s="1703"/>
      <c r="X2434" s="1703"/>
    </row>
    <row r="2435" spans="15:24" x14ac:dyDescent="0.55000000000000004">
      <c r="O2435" s="1703"/>
      <c r="V2435" s="1703"/>
      <c r="X2435" s="1703"/>
    </row>
    <row r="2436" spans="15:24" x14ac:dyDescent="0.55000000000000004">
      <c r="O2436" s="1703"/>
      <c r="V2436" s="1703"/>
      <c r="X2436" s="1703"/>
    </row>
    <row r="2437" spans="15:24" x14ac:dyDescent="0.55000000000000004">
      <c r="O2437" s="1703"/>
      <c r="V2437" s="1703"/>
      <c r="X2437" s="1703"/>
    </row>
    <row r="2438" spans="15:24" x14ac:dyDescent="0.55000000000000004">
      <c r="O2438" s="1703"/>
      <c r="V2438" s="1703"/>
      <c r="X2438" s="1703"/>
    </row>
    <row r="2439" spans="15:24" x14ac:dyDescent="0.55000000000000004">
      <c r="O2439" s="1703"/>
      <c r="V2439" s="1703"/>
      <c r="X2439" s="1703"/>
    </row>
    <row r="2440" spans="15:24" x14ac:dyDescent="0.55000000000000004">
      <c r="O2440" s="1703"/>
      <c r="V2440" s="1703"/>
      <c r="X2440" s="1703"/>
    </row>
    <row r="2441" spans="15:24" x14ac:dyDescent="0.55000000000000004">
      <c r="O2441" s="1703"/>
      <c r="V2441" s="1703"/>
      <c r="X2441" s="1703"/>
    </row>
    <row r="2442" spans="15:24" x14ac:dyDescent="0.55000000000000004">
      <c r="O2442" s="1703"/>
      <c r="V2442" s="1703"/>
      <c r="X2442" s="1703"/>
    </row>
    <row r="2443" spans="15:24" x14ac:dyDescent="0.55000000000000004">
      <c r="O2443" s="1703"/>
      <c r="V2443" s="1703"/>
      <c r="X2443" s="1703"/>
    </row>
    <row r="2444" spans="15:24" x14ac:dyDescent="0.55000000000000004">
      <c r="O2444" s="1703"/>
      <c r="V2444" s="1703"/>
      <c r="X2444" s="1703"/>
    </row>
    <row r="2445" spans="15:24" x14ac:dyDescent="0.55000000000000004">
      <c r="O2445" s="1703"/>
      <c r="V2445" s="1703"/>
      <c r="X2445" s="1703"/>
    </row>
    <row r="2446" spans="15:24" x14ac:dyDescent="0.55000000000000004">
      <c r="O2446" s="1703"/>
      <c r="V2446" s="1703"/>
      <c r="X2446" s="1703"/>
    </row>
    <row r="2447" spans="15:24" x14ac:dyDescent="0.55000000000000004">
      <c r="O2447" s="1703"/>
      <c r="V2447" s="1703"/>
      <c r="X2447" s="1703"/>
    </row>
    <row r="2448" spans="15:24" x14ac:dyDescent="0.55000000000000004">
      <c r="O2448" s="1703"/>
      <c r="V2448" s="1703"/>
      <c r="X2448" s="1703"/>
    </row>
    <row r="2449" spans="15:24" x14ac:dyDescent="0.55000000000000004">
      <c r="O2449" s="1703"/>
      <c r="V2449" s="1703"/>
      <c r="X2449" s="1703"/>
    </row>
    <row r="2450" spans="15:24" x14ac:dyDescent="0.55000000000000004">
      <c r="O2450" s="1703"/>
      <c r="V2450" s="1703"/>
      <c r="X2450" s="1703"/>
    </row>
    <row r="2451" spans="15:24" x14ac:dyDescent="0.55000000000000004">
      <c r="O2451" s="1703"/>
      <c r="V2451" s="1703"/>
      <c r="X2451" s="1703"/>
    </row>
    <row r="2452" spans="15:24" x14ac:dyDescent="0.55000000000000004">
      <c r="O2452" s="1703"/>
      <c r="V2452" s="1703"/>
      <c r="X2452" s="1703"/>
    </row>
    <row r="2453" spans="15:24" x14ac:dyDescent="0.55000000000000004">
      <c r="O2453" s="1703"/>
      <c r="V2453" s="1703"/>
      <c r="X2453" s="1703"/>
    </row>
    <row r="2454" spans="15:24" x14ac:dyDescent="0.55000000000000004">
      <c r="O2454" s="1703"/>
      <c r="V2454" s="1703"/>
      <c r="X2454" s="1703"/>
    </row>
    <row r="2455" spans="15:24" x14ac:dyDescent="0.55000000000000004">
      <c r="O2455" s="1703"/>
      <c r="V2455" s="1703"/>
      <c r="X2455" s="1703"/>
    </row>
    <row r="2456" spans="15:24" x14ac:dyDescent="0.55000000000000004">
      <c r="O2456" s="1703"/>
      <c r="V2456" s="1703"/>
      <c r="X2456" s="1703"/>
    </row>
    <row r="2457" spans="15:24" x14ac:dyDescent="0.55000000000000004">
      <c r="O2457" s="1703"/>
      <c r="V2457" s="1703"/>
      <c r="X2457" s="1703"/>
    </row>
    <row r="2458" spans="15:24" x14ac:dyDescent="0.55000000000000004">
      <c r="O2458" s="1703"/>
      <c r="V2458" s="1703"/>
      <c r="X2458" s="1703"/>
    </row>
    <row r="2459" spans="15:24" x14ac:dyDescent="0.55000000000000004">
      <c r="O2459" s="1703"/>
      <c r="V2459" s="1703"/>
      <c r="X2459" s="1703"/>
    </row>
    <row r="2460" spans="15:24" x14ac:dyDescent="0.55000000000000004">
      <c r="O2460" s="1703"/>
      <c r="V2460" s="1703"/>
      <c r="X2460" s="1703"/>
    </row>
    <row r="2461" spans="15:24" x14ac:dyDescent="0.55000000000000004">
      <c r="O2461" s="1703"/>
      <c r="V2461" s="1703"/>
      <c r="X2461" s="1703"/>
    </row>
    <row r="2462" spans="15:24" x14ac:dyDescent="0.55000000000000004">
      <c r="O2462" s="1703"/>
      <c r="V2462" s="1703"/>
      <c r="X2462" s="1703"/>
    </row>
    <row r="2463" spans="15:24" x14ac:dyDescent="0.55000000000000004">
      <c r="O2463" s="1703"/>
      <c r="V2463" s="1703"/>
      <c r="X2463" s="1703"/>
    </row>
    <row r="2464" spans="15:24" x14ac:dyDescent="0.55000000000000004">
      <c r="O2464" s="1703"/>
      <c r="V2464" s="1703"/>
      <c r="X2464" s="1703"/>
    </row>
    <row r="2465" spans="15:24" x14ac:dyDescent="0.55000000000000004">
      <c r="O2465" s="1703"/>
      <c r="V2465" s="1703"/>
      <c r="X2465" s="1703"/>
    </row>
    <row r="2466" spans="15:24" x14ac:dyDescent="0.55000000000000004">
      <c r="O2466" s="1703"/>
      <c r="V2466" s="1703"/>
      <c r="X2466" s="1703"/>
    </row>
    <row r="2467" spans="15:24" x14ac:dyDescent="0.55000000000000004">
      <c r="O2467" s="1703"/>
      <c r="V2467" s="1703"/>
      <c r="X2467" s="1703"/>
    </row>
    <row r="2468" spans="15:24" x14ac:dyDescent="0.55000000000000004">
      <c r="O2468" s="1703"/>
      <c r="V2468" s="1703"/>
      <c r="X2468" s="1703"/>
    </row>
    <row r="2469" spans="15:24" x14ac:dyDescent="0.55000000000000004">
      <c r="O2469" s="1703"/>
      <c r="V2469" s="1703"/>
      <c r="X2469" s="1703"/>
    </row>
    <row r="2470" spans="15:24" x14ac:dyDescent="0.55000000000000004">
      <c r="O2470" s="1703"/>
      <c r="V2470" s="1703"/>
      <c r="X2470" s="1703"/>
    </row>
    <row r="2471" spans="15:24" x14ac:dyDescent="0.55000000000000004">
      <c r="O2471" s="1703"/>
      <c r="V2471" s="1703"/>
      <c r="X2471" s="1703"/>
    </row>
    <row r="2472" spans="15:24" x14ac:dyDescent="0.55000000000000004">
      <c r="O2472" s="1703"/>
      <c r="V2472" s="1703"/>
      <c r="X2472" s="1703"/>
    </row>
    <row r="2473" spans="15:24" x14ac:dyDescent="0.55000000000000004">
      <c r="O2473" s="1703"/>
      <c r="V2473" s="1703"/>
      <c r="X2473" s="1703"/>
    </row>
    <row r="2474" spans="15:24" x14ac:dyDescent="0.55000000000000004">
      <c r="O2474" s="1703"/>
      <c r="V2474" s="1703"/>
      <c r="X2474" s="1703"/>
    </row>
    <row r="2475" spans="15:24" x14ac:dyDescent="0.55000000000000004">
      <c r="O2475" s="1703"/>
      <c r="V2475" s="1703"/>
      <c r="X2475" s="1703"/>
    </row>
    <row r="2476" spans="15:24" x14ac:dyDescent="0.55000000000000004">
      <c r="O2476" s="1703"/>
      <c r="V2476" s="1703"/>
      <c r="X2476" s="1703"/>
    </row>
    <row r="2477" spans="15:24" x14ac:dyDescent="0.55000000000000004">
      <c r="O2477" s="1703"/>
      <c r="V2477" s="1703"/>
      <c r="X2477" s="1703"/>
    </row>
    <row r="2478" spans="15:24" x14ac:dyDescent="0.55000000000000004">
      <c r="O2478" s="1703"/>
      <c r="V2478" s="1703"/>
      <c r="X2478" s="1703"/>
    </row>
    <row r="2479" spans="15:24" x14ac:dyDescent="0.55000000000000004">
      <c r="O2479" s="1703"/>
      <c r="V2479" s="1703"/>
      <c r="X2479" s="1703"/>
    </row>
    <row r="2480" spans="15:24" x14ac:dyDescent="0.55000000000000004">
      <c r="O2480" s="1703"/>
      <c r="V2480" s="1703"/>
      <c r="X2480" s="1703"/>
    </row>
    <row r="2481" spans="15:24" x14ac:dyDescent="0.55000000000000004">
      <c r="O2481" s="1703"/>
      <c r="V2481" s="1703"/>
      <c r="X2481" s="1703"/>
    </row>
    <row r="2482" spans="15:24" x14ac:dyDescent="0.55000000000000004">
      <c r="O2482" s="1703"/>
      <c r="V2482" s="1703"/>
      <c r="X2482" s="1703"/>
    </row>
    <row r="2483" spans="15:24" x14ac:dyDescent="0.55000000000000004">
      <c r="O2483" s="1703"/>
      <c r="V2483" s="1703"/>
      <c r="X2483" s="1703"/>
    </row>
    <row r="2484" spans="15:24" x14ac:dyDescent="0.55000000000000004">
      <c r="O2484" s="1703"/>
      <c r="V2484" s="1703"/>
      <c r="X2484" s="1703"/>
    </row>
    <row r="2485" spans="15:24" x14ac:dyDescent="0.55000000000000004">
      <c r="O2485" s="1703"/>
      <c r="V2485" s="1703"/>
      <c r="X2485" s="1703"/>
    </row>
    <row r="2486" spans="15:24" x14ac:dyDescent="0.55000000000000004">
      <c r="O2486" s="1703"/>
      <c r="V2486" s="1703"/>
      <c r="X2486" s="1703"/>
    </row>
    <row r="2487" spans="15:24" x14ac:dyDescent="0.55000000000000004">
      <c r="O2487" s="1703"/>
      <c r="V2487" s="1703"/>
      <c r="X2487" s="1703"/>
    </row>
    <row r="2488" spans="15:24" x14ac:dyDescent="0.55000000000000004">
      <c r="O2488" s="1703"/>
      <c r="V2488" s="1703"/>
      <c r="X2488" s="1703"/>
    </row>
    <row r="2489" spans="15:24" x14ac:dyDescent="0.55000000000000004">
      <c r="O2489" s="1703"/>
      <c r="V2489" s="1703"/>
      <c r="X2489" s="1703"/>
    </row>
    <row r="2490" spans="15:24" x14ac:dyDescent="0.55000000000000004">
      <c r="O2490" s="1703"/>
      <c r="V2490" s="1703"/>
      <c r="X2490" s="1703"/>
    </row>
    <row r="2491" spans="15:24" x14ac:dyDescent="0.55000000000000004">
      <c r="O2491" s="1703"/>
      <c r="V2491" s="1703"/>
      <c r="X2491" s="1703"/>
    </row>
    <row r="2492" spans="15:24" x14ac:dyDescent="0.55000000000000004">
      <c r="O2492" s="1703"/>
      <c r="V2492" s="1703"/>
      <c r="X2492" s="1703"/>
    </row>
    <row r="2493" spans="15:24" x14ac:dyDescent="0.55000000000000004">
      <c r="O2493" s="1703"/>
      <c r="V2493" s="1703"/>
      <c r="X2493" s="1703"/>
    </row>
    <row r="2494" spans="15:24" x14ac:dyDescent="0.55000000000000004">
      <c r="O2494" s="1703"/>
      <c r="V2494" s="1703"/>
      <c r="X2494" s="1703"/>
    </row>
    <row r="2495" spans="15:24" x14ac:dyDescent="0.55000000000000004">
      <c r="O2495" s="1703"/>
      <c r="V2495" s="1703"/>
      <c r="X2495" s="1703"/>
    </row>
    <row r="2496" spans="15:24" x14ac:dyDescent="0.55000000000000004">
      <c r="O2496" s="1703"/>
      <c r="V2496" s="1703"/>
      <c r="X2496" s="1703"/>
    </row>
    <row r="2497" spans="15:24" x14ac:dyDescent="0.55000000000000004">
      <c r="O2497" s="1703"/>
      <c r="V2497" s="1703"/>
      <c r="X2497" s="1703"/>
    </row>
    <row r="2498" spans="15:24" x14ac:dyDescent="0.55000000000000004">
      <c r="O2498" s="1703"/>
      <c r="V2498" s="1703"/>
      <c r="X2498" s="1703"/>
    </row>
    <row r="2499" spans="15:24" x14ac:dyDescent="0.55000000000000004">
      <c r="O2499" s="1703"/>
      <c r="V2499" s="1703"/>
      <c r="X2499" s="1703"/>
    </row>
    <row r="2500" spans="15:24" x14ac:dyDescent="0.55000000000000004">
      <c r="O2500" s="1703"/>
      <c r="V2500" s="1703"/>
      <c r="X2500" s="1703"/>
    </row>
    <row r="2501" spans="15:24" x14ac:dyDescent="0.55000000000000004">
      <c r="O2501" s="1703"/>
      <c r="V2501" s="1703"/>
      <c r="X2501" s="1703"/>
    </row>
    <row r="2502" spans="15:24" x14ac:dyDescent="0.55000000000000004">
      <c r="O2502" s="1703"/>
      <c r="V2502" s="1703"/>
      <c r="X2502" s="1703"/>
    </row>
    <row r="2503" spans="15:24" x14ac:dyDescent="0.55000000000000004">
      <c r="O2503" s="1703"/>
      <c r="V2503" s="1703"/>
      <c r="X2503" s="1703"/>
    </row>
    <row r="2504" spans="15:24" x14ac:dyDescent="0.55000000000000004">
      <c r="O2504" s="1703"/>
      <c r="V2504" s="1703"/>
      <c r="X2504" s="1703"/>
    </row>
    <row r="2505" spans="15:24" x14ac:dyDescent="0.55000000000000004">
      <c r="O2505" s="1703"/>
      <c r="V2505" s="1703"/>
      <c r="X2505" s="1703"/>
    </row>
    <row r="2506" spans="15:24" x14ac:dyDescent="0.55000000000000004">
      <c r="O2506" s="1703"/>
      <c r="V2506" s="1703"/>
      <c r="X2506" s="1703"/>
    </row>
    <row r="2507" spans="15:24" x14ac:dyDescent="0.55000000000000004">
      <c r="O2507" s="1703"/>
      <c r="V2507" s="1703"/>
      <c r="X2507" s="1703"/>
    </row>
    <row r="2508" spans="15:24" x14ac:dyDescent="0.55000000000000004">
      <c r="O2508" s="1703"/>
      <c r="V2508" s="1703"/>
      <c r="X2508" s="1703"/>
    </row>
    <row r="2509" spans="15:24" x14ac:dyDescent="0.55000000000000004">
      <c r="O2509" s="1703"/>
      <c r="V2509" s="1703"/>
      <c r="X2509" s="1703"/>
    </row>
    <row r="2510" spans="15:24" x14ac:dyDescent="0.55000000000000004">
      <c r="O2510" s="1703"/>
      <c r="V2510" s="1703"/>
      <c r="X2510" s="1703"/>
    </row>
    <row r="2511" spans="15:24" x14ac:dyDescent="0.55000000000000004">
      <c r="O2511" s="1703"/>
      <c r="V2511" s="1703"/>
      <c r="X2511" s="1703"/>
    </row>
    <row r="2512" spans="15:24" x14ac:dyDescent="0.55000000000000004">
      <c r="O2512" s="1703"/>
      <c r="V2512" s="1703"/>
      <c r="X2512" s="1703"/>
    </row>
    <row r="2513" spans="15:24" x14ac:dyDescent="0.55000000000000004">
      <c r="O2513" s="1703"/>
      <c r="V2513" s="1703"/>
      <c r="X2513" s="1703"/>
    </row>
    <row r="2514" spans="15:24" x14ac:dyDescent="0.55000000000000004">
      <c r="O2514" s="1703"/>
      <c r="V2514" s="1703"/>
      <c r="X2514" s="1703"/>
    </row>
    <row r="2515" spans="15:24" x14ac:dyDescent="0.55000000000000004">
      <c r="O2515" s="1703"/>
      <c r="V2515" s="1703"/>
      <c r="X2515" s="1703"/>
    </row>
    <row r="2516" spans="15:24" x14ac:dyDescent="0.55000000000000004">
      <c r="O2516" s="1703"/>
      <c r="V2516" s="1703"/>
      <c r="X2516" s="1703"/>
    </row>
    <row r="2517" spans="15:24" x14ac:dyDescent="0.55000000000000004">
      <c r="O2517" s="1703"/>
      <c r="V2517" s="1703"/>
      <c r="X2517" s="1703"/>
    </row>
    <row r="2518" spans="15:24" x14ac:dyDescent="0.55000000000000004">
      <c r="O2518" s="1703"/>
      <c r="V2518" s="1703"/>
      <c r="X2518" s="1703"/>
    </row>
    <row r="2519" spans="15:24" x14ac:dyDescent="0.55000000000000004">
      <c r="O2519" s="1703"/>
      <c r="V2519" s="1703"/>
      <c r="X2519" s="1703"/>
    </row>
    <row r="2520" spans="15:24" x14ac:dyDescent="0.55000000000000004">
      <c r="O2520" s="1703"/>
      <c r="V2520" s="1703"/>
      <c r="X2520" s="1703"/>
    </row>
    <row r="2521" spans="15:24" x14ac:dyDescent="0.55000000000000004">
      <c r="O2521" s="1703"/>
      <c r="V2521" s="1703"/>
      <c r="X2521" s="1703"/>
    </row>
    <row r="2522" spans="15:24" x14ac:dyDescent="0.55000000000000004">
      <c r="O2522" s="1703"/>
      <c r="V2522" s="1703"/>
      <c r="X2522" s="1703"/>
    </row>
    <row r="2523" spans="15:24" x14ac:dyDescent="0.55000000000000004">
      <c r="O2523" s="1703"/>
      <c r="V2523" s="1703"/>
      <c r="X2523" s="1703"/>
    </row>
    <row r="2524" spans="15:24" x14ac:dyDescent="0.55000000000000004">
      <c r="O2524" s="1703"/>
      <c r="V2524" s="1703"/>
      <c r="X2524" s="1703"/>
    </row>
    <row r="2525" spans="15:24" x14ac:dyDescent="0.55000000000000004">
      <c r="O2525" s="1703"/>
      <c r="V2525" s="1703"/>
      <c r="X2525" s="1703"/>
    </row>
    <row r="2526" spans="15:24" x14ac:dyDescent="0.55000000000000004">
      <c r="O2526" s="1703"/>
      <c r="V2526" s="1703"/>
      <c r="X2526" s="1703"/>
    </row>
    <row r="2527" spans="15:24" x14ac:dyDescent="0.55000000000000004">
      <c r="O2527" s="1703"/>
      <c r="V2527" s="1703"/>
      <c r="X2527" s="1703"/>
    </row>
    <row r="2528" spans="15:24" x14ac:dyDescent="0.55000000000000004">
      <c r="O2528" s="1703"/>
      <c r="V2528" s="1703"/>
      <c r="X2528" s="1703"/>
    </row>
    <row r="2529" spans="15:24" x14ac:dyDescent="0.55000000000000004">
      <c r="O2529" s="1703"/>
      <c r="V2529" s="1703"/>
      <c r="X2529" s="1703"/>
    </row>
    <row r="2530" spans="15:24" x14ac:dyDescent="0.55000000000000004">
      <c r="O2530" s="1703"/>
      <c r="V2530" s="1703"/>
      <c r="X2530" s="1703"/>
    </row>
    <row r="2531" spans="15:24" x14ac:dyDescent="0.55000000000000004">
      <c r="O2531" s="1703"/>
      <c r="V2531" s="1703"/>
      <c r="X2531" s="1703"/>
    </row>
    <row r="2532" spans="15:24" x14ac:dyDescent="0.55000000000000004">
      <c r="O2532" s="1703"/>
      <c r="V2532" s="1703"/>
      <c r="X2532" s="1703"/>
    </row>
    <row r="2533" spans="15:24" x14ac:dyDescent="0.55000000000000004">
      <c r="O2533" s="1703"/>
      <c r="V2533" s="1703"/>
      <c r="X2533" s="1703"/>
    </row>
    <row r="2534" spans="15:24" x14ac:dyDescent="0.55000000000000004">
      <c r="O2534" s="1703"/>
      <c r="V2534" s="1703"/>
      <c r="X2534" s="1703"/>
    </row>
    <row r="2535" spans="15:24" x14ac:dyDescent="0.55000000000000004">
      <c r="O2535" s="1703"/>
      <c r="V2535" s="1703"/>
      <c r="X2535" s="1703"/>
    </row>
    <row r="2536" spans="15:24" x14ac:dyDescent="0.55000000000000004">
      <c r="O2536" s="1703"/>
      <c r="V2536" s="1703"/>
      <c r="X2536" s="1703"/>
    </row>
    <row r="2537" spans="15:24" x14ac:dyDescent="0.55000000000000004">
      <c r="O2537" s="1703"/>
      <c r="V2537" s="1703"/>
      <c r="X2537" s="1703"/>
    </row>
    <row r="2538" spans="15:24" x14ac:dyDescent="0.55000000000000004">
      <c r="O2538" s="1703"/>
      <c r="V2538" s="1703"/>
      <c r="X2538" s="1703"/>
    </row>
    <row r="2539" spans="15:24" x14ac:dyDescent="0.55000000000000004">
      <c r="O2539" s="1703"/>
      <c r="V2539" s="1703"/>
      <c r="X2539" s="1703"/>
    </row>
    <row r="2540" spans="15:24" x14ac:dyDescent="0.55000000000000004">
      <c r="O2540" s="1703"/>
      <c r="V2540" s="1703"/>
      <c r="X2540" s="1703"/>
    </row>
    <row r="2541" spans="15:24" x14ac:dyDescent="0.55000000000000004">
      <c r="O2541" s="1703"/>
      <c r="V2541" s="1703"/>
      <c r="X2541" s="1703"/>
    </row>
    <row r="2542" spans="15:24" x14ac:dyDescent="0.55000000000000004">
      <c r="O2542" s="1703"/>
      <c r="V2542" s="1703"/>
      <c r="X2542" s="1703"/>
    </row>
    <row r="2543" spans="15:24" x14ac:dyDescent="0.55000000000000004">
      <c r="O2543" s="1703"/>
      <c r="V2543" s="1703"/>
      <c r="X2543" s="1703"/>
    </row>
    <row r="2544" spans="15:24" x14ac:dyDescent="0.55000000000000004">
      <c r="O2544" s="1703"/>
      <c r="V2544" s="1703"/>
      <c r="X2544" s="1703"/>
    </row>
    <row r="2545" spans="15:24" x14ac:dyDescent="0.55000000000000004">
      <c r="O2545" s="1703"/>
      <c r="V2545" s="1703"/>
      <c r="X2545" s="1703"/>
    </row>
    <row r="2546" spans="15:24" x14ac:dyDescent="0.55000000000000004">
      <c r="O2546" s="1703"/>
      <c r="V2546" s="1703"/>
      <c r="X2546" s="1703"/>
    </row>
    <row r="2547" spans="15:24" x14ac:dyDescent="0.55000000000000004">
      <c r="O2547" s="1703"/>
      <c r="V2547" s="1703"/>
      <c r="X2547" s="1703"/>
    </row>
    <row r="2548" spans="15:24" x14ac:dyDescent="0.55000000000000004">
      <c r="O2548" s="1703"/>
      <c r="V2548" s="1703"/>
      <c r="X2548" s="1703"/>
    </row>
    <row r="2549" spans="15:24" x14ac:dyDescent="0.55000000000000004">
      <c r="O2549" s="1703"/>
      <c r="V2549" s="1703"/>
      <c r="X2549" s="1703"/>
    </row>
    <row r="2550" spans="15:24" x14ac:dyDescent="0.55000000000000004">
      <c r="O2550" s="1703"/>
      <c r="V2550" s="1703"/>
      <c r="X2550" s="1703"/>
    </row>
    <row r="2551" spans="15:24" x14ac:dyDescent="0.55000000000000004">
      <c r="O2551" s="1703"/>
      <c r="V2551" s="1703"/>
      <c r="X2551" s="1703"/>
    </row>
    <row r="2552" spans="15:24" x14ac:dyDescent="0.55000000000000004">
      <c r="O2552" s="1703"/>
      <c r="V2552" s="1703"/>
      <c r="X2552" s="1703"/>
    </row>
    <row r="2553" spans="15:24" x14ac:dyDescent="0.55000000000000004">
      <c r="O2553" s="1703"/>
      <c r="V2553" s="1703"/>
      <c r="X2553" s="1703"/>
    </row>
    <row r="2554" spans="15:24" x14ac:dyDescent="0.55000000000000004">
      <c r="O2554" s="1703"/>
      <c r="V2554" s="1703"/>
      <c r="X2554" s="1703"/>
    </row>
    <row r="2555" spans="15:24" x14ac:dyDescent="0.55000000000000004">
      <c r="O2555" s="1703"/>
      <c r="V2555" s="1703"/>
      <c r="X2555" s="1703"/>
    </row>
    <row r="2556" spans="15:24" x14ac:dyDescent="0.55000000000000004">
      <c r="O2556" s="1703"/>
      <c r="V2556" s="1703"/>
      <c r="X2556" s="1703"/>
    </row>
    <row r="2557" spans="15:24" x14ac:dyDescent="0.55000000000000004">
      <c r="O2557" s="1703"/>
      <c r="V2557" s="1703"/>
      <c r="X2557" s="1703"/>
    </row>
    <row r="2558" spans="15:24" x14ac:dyDescent="0.55000000000000004">
      <c r="O2558" s="1703"/>
      <c r="V2558" s="1703"/>
      <c r="X2558" s="1703"/>
    </row>
    <row r="2559" spans="15:24" x14ac:dyDescent="0.55000000000000004">
      <c r="O2559" s="1703"/>
      <c r="V2559" s="1703"/>
      <c r="X2559" s="1703"/>
    </row>
    <row r="2560" spans="15:24" x14ac:dyDescent="0.55000000000000004">
      <c r="O2560" s="1703"/>
      <c r="V2560" s="1703"/>
      <c r="X2560" s="1703"/>
    </row>
    <row r="2561" spans="15:24" x14ac:dyDescent="0.55000000000000004">
      <c r="O2561" s="1703"/>
      <c r="V2561" s="1703"/>
      <c r="X2561" s="1703"/>
    </row>
    <row r="2562" spans="15:24" x14ac:dyDescent="0.55000000000000004">
      <c r="O2562" s="1703"/>
      <c r="V2562" s="1703"/>
      <c r="X2562" s="1703"/>
    </row>
    <row r="2563" spans="15:24" x14ac:dyDescent="0.55000000000000004">
      <c r="O2563" s="1703"/>
      <c r="V2563" s="1703"/>
      <c r="X2563" s="1703"/>
    </row>
    <row r="2564" spans="15:24" x14ac:dyDescent="0.55000000000000004">
      <c r="O2564" s="1703"/>
      <c r="V2564" s="1703"/>
      <c r="X2564" s="1703"/>
    </row>
    <row r="2565" spans="15:24" x14ac:dyDescent="0.55000000000000004">
      <c r="O2565" s="1703"/>
      <c r="V2565" s="1703"/>
      <c r="X2565" s="1703"/>
    </row>
    <row r="2566" spans="15:24" x14ac:dyDescent="0.55000000000000004">
      <c r="O2566" s="1703"/>
      <c r="V2566" s="1703"/>
      <c r="X2566" s="1703"/>
    </row>
    <row r="2567" spans="15:24" x14ac:dyDescent="0.55000000000000004">
      <c r="O2567" s="1703"/>
      <c r="V2567" s="1703"/>
      <c r="X2567" s="1703"/>
    </row>
    <row r="2568" spans="15:24" x14ac:dyDescent="0.55000000000000004">
      <c r="O2568" s="1703"/>
      <c r="V2568" s="1703"/>
      <c r="X2568" s="1703"/>
    </row>
    <row r="2569" spans="15:24" x14ac:dyDescent="0.55000000000000004">
      <c r="O2569" s="1703"/>
      <c r="V2569" s="1703"/>
      <c r="X2569" s="1703"/>
    </row>
    <row r="2570" spans="15:24" x14ac:dyDescent="0.55000000000000004">
      <c r="O2570" s="1703"/>
      <c r="V2570" s="1703"/>
      <c r="X2570" s="1703"/>
    </row>
    <row r="2571" spans="15:24" x14ac:dyDescent="0.55000000000000004">
      <c r="O2571" s="1703"/>
      <c r="V2571" s="1703"/>
      <c r="X2571" s="1703"/>
    </row>
    <row r="2572" spans="15:24" x14ac:dyDescent="0.55000000000000004">
      <c r="O2572" s="1703"/>
      <c r="V2572" s="1703"/>
      <c r="X2572" s="1703"/>
    </row>
    <row r="2573" spans="15:24" x14ac:dyDescent="0.55000000000000004">
      <c r="O2573" s="1703"/>
      <c r="V2573" s="1703"/>
      <c r="X2573" s="1703"/>
    </row>
    <row r="2574" spans="15:24" x14ac:dyDescent="0.55000000000000004">
      <c r="O2574" s="1703"/>
      <c r="V2574" s="1703"/>
      <c r="X2574" s="1703"/>
    </row>
    <row r="2575" spans="15:24" x14ac:dyDescent="0.55000000000000004">
      <c r="O2575" s="1703"/>
      <c r="V2575" s="1703"/>
      <c r="X2575" s="1703"/>
    </row>
    <row r="2576" spans="15:24" x14ac:dyDescent="0.55000000000000004">
      <c r="O2576" s="1703"/>
      <c r="V2576" s="1703"/>
      <c r="X2576" s="1703"/>
    </row>
    <row r="2577" spans="15:24" x14ac:dyDescent="0.55000000000000004">
      <c r="O2577" s="1703"/>
      <c r="V2577" s="1703"/>
      <c r="X2577" s="1703"/>
    </row>
    <row r="2578" spans="15:24" x14ac:dyDescent="0.55000000000000004">
      <c r="O2578" s="1703"/>
      <c r="V2578" s="1703"/>
      <c r="X2578" s="1703"/>
    </row>
    <row r="2579" spans="15:24" x14ac:dyDescent="0.55000000000000004">
      <c r="O2579" s="1703"/>
      <c r="V2579" s="1703"/>
      <c r="X2579" s="1703"/>
    </row>
    <row r="2580" spans="15:24" x14ac:dyDescent="0.55000000000000004">
      <c r="O2580" s="1703"/>
      <c r="V2580" s="1703"/>
      <c r="X2580" s="1703"/>
    </row>
    <row r="2581" spans="15:24" x14ac:dyDescent="0.55000000000000004">
      <c r="O2581" s="1703"/>
      <c r="V2581" s="1703"/>
      <c r="X2581" s="1703"/>
    </row>
    <row r="2582" spans="15:24" x14ac:dyDescent="0.55000000000000004">
      <c r="O2582" s="1703"/>
      <c r="V2582" s="1703"/>
      <c r="X2582" s="1703"/>
    </row>
    <row r="2583" spans="15:24" x14ac:dyDescent="0.55000000000000004">
      <c r="O2583" s="1703"/>
      <c r="V2583" s="1703"/>
      <c r="X2583" s="1703"/>
    </row>
    <row r="2584" spans="15:24" x14ac:dyDescent="0.55000000000000004">
      <c r="O2584" s="1703"/>
      <c r="V2584" s="1703"/>
      <c r="X2584" s="1703"/>
    </row>
    <row r="2585" spans="15:24" x14ac:dyDescent="0.55000000000000004">
      <c r="O2585" s="1703"/>
      <c r="V2585" s="1703"/>
      <c r="X2585" s="1703"/>
    </row>
    <row r="2586" spans="15:24" x14ac:dyDescent="0.55000000000000004">
      <c r="O2586" s="1703"/>
      <c r="V2586" s="1703"/>
      <c r="X2586" s="1703"/>
    </row>
    <row r="2587" spans="15:24" x14ac:dyDescent="0.55000000000000004">
      <c r="O2587" s="1703"/>
      <c r="V2587" s="1703"/>
      <c r="X2587" s="1703"/>
    </row>
    <row r="2588" spans="15:24" x14ac:dyDescent="0.55000000000000004">
      <c r="O2588" s="1703"/>
      <c r="V2588" s="1703"/>
      <c r="X2588" s="1703"/>
    </row>
    <row r="2589" spans="15:24" x14ac:dyDescent="0.55000000000000004">
      <c r="O2589" s="1703"/>
      <c r="V2589" s="1703"/>
      <c r="X2589" s="1703"/>
    </row>
    <row r="2590" spans="15:24" x14ac:dyDescent="0.55000000000000004">
      <c r="O2590" s="1703"/>
      <c r="V2590" s="1703"/>
      <c r="X2590" s="1703"/>
    </row>
    <row r="2591" spans="15:24" x14ac:dyDescent="0.55000000000000004">
      <c r="O2591" s="1703"/>
      <c r="V2591" s="1703"/>
      <c r="X2591" s="1703"/>
    </row>
    <row r="2592" spans="15:24" x14ac:dyDescent="0.55000000000000004">
      <c r="O2592" s="1703"/>
      <c r="V2592" s="1703"/>
      <c r="X2592" s="1703"/>
    </row>
    <row r="2593" spans="15:24" x14ac:dyDescent="0.55000000000000004">
      <c r="O2593" s="1703"/>
      <c r="V2593" s="1703"/>
      <c r="X2593" s="1703"/>
    </row>
    <row r="2594" spans="15:24" x14ac:dyDescent="0.55000000000000004">
      <c r="O2594" s="1703"/>
      <c r="V2594" s="1703"/>
      <c r="X2594" s="1703"/>
    </row>
    <row r="2595" spans="15:24" x14ac:dyDescent="0.55000000000000004">
      <c r="O2595" s="1703"/>
      <c r="V2595" s="1703"/>
      <c r="X2595" s="1703"/>
    </row>
    <row r="2596" spans="15:24" x14ac:dyDescent="0.55000000000000004">
      <c r="O2596" s="1703"/>
      <c r="V2596" s="1703"/>
      <c r="X2596" s="1703"/>
    </row>
    <row r="2597" spans="15:24" x14ac:dyDescent="0.55000000000000004">
      <c r="O2597" s="1703"/>
      <c r="V2597" s="1703"/>
      <c r="X2597" s="1703"/>
    </row>
    <row r="2598" spans="15:24" x14ac:dyDescent="0.55000000000000004">
      <c r="O2598" s="1703"/>
      <c r="V2598" s="1703"/>
      <c r="X2598" s="1703"/>
    </row>
    <row r="2599" spans="15:24" x14ac:dyDescent="0.55000000000000004">
      <c r="O2599" s="1703"/>
      <c r="V2599" s="1703"/>
      <c r="X2599" s="1703"/>
    </row>
    <row r="2600" spans="15:24" x14ac:dyDescent="0.55000000000000004">
      <c r="O2600" s="1703"/>
      <c r="V2600" s="1703"/>
      <c r="X2600" s="1703"/>
    </row>
    <row r="2601" spans="15:24" x14ac:dyDescent="0.55000000000000004">
      <c r="O2601" s="1703"/>
      <c r="V2601" s="1703"/>
      <c r="X2601" s="1703"/>
    </row>
    <row r="2602" spans="15:24" x14ac:dyDescent="0.55000000000000004">
      <c r="O2602" s="1703"/>
      <c r="V2602" s="1703"/>
      <c r="X2602" s="1703"/>
    </row>
    <row r="2603" spans="15:24" x14ac:dyDescent="0.55000000000000004">
      <c r="O2603" s="1703"/>
      <c r="V2603" s="1703"/>
      <c r="X2603" s="1703"/>
    </row>
    <row r="2604" spans="15:24" x14ac:dyDescent="0.55000000000000004">
      <c r="O2604" s="1703"/>
      <c r="V2604" s="1703"/>
      <c r="X2604" s="1703"/>
    </row>
    <row r="2605" spans="15:24" x14ac:dyDescent="0.55000000000000004">
      <c r="O2605" s="1703"/>
      <c r="V2605" s="1703"/>
      <c r="X2605" s="1703"/>
    </row>
    <row r="2606" spans="15:24" x14ac:dyDescent="0.55000000000000004">
      <c r="O2606" s="1703"/>
      <c r="V2606" s="1703"/>
      <c r="X2606" s="1703"/>
    </row>
    <row r="2607" spans="15:24" x14ac:dyDescent="0.55000000000000004">
      <c r="O2607" s="1703"/>
      <c r="V2607" s="1703"/>
      <c r="X2607" s="1703"/>
    </row>
    <row r="2608" spans="15:24" x14ac:dyDescent="0.55000000000000004">
      <c r="O2608" s="1703"/>
      <c r="V2608" s="1703"/>
      <c r="X2608" s="1703"/>
    </row>
    <row r="2609" spans="15:24" x14ac:dyDescent="0.55000000000000004">
      <c r="O2609" s="1703"/>
      <c r="V2609" s="1703"/>
      <c r="X2609" s="1703"/>
    </row>
    <row r="2610" spans="15:24" x14ac:dyDescent="0.55000000000000004">
      <c r="O2610" s="1703"/>
      <c r="V2610" s="1703"/>
      <c r="X2610" s="1703"/>
    </row>
    <row r="2611" spans="15:24" x14ac:dyDescent="0.55000000000000004">
      <c r="O2611" s="1703"/>
      <c r="V2611" s="1703"/>
      <c r="X2611" s="1703"/>
    </row>
    <row r="2612" spans="15:24" x14ac:dyDescent="0.55000000000000004">
      <c r="O2612" s="1703"/>
      <c r="V2612" s="1703"/>
      <c r="X2612" s="1703"/>
    </row>
    <row r="2613" spans="15:24" x14ac:dyDescent="0.55000000000000004">
      <c r="O2613" s="1703"/>
      <c r="V2613" s="1703"/>
      <c r="X2613" s="1703"/>
    </row>
    <row r="2614" spans="15:24" x14ac:dyDescent="0.55000000000000004">
      <c r="O2614" s="1703"/>
      <c r="V2614" s="1703"/>
      <c r="X2614" s="1703"/>
    </row>
    <row r="2615" spans="15:24" x14ac:dyDescent="0.55000000000000004">
      <c r="O2615" s="1703"/>
      <c r="V2615" s="1703"/>
      <c r="X2615" s="1703"/>
    </row>
    <row r="2616" spans="15:24" x14ac:dyDescent="0.55000000000000004">
      <c r="O2616" s="1703"/>
      <c r="V2616" s="1703"/>
      <c r="X2616" s="1703"/>
    </row>
    <row r="2617" spans="15:24" x14ac:dyDescent="0.55000000000000004">
      <c r="O2617" s="1703"/>
      <c r="V2617" s="1703"/>
      <c r="X2617" s="1703"/>
    </row>
    <row r="2618" spans="15:24" x14ac:dyDescent="0.55000000000000004">
      <c r="O2618" s="1703"/>
      <c r="V2618" s="1703"/>
      <c r="X2618" s="1703"/>
    </row>
    <row r="2619" spans="15:24" x14ac:dyDescent="0.55000000000000004">
      <c r="O2619" s="1703"/>
      <c r="V2619" s="1703"/>
      <c r="X2619" s="1703"/>
    </row>
    <row r="2620" spans="15:24" x14ac:dyDescent="0.55000000000000004">
      <c r="O2620" s="1703"/>
      <c r="V2620" s="1703"/>
      <c r="X2620" s="1703"/>
    </row>
    <row r="2621" spans="15:24" x14ac:dyDescent="0.55000000000000004">
      <c r="O2621" s="1703"/>
      <c r="V2621" s="1703"/>
      <c r="X2621" s="1703"/>
    </row>
    <row r="2622" spans="15:24" x14ac:dyDescent="0.55000000000000004">
      <c r="O2622" s="1703"/>
      <c r="V2622" s="1703"/>
      <c r="X2622" s="1703"/>
    </row>
    <row r="2623" spans="15:24" x14ac:dyDescent="0.55000000000000004">
      <c r="O2623" s="1703"/>
      <c r="V2623" s="1703"/>
      <c r="X2623" s="1703"/>
    </row>
    <row r="2624" spans="15:24" x14ac:dyDescent="0.55000000000000004">
      <c r="O2624" s="1703"/>
      <c r="V2624" s="1703"/>
      <c r="X2624" s="1703"/>
    </row>
    <row r="2625" spans="15:24" x14ac:dyDescent="0.55000000000000004">
      <c r="O2625" s="1703"/>
      <c r="V2625" s="1703"/>
      <c r="X2625" s="1703"/>
    </row>
    <row r="2626" spans="15:24" x14ac:dyDescent="0.55000000000000004">
      <c r="O2626" s="1703"/>
      <c r="V2626" s="1703"/>
      <c r="X2626" s="1703"/>
    </row>
    <row r="2627" spans="15:24" x14ac:dyDescent="0.55000000000000004">
      <c r="O2627" s="1703"/>
      <c r="V2627" s="1703"/>
      <c r="X2627" s="1703"/>
    </row>
    <row r="2628" spans="15:24" x14ac:dyDescent="0.55000000000000004">
      <c r="O2628" s="1703"/>
      <c r="V2628" s="1703"/>
      <c r="X2628" s="1703"/>
    </row>
    <row r="2629" spans="15:24" x14ac:dyDescent="0.55000000000000004">
      <c r="O2629" s="1703"/>
      <c r="V2629" s="1703"/>
      <c r="X2629" s="1703"/>
    </row>
    <row r="2630" spans="15:24" x14ac:dyDescent="0.55000000000000004">
      <c r="O2630" s="1703"/>
      <c r="V2630" s="1703"/>
      <c r="X2630" s="1703"/>
    </row>
    <row r="2631" spans="15:24" x14ac:dyDescent="0.55000000000000004">
      <c r="O2631" s="1703"/>
      <c r="V2631" s="1703"/>
      <c r="X2631" s="1703"/>
    </row>
    <row r="2632" spans="15:24" x14ac:dyDescent="0.55000000000000004">
      <c r="O2632" s="1703"/>
      <c r="V2632" s="1703"/>
      <c r="X2632" s="1703"/>
    </row>
    <row r="2633" spans="15:24" x14ac:dyDescent="0.55000000000000004">
      <c r="O2633" s="1703"/>
      <c r="V2633" s="1703"/>
      <c r="X2633" s="1703"/>
    </row>
    <row r="2634" spans="15:24" x14ac:dyDescent="0.55000000000000004">
      <c r="O2634" s="1703"/>
      <c r="V2634" s="1703"/>
      <c r="X2634" s="1703"/>
    </row>
    <row r="2635" spans="15:24" x14ac:dyDescent="0.55000000000000004">
      <c r="O2635" s="1703"/>
      <c r="V2635" s="1703"/>
      <c r="X2635" s="1703"/>
    </row>
    <row r="2636" spans="15:24" x14ac:dyDescent="0.55000000000000004">
      <c r="O2636" s="1703"/>
      <c r="V2636" s="1703"/>
      <c r="X2636" s="1703"/>
    </row>
    <row r="2637" spans="15:24" x14ac:dyDescent="0.55000000000000004">
      <c r="O2637" s="1703"/>
      <c r="V2637" s="1703"/>
      <c r="X2637" s="1703"/>
    </row>
    <row r="2638" spans="15:24" x14ac:dyDescent="0.55000000000000004">
      <c r="O2638" s="1703"/>
      <c r="V2638" s="1703"/>
      <c r="X2638" s="1703"/>
    </row>
    <row r="2639" spans="15:24" x14ac:dyDescent="0.55000000000000004">
      <c r="O2639" s="1703"/>
      <c r="V2639" s="1703"/>
      <c r="X2639" s="1703"/>
    </row>
    <row r="2640" spans="15:24" x14ac:dyDescent="0.55000000000000004">
      <c r="O2640" s="1703"/>
      <c r="V2640" s="1703"/>
      <c r="X2640" s="1703"/>
    </row>
    <row r="2641" spans="15:24" x14ac:dyDescent="0.55000000000000004">
      <c r="O2641" s="1703"/>
      <c r="V2641" s="1703"/>
      <c r="X2641" s="1703"/>
    </row>
    <row r="2642" spans="15:24" x14ac:dyDescent="0.55000000000000004">
      <c r="O2642" s="1703"/>
      <c r="V2642" s="1703"/>
      <c r="X2642" s="1703"/>
    </row>
    <row r="2643" spans="15:24" x14ac:dyDescent="0.55000000000000004">
      <c r="O2643" s="1703"/>
      <c r="V2643" s="1703"/>
      <c r="X2643" s="1703"/>
    </row>
    <row r="2644" spans="15:24" x14ac:dyDescent="0.55000000000000004">
      <c r="O2644" s="1703"/>
      <c r="V2644" s="1703"/>
      <c r="X2644" s="1703"/>
    </row>
    <row r="2645" spans="15:24" x14ac:dyDescent="0.55000000000000004">
      <c r="O2645" s="1703"/>
      <c r="V2645" s="1703"/>
      <c r="X2645" s="1703"/>
    </row>
    <row r="2646" spans="15:24" x14ac:dyDescent="0.55000000000000004">
      <c r="O2646" s="1703"/>
      <c r="V2646" s="1703"/>
      <c r="X2646" s="1703"/>
    </row>
    <row r="2647" spans="15:24" x14ac:dyDescent="0.55000000000000004">
      <c r="O2647" s="1703"/>
      <c r="V2647" s="1703"/>
      <c r="X2647" s="1703"/>
    </row>
    <row r="2648" spans="15:24" x14ac:dyDescent="0.55000000000000004">
      <c r="O2648" s="1703"/>
      <c r="V2648" s="1703"/>
      <c r="X2648" s="1703"/>
    </row>
    <row r="2649" spans="15:24" x14ac:dyDescent="0.55000000000000004">
      <c r="O2649" s="1703"/>
      <c r="V2649" s="1703"/>
      <c r="X2649" s="1703"/>
    </row>
    <row r="2650" spans="15:24" x14ac:dyDescent="0.55000000000000004">
      <c r="O2650" s="1703"/>
      <c r="V2650" s="1703"/>
      <c r="X2650" s="1703"/>
    </row>
    <row r="2651" spans="15:24" x14ac:dyDescent="0.55000000000000004">
      <c r="O2651" s="1703"/>
      <c r="V2651" s="1703"/>
      <c r="X2651" s="1703"/>
    </row>
    <row r="2652" spans="15:24" x14ac:dyDescent="0.55000000000000004">
      <c r="O2652" s="1703"/>
      <c r="V2652" s="1703"/>
      <c r="X2652" s="1703"/>
    </row>
    <row r="2653" spans="15:24" x14ac:dyDescent="0.55000000000000004">
      <c r="O2653" s="1703"/>
      <c r="V2653" s="1703"/>
      <c r="X2653" s="1703"/>
    </row>
    <row r="2654" spans="15:24" x14ac:dyDescent="0.55000000000000004">
      <c r="O2654" s="1703"/>
      <c r="V2654" s="1703"/>
      <c r="X2654" s="1703"/>
    </row>
    <row r="2655" spans="15:24" x14ac:dyDescent="0.55000000000000004">
      <c r="O2655" s="1703"/>
      <c r="V2655" s="1703"/>
      <c r="X2655" s="1703"/>
    </row>
    <row r="2656" spans="15:24" x14ac:dyDescent="0.55000000000000004">
      <c r="O2656" s="1703"/>
      <c r="V2656" s="1703"/>
      <c r="X2656" s="1703"/>
    </row>
    <row r="2657" spans="15:24" x14ac:dyDescent="0.55000000000000004">
      <c r="O2657" s="1703"/>
      <c r="V2657" s="1703"/>
      <c r="X2657" s="1703"/>
    </row>
    <row r="2658" spans="15:24" x14ac:dyDescent="0.55000000000000004">
      <c r="O2658" s="1703"/>
      <c r="V2658" s="1703"/>
      <c r="X2658" s="1703"/>
    </row>
    <row r="2659" spans="15:24" x14ac:dyDescent="0.55000000000000004">
      <c r="O2659" s="1703"/>
      <c r="V2659" s="1703"/>
      <c r="X2659" s="1703"/>
    </row>
    <row r="2660" spans="15:24" x14ac:dyDescent="0.55000000000000004">
      <c r="O2660" s="1703"/>
      <c r="V2660" s="1703"/>
      <c r="X2660" s="1703"/>
    </row>
    <row r="2661" spans="15:24" x14ac:dyDescent="0.55000000000000004">
      <c r="O2661" s="1703"/>
      <c r="V2661" s="1703"/>
      <c r="X2661" s="1703"/>
    </row>
    <row r="2662" spans="15:24" x14ac:dyDescent="0.55000000000000004">
      <c r="O2662" s="1703"/>
      <c r="V2662" s="1703"/>
      <c r="X2662" s="1703"/>
    </row>
    <row r="2663" spans="15:24" x14ac:dyDescent="0.55000000000000004">
      <c r="O2663" s="1703"/>
      <c r="V2663" s="1703"/>
      <c r="X2663" s="1703"/>
    </row>
    <row r="2664" spans="15:24" x14ac:dyDescent="0.55000000000000004">
      <c r="O2664" s="1703"/>
      <c r="V2664" s="1703"/>
      <c r="X2664" s="1703"/>
    </row>
    <row r="2665" spans="15:24" x14ac:dyDescent="0.55000000000000004">
      <c r="O2665" s="1703"/>
      <c r="V2665" s="1703"/>
      <c r="X2665" s="1703"/>
    </row>
    <row r="2666" spans="15:24" x14ac:dyDescent="0.55000000000000004">
      <c r="O2666" s="1703"/>
      <c r="V2666" s="1703"/>
      <c r="X2666" s="1703"/>
    </row>
    <row r="2667" spans="15:24" x14ac:dyDescent="0.55000000000000004">
      <c r="O2667" s="1703"/>
      <c r="V2667" s="1703"/>
      <c r="X2667" s="1703"/>
    </row>
    <row r="2668" spans="15:24" x14ac:dyDescent="0.55000000000000004">
      <c r="O2668" s="1703"/>
      <c r="V2668" s="1703"/>
      <c r="X2668" s="1703"/>
    </row>
    <row r="2669" spans="15:24" x14ac:dyDescent="0.55000000000000004">
      <c r="O2669" s="1703"/>
      <c r="V2669" s="1703"/>
      <c r="X2669" s="1703"/>
    </row>
    <row r="2670" spans="15:24" x14ac:dyDescent="0.55000000000000004">
      <c r="O2670" s="1703"/>
      <c r="V2670" s="1703"/>
      <c r="X2670" s="1703"/>
    </row>
    <row r="2671" spans="15:24" x14ac:dyDescent="0.55000000000000004">
      <c r="O2671" s="1703"/>
      <c r="V2671" s="1703"/>
      <c r="X2671" s="1703"/>
    </row>
    <row r="2672" spans="15:24" x14ac:dyDescent="0.55000000000000004">
      <c r="O2672" s="1703"/>
      <c r="V2672" s="1703"/>
      <c r="X2672" s="1703"/>
    </row>
    <row r="2673" spans="15:24" x14ac:dyDescent="0.55000000000000004">
      <c r="O2673" s="1703"/>
      <c r="V2673" s="1703"/>
      <c r="X2673" s="1703"/>
    </row>
    <row r="2674" spans="15:24" x14ac:dyDescent="0.55000000000000004">
      <c r="O2674" s="1703"/>
      <c r="V2674" s="1703"/>
      <c r="X2674" s="1703"/>
    </row>
    <row r="2675" spans="15:24" x14ac:dyDescent="0.55000000000000004">
      <c r="O2675" s="1703"/>
      <c r="V2675" s="1703"/>
      <c r="X2675" s="1703"/>
    </row>
    <row r="2676" spans="15:24" x14ac:dyDescent="0.55000000000000004">
      <c r="O2676" s="1703"/>
      <c r="V2676" s="1703"/>
      <c r="X2676" s="1703"/>
    </row>
    <row r="2677" spans="15:24" x14ac:dyDescent="0.55000000000000004">
      <c r="O2677" s="1703"/>
      <c r="V2677" s="1703"/>
      <c r="X2677" s="1703"/>
    </row>
    <row r="2678" spans="15:24" x14ac:dyDescent="0.55000000000000004">
      <c r="O2678" s="1703"/>
      <c r="V2678" s="1703"/>
      <c r="X2678" s="1703"/>
    </row>
    <row r="2679" spans="15:24" x14ac:dyDescent="0.55000000000000004">
      <c r="O2679" s="1703"/>
      <c r="V2679" s="1703"/>
      <c r="X2679" s="1703"/>
    </row>
    <row r="2680" spans="15:24" x14ac:dyDescent="0.55000000000000004">
      <c r="O2680" s="1703"/>
      <c r="V2680" s="1703"/>
      <c r="X2680" s="1703"/>
    </row>
    <row r="2681" spans="15:24" x14ac:dyDescent="0.55000000000000004">
      <c r="O2681" s="1703"/>
      <c r="V2681" s="1703"/>
      <c r="X2681" s="1703"/>
    </row>
    <row r="2682" spans="15:24" x14ac:dyDescent="0.55000000000000004">
      <c r="O2682" s="1703"/>
      <c r="V2682" s="1703"/>
      <c r="X2682" s="1703"/>
    </row>
    <row r="2683" spans="15:24" x14ac:dyDescent="0.55000000000000004">
      <c r="O2683" s="1703"/>
      <c r="V2683" s="1703"/>
      <c r="X2683" s="1703"/>
    </row>
    <row r="2684" spans="15:24" x14ac:dyDescent="0.55000000000000004">
      <c r="O2684" s="1703"/>
      <c r="V2684" s="1703"/>
      <c r="X2684" s="1703"/>
    </row>
    <row r="2685" spans="15:24" x14ac:dyDescent="0.55000000000000004">
      <c r="O2685" s="1703"/>
      <c r="V2685" s="1703"/>
      <c r="X2685" s="1703"/>
    </row>
    <row r="2686" spans="15:24" x14ac:dyDescent="0.55000000000000004">
      <c r="O2686" s="1703"/>
      <c r="V2686" s="1703"/>
      <c r="X2686" s="1703"/>
    </row>
    <row r="2687" spans="15:24" x14ac:dyDescent="0.55000000000000004">
      <c r="O2687" s="1703"/>
      <c r="V2687" s="1703"/>
      <c r="X2687" s="1703"/>
    </row>
    <row r="2688" spans="15:24" x14ac:dyDescent="0.55000000000000004">
      <c r="O2688" s="1703"/>
      <c r="V2688" s="1703"/>
      <c r="X2688" s="1703"/>
    </row>
    <row r="2689" spans="15:24" x14ac:dyDescent="0.55000000000000004">
      <c r="O2689" s="1703"/>
      <c r="V2689" s="1703"/>
      <c r="X2689" s="1703"/>
    </row>
    <row r="2690" spans="15:24" x14ac:dyDescent="0.55000000000000004">
      <c r="O2690" s="1703"/>
      <c r="V2690" s="1703"/>
      <c r="X2690" s="1703"/>
    </row>
    <row r="2691" spans="15:24" x14ac:dyDescent="0.55000000000000004">
      <c r="O2691" s="1703"/>
      <c r="V2691" s="1703"/>
      <c r="X2691" s="1703"/>
    </row>
    <row r="2692" spans="15:24" x14ac:dyDescent="0.55000000000000004">
      <c r="O2692" s="1703"/>
      <c r="V2692" s="1703"/>
      <c r="X2692" s="1703"/>
    </row>
    <row r="2693" spans="15:24" x14ac:dyDescent="0.55000000000000004">
      <c r="O2693" s="1703"/>
      <c r="V2693" s="1703"/>
      <c r="X2693" s="1703"/>
    </row>
    <row r="2694" spans="15:24" x14ac:dyDescent="0.55000000000000004">
      <c r="O2694" s="1703"/>
      <c r="V2694" s="1703"/>
      <c r="X2694" s="1703"/>
    </row>
    <row r="2695" spans="15:24" x14ac:dyDescent="0.55000000000000004">
      <c r="O2695" s="1703"/>
      <c r="V2695" s="1703"/>
      <c r="X2695" s="1703"/>
    </row>
    <row r="2696" spans="15:24" x14ac:dyDescent="0.55000000000000004">
      <c r="O2696" s="1703"/>
      <c r="V2696" s="1703"/>
      <c r="X2696" s="1703"/>
    </row>
    <row r="2697" spans="15:24" x14ac:dyDescent="0.55000000000000004">
      <c r="O2697" s="1703"/>
      <c r="V2697" s="1703"/>
      <c r="X2697" s="1703"/>
    </row>
    <row r="2698" spans="15:24" x14ac:dyDescent="0.55000000000000004">
      <c r="O2698" s="1703"/>
      <c r="V2698" s="1703"/>
      <c r="X2698" s="1703"/>
    </row>
    <row r="2699" spans="15:24" x14ac:dyDescent="0.55000000000000004">
      <c r="O2699" s="1703"/>
      <c r="V2699" s="1703"/>
      <c r="X2699" s="1703"/>
    </row>
    <row r="2700" spans="15:24" x14ac:dyDescent="0.55000000000000004">
      <c r="O2700" s="1703"/>
      <c r="V2700" s="1703"/>
      <c r="X2700" s="1703"/>
    </row>
    <row r="2701" spans="15:24" x14ac:dyDescent="0.55000000000000004">
      <c r="O2701" s="1703"/>
      <c r="V2701" s="1703"/>
      <c r="X2701" s="1703"/>
    </row>
    <row r="2702" spans="15:24" x14ac:dyDescent="0.55000000000000004">
      <c r="O2702" s="1703"/>
      <c r="V2702" s="1703"/>
      <c r="X2702" s="1703"/>
    </row>
    <row r="2703" spans="15:24" x14ac:dyDescent="0.55000000000000004">
      <c r="O2703" s="1703"/>
      <c r="V2703" s="1703"/>
      <c r="X2703" s="1703"/>
    </row>
    <row r="2704" spans="15:24" x14ac:dyDescent="0.55000000000000004">
      <c r="O2704" s="1703"/>
      <c r="V2704" s="1703"/>
      <c r="X2704" s="1703"/>
    </row>
    <row r="2705" spans="15:24" x14ac:dyDescent="0.55000000000000004">
      <c r="O2705" s="1703"/>
      <c r="V2705" s="1703"/>
      <c r="X2705" s="1703"/>
    </row>
    <row r="2706" spans="15:24" x14ac:dyDescent="0.55000000000000004">
      <c r="O2706" s="1703"/>
      <c r="V2706" s="1703"/>
      <c r="X2706" s="1703"/>
    </row>
    <row r="2707" spans="15:24" x14ac:dyDescent="0.55000000000000004">
      <c r="O2707" s="1703"/>
      <c r="V2707" s="1703"/>
      <c r="X2707" s="1703"/>
    </row>
    <row r="2708" spans="15:24" x14ac:dyDescent="0.55000000000000004">
      <c r="O2708" s="1703"/>
      <c r="V2708" s="1703"/>
      <c r="X2708" s="1703"/>
    </row>
    <row r="2709" spans="15:24" x14ac:dyDescent="0.55000000000000004">
      <c r="O2709" s="1703"/>
      <c r="V2709" s="1703"/>
      <c r="X2709" s="1703"/>
    </row>
    <row r="2710" spans="15:24" x14ac:dyDescent="0.55000000000000004">
      <c r="O2710" s="1703"/>
      <c r="V2710" s="1703"/>
      <c r="X2710" s="1703"/>
    </row>
    <row r="2711" spans="15:24" x14ac:dyDescent="0.55000000000000004">
      <c r="O2711" s="1703"/>
      <c r="V2711" s="1703"/>
      <c r="X2711" s="1703"/>
    </row>
    <row r="2712" spans="15:24" x14ac:dyDescent="0.55000000000000004">
      <c r="O2712" s="1703"/>
      <c r="V2712" s="1703"/>
      <c r="X2712" s="1703"/>
    </row>
    <row r="2713" spans="15:24" x14ac:dyDescent="0.55000000000000004">
      <c r="O2713" s="1703"/>
      <c r="V2713" s="1703"/>
      <c r="X2713" s="1703"/>
    </row>
    <row r="2714" spans="15:24" x14ac:dyDescent="0.55000000000000004">
      <c r="O2714" s="1703"/>
      <c r="V2714" s="1703"/>
      <c r="X2714" s="1703"/>
    </row>
    <row r="2715" spans="15:24" x14ac:dyDescent="0.55000000000000004">
      <c r="O2715" s="1703"/>
      <c r="V2715" s="1703"/>
      <c r="X2715" s="1703"/>
    </row>
    <row r="2716" spans="15:24" x14ac:dyDescent="0.55000000000000004">
      <c r="O2716" s="1703"/>
      <c r="V2716" s="1703"/>
      <c r="X2716" s="1703"/>
    </row>
    <row r="2717" spans="15:24" x14ac:dyDescent="0.55000000000000004">
      <c r="O2717" s="1703"/>
      <c r="V2717" s="1703"/>
      <c r="X2717" s="1703"/>
    </row>
    <row r="2718" spans="15:24" x14ac:dyDescent="0.55000000000000004">
      <c r="O2718" s="1703"/>
      <c r="V2718" s="1703"/>
      <c r="X2718" s="1703"/>
    </row>
    <row r="2719" spans="15:24" x14ac:dyDescent="0.55000000000000004">
      <c r="O2719" s="1703"/>
      <c r="V2719" s="1703"/>
      <c r="X2719" s="1703"/>
    </row>
    <row r="2720" spans="15:24" x14ac:dyDescent="0.55000000000000004">
      <c r="O2720" s="1703"/>
      <c r="V2720" s="1703"/>
      <c r="X2720" s="1703"/>
    </row>
    <row r="2721" spans="15:24" x14ac:dyDescent="0.55000000000000004">
      <c r="O2721" s="1703"/>
      <c r="V2721" s="1703"/>
      <c r="X2721" s="1703"/>
    </row>
    <row r="2722" spans="15:24" x14ac:dyDescent="0.55000000000000004">
      <c r="O2722" s="1703"/>
      <c r="V2722" s="1703"/>
      <c r="X2722" s="1703"/>
    </row>
    <row r="2723" spans="15:24" x14ac:dyDescent="0.55000000000000004">
      <c r="O2723" s="1703"/>
      <c r="V2723" s="1703"/>
      <c r="X2723" s="1703"/>
    </row>
    <row r="2724" spans="15:24" x14ac:dyDescent="0.55000000000000004">
      <c r="O2724" s="1703"/>
      <c r="V2724" s="1703"/>
      <c r="X2724" s="1703"/>
    </row>
    <row r="2725" spans="15:24" x14ac:dyDescent="0.55000000000000004">
      <c r="O2725" s="1703"/>
      <c r="V2725" s="1703"/>
      <c r="X2725" s="1703"/>
    </row>
    <row r="2726" spans="15:24" x14ac:dyDescent="0.55000000000000004">
      <c r="O2726" s="1703"/>
      <c r="V2726" s="1703"/>
      <c r="X2726" s="1703"/>
    </row>
    <row r="2727" spans="15:24" x14ac:dyDescent="0.55000000000000004">
      <c r="O2727" s="1703"/>
      <c r="V2727" s="1703"/>
      <c r="X2727" s="1703"/>
    </row>
    <row r="2728" spans="15:24" x14ac:dyDescent="0.55000000000000004">
      <c r="O2728" s="1703"/>
      <c r="V2728" s="1703"/>
      <c r="X2728" s="1703"/>
    </row>
    <row r="2729" spans="15:24" x14ac:dyDescent="0.55000000000000004">
      <c r="O2729" s="1703"/>
      <c r="V2729" s="1703"/>
      <c r="X2729" s="1703"/>
    </row>
    <row r="2730" spans="15:24" x14ac:dyDescent="0.55000000000000004">
      <c r="O2730" s="1703"/>
      <c r="V2730" s="1703"/>
      <c r="X2730" s="1703"/>
    </row>
    <row r="2731" spans="15:24" x14ac:dyDescent="0.55000000000000004">
      <c r="O2731" s="1703"/>
      <c r="V2731" s="1703"/>
      <c r="X2731" s="1703"/>
    </row>
    <row r="2732" spans="15:24" x14ac:dyDescent="0.55000000000000004">
      <c r="O2732" s="1703"/>
      <c r="V2732" s="1703"/>
      <c r="X2732" s="1703"/>
    </row>
    <row r="2733" spans="15:24" x14ac:dyDescent="0.55000000000000004">
      <c r="O2733" s="1703"/>
      <c r="V2733" s="1703"/>
      <c r="X2733" s="1703"/>
    </row>
    <row r="2734" spans="15:24" x14ac:dyDescent="0.55000000000000004">
      <c r="O2734" s="1703"/>
      <c r="V2734" s="1703"/>
      <c r="X2734" s="1703"/>
    </row>
    <row r="2735" spans="15:24" x14ac:dyDescent="0.55000000000000004">
      <c r="O2735" s="1703"/>
      <c r="V2735" s="1703"/>
      <c r="X2735" s="1703"/>
    </row>
    <row r="2736" spans="15:24" x14ac:dyDescent="0.55000000000000004">
      <c r="O2736" s="1703"/>
      <c r="V2736" s="1703"/>
      <c r="X2736" s="1703"/>
    </row>
    <row r="2737" spans="15:24" x14ac:dyDescent="0.55000000000000004">
      <c r="O2737" s="1703"/>
      <c r="V2737" s="1703"/>
      <c r="X2737" s="1703"/>
    </row>
    <row r="2738" spans="15:24" x14ac:dyDescent="0.55000000000000004">
      <c r="O2738" s="1703"/>
      <c r="V2738" s="1703"/>
      <c r="X2738" s="1703"/>
    </row>
    <row r="2739" spans="15:24" x14ac:dyDescent="0.55000000000000004">
      <c r="O2739" s="1703"/>
      <c r="V2739" s="1703"/>
      <c r="X2739" s="1703"/>
    </row>
    <row r="2740" spans="15:24" x14ac:dyDescent="0.55000000000000004">
      <c r="O2740" s="1703"/>
      <c r="V2740" s="1703"/>
      <c r="X2740" s="1703"/>
    </row>
    <row r="2741" spans="15:24" x14ac:dyDescent="0.55000000000000004">
      <c r="O2741" s="1703"/>
      <c r="V2741" s="1703"/>
      <c r="X2741" s="1703"/>
    </row>
    <row r="2742" spans="15:24" x14ac:dyDescent="0.55000000000000004">
      <c r="O2742" s="1703"/>
      <c r="V2742" s="1703"/>
      <c r="X2742" s="1703"/>
    </row>
    <row r="2743" spans="15:24" x14ac:dyDescent="0.55000000000000004">
      <c r="O2743" s="1703"/>
      <c r="V2743" s="1703"/>
      <c r="X2743" s="1703"/>
    </row>
    <row r="2744" spans="15:24" x14ac:dyDescent="0.55000000000000004">
      <c r="O2744" s="1703"/>
      <c r="V2744" s="1703"/>
      <c r="X2744" s="1703"/>
    </row>
    <row r="2745" spans="15:24" x14ac:dyDescent="0.55000000000000004">
      <c r="O2745" s="1703"/>
      <c r="V2745" s="1703"/>
      <c r="X2745" s="1703"/>
    </row>
    <row r="2746" spans="15:24" x14ac:dyDescent="0.55000000000000004">
      <c r="O2746" s="1703"/>
      <c r="V2746" s="1703"/>
      <c r="X2746" s="1703"/>
    </row>
    <row r="2747" spans="15:24" x14ac:dyDescent="0.55000000000000004">
      <c r="O2747" s="1703"/>
      <c r="V2747" s="1703"/>
      <c r="X2747" s="1703"/>
    </row>
    <row r="2748" spans="15:24" x14ac:dyDescent="0.55000000000000004">
      <c r="O2748" s="1703"/>
      <c r="V2748" s="1703"/>
      <c r="X2748" s="1703"/>
    </row>
    <row r="2749" spans="15:24" x14ac:dyDescent="0.55000000000000004">
      <c r="O2749" s="1703"/>
      <c r="V2749" s="1703"/>
      <c r="X2749" s="1703"/>
    </row>
    <row r="2750" spans="15:24" x14ac:dyDescent="0.55000000000000004">
      <c r="O2750" s="1703"/>
      <c r="V2750" s="1703"/>
      <c r="X2750" s="1703"/>
    </row>
    <row r="2751" spans="15:24" x14ac:dyDescent="0.55000000000000004">
      <c r="O2751" s="1703"/>
      <c r="V2751" s="1703"/>
      <c r="X2751" s="1703"/>
    </row>
    <row r="2752" spans="15:24" x14ac:dyDescent="0.55000000000000004">
      <c r="O2752" s="1703"/>
      <c r="V2752" s="1703"/>
      <c r="X2752" s="1703"/>
    </row>
    <row r="2753" spans="15:24" x14ac:dyDescent="0.55000000000000004">
      <c r="O2753" s="1703"/>
      <c r="V2753" s="1703"/>
      <c r="X2753" s="1703"/>
    </row>
    <row r="2754" spans="15:24" x14ac:dyDescent="0.55000000000000004">
      <c r="O2754" s="1703"/>
      <c r="V2754" s="1703"/>
      <c r="X2754" s="1703"/>
    </row>
    <row r="2755" spans="15:24" x14ac:dyDescent="0.55000000000000004">
      <c r="O2755" s="1703"/>
      <c r="V2755" s="1703"/>
      <c r="X2755" s="1703"/>
    </row>
    <row r="2756" spans="15:24" x14ac:dyDescent="0.55000000000000004">
      <c r="O2756" s="1703"/>
      <c r="V2756" s="1703"/>
      <c r="X2756" s="1703"/>
    </row>
    <row r="2757" spans="15:24" x14ac:dyDescent="0.55000000000000004">
      <c r="O2757" s="1703"/>
      <c r="V2757" s="1703"/>
      <c r="X2757" s="1703"/>
    </row>
    <row r="2758" spans="15:24" x14ac:dyDescent="0.55000000000000004">
      <c r="O2758" s="1703"/>
      <c r="V2758" s="1703"/>
      <c r="X2758" s="1703"/>
    </row>
    <row r="2759" spans="15:24" x14ac:dyDescent="0.55000000000000004">
      <c r="O2759" s="1703"/>
      <c r="V2759" s="1703"/>
      <c r="X2759" s="1703"/>
    </row>
    <row r="2760" spans="15:24" x14ac:dyDescent="0.55000000000000004">
      <c r="O2760" s="1703"/>
      <c r="V2760" s="1703"/>
      <c r="X2760" s="1703"/>
    </row>
    <row r="2761" spans="15:24" x14ac:dyDescent="0.55000000000000004">
      <c r="O2761" s="1703"/>
      <c r="V2761" s="1703"/>
      <c r="X2761" s="1703"/>
    </row>
    <row r="2762" spans="15:24" x14ac:dyDescent="0.55000000000000004">
      <c r="O2762" s="1703"/>
      <c r="V2762" s="1703"/>
      <c r="X2762" s="1703"/>
    </row>
    <row r="2763" spans="15:24" x14ac:dyDescent="0.55000000000000004">
      <c r="O2763" s="1703"/>
      <c r="V2763" s="1703"/>
      <c r="X2763" s="1703"/>
    </row>
    <row r="2764" spans="15:24" x14ac:dyDescent="0.55000000000000004">
      <c r="O2764" s="1703"/>
      <c r="V2764" s="1703"/>
      <c r="X2764" s="1703"/>
    </row>
    <row r="2765" spans="15:24" x14ac:dyDescent="0.55000000000000004">
      <c r="O2765" s="1703"/>
      <c r="V2765" s="1703"/>
      <c r="X2765" s="1703"/>
    </row>
    <row r="2766" spans="15:24" x14ac:dyDescent="0.55000000000000004">
      <c r="O2766" s="1703"/>
      <c r="V2766" s="1703"/>
      <c r="X2766" s="1703"/>
    </row>
    <row r="2767" spans="15:24" x14ac:dyDescent="0.55000000000000004">
      <c r="O2767" s="1703"/>
      <c r="V2767" s="1703"/>
      <c r="X2767" s="1703"/>
    </row>
    <row r="2768" spans="15:24" x14ac:dyDescent="0.55000000000000004">
      <c r="O2768" s="1703"/>
      <c r="V2768" s="1703"/>
      <c r="X2768" s="1703"/>
    </row>
    <row r="2769" spans="15:24" x14ac:dyDescent="0.55000000000000004">
      <c r="O2769" s="1703"/>
      <c r="V2769" s="1703"/>
      <c r="X2769" s="1703"/>
    </row>
    <row r="2770" spans="15:24" x14ac:dyDescent="0.55000000000000004">
      <c r="O2770" s="1703"/>
      <c r="V2770" s="1703"/>
      <c r="X2770" s="1703"/>
    </row>
    <row r="2771" spans="15:24" x14ac:dyDescent="0.55000000000000004">
      <c r="O2771" s="1703"/>
      <c r="V2771" s="1703"/>
      <c r="X2771" s="1703"/>
    </row>
    <row r="2772" spans="15:24" x14ac:dyDescent="0.55000000000000004">
      <c r="O2772" s="1703"/>
      <c r="V2772" s="1703"/>
      <c r="X2772" s="1703"/>
    </row>
    <row r="2773" spans="15:24" x14ac:dyDescent="0.55000000000000004">
      <c r="O2773" s="1703"/>
      <c r="V2773" s="1703"/>
      <c r="X2773" s="1703"/>
    </row>
    <row r="2774" spans="15:24" x14ac:dyDescent="0.55000000000000004">
      <c r="O2774" s="1703"/>
      <c r="V2774" s="1703"/>
      <c r="X2774" s="1703"/>
    </row>
    <row r="2775" spans="15:24" x14ac:dyDescent="0.55000000000000004">
      <c r="O2775" s="1703"/>
      <c r="V2775" s="1703"/>
      <c r="X2775" s="1703"/>
    </row>
    <row r="2776" spans="15:24" x14ac:dyDescent="0.55000000000000004">
      <c r="O2776" s="1703"/>
      <c r="V2776" s="1703"/>
      <c r="X2776" s="1703"/>
    </row>
    <row r="2777" spans="15:24" x14ac:dyDescent="0.55000000000000004">
      <c r="O2777" s="1703"/>
      <c r="V2777" s="1703"/>
      <c r="X2777" s="1703"/>
    </row>
    <row r="2778" spans="15:24" x14ac:dyDescent="0.55000000000000004">
      <c r="O2778" s="1703"/>
      <c r="V2778" s="1703"/>
      <c r="X2778" s="1703"/>
    </row>
    <row r="2779" spans="15:24" x14ac:dyDescent="0.55000000000000004">
      <c r="O2779" s="1703"/>
      <c r="V2779" s="1703"/>
      <c r="X2779" s="1703"/>
    </row>
    <row r="2780" spans="15:24" x14ac:dyDescent="0.55000000000000004">
      <c r="O2780" s="1703"/>
      <c r="V2780" s="1703"/>
      <c r="X2780" s="1703"/>
    </row>
    <row r="2781" spans="15:24" x14ac:dyDescent="0.55000000000000004">
      <c r="O2781" s="1703"/>
      <c r="V2781" s="1703"/>
      <c r="X2781" s="1703"/>
    </row>
    <row r="2782" spans="15:24" x14ac:dyDescent="0.55000000000000004">
      <c r="O2782" s="1703"/>
      <c r="V2782" s="1703"/>
      <c r="X2782" s="1703"/>
    </row>
    <row r="2783" spans="15:24" x14ac:dyDescent="0.55000000000000004">
      <c r="O2783" s="1703"/>
      <c r="V2783" s="1703"/>
      <c r="X2783" s="1703"/>
    </row>
    <row r="2784" spans="15:24" x14ac:dyDescent="0.55000000000000004">
      <c r="O2784" s="1703"/>
      <c r="V2784" s="1703"/>
      <c r="X2784" s="1703"/>
    </row>
    <row r="2785" spans="15:24" x14ac:dyDescent="0.55000000000000004">
      <c r="O2785" s="1703"/>
      <c r="V2785" s="1703"/>
      <c r="X2785" s="1703"/>
    </row>
    <row r="2786" spans="15:24" x14ac:dyDescent="0.55000000000000004">
      <c r="O2786" s="1703"/>
      <c r="V2786" s="1703"/>
      <c r="X2786" s="1703"/>
    </row>
    <row r="2787" spans="15:24" x14ac:dyDescent="0.55000000000000004">
      <c r="O2787" s="1703"/>
      <c r="V2787" s="1703"/>
      <c r="X2787" s="1703"/>
    </row>
    <row r="2788" spans="15:24" x14ac:dyDescent="0.55000000000000004">
      <c r="O2788" s="1703"/>
      <c r="V2788" s="1703"/>
      <c r="X2788" s="1703"/>
    </row>
    <row r="2789" spans="15:24" x14ac:dyDescent="0.55000000000000004">
      <c r="O2789" s="1703"/>
      <c r="V2789" s="1703"/>
      <c r="X2789" s="1703"/>
    </row>
    <row r="2790" spans="15:24" x14ac:dyDescent="0.55000000000000004">
      <c r="O2790" s="1703"/>
      <c r="V2790" s="1703"/>
      <c r="X2790" s="1703"/>
    </row>
    <row r="2791" spans="15:24" x14ac:dyDescent="0.55000000000000004">
      <c r="O2791" s="1703"/>
      <c r="V2791" s="1703"/>
      <c r="X2791" s="1703"/>
    </row>
    <row r="2792" spans="15:24" x14ac:dyDescent="0.55000000000000004">
      <c r="O2792" s="1703"/>
      <c r="V2792" s="1703"/>
      <c r="X2792" s="1703"/>
    </row>
    <row r="2793" spans="15:24" x14ac:dyDescent="0.55000000000000004">
      <c r="O2793" s="1703"/>
      <c r="V2793" s="1703"/>
      <c r="X2793" s="1703"/>
    </row>
    <row r="2794" spans="15:24" x14ac:dyDescent="0.55000000000000004">
      <c r="O2794" s="1703"/>
      <c r="V2794" s="1703"/>
      <c r="X2794" s="1703"/>
    </row>
    <row r="2795" spans="15:24" x14ac:dyDescent="0.55000000000000004">
      <c r="O2795" s="1703"/>
      <c r="V2795" s="1703"/>
      <c r="X2795" s="1703"/>
    </row>
    <row r="2796" spans="15:24" x14ac:dyDescent="0.55000000000000004">
      <c r="O2796" s="1703"/>
      <c r="V2796" s="1703"/>
      <c r="X2796" s="1703"/>
    </row>
    <row r="2797" spans="15:24" x14ac:dyDescent="0.55000000000000004">
      <c r="O2797" s="1703"/>
      <c r="V2797" s="1703"/>
      <c r="X2797" s="1703"/>
    </row>
    <row r="2798" spans="15:24" x14ac:dyDescent="0.55000000000000004">
      <c r="O2798" s="1703"/>
      <c r="V2798" s="1703"/>
      <c r="X2798" s="1703"/>
    </row>
    <row r="2799" spans="15:24" x14ac:dyDescent="0.55000000000000004">
      <c r="O2799" s="1703"/>
      <c r="V2799" s="1703"/>
      <c r="X2799" s="1703"/>
    </row>
    <row r="2800" spans="15:24" x14ac:dyDescent="0.55000000000000004">
      <c r="O2800" s="1703"/>
      <c r="V2800" s="1703"/>
      <c r="X2800" s="1703"/>
    </row>
    <row r="2801" spans="15:24" x14ac:dyDescent="0.55000000000000004">
      <c r="O2801" s="1703"/>
      <c r="V2801" s="1703"/>
      <c r="X2801" s="1703"/>
    </row>
    <row r="2802" spans="15:24" x14ac:dyDescent="0.55000000000000004">
      <c r="O2802" s="1703"/>
      <c r="V2802" s="1703"/>
      <c r="X2802" s="1703"/>
    </row>
    <row r="2803" spans="15:24" x14ac:dyDescent="0.55000000000000004">
      <c r="O2803" s="1703"/>
      <c r="V2803" s="1703"/>
      <c r="X2803" s="1703"/>
    </row>
    <row r="2804" spans="15:24" x14ac:dyDescent="0.55000000000000004">
      <c r="O2804" s="1703"/>
      <c r="V2804" s="1703"/>
      <c r="X2804" s="1703"/>
    </row>
    <row r="2805" spans="15:24" x14ac:dyDescent="0.55000000000000004">
      <c r="O2805" s="1703"/>
      <c r="V2805" s="1703"/>
      <c r="X2805" s="1703"/>
    </row>
    <row r="2806" spans="15:24" x14ac:dyDescent="0.55000000000000004">
      <c r="O2806" s="1703"/>
      <c r="V2806" s="1703"/>
      <c r="X2806" s="1703"/>
    </row>
    <row r="2807" spans="15:24" x14ac:dyDescent="0.55000000000000004">
      <c r="O2807" s="1703"/>
      <c r="V2807" s="1703"/>
      <c r="X2807" s="1703"/>
    </row>
    <row r="2808" spans="15:24" x14ac:dyDescent="0.55000000000000004">
      <c r="O2808" s="1703"/>
      <c r="V2808" s="1703"/>
      <c r="X2808" s="1703"/>
    </row>
    <row r="2809" spans="15:24" x14ac:dyDescent="0.55000000000000004">
      <c r="O2809" s="1703"/>
      <c r="V2809" s="1703"/>
      <c r="X2809" s="1703"/>
    </row>
    <row r="2810" spans="15:24" x14ac:dyDescent="0.55000000000000004">
      <c r="O2810" s="1703"/>
      <c r="V2810" s="1703"/>
      <c r="X2810" s="1703"/>
    </row>
    <row r="2811" spans="15:24" x14ac:dyDescent="0.55000000000000004">
      <c r="O2811" s="1703"/>
      <c r="V2811" s="1703"/>
      <c r="X2811" s="1703"/>
    </row>
    <row r="2812" spans="15:24" x14ac:dyDescent="0.55000000000000004">
      <c r="O2812" s="1703"/>
      <c r="V2812" s="1703"/>
      <c r="X2812" s="1703"/>
    </row>
    <row r="2813" spans="15:24" x14ac:dyDescent="0.55000000000000004">
      <c r="O2813" s="1703"/>
      <c r="V2813" s="1703"/>
      <c r="X2813" s="1703"/>
    </row>
    <row r="2814" spans="15:24" x14ac:dyDescent="0.55000000000000004">
      <c r="O2814" s="1703"/>
      <c r="V2814" s="1703"/>
      <c r="X2814" s="1703"/>
    </row>
    <row r="2815" spans="15:24" x14ac:dyDescent="0.55000000000000004">
      <c r="O2815" s="1703"/>
      <c r="V2815" s="1703"/>
      <c r="X2815" s="1703"/>
    </row>
    <row r="2816" spans="15:24" x14ac:dyDescent="0.55000000000000004">
      <c r="O2816" s="1703"/>
      <c r="V2816" s="1703"/>
      <c r="X2816" s="1703"/>
    </row>
    <row r="2817" spans="15:24" x14ac:dyDescent="0.55000000000000004">
      <c r="O2817" s="1703"/>
      <c r="V2817" s="1703"/>
      <c r="X2817" s="1703"/>
    </row>
    <row r="2818" spans="15:24" x14ac:dyDescent="0.55000000000000004">
      <c r="O2818" s="1703"/>
      <c r="V2818" s="1703"/>
      <c r="X2818" s="1703"/>
    </row>
    <row r="2819" spans="15:24" x14ac:dyDescent="0.55000000000000004">
      <c r="O2819" s="1703"/>
      <c r="V2819" s="1703"/>
      <c r="X2819" s="1703"/>
    </row>
    <row r="2820" spans="15:24" x14ac:dyDescent="0.55000000000000004">
      <c r="O2820" s="1703"/>
      <c r="V2820" s="1703"/>
      <c r="X2820" s="1703"/>
    </row>
    <row r="2821" spans="15:24" x14ac:dyDescent="0.55000000000000004">
      <c r="O2821" s="1703"/>
      <c r="V2821" s="1703"/>
      <c r="X2821" s="1703"/>
    </row>
    <row r="2822" spans="15:24" x14ac:dyDescent="0.55000000000000004">
      <c r="O2822" s="1703"/>
      <c r="V2822" s="1703"/>
      <c r="X2822" s="1703"/>
    </row>
    <row r="2823" spans="15:24" x14ac:dyDescent="0.55000000000000004">
      <c r="O2823" s="1703"/>
      <c r="V2823" s="1703"/>
      <c r="X2823" s="1703"/>
    </row>
    <row r="2824" spans="15:24" x14ac:dyDescent="0.55000000000000004">
      <c r="O2824" s="1703"/>
      <c r="V2824" s="1703"/>
      <c r="X2824" s="1703"/>
    </row>
    <row r="2825" spans="15:24" x14ac:dyDescent="0.55000000000000004">
      <c r="O2825" s="1703"/>
      <c r="V2825" s="1703"/>
      <c r="X2825" s="1703"/>
    </row>
    <row r="2826" spans="15:24" x14ac:dyDescent="0.55000000000000004">
      <c r="O2826" s="1703"/>
      <c r="V2826" s="1703"/>
      <c r="X2826" s="1703"/>
    </row>
    <row r="2827" spans="15:24" x14ac:dyDescent="0.55000000000000004">
      <c r="O2827" s="1703"/>
      <c r="V2827" s="1703"/>
      <c r="X2827" s="1703"/>
    </row>
    <row r="2828" spans="15:24" x14ac:dyDescent="0.55000000000000004">
      <c r="O2828" s="1703"/>
      <c r="V2828" s="1703"/>
      <c r="X2828" s="1703"/>
    </row>
    <row r="2829" spans="15:24" x14ac:dyDescent="0.55000000000000004">
      <c r="O2829" s="1703"/>
      <c r="V2829" s="1703"/>
      <c r="X2829" s="1703"/>
    </row>
    <row r="2830" spans="15:24" x14ac:dyDescent="0.55000000000000004">
      <c r="O2830" s="1703"/>
      <c r="V2830" s="1703"/>
      <c r="X2830" s="1703"/>
    </row>
    <row r="2831" spans="15:24" x14ac:dyDescent="0.55000000000000004">
      <c r="O2831" s="1703"/>
      <c r="V2831" s="1703"/>
      <c r="X2831" s="1703"/>
    </row>
    <row r="2832" spans="15:24" x14ac:dyDescent="0.55000000000000004">
      <c r="O2832" s="1703"/>
      <c r="V2832" s="1703"/>
      <c r="X2832" s="1703"/>
    </row>
    <row r="2833" spans="15:24" x14ac:dyDescent="0.55000000000000004">
      <c r="O2833" s="1703"/>
      <c r="V2833" s="1703"/>
      <c r="X2833" s="1703"/>
    </row>
    <row r="2834" spans="15:24" x14ac:dyDescent="0.55000000000000004">
      <c r="O2834" s="1703"/>
      <c r="V2834" s="1703"/>
      <c r="X2834" s="1703"/>
    </row>
    <row r="2835" spans="15:24" x14ac:dyDescent="0.55000000000000004">
      <c r="O2835" s="1703"/>
      <c r="V2835" s="1703"/>
      <c r="X2835" s="1703"/>
    </row>
    <row r="2836" spans="15:24" x14ac:dyDescent="0.55000000000000004">
      <c r="O2836" s="1703"/>
      <c r="V2836" s="1703"/>
      <c r="X2836" s="1703"/>
    </row>
    <row r="2837" spans="15:24" x14ac:dyDescent="0.55000000000000004">
      <c r="O2837" s="1703"/>
      <c r="V2837" s="1703"/>
      <c r="X2837" s="1703"/>
    </row>
    <row r="2838" spans="15:24" x14ac:dyDescent="0.55000000000000004">
      <c r="O2838" s="1703"/>
      <c r="V2838" s="1703"/>
      <c r="X2838" s="1703"/>
    </row>
    <row r="2839" spans="15:24" x14ac:dyDescent="0.55000000000000004">
      <c r="O2839" s="1703"/>
      <c r="V2839" s="1703"/>
      <c r="X2839" s="1703"/>
    </row>
    <row r="2840" spans="15:24" x14ac:dyDescent="0.55000000000000004">
      <c r="O2840" s="1703"/>
      <c r="V2840" s="1703"/>
      <c r="X2840" s="1703"/>
    </row>
    <row r="2841" spans="15:24" x14ac:dyDescent="0.55000000000000004">
      <c r="O2841" s="1703"/>
      <c r="V2841" s="1703"/>
      <c r="X2841" s="1703"/>
    </row>
    <row r="2842" spans="15:24" x14ac:dyDescent="0.55000000000000004">
      <c r="O2842" s="1703"/>
      <c r="V2842" s="1703"/>
      <c r="X2842" s="1703"/>
    </row>
    <row r="2843" spans="15:24" x14ac:dyDescent="0.55000000000000004">
      <c r="O2843" s="1703"/>
      <c r="V2843" s="1703"/>
      <c r="X2843" s="1703"/>
    </row>
    <row r="2844" spans="15:24" x14ac:dyDescent="0.55000000000000004">
      <c r="O2844" s="1703"/>
      <c r="V2844" s="1703"/>
      <c r="X2844" s="1703"/>
    </row>
    <row r="2845" spans="15:24" x14ac:dyDescent="0.55000000000000004">
      <c r="O2845" s="1703"/>
      <c r="V2845" s="1703"/>
      <c r="X2845" s="1703"/>
    </row>
    <row r="2846" spans="15:24" x14ac:dyDescent="0.55000000000000004">
      <c r="O2846" s="1703"/>
      <c r="V2846" s="1703"/>
      <c r="X2846" s="1703"/>
    </row>
    <row r="2847" spans="15:24" x14ac:dyDescent="0.55000000000000004">
      <c r="O2847" s="1703"/>
      <c r="V2847" s="1703"/>
      <c r="X2847" s="1703"/>
    </row>
    <row r="2848" spans="15:24" x14ac:dyDescent="0.55000000000000004">
      <c r="O2848" s="1703"/>
      <c r="V2848" s="1703"/>
      <c r="X2848" s="1703"/>
    </row>
    <row r="2849" spans="15:24" x14ac:dyDescent="0.55000000000000004">
      <c r="O2849" s="1703"/>
      <c r="V2849" s="1703"/>
      <c r="X2849" s="1703"/>
    </row>
    <row r="2850" spans="15:24" x14ac:dyDescent="0.55000000000000004">
      <c r="O2850" s="1703"/>
      <c r="V2850" s="1703"/>
      <c r="X2850" s="1703"/>
    </row>
    <row r="2851" spans="15:24" x14ac:dyDescent="0.55000000000000004">
      <c r="O2851" s="1703"/>
      <c r="V2851" s="1703"/>
      <c r="X2851" s="1703"/>
    </row>
    <row r="2852" spans="15:24" x14ac:dyDescent="0.55000000000000004">
      <c r="O2852" s="1703"/>
      <c r="V2852" s="1703"/>
      <c r="X2852" s="1703"/>
    </row>
    <row r="2853" spans="15:24" x14ac:dyDescent="0.55000000000000004">
      <c r="O2853" s="1703"/>
      <c r="V2853" s="1703"/>
      <c r="X2853" s="1703"/>
    </row>
    <row r="2854" spans="15:24" x14ac:dyDescent="0.55000000000000004">
      <c r="O2854" s="1703"/>
      <c r="V2854" s="1703"/>
      <c r="X2854" s="1703"/>
    </row>
    <row r="2855" spans="15:24" x14ac:dyDescent="0.55000000000000004">
      <c r="O2855" s="1703"/>
      <c r="V2855" s="1703"/>
      <c r="X2855" s="1703"/>
    </row>
    <row r="2856" spans="15:24" x14ac:dyDescent="0.55000000000000004">
      <c r="O2856" s="1703"/>
      <c r="V2856" s="1703"/>
      <c r="X2856" s="1703"/>
    </row>
    <row r="2857" spans="15:24" x14ac:dyDescent="0.55000000000000004">
      <c r="O2857" s="1703"/>
      <c r="V2857" s="1703"/>
      <c r="X2857" s="1703"/>
    </row>
    <row r="2858" spans="15:24" x14ac:dyDescent="0.55000000000000004">
      <c r="O2858" s="1703"/>
      <c r="V2858" s="1703"/>
      <c r="X2858" s="1703"/>
    </row>
    <row r="2859" spans="15:24" x14ac:dyDescent="0.55000000000000004">
      <c r="O2859" s="1703"/>
      <c r="V2859" s="1703"/>
      <c r="X2859" s="1703"/>
    </row>
    <row r="2860" spans="15:24" x14ac:dyDescent="0.55000000000000004">
      <c r="O2860" s="1703"/>
      <c r="V2860" s="1703"/>
      <c r="X2860" s="1703"/>
    </row>
    <row r="2861" spans="15:24" x14ac:dyDescent="0.55000000000000004">
      <c r="O2861" s="1703"/>
      <c r="V2861" s="1703"/>
      <c r="X2861" s="1703"/>
    </row>
    <row r="2862" spans="15:24" x14ac:dyDescent="0.55000000000000004">
      <c r="O2862" s="1703"/>
      <c r="V2862" s="1703"/>
      <c r="X2862" s="1703"/>
    </row>
    <row r="2863" spans="15:24" x14ac:dyDescent="0.55000000000000004">
      <c r="O2863" s="1703"/>
      <c r="V2863" s="1703"/>
      <c r="X2863" s="1703"/>
    </row>
    <row r="2864" spans="15:24" x14ac:dyDescent="0.55000000000000004">
      <c r="O2864" s="1703"/>
      <c r="V2864" s="1703"/>
      <c r="X2864" s="1703"/>
    </row>
    <row r="2865" spans="15:24" x14ac:dyDescent="0.55000000000000004">
      <c r="O2865" s="1703"/>
      <c r="V2865" s="1703"/>
      <c r="X2865" s="1703"/>
    </row>
    <row r="2866" spans="15:24" x14ac:dyDescent="0.55000000000000004">
      <c r="O2866" s="1703"/>
      <c r="V2866" s="1703"/>
      <c r="X2866" s="1703"/>
    </row>
    <row r="2867" spans="15:24" x14ac:dyDescent="0.55000000000000004">
      <c r="O2867" s="1703"/>
      <c r="V2867" s="1703"/>
      <c r="X2867" s="1703"/>
    </row>
    <row r="2868" spans="15:24" x14ac:dyDescent="0.55000000000000004">
      <c r="O2868" s="1703"/>
      <c r="V2868" s="1703"/>
      <c r="X2868" s="1703"/>
    </row>
    <row r="2869" spans="15:24" x14ac:dyDescent="0.55000000000000004">
      <c r="O2869" s="1703"/>
      <c r="V2869" s="1703"/>
      <c r="X2869" s="1703"/>
    </row>
    <row r="2870" spans="15:24" x14ac:dyDescent="0.55000000000000004">
      <c r="O2870" s="1703"/>
      <c r="V2870" s="1703"/>
      <c r="X2870" s="1703"/>
    </row>
    <row r="2871" spans="15:24" x14ac:dyDescent="0.55000000000000004">
      <c r="O2871" s="1703"/>
      <c r="V2871" s="1703"/>
      <c r="X2871" s="1703"/>
    </row>
    <row r="2872" spans="15:24" x14ac:dyDescent="0.55000000000000004">
      <c r="O2872" s="1703"/>
      <c r="V2872" s="1703"/>
      <c r="X2872" s="1703"/>
    </row>
    <row r="2873" spans="15:24" x14ac:dyDescent="0.55000000000000004">
      <c r="O2873" s="1703"/>
      <c r="V2873" s="1703"/>
      <c r="X2873" s="1703"/>
    </row>
    <row r="2874" spans="15:24" x14ac:dyDescent="0.55000000000000004">
      <c r="O2874" s="1703"/>
      <c r="V2874" s="1703"/>
      <c r="X2874" s="1703"/>
    </row>
    <row r="2875" spans="15:24" x14ac:dyDescent="0.55000000000000004">
      <c r="O2875" s="1703"/>
      <c r="V2875" s="1703"/>
      <c r="X2875" s="1703"/>
    </row>
    <row r="2876" spans="15:24" x14ac:dyDescent="0.55000000000000004">
      <c r="O2876" s="1703"/>
      <c r="V2876" s="1703"/>
      <c r="X2876" s="1703"/>
    </row>
    <row r="2877" spans="15:24" x14ac:dyDescent="0.55000000000000004">
      <c r="O2877" s="1703"/>
      <c r="V2877" s="1703"/>
      <c r="X2877" s="1703"/>
    </row>
    <row r="2878" spans="15:24" x14ac:dyDescent="0.55000000000000004">
      <c r="O2878" s="1703"/>
      <c r="V2878" s="1703"/>
      <c r="X2878" s="1703"/>
    </row>
    <row r="2879" spans="15:24" x14ac:dyDescent="0.55000000000000004">
      <c r="O2879" s="1703"/>
      <c r="V2879" s="1703"/>
      <c r="X2879" s="1703"/>
    </row>
    <row r="2880" spans="15:24" x14ac:dyDescent="0.55000000000000004">
      <c r="O2880" s="1703"/>
      <c r="V2880" s="1703"/>
      <c r="X2880" s="1703"/>
    </row>
    <row r="2881" spans="15:24" x14ac:dyDescent="0.55000000000000004">
      <c r="O2881" s="1703"/>
      <c r="V2881" s="1703"/>
      <c r="X2881" s="1703"/>
    </row>
    <row r="2882" spans="15:24" x14ac:dyDescent="0.55000000000000004">
      <c r="O2882" s="1703"/>
      <c r="V2882" s="1703"/>
      <c r="X2882" s="1703"/>
    </row>
    <row r="2883" spans="15:24" x14ac:dyDescent="0.55000000000000004">
      <c r="O2883" s="1703"/>
      <c r="V2883" s="1703"/>
      <c r="X2883" s="1703"/>
    </row>
    <row r="2884" spans="15:24" x14ac:dyDescent="0.55000000000000004">
      <c r="O2884" s="1703"/>
      <c r="V2884" s="1703"/>
      <c r="X2884" s="1703"/>
    </row>
    <row r="2885" spans="15:24" x14ac:dyDescent="0.55000000000000004">
      <c r="O2885" s="1703"/>
      <c r="V2885" s="1703"/>
      <c r="X2885" s="1703"/>
    </row>
    <row r="2886" spans="15:24" x14ac:dyDescent="0.55000000000000004">
      <c r="O2886" s="1703"/>
      <c r="V2886" s="1703"/>
      <c r="X2886" s="1703"/>
    </row>
    <row r="2887" spans="15:24" x14ac:dyDescent="0.55000000000000004">
      <c r="O2887" s="1703"/>
      <c r="V2887" s="1703"/>
      <c r="X2887" s="1703"/>
    </row>
    <row r="2888" spans="15:24" x14ac:dyDescent="0.55000000000000004">
      <c r="O2888" s="1703"/>
      <c r="V2888" s="1703"/>
      <c r="X2888" s="1703"/>
    </row>
    <row r="2889" spans="15:24" x14ac:dyDescent="0.55000000000000004">
      <c r="O2889" s="1703"/>
      <c r="V2889" s="1703"/>
      <c r="X2889" s="1703"/>
    </row>
    <row r="2890" spans="15:24" x14ac:dyDescent="0.55000000000000004">
      <c r="O2890" s="1703"/>
      <c r="V2890" s="1703"/>
      <c r="X2890" s="1703"/>
    </row>
    <row r="2891" spans="15:24" x14ac:dyDescent="0.55000000000000004">
      <c r="O2891" s="1703"/>
      <c r="V2891" s="1703"/>
      <c r="X2891" s="1703"/>
    </row>
    <row r="2892" spans="15:24" x14ac:dyDescent="0.55000000000000004">
      <c r="O2892" s="1703"/>
      <c r="V2892" s="1703"/>
      <c r="X2892" s="1703"/>
    </row>
    <row r="2893" spans="15:24" x14ac:dyDescent="0.55000000000000004">
      <c r="O2893" s="1703"/>
      <c r="V2893" s="1703"/>
      <c r="X2893" s="1703"/>
    </row>
    <row r="2894" spans="15:24" x14ac:dyDescent="0.55000000000000004">
      <c r="O2894" s="1703"/>
      <c r="V2894" s="1703"/>
      <c r="X2894" s="1703"/>
    </row>
    <row r="2895" spans="15:24" x14ac:dyDescent="0.55000000000000004">
      <c r="O2895" s="1703"/>
      <c r="V2895" s="1703"/>
      <c r="X2895" s="1703"/>
    </row>
    <row r="2896" spans="15:24" x14ac:dyDescent="0.55000000000000004">
      <c r="O2896" s="1703"/>
      <c r="V2896" s="1703"/>
      <c r="X2896" s="1703"/>
    </row>
    <row r="2897" spans="15:24" x14ac:dyDescent="0.55000000000000004">
      <c r="O2897" s="1703"/>
      <c r="V2897" s="1703"/>
      <c r="X2897" s="1703"/>
    </row>
    <row r="2898" spans="15:24" x14ac:dyDescent="0.55000000000000004">
      <c r="O2898" s="1703"/>
      <c r="V2898" s="1703"/>
      <c r="X2898" s="1703"/>
    </row>
    <row r="2899" spans="15:24" x14ac:dyDescent="0.55000000000000004">
      <c r="O2899" s="1703"/>
      <c r="V2899" s="1703"/>
      <c r="X2899" s="1703"/>
    </row>
    <row r="2900" spans="15:24" x14ac:dyDescent="0.55000000000000004">
      <c r="O2900" s="1703"/>
      <c r="V2900" s="1703"/>
      <c r="X2900" s="1703"/>
    </row>
    <row r="2901" spans="15:24" x14ac:dyDescent="0.55000000000000004">
      <c r="O2901" s="1703"/>
      <c r="V2901" s="1703"/>
      <c r="X2901" s="1703"/>
    </row>
    <row r="2902" spans="15:24" x14ac:dyDescent="0.55000000000000004">
      <c r="O2902" s="1703"/>
      <c r="V2902" s="1703"/>
      <c r="X2902" s="1703"/>
    </row>
    <row r="2903" spans="15:24" x14ac:dyDescent="0.55000000000000004">
      <c r="O2903" s="1703"/>
      <c r="V2903" s="1703"/>
      <c r="X2903" s="1703"/>
    </row>
    <row r="2904" spans="15:24" x14ac:dyDescent="0.55000000000000004">
      <c r="O2904" s="1703"/>
      <c r="V2904" s="1703"/>
      <c r="X2904" s="1703"/>
    </row>
    <row r="2905" spans="15:24" x14ac:dyDescent="0.55000000000000004">
      <c r="O2905" s="1703"/>
      <c r="V2905" s="1703"/>
      <c r="X2905" s="1703"/>
    </row>
    <row r="2906" spans="15:24" x14ac:dyDescent="0.55000000000000004">
      <c r="O2906" s="1703"/>
      <c r="V2906" s="1703"/>
      <c r="X2906" s="1703"/>
    </row>
    <row r="2907" spans="15:24" x14ac:dyDescent="0.55000000000000004">
      <c r="O2907" s="1703"/>
      <c r="V2907" s="1703"/>
      <c r="X2907" s="1703"/>
    </row>
    <row r="2908" spans="15:24" x14ac:dyDescent="0.55000000000000004">
      <c r="O2908" s="1703"/>
      <c r="V2908" s="1703"/>
      <c r="X2908" s="1703"/>
    </row>
    <row r="2909" spans="15:24" x14ac:dyDescent="0.55000000000000004">
      <c r="O2909" s="1703"/>
      <c r="V2909" s="1703"/>
      <c r="X2909" s="1703"/>
    </row>
    <row r="2910" spans="15:24" x14ac:dyDescent="0.55000000000000004">
      <c r="O2910" s="1703"/>
      <c r="V2910" s="1703"/>
      <c r="X2910" s="1703"/>
    </row>
    <row r="2911" spans="15:24" x14ac:dyDescent="0.55000000000000004">
      <c r="O2911" s="1703"/>
      <c r="V2911" s="1703"/>
      <c r="X2911" s="1703"/>
    </row>
    <row r="2912" spans="15:24" x14ac:dyDescent="0.55000000000000004">
      <c r="O2912" s="1703"/>
      <c r="V2912" s="1703"/>
      <c r="X2912" s="1703"/>
    </row>
    <row r="2913" spans="15:24" x14ac:dyDescent="0.55000000000000004">
      <c r="O2913" s="1703"/>
      <c r="V2913" s="1703"/>
      <c r="X2913" s="1703"/>
    </row>
    <row r="2914" spans="15:24" x14ac:dyDescent="0.55000000000000004">
      <c r="O2914" s="1703"/>
      <c r="V2914" s="1703"/>
      <c r="X2914" s="1703"/>
    </row>
    <row r="2915" spans="15:24" x14ac:dyDescent="0.55000000000000004">
      <c r="O2915" s="1703"/>
      <c r="V2915" s="1703"/>
      <c r="X2915" s="1703"/>
    </row>
    <row r="2916" spans="15:24" x14ac:dyDescent="0.55000000000000004">
      <c r="O2916" s="1703"/>
      <c r="V2916" s="1703"/>
      <c r="X2916" s="1703"/>
    </row>
    <row r="2917" spans="15:24" x14ac:dyDescent="0.55000000000000004">
      <c r="O2917" s="1703"/>
      <c r="V2917" s="1703"/>
      <c r="X2917" s="1703"/>
    </row>
    <row r="2918" spans="15:24" x14ac:dyDescent="0.55000000000000004">
      <c r="O2918" s="1703"/>
      <c r="V2918" s="1703"/>
      <c r="X2918" s="1703"/>
    </row>
    <row r="2919" spans="15:24" x14ac:dyDescent="0.55000000000000004">
      <c r="O2919" s="1703"/>
      <c r="V2919" s="1703"/>
      <c r="X2919" s="1703"/>
    </row>
    <row r="2920" spans="15:24" x14ac:dyDescent="0.55000000000000004">
      <c r="O2920" s="1703"/>
      <c r="V2920" s="1703"/>
      <c r="X2920" s="1703"/>
    </row>
    <row r="2921" spans="15:24" x14ac:dyDescent="0.55000000000000004">
      <c r="O2921" s="1703"/>
      <c r="V2921" s="1703"/>
      <c r="X2921" s="1703"/>
    </row>
    <row r="2922" spans="15:24" x14ac:dyDescent="0.55000000000000004">
      <c r="O2922" s="1703"/>
      <c r="V2922" s="1703"/>
      <c r="X2922" s="1703"/>
    </row>
    <row r="2923" spans="15:24" x14ac:dyDescent="0.55000000000000004">
      <c r="O2923" s="1703"/>
      <c r="V2923" s="1703"/>
      <c r="X2923" s="1703"/>
    </row>
    <row r="2924" spans="15:24" x14ac:dyDescent="0.55000000000000004">
      <c r="O2924" s="1703"/>
      <c r="V2924" s="1703"/>
      <c r="X2924" s="1703"/>
    </row>
    <row r="2925" spans="15:24" x14ac:dyDescent="0.55000000000000004">
      <c r="O2925" s="1703"/>
      <c r="V2925" s="1703"/>
      <c r="X2925" s="1703"/>
    </row>
    <row r="2926" spans="15:24" x14ac:dyDescent="0.55000000000000004">
      <c r="O2926" s="1703"/>
      <c r="V2926" s="1703"/>
      <c r="X2926" s="1703"/>
    </row>
    <row r="2927" spans="15:24" x14ac:dyDescent="0.55000000000000004">
      <c r="O2927" s="1703"/>
      <c r="V2927" s="1703"/>
      <c r="X2927" s="1703"/>
    </row>
    <row r="2928" spans="15:24" x14ac:dyDescent="0.55000000000000004">
      <c r="O2928" s="1703"/>
      <c r="V2928" s="1703"/>
      <c r="X2928" s="1703"/>
    </row>
    <row r="2929" spans="15:24" x14ac:dyDescent="0.55000000000000004">
      <c r="O2929" s="1703"/>
      <c r="V2929" s="1703"/>
      <c r="X2929" s="1703"/>
    </row>
    <row r="2930" spans="15:24" x14ac:dyDescent="0.55000000000000004">
      <c r="O2930" s="1703"/>
      <c r="V2930" s="1703"/>
      <c r="X2930" s="1703"/>
    </row>
    <row r="2931" spans="15:24" x14ac:dyDescent="0.55000000000000004">
      <c r="O2931" s="1703"/>
      <c r="V2931" s="1703"/>
      <c r="X2931" s="1703"/>
    </row>
    <row r="2932" spans="15:24" x14ac:dyDescent="0.55000000000000004">
      <c r="O2932" s="1703"/>
      <c r="V2932" s="1703"/>
      <c r="X2932" s="1703"/>
    </row>
    <row r="2933" spans="15:24" x14ac:dyDescent="0.55000000000000004">
      <c r="O2933" s="1703"/>
      <c r="V2933" s="1703"/>
      <c r="X2933" s="1703"/>
    </row>
    <row r="2934" spans="15:24" x14ac:dyDescent="0.55000000000000004">
      <c r="O2934" s="1703"/>
      <c r="V2934" s="1703"/>
      <c r="X2934" s="1703"/>
    </row>
    <row r="2935" spans="15:24" x14ac:dyDescent="0.55000000000000004">
      <c r="O2935" s="1703"/>
      <c r="V2935" s="1703"/>
      <c r="X2935" s="1703"/>
    </row>
    <row r="2936" spans="15:24" x14ac:dyDescent="0.55000000000000004">
      <c r="O2936" s="1703"/>
      <c r="V2936" s="1703"/>
      <c r="X2936" s="1703"/>
    </row>
    <row r="2937" spans="15:24" x14ac:dyDescent="0.55000000000000004">
      <c r="O2937" s="1703"/>
      <c r="V2937" s="1703"/>
      <c r="X2937" s="1703"/>
    </row>
    <row r="2938" spans="15:24" x14ac:dyDescent="0.55000000000000004">
      <c r="O2938" s="1703"/>
      <c r="V2938" s="1703"/>
      <c r="X2938" s="1703"/>
    </row>
    <row r="2939" spans="15:24" x14ac:dyDescent="0.55000000000000004">
      <c r="O2939" s="1703"/>
      <c r="V2939" s="1703"/>
      <c r="X2939" s="1703"/>
    </row>
    <row r="2940" spans="15:24" x14ac:dyDescent="0.55000000000000004">
      <c r="O2940" s="1703"/>
      <c r="V2940" s="1703"/>
      <c r="X2940" s="1703"/>
    </row>
    <row r="2941" spans="15:24" x14ac:dyDescent="0.55000000000000004">
      <c r="O2941" s="1703"/>
      <c r="V2941" s="1703"/>
      <c r="X2941" s="1703"/>
    </row>
    <row r="2942" spans="15:24" x14ac:dyDescent="0.55000000000000004">
      <c r="O2942" s="1703"/>
      <c r="V2942" s="1703"/>
      <c r="X2942" s="1703"/>
    </row>
    <row r="2943" spans="15:24" x14ac:dyDescent="0.55000000000000004">
      <c r="O2943" s="1703"/>
      <c r="V2943" s="1703"/>
      <c r="X2943" s="1703"/>
    </row>
    <row r="2944" spans="15:24" x14ac:dyDescent="0.55000000000000004">
      <c r="O2944" s="1703"/>
      <c r="V2944" s="1703"/>
      <c r="X2944" s="1703"/>
    </row>
    <row r="2945" spans="15:24" x14ac:dyDescent="0.55000000000000004">
      <c r="O2945" s="1703"/>
      <c r="V2945" s="1703"/>
      <c r="X2945" s="1703"/>
    </row>
    <row r="2946" spans="15:24" x14ac:dyDescent="0.55000000000000004">
      <c r="O2946" s="1703"/>
      <c r="V2946" s="1703"/>
      <c r="X2946" s="1703"/>
    </row>
    <row r="2947" spans="15:24" x14ac:dyDescent="0.55000000000000004">
      <c r="O2947" s="1703"/>
      <c r="V2947" s="1703"/>
      <c r="X2947" s="1703"/>
    </row>
    <row r="2948" spans="15:24" x14ac:dyDescent="0.55000000000000004">
      <c r="O2948" s="1703"/>
      <c r="V2948" s="1703"/>
      <c r="X2948" s="1703"/>
    </row>
    <row r="2949" spans="15:24" x14ac:dyDescent="0.55000000000000004">
      <c r="O2949" s="1703"/>
      <c r="V2949" s="1703"/>
      <c r="X2949" s="1703"/>
    </row>
    <row r="2950" spans="15:24" x14ac:dyDescent="0.55000000000000004">
      <c r="O2950" s="1703"/>
      <c r="V2950" s="1703"/>
      <c r="X2950" s="1703"/>
    </row>
    <row r="2951" spans="15:24" x14ac:dyDescent="0.55000000000000004">
      <c r="O2951" s="1703"/>
      <c r="V2951" s="1703"/>
      <c r="X2951" s="1703"/>
    </row>
    <row r="2952" spans="15:24" x14ac:dyDescent="0.55000000000000004">
      <c r="O2952" s="1703"/>
      <c r="V2952" s="1703"/>
      <c r="X2952" s="1703"/>
    </row>
    <row r="2953" spans="15:24" x14ac:dyDescent="0.55000000000000004">
      <c r="O2953" s="1703"/>
      <c r="V2953" s="1703"/>
      <c r="X2953" s="1703"/>
    </row>
    <row r="2954" spans="15:24" x14ac:dyDescent="0.55000000000000004">
      <c r="O2954" s="1703"/>
      <c r="V2954" s="1703"/>
      <c r="X2954" s="1703"/>
    </row>
    <row r="2955" spans="15:24" x14ac:dyDescent="0.55000000000000004">
      <c r="O2955" s="1703"/>
      <c r="V2955" s="1703"/>
      <c r="X2955" s="1703"/>
    </row>
    <row r="2956" spans="15:24" x14ac:dyDescent="0.55000000000000004">
      <c r="O2956" s="1703"/>
      <c r="V2956" s="1703"/>
      <c r="X2956" s="1703"/>
    </row>
    <row r="2957" spans="15:24" x14ac:dyDescent="0.55000000000000004">
      <c r="O2957" s="1703"/>
      <c r="V2957" s="1703"/>
      <c r="X2957" s="1703"/>
    </row>
    <row r="2958" spans="15:24" x14ac:dyDescent="0.55000000000000004">
      <c r="O2958" s="1703"/>
      <c r="V2958" s="1703"/>
      <c r="X2958" s="1703"/>
    </row>
    <row r="2959" spans="15:24" x14ac:dyDescent="0.55000000000000004">
      <c r="O2959" s="1703"/>
      <c r="V2959" s="1703"/>
      <c r="X2959" s="1703"/>
    </row>
    <row r="2960" spans="15:24" x14ac:dyDescent="0.55000000000000004">
      <c r="O2960" s="1703"/>
      <c r="V2960" s="1703"/>
      <c r="X2960" s="1703"/>
    </row>
    <row r="2961" spans="15:24" x14ac:dyDescent="0.55000000000000004">
      <c r="O2961" s="1703"/>
      <c r="V2961" s="1703"/>
      <c r="X2961" s="1703"/>
    </row>
    <row r="2962" spans="15:24" x14ac:dyDescent="0.55000000000000004">
      <c r="O2962" s="1703"/>
      <c r="V2962" s="1703"/>
      <c r="X2962" s="1703"/>
    </row>
    <row r="2963" spans="15:24" x14ac:dyDescent="0.55000000000000004">
      <c r="O2963" s="1703"/>
      <c r="V2963" s="1703"/>
      <c r="X2963" s="1703"/>
    </row>
    <row r="2964" spans="15:24" x14ac:dyDescent="0.55000000000000004">
      <c r="O2964" s="1703"/>
      <c r="V2964" s="1703"/>
      <c r="X2964" s="1703"/>
    </row>
    <row r="2965" spans="15:24" x14ac:dyDescent="0.55000000000000004">
      <c r="O2965" s="1703"/>
      <c r="V2965" s="1703"/>
      <c r="X2965" s="1703"/>
    </row>
    <row r="2966" spans="15:24" x14ac:dyDescent="0.55000000000000004">
      <c r="O2966" s="1703"/>
      <c r="V2966" s="1703"/>
      <c r="X2966" s="1703"/>
    </row>
    <row r="2967" spans="15:24" x14ac:dyDescent="0.55000000000000004">
      <c r="O2967" s="1703"/>
      <c r="V2967" s="1703"/>
      <c r="X2967" s="1703"/>
    </row>
    <row r="2968" spans="15:24" x14ac:dyDescent="0.55000000000000004">
      <c r="O2968" s="1703"/>
      <c r="V2968" s="1703"/>
      <c r="X2968" s="1703"/>
    </row>
    <row r="2969" spans="15:24" x14ac:dyDescent="0.55000000000000004">
      <c r="O2969" s="1703"/>
      <c r="V2969" s="1703"/>
      <c r="X2969" s="1703"/>
    </row>
    <row r="2970" spans="15:24" x14ac:dyDescent="0.55000000000000004">
      <c r="O2970" s="1703"/>
      <c r="V2970" s="1703"/>
      <c r="X2970" s="1703"/>
    </row>
    <row r="2971" spans="15:24" x14ac:dyDescent="0.55000000000000004">
      <c r="O2971" s="1703"/>
      <c r="V2971" s="1703"/>
      <c r="X2971" s="1703"/>
    </row>
    <row r="2972" spans="15:24" x14ac:dyDescent="0.55000000000000004">
      <c r="O2972" s="1703"/>
      <c r="V2972" s="1703"/>
      <c r="X2972" s="1703"/>
    </row>
    <row r="2973" spans="15:24" x14ac:dyDescent="0.55000000000000004">
      <c r="O2973" s="1703"/>
      <c r="V2973" s="1703"/>
      <c r="X2973" s="1703"/>
    </row>
    <row r="2974" spans="15:24" x14ac:dyDescent="0.55000000000000004">
      <c r="O2974" s="1703"/>
      <c r="V2974" s="1703"/>
      <c r="X2974" s="1703"/>
    </row>
    <row r="2975" spans="15:24" x14ac:dyDescent="0.55000000000000004">
      <c r="O2975" s="1703"/>
      <c r="V2975" s="1703"/>
      <c r="X2975" s="1703"/>
    </row>
    <row r="2976" spans="15:24" x14ac:dyDescent="0.55000000000000004">
      <c r="O2976" s="1703"/>
      <c r="V2976" s="1703"/>
      <c r="X2976" s="1703"/>
    </row>
    <row r="2977" spans="15:24" x14ac:dyDescent="0.55000000000000004">
      <c r="O2977" s="1703"/>
      <c r="V2977" s="1703"/>
      <c r="X2977" s="1703"/>
    </row>
    <row r="2978" spans="15:24" x14ac:dyDescent="0.55000000000000004">
      <c r="O2978" s="1703"/>
      <c r="V2978" s="1703"/>
      <c r="X2978" s="1703"/>
    </row>
    <row r="2979" spans="15:24" x14ac:dyDescent="0.55000000000000004">
      <c r="O2979" s="1703"/>
      <c r="V2979" s="1703"/>
      <c r="X2979" s="1703"/>
    </row>
    <row r="2980" spans="15:24" x14ac:dyDescent="0.55000000000000004">
      <c r="O2980" s="1703"/>
      <c r="V2980" s="1703"/>
      <c r="X2980" s="1703"/>
    </row>
    <row r="2981" spans="15:24" x14ac:dyDescent="0.55000000000000004">
      <c r="O2981" s="1703"/>
      <c r="V2981" s="1703"/>
      <c r="X2981" s="1703"/>
    </row>
    <row r="2982" spans="15:24" x14ac:dyDescent="0.55000000000000004">
      <c r="O2982" s="1703"/>
      <c r="V2982" s="1703"/>
      <c r="X2982" s="1703"/>
    </row>
    <row r="2983" spans="15:24" x14ac:dyDescent="0.55000000000000004">
      <c r="O2983" s="1703"/>
      <c r="V2983" s="1703"/>
      <c r="X2983" s="1703"/>
    </row>
    <row r="2984" spans="15:24" x14ac:dyDescent="0.55000000000000004">
      <c r="O2984" s="1703"/>
      <c r="V2984" s="1703"/>
      <c r="X2984" s="1703"/>
    </row>
    <row r="2985" spans="15:24" x14ac:dyDescent="0.55000000000000004">
      <c r="O2985" s="1703"/>
      <c r="V2985" s="1703"/>
      <c r="X2985" s="1703"/>
    </row>
    <row r="2986" spans="15:24" x14ac:dyDescent="0.55000000000000004">
      <c r="O2986" s="1703"/>
      <c r="V2986" s="1703"/>
      <c r="X2986" s="1703"/>
    </row>
    <row r="2987" spans="15:24" x14ac:dyDescent="0.55000000000000004">
      <c r="O2987" s="1703"/>
      <c r="V2987" s="1703"/>
      <c r="X2987" s="1703"/>
    </row>
    <row r="2988" spans="15:24" x14ac:dyDescent="0.55000000000000004">
      <c r="O2988" s="1703"/>
      <c r="V2988" s="1703"/>
      <c r="X2988" s="1703"/>
    </row>
    <row r="2989" spans="15:24" x14ac:dyDescent="0.55000000000000004">
      <c r="O2989" s="1703"/>
      <c r="V2989" s="1703"/>
      <c r="X2989" s="1703"/>
    </row>
    <row r="2990" spans="15:24" x14ac:dyDescent="0.55000000000000004">
      <c r="O2990" s="1703"/>
      <c r="V2990" s="1703"/>
      <c r="X2990" s="1703"/>
    </row>
    <row r="2991" spans="15:24" x14ac:dyDescent="0.55000000000000004">
      <c r="O2991" s="1703"/>
      <c r="V2991" s="1703"/>
      <c r="X2991" s="1703"/>
    </row>
    <row r="2992" spans="15:24" x14ac:dyDescent="0.55000000000000004">
      <c r="O2992" s="1703"/>
      <c r="V2992" s="1703"/>
      <c r="X2992" s="1703"/>
    </row>
    <row r="2993" spans="15:24" x14ac:dyDescent="0.55000000000000004">
      <c r="O2993" s="1703"/>
      <c r="V2993" s="1703"/>
      <c r="X2993" s="1703"/>
    </row>
    <row r="2994" spans="15:24" x14ac:dyDescent="0.55000000000000004">
      <c r="O2994" s="1703"/>
      <c r="V2994" s="1703"/>
      <c r="X2994" s="1703"/>
    </row>
    <row r="2995" spans="15:24" x14ac:dyDescent="0.55000000000000004">
      <c r="O2995" s="1703"/>
      <c r="V2995" s="1703"/>
      <c r="X2995" s="1703"/>
    </row>
    <row r="2996" spans="15:24" x14ac:dyDescent="0.55000000000000004">
      <c r="O2996" s="1703"/>
      <c r="V2996" s="1703"/>
      <c r="X2996" s="1703"/>
    </row>
    <row r="2997" spans="15:24" x14ac:dyDescent="0.55000000000000004">
      <c r="O2997" s="1703"/>
      <c r="V2997" s="1703"/>
      <c r="X2997" s="1703"/>
    </row>
    <row r="2998" spans="15:24" x14ac:dyDescent="0.55000000000000004">
      <c r="O2998" s="1703"/>
      <c r="V2998" s="1703"/>
      <c r="X2998" s="1703"/>
    </row>
    <row r="2999" spans="15:24" x14ac:dyDescent="0.55000000000000004">
      <c r="O2999" s="1703"/>
      <c r="V2999" s="1703"/>
      <c r="X2999" s="1703"/>
    </row>
    <row r="3000" spans="15:24" x14ac:dyDescent="0.55000000000000004">
      <c r="O3000" s="1703"/>
      <c r="V3000" s="1703"/>
      <c r="X3000" s="1703"/>
    </row>
    <row r="3001" spans="15:24" x14ac:dyDescent="0.55000000000000004">
      <c r="O3001" s="1703"/>
      <c r="V3001" s="1703"/>
      <c r="X3001" s="1703"/>
    </row>
    <row r="3002" spans="15:24" x14ac:dyDescent="0.55000000000000004">
      <c r="O3002" s="1703"/>
      <c r="V3002" s="1703"/>
      <c r="X3002" s="1703"/>
    </row>
    <row r="3003" spans="15:24" x14ac:dyDescent="0.55000000000000004">
      <c r="O3003" s="1703"/>
      <c r="V3003" s="1703"/>
      <c r="X3003" s="1703"/>
    </row>
    <row r="3004" spans="15:24" x14ac:dyDescent="0.55000000000000004">
      <c r="O3004" s="1703"/>
      <c r="V3004" s="1703"/>
      <c r="X3004" s="1703"/>
    </row>
    <row r="3005" spans="15:24" x14ac:dyDescent="0.55000000000000004">
      <c r="O3005" s="1703"/>
      <c r="V3005" s="1703"/>
      <c r="X3005" s="1703"/>
    </row>
    <row r="3006" spans="15:24" x14ac:dyDescent="0.55000000000000004">
      <c r="O3006" s="1703"/>
      <c r="V3006" s="1703"/>
      <c r="X3006" s="1703"/>
    </row>
    <row r="3007" spans="15:24" x14ac:dyDescent="0.55000000000000004">
      <c r="O3007" s="1703"/>
      <c r="V3007" s="1703"/>
      <c r="X3007" s="1703"/>
    </row>
    <row r="3008" spans="15:24" x14ac:dyDescent="0.55000000000000004">
      <c r="O3008" s="1703"/>
      <c r="V3008" s="1703"/>
      <c r="X3008" s="1703"/>
    </row>
    <row r="3009" spans="15:24" x14ac:dyDescent="0.55000000000000004">
      <c r="O3009" s="1703"/>
      <c r="V3009" s="1703"/>
      <c r="X3009" s="1703"/>
    </row>
    <row r="3010" spans="15:24" x14ac:dyDescent="0.55000000000000004">
      <c r="O3010" s="1703"/>
      <c r="V3010" s="1703"/>
      <c r="X3010" s="1703"/>
    </row>
    <row r="3011" spans="15:24" x14ac:dyDescent="0.55000000000000004">
      <c r="O3011" s="1703"/>
      <c r="V3011" s="1703"/>
      <c r="X3011" s="1703"/>
    </row>
    <row r="3012" spans="15:24" x14ac:dyDescent="0.55000000000000004">
      <c r="O3012" s="1703"/>
      <c r="V3012" s="1703"/>
      <c r="X3012" s="1703"/>
    </row>
    <row r="3013" spans="15:24" x14ac:dyDescent="0.55000000000000004">
      <c r="O3013" s="1703"/>
      <c r="V3013" s="1703"/>
      <c r="X3013" s="1703"/>
    </row>
    <row r="3014" spans="15:24" x14ac:dyDescent="0.55000000000000004">
      <c r="O3014" s="1703"/>
      <c r="V3014" s="1703"/>
      <c r="X3014" s="1703"/>
    </row>
    <row r="3015" spans="15:24" x14ac:dyDescent="0.55000000000000004">
      <c r="O3015" s="1703"/>
      <c r="V3015" s="1703"/>
      <c r="X3015" s="1703"/>
    </row>
    <row r="3016" spans="15:24" x14ac:dyDescent="0.55000000000000004">
      <c r="O3016" s="1703"/>
      <c r="V3016" s="1703"/>
      <c r="X3016" s="1703"/>
    </row>
    <row r="3017" spans="15:24" x14ac:dyDescent="0.55000000000000004">
      <c r="O3017" s="1703"/>
      <c r="V3017" s="1703"/>
      <c r="X3017" s="1703"/>
    </row>
    <row r="3018" spans="15:24" x14ac:dyDescent="0.55000000000000004">
      <c r="O3018" s="1703"/>
      <c r="V3018" s="1703"/>
      <c r="X3018" s="1703"/>
    </row>
    <row r="3019" spans="15:24" x14ac:dyDescent="0.55000000000000004">
      <c r="O3019" s="1703"/>
      <c r="V3019" s="1703"/>
      <c r="X3019" s="1703"/>
    </row>
    <row r="3020" spans="15:24" x14ac:dyDescent="0.55000000000000004">
      <c r="O3020" s="1703"/>
      <c r="V3020" s="1703"/>
      <c r="X3020" s="1703"/>
    </row>
    <row r="3021" spans="15:24" x14ac:dyDescent="0.55000000000000004">
      <c r="O3021" s="1703"/>
      <c r="V3021" s="1703"/>
      <c r="X3021" s="1703"/>
    </row>
    <row r="3022" spans="15:24" x14ac:dyDescent="0.55000000000000004">
      <c r="O3022" s="1703"/>
      <c r="V3022" s="1703"/>
      <c r="X3022" s="1703"/>
    </row>
    <row r="3023" spans="15:24" x14ac:dyDescent="0.55000000000000004">
      <c r="O3023" s="1703"/>
      <c r="V3023" s="1703"/>
      <c r="X3023" s="1703"/>
    </row>
    <row r="3024" spans="15:24" x14ac:dyDescent="0.55000000000000004">
      <c r="O3024" s="1703"/>
      <c r="V3024" s="1703"/>
      <c r="X3024" s="1703"/>
    </row>
    <row r="3025" spans="15:24" x14ac:dyDescent="0.55000000000000004">
      <c r="O3025" s="1703"/>
      <c r="V3025" s="1703"/>
      <c r="X3025" s="1703"/>
    </row>
    <row r="3026" spans="15:24" x14ac:dyDescent="0.55000000000000004">
      <c r="O3026" s="1703"/>
      <c r="V3026" s="1703"/>
      <c r="X3026" s="1703"/>
    </row>
    <row r="3027" spans="15:24" x14ac:dyDescent="0.55000000000000004">
      <c r="O3027" s="1703"/>
      <c r="V3027" s="1703"/>
      <c r="X3027" s="1703"/>
    </row>
    <row r="3028" spans="15:24" x14ac:dyDescent="0.55000000000000004">
      <c r="O3028" s="1703"/>
      <c r="V3028" s="1703"/>
      <c r="X3028" s="1703"/>
    </row>
    <row r="3029" spans="15:24" x14ac:dyDescent="0.55000000000000004">
      <c r="O3029" s="1703"/>
      <c r="V3029" s="1703"/>
      <c r="X3029" s="1703"/>
    </row>
    <row r="3030" spans="15:24" x14ac:dyDescent="0.55000000000000004">
      <c r="O3030" s="1703"/>
      <c r="V3030" s="1703"/>
      <c r="X3030" s="1703"/>
    </row>
    <row r="3031" spans="15:24" x14ac:dyDescent="0.55000000000000004">
      <c r="O3031" s="1703"/>
      <c r="V3031" s="1703"/>
      <c r="X3031" s="1703"/>
    </row>
    <row r="3032" spans="15:24" x14ac:dyDescent="0.55000000000000004">
      <c r="O3032" s="1703"/>
      <c r="V3032" s="1703"/>
      <c r="X3032" s="1703"/>
    </row>
    <row r="3033" spans="15:24" x14ac:dyDescent="0.55000000000000004">
      <c r="O3033" s="1703"/>
      <c r="V3033" s="1703"/>
      <c r="X3033" s="1703"/>
    </row>
    <row r="3034" spans="15:24" x14ac:dyDescent="0.55000000000000004">
      <c r="O3034" s="1703"/>
      <c r="V3034" s="1703"/>
      <c r="X3034" s="1703"/>
    </row>
    <row r="3035" spans="15:24" x14ac:dyDescent="0.55000000000000004">
      <c r="O3035" s="1703"/>
      <c r="V3035" s="1703"/>
      <c r="X3035" s="1703"/>
    </row>
    <row r="3036" spans="15:24" x14ac:dyDescent="0.55000000000000004">
      <c r="O3036" s="1703"/>
      <c r="V3036" s="1703"/>
      <c r="X3036" s="1703"/>
    </row>
    <row r="3037" spans="15:24" x14ac:dyDescent="0.55000000000000004">
      <c r="O3037" s="1703"/>
      <c r="V3037" s="1703"/>
      <c r="X3037" s="1703"/>
    </row>
    <row r="3038" spans="15:24" x14ac:dyDescent="0.55000000000000004">
      <c r="O3038" s="1703"/>
      <c r="V3038" s="1703"/>
      <c r="X3038" s="1703"/>
    </row>
    <row r="3039" spans="15:24" x14ac:dyDescent="0.55000000000000004">
      <c r="O3039" s="1703"/>
      <c r="V3039" s="1703"/>
      <c r="X3039" s="1703"/>
    </row>
    <row r="3040" spans="15:24" x14ac:dyDescent="0.55000000000000004">
      <c r="O3040" s="1703"/>
      <c r="V3040" s="1703"/>
      <c r="X3040" s="1703"/>
    </row>
    <row r="3041" spans="15:24" x14ac:dyDescent="0.55000000000000004">
      <c r="O3041" s="1703"/>
      <c r="V3041" s="1703"/>
      <c r="X3041" s="1703"/>
    </row>
    <row r="3042" spans="15:24" x14ac:dyDescent="0.55000000000000004">
      <c r="O3042" s="1703"/>
      <c r="V3042" s="1703"/>
      <c r="X3042" s="1703"/>
    </row>
    <row r="3043" spans="15:24" x14ac:dyDescent="0.55000000000000004">
      <c r="O3043" s="1703"/>
      <c r="V3043" s="1703"/>
      <c r="X3043" s="1703"/>
    </row>
    <row r="3044" spans="15:24" x14ac:dyDescent="0.55000000000000004">
      <c r="O3044" s="1703"/>
      <c r="V3044" s="1703"/>
      <c r="X3044" s="1703"/>
    </row>
    <row r="3045" spans="15:24" x14ac:dyDescent="0.55000000000000004">
      <c r="O3045" s="1703"/>
      <c r="V3045" s="1703"/>
      <c r="X3045" s="1703"/>
    </row>
    <row r="3046" spans="15:24" x14ac:dyDescent="0.55000000000000004">
      <c r="O3046" s="1703"/>
      <c r="V3046" s="1703"/>
      <c r="X3046" s="1703"/>
    </row>
    <row r="3047" spans="15:24" x14ac:dyDescent="0.55000000000000004">
      <c r="O3047" s="1703"/>
      <c r="V3047" s="1703"/>
      <c r="X3047" s="1703"/>
    </row>
    <row r="3048" spans="15:24" x14ac:dyDescent="0.55000000000000004">
      <c r="O3048" s="1703"/>
      <c r="V3048" s="1703"/>
      <c r="X3048" s="1703"/>
    </row>
    <row r="3049" spans="15:24" x14ac:dyDescent="0.55000000000000004">
      <c r="O3049" s="1703"/>
      <c r="V3049" s="1703"/>
      <c r="X3049" s="1703"/>
    </row>
    <row r="3050" spans="15:24" x14ac:dyDescent="0.55000000000000004">
      <c r="O3050" s="1703"/>
      <c r="V3050" s="1703"/>
      <c r="X3050" s="1703"/>
    </row>
    <row r="3051" spans="15:24" x14ac:dyDescent="0.55000000000000004">
      <c r="O3051" s="1703"/>
      <c r="V3051" s="1703"/>
      <c r="X3051" s="1703"/>
    </row>
    <row r="3052" spans="15:24" x14ac:dyDescent="0.55000000000000004">
      <c r="O3052" s="1703"/>
      <c r="V3052" s="1703"/>
      <c r="X3052" s="1703"/>
    </row>
    <row r="3053" spans="15:24" x14ac:dyDescent="0.55000000000000004">
      <c r="O3053" s="1703"/>
      <c r="V3053" s="1703"/>
      <c r="X3053" s="1703"/>
    </row>
    <row r="3054" spans="15:24" x14ac:dyDescent="0.55000000000000004">
      <c r="O3054" s="1703"/>
      <c r="V3054" s="1703"/>
      <c r="X3054" s="1703"/>
    </row>
    <row r="3055" spans="15:24" x14ac:dyDescent="0.55000000000000004">
      <c r="O3055" s="1703"/>
      <c r="V3055" s="1703"/>
      <c r="X3055" s="1703"/>
    </row>
    <row r="3056" spans="15:24" x14ac:dyDescent="0.55000000000000004">
      <c r="O3056" s="1703"/>
      <c r="V3056" s="1703"/>
      <c r="X3056" s="1703"/>
    </row>
    <row r="3057" spans="15:24" x14ac:dyDescent="0.55000000000000004">
      <c r="O3057" s="1703"/>
      <c r="V3057" s="1703"/>
      <c r="X3057" s="1703"/>
    </row>
    <row r="3058" spans="15:24" x14ac:dyDescent="0.55000000000000004">
      <c r="O3058" s="1703"/>
      <c r="V3058" s="1703"/>
      <c r="X3058" s="1703"/>
    </row>
    <row r="3059" spans="15:24" x14ac:dyDescent="0.55000000000000004">
      <c r="O3059" s="1703"/>
      <c r="V3059" s="1703"/>
      <c r="X3059" s="1703"/>
    </row>
    <row r="3060" spans="15:24" x14ac:dyDescent="0.55000000000000004">
      <c r="O3060" s="1703"/>
      <c r="V3060" s="1703"/>
      <c r="X3060" s="1703"/>
    </row>
    <row r="3061" spans="15:24" x14ac:dyDescent="0.55000000000000004">
      <c r="O3061" s="1703"/>
      <c r="V3061" s="1703"/>
      <c r="X3061" s="1703"/>
    </row>
    <row r="3062" spans="15:24" x14ac:dyDescent="0.55000000000000004">
      <c r="O3062" s="1703"/>
      <c r="V3062" s="1703"/>
      <c r="X3062" s="1703"/>
    </row>
    <row r="3063" spans="15:24" x14ac:dyDescent="0.55000000000000004">
      <c r="O3063" s="1703"/>
      <c r="V3063" s="1703"/>
      <c r="X3063" s="1703"/>
    </row>
    <row r="3064" spans="15:24" x14ac:dyDescent="0.55000000000000004">
      <c r="O3064" s="1703"/>
      <c r="V3064" s="1703"/>
      <c r="X3064" s="1703"/>
    </row>
    <row r="3065" spans="15:24" x14ac:dyDescent="0.55000000000000004">
      <c r="O3065" s="1703"/>
      <c r="V3065" s="1703"/>
      <c r="X3065" s="1703"/>
    </row>
    <row r="3066" spans="15:24" x14ac:dyDescent="0.55000000000000004">
      <c r="O3066" s="1703"/>
      <c r="V3066" s="1703"/>
      <c r="X3066" s="1703"/>
    </row>
    <row r="3067" spans="15:24" x14ac:dyDescent="0.55000000000000004">
      <c r="O3067" s="1703"/>
      <c r="V3067" s="1703"/>
      <c r="X3067" s="1703"/>
    </row>
    <row r="3068" spans="15:24" x14ac:dyDescent="0.55000000000000004">
      <c r="O3068" s="1703"/>
      <c r="V3068" s="1703"/>
      <c r="X3068" s="1703"/>
    </row>
    <row r="3069" spans="15:24" x14ac:dyDescent="0.55000000000000004">
      <c r="O3069" s="1703"/>
      <c r="V3069" s="1703"/>
      <c r="X3069" s="1703"/>
    </row>
    <row r="3070" spans="15:24" x14ac:dyDescent="0.55000000000000004">
      <c r="O3070" s="1703"/>
      <c r="V3070" s="1703"/>
      <c r="X3070" s="1703"/>
    </row>
    <row r="3071" spans="15:24" x14ac:dyDescent="0.55000000000000004">
      <c r="O3071" s="1703"/>
      <c r="V3071" s="1703"/>
      <c r="X3071" s="1703"/>
    </row>
    <row r="3072" spans="15:24" x14ac:dyDescent="0.55000000000000004">
      <c r="O3072" s="1703"/>
      <c r="V3072" s="1703"/>
      <c r="X3072" s="1703"/>
    </row>
    <row r="3073" spans="15:24" x14ac:dyDescent="0.55000000000000004">
      <c r="O3073" s="1703"/>
      <c r="V3073" s="1703"/>
      <c r="X3073" s="1703"/>
    </row>
    <row r="3074" spans="15:24" x14ac:dyDescent="0.55000000000000004">
      <c r="O3074" s="1703"/>
      <c r="V3074" s="1703"/>
      <c r="X3074" s="1703"/>
    </row>
    <row r="3075" spans="15:24" x14ac:dyDescent="0.55000000000000004">
      <c r="O3075" s="1703"/>
      <c r="V3075" s="1703"/>
      <c r="X3075" s="1703"/>
    </row>
    <row r="3076" spans="15:24" x14ac:dyDescent="0.55000000000000004">
      <c r="O3076" s="1703"/>
      <c r="V3076" s="1703"/>
      <c r="X3076" s="1703"/>
    </row>
    <row r="3077" spans="15:24" x14ac:dyDescent="0.55000000000000004">
      <c r="O3077" s="1703"/>
      <c r="V3077" s="1703"/>
      <c r="X3077" s="1703"/>
    </row>
    <row r="3078" spans="15:24" x14ac:dyDescent="0.55000000000000004">
      <c r="O3078" s="1703"/>
      <c r="V3078" s="1703"/>
      <c r="X3078" s="1703"/>
    </row>
    <row r="3079" spans="15:24" x14ac:dyDescent="0.55000000000000004">
      <c r="O3079" s="1703"/>
      <c r="V3079" s="1703"/>
      <c r="X3079" s="1703"/>
    </row>
    <row r="3080" spans="15:24" x14ac:dyDescent="0.55000000000000004">
      <c r="O3080" s="1703"/>
      <c r="V3080" s="1703"/>
      <c r="X3080" s="1703"/>
    </row>
    <row r="3081" spans="15:24" x14ac:dyDescent="0.55000000000000004">
      <c r="O3081" s="1703"/>
      <c r="V3081" s="1703"/>
      <c r="X3081" s="1703"/>
    </row>
    <row r="3082" spans="15:24" x14ac:dyDescent="0.55000000000000004">
      <c r="O3082" s="1703"/>
      <c r="V3082" s="1703"/>
      <c r="X3082" s="1703"/>
    </row>
    <row r="3083" spans="15:24" x14ac:dyDescent="0.55000000000000004">
      <c r="O3083" s="1703"/>
      <c r="V3083" s="1703"/>
      <c r="X3083" s="1703"/>
    </row>
    <row r="3084" spans="15:24" x14ac:dyDescent="0.55000000000000004">
      <c r="O3084" s="1703"/>
      <c r="V3084" s="1703"/>
      <c r="X3084" s="1703"/>
    </row>
    <row r="3085" spans="15:24" x14ac:dyDescent="0.55000000000000004">
      <c r="O3085" s="1703"/>
      <c r="V3085" s="1703"/>
      <c r="X3085" s="1703"/>
    </row>
    <row r="3086" spans="15:24" x14ac:dyDescent="0.55000000000000004">
      <c r="O3086" s="1703"/>
      <c r="V3086" s="1703"/>
      <c r="X3086" s="1703"/>
    </row>
    <row r="3087" spans="15:24" x14ac:dyDescent="0.55000000000000004">
      <c r="O3087" s="1703"/>
      <c r="V3087" s="1703"/>
      <c r="X3087" s="1703"/>
    </row>
    <row r="3088" spans="15:24" x14ac:dyDescent="0.55000000000000004">
      <c r="O3088" s="1703"/>
      <c r="V3088" s="1703"/>
      <c r="X3088" s="1703"/>
    </row>
    <row r="3089" spans="15:24" x14ac:dyDescent="0.55000000000000004">
      <c r="O3089" s="1703"/>
      <c r="V3089" s="1703"/>
      <c r="X3089" s="1703"/>
    </row>
    <row r="3090" spans="15:24" x14ac:dyDescent="0.55000000000000004">
      <c r="O3090" s="1703"/>
      <c r="V3090" s="1703"/>
      <c r="X3090" s="1703"/>
    </row>
    <row r="3091" spans="15:24" x14ac:dyDescent="0.55000000000000004">
      <c r="O3091" s="1703"/>
      <c r="V3091" s="1703"/>
      <c r="X3091" s="1703"/>
    </row>
    <row r="3092" spans="15:24" x14ac:dyDescent="0.55000000000000004">
      <c r="O3092" s="1703"/>
      <c r="V3092" s="1703"/>
      <c r="X3092" s="1703"/>
    </row>
    <row r="3093" spans="15:24" x14ac:dyDescent="0.55000000000000004">
      <c r="O3093" s="1703"/>
      <c r="V3093" s="1703"/>
      <c r="X3093" s="1703"/>
    </row>
    <row r="3094" spans="15:24" x14ac:dyDescent="0.55000000000000004">
      <c r="O3094" s="1703"/>
      <c r="V3094" s="1703"/>
      <c r="X3094" s="1703"/>
    </row>
    <row r="3095" spans="15:24" x14ac:dyDescent="0.55000000000000004">
      <c r="O3095" s="1703"/>
      <c r="V3095" s="1703"/>
      <c r="X3095" s="1703"/>
    </row>
    <row r="3096" spans="15:24" x14ac:dyDescent="0.55000000000000004">
      <c r="O3096" s="1703"/>
      <c r="V3096" s="1703"/>
      <c r="X3096" s="1703"/>
    </row>
    <row r="3097" spans="15:24" x14ac:dyDescent="0.55000000000000004">
      <c r="O3097" s="1703"/>
      <c r="V3097" s="1703"/>
      <c r="X3097" s="1703"/>
    </row>
    <row r="3098" spans="15:24" x14ac:dyDescent="0.55000000000000004">
      <c r="O3098" s="1703"/>
      <c r="V3098" s="1703"/>
      <c r="X3098" s="1703"/>
    </row>
    <row r="3099" spans="15:24" x14ac:dyDescent="0.55000000000000004">
      <c r="O3099" s="1703"/>
      <c r="V3099" s="1703"/>
      <c r="X3099" s="1703"/>
    </row>
    <row r="3100" spans="15:24" x14ac:dyDescent="0.55000000000000004">
      <c r="O3100" s="1703"/>
      <c r="V3100" s="1703"/>
      <c r="X3100" s="1703"/>
    </row>
    <row r="3101" spans="15:24" x14ac:dyDescent="0.55000000000000004">
      <c r="O3101" s="1703"/>
      <c r="V3101" s="1703"/>
      <c r="X3101" s="1703"/>
    </row>
    <row r="3102" spans="15:24" x14ac:dyDescent="0.55000000000000004">
      <c r="O3102" s="1703"/>
      <c r="V3102" s="1703"/>
      <c r="X3102" s="1703"/>
    </row>
    <row r="3103" spans="15:24" x14ac:dyDescent="0.55000000000000004">
      <c r="O3103" s="1703"/>
      <c r="V3103" s="1703"/>
      <c r="X3103" s="1703"/>
    </row>
    <row r="3104" spans="15:24" x14ac:dyDescent="0.55000000000000004">
      <c r="O3104" s="1703"/>
      <c r="V3104" s="1703"/>
      <c r="X3104" s="1703"/>
    </row>
    <row r="3105" spans="15:24" x14ac:dyDescent="0.55000000000000004">
      <c r="O3105" s="1703"/>
      <c r="V3105" s="1703"/>
      <c r="X3105" s="1703"/>
    </row>
    <row r="3106" spans="15:24" x14ac:dyDescent="0.55000000000000004">
      <c r="O3106" s="1703"/>
      <c r="V3106" s="1703"/>
      <c r="X3106" s="1703"/>
    </row>
    <row r="3107" spans="15:24" x14ac:dyDescent="0.55000000000000004">
      <c r="O3107" s="1703"/>
      <c r="V3107" s="1703"/>
      <c r="X3107" s="1703"/>
    </row>
    <row r="3108" spans="15:24" x14ac:dyDescent="0.55000000000000004">
      <c r="O3108" s="1703"/>
      <c r="V3108" s="1703"/>
      <c r="X3108" s="1703"/>
    </row>
    <row r="3109" spans="15:24" x14ac:dyDescent="0.55000000000000004">
      <c r="O3109" s="1703"/>
      <c r="V3109" s="1703"/>
      <c r="X3109" s="1703"/>
    </row>
    <row r="3110" spans="15:24" x14ac:dyDescent="0.55000000000000004">
      <c r="O3110" s="1703"/>
      <c r="V3110" s="1703"/>
      <c r="X3110" s="1703"/>
    </row>
    <row r="3111" spans="15:24" x14ac:dyDescent="0.55000000000000004">
      <c r="O3111" s="1703"/>
      <c r="V3111" s="1703"/>
      <c r="X3111" s="1703"/>
    </row>
    <row r="3112" spans="15:24" x14ac:dyDescent="0.55000000000000004">
      <c r="O3112" s="1703"/>
      <c r="V3112" s="1703"/>
      <c r="X3112" s="1703"/>
    </row>
    <row r="3113" spans="15:24" x14ac:dyDescent="0.55000000000000004">
      <c r="O3113" s="1703"/>
      <c r="V3113" s="1703"/>
      <c r="X3113" s="1703"/>
    </row>
    <row r="3114" spans="15:24" x14ac:dyDescent="0.55000000000000004">
      <c r="O3114" s="1703"/>
      <c r="V3114" s="1703"/>
      <c r="X3114" s="1703"/>
    </row>
    <row r="3115" spans="15:24" x14ac:dyDescent="0.55000000000000004">
      <c r="O3115" s="1703"/>
      <c r="V3115" s="1703"/>
      <c r="X3115" s="1703"/>
    </row>
    <row r="3116" spans="15:24" x14ac:dyDescent="0.55000000000000004">
      <c r="O3116" s="1703"/>
      <c r="V3116" s="1703"/>
      <c r="X3116" s="1703"/>
    </row>
    <row r="3117" spans="15:24" x14ac:dyDescent="0.55000000000000004">
      <c r="O3117" s="1703"/>
      <c r="V3117" s="1703"/>
      <c r="X3117" s="1703"/>
    </row>
    <row r="3118" spans="15:24" x14ac:dyDescent="0.55000000000000004">
      <c r="O3118" s="1703"/>
      <c r="V3118" s="1703"/>
      <c r="X3118" s="1703"/>
    </row>
    <row r="3119" spans="15:24" x14ac:dyDescent="0.55000000000000004">
      <c r="O3119" s="1703"/>
      <c r="V3119" s="1703"/>
      <c r="X3119" s="1703"/>
    </row>
    <row r="3120" spans="15:24" x14ac:dyDescent="0.55000000000000004">
      <c r="O3120" s="1703"/>
      <c r="V3120" s="1703"/>
      <c r="X3120" s="1703"/>
    </row>
    <row r="3121" spans="15:24" x14ac:dyDescent="0.55000000000000004">
      <c r="O3121" s="1703"/>
      <c r="V3121" s="1703"/>
      <c r="X3121" s="1703"/>
    </row>
    <row r="3122" spans="15:24" x14ac:dyDescent="0.55000000000000004">
      <c r="O3122" s="1703"/>
      <c r="V3122" s="1703"/>
      <c r="X3122" s="1703"/>
    </row>
    <row r="3123" spans="15:24" x14ac:dyDescent="0.55000000000000004">
      <c r="O3123" s="1703"/>
      <c r="V3123" s="1703"/>
      <c r="X3123" s="1703"/>
    </row>
    <row r="3124" spans="15:24" x14ac:dyDescent="0.55000000000000004">
      <c r="O3124" s="1703"/>
      <c r="V3124" s="1703"/>
      <c r="X3124" s="1703"/>
    </row>
    <row r="3125" spans="15:24" x14ac:dyDescent="0.55000000000000004">
      <c r="O3125" s="1703"/>
      <c r="V3125" s="1703"/>
      <c r="X3125" s="1703"/>
    </row>
    <row r="3126" spans="15:24" x14ac:dyDescent="0.55000000000000004">
      <c r="O3126" s="1703"/>
      <c r="V3126" s="1703"/>
      <c r="X3126" s="1703"/>
    </row>
    <row r="3127" spans="15:24" x14ac:dyDescent="0.55000000000000004">
      <c r="O3127" s="1703"/>
      <c r="V3127" s="1703"/>
      <c r="X3127" s="1703"/>
    </row>
    <row r="3128" spans="15:24" x14ac:dyDescent="0.55000000000000004">
      <c r="O3128" s="1703"/>
      <c r="V3128" s="1703"/>
      <c r="X3128" s="1703"/>
    </row>
    <row r="3129" spans="15:24" x14ac:dyDescent="0.55000000000000004">
      <c r="O3129" s="1703"/>
      <c r="V3129" s="1703"/>
      <c r="X3129" s="1703"/>
    </row>
    <row r="3130" spans="15:24" x14ac:dyDescent="0.55000000000000004">
      <c r="O3130" s="1703"/>
      <c r="V3130" s="1703"/>
      <c r="X3130" s="1703"/>
    </row>
    <row r="3131" spans="15:24" x14ac:dyDescent="0.55000000000000004">
      <c r="O3131" s="1703"/>
      <c r="V3131" s="1703"/>
      <c r="X3131" s="1703"/>
    </row>
    <row r="3132" spans="15:24" x14ac:dyDescent="0.55000000000000004">
      <c r="O3132" s="1703"/>
      <c r="V3132" s="1703"/>
      <c r="X3132" s="1703"/>
    </row>
    <row r="3133" spans="15:24" x14ac:dyDescent="0.55000000000000004">
      <c r="O3133" s="1703"/>
      <c r="V3133" s="1703"/>
      <c r="X3133" s="1703"/>
    </row>
    <row r="3134" spans="15:24" x14ac:dyDescent="0.55000000000000004">
      <c r="O3134" s="1703"/>
      <c r="V3134" s="1703"/>
      <c r="X3134" s="1703"/>
    </row>
    <row r="3135" spans="15:24" x14ac:dyDescent="0.55000000000000004">
      <c r="O3135" s="1703"/>
      <c r="V3135" s="1703"/>
      <c r="X3135" s="1703"/>
    </row>
    <row r="3136" spans="15:24" x14ac:dyDescent="0.55000000000000004">
      <c r="O3136" s="1703"/>
      <c r="V3136" s="1703"/>
      <c r="X3136" s="1703"/>
    </row>
    <row r="3137" spans="15:24" x14ac:dyDescent="0.55000000000000004">
      <c r="O3137" s="1703"/>
      <c r="V3137" s="1703"/>
      <c r="X3137" s="1703"/>
    </row>
    <row r="3138" spans="15:24" x14ac:dyDescent="0.55000000000000004">
      <c r="O3138" s="1703"/>
      <c r="V3138" s="1703"/>
      <c r="X3138" s="1703"/>
    </row>
    <row r="3139" spans="15:24" x14ac:dyDescent="0.55000000000000004">
      <c r="O3139" s="1703"/>
      <c r="V3139" s="1703"/>
      <c r="X3139" s="1703"/>
    </row>
    <row r="3140" spans="15:24" x14ac:dyDescent="0.55000000000000004">
      <c r="O3140" s="1703"/>
      <c r="V3140" s="1703"/>
      <c r="X3140" s="1703"/>
    </row>
    <row r="3141" spans="15:24" x14ac:dyDescent="0.55000000000000004">
      <c r="O3141" s="1703"/>
      <c r="V3141" s="1703"/>
      <c r="X3141" s="1703"/>
    </row>
    <row r="3142" spans="15:24" x14ac:dyDescent="0.55000000000000004">
      <c r="O3142" s="1703"/>
      <c r="V3142" s="1703"/>
      <c r="X3142" s="1703"/>
    </row>
    <row r="3143" spans="15:24" x14ac:dyDescent="0.55000000000000004">
      <c r="O3143" s="1703"/>
      <c r="V3143" s="1703"/>
      <c r="X3143" s="1703"/>
    </row>
    <row r="3144" spans="15:24" x14ac:dyDescent="0.55000000000000004">
      <c r="O3144" s="1703"/>
      <c r="V3144" s="1703"/>
      <c r="X3144" s="1703"/>
    </row>
    <row r="3145" spans="15:24" x14ac:dyDescent="0.55000000000000004">
      <c r="O3145" s="1703"/>
      <c r="V3145" s="1703"/>
      <c r="X3145" s="1703"/>
    </row>
    <row r="3146" spans="15:24" x14ac:dyDescent="0.55000000000000004">
      <c r="O3146" s="1703"/>
      <c r="V3146" s="1703"/>
      <c r="X3146" s="1703"/>
    </row>
    <row r="3147" spans="15:24" x14ac:dyDescent="0.55000000000000004">
      <c r="O3147" s="1703"/>
      <c r="V3147" s="1703"/>
      <c r="X3147" s="1703"/>
    </row>
    <row r="3148" spans="15:24" x14ac:dyDescent="0.55000000000000004">
      <c r="O3148" s="1703"/>
      <c r="V3148" s="1703"/>
      <c r="X3148" s="1703"/>
    </row>
    <row r="3149" spans="15:24" x14ac:dyDescent="0.55000000000000004">
      <c r="O3149" s="1703"/>
      <c r="V3149" s="1703"/>
      <c r="X3149" s="1703"/>
    </row>
    <row r="3150" spans="15:24" x14ac:dyDescent="0.55000000000000004">
      <c r="O3150" s="1703"/>
      <c r="V3150" s="1703"/>
      <c r="X3150" s="1703"/>
    </row>
    <row r="3151" spans="15:24" x14ac:dyDescent="0.55000000000000004">
      <c r="O3151" s="1703"/>
      <c r="V3151" s="1703"/>
      <c r="X3151" s="1703"/>
    </row>
    <row r="3152" spans="15:24" x14ac:dyDescent="0.55000000000000004">
      <c r="O3152" s="1703"/>
      <c r="V3152" s="1703"/>
      <c r="X3152" s="1703"/>
    </row>
    <row r="3153" spans="15:24" x14ac:dyDescent="0.55000000000000004">
      <c r="O3153" s="1703"/>
      <c r="V3153" s="1703"/>
      <c r="X3153" s="1703"/>
    </row>
    <row r="3154" spans="15:24" x14ac:dyDescent="0.55000000000000004">
      <c r="O3154" s="1703"/>
      <c r="V3154" s="1703"/>
      <c r="X3154" s="1703"/>
    </row>
    <row r="3155" spans="15:24" x14ac:dyDescent="0.55000000000000004">
      <c r="O3155" s="1703"/>
      <c r="V3155" s="1703"/>
      <c r="X3155" s="1703"/>
    </row>
    <row r="3156" spans="15:24" x14ac:dyDescent="0.55000000000000004">
      <c r="O3156" s="1703"/>
      <c r="V3156" s="1703"/>
      <c r="X3156" s="1703"/>
    </row>
    <row r="3157" spans="15:24" x14ac:dyDescent="0.55000000000000004">
      <c r="O3157" s="1703"/>
      <c r="V3157" s="1703"/>
      <c r="X3157" s="1703"/>
    </row>
    <row r="3158" spans="15:24" x14ac:dyDescent="0.55000000000000004">
      <c r="O3158" s="1703"/>
      <c r="V3158" s="1703"/>
      <c r="X3158" s="1703"/>
    </row>
    <row r="3159" spans="15:24" x14ac:dyDescent="0.55000000000000004">
      <c r="O3159" s="1703"/>
      <c r="V3159" s="1703"/>
      <c r="X3159" s="1703"/>
    </row>
    <row r="3160" spans="15:24" x14ac:dyDescent="0.55000000000000004">
      <c r="O3160" s="1703"/>
      <c r="V3160" s="1703"/>
      <c r="X3160" s="1703"/>
    </row>
    <row r="3161" spans="15:24" x14ac:dyDescent="0.55000000000000004">
      <c r="O3161" s="1703"/>
      <c r="V3161" s="1703"/>
      <c r="X3161" s="1703"/>
    </row>
    <row r="3162" spans="15:24" x14ac:dyDescent="0.55000000000000004">
      <c r="O3162" s="1703"/>
      <c r="V3162" s="1703"/>
      <c r="X3162" s="1703"/>
    </row>
    <row r="3163" spans="15:24" x14ac:dyDescent="0.55000000000000004">
      <c r="O3163" s="1703"/>
      <c r="V3163" s="1703"/>
      <c r="X3163" s="1703"/>
    </row>
    <row r="3164" spans="15:24" x14ac:dyDescent="0.55000000000000004">
      <c r="O3164" s="1703"/>
      <c r="V3164" s="1703"/>
      <c r="X3164" s="1703"/>
    </row>
    <row r="3165" spans="15:24" x14ac:dyDescent="0.55000000000000004">
      <c r="O3165" s="1703"/>
      <c r="V3165" s="1703"/>
      <c r="X3165" s="1703"/>
    </row>
    <row r="3166" spans="15:24" x14ac:dyDescent="0.55000000000000004">
      <c r="O3166" s="1703"/>
      <c r="V3166" s="1703"/>
      <c r="X3166" s="1703"/>
    </row>
    <row r="3167" spans="15:24" x14ac:dyDescent="0.55000000000000004">
      <c r="O3167" s="1703"/>
      <c r="V3167" s="1703"/>
      <c r="X3167" s="1703"/>
    </row>
    <row r="3168" spans="15:24" x14ac:dyDescent="0.55000000000000004">
      <c r="O3168" s="1703"/>
      <c r="V3168" s="1703"/>
      <c r="X3168" s="1703"/>
    </row>
    <row r="3169" spans="15:24" x14ac:dyDescent="0.55000000000000004">
      <c r="O3169" s="1703"/>
      <c r="V3169" s="1703"/>
      <c r="X3169" s="1703"/>
    </row>
    <row r="3170" spans="15:24" x14ac:dyDescent="0.55000000000000004">
      <c r="O3170" s="1703"/>
      <c r="V3170" s="1703"/>
      <c r="X3170" s="1703"/>
    </row>
    <row r="3171" spans="15:24" x14ac:dyDescent="0.55000000000000004">
      <c r="O3171" s="1703"/>
      <c r="V3171" s="1703"/>
      <c r="X3171" s="1703"/>
    </row>
    <row r="3172" spans="15:24" x14ac:dyDescent="0.55000000000000004">
      <c r="O3172" s="1703"/>
      <c r="V3172" s="1703"/>
      <c r="X3172" s="1703"/>
    </row>
    <row r="3173" spans="15:24" x14ac:dyDescent="0.55000000000000004">
      <c r="O3173" s="1703"/>
      <c r="V3173" s="1703"/>
      <c r="X3173" s="1703"/>
    </row>
    <row r="3174" spans="15:24" x14ac:dyDescent="0.55000000000000004">
      <c r="O3174" s="1703"/>
      <c r="V3174" s="1703"/>
      <c r="X3174" s="1703"/>
    </row>
    <row r="3175" spans="15:24" x14ac:dyDescent="0.55000000000000004">
      <c r="O3175" s="1703"/>
      <c r="V3175" s="1703"/>
      <c r="X3175" s="1703"/>
    </row>
    <row r="3176" spans="15:24" x14ac:dyDescent="0.55000000000000004">
      <c r="O3176" s="1703"/>
      <c r="V3176" s="1703"/>
      <c r="X3176" s="1703"/>
    </row>
    <row r="3177" spans="15:24" x14ac:dyDescent="0.55000000000000004">
      <c r="O3177" s="1703"/>
      <c r="V3177" s="1703"/>
      <c r="X3177" s="1703"/>
    </row>
    <row r="3178" spans="15:24" x14ac:dyDescent="0.55000000000000004">
      <c r="O3178" s="1703"/>
      <c r="V3178" s="1703"/>
      <c r="X3178" s="1703"/>
    </row>
    <row r="3179" spans="15:24" x14ac:dyDescent="0.55000000000000004">
      <c r="O3179" s="1703"/>
      <c r="V3179" s="1703"/>
      <c r="X3179" s="1703"/>
    </row>
    <row r="3180" spans="15:24" x14ac:dyDescent="0.55000000000000004">
      <c r="O3180" s="1703"/>
      <c r="V3180" s="1703"/>
      <c r="X3180" s="1703"/>
    </row>
    <row r="3181" spans="15:24" x14ac:dyDescent="0.55000000000000004">
      <c r="O3181" s="1703"/>
      <c r="V3181" s="1703"/>
      <c r="X3181" s="1703"/>
    </row>
    <row r="3182" spans="15:24" x14ac:dyDescent="0.55000000000000004">
      <c r="O3182" s="1703"/>
      <c r="V3182" s="1703"/>
      <c r="X3182" s="1703"/>
    </row>
    <row r="3183" spans="15:24" x14ac:dyDescent="0.55000000000000004">
      <c r="O3183" s="1703"/>
      <c r="V3183" s="1703"/>
      <c r="X3183" s="1703"/>
    </row>
    <row r="3184" spans="15:24" x14ac:dyDescent="0.55000000000000004">
      <c r="O3184" s="1703"/>
      <c r="V3184" s="1703"/>
      <c r="X3184" s="1703"/>
    </row>
    <row r="3185" spans="15:24" x14ac:dyDescent="0.55000000000000004">
      <c r="O3185" s="1703"/>
      <c r="V3185" s="1703"/>
      <c r="X3185" s="1703"/>
    </row>
    <row r="3186" spans="15:24" x14ac:dyDescent="0.55000000000000004">
      <c r="O3186" s="1703"/>
      <c r="V3186" s="1703"/>
      <c r="X3186" s="1703"/>
    </row>
    <row r="3187" spans="15:24" x14ac:dyDescent="0.55000000000000004">
      <c r="O3187" s="1703"/>
      <c r="V3187" s="1703"/>
      <c r="X3187" s="1703"/>
    </row>
    <row r="3188" spans="15:24" x14ac:dyDescent="0.55000000000000004">
      <c r="O3188" s="1703"/>
      <c r="V3188" s="1703"/>
      <c r="X3188" s="1703"/>
    </row>
    <row r="3189" spans="15:24" x14ac:dyDescent="0.55000000000000004">
      <c r="O3189" s="1703"/>
      <c r="V3189" s="1703"/>
      <c r="X3189" s="1703"/>
    </row>
    <row r="3190" spans="15:24" x14ac:dyDescent="0.55000000000000004">
      <c r="O3190" s="1703"/>
      <c r="V3190" s="1703"/>
      <c r="X3190" s="1703"/>
    </row>
    <row r="3191" spans="15:24" x14ac:dyDescent="0.55000000000000004">
      <c r="O3191" s="1703"/>
      <c r="V3191" s="1703"/>
      <c r="X3191" s="1703"/>
    </row>
    <row r="3192" spans="15:24" x14ac:dyDescent="0.55000000000000004">
      <c r="O3192" s="1703"/>
      <c r="V3192" s="1703"/>
      <c r="X3192" s="1703"/>
    </row>
    <row r="3193" spans="15:24" x14ac:dyDescent="0.55000000000000004">
      <c r="O3193" s="1703"/>
      <c r="V3193" s="1703"/>
      <c r="X3193" s="1703"/>
    </row>
    <row r="3194" spans="15:24" x14ac:dyDescent="0.55000000000000004">
      <c r="O3194" s="1703"/>
      <c r="V3194" s="1703"/>
      <c r="X3194" s="1703"/>
    </row>
    <row r="3195" spans="15:24" x14ac:dyDescent="0.55000000000000004">
      <c r="O3195" s="1703"/>
      <c r="V3195" s="1703"/>
      <c r="X3195" s="1703"/>
    </row>
    <row r="3196" spans="15:24" x14ac:dyDescent="0.55000000000000004">
      <c r="O3196" s="1703"/>
      <c r="V3196" s="1703"/>
      <c r="X3196" s="1703"/>
    </row>
    <row r="3197" spans="15:24" x14ac:dyDescent="0.55000000000000004">
      <c r="O3197" s="1703"/>
      <c r="V3197" s="1703"/>
      <c r="X3197" s="1703"/>
    </row>
    <row r="3198" spans="15:24" x14ac:dyDescent="0.55000000000000004">
      <c r="O3198" s="1703"/>
      <c r="V3198" s="1703"/>
      <c r="X3198" s="1703"/>
    </row>
    <row r="3199" spans="15:24" x14ac:dyDescent="0.55000000000000004">
      <c r="O3199" s="1703"/>
      <c r="V3199" s="1703"/>
      <c r="X3199" s="1703"/>
    </row>
    <row r="3200" spans="15:24" x14ac:dyDescent="0.55000000000000004">
      <c r="O3200" s="1703"/>
      <c r="V3200" s="1703"/>
      <c r="X3200" s="1703"/>
    </row>
    <row r="3201" spans="15:24" x14ac:dyDescent="0.55000000000000004">
      <c r="O3201" s="1703"/>
      <c r="V3201" s="1703"/>
      <c r="X3201" s="1703"/>
    </row>
    <row r="3202" spans="15:24" x14ac:dyDescent="0.55000000000000004">
      <c r="O3202" s="1703"/>
      <c r="V3202" s="1703"/>
      <c r="X3202" s="1703"/>
    </row>
    <row r="3203" spans="15:24" x14ac:dyDescent="0.55000000000000004">
      <c r="O3203" s="1703"/>
      <c r="V3203" s="1703"/>
      <c r="X3203" s="1703"/>
    </row>
    <row r="3204" spans="15:24" x14ac:dyDescent="0.55000000000000004">
      <c r="O3204" s="1703"/>
      <c r="V3204" s="1703"/>
      <c r="X3204" s="1703"/>
    </row>
    <row r="3205" spans="15:24" x14ac:dyDescent="0.55000000000000004">
      <c r="O3205" s="1703"/>
      <c r="V3205" s="1703"/>
      <c r="X3205" s="1703"/>
    </row>
    <row r="3206" spans="15:24" x14ac:dyDescent="0.55000000000000004">
      <c r="O3206" s="1703"/>
      <c r="V3206" s="1703"/>
      <c r="X3206" s="1703"/>
    </row>
    <row r="3207" spans="15:24" x14ac:dyDescent="0.55000000000000004">
      <c r="O3207" s="1703"/>
      <c r="V3207" s="1703"/>
      <c r="X3207" s="1703"/>
    </row>
    <row r="3208" spans="15:24" x14ac:dyDescent="0.55000000000000004">
      <c r="O3208" s="1703"/>
      <c r="V3208" s="1703"/>
      <c r="X3208" s="1703"/>
    </row>
    <row r="3209" spans="15:24" x14ac:dyDescent="0.55000000000000004">
      <c r="O3209" s="1703"/>
      <c r="V3209" s="1703"/>
      <c r="X3209" s="1703"/>
    </row>
    <row r="3210" spans="15:24" x14ac:dyDescent="0.55000000000000004">
      <c r="O3210" s="1703"/>
      <c r="V3210" s="1703"/>
      <c r="X3210" s="1703"/>
    </row>
    <row r="3211" spans="15:24" x14ac:dyDescent="0.55000000000000004">
      <c r="O3211" s="1703"/>
      <c r="V3211" s="1703"/>
      <c r="X3211" s="1703"/>
    </row>
    <row r="3212" spans="15:24" x14ac:dyDescent="0.55000000000000004">
      <c r="O3212" s="1703"/>
      <c r="V3212" s="1703"/>
      <c r="X3212" s="1703"/>
    </row>
    <row r="3213" spans="15:24" x14ac:dyDescent="0.55000000000000004">
      <c r="O3213" s="1703"/>
      <c r="V3213" s="1703"/>
      <c r="X3213" s="1703"/>
    </row>
    <row r="3214" spans="15:24" x14ac:dyDescent="0.55000000000000004">
      <c r="O3214" s="1703"/>
      <c r="V3214" s="1703"/>
      <c r="X3214" s="1703"/>
    </row>
    <row r="3215" spans="15:24" x14ac:dyDescent="0.55000000000000004">
      <c r="O3215" s="1703"/>
      <c r="V3215" s="1703"/>
      <c r="X3215" s="1703"/>
    </row>
    <row r="3216" spans="15:24" x14ac:dyDescent="0.55000000000000004">
      <c r="O3216" s="1703"/>
      <c r="V3216" s="1703"/>
      <c r="X3216" s="1703"/>
    </row>
    <row r="3217" spans="15:24" x14ac:dyDescent="0.55000000000000004">
      <c r="O3217" s="1703"/>
      <c r="V3217" s="1703"/>
      <c r="X3217" s="1703"/>
    </row>
    <row r="3218" spans="15:24" x14ac:dyDescent="0.55000000000000004">
      <c r="O3218" s="1703"/>
      <c r="V3218" s="1703"/>
      <c r="X3218" s="1703"/>
    </row>
    <row r="3219" spans="15:24" x14ac:dyDescent="0.55000000000000004">
      <c r="O3219" s="1703"/>
      <c r="V3219" s="1703"/>
      <c r="X3219" s="1703"/>
    </row>
    <row r="3220" spans="15:24" x14ac:dyDescent="0.55000000000000004">
      <c r="O3220" s="1703"/>
      <c r="V3220" s="1703"/>
      <c r="X3220" s="1703"/>
    </row>
    <row r="3221" spans="15:24" x14ac:dyDescent="0.55000000000000004">
      <c r="O3221" s="1703"/>
      <c r="V3221" s="1703"/>
      <c r="X3221" s="1703"/>
    </row>
    <row r="3222" spans="15:24" x14ac:dyDescent="0.55000000000000004">
      <c r="O3222" s="1703"/>
      <c r="V3222" s="1703"/>
      <c r="X3222" s="1703"/>
    </row>
    <row r="3223" spans="15:24" x14ac:dyDescent="0.55000000000000004">
      <c r="O3223" s="1703"/>
      <c r="V3223" s="1703"/>
      <c r="X3223" s="1703"/>
    </row>
    <row r="3224" spans="15:24" x14ac:dyDescent="0.55000000000000004">
      <c r="O3224" s="1703"/>
      <c r="V3224" s="1703"/>
      <c r="X3224" s="1703"/>
    </row>
    <row r="3225" spans="15:24" x14ac:dyDescent="0.55000000000000004">
      <c r="O3225" s="1703"/>
      <c r="V3225" s="1703"/>
      <c r="X3225" s="1703"/>
    </row>
    <row r="3226" spans="15:24" x14ac:dyDescent="0.55000000000000004">
      <c r="O3226" s="1703"/>
      <c r="V3226" s="1703"/>
      <c r="X3226" s="1703"/>
    </row>
    <row r="3227" spans="15:24" x14ac:dyDescent="0.55000000000000004">
      <c r="O3227" s="1703"/>
      <c r="V3227" s="1703"/>
      <c r="X3227" s="1703"/>
    </row>
    <row r="3228" spans="15:24" x14ac:dyDescent="0.55000000000000004">
      <c r="O3228" s="1703"/>
      <c r="V3228" s="1703"/>
      <c r="X3228" s="1703"/>
    </row>
    <row r="3229" spans="15:24" x14ac:dyDescent="0.55000000000000004">
      <c r="O3229" s="1703"/>
      <c r="V3229" s="1703"/>
      <c r="X3229" s="1703"/>
    </row>
    <row r="3230" spans="15:24" x14ac:dyDescent="0.55000000000000004">
      <c r="O3230" s="1703"/>
      <c r="V3230" s="1703"/>
      <c r="X3230" s="1703"/>
    </row>
    <row r="3231" spans="15:24" x14ac:dyDescent="0.55000000000000004">
      <c r="O3231" s="1703"/>
      <c r="V3231" s="1703"/>
      <c r="X3231" s="1703"/>
    </row>
    <row r="3232" spans="15:24" x14ac:dyDescent="0.55000000000000004">
      <c r="O3232" s="1703"/>
      <c r="V3232" s="1703"/>
      <c r="X3232" s="1703"/>
    </row>
    <row r="3233" spans="15:24" x14ac:dyDescent="0.55000000000000004">
      <c r="O3233" s="1703"/>
      <c r="V3233" s="1703"/>
      <c r="X3233" s="1703"/>
    </row>
    <row r="3234" spans="15:24" x14ac:dyDescent="0.55000000000000004">
      <c r="O3234" s="1703"/>
      <c r="V3234" s="1703"/>
      <c r="X3234" s="1703"/>
    </row>
    <row r="3235" spans="15:24" x14ac:dyDescent="0.55000000000000004">
      <c r="O3235" s="1703"/>
      <c r="V3235" s="1703"/>
      <c r="X3235" s="1703"/>
    </row>
    <row r="3236" spans="15:24" x14ac:dyDescent="0.55000000000000004">
      <c r="O3236" s="1703"/>
      <c r="V3236" s="1703"/>
      <c r="X3236" s="1703"/>
    </row>
    <row r="3237" spans="15:24" x14ac:dyDescent="0.55000000000000004">
      <c r="O3237" s="1703"/>
      <c r="V3237" s="1703"/>
      <c r="X3237" s="1703"/>
    </row>
    <row r="3238" spans="15:24" x14ac:dyDescent="0.55000000000000004">
      <c r="O3238" s="1703"/>
      <c r="V3238" s="1703"/>
      <c r="X3238" s="1703"/>
    </row>
    <row r="3239" spans="15:24" x14ac:dyDescent="0.55000000000000004">
      <c r="O3239" s="1703"/>
      <c r="V3239" s="1703"/>
      <c r="X3239" s="1703"/>
    </row>
    <row r="3240" spans="15:24" x14ac:dyDescent="0.55000000000000004">
      <c r="O3240" s="1703"/>
      <c r="V3240" s="1703"/>
      <c r="X3240" s="1703"/>
    </row>
    <row r="3241" spans="15:24" x14ac:dyDescent="0.55000000000000004">
      <c r="O3241" s="1703"/>
      <c r="V3241" s="1703"/>
      <c r="X3241" s="1703"/>
    </row>
    <row r="3242" spans="15:24" x14ac:dyDescent="0.55000000000000004">
      <c r="O3242" s="1703"/>
      <c r="V3242" s="1703"/>
      <c r="X3242" s="1703"/>
    </row>
    <row r="3243" spans="15:24" x14ac:dyDescent="0.55000000000000004">
      <c r="O3243" s="1703"/>
      <c r="V3243" s="1703"/>
      <c r="X3243" s="1703"/>
    </row>
    <row r="3244" spans="15:24" x14ac:dyDescent="0.55000000000000004">
      <c r="O3244" s="1703"/>
      <c r="V3244" s="1703"/>
      <c r="X3244" s="1703"/>
    </row>
    <row r="3245" spans="15:24" x14ac:dyDescent="0.55000000000000004">
      <c r="O3245" s="1703"/>
      <c r="V3245" s="1703"/>
      <c r="X3245" s="1703"/>
    </row>
    <row r="3246" spans="15:24" x14ac:dyDescent="0.55000000000000004">
      <c r="O3246" s="1703"/>
      <c r="V3246" s="1703"/>
      <c r="X3246" s="1703"/>
    </row>
    <row r="3247" spans="15:24" x14ac:dyDescent="0.55000000000000004">
      <c r="O3247" s="1703"/>
      <c r="V3247" s="1703"/>
      <c r="X3247" s="1703"/>
    </row>
    <row r="3248" spans="15:24" x14ac:dyDescent="0.55000000000000004">
      <c r="O3248" s="1703"/>
      <c r="V3248" s="1703"/>
      <c r="X3248" s="1703"/>
    </row>
    <row r="3249" spans="15:24" x14ac:dyDescent="0.55000000000000004">
      <c r="O3249" s="1703"/>
      <c r="V3249" s="1703"/>
      <c r="X3249" s="1703"/>
    </row>
    <row r="3250" spans="15:24" x14ac:dyDescent="0.55000000000000004">
      <c r="O3250" s="1703"/>
      <c r="V3250" s="1703"/>
      <c r="X3250" s="1703"/>
    </row>
    <row r="3251" spans="15:24" x14ac:dyDescent="0.55000000000000004">
      <c r="O3251" s="1703"/>
      <c r="V3251" s="1703"/>
      <c r="X3251" s="1703"/>
    </row>
    <row r="3252" spans="15:24" x14ac:dyDescent="0.55000000000000004">
      <c r="O3252" s="1703"/>
      <c r="V3252" s="1703"/>
      <c r="X3252" s="1703"/>
    </row>
    <row r="3253" spans="15:24" x14ac:dyDescent="0.55000000000000004">
      <c r="O3253" s="1703"/>
      <c r="V3253" s="1703"/>
      <c r="X3253" s="1703"/>
    </row>
    <row r="3254" spans="15:24" x14ac:dyDescent="0.55000000000000004">
      <c r="O3254" s="1703"/>
      <c r="V3254" s="1703"/>
      <c r="X3254" s="1703"/>
    </row>
    <row r="3255" spans="15:24" x14ac:dyDescent="0.55000000000000004">
      <c r="O3255" s="1703"/>
      <c r="V3255" s="1703"/>
      <c r="X3255" s="1703"/>
    </row>
    <row r="3256" spans="15:24" x14ac:dyDescent="0.55000000000000004">
      <c r="O3256" s="1703"/>
      <c r="V3256" s="1703"/>
      <c r="X3256" s="1703"/>
    </row>
    <row r="3257" spans="15:24" x14ac:dyDescent="0.55000000000000004">
      <c r="O3257" s="1703"/>
      <c r="V3257" s="1703"/>
      <c r="X3257" s="1703"/>
    </row>
    <row r="3258" spans="15:24" x14ac:dyDescent="0.55000000000000004">
      <c r="O3258" s="1703"/>
      <c r="V3258" s="1703"/>
      <c r="X3258" s="1703"/>
    </row>
    <row r="3259" spans="15:24" x14ac:dyDescent="0.55000000000000004">
      <c r="O3259" s="1703"/>
      <c r="V3259" s="1703"/>
      <c r="X3259" s="1703"/>
    </row>
    <row r="3260" spans="15:24" x14ac:dyDescent="0.55000000000000004">
      <c r="O3260" s="1703"/>
      <c r="V3260" s="1703"/>
      <c r="X3260" s="1703"/>
    </row>
    <row r="3261" spans="15:24" x14ac:dyDescent="0.55000000000000004">
      <c r="O3261" s="1703"/>
      <c r="V3261" s="1703"/>
      <c r="X3261" s="1703"/>
    </row>
    <row r="3262" spans="15:24" x14ac:dyDescent="0.55000000000000004">
      <c r="O3262" s="1703"/>
      <c r="V3262" s="1703"/>
      <c r="X3262" s="1703"/>
    </row>
    <row r="3263" spans="15:24" x14ac:dyDescent="0.55000000000000004">
      <c r="O3263" s="1703"/>
      <c r="V3263" s="1703"/>
      <c r="X3263" s="1703"/>
    </row>
    <row r="3264" spans="15:24" x14ac:dyDescent="0.55000000000000004">
      <c r="O3264" s="1703"/>
      <c r="V3264" s="1703"/>
      <c r="X3264" s="1703"/>
    </row>
    <row r="3265" spans="15:24" x14ac:dyDescent="0.55000000000000004">
      <c r="O3265" s="1703"/>
      <c r="V3265" s="1703"/>
      <c r="X3265" s="1703"/>
    </row>
    <row r="3266" spans="15:24" x14ac:dyDescent="0.55000000000000004">
      <c r="O3266" s="1703"/>
      <c r="V3266" s="1703"/>
      <c r="X3266" s="1703"/>
    </row>
    <row r="3267" spans="15:24" x14ac:dyDescent="0.55000000000000004">
      <c r="O3267" s="1703"/>
      <c r="V3267" s="1703"/>
      <c r="X3267" s="1703"/>
    </row>
    <row r="3268" spans="15:24" x14ac:dyDescent="0.55000000000000004">
      <c r="O3268" s="1703"/>
      <c r="V3268" s="1703"/>
      <c r="X3268" s="1703"/>
    </row>
    <row r="3269" spans="15:24" x14ac:dyDescent="0.55000000000000004">
      <c r="O3269" s="1703"/>
      <c r="V3269" s="1703"/>
      <c r="X3269" s="1703"/>
    </row>
    <row r="3270" spans="15:24" x14ac:dyDescent="0.55000000000000004">
      <c r="O3270" s="1703"/>
      <c r="V3270" s="1703"/>
      <c r="X3270" s="1703"/>
    </row>
    <row r="3271" spans="15:24" x14ac:dyDescent="0.55000000000000004">
      <c r="O3271" s="1703"/>
      <c r="V3271" s="1703"/>
      <c r="X3271" s="1703"/>
    </row>
    <row r="3272" spans="15:24" x14ac:dyDescent="0.55000000000000004">
      <c r="O3272" s="1703"/>
      <c r="V3272" s="1703"/>
      <c r="X3272" s="1703"/>
    </row>
    <row r="3273" spans="15:24" x14ac:dyDescent="0.55000000000000004">
      <c r="O3273" s="1703"/>
      <c r="V3273" s="1703"/>
      <c r="X3273" s="1703"/>
    </row>
    <row r="3274" spans="15:24" x14ac:dyDescent="0.55000000000000004">
      <c r="O3274" s="1703"/>
      <c r="V3274" s="1703"/>
      <c r="X3274" s="1703"/>
    </row>
    <row r="3275" spans="15:24" x14ac:dyDescent="0.55000000000000004">
      <c r="O3275" s="1703"/>
      <c r="V3275" s="1703"/>
      <c r="X3275" s="1703"/>
    </row>
    <row r="3276" spans="15:24" x14ac:dyDescent="0.55000000000000004">
      <c r="O3276" s="1703"/>
      <c r="V3276" s="1703"/>
      <c r="X3276" s="1703"/>
    </row>
    <row r="3277" spans="15:24" x14ac:dyDescent="0.55000000000000004">
      <c r="O3277" s="1703"/>
      <c r="V3277" s="1703"/>
      <c r="X3277" s="1703"/>
    </row>
    <row r="3278" spans="15:24" x14ac:dyDescent="0.55000000000000004">
      <c r="O3278" s="1703"/>
      <c r="V3278" s="1703"/>
      <c r="X3278" s="1703"/>
    </row>
    <row r="3279" spans="15:24" x14ac:dyDescent="0.55000000000000004">
      <c r="O3279" s="1703"/>
      <c r="V3279" s="1703"/>
      <c r="X3279" s="1703"/>
    </row>
    <row r="3280" spans="15:24" x14ac:dyDescent="0.55000000000000004">
      <c r="O3280" s="1703"/>
      <c r="V3280" s="1703"/>
      <c r="X3280" s="1703"/>
    </row>
    <row r="3281" spans="15:24" x14ac:dyDescent="0.55000000000000004">
      <c r="O3281" s="1703"/>
      <c r="V3281" s="1703"/>
      <c r="X3281" s="1703"/>
    </row>
    <row r="3282" spans="15:24" x14ac:dyDescent="0.55000000000000004">
      <c r="O3282" s="1703"/>
      <c r="V3282" s="1703"/>
      <c r="X3282" s="1703"/>
    </row>
    <row r="3283" spans="15:24" x14ac:dyDescent="0.55000000000000004">
      <c r="O3283" s="1703"/>
      <c r="V3283" s="1703"/>
      <c r="X3283" s="1703"/>
    </row>
    <row r="3284" spans="15:24" x14ac:dyDescent="0.55000000000000004">
      <c r="O3284" s="1703"/>
      <c r="V3284" s="1703"/>
      <c r="X3284" s="1703"/>
    </row>
    <row r="3285" spans="15:24" x14ac:dyDescent="0.55000000000000004">
      <c r="O3285" s="1703"/>
      <c r="V3285" s="1703"/>
      <c r="X3285" s="1703"/>
    </row>
    <row r="3286" spans="15:24" x14ac:dyDescent="0.55000000000000004">
      <c r="O3286" s="1703"/>
      <c r="V3286" s="1703"/>
      <c r="X3286" s="1703"/>
    </row>
    <row r="3287" spans="15:24" x14ac:dyDescent="0.55000000000000004">
      <c r="O3287" s="1703"/>
      <c r="V3287" s="1703"/>
      <c r="X3287" s="1703"/>
    </row>
    <row r="3288" spans="15:24" x14ac:dyDescent="0.55000000000000004">
      <c r="O3288" s="1703"/>
      <c r="V3288" s="1703"/>
      <c r="X3288" s="1703"/>
    </row>
    <row r="3289" spans="15:24" x14ac:dyDescent="0.55000000000000004">
      <c r="O3289" s="1703"/>
      <c r="V3289" s="1703"/>
      <c r="X3289" s="1703"/>
    </row>
    <row r="3290" spans="15:24" x14ac:dyDescent="0.55000000000000004">
      <c r="O3290" s="1703"/>
      <c r="V3290" s="1703"/>
      <c r="X3290" s="1703"/>
    </row>
    <row r="3291" spans="15:24" x14ac:dyDescent="0.55000000000000004">
      <c r="O3291" s="1703"/>
      <c r="V3291" s="1703"/>
      <c r="X3291" s="1703"/>
    </row>
    <row r="3292" spans="15:24" x14ac:dyDescent="0.55000000000000004">
      <c r="O3292" s="1703"/>
      <c r="V3292" s="1703"/>
      <c r="X3292" s="1703"/>
    </row>
    <row r="3293" spans="15:24" x14ac:dyDescent="0.55000000000000004">
      <c r="O3293" s="1703"/>
      <c r="V3293" s="1703"/>
      <c r="X3293" s="1703"/>
    </row>
    <row r="3294" spans="15:24" x14ac:dyDescent="0.55000000000000004">
      <c r="O3294" s="1703"/>
      <c r="V3294" s="1703"/>
      <c r="X3294" s="1703"/>
    </row>
    <row r="3295" spans="15:24" x14ac:dyDescent="0.55000000000000004">
      <c r="O3295" s="1703"/>
      <c r="V3295" s="1703"/>
      <c r="X3295" s="1703"/>
    </row>
    <row r="3296" spans="15:24" x14ac:dyDescent="0.55000000000000004">
      <c r="O3296" s="1703"/>
      <c r="V3296" s="1703"/>
      <c r="X3296" s="1703"/>
    </row>
    <row r="3297" spans="15:24" x14ac:dyDescent="0.55000000000000004">
      <c r="O3297" s="1703"/>
      <c r="V3297" s="1703"/>
      <c r="X3297" s="1703"/>
    </row>
    <row r="3298" spans="15:24" x14ac:dyDescent="0.55000000000000004">
      <c r="O3298" s="1703"/>
      <c r="V3298" s="1703"/>
      <c r="X3298" s="1703"/>
    </row>
    <row r="3299" spans="15:24" x14ac:dyDescent="0.55000000000000004">
      <c r="O3299" s="1703"/>
      <c r="V3299" s="1703"/>
      <c r="X3299" s="1703"/>
    </row>
    <row r="3300" spans="15:24" x14ac:dyDescent="0.55000000000000004">
      <c r="O3300" s="1703"/>
      <c r="V3300" s="1703"/>
      <c r="X3300" s="1703"/>
    </row>
    <row r="3301" spans="15:24" x14ac:dyDescent="0.55000000000000004">
      <c r="O3301" s="1703"/>
      <c r="V3301" s="1703"/>
      <c r="X3301" s="1703"/>
    </row>
    <row r="3302" spans="15:24" x14ac:dyDescent="0.55000000000000004">
      <c r="O3302" s="1703"/>
      <c r="V3302" s="1703"/>
      <c r="X3302" s="1703"/>
    </row>
    <row r="3303" spans="15:24" x14ac:dyDescent="0.55000000000000004">
      <c r="O3303" s="1703"/>
      <c r="V3303" s="1703"/>
      <c r="X3303" s="1703"/>
    </row>
    <row r="3304" spans="15:24" x14ac:dyDescent="0.55000000000000004">
      <c r="O3304" s="1703"/>
      <c r="V3304" s="1703"/>
      <c r="X3304" s="1703"/>
    </row>
    <row r="3305" spans="15:24" x14ac:dyDescent="0.55000000000000004">
      <c r="O3305" s="1703"/>
      <c r="V3305" s="1703"/>
      <c r="X3305" s="1703"/>
    </row>
    <row r="3306" spans="15:24" x14ac:dyDescent="0.55000000000000004">
      <c r="O3306" s="1703"/>
      <c r="V3306" s="1703"/>
      <c r="X3306" s="1703"/>
    </row>
    <row r="3307" spans="15:24" x14ac:dyDescent="0.55000000000000004">
      <c r="O3307" s="1703"/>
      <c r="V3307" s="1703"/>
      <c r="X3307" s="1703"/>
    </row>
    <row r="3308" spans="15:24" x14ac:dyDescent="0.55000000000000004">
      <c r="O3308" s="1703"/>
      <c r="V3308" s="1703"/>
      <c r="X3308" s="1703"/>
    </row>
    <row r="3309" spans="15:24" x14ac:dyDescent="0.55000000000000004">
      <c r="O3309" s="1703"/>
      <c r="V3309" s="1703"/>
      <c r="X3309" s="1703"/>
    </row>
    <row r="3310" spans="15:24" x14ac:dyDescent="0.55000000000000004">
      <c r="O3310" s="1703"/>
      <c r="V3310" s="1703"/>
      <c r="X3310" s="1703"/>
    </row>
    <row r="3311" spans="15:24" x14ac:dyDescent="0.55000000000000004">
      <c r="O3311" s="1703"/>
      <c r="V3311" s="1703"/>
      <c r="X3311" s="1703"/>
    </row>
    <row r="3312" spans="15:24" x14ac:dyDescent="0.55000000000000004">
      <c r="O3312" s="1703"/>
      <c r="V3312" s="1703"/>
      <c r="X3312" s="1703"/>
    </row>
    <row r="3313" spans="15:24" x14ac:dyDescent="0.55000000000000004">
      <c r="O3313" s="1703"/>
      <c r="V3313" s="1703"/>
      <c r="X3313" s="1703"/>
    </row>
    <row r="3314" spans="15:24" x14ac:dyDescent="0.55000000000000004">
      <c r="O3314" s="1703"/>
      <c r="V3314" s="1703"/>
      <c r="X3314" s="1703"/>
    </row>
    <row r="3315" spans="15:24" x14ac:dyDescent="0.55000000000000004">
      <c r="O3315" s="1703"/>
      <c r="V3315" s="1703"/>
      <c r="X3315" s="1703"/>
    </row>
    <row r="3316" spans="15:24" x14ac:dyDescent="0.55000000000000004">
      <c r="O3316" s="1703"/>
      <c r="V3316" s="1703"/>
      <c r="X3316" s="1703"/>
    </row>
    <row r="3317" spans="15:24" x14ac:dyDescent="0.55000000000000004">
      <c r="O3317" s="1703"/>
      <c r="V3317" s="1703"/>
      <c r="X3317" s="1703"/>
    </row>
    <row r="3318" spans="15:24" x14ac:dyDescent="0.55000000000000004">
      <c r="O3318" s="1703"/>
      <c r="V3318" s="1703"/>
      <c r="X3318" s="1703"/>
    </row>
    <row r="3319" spans="15:24" x14ac:dyDescent="0.55000000000000004">
      <c r="O3319" s="1703"/>
      <c r="V3319" s="1703"/>
      <c r="X3319" s="1703"/>
    </row>
    <row r="3320" spans="15:24" x14ac:dyDescent="0.55000000000000004">
      <c r="O3320" s="1703"/>
      <c r="V3320" s="1703"/>
      <c r="X3320" s="1703"/>
    </row>
    <row r="3321" spans="15:24" x14ac:dyDescent="0.55000000000000004">
      <c r="O3321" s="1703"/>
      <c r="V3321" s="1703"/>
      <c r="X3321" s="1703"/>
    </row>
    <row r="3322" spans="15:24" x14ac:dyDescent="0.55000000000000004">
      <c r="O3322" s="1703"/>
      <c r="V3322" s="1703"/>
      <c r="X3322" s="1703"/>
    </row>
    <row r="3323" spans="15:24" x14ac:dyDescent="0.55000000000000004">
      <c r="O3323" s="1703"/>
      <c r="V3323" s="1703"/>
      <c r="X3323" s="1703"/>
    </row>
    <row r="3324" spans="15:24" x14ac:dyDescent="0.55000000000000004">
      <c r="O3324" s="1703"/>
      <c r="V3324" s="1703"/>
      <c r="X3324" s="1703"/>
    </row>
    <row r="3325" spans="15:24" x14ac:dyDescent="0.55000000000000004">
      <c r="O3325" s="1703"/>
      <c r="V3325" s="1703"/>
      <c r="X3325" s="1703"/>
    </row>
    <row r="3326" spans="15:24" x14ac:dyDescent="0.55000000000000004">
      <c r="O3326" s="1703"/>
      <c r="V3326" s="1703"/>
      <c r="X3326" s="1703"/>
    </row>
    <row r="3327" spans="15:24" x14ac:dyDescent="0.55000000000000004">
      <c r="O3327" s="1703"/>
      <c r="V3327" s="1703"/>
      <c r="X3327" s="1703"/>
    </row>
    <row r="3328" spans="15:24" x14ac:dyDescent="0.55000000000000004">
      <c r="O3328" s="1703"/>
      <c r="V3328" s="1703"/>
      <c r="X3328" s="1703"/>
    </row>
    <row r="3329" spans="15:24" x14ac:dyDescent="0.55000000000000004">
      <c r="O3329" s="1703"/>
      <c r="V3329" s="1703"/>
      <c r="X3329" s="1703"/>
    </row>
    <row r="3330" spans="15:24" x14ac:dyDescent="0.55000000000000004">
      <c r="O3330" s="1703"/>
      <c r="V3330" s="1703"/>
      <c r="X3330" s="1703"/>
    </row>
    <row r="3331" spans="15:24" x14ac:dyDescent="0.55000000000000004">
      <c r="O3331" s="1703"/>
      <c r="V3331" s="1703"/>
      <c r="X3331" s="1703"/>
    </row>
    <row r="3332" spans="15:24" x14ac:dyDescent="0.55000000000000004">
      <c r="O3332" s="1703"/>
      <c r="V3332" s="1703"/>
      <c r="X3332" s="1703"/>
    </row>
    <row r="3333" spans="15:24" x14ac:dyDescent="0.55000000000000004">
      <c r="O3333" s="1703"/>
      <c r="V3333" s="1703"/>
      <c r="X3333" s="1703"/>
    </row>
    <row r="3334" spans="15:24" x14ac:dyDescent="0.55000000000000004">
      <c r="O3334" s="1703"/>
      <c r="V3334" s="1703"/>
      <c r="X3334" s="1703"/>
    </row>
    <row r="3335" spans="15:24" x14ac:dyDescent="0.55000000000000004">
      <c r="O3335" s="1703"/>
      <c r="V3335" s="1703"/>
      <c r="X3335" s="1703"/>
    </row>
    <row r="3336" spans="15:24" x14ac:dyDescent="0.55000000000000004">
      <c r="O3336" s="1703"/>
      <c r="V3336" s="1703"/>
      <c r="X3336" s="1703"/>
    </row>
    <row r="3337" spans="15:24" x14ac:dyDescent="0.55000000000000004">
      <c r="O3337" s="1703"/>
      <c r="V3337" s="1703"/>
      <c r="X3337" s="1703"/>
    </row>
    <row r="3338" spans="15:24" x14ac:dyDescent="0.55000000000000004">
      <c r="O3338" s="1703"/>
      <c r="V3338" s="1703"/>
      <c r="X3338" s="1703"/>
    </row>
    <row r="3339" spans="15:24" x14ac:dyDescent="0.55000000000000004">
      <c r="O3339" s="1703"/>
      <c r="V3339" s="1703"/>
      <c r="X3339" s="1703"/>
    </row>
    <row r="3340" spans="15:24" x14ac:dyDescent="0.55000000000000004">
      <c r="O3340" s="1703"/>
      <c r="V3340" s="1703"/>
      <c r="X3340" s="1703"/>
    </row>
    <row r="3341" spans="15:24" x14ac:dyDescent="0.55000000000000004">
      <c r="O3341" s="1703"/>
      <c r="V3341" s="1703"/>
      <c r="X3341" s="1703"/>
    </row>
    <row r="3342" spans="15:24" x14ac:dyDescent="0.55000000000000004">
      <c r="O3342" s="1703"/>
      <c r="V3342" s="1703"/>
      <c r="X3342" s="1703"/>
    </row>
    <row r="3343" spans="15:24" x14ac:dyDescent="0.55000000000000004">
      <c r="O3343" s="1703"/>
      <c r="V3343" s="1703"/>
      <c r="X3343" s="1703"/>
    </row>
    <row r="3344" spans="15:24" x14ac:dyDescent="0.55000000000000004">
      <c r="O3344" s="1703"/>
      <c r="V3344" s="1703"/>
      <c r="X3344" s="1703"/>
    </row>
    <row r="3345" spans="15:24" x14ac:dyDescent="0.55000000000000004">
      <c r="O3345" s="1703"/>
      <c r="V3345" s="1703"/>
      <c r="X3345" s="1703"/>
    </row>
    <row r="3346" spans="15:24" x14ac:dyDescent="0.55000000000000004">
      <c r="O3346" s="1703"/>
      <c r="V3346" s="1703"/>
      <c r="X3346" s="1703"/>
    </row>
    <row r="3347" spans="15:24" x14ac:dyDescent="0.55000000000000004">
      <c r="O3347" s="1703"/>
      <c r="V3347" s="1703"/>
      <c r="X3347" s="1703"/>
    </row>
    <row r="3348" spans="15:24" x14ac:dyDescent="0.55000000000000004">
      <c r="O3348" s="1703"/>
      <c r="V3348" s="1703"/>
      <c r="X3348" s="1703"/>
    </row>
    <row r="3349" spans="15:24" x14ac:dyDescent="0.55000000000000004">
      <c r="O3349" s="1703"/>
      <c r="V3349" s="1703"/>
      <c r="X3349" s="1703"/>
    </row>
    <row r="3350" spans="15:24" x14ac:dyDescent="0.55000000000000004">
      <c r="O3350" s="1703"/>
      <c r="V3350" s="1703"/>
      <c r="X3350" s="1703"/>
    </row>
    <row r="3351" spans="15:24" x14ac:dyDescent="0.55000000000000004">
      <c r="O3351" s="1703"/>
      <c r="V3351" s="1703"/>
      <c r="X3351" s="1703"/>
    </row>
    <row r="3352" spans="15:24" x14ac:dyDescent="0.55000000000000004">
      <c r="O3352" s="1703"/>
      <c r="V3352" s="1703"/>
      <c r="X3352" s="1703"/>
    </row>
    <row r="3353" spans="15:24" x14ac:dyDescent="0.55000000000000004">
      <c r="O3353" s="1703"/>
      <c r="V3353" s="1703"/>
      <c r="X3353" s="1703"/>
    </row>
    <row r="3354" spans="15:24" x14ac:dyDescent="0.55000000000000004">
      <c r="O3354" s="1703"/>
      <c r="V3354" s="1703"/>
      <c r="X3354" s="1703"/>
    </row>
    <row r="3355" spans="15:24" x14ac:dyDescent="0.55000000000000004">
      <c r="O3355" s="1703"/>
      <c r="V3355" s="1703"/>
      <c r="X3355" s="1703"/>
    </row>
    <row r="3356" spans="15:24" x14ac:dyDescent="0.55000000000000004">
      <c r="O3356" s="1703"/>
      <c r="V3356" s="1703"/>
      <c r="X3356" s="1703"/>
    </row>
    <row r="3357" spans="15:24" x14ac:dyDescent="0.55000000000000004">
      <c r="O3357" s="1703"/>
      <c r="V3357" s="1703"/>
      <c r="X3357" s="1703"/>
    </row>
    <row r="3358" spans="15:24" x14ac:dyDescent="0.55000000000000004">
      <c r="O3358" s="1703"/>
      <c r="V3358" s="1703"/>
      <c r="X3358" s="1703"/>
    </row>
    <row r="3359" spans="15:24" x14ac:dyDescent="0.55000000000000004">
      <c r="O3359" s="1703"/>
      <c r="V3359" s="1703"/>
      <c r="X3359" s="1703"/>
    </row>
    <row r="3360" spans="15:24" x14ac:dyDescent="0.55000000000000004">
      <c r="O3360" s="1703"/>
      <c r="V3360" s="1703"/>
      <c r="X3360" s="1703"/>
    </row>
    <row r="3361" spans="15:24" x14ac:dyDescent="0.55000000000000004">
      <c r="O3361" s="1703"/>
      <c r="V3361" s="1703"/>
      <c r="X3361" s="1703"/>
    </row>
    <row r="3362" spans="15:24" x14ac:dyDescent="0.55000000000000004">
      <c r="O3362" s="1703"/>
      <c r="V3362" s="1703"/>
      <c r="X3362" s="1703"/>
    </row>
    <row r="3363" spans="15:24" x14ac:dyDescent="0.55000000000000004">
      <c r="O3363" s="1703"/>
      <c r="V3363" s="1703"/>
      <c r="X3363" s="1703"/>
    </row>
    <row r="3364" spans="15:24" x14ac:dyDescent="0.55000000000000004">
      <c r="O3364" s="1703"/>
      <c r="V3364" s="1703"/>
      <c r="X3364" s="1703"/>
    </row>
    <row r="3365" spans="15:24" x14ac:dyDescent="0.55000000000000004">
      <c r="O3365" s="1703"/>
      <c r="V3365" s="1703"/>
      <c r="X3365" s="1703"/>
    </row>
    <row r="3366" spans="15:24" x14ac:dyDescent="0.55000000000000004">
      <c r="O3366" s="1703"/>
      <c r="V3366" s="1703"/>
      <c r="X3366" s="1703"/>
    </row>
    <row r="3367" spans="15:24" x14ac:dyDescent="0.55000000000000004">
      <c r="O3367" s="1703"/>
      <c r="V3367" s="1703"/>
      <c r="X3367" s="1703"/>
    </row>
    <row r="3368" spans="15:24" x14ac:dyDescent="0.55000000000000004">
      <c r="O3368" s="1703"/>
      <c r="V3368" s="1703"/>
      <c r="X3368" s="1703"/>
    </row>
    <row r="3369" spans="15:24" x14ac:dyDescent="0.55000000000000004">
      <c r="O3369" s="1703"/>
      <c r="V3369" s="1703"/>
      <c r="X3369" s="1703"/>
    </row>
    <row r="3370" spans="15:24" x14ac:dyDescent="0.55000000000000004">
      <c r="O3370" s="1703"/>
      <c r="V3370" s="1703"/>
      <c r="X3370" s="1703"/>
    </row>
    <row r="3371" spans="15:24" x14ac:dyDescent="0.55000000000000004">
      <c r="O3371" s="1703"/>
      <c r="V3371" s="1703"/>
      <c r="X3371" s="1703"/>
    </row>
    <row r="3372" spans="15:24" x14ac:dyDescent="0.55000000000000004">
      <c r="O3372" s="1703"/>
      <c r="V3372" s="1703"/>
      <c r="X3372" s="1703"/>
    </row>
    <row r="3373" spans="15:24" x14ac:dyDescent="0.55000000000000004">
      <c r="O3373" s="1703"/>
      <c r="V3373" s="1703"/>
      <c r="X3373" s="1703"/>
    </row>
    <row r="3374" spans="15:24" x14ac:dyDescent="0.55000000000000004">
      <c r="O3374" s="1703"/>
      <c r="V3374" s="1703"/>
      <c r="X3374" s="1703"/>
    </row>
    <row r="3375" spans="15:24" x14ac:dyDescent="0.55000000000000004">
      <c r="O3375" s="1703"/>
      <c r="V3375" s="1703"/>
      <c r="X3375" s="1703"/>
    </row>
    <row r="3376" spans="15:24" x14ac:dyDescent="0.55000000000000004">
      <c r="O3376" s="1703"/>
      <c r="V3376" s="1703"/>
      <c r="X3376" s="1703"/>
    </row>
    <row r="3377" spans="15:24" x14ac:dyDescent="0.55000000000000004">
      <c r="O3377" s="1703"/>
      <c r="V3377" s="1703"/>
      <c r="X3377" s="1703"/>
    </row>
    <row r="3378" spans="15:24" x14ac:dyDescent="0.55000000000000004">
      <c r="O3378" s="1703"/>
      <c r="V3378" s="1703"/>
      <c r="X3378" s="1703"/>
    </row>
    <row r="3379" spans="15:24" x14ac:dyDescent="0.55000000000000004">
      <c r="O3379" s="1703"/>
      <c r="V3379" s="1703"/>
      <c r="X3379" s="1703"/>
    </row>
    <row r="3380" spans="15:24" x14ac:dyDescent="0.55000000000000004">
      <c r="O3380" s="1703"/>
      <c r="V3380" s="1703"/>
      <c r="X3380" s="1703"/>
    </row>
    <row r="3381" spans="15:24" x14ac:dyDescent="0.55000000000000004">
      <c r="O3381" s="1703"/>
      <c r="V3381" s="1703"/>
      <c r="X3381" s="1703"/>
    </row>
    <row r="3382" spans="15:24" x14ac:dyDescent="0.55000000000000004">
      <c r="O3382" s="1703"/>
      <c r="V3382" s="1703"/>
      <c r="X3382" s="1703"/>
    </row>
    <row r="3383" spans="15:24" x14ac:dyDescent="0.55000000000000004">
      <c r="O3383" s="1703"/>
      <c r="V3383" s="1703"/>
      <c r="X3383" s="1703"/>
    </row>
    <row r="3384" spans="15:24" x14ac:dyDescent="0.55000000000000004">
      <c r="O3384" s="1703"/>
      <c r="V3384" s="1703"/>
      <c r="X3384" s="1703"/>
    </row>
    <row r="3385" spans="15:24" x14ac:dyDescent="0.55000000000000004">
      <c r="O3385" s="1703"/>
      <c r="V3385" s="1703"/>
      <c r="X3385" s="1703"/>
    </row>
    <row r="3386" spans="15:24" x14ac:dyDescent="0.55000000000000004">
      <c r="O3386" s="1703"/>
      <c r="V3386" s="1703"/>
      <c r="X3386" s="1703"/>
    </row>
    <row r="3387" spans="15:24" x14ac:dyDescent="0.55000000000000004">
      <c r="O3387" s="1703"/>
      <c r="V3387" s="1703"/>
      <c r="X3387" s="1703"/>
    </row>
    <row r="3388" spans="15:24" x14ac:dyDescent="0.55000000000000004">
      <c r="O3388" s="1703"/>
      <c r="V3388" s="1703"/>
      <c r="X3388" s="1703"/>
    </row>
    <row r="3389" spans="15:24" x14ac:dyDescent="0.55000000000000004">
      <c r="O3389" s="1703"/>
      <c r="V3389" s="1703"/>
      <c r="X3389" s="1703"/>
    </row>
    <row r="3390" spans="15:24" x14ac:dyDescent="0.55000000000000004">
      <c r="O3390" s="1703"/>
      <c r="V3390" s="1703"/>
      <c r="X3390" s="1703"/>
    </row>
    <row r="3391" spans="15:24" x14ac:dyDescent="0.55000000000000004">
      <c r="O3391" s="1703"/>
      <c r="V3391" s="1703"/>
      <c r="X3391" s="1703"/>
    </row>
    <row r="3392" spans="15:24" x14ac:dyDescent="0.55000000000000004">
      <c r="O3392" s="1703"/>
      <c r="V3392" s="1703"/>
      <c r="X3392" s="1703"/>
    </row>
    <row r="3393" spans="15:24" x14ac:dyDescent="0.55000000000000004">
      <c r="O3393" s="1703"/>
      <c r="V3393" s="1703"/>
      <c r="X3393" s="1703"/>
    </row>
    <row r="3394" spans="15:24" x14ac:dyDescent="0.55000000000000004">
      <c r="O3394" s="1703"/>
      <c r="V3394" s="1703"/>
      <c r="X3394" s="1703"/>
    </row>
    <row r="3395" spans="15:24" x14ac:dyDescent="0.55000000000000004">
      <c r="O3395" s="1703"/>
      <c r="V3395" s="1703"/>
      <c r="X3395" s="1703"/>
    </row>
    <row r="3396" spans="15:24" x14ac:dyDescent="0.55000000000000004">
      <c r="O3396" s="1703"/>
      <c r="V3396" s="1703"/>
      <c r="X3396" s="1703"/>
    </row>
    <row r="3397" spans="15:24" x14ac:dyDescent="0.55000000000000004">
      <c r="O3397" s="1703"/>
      <c r="V3397" s="1703"/>
      <c r="X3397" s="1703"/>
    </row>
    <row r="3398" spans="15:24" x14ac:dyDescent="0.55000000000000004">
      <c r="O3398" s="1703"/>
      <c r="V3398" s="1703"/>
      <c r="X3398" s="1703"/>
    </row>
    <row r="3399" spans="15:24" x14ac:dyDescent="0.55000000000000004">
      <c r="O3399" s="1703"/>
      <c r="V3399" s="1703"/>
      <c r="X3399" s="1703"/>
    </row>
    <row r="3400" spans="15:24" x14ac:dyDescent="0.55000000000000004">
      <c r="O3400" s="1703"/>
      <c r="V3400" s="1703"/>
      <c r="X3400" s="1703"/>
    </row>
    <row r="3401" spans="15:24" x14ac:dyDescent="0.55000000000000004">
      <c r="O3401" s="1703"/>
      <c r="V3401" s="1703"/>
      <c r="X3401" s="1703"/>
    </row>
    <row r="3402" spans="15:24" x14ac:dyDescent="0.55000000000000004">
      <c r="O3402" s="1703"/>
      <c r="V3402" s="1703"/>
      <c r="X3402" s="1703"/>
    </row>
    <row r="3403" spans="15:24" x14ac:dyDescent="0.55000000000000004">
      <c r="O3403" s="1703"/>
      <c r="V3403" s="1703"/>
      <c r="X3403" s="1703"/>
    </row>
    <row r="3404" spans="15:24" x14ac:dyDescent="0.55000000000000004">
      <c r="O3404" s="1703"/>
      <c r="V3404" s="1703"/>
      <c r="X3404" s="1703"/>
    </row>
    <row r="3405" spans="15:24" x14ac:dyDescent="0.55000000000000004">
      <c r="O3405" s="1703"/>
      <c r="V3405" s="1703"/>
      <c r="X3405" s="1703"/>
    </row>
    <row r="3406" spans="15:24" x14ac:dyDescent="0.55000000000000004">
      <c r="O3406" s="1703"/>
      <c r="V3406" s="1703"/>
      <c r="X3406" s="1703"/>
    </row>
    <row r="3407" spans="15:24" x14ac:dyDescent="0.55000000000000004">
      <c r="O3407" s="1703"/>
      <c r="V3407" s="1703"/>
      <c r="X3407" s="1703"/>
    </row>
    <row r="3408" spans="15:24" x14ac:dyDescent="0.55000000000000004">
      <c r="O3408" s="1703"/>
      <c r="V3408" s="1703"/>
      <c r="X3408" s="1703"/>
    </row>
    <row r="3409" spans="15:24" x14ac:dyDescent="0.55000000000000004">
      <c r="O3409" s="1703"/>
      <c r="V3409" s="1703"/>
      <c r="X3409" s="1703"/>
    </row>
    <row r="3410" spans="15:24" x14ac:dyDescent="0.55000000000000004">
      <c r="O3410" s="1703"/>
      <c r="V3410" s="1703"/>
      <c r="X3410" s="1703"/>
    </row>
    <row r="3411" spans="15:24" x14ac:dyDescent="0.55000000000000004">
      <c r="O3411" s="1703"/>
      <c r="V3411" s="1703"/>
      <c r="X3411" s="1703"/>
    </row>
    <row r="3412" spans="15:24" x14ac:dyDescent="0.55000000000000004">
      <c r="O3412" s="1703"/>
      <c r="V3412" s="1703"/>
      <c r="X3412" s="1703"/>
    </row>
    <row r="3413" spans="15:24" x14ac:dyDescent="0.55000000000000004">
      <c r="O3413" s="1703"/>
      <c r="V3413" s="1703"/>
      <c r="X3413" s="1703"/>
    </row>
    <row r="3414" spans="15:24" x14ac:dyDescent="0.55000000000000004">
      <c r="O3414" s="1703"/>
      <c r="V3414" s="1703"/>
      <c r="X3414" s="1703"/>
    </row>
    <row r="3415" spans="15:24" x14ac:dyDescent="0.55000000000000004">
      <c r="O3415" s="1703"/>
      <c r="V3415" s="1703"/>
      <c r="X3415" s="1703"/>
    </row>
    <row r="3416" spans="15:24" x14ac:dyDescent="0.55000000000000004">
      <c r="O3416" s="1703"/>
      <c r="V3416" s="1703"/>
      <c r="X3416" s="1703"/>
    </row>
    <row r="3417" spans="15:24" x14ac:dyDescent="0.55000000000000004">
      <c r="O3417" s="1703"/>
      <c r="V3417" s="1703"/>
      <c r="X3417" s="1703"/>
    </row>
    <row r="3418" spans="15:24" x14ac:dyDescent="0.55000000000000004">
      <c r="O3418" s="1703"/>
      <c r="V3418" s="1703"/>
      <c r="X3418" s="1703"/>
    </row>
    <row r="3419" spans="15:24" x14ac:dyDescent="0.55000000000000004">
      <c r="O3419" s="1703"/>
      <c r="V3419" s="1703"/>
      <c r="X3419" s="1703"/>
    </row>
    <row r="3420" spans="15:24" x14ac:dyDescent="0.55000000000000004">
      <c r="O3420" s="1703"/>
      <c r="V3420" s="1703"/>
      <c r="X3420" s="1703"/>
    </row>
    <row r="3421" spans="15:24" x14ac:dyDescent="0.55000000000000004">
      <c r="O3421" s="1703"/>
      <c r="V3421" s="1703"/>
      <c r="X3421" s="1703"/>
    </row>
    <row r="3422" spans="15:24" x14ac:dyDescent="0.55000000000000004">
      <c r="O3422" s="1703"/>
      <c r="V3422" s="1703"/>
      <c r="X3422" s="1703"/>
    </row>
    <row r="3423" spans="15:24" x14ac:dyDescent="0.55000000000000004">
      <c r="O3423" s="1703"/>
      <c r="V3423" s="1703"/>
      <c r="X3423" s="1703"/>
    </row>
    <row r="3424" spans="15:24" x14ac:dyDescent="0.55000000000000004">
      <c r="O3424" s="1703"/>
      <c r="V3424" s="1703"/>
      <c r="X3424" s="1703"/>
    </row>
    <row r="3425" spans="15:24" x14ac:dyDescent="0.55000000000000004">
      <c r="O3425" s="1703"/>
      <c r="V3425" s="1703"/>
      <c r="X3425" s="1703"/>
    </row>
    <row r="3426" spans="15:24" x14ac:dyDescent="0.55000000000000004">
      <c r="O3426" s="1703"/>
      <c r="V3426" s="1703"/>
      <c r="X3426" s="1703"/>
    </row>
    <row r="3427" spans="15:24" x14ac:dyDescent="0.55000000000000004">
      <c r="O3427" s="1703"/>
      <c r="V3427" s="1703"/>
      <c r="X3427" s="1703"/>
    </row>
    <row r="3428" spans="15:24" x14ac:dyDescent="0.55000000000000004">
      <c r="O3428" s="1703"/>
      <c r="V3428" s="1703"/>
      <c r="X3428" s="1703"/>
    </row>
    <row r="3429" spans="15:24" x14ac:dyDescent="0.55000000000000004">
      <c r="O3429" s="1703"/>
      <c r="V3429" s="1703"/>
      <c r="X3429" s="1703"/>
    </row>
    <row r="3430" spans="15:24" x14ac:dyDescent="0.55000000000000004">
      <c r="O3430" s="1703"/>
      <c r="V3430" s="1703"/>
      <c r="X3430" s="1703"/>
    </row>
    <row r="3431" spans="15:24" x14ac:dyDescent="0.55000000000000004">
      <c r="O3431" s="1703"/>
      <c r="V3431" s="1703"/>
      <c r="X3431" s="1703"/>
    </row>
    <row r="3432" spans="15:24" x14ac:dyDescent="0.55000000000000004">
      <c r="O3432" s="1703"/>
      <c r="V3432" s="1703"/>
      <c r="X3432" s="1703"/>
    </row>
    <row r="3433" spans="15:24" x14ac:dyDescent="0.55000000000000004">
      <c r="O3433" s="1703"/>
      <c r="V3433" s="1703"/>
      <c r="X3433" s="1703"/>
    </row>
    <row r="3434" spans="15:24" x14ac:dyDescent="0.55000000000000004">
      <c r="O3434" s="1703"/>
      <c r="V3434" s="1703"/>
      <c r="X3434" s="1703"/>
    </row>
    <row r="3435" spans="15:24" x14ac:dyDescent="0.55000000000000004">
      <c r="O3435" s="1703"/>
      <c r="V3435" s="1703"/>
      <c r="X3435" s="1703"/>
    </row>
    <row r="3436" spans="15:24" x14ac:dyDescent="0.55000000000000004">
      <c r="O3436" s="1703"/>
      <c r="V3436" s="1703"/>
      <c r="X3436" s="1703"/>
    </row>
    <row r="3437" spans="15:24" x14ac:dyDescent="0.55000000000000004">
      <c r="O3437" s="1703"/>
      <c r="V3437" s="1703"/>
      <c r="X3437" s="1703"/>
    </row>
    <row r="3438" spans="15:24" x14ac:dyDescent="0.55000000000000004">
      <c r="O3438" s="1703"/>
      <c r="V3438" s="1703"/>
      <c r="X3438" s="1703"/>
    </row>
    <row r="3439" spans="15:24" x14ac:dyDescent="0.55000000000000004">
      <c r="O3439" s="1703"/>
      <c r="V3439" s="1703"/>
      <c r="X3439" s="1703"/>
    </row>
    <row r="3440" spans="15:24" x14ac:dyDescent="0.55000000000000004">
      <c r="O3440" s="1703"/>
      <c r="V3440" s="1703"/>
      <c r="X3440" s="1703"/>
    </row>
    <row r="3441" spans="15:24" x14ac:dyDescent="0.55000000000000004">
      <c r="O3441" s="1703"/>
      <c r="V3441" s="1703"/>
      <c r="X3441" s="1703"/>
    </row>
    <row r="3442" spans="15:24" x14ac:dyDescent="0.55000000000000004">
      <c r="O3442" s="1703"/>
      <c r="V3442" s="1703"/>
      <c r="X3442" s="1703"/>
    </row>
    <row r="3443" spans="15:24" x14ac:dyDescent="0.55000000000000004">
      <c r="O3443" s="1703"/>
      <c r="V3443" s="1703"/>
      <c r="X3443" s="1703"/>
    </row>
    <row r="3444" spans="15:24" x14ac:dyDescent="0.55000000000000004">
      <c r="O3444" s="1703"/>
      <c r="V3444" s="1703"/>
      <c r="X3444" s="1703"/>
    </row>
    <row r="3445" spans="15:24" x14ac:dyDescent="0.55000000000000004">
      <c r="O3445" s="1703"/>
      <c r="V3445" s="1703"/>
      <c r="X3445" s="1703"/>
    </row>
    <row r="3446" spans="15:24" x14ac:dyDescent="0.55000000000000004">
      <c r="O3446" s="1703"/>
      <c r="V3446" s="1703"/>
      <c r="X3446" s="1703"/>
    </row>
    <row r="3447" spans="15:24" x14ac:dyDescent="0.55000000000000004">
      <c r="O3447" s="1703"/>
      <c r="V3447" s="1703"/>
      <c r="X3447" s="1703"/>
    </row>
    <row r="3448" spans="15:24" x14ac:dyDescent="0.55000000000000004">
      <c r="O3448" s="1703"/>
      <c r="V3448" s="1703"/>
      <c r="X3448" s="1703"/>
    </row>
    <row r="3449" spans="15:24" x14ac:dyDescent="0.55000000000000004">
      <c r="O3449" s="1703"/>
      <c r="V3449" s="1703"/>
      <c r="X3449" s="1703"/>
    </row>
    <row r="3450" spans="15:24" x14ac:dyDescent="0.55000000000000004">
      <c r="O3450" s="1703"/>
      <c r="V3450" s="1703"/>
      <c r="X3450" s="1703"/>
    </row>
    <row r="3451" spans="15:24" x14ac:dyDescent="0.55000000000000004">
      <c r="O3451" s="1703"/>
      <c r="V3451" s="1703"/>
      <c r="X3451" s="1703"/>
    </row>
    <row r="3452" spans="15:24" x14ac:dyDescent="0.55000000000000004">
      <c r="O3452" s="1703"/>
      <c r="V3452" s="1703"/>
      <c r="X3452" s="1703"/>
    </row>
    <row r="3453" spans="15:24" x14ac:dyDescent="0.55000000000000004">
      <c r="O3453" s="1703"/>
      <c r="V3453" s="1703"/>
      <c r="X3453" s="1703"/>
    </row>
    <row r="3454" spans="15:24" x14ac:dyDescent="0.55000000000000004">
      <c r="O3454" s="1703"/>
      <c r="V3454" s="1703"/>
      <c r="X3454" s="1703"/>
    </row>
    <row r="3455" spans="15:24" x14ac:dyDescent="0.55000000000000004">
      <c r="O3455" s="1703"/>
      <c r="V3455" s="1703"/>
      <c r="X3455" s="1703"/>
    </row>
    <row r="3456" spans="15:24" x14ac:dyDescent="0.55000000000000004">
      <c r="O3456" s="1703"/>
      <c r="V3456" s="1703"/>
      <c r="X3456" s="1703"/>
    </row>
    <row r="3457" spans="15:24" x14ac:dyDescent="0.55000000000000004">
      <c r="O3457" s="1703"/>
      <c r="V3457" s="1703"/>
      <c r="X3457" s="1703"/>
    </row>
    <row r="3458" spans="15:24" x14ac:dyDescent="0.55000000000000004">
      <c r="O3458" s="1703"/>
      <c r="V3458" s="1703"/>
      <c r="X3458" s="1703"/>
    </row>
    <row r="3459" spans="15:24" x14ac:dyDescent="0.55000000000000004">
      <c r="O3459" s="1703"/>
      <c r="V3459" s="1703"/>
      <c r="X3459" s="1703"/>
    </row>
    <row r="3460" spans="15:24" x14ac:dyDescent="0.55000000000000004">
      <c r="O3460" s="1703"/>
      <c r="V3460" s="1703"/>
      <c r="X3460" s="1703"/>
    </row>
    <row r="3461" spans="15:24" x14ac:dyDescent="0.55000000000000004">
      <c r="O3461" s="1703"/>
      <c r="V3461" s="1703"/>
      <c r="X3461" s="1703"/>
    </row>
    <row r="3462" spans="15:24" x14ac:dyDescent="0.55000000000000004">
      <c r="O3462" s="1703"/>
      <c r="V3462" s="1703"/>
      <c r="X3462" s="1703"/>
    </row>
    <row r="3463" spans="15:24" x14ac:dyDescent="0.55000000000000004">
      <c r="O3463" s="1703"/>
      <c r="V3463" s="1703"/>
      <c r="X3463" s="1703"/>
    </row>
    <row r="3464" spans="15:24" x14ac:dyDescent="0.55000000000000004">
      <c r="O3464" s="1703"/>
      <c r="V3464" s="1703"/>
      <c r="X3464" s="1703"/>
    </row>
    <row r="3465" spans="15:24" x14ac:dyDescent="0.55000000000000004">
      <c r="O3465" s="1703"/>
      <c r="V3465" s="1703"/>
      <c r="X3465" s="1703"/>
    </row>
    <row r="3466" spans="15:24" x14ac:dyDescent="0.55000000000000004">
      <c r="O3466" s="1703"/>
      <c r="V3466" s="1703"/>
      <c r="X3466" s="1703"/>
    </row>
    <row r="3467" spans="15:24" x14ac:dyDescent="0.55000000000000004">
      <c r="O3467" s="1703"/>
      <c r="V3467" s="1703"/>
      <c r="X3467" s="1703"/>
    </row>
    <row r="3468" spans="15:24" x14ac:dyDescent="0.55000000000000004">
      <c r="O3468" s="1703"/>
      <c r="V3468" s="1703"/>
      <c r="X3468" s="1703"/>
    </row>
    <row r="3469" spans="15:24" x14ac:dyDescent="0.55000000000000004">
      <c r="O3469" s="1703"/>
      <c r="V3469" s="1703"/>
      <c r="X3469" s="1703"/>
    </row>
    <row r="3470" spans="15:24" x14ac:dyDescent="0.55000000000000004">
      <c r="O3470" s="1703"/>
      <c r="V3470" s="1703"/>
      <c r="X3470" s="1703"/>
    </row>
    <row r="3471" spans="15:24" x14ac:dyDescent="0.55000000000000004">
      <c r="O3471" s="1703"/>
      <c r="V3471" s="1703"/>
      <c r="X3471" s="1703"/>
    </row>
    <row r="3472" spans="15:24" x14ac:dyDescent="0.55000000000000004">
      <c r="O3472" s="1703"/>
      <c r="V3472" s="1703"/>
      <c r="X3472" s="1703"/>
    </row>
    <row r="3473" spans="15:24" x14ac:dyDescent="0.55000000000000004">
      <c r="O3473" s="1703"/>
      <c r="V3473" s="1703"/>
      <c r="X3473" s="1703"/>
    </row>
    <row r="3474" spans="15:24" x14ac:dyDescent="0.55000000000000004">
      <c r="O3474" s="1703"/>
      <c r="V3474" s="1703"/>
      <c r="X3474" s="1703"/>
    </row>
    <row r="3475" spans="15:24" x14ac:dyDescent="0.55000000000000004">
      <c r="O3475" s="1703"/>
      <c r="V3475" s="1703"/>
      <c r="X3475" s="1703"/>
    </row>
    <row r="3476" spans="15:24" x14ac:dyDescent="0.55000000000000004">
      <c r="O3476" s="1703"/>
      <c r="V3476" s="1703"/>
      <c r="X3476" s="1703"/>
    </row>
    <row r="3477" spans="15:24" x14ac:dyDescent="0.55000000000000004">
      <c r="O3477" s="1703"/>
      <c r="V3477" s="1703"/>
      <c r="X3477" s="1703"/>
    </row>
    <row r="3478" spans="15:24" x14ac:dyDescent="0.55000000000000004">
      <c r="O3478" s="1703"/>
      <c r="V3478" s="1703"/>
      <c r="X3478" s="1703"/>
    </row>
    <row r="3479" spans="15:24" x14ac:dyDescent="0.55000000000000004">
      <c r="O3479" s="1703"/>
      <c r="V3479" s="1703"/>
      <c r="X3479" s="1703"/>
    </row>
    <row r="3480" spans="15:24" x14ac:dyDescent="0.55000000000000004">
      <c r="O3480" s="1703"/>
      <c r="V3480" s="1703"/>
      <c r="X3480" s="1703"/>
    </row>
    <row r="3481" spans="15:24" x14ac:dyDescent="0.55000000000000004">
      <c r="O3481" s="1703"/>
      <c r="V3481" s="1703"/>
      <c r="X3481" s="1703"/>
    </row>
    <row r="3482" spans="15:24" x14ac:dyDescent="0.55000000000000004">
      <c r="O3482" s="1703"/>
      <c r="V3482" s="1703"/>
      <c r="X3482" s="1703"/>
    </row>
    <row r="3483" spans="15:24" x14ac:dyDescent="0.55000000000000004">
      <c r="O3483" s="1703"/>
      <c r="V3483" s="1703"/>
      <c r="X3483" s="1703"/>
    </row>
    <row r="3484" spans="15:24" x14ac:dyDescent="0.55000000000000004">
      <c r="O3484" s="1703"/>
      <c r="V3484" s="1703"/>
      <c r="X3484" s="1703"/>
    </row>
    <row r="3485" spans="15:24" x14ac:dyDescent="0.55000000000000004">
      <c r="O3485" s="1703"/>
      <c r="V3485" s="1703"/>
      <c r="X3485" s="1703"/>
    </row>
    <row r="3486" spans="15:24" x14ac:dyDescent="0.55000000000000004">
      <c r="O3486" s="1703"/>
      <c r="V3486" s="1703"/>
      <c r="X3486" s="1703"/>
    </row>
    <row r="3487" spans="15:24" x14ac:dyDescent="0.55000000000000004">
      <c r="O3487" s="1703"/>
      <c r="V3487" s="1703"/>
      <c r="X3487" s="1703"/>
    </row>
    <row r="3488" spans="15:24" x14ac:dyDescent="0.55000000000000004">
      <c r="O3488" s="1703"/>
      <c r="V3488" s="1703"/>
      <c r="X3488" s="1703"/>
    </row>
    <row r="3489" spans="15:24" x14ac:dyDescent="0.55000000000000004">
      <c r="O3489" s="1703"/>
      <c r="V3489" s="1703"/>
      <c r="X3489" s="1703"/>
    </row>
    <row r="3490" spans="15:24" x14ac:dyDescent="0.55000000000000004">
      <c r="O3490" s="1703"/>
      <c r="V3490" s="1703"/>
      <c r="X3490" s="1703"/>
    </row>
    <row r="3491" spans="15:24" x14ac:dyDescent="0.55000000000000004">
      <c r="O3491" s="1703"/>
      <c r="V3491" s="1703"/>
      <c r="X3491" s="1703"/>
    </row>
    <row r="3492" spans="15:24" x14ac:dyDescent="0.55000000000000004">
      <c r="O3492" s="1703"/>
      <c r="V3492" s="1703"/>
      <c r="X3492" s="1703"/>
    </row>
    <row r="3493" spans="15:24" x14ac:dyDescent="0.55000000000000004">
      <c r="O3493" s="1703"/>
      <c r="V3493" s="1703"/>
      <c r="X3493" s="1703"/>
    </row>
    <row r="3494" spans="15:24" x14ac:dyDescent="0.55000000000000004">
      <c r="O3494" s="1703"/>
      <c r="V3494" s="1703"/>
      <c r="X3494" s="1703"/>
    </row>
    <row r="3495" spans="15:24" x14ac:dyDescent="0.55000000000000004">
      <c r="O3495" s="1703"/>
      <c r="V3495" s="1703"/>
      <c r="X3495" s="1703"/>
    </row>
    <row r="3496" spans="15:24" x14ac:dyDescent="0.55000000000000004">
      <c r="O3496" s="1703"/>
      <c r="V3496" s="1703"/>
      <c r="X3496" s="1703"/>
    </row>
    <row r="3497" spans="15:24" x14ac:dyDescent="0.55000000000000004">
      <c r="O3497" s="1703"/>
      <c r="V3497" s="1703"/>
      <c r="X3497" s="1703"/>
    </row>
    <row r="3498" spans="15:24" x14ac:dyDescent="0.55000000000000004">
      <c r="O3498" s="1703"/>
      <c r="V3498" s="1703"/>
      <c r="X3498" s="1703"/>
    </row>
    <row r="3499" spans="15:24" x14ac:dyDescent="0.55000000000000004">
      <c r="O3499" s="1703"/>
      <c r="V3499" s="1703"/>
      <c r="X3499" s="1703"/>
    </row>
    <row r="3500" spans="15:24" x14ac:dyDescent="0.55000000000000004">
      <c r="O3500" s="1703"/>
      <c r="V3500" s="1703"/>
      <c r="X3500" s="1703"/>
    </row>
    <row r="3501" spans="15:24" x14ac:dyDescent="0.55000000000000004">
      <c r="O3501" s="1703"/>
      <c r="V3501" s="1703"/>
      <c r="X3501" s="1703"/>
    </row>
    <row r="3502" spans="15:24" x14ac:dyDescent="0.55000000000000004">
      <c r="O3502" s="1703"/>
      <c r="V3502" s="1703"/>
      <c r="X3502" s="1703"/>
    </row>
    <row r="3503" spans="15:24" x14ac:dyDescent="0.55000000000000004">
      <c r="O3503" s="1703"/>
      <c r="V3503" s="1703"/>
      <c r="X3503" s="1703"/>
    </row>
    <row r="3504" spans="15:24" x14ac:dyDescent="0.55000000000000004">
      <c r="O3504" s="1703"/>
      <c r="V3504" s="1703"/>
      <c r="X3504" s="1703"/>
    </row>
    <row r="3505" spans="15:24" x14ac:dyDescent="0.55000000000000004">
      <c r="O3505" s="1703"/>
      <c r="V3505" s="1703"/>
      <c r="X3505" s="1703"/>
    </row>
    <row r="3506" spans="15:24" x14ac:dyDescent="0.55000000000000004">
      <c r="O3506" s="1703"/>
      <c r="V3506" s="1703"/>
      <c r="X3506" s="1703"/>
    </row>
    <row r="3507" spans="15:24" x14ac:dyDescent="0.55000000000000004">
      <c r="O3507" s="1703"/>
      <c r="V3507" s="1703"/>
      <c r="X3507" s="1703"/>
    </row>
    <row r="3508" spans="15:24" x14ac:dyDescent="0.55000000000000004">
      <c r="O3508" s="1703"/>
      <c r="V3508" s="1703"/>
      <c r="X3508" s="1703"/>
    </row>
    <row r="3509" spans="15:24" x14ac:dyDescent="0.55000000000000004">
      <c r="O3509" s="1703"/>
      <c r="V3509" s="1703"/>
      <c r="X3509" s="1703"/>
    </row>
    <row r="3510" spans="15:24" x14ac:dyDescent="0.55000000000000004">
      <c r="O3510" s="1703"/>
      <c r="V3510" s="1703"/>
      <c r="X3510" s="1703"/>
    </row>
    <row r="3511" spans="15:24" x14ac:dyDescent="0.55000000000000004">
      <c r="O3511" s="1703"/>
      <c r="V3511" s="1703"/>
      <c r="X3511" s="1703"/>
    </row>
    <row r="3512" spans="15:24" x14ac:dyDescent="0.55000000000000004">
      <c r="O3512" s="1703"/>
      <c r="V3512" s="1703"/>
      <c r="X3512" s="1703"/>
    </row>
    <row r="3513" spans="15:24" x14ac:dyDescent="0.55000000000000004">
      <c r="O3513" s="1703"/>
      <c r="V3513" s="1703"/>
      <c r="X3513" s="1703"/>
    </row>
    <row r="3514" spans="15:24" x14ac:dyDescent="0.55000000000000004">
      <c r="O3514" s="1703"/>
      <c r="V3514" s="1703"/>
      <c r="X3514" s="1703"/>
    </row>
    <row r="3515" spans="15:24" x14ac:dyDescent="0.55000000000000004">
      <c r="O3515" s="1703"/>
      <c r="V3515" s="1703"/>
      <c r="X3515" s="1703"/>
    </row>
    <row r="3516" spans="15:24" x14ac:dyDescent="0.55000000000000004">
      <c r="O3516" s="1703"/>
      <c r="V3516" s="1703"/>
      <c r="X3516" s="1703"/>
    </row>
    <row r="3517" spans="15:24" x14ac:dyDescent="0.55000000000000004">
      <c r="O3517" s="1703"/>
      <c r="V3517" s="1703"/>
      <c r="X3517" s="1703"/>
    </row>
    <row r="3518" spans="15:24" x14ac:dyDescent="0.55000000000000004">
      <c r="O3518" s="1703"/>
      <c r="V3518" s="1703"/>
      <c r="X3518" s="1703"/>
    </row>
    <row r="3519" spans="15:24" x14ac:dyDescent="0.55000000000000004">
      <c r="O3519" s="1703"/>
      <c r="V3519" s="1703"/>
      <c r="X3519" s="1703"/>
    </row>
    <row r="3520" spans="15:24" x14ac:dyDescent="0.55000000000000004">
      <c r="O3520" s="1703"/>
      <c r="V3520" s="1703"/>
      <c r="X3520" s="1703"/>
    </row>
    <row r="3521" spans="15:24" x14ac:dyDescent="0.55000000000000004">
      <c r="O3521" s="1703"/>
      <c r="V3521" s="1703"/>
      <c r="X3521" s="1703"/>
    </row>
    <row r="3522" spans="15:24" x14ac:dyDescent="0.55000000000000004">
      <c r="O3522" s="1703"/>
      <c r="V3522" s="1703"/>
      <c r="X3522" s="1703"/>
    </row>
    <row r="3523" spans="15:24" x14ac:dyDescent="0.55000000000000004">
      <c r="O3523" s="1703"/>
      <c r="V3523" s="1703"/>
      <c r="X3523" s="1703"/>
    </row>
    <row r="3524" spans="15:24" x14ac:dyDescent="0.55000000000000004">
      <c r="O3524" s="1703"/>
      <c r="V3524" s="1703"/>
      <c r="X3524" s="1703"/>
    </row>
    <row r="3525" spans="15:24" x14ac:dyDescent="0.55000000000000004">
      <c r="O3525" s="1703"/>
      <c r="V3525" s="1703"/>
      <c r="X3525" s="1703"/>
    </row>
    <row r="3526" spans="15:24" x14ac:dyDescent="0.55000000000000004">
      <c r="O3526" s="1703"/>
      <c r="V3526" s="1703"/>
      <c r="X3526" s="1703"/>
    </row>
    <row r="3527" spans="15:24" x14ac:dyDescent="0.55000000000000004">
      <c r="O3527" s="1703"/>
      <c r="V3527" s="1703"/>
      <c r="X3527" s="1703"/>
    </row>
    <row r="3528" spans="15:24" x14ac:dyDescent="0.55000000000000004">
      <c r="O3528" s="1703"/>
      <c r="V3528" s="1703"/>
      <c r="X3528" s="1703"/>
    </row>
    <row r="3529" spans="15:24" x14ac:dyDescent="0.55000000000000004">
      <c r="O3529" s="1703"/>
      <c r="V3529" s="1703"/>
      <c r="X3529" s="1703"/>
    </row>
    <row r="3530" spans="15:24" x14ac:dyDescent="0.55000000000000004">
      <c r="O3530" s="1703"/>
      <c r="V3530" s="1703"/>
      <c r="X3530" s="1703"/>
    </row>
    <row r="3531" spans="15:24" x14ac:dyDescent="0.55000000000000004">
      <c r="O3531" s="1703"/>
      <c r="V3531" s="1703"/>
      <c r="X3531" s="1703"/>
    </row>
    <row r="3532" spans="15:24" x14ac:dyDescent="0.55000000000000004">
      <c r="O3532" s="1703"/>
      <c r="V3532" s="1703"/>
      <c r="X3532" s="1703"/>
    </row>
    <row r="3533" spans="15:24" x14ac:dyDescent="0.55000000000000004">
      <c r="O3533" s="1703"/>
      <c r="V3533" s="1703"/>
      <c r="X3533" s="1703"/>
    </row>
    <row r="3534" spans="15:24" x14ac:dyDescent="0.55000000000000004">
      <c r="O3534" s="1703"/>
      <c r="V3534" s="1703"/>
      <c r="X3534" s="1703"/>
    </row>
    <row r="3535" spans="15:24" x14ac:dyDescent="0.55000000000000004">
      <c r="O3535" s="1703"/>
      <c r="V3535" s="1703"/>
      <c r="X3535" s="1703"/>
    </row>
    <row r="3536" spans="15:24" x14ac:dyDescent="0.55000000000000004">
      <c r="O3536" s="1703"/>
      <c r="V3536" s="1703"/>
      <c r="X3536" s="1703"/>
    </row>
    <row r="3537" spans="15:24" x14ac:dyDescent="0.55000000000000004">
      <c r="O3537" s="1703"/>
      <c r="V3537" s="1703"/>
      <c r="X3537" s="1703"/>
    </row>
    <row r="3538" spans="15:24" x14ac:dyDescent="0.55000000000000004">
      <c r="O3538" s="1703"/>
      <c r="V3538" s="1703"/>
      <c r="X3538" s="1703"/>
    </row>
    <row r="3539" spans="15:24" x14ac:dyDescent="0.55000000000000004">
      <c r="O3539" s="1703"/>
      <c r="V3539" s="1703"/>
      <c r="X3539" s="1703"/>
    </row>
    <row r="3540" spans="15:24" x14ac:dyDescent="0.55000000000000004">
      <c r="O3540" s="1703"/>
      <c r="V3540" s="1703"/>
      <c r="X3540" s="1703"/>
    </row>
    <row r="3541" spans="15:24" x14ac:dyDescent="0.55000000000000004">
      <c r="O3541" s="1703"/>
      <c r="V3541" s="1703"/>
      <c r="X3541" s="1703"/>
    </row>
    <row r="3542" spans="15:24" x14ac:dyDescent="0.55000000000000004">
      <c r="O3542" s="1703"/>
      <c r="V3542" s="1703"/>
      <c r="X3542" s="1703"/>
    </row>
    <row r="3543" spans="15:24" x14ac:dyDescent="0.55000000000000004">
      <c r="O3543" s="1703"/>
      <c r="V3543" s="1703"/>
      <c r="X3543" s="1703"/>
    </row>
    <row r="3544" spans="15:24" x14ac:dyDescent="0.55000000000000004">
      <c r="O3544" s="1703"/>
      <c r="V3544" s="1703"/>
      <c r="X3544" s="1703"/>
    </row>
    <row r="3545" spans="15:24" x14ac:dyDescent="0.55000000000000004">
      <c r="O3545" s="1703"/>
      <c r="V3545" s="1703"/>
      <c r="X3545" s="1703"/>
    </row>
    <row r="3546" spans="15:24" x14ac:dyDescent="0.55000000000000004">
      <c r="O3546" s="1703"/>
      <c r="V3546" s="1703"/>
      <c r="X3546" s="1703"/>
    </row>
    <row r="3547" spans="15:24" x14ac:dyDescent="0.55000000000000004">
      <c r="O3547" s="1703"/>
      <c r="V3547" s="1703"/>
      <c r="X3547" s="1703"/>
    </row>
    <row r="3548" spans="15:24" x14ac:dyDescent="0.55000000000000004">
      <c r="O3548" s="1703"/>
      <c r="V3548" s="1703"/>
      <c r="X3548" s="1703"/>
    </row>
    <row r="3549" spans="15:24" x14ac:dyDescent="0.55000000000000004">
      <c r="O3549" s="1703"/>
      <c r="V3549" s="1703"/>
      <c r="X3549" s="1703"/>
    </row>
    <row r="3550" spans="15:24" x14ac:dyDescent="0.55000000000000004">
      <c r="O3550" s="1703"/>
      <c r="V3550" s="1703"/>
      <c r="X3550" s="1703"/>
    </row>
    <row r="3551" spans="15:24" x14ac:dyDescent="0.55000000000000004">
      <c r="O3551" s="1703"/>
      <c r="V3551" s="1703"/>
      <c r="X3551" s="1703"/>
    </row>
    <row r="3552" spans="15:24" x14ac:dyDescent="0.55000000000000004">
      <c r="O3552" s="1703"/>
      <c r="V3552" s="1703"/>
      <c r="X3552" s="1703"/>
    </row>
    <row r="3553" spans="15:24" x14ac:dyDescent="0.55000000000000004">
      <c r="O3553" s="1703"/>
      <c r="V3553" s="1703"/>
      <c r="X3553" s="1703"/>
    </row>
    <row r="3554" spans="15:24" x14ac:dyDescent="0.55000000000000004">
      <c r="O3554" s="1703"/>
      <c r="V3554" s="1703"/>
      <c r="X3554" s="1703"/>
    </row>
    <row r="3555" spans="15:24" x14ac:dyDescent="0.55000000000000004">
      <c r="O3555" s="1703"/>
      <c r="V3555" s="1703"/>
      <c r="X3555" s="1703"/>
    </row>
    <row r="3556" spans="15:24" x14ac:dyDescent="0.55000000000000004">
      <c r="O3556" s="1703"/>
      <c r="V3556" s="1703"/>
      <c r="X3556" s="1703"/>
    </row>
    <row r="3557" spans="15:24" x14ac:dyDescent="0.55000000000000004">
      <c r="O3557" s="1703"/>
      <c r="V3557" s="1703"/>
      <c r="X3557" s="1703"/>
    </row>
    <row r="3558" spans="15:24" x14ac:dyDescent="0.55000000000000004">
      <c r="O3558" s="1703"/>
      <c r="V3558" s="1703"/>
      <c r="X3558" s="1703"/>
    </row>
    <row r="3559" spans="15:24" x14ac:dyDescent="0.55000000000000004">
      <c r="O3559" s="1703"/>
      <c r="V3559" s="1703"/>
      <c r="X3559" s="1703"/>
    </row>
    <row r="3560" spans="15:24" x14ac:dyDescent="0.55000000000000004">
      <c r="O3560" s="1703"/>
      <c r="V3560" s="1703"/>
      <c r="X3560" s="1703"/>
    </row>
    <row r="3561" spans="15:24" x14ac:dyDescent="0.55000000000000004">
      <c r="O3561" s="1703"/>
      <c r="V3561" s="1703"/>
      <c r="X3561" s="1703"/>
    </row>
    <row r="3562" spans="15:24" x14ac:dyDescent="0.55000000000000004">
      <c r="O3562" s="1703"/>
      <c r="V3562" s="1703"/>
      <c r="X3562" s="1703"/>
    </row>
    <row r="3563" spans="15:24" x14ac:dyDescent="0.55000000000000004">
      <c r="O3563" s="1703"/>
      <c r="V3563" s="1703"/>
      <c r="X3563" s="1703"/>
    </row>
    <row r="3564" spans="15:24" x14ac:dyDescent="0.55000000000000004">
      <c r="O3564" s="1703"/>
      <c r="V3564" s="1703"/>
      <c r="X3564" s="1703"/>
    </row>
    <row r="3565" spans="15:24" x14ac:dyDescent="0.55000000000000004">
      <c r="O3565" s="1703"/>
      <c r="V3565" s="1703"/>
      <c r="X3565" s="1703"/>
    </row>
    <row r="3566" spans="15:24" x14ac:dyDescent="0.55000000000000004">
      <c r="O3566" s="1703"/>
      <c r="V3566" s="1703"/>
      <c r="X3566" s="1703"/>
    </row>
    <row r="3567" spans="15:24" x14ac:dyDescent="0.55000000000000004">
      <c r="O3567" s="1703"/>
      <c r="V3567" s="1703"/>
      <c r="X3567" s="1703"/>
    </row>
    <row r="3568" spans="15:24" x14ac:dyDescent="0.55000000000000004">
      <c r="O3568" s="1703"/>
      <c r="V3568" s="1703"/>
      <c r="X3568" s="1703"/>
    </row>
    <row r="3569" spans="15:24" x14ac:dyDescent="0.55000000000000004">
      <c r="O3569" s="1703"/>
      <c r="V3569" s="1703"/>
      <c r="X3569" s="1703"/>
    </row>
    <row r="3570" spans="15:24" x14ac:dyDescent="0.55000000000000004">
      <c r="O3570" s="1703"/>
      <c r="V3570" s="1703"/>
      <c r="X3570" s="1703"/>
    </row>
    <row r="3571" spans="15:24" x14ac:dyDescent="0.55000000000000004">
      <c r="O3571" s="1703"/>
      <c r="V3571" s="1703"/>
      <c r="X3571" s="1703"/>
    </row>
    <row r="3572" spans="15:24" x14ac:dyDescent="0.55000000000000004">
      <c r="O3572" s="1703"/>
      <c r="V3572" s="1703"/>
      <c r="X3572" s="1703"/>
    </row>
    <row r="3573" spans="15:24" x14ac:dyDescent="0.55000000000000004">
      <c r="O3573" s="1703"/>
      <c r="V3573" s="1703"/>
      <c r="X3573" s="1703"/>
    </row>
    <row r="3574" spans="15:24" x14ac:dyDescent="0.55000000000000004">
      <c r="O3574" s="1703"/>
      <c r="V3574" s="1703"/>
      <c r="X3574" s="1703"/>
    </row>
    <row r="3575" spans="15:24" x14ac:dyDescent="0.55000000000000004">
      <c r="O3575" s="1703"/>
      <c r="V3575" s="1703"/>
      <c r="X3575" s="1703"/>
    </row>
    <row r="3576" spans="15:24" x14ac:dyDescent="0.55000000000000004">
      <c r="O3576" s="1703"/>
      <c r="V3576" s="1703"/>
      <c r="X3576" s="1703"/>
    </row>
    <row r="3577" spans="15:24" x14ac:dyDescent="0.55000000000000004">
      <c r="O3577" s="1703"/>
      <c r="V3577" s="1703"/>
      <c r="X3577" s="1703"/>
    </row>
    <row r="3578" spans="15:24" x14ac:dyDescent="0.55000000000000004">
      <c r="O3578" s="1703"/>
      <c r="V3578" s="1703"/>
      <c r="X3578" s="1703"/>
    </row>
    <row r="3579" spans="15:24" x14ac:dyDescent="0.55000000000000004">
      <c r="O3579" s="1703"/>
      <c r="V3579" s="1703"/>
      <c r="X3579" s="1703"/>
    </row>
    <row r="3580" spans="15:24" x14ac:dyDescent="0.55000000000000004">
      <c r="O3580" s="1703"/>
      <c r="V3580" s="1703"/>
      <c r="X3580" s="1703"/>
    </row>
    <row r="3581" spans="15:24" x14ac:dyDescent="0.55000000000000004">
      <c r="O3581" s="1703"/>
      <c r="V3581" s="1703"/>
      <c r="X3581" s="1703"/>
    </row>
    <row r="3582" spans="15:24" x14ac:dyDescent="0.55000000000000004">
      <c r="O3582" s="1703"/>
      <c r="V3582" s="1703"/>
      <c r="X3582" s="1703"/>
    </row>
    <row r="3583" spans="15:24" x14ac:dyDescent="0.55000000000000004">
      <c r="O3583" s="1703"/>
      <c r="V3583" s="1703"/>
      <c r="X3583" s="1703"/>
    </row>
    <row r="3584" spans="15:24" x14ac:dyDescent="0.55000000000000004">
      <c r="O3584" s="1703"/>
      <c r="V3584" s="1703"/>
      <c r="X3584" s="1703"/>
    </row>
    <row r="3585" spans="15:24" x14ac:dyDescent="0.55000000000000004">
      <c r="O3585" s="1703"/>
      <c r="V3585" s="1703"/>
      <c r="X3585" s="1703"/>
    </row>
    <row r="3586" spans="15:24" x14ac:dyDescent="0.55000000000000004">
      <c r="O3586" s="1703"/>
      <c r="V3586" s="1703"/>
      <c r="X3586" s="1703"/>
    </row>
    <row r="3587" spans="15:24" x14ac:dyDescent="0.55000000000000004">
      <c r="O3587" s="1703"/>
      <c r="V3587" s="1703"/>
      <c r="X3587" s="1703"/>
    </row>
    <row r="3588" spans="15:24" x14ac:dyDescent="0.55000000000000004">
      <c r="O3588" s="1703"/>
      <c r="V3588" s="1703"/>
      <c r="X3588" s="1703"/>
    </row>
    <row r="3589" spans="15:24" x14ac:dyDescent="0.55000000000000004">
      <c r="O3589" s="1703"/>
      <c r="V3589" s="1703"/>
      <c r="X3589" s="1703"/>
    </row>
    <row r="3590" spans="15:24" x14ac:dyDescent="0.55000000000000004">
      <c r="O3590" s="1703"/>
      <c r="V3590" s="1703"/>
      <c r="X3590" s="1703"/>
    </row>
    <row r="3591" spans="15:24" x14ac:dyDescent="0.55000000000000004">
      <c r="O3591" s="1703"/>
      <c r="V3591" s="1703"/>
      <c r="X3591" s="1703"/>
    </row>
    <row r="3592" spans="15:24" x14ac:dyDescent="0.55000000000000004">
      <c r="O3592" s="1703"/>
      <c r="V3592" s="1703"/>
      <c r="X3592" s="1703"/>
    </row>
    <row r="3593" spans="15:24" x14ac:dyDescent="0.55000000000000004">
      <c r="O3593" s="1703"/>
      <c r="V3593" s="1703"/>
      <c r="X3593" s="1703"/>
    </row>
    <row r="3594" spans="15:24" x14ac:dyDescent="0.55000000000000004">
      <c r="O3594" s="1703"/>
      <c r="V3594" s="1703"/>
      <c r="X3594" s="1703"/>
    </row>
    <row r="3595" spans="15:24" x14ac:dyDescent="0.55000000000000004">
      <c r="O3595" s="1703"/>
      <c r="V3595" s="1703"/>
      <c r="X3595" s="1703"/>
    </row>
    <row r="3596" spans="15:24" x14ac:dyDescent="0.55000000000000004">
      <c r="O3596" s="1703"/>
      <c r="V3596" s="1703"/>
      <c r="X3596" s="1703"/>
    </row>
    <row r="3597" spans="15:24" x14ac:dyDescent="0.55000000000000004">
      <c r="O3597" s="1703"/>
      <c r="V3597" s="1703"/>
      <c r="X3597" s="1703"/>
    </row>
    <row r="3598" spans="15:24" x14ac:dyDescent="0.55000000000000004">
      <c r="O3598" s="1703"/>
      <c r="V3598" s="1703"/>
      <c r="X3598" s="1703"/>
    </row>
    <row r="3599" spans="15:24" x14ac:dyDescent="0.55000000000000004">
      <c r="O3599" s="1703"/>
      <c r="V3599" s="1703"/>
      <c r="X3599" s="1703"/>
    </row>
    <row r="3600" spans="15:24" x14ac:dyDescent="0.55000000000000004">
      <c r="O3600" s="1703"/>
      <c r="V3600" s="1703"/>
      <c r="X3600" s="1703"/>
    </row>
    <row r="3601" spans="15:24" x14ac:dyDescent="0.55000000000000004">
      <c r="O3601" s="1703"/>
      <c r="V3601" s="1703"/>
      <c r="X3601" s="1703"/>
    </row>
    <row r="3602" spans="15:24" x14ac:dyDescent="0.55000000000000004">
      <c r="O3602" s="1703"/>
      <c r="V3602" s="1703"/>
      <c r="X3602" s="1703"/>
    </row>
    <row r="3603" spans="15:24" x14ac:dyDescent="0.55000000000000004">
      <c r="O3603" s="1703"/>
      <c r="V3603" s="1703"/>
      <c r="X3603" s="1703"/>
    </row>
    <row r="3604" spans="15:24" x14ac:dyDescent="0.55000000000000004">
      <c r="O3604" s="1703"/>
      <c r="V3604" s="1703"/>
      <c r="X3604" s="1703"/>
    </row>
    <row r="3605" spans="15:24" x14ac:dyDescent="0.55000000000000004">
      <c r="O3605" s="1703"/>
      <c r="V3605" s="1703"/>
      <c r="X3605" s="1703"/>
    </row>
    <row r="3606" spans="15:24" x14ac:dyDescent="0.55000000000000004">
      <c r="O3606" s="1703"/>
      <c r="V3606" s="1703"/>
      <c r="X3606" s="1703"/>
    </row>
    <row r="3607" spans="15:24" x14ac:dyDescent="0.55000000000000004">
      <c r="O3607" s="1703"/>
      <c r="V3607" s="1703"/>
      <c r="X3607" s="1703"/>
    </row>
    <row r="3608" spans="15:24" x14ac:dyDescent="0.55000000000000004">
      <c r="O3608" s="1703"/>
      <c r="V3608" s="1703"/>
      <c r="X3608" s="1703"/>
    </row>
    <row r="3609" spans="15:24" x14ac:dyDescent="0.55000000000000004">
      <c r="O3609" s="1703"/>
      <c r="V3609" s="1703"/>
      <c r="X3609" s="1703"/>
    </row>
    <row r="3610" spans="15:24" x14ac:dyDescent="0.55000000000000004">
      <c r="O3610" s="1703"/>
      <c r="V3610" s="1703"/>
      <c r="X3610" s="1703"/>
    </row>
    <row r="3611" spans="15:24" x14ac:dyDescent="0.55000000000000004">
      <c r="O3611" s="1703"/>
      <c r="V3611" s="1703"/>
      <c r="X3611" s="1703"/>
    </row>
    <row r="3612" spans="15:24" x14ac:dyDescent="0.55000000000000004">
      <c r="O3612" s="1703"/>
      <c r="V3612" s="1703"/>
      <c r="X3612" s="1703"/>
    </row>
    <row r="3613" spans="15:24" x14ac:dyDescent="0.55000000000000004">
      <c r="O3613" s="1703"/>
      <c r="V3613" s="1703"/>
      <c r="X3613" s="1703"/>
    </row>
    <row r="3614" spans="15:24" x14ac:dyDescent="0.55000000000000004">
      <c r="O3614" s="1703"/>
      <c r="V3614" s="1703"/>
      <c r="X3614" s="1703"/>
    </row>
    <row r="3615" spans="15:24" x14ac:dyDescent="0.55000000000000004">
      <c r="O3615" s="1703"/>
      <c r="V3615" s="1703"/>
      <c r="X3615" s="1703"/>
    </row>
    <row r="3616" spans="15:24" x14ac:dyDescent="0.55000000000000004">
      <c r="O3616" s="1703"/>
      <c r="V3616" s="1703"/>
      <c r="X3616" s="1703"/>
    </row>
    <row r="3617" spans="15:24" x14ac:dyDescent="0.55000000000000004">
      <c r="O3617" s="1703"/>
      <c r="V3617" s="1703"/>
      <c r="X3617" s="1703"/>
    </row>
    <row r="3618" spans="15:24" x14ac:dyDescent="0.55000000000000004">
      <c r="O3618" s="1703"/>
      <c r="V3618" s="1703"/>
      <c r="X3618" s="1703"/>
    </row>
    <row r="3619" spans="15:24" x14ac:dyDescent="0.55000000000000004">
      <c r="O3619" s="1703"/>
      <c r="V3619" s="1703"/>
      <c r="X3619" s="1703"/>
    </row>
    <row r="3620" spans="15:24" x14ac:dyDescent="0.55000000000000004">
      <c r="O3620" s="1703"/>
      <c r="V3620" s="1703"/>
      <c r="X3620" s="1703"/>
    </row>
    <row r="3621" spans="15:24" x14ac:dyDescent="0.55000000000000004">
      <c r="O3621" s="1703"/>
      <c r="V3621" s="1703"/>
      <c r="X3621" s="1703"/>
    </row>
    <row r="3622" spans="15:24" x14ac:dyDescent="0.55000000000000004">
      <c r="O3622" s="1703"/>
      <c r="V3622" s="1703"/>
      <c r="X3622" s="1703"/>
    </row>
    <row r="3623" spans="15:24" x14ac:dyDescent="0.55000000000000004">
      <c r="O3623" s="1703"/>
      <c r="V3623" s="1703"/>
      <c r="X3623" s="1703"/>
    </row>
    <row r="3624" spans="15:24" x14ac:dyDescent="0.55000000000000004">
      <c r="O3624" s="1703"/>
      <c r="V3624" s="1703"/>
      <c r="X3624" s="1703"/>
    </row>
    <row r="3625" spans="15:24" x14ac:dyDescent="0.55000000000000004">
      <c r="O3625" s="1703"/>
      <c r="V3625" s="1703"/>
      <c r="X3625" s="1703"/>
    </row>
    <row r="3626" spans="15:24" x14ac:dyDescent="0.55000000000000004">
      <c r="O3626" s="1703"/>
      <c r="V3626" s="1703"/>
      <c r="X3626" s="1703"/>
    </row>
    <row r="3627" spans="15:24" x14ac:dyDescent="0.55000000000000004">
      <c r="O3627" s="1703"/>
      <c r="V3627" s="1703"/>
      <c r="X3627" s="1703"/>
    </row>
    <row r="3628" spans="15:24" x14ac:dyDescent="0.55000000000000004">
      <c r="O3628" s="1703"/>
      <c r="V3628" s="1703"/>
      <c r="X3628" s="1703"/>
    </row>
    <row r="3629" spans="15:24" x14ac:dyDescent="0.55000000000000004">
      <c r="O3629" s="1703"/>
      <c r="V3629" s="1703"/>
      <c r="X3629" s="1703"/>
    </row>
    <row r="3630" spans="15:24" x14ac:dyDescent="0.55000000000000004">
      <c r="O3630" s="1703"/>
      <c r="V3630" s="1703"/>
      <c r="X3630" s="1703"/>
    </row>
    <row r="3631" spans="15:24" x14ac:dyDescent="0.55000000000000004">
      <c r="O3631" s="1703"/>
      <c r="V3631" s="1703"/>
      <c r="X3631" s="1703"/>
    </row>
    <row r="3632" spans="15:24" x14ac:dyDescent="0.55000000000000004">
      <c r="O3632" s="1703"/>
      <c r="V3632" s="1703"/>
      <c r="X3632" s="1703"/>
    </row>
    <row r="3633" spans="15:24" x14ac:dyDescent="0.55000000000000004">
      <c r="O3633" s="1703"/>
      <c r="V3633" s="1703"/>
      <c r="X3633" s="1703"/>
    </row>
    <row r="3634" spans="15:24" x14ac:dyDescent="0.55000000000000004">
      <c r="O3634" s="1703"/>
      <c r="V3634" s="1703"/>
      <c r="X3634" s="1703"/>
    </row>
    <row r="3635" spans="15:24" x14ac:dyDescent="0.55000000000000004">
      <c r="O3635" s="1703"/>
      <c r="V3635" s="1703"/>
      <c r="X3635" s="1703"/>
    </row>
    <row r="3636" spans="15:24" x14ac:dyDescent="0.55000000000000004">
      <c r="O3636" s="1703"/>
      <c r="V3636" s="1703"/>
      <c r="X3636" s="1703"/>
    </row>
    <row r="3637" spans="15:24" x14ac:dyDescent="0.55000000000000004">
      <c r="O3637" s="1703"/>
      <c r="V3637" s="1703"/>
      <c r="X3637" s="1703"/>
    </row>
    <row r="3638" spans="15:24" x14ac:dyDescent="0.55000000000000004">
      <c r="O3638" s="1703"/>
      <c r="V3638" s="1703"/>
      <c r="X3638" s="1703"/>
    </row>
    <row r="3639" spans="15:24" x14ac:dyDescent="0.55000000000000004">
      <c r="O3639" s="1703"/>
      <c r="V3639" s="1703"/>
      <c r="X3639" s="1703"/>
    </row>
    <row r="3640" spans="15:24" x14ac:dyDescent="0.55000000000000004">
      <c r="O3640" s="1703"/>
      <c r="V3640" s="1703"/>
      <c r="X3640" s="1703"/>
    </row>
    <row r="3641" spans="15:24" x14ac:dyDescent="0.55000000000000004">
      <c r="O3641" s="1703"/>
      <c r="V3641" s="1703"/>
      <c r="X3641" s="1703"/>
    </row>
    <row r="3642" spans="15:24" x14ac:dyDescent="0.55000000000000004">
      <c r="O3642" s="1703"/>
      <c r="V3642" s="1703"/>
      <c r="X3642" s="1703"/>
    </row>
    <row r="3643" spans="15:24" x14ac:dyDescent="0.55000000000000004">
      <c r="O3643" s="1703"/>
      <c r="V3643" s="1703"/>
      <c r="X3643" s="1703"/>
    </row>
    <row r="3644" spans="15:24" x14ac:dyDescent="0.55000000000000004">
      <c r="O3644" s="1703"/>
      <c r="V3644" s="1703"/>
      <c r="X3644" s="1703"/>
    </row>
    <row r="3645" spans="15:24" x14ac:dyDescent="0.55000000000000004">
      <c r="O3645" s="1703"/>
      <c r="V3645" s="1703"/>
      <c r="X3645" s="1703"/>
    </row>
    <row r="3646" spans="15:24" x14ac:dyDescent="0.55000000000000004">
      <c r="O3646" s="1703"/>
      <c r="V3646" s="1703"/>
      <c r="X3646" s="1703"/>
    </row>
    <row r="3647" spans="15:24" x14ac:dyDescent="0.55000000000000004">
      <c r="O3647" s="1703"/>
      <c r="V3647" s="1703"/>
      <c r="X3647" s="1703"/>
    </row>
    <row r="3648" spans="15:24" x14ac:dyDescent="0.55000000000000004">
      <c r="O3648" s="1703"/>
      <c r="V3648" s="1703"/>
      <c r="X3648" s="1703"/>
    </row>
    <row r="3649" spans="15:24" x14ac:dyDescent="0.55000000000000004">
      <c r="O3649" s="1703"/>
      <c r="V3649" s="1703"/>
      <c r="X3649" s="1703"/>
    </row>
    <row r="3650" spans="15:24" x14ac:dyDescent="0.55000000000000004">
      <c r="O3650" s="1703"/>
      <c r="V3650" s="1703"/>
      <c r="X3650" s="1703"/>
    </row>
    <row r="3651" spans="15:24" x14ac:dyDescent="0.55000000000000004">
      <c r="O3651" s="1703"/>
      <c r="V3651" s="1703"/>
      <c r="X3651" s="1703"/>
    </row>
    <row r="3652" spans="15:24" x14ac:dyDescent="0.55000000000000004">
      <c r="O3652" s="1703"/>
      <c r="V3652" s="1703"/>
      <c r="X3652" s="1703"/>
    </row>
    <row r="3653" spans="15:24" x14ac:dyDescent="0.55000000000000004">
      <c r="O3653" s="1703"/>
      <c r="V3653" s="1703"/>
      <c r="X3653" s="1703"/>
    </row>
    <row r="3654" spans="15:24" x14ac:dyDescent="0.55000000000000004">
      <c r="O3654" s="1703"/>
      <c r="V3654" s="1703"/>
      <c r="X3654" s="1703"/>
    </row>
    <row r="3655" spans="15:24" x14ac:dyDescent="0.55000000000000004">
      <c r="O3655" s="1703"/>
      <c r="V3655" s="1703"/>
      <c r="X3655" s="1703"/>
    </row>
    <row r="3656" spans="15:24" x14ac:dyDescent="0.55000000000000004">
      <c r="O3656" s="1703"/>
      <c r="V3656" s="1703"/>
      <c r="X3656" s="1703"/>
    </row>
    <row r="3657" spans="15:24" x14ac:dyDescent="0.55000000000000004">
      <c r="O3657" s="1703"/>
      <c r="V3657" s="1703"/>
      <c r="X3657" s="1703"/>
    </row>
    <row r="3658" spans="15:24" x14ac:dyDescent="0.55000000000000004">
      <c r="O3658" s="1703"/>
      <c r="V3658" s="1703"/>
      <c r="X3658" s="1703"/>
    </row>
    <row r="3659" spans="15:24" x14ac:dyDescent="0.55000000000000004">
      <c r="O3659" s="1703"/>
      <c r="V3659" s="1703"/>
      <c r="X3659" s="1703"/>
    </row>
    <row r="3660" spans="15:24" x14ac:dyDescent="0.55000000000000004">
      <c r="O3660" s="1703"/>
      <c r="V3660" s="1703"/>
      <c r="X3660" s="1703"/>
    </row>
    <row r="3661" spans="15:24" x14ac:dyDescent="0.55000000000000004">
      <c r="O3661" s="1703"/>
      <c r="V3661" s="1703"/>
      <c r="X3661" s="1703"/>
    </row>
    <row r="3662" spans="15:24" x14ac:dyDescent="0.55000000000000004">
      <c r="O3662" s="1703"/>
      <c r="V3662" s="1703"/>
      <c r="X3662" s="1703"/>
    </row>
    <row r="3663" spans="15:24" x14ac:dyDescent="0.55000000000000004">
      <c r="O3663" s="1703"/>
      <c r="V3663" s="1703"/>
      <c r="X3663" s="1703"/>
    </row>
    <row r="3664" spans="15:24" x14ac:dyDescent="0.55000000000000004">
      <c r="O3664" s="1703"/>
      <c r="V3664" s="1703"/>
      <c r="X3664" s="1703"/>
    </row>
    <row r="3665" spans="15:24" x14ac:dyDescent="0.55000000000000004">
      <c r="O3665" s="1703"/>
      <c r="V3665" s="1703"/>
      <c r="X3665" s="1703"/>
    </row>
    <row r="3666" spans="15:24" x14ac:dyDescent="0.55000000000000004">
      <c r="O3666" s="1703"/>
      <c r="V3666" s="1703"/>
      <c r="X3666" s="1703"/>
    </row>
    <row r="3667" spans="15:24" x14ac:dyDescent="0.55000000000000004">
      <c r="O3667" s="1703"/>
      <c r="V3667" s="1703"/>
      <c r="X3667" s="1703"/>
    </row>
    <row r="3668" spans="15:24" x14ac:dyDescent="0.55000000000000004">
      <c r="O3668" s="1703"/>
      <c r="V3668" s="1703"/>
      <c r="X3668" s="1703"/>
    </row>
    <row r="3669" spans="15:24" x14ac:dyDescent="0.55000000000000004">
      <c r="O3669" s="1703"/>
      <c r="V3669" s="1703"/>
      <c r="X3669" s="1703"/>
    </row>
    <row r="3670" spans="15:24" x14ac:dyDescent="0.55000000000000004">
      <c r="O3670" s="1703"/>
      <c r="V3670" s="1703"/>
      <c r="X3670" s="1703"/>
    </row>
    <row r="3671" spans="15:24" x14ac:dyDescent="0.55000000000000004">
      <c r="O3671" s="1703"/>
      <c r="V3671" s="1703"/>
      <c r="X3671" s="1703"/>
    </row>
    <row r="3672" spans="15:24" x14ac:dyDescent="0.55000000000000004">
      <c r="O3672" s="1703"/>
      <c r="V3672" s="1703"/>
      <c r="X3672" s="1703"/>
    </row>
    <row r="3673" spans="15:24" x14ac:dyDescent="0.55000000000000004">
      <c r="O3673" s="1703"/>
      <c r="V3673" s="1703"/>
      <c r="X3673" s="1703"/>
    </row>
    <row r="3674" spans="15:24" x14ac:dyDescent="0.55000000000000004">
      <c r="O3674" s="1703"/>
      <c r="V3674" s="1703"/>
      <c r="X3674" s="1703"/>
    </row>
    <row r="3675" spans="15:24" x14ac:dyDescent="0.55000000000000004">
      <c r="O3675" s="1703"/>
      <c r="V3675" s="1703"/>
      <c r="X3675" s="1703"/>
    </row>
    <row r="3676" spans="15:24" x14ac:dyDescent="0.55000000000000004">
      <c r="O3676" s="1703"/>
      <c r="V3676" s="1703"/>
      <c r="X3676" s="1703"/>
    </row>
    <row r="3677" spans="15:24" x14ac:dyDescent="0.55000000000000004">
      <c r="O3677" s="1703"/>
      <c r="V3677" s="1703"/>
      <c r="X3677" s="1703"/>
    </row>
    <row r="3678" spans="15:24" x14ac:dyDescent="0.55000000000000004">
      <c r="O3678" s="1703"/>
      <c r="V3678" s="1703"/>
      <c r="X3678" s="1703"/>
    </row>
    <row r="3679" spans="15:24" x14ac:dyDescent="0.55000000000000004">
      <c r="O3679" s="1703"/>
      <c r="V3679" s="1703"/>
      <c r="X3679" s="1703"/>
    </row>
    <row r="3680" spans="15:24" x14ac:dyDescent="0.55000000000000004">
      <c r="O3680" s="1703"/>
      <c r="V3680" s="1703"/>
      <c r="X3680" s="1703"/>
    </row>
    <row r="3681" spans="15:24" x14ac:dyDescent="0.55000000000000004">
      <c r="O3681" s="1703"/>
      <c r="V3681" s="1703"/>
      <c r="X3681" s="1703"/>
    </row>
    <row r="3682" spans="15:24" x14ac:dyDescent="0.55000000000000004">
      <c r="O3682" s="1703"/>
      <c r="V3682" s="1703"/>
      <c r="X3682" s="1703"/>
    </row>
    <row r="3683" spans="15:24" x14ac:dyDescent="0.55000000000000004">
      <c r="O3683" s="1703"/>
      <c r="V3683" s="1703"/>
      <c r="X3683" s="1703"/>
    </row>
    <row r="3684" spans="15:24" x14ac:dyDescent="0.55000000000000004">
      <c r="O3684" s="1703"/>
      <c r="V3684" s="1703"/>
      <c r="X3684" s="1703"/>
    </row>
    <row r="3685" spans="15:24" x14ac:dyDescent="0.55000000000000004">
      <c r="O3685" s="1703"/>
      <c r="V3685" s="1703"/>
      <c r="X3685" s="1703"/>
    </row>
    <row r="3686" spans="15:24" x14ac:dyDescent="0.55000000000000004">
      <c r="O3686" s="1703"/>
      <c r="V3686" s="1703"/>
      <c r="X3686" s="1703"/>
    </row>
    <row r="3687" spans="15:24" x14ac:dyDescent="0.55000000000000004">
      <c r="O3687" s="1703"/>
      <c r="V3687" s="1703"/>
      <c r="X3687" s="1703"/>
    </row>
    <row r="3688" spans="15:24" x14ac:dyDescent="0.55000000000000004">
      <c r="O3688" s="1703"/>
      <c r="V3688" s="1703"/>
      <c r="X3688" s="1703"/>
    </row>
    <row r="3689" spans="15:24" x14ac:dyDescent="0.55000000000000004">
      <c r="O3689" s="1703"/>
      <c r="V3689" s="1703"/>
      <c r="X3689" s="1703"/>
    </row>
    <row r="3690" spans="15:24" x14ac:dyDescent="0.55000000000000004">
      <c r="O3690" s="1703"/>
      <c r="V3690" s="1703"/>
      <c r="X3690" s="1703"/>
    </row>
    <row r="3691" spans="15:24" x14ac:dyDescent="0.55000000000000004">
      <c r="O3691" s="1703"/>
      <c r="V3691" s="1703"/>
      <c r="X3691" s="1703"/>
    </row>
    <row r="3692" spans="15:24" x14ac:dyDescent="0.55000000000000004">
      <c r="O3692" s="1703"/>
      <c r="V3692" s="1703"/>
      <c r="X3692" s="1703"/>
    </row>
    <row r="3693" spans="15:24" x14ac:dyDescent="0.55000000000000004">
      <c r="O3693" s="1703"/>
      <c r="V3693" s="1703"/>
      <c r="X3693" s="1703"/>
    </row>
    <row r="3694" spans="15:24" x14ac:dyDescent="0.55000000000000004">
      <c r="O3694" s="1703"/>
      <c r="V3694" s="1703"/>
      <c r="X3694" s="1703"/>
    </row>
    <row r="3695" spans="15:24" x14ac:dyDescent="0.55000000000000004">
      <c r="O3695" s="1703"/>
      <c r="V3695" s="1703"/>
      <c r="X3695" s="1703"/>
    </row>
    <row r="3696" spans="15:24" x14ac:dyDescent="0.55000000000000004">
      <c r="O3696" s="1703"/>
      <c r="V3696" s="1703"/>
      <c r="X3696" s="1703"/>
    </row>
    <row r="3697" spans="15:24" x14ac:dyDescent="0.55000000000000004">
      <c r="O3697" s="1703"/>
      <c r="V3697" s="1703"/>
      <c r="X3697" s="1703"/>
    </row>
    <row r="3698" spans="15:24" x14ac:dyDescent="0.55000000000000004">
      <c r="O3698" s="1703"/>
      <c r="V3698" s="1703"/>
      <c r="X3698" s="1703"/>
    </row>
    <row r="3699" spans="15:24" x14ac:dyDescent="0.55000000000000004">
      <c r="O3699" s="1703"/>
      <c r="V3699" s="1703"/>
      <c r="X3699" s="1703"/>
    </row>
    <row r="3700" spans="15:24" x14ac:dyDescent="0.55000000000000004">
      <c r="O3700" s="1703"/>
      <c r="V3700" s="1703"/>
      <c r="X3700" s="1703"/>
    </row>
    <row r="3701" spans="15:24" x14ac:dyDescent="0.55000000000000004">
      <c r="O3701" s="1703"/>
      <c r="V3701" s="1703"/>
      <c r="X3701" s="1703"/>
    </row>
    <row r="3702" spans="15:24" x14ac:dyDescent="0.55000000000000004">
      <c r="O3702" s="1703"/>
      <c r="V3702" s="1703"/>
      <c r="X3702" s="1703"/>
    </row>
    <row r="3703" spans="15:24" x14ac:dyDescent="0.55000000000000004">
      <c r="O3703" s="1703"/>
      <c r="V3703" s="1703"/>
      <c r="X3703" s="1703"/>
    </row>
    <row r="3704" spans="15:24" x14ac:dyDescent="0.55000000000000004">
      <c r="O3704" s="1703"/>
      <c r="V3704" s="1703"/>
      <c r="X3704" s="1703"/>
    </row>
    <row r="3705" spans="15:24" x14ac:dyDescent="0.55000000000000004">
      <c r="O3705" s="1703"/>
      <c r="V3705" s="1703"/>
      <c r="X3705" s="1703"/>
    </row>
    <row r="3706" spans="15:24" x14ac:dyDescent="0.55000000000000004">
      <c r="O3706" s="1703"/>
      <c r="V3706" s="1703"/>
      <c r="X3706" s="1703"/>
    </row>
    <row r="3707" spans="15:24" x14ac:dyDescent="0.55000000000000004">
      <c r="O3707" s="1703"/>
      <c r="V3707" s="1703"/>
      <c r="X3707" s="1703"/>
    </row>
    <row r="3708" spans="15:24" x14ac:dyDescent="0.55000000000000004">
      <c r="O3708" s="1703"/>
      <c r="V3708" s="1703"/>
      <c r="X3708" s="1703"/>
    </row>
    <row r="3709" spans="15:24" x14ac:dyDescent="0.55000000000000004">
      <c r="O3709" s="1703"/>
      <c r="V3709" s="1703"/>
      <c r="X3709" s="1703"/>
    </row>
    <row r="3710" spans="15:24" x14ac:dyDescent="0.55000000000000004">
      <c r="O3710" s="1703"/>
      <c r="V3710" s="1703"/>
      <c r="X3710" s="1703"/>
    </row>
    <row r="3711" spans="15:24" x14ac:dyDescent="0.55000000000000004">
      <c r="O3711" s="1703"/>
      <c r="V3711" s="1703"/>
      <c r="X3711" s="1703"/>
    </row>
    <row r="3712" spans="15:24" x14ac:dyDescent="0.55000000000000004">
      <c r="O3712" s="1703"/>
      <c r="V3712" s="1703"/>
      <c r="X3712" s="1703"/>
    </row>
    <row r="3713" spans="15:24" x14ac:dyDescent="0.55000000000000004">
      <c r="O3713" s="1703"/>
      <c r="V3713" s="1703"/>
      <c r="X3713" s="1703"/>
    </row>
    <row r="3714" spans="15:24" x14ac:dyDescent="0.55000000000000004">
      <c r="O3714" s="1703"/>
      <c r="V3714" s="1703"/>
      <c r="X3714" s="1703"/>
    </row>
    <row r="3715" spans="15:24" x14ac:dyDescent="0.55000000000000004">
      <c r="O3715" s="1703"/>
      <c r="V3715" s="1703"/>
      <c r="X3715" s="1703"/>
    </row>
    <row r="3716" spans="15:24" x14ac:dyDescent="0.55000000000000004">
      <c r="O3716" s="1703"/>
      <c r="V3716" s="1703"/>
      <c r="X3716" s="1703"/>
    </row>
    <row r="3717" spans="15:24" x14ac:dyDescent="0.55000000000000004">
      <c r="O3717" s="1703"/>
      <c r="V3717" s="1703"/>
      <c r="X3717" s="1703"/>
    </row>
    <row r="3718" spans="15:24" x14ac:dyDescent="0.55000000000000004">
      <c r="O3718" s="1703"/>
      <c r="V3718" s="1703"/>
      <c r="X3718" s="1703"/>
    </row>
    <row r="3719" spans="15:24" x14ac:dyDescent="0.55000000000000004">
      <c r="O3719" s="1703"/>
      <c r="V3719" s="1703"/>
      <c r="X3719" s="1703"/>
    </row>
    <row r="3720" spans="15:24" x14ac:dyDescent="0.55000000000000004">
      <c r="O3720" s="1703"/>
      <c r="V3720" s="1703"/>
      <c r="X3720" s="1703"/>
    </row>
    <row r="3721" spans="15:24" x14ac:dyDescent="0.55000000000000004">
      <c r="O3721" s="1703"/>
      <c r="V3721" s="1703"/>
      <c r="X3721" s="1703"/>
    </row>
    <row r="3722" spans="15:24" x14ac:dyDescent="0.55000000000000004">
      <c r="O3722" s="1703"/>
      <c r="V3722" s="1703"/>
      <c r="X3722" s="1703"/>
    </row>
    <row r="3723" spans="15:24" x14ac:dyDescent="0.55000000000000004">
      <c r="O3723" s="1703"/>
      <c r="V3723" s="1703"/>
      <c r="X3723" s="1703"/>
    </row>
    <row r="3724" spans="15:24" x14ac:dyDescent="0.55000000000000004">
      <c r="O3724" s="1703"/>
      <c r="V3724" s="1703"/>
      <c r="X3724" s="1703"/>
    </row>
    <row r="3725" spans="15:24" x14ac:dyDescent="0.55000000000000004">
      <c r="O3725" s="1703"/>
      <c r="V3725" s="1703"/>
      <c r="X3725" s="1703"/>
    </row>
    <row r="3726" spans="15:24" x14ac:dyDescent="0.55000000000000004">
      <c r="O3726" s="1703"/>
      <c r="V3726" s="1703"/>
      <c r="X3726" s="1703"/>
    </row>
    <row r="3727" spans="15:24" x14ac:dyDescent="0.55000000000000004">
      <c r="O3727" s="1703"/>
      <c r="V3727" s="1703"/>
      <c r="X3727" s="1703"/>
    </row>
    <row r="3728" spans="15:24" x14ac:dyDescent="0.55000000000000004">
      <c r="O3728" s="1703"/>
      <c r="V3728" s="1703"/>
      <c r="X3728" s="1703"/>
    </row>
    <row r="3729" spans="15:24" x14ac:dyDescent="0.55000000000000004">
      <c r="O3729" s="1703"/>
      <c r="V3729" s="1703"/>
      <c r="X3729" s="1703"/>
    </row>
    <row r="3730" spans="15:24" x14ac:dyDescent="0.55000000000000004">
      <c r="O3730" s="1703"/>
      <c r="V3730" s="1703"/>
      <c r="X3730" s="1703"/>
    </row>
    <row r="3731" spans="15:24" x14ac:dyDescent="0.55000000000000004">
      <c r="O3731" s="1703"/>
      <c r="V3731" s="1703"/>
      <c r="X3731" s="1703"/>
    </row>
    <row r="3732" spans="15:24" x14ac:dyDescent="0.55000000000000004">
      <c r="O3732" s="1703"/>
      <c r="V3732" s="1703"/>
      <c r="X3732" s="1703"/>
    </row>
    <row r="3733" spans="15:24" x14ac:dyDescent="0.55000000000000004">
      <c r="O3733" s="1703"/>
      <c r="V3733" s="1703"/>
      <c r="X3733" s="1703"/>
    </row>
    <row r="3734" spans="15:24" x14ac:dyDescent="0.55000000000000004">
      <c r="O3734" s="1703"/>
      <c r="V3734" s="1703"/>
      <c r="X3734" s="1703"/>
    </row>
    <row r="3735" spans="15:24" x14ac:dyDescent="0.55000000000000004">
      <c r="O3735" s="1703"/>
      <c r="V3735" s="1703"/>
      <c r="X3735" s="1703"/>
    </row>
    <row r="3736" spans="15:24" x14ac:dyDescent="0.55000000000000004">
      <c r="O3736" s="1703"/>
      <c r="V3736" s="1703"/>
      <c r="X3736" s="1703"/>
    </row>
    <row r="3737" spans="15:24" x14ac:dyDescent="0.55000000000000004">
      <c r="O3737" s="1703"/>
      <c r="V3737" s="1703"/>
      <c r="X3737" s="1703"/>
    </row>
    <row r="3738" spans="15:24" x14ac:dyDescent="0.55000000000000004">
      <c r="O3738" s="1703"/>
      <c r="V3738" s="1703"/>
      <c r="X3738" s="1703"/>
    </row>
    <row r="3739" spans="15:24" x14ac:dyDescent="0.55000000000000004">
      <c r="O3739" s="1703"/>
      <c r="V3739" s="1703"/>
      <c r="X3739" s="1703"/>
    </row>
    <row r="3740" spans="15:24" x14ac:dyDescent="0.55000000000000004">
      <c r="O3740" s="1703"/>
      <c r="V3740" s="1703"/>
      <c r="X3740" s="1703"/>
    </row>
    <row r="3741" spans="15:24" x14ac:dyDescent="0.55000000000000004">
      <c r="O3741" s="1703"/>
      <c r="V3741" s="1703"/>
      <c r="X3741" s="1703"/>
    </row>
    <row r="3742" spans="15:24" x14ac:dyDescent="0.55000000000000004">
      <c r="O3742" s="1703"/>
      <c r="V3742" s="1703"/>
      <c r="X3742" s="1703"/>
    </row>
    <row r="3743" spans="15:24" x14ac:dyDescent="0.55000000000000004">
      <c r="O3743" s="1703"/>
      <c r="V3743" s="1703"/>
      <c r="X3743" s="1703"/>
    </row>
    <row r="3744" spans="15:24" x14ac:dyDescent="0.55000000000000004">
      <c r="O3744" s="1703"/>
      <c r="V3744" s="1703"/>
      <c r="X3744" s="1703"/>
    </row>
    <row r="3745" spans="15:24" x14ac:dyDescent="0.55000000000000004">
      <c r="O3745" s="1703"/>
      <c r="V3745" s="1703"/>
      <c r="X3745" s="1703"/>
    </row>
    <row r="3746" spans="15:24" x14ac:dyDescent="0.55000000000000004">
      <c r="O3746" s="1703"/>
      <c r="V3746" s="1703"/>
      <c r="X3746" s="1703"/>
    </row>
    <row r="3747" spans="15:24" x14ac:dyDescent="0.55000000000000004">
      <c r="O3747" s="1703"/>
      <c r="V3747" s="1703"/>
      <c r="X3747" s="1703"/>
    </row>
    <row r="3748" spans="15:24" x14ac:dyDescent="0.55000000000000004">
      <c r="O3748" s="1703"/>
      <c r="V3748" s="1703"/>
      <c r="X3748" s="1703"/>
    </row>
    <row r="3749" spans="15:24" x14ac:dyDescent="0.55000000000000004">
      <c r="O3749" s="1703"/>
      <c r="V3749" s="1703"/>
      <c r="X3749" s="1703"/>
    </row>
    <row r="3750" spans="15:24" x14ac:dyDescent="0.55000000000000004">
      <c r="O3750" s="1703"/>
      <c r="V3750" s="1703"/>
      <c r="X3750" s="1703"/>
    </row>
    <row r="3751" spans="15:24" x14ac:dyDescent="0.55000000000000004">
      <c r="O3751" s="1703"/>
      <c r="V3751" s="1703"/>
      <c r="X3751" s="1703"/>
    </row>
    <row r="3752" spans="15:24" x14ac:dyDescent="0.55000000000000004">
      <c r="O3752" s="1703"/>
      <c r="V3752" s="1703"/>
      <c r="X3752" s="1703"/>
    </row>
    <row r="3753" spans="15:24" x14ac:dyDescent="0.55000000000000004">
      <c r="O3753" s="1703"/>
      <c r="V3753" s="1703"/>
      <c r="X3753" s="1703"/>
    </row>
    <row r="3754" spans="15:24" x14ac:dyDescent="0.55000000000000004">
      <c r="O3754" s="1703"/>
      <c r="V3754" s="1703"/>
      <c r="X3754" s="1703"/>
    </row>
    <row r="3755" spans="15:24" x14ac:dyDescent="0.55000000000000004">
      <c r="O3755" s="1703"/>
      <c r="V3755" s="1703"/>
      <c r="X3755" s="1703"/>
    </row>
    <row r="3756" spans="15:24" x14ac:dyDescent="0.55000000000000004">
      <c r="O3756" s="1703"/>
      <c r="V3756" s="1703"/>
      <c r="X3756" s="1703"/>
    </row>
    <row r="3757" spans="15:24" x14ac:dyDescent="0.55000000000000004">
      <c r="O3757" s="1703"/>
      <c r="V3757" s="1703"/>
      <c r="X3757" s="1703"/>
    </row>
    <row r="3758" spans="15:24" x14ac:dyDescent="0.55000000000000004">
      <c r="O3758" s="1703"/>
      <c r="V3758" s="1703"/>
      <c r="X3758" s="1703"/>
    </row>
    <row r="3759" spans="15:24" x14ac:dyDescent="0.55000000000000004">
      <c r="O3759" s="1703"/>
      <c r="V3759" s="1703"/>
      <c r="X3759" s="1703"/>
    </row>
    <row r="3760" spans="15:24" x14ac:dyDescent="0.55000000000000004">
      <c r="O3760" s="1703"/>
      <c r="V3760" s="1703"/>
      <c r="X3760" s="1703"/>
    </row>
    <row r="3761" spans="15:24" x14ac:dyDescent="0.55000000000000004">
      <c r="O3761" s="1703"/>
      <c r="V3761" s="1703"/>
      <c r="X3761" s="1703"/>
    </row>
    <row r="3762" spans="15:24" x14ac:dyDescent="0.55000000000000004">
      <c r="O3762" s="1703"/>
      <c r="V3762" s="1703"/>
      <c r="X3762" s="1703"/>
    </row>
    <row r="3763" spans="15:24" x14ac:dyDescent="0.55000000000000004">
      <c r="O3763" s="1703"/>
      <c r="V3763" s="1703"/>
      <c r="X3763" s="1703"/>
    </row>
    <row r="3764" spans="15:24" x14ac:dyDescent="0.55000000000000004">
      <c r="O3764" s="1703"/>
      <c r="V3764" s="1703"/>
      <c r="X3764" s="1703"/>
    </row>
    <row r="3765" spans="15:24" x14ac:dyDescent="0.55000000000000004">
      <c r="O3765" s="1703"/>
      <c r="V3765" s="1703"/>
      <c r="X3765" s="1703"/>
    </row>
    <row r="3766" spans="15:24" x14ac:dyDescent="0.55000000000000004">
      <c r="O3766" s="1703"/>
      <c r="V3766" s="1703"/>
      <c r="X3766" s="1703"/>
    </row>
    <row r="3767" spans="15:24" x14ac:dyDescent="0.55000000000000004">
      <c r="O3767" s="1703"/>
      <c r="V3767" s="1703"/>
      <c r="X3767" s="1703"/>
    </row>
    <row r="3768" spans="15:24" x14ac:dyDescent="0.55000000000000004">
      <c r="O3768" s="1703"/>
      <c r="V3768" s="1703"/>
      <c r="X3768" s="1703"/>
    </row>
    <row r="3769" spans="15:24" x14ac:dyDescent="0.55000000000000004">
      <c r="O3769" s="1703"/>
      <c r="V3769" s="1703"/>
      <c r="X3769" s="1703"/>
    </row>
    <row r="3770" spans="15:24" x14ac:dyDescent="0.55000000000000004">
      <c r="O3770" s="1703"/>
      <c r="V3770" s="1703"/>
      <c r="X3770" s="1703"/>
    </row>
    <row r="3771" spans="15:24" x14ac:dyDescent="0.55000000000000004">
      <c r="O3771" s="1703"/>
      <c r="V3771" s="1703"/>
      <c r="X3771" s="1703"/>
    </row>
    <row r="3772" spans="15:24" x14ac:dyDescent="0.55000000000000004">
      <c r="O3772" s="1703"/>
      <c r="V3772" s="1703"/>
      <c r="X3772" s="1703"/>
    </row>
    <row r="3773" spans="15:24" x14ac:dyDescent="0.55000000000000004">
      <c r="O3773" s="1703"/>
      <c r="V3773" s="1703"/>
      <c r="X3773" s="1703"/>
    </row>
    <row r="3774" spans="15:24" x14ac:dyDescent="0.55000000000000004">
      <c r="O3774" s="1703"/>
      <c r="V3774" s="1703"/>
      <c r="X3774" s="1703"/>
    </row>
    <row r="3775" spans="15:24" x14ac:dyDescent="0.55000000000000004">
      <c r="O3775" s="1703"/>
      <c r="V3775" s="1703"/>
      <c r="X3775" s="1703"/>
    </row>
    <row r="3776" spans="15:24" x14ac:dyDescent="0.55000000000000004">
      <c r="O3776" s="1703"/>
      <c r="V3776" s="1703"/>
      <c r="X3776" s="1703"/>
    </row>
    <row r="3777" spans="15:24" x14ac:dyDescent="0.55000000000000004">
      <c r="O3777" s="1703"/>
      <c r="V3777" s="1703"/>
      <c r="X3777" s="1703"/>
    </row>
    <row r="3778" spans="15:24" x14ac:dyDescent="0.55000000000000004">
      <c r="O3778" s="1703"/>
      <c r="V3778" s="1703"/>
      <c r="X3778" s="1703"/>
    </row>
    <row r="3779" spans="15:24" x14ac:dyDescent="0.55000000000000004">
      <c r="O3779" s="1703"/>
      <c r="V3779" s="1703"/>
      <c r="X3779" s="1703"/>
    </row>
    <row r="3780" spans="15:24" x14ac:dyDescent="0.55000000000000004">
      <c r="O3780" s="1703"/>
      <c r="V3780" s="1703"/>
      <c r="X3780" s="1703"/>
    </row>
    <row r="3781" spans="15:24" x14ac:dyDescent="0.55000000000000004">
      <c r="O3781" s="1703"/>
      <c r="V3781" s="1703"/>
      <c r="X3781" s="1703"/>
    </row>
    <row r="3782" spans="15:24" x14ac:dyDescent="0.55000000000000004">
      <c r="O3782" s="1703"/>
      <c r="V3782" s="1703"/>
      <c r="X3782" s="1703"/>
    </row>
    <row r="3783" spans="15:24" x14ac:dyDescent="0.55000000000000004">
      <c r="O3783" s="1703"/>
      <c r="V3783" s="1703"/>
      <c r="X3783" s="1703"/>
    </row>
    <row r="3784" spans="15:24" x14ac:dyDescent="0.55000000000000004">
      <c r="O3784" s="1703"/>
      <c r="V3784" s="1703"/>
      <c r="X3784" s="1703"/>
    </row>
    <row r="3785" spans="15:24" x14ac:dyDescent="0.55000000000000004">
      <c r="O3785" s="1703"/>
      <c r="V3785" s="1703"/>
      <c r="X3785" s="1703"/>
    </row>
    <row r="3786" spans="15:24" x14ac:dyDescent="0.55000000000000004">
      <c r="O3786" s="1703"/>
      <c r="V3786" s="1703"/>
      <c r="X3786" s="1703"/>
    </row>
    <row r="3787" spans="15:24" x14ac:dyDescent="0.55000000000000004">
      <c r="O3787" s="1703"/>
      <c r="V3787" s="1703"/>
      <c r="X3787" s="1703"/>
    </row>
    <row r="3788" spans="15:24" x14ac:dyDescent="0.55000000000000004">
      <c r="O3788" s="1703"/>
      <c r="V3788" s="1703"/>
      <c r="X3788" s="1703"/>
    </row>
    <row r="3789" spans="15:24" x14ac:dyDescent="0.55000000000000004">
      <c r="O3789" s="1703"/>
      <c r="V3789" s="1703"/>
      <c r="X3789" s="1703"/>
    </row>
    <row r="3790" spans="15:24" x14ac:dyDescent="0.55000000000000004">
      <c r="O3790" s="1703"/>
      <c r="V3790" s="1703"/>
      <c r="X3790" s="1703"/>
    </row>
    <row r="3791" spans="15:24" x14ac:dyDescent="0.55000000000000004">
      <c r="O3791" s="1703"/>
      <c r="V3791" s="1703"/>
      <c r="X3791" s="1703"/>
    </row>
    <row r="3792" spans="15:24" x14ac:dyDescent="0.55000000000000004">
      <c r="O3792" s="1703"/>
      <c r="V3792" s="1703"/>
      <c r="X3792" s="1703"/>
    </row>
    <row r="3793" spans="15:24" x14ac:dyDescent="0.55000000000000004">
      <c r="O3793" s="1703"/>
      <c r="V3793" s="1703"/>
      <c r="X3793" s="1703"/>
    </row>
    <row r="3794" spans="15:24" x14ac:dyDescent="0.55000000000000004">
      <c r="O3794" s="1703"/>
      <c r="V3794" s="1703"/>
      <c r="X3794" s="1703"/>
    </row>
    <row r="3795" spans="15:24" x14ac:dyDescent="0.55000000000000004">
      <c r="O3795" s="1703"/>
      <c r="V3795" s="1703"/>
      <c r="X3795" s="1703"/>
    </row>
    <row r="3796" spans="15:24" x14ac:dyDescent="0.55000000000000004">
      <c r="O3796" s="1703"/>
      <c r="V3796" s="1703"/>
      <c r="X3796" s="1703"/>
    </row>
    <row r="3797" spans="15:24" x14ac:dyDescent="0.55000000000000004">
      <c r="O3797" s="1703"/>
      <c r="V3797" s="1703"/>
      <c r="X3797" s="1703"/>
    </row>
    <row r="3798" spans="15:24" x14ac:dyDescent="0.55000000000000004">
      <c r="O3798" s="1703"/>
      <c r="V3798" s="1703"/>
      <c r="X3798" s="1703"/>
    </row>
    <row r="3799" spans="15:24" x14ac:dyDescent="0.55000000000000004">
      <c r="O3799" s="1703"/>
      <c r="V3799" s="1703"/>
      <c r="X3799" s="1703"/>
    </row>
    <row r="3800" spans="15:24" x14ac:dyDescent="0.55000000000000004">
      <c r="O3800" s="1703"/>
      <c r="V3800" s="1703"/>
      <c r="X3800" s="1703"/>
    </row>
    <row r="3801" spans="15:24" x14ac:dyDescent="0.55000000000000004">
      <c r="O3801" s="1703"/>
      <c r="V3801" s="1703"/>
      <c r="X3801" s="1703"/>
    </row>
    <row r="3802" spans="15:24" x14ac:dyDescent="0.55000000000000004">
      <c r="O3802" s="1703"/>
      <c r="V3802" s="1703"/>
      <c r="X3802" s="1703"/>
    </row>
    <row r="3803" spans="15:24" x14ac:dyDescent="0.55000000000000004">
      <c r="O3803" s="1703"/>
      <c r="V3803" s="1703"/>
      <c r="X3803" s="1703"/>
    </row>
    <row r="3804" spans="15:24" x14ac:dyDescent="0.55000000000000004">
      <c r="O3804" s="1703"/>
      <c r="V3804" s="1703"/>
      <c r="X3804" s="1703"/>
    </row>
    <row r="3805" spans="15:24" x14ac:dyDescent="0.55000000000000004">
      <c r="O3805" s="1703"/>
      <c r="V3805" s="1703"/>
      <c r="X3805" s="1703"/>
    </row>
    <row r="3806" spans="15:24" x14ac:dyDescent="0.55000000000000004">
      <c r="O3806" s="1703"/>
      <c r="V3806" s="1703"/>
      <c r="X3806" s="1703"/>
    </row>
    <row r="3807" spans="15:24" x14ac:dyDescent="0.55000000000000004">
      <c r="O3807" s="1703"/>
      <c r="V3807" s="1703"/>
      <c r="X3807" s="1703"/>
    </row>
    <row r="3808" spans="15:24" x14ac:dyDescent="0.55000000000000004">
      <c r="O3808" s="1703"/>
      <c r="V3808" s="1703"/>
      <c r="X3808" s="1703"/>
    </row>
    <row r="3809" spans="15:24" x14ac:dyDescent="0.55000000000000004">
      <c r="O3809" s="1703"/>
      <c r="V3809" s="1703"/>
      <c r="X3809" s="1703"/>
    </row>
    <row r="3810" spans="15:24" x14ac:dyDescent="0.55000000000000004">
      <c r="O3810" s="1703"/>
      <c r="V3810" s="1703"/>
      <c r="X3810" s="1703"/>
    </row>
    <row r="3811" spans="15:24" x14ac:dyDescent="0.55000000000000004">
      <c r="O3811" s="1703"/>
      <c r="V3811" s="1703"/>
      <c r="X3811" s="1703"/>
    </row>
    <row r="3812" spans="15:24" x14ac:dyDescent="0.55000000000000004">
      <c r="O3812" s="1703"/>
      <c r="V3812" s="1703"/>
      <c r="X3812" s="1703"/>
    </row>
    <row r="3813" spans="15:24" x14ac:dyDescent="0.55000000000000004">
      <c r="O3813" s="1703"/>
      <c r="V3813" s="1703"/>
      <c r="X3813" s="1703"/>
    </row>
    <row r="3814" spans="15:24" x14ac:dyDescent="0.55000000000000004">
      <c r="O3814" s="1703"/>
      <c r="V3814" s="1703"/>
      <c r="X3814" s="1703"/>
    </row>
    <row r="3815" spans="15:24" x14ac:dyDescent="0.55000000000000004">
      <c r="O3815" s="1703"/>
      <c r="V3815" s="1703"/>
      <c r="X3815" s="1703"/>
    </row>
    <row r="3816" spans="15:24" x14ac:dyDescent="0.55000000000000004">
      <c r="O3816" s="1703"/>
      <c r="V3816" s="1703"/>
      <c r="X3816" s="1703"/>
    </row>
    <row r="3817" spans="15:24" x14ac:dyDescent="0.55000000000000004">
      <c r="O3817" s="1703"/>
      <c r="V3817" s="1703"/>
      <c r="X3817" s="1703"/>
    </row>
    <row r="3818" spans="15:24" x14ac:dyDescent="0.55000000000000004">
      <c r="O3818" s="1703"/>
      <c r="V3818" s="1703"/>
      <c r="X3818" s="1703"/>
    </row>
    <row r="3819" spans="15:24" x14ac:dyDescent="0.55000000000000004">
      <c r="O3819" s="1703"/>
      <c r="V3819" s="1703"/>
      <c r="X3819" s="1703"/>
    </row>
    <row r="3820" spans="15:24" x14ac:dyDescent="0.55000000000000004">
      <c r="O3820" s="1703"/>
      <c r="V3820" s="1703"/>
      <c r="X3820" s="1703"/>
    </row>
    <row r="3821" spans="15:24" x14ac:dyDescent="0.55000000000000004">
      <c r="O3821" s="1703"/>
      <c r="V3821" s="1703"/>
      <c r="X3821" s="1703"/>
    </row>
    <row r="3822" spans="15:24" x14ac:dyDescent="0.55000000000000004">
      <c r="O3822" s="1703"/>
      <c r="V3822" s="1703"/>
      <c r="X3822" s="1703"/>
    </row>
    <row r="3823" spans="15:24" x14ac:dyDescent="0.55000000000000004">
      <c r="O3823" s="1703"/>
      <c r="V3823" s="1703"/>
      <c r="X3823" s="1703"/>
    </row>
    <row r="3824" spans="15:24" x14ac:dyDescent="0.55000000000000004">
      <c r="O3824" s="1703"/>
      <c r="V3824" s="1703"/>
      <c r="X3824" s="1703"/>
    </row>
    <row r="3825" spans="15:24" x14ac:dyDescent="0.55000000000000004">
      <c r="O3825" s="1703"/>
      <c r="V3825" s="1703"/>
      <c r="X3825" s="1703"/>
    </row>
    <row r="3826" spans="15:24" x14ac:dyDescent="0.55000000000000004">
      <c r="O3826" s="1703"/>
      <c r="V3826" s="1703"/>
      <c r="X3826" s="1703"/>
    </row>
    <row r="3827" spans="15:24" x14ac:dyDescent="0.55000000000000004">
      <c r="O3827" s="1703"/>
      <c r="V3827" s="1703"/>
      <c r="X3827" s="1703"/>
    </row>
    <row r="3828" spans="15:24" x14ac:dyDescent="0.55000000000000004">
      <c r="O3828" s="1703"/>
      <c r="V3828" s="1703"/>
      <c r="X3828" s="1703"/>
    </row>
    <row r="3829" spans="15:24" x14ac:dyDescent="0.55000000000000004">
      <c r="O3829" s="1703"/>
      <c r="V3829" s="1703"/>
      <c r="X3829" s="1703"/>
    </row>
    <row r="3830" spans="15:24" x14ac:dyDescent="0.55000000000000004">
      <c r="O3830" s="1703"/>
      <c r="V3830" s="1703"/>
      <c r="X3830" s="1703"/>
    </row>
    <row r="3831" spans="15:24" x14ac:dyDescent="0.55000000000000004">
      <c r="O3831" s="1703"/>
      <c r="V3831" s="1703"/>
      <c r="X3831" s="1703"/>
    </row>
    <row r="3832" spans="15:24" x14ac:dyDescent="0.55000000000000004">
      <c r="O3832" s="1703"/>
      <c r="V3832" s="1703"/>
      <c r="X3832" s="1703"/>
    </row>
    <row r="3833" spans="15:24" x14ac:dyDescent="0.55000000000000004">
      <c r="O3833" s="1703"/>
      <c r="V3833" s="1703"/>
      <c r="X3833" s="1703"/>
    </row>
    <row r="3834" spans="15:24" x14ac:dyDescent="0.55000000000000004">
      <c r="O3834" s="1703"/>
      <c r="V3834" s="1703"/>
      <c r="X3834" s="1703"/>
    </row>
    <row r="3835" spans="15:24" x14ac:dyDescent="0.55000000000000004">
      <c r="O3835" s="1703"/>
      <c r="V3835" s="1703"/>
      <c r="X3835" s="1703"/>
    </row>
    <row r="3836" spans="15:24" x14ac:dyDescent="0.55000000000000004">
      <c r="O3836" s="1703"/>
      <c r="V3836" s="1703"/>
      <c r="X3836" s="1703"/>
    </row>
    <row r="3837" spans="15:24" x14ac:dyDescent="0.55000000000000004">
      <c r="O3837" s="1703"/>
      <c r="V3837" s="1703"/>
      <c r="X3837" s="1703"/>
    </row>
    <row r="3838" spans="15:24" x14ac:dyDescent="0.55000000000000004">
      <c r="O3838" s="1703"/>
      <c r="V3838" s="1703"/>
      <c r="X3838" s="1703"/>
    </row>
    <row r="3839" spans="15:24" x14ac:dyDescent="0.55000000000000004">
      <c r="O3839" s="1703"/>
      <c r="V3839" s="1703"/>
      <c r="X3839" s="1703"/>
    </row>
    <row r="3840" spans="15:24" x14ac:dyDescent="0.55000000000000004">
      <c r="O3840" s="1703"/>
      <c r="V3840" s="1703"/>
      <c r="X3840" s="1703"/>
    </row>
    <row r="3841" spans="15:24" x14ac:dyDescent="0.55000000000000004">
      <c r="O3841" s="1703"/>
      <c r="V3841" s="1703"/>
      <c r="X3841" s="1703"/>
    </row>
    <row r="3842" spans="15:24" x14ac:dyDescent="0.55000000000000004">
      <c r="O3842" s="1703"/>
      <c r="V3842" s="1703"/>
      <c r="X3842" s="1703"/>
    </row>
    <row r="3843" spans="15:24" x14ac:dyDescent="0.55000000000000004">
      <c r="O3843" s="1703"/>
      <c r="V3843" s="1703"/>
      <c r="X3843" s="1703"/>
    </row>
    <row r="3844" spans="15:24" x14ac:dyDescent="0.55000000000000004">
      <c r="O3844" s="1703"/>
      <c r="V3844" s="1703"/>
      <c r="X3844" s="1703"/>
    </row>
    <row r="3845" spans="15:24" x14ac:dyDescent="0.55000000000000004">
      <c r="O3845" s="1703"/>
      <c r="V3845" s="1703"/>
      <c r="X3845" s="1703"/>
    </row>
    <row r="3846" spans="15:24" x14ac:dyDescent="0.55000000000000004">
      <c r="O3846" s="1703"/>
      <c r="V3846" s="1703"/>
      <c r="X3846" s="1703"/>
    </row>
    <row r="3847" spans="15:24" x14ac:dyDescent="0.55000000000000004">
      <c r="O3847" s="1703"/>
      <c r="V3847" s="1703"/>
      <c r="X3847" s="1703"/>
    </row>
    <row r="3848" spans="15:24" x14ac:dyDescent="0.55000000000000004">
      <c r="O3848" s="1703"/>
      <c r="V3848" s="1703"/>
      <c r="X3848" s="1703"/>
    </row>
    <row r="3849" spans="15:24" x14ac:dyDescent="0.55000000000000004">
      <c r="O3849" s="1703"/>
      <c r="V3849" s="1703"/>
      <c r="X3849" s="1703"/>
    </row>
    <row r="3850" spans="15:24" x14ac:dyDescent="0.55000000000000004">
      <c r="O3850" s="1703"/>
      <c r="V3850" s="1703"/>
      <c r="X3850" s="1703"/>
    </row>
    <row r="3851" spans="15:24" x14ac:dyDescent="0.55000000000000004">
      <c r="O3851" s="1703"/>
      <c r="V3851" s="1703"/>
      <c r="X3851" s="1703"/>
    </row>
    <row r="3852" spans="15:24" x14ac:dyDescent="0.55000000000000004">
      <c r="O3852" s="1703"/>
      <c r="V3852" s="1703"/>
      <c r="X3852" s="1703"/>
    </row>
    <row r="3853" spans="15:24" x14ac:dyDescent="0.55000000000000004">
      <c r="O3853" s="1703"/>
      <c r="V3853" s="1703"/>
      <c r="X3853" s="1703"/>
    </row>
    <row r="3854" spans="15:24" x14ac:dyDescent="0.55000000000000004">
      <c r="O3854" s="1703"/>
      <c r="V3854" s="1703"/>
      <c r="X3854" s="1703"/>
    </row>
    <row r="3855" spans="15:24" x14ac:dyDescent="0.55000000000000004">
      <c r="O3855" s="1703"/>
      <c r="V3855" s="1703"/>
      <c r="X3855" s="1703"/>
    </row>
    <row r="3856" spans="15:24" x14ac:dyDescent="0.55000000000000004">
      <c r="O3856" s="1703"/>
      <c r="V3856" s="1703"/>
      <c r="X3856" s="1703"/>
    </row>
    <row r="3857" spans="15:24" x14ac:dyDescent="0.55000000000000004">
      <c r="O3857" s="1703"/>
      <c r="V3857" s="1703"/>
      <c r="X3857" s="1703"/>
    </row>
    <row r="3858" spans="15:24" x14ac:dyDescent="0.55000000000000004">
      <c r="O3858" s="1703"/>
      <c r="V3858" s="1703"/>
      <c r="X3858" s="1703"/>
    </row>
    <row r="3859" spans="15:24" x14ac:dyDescent="0.55000000000000004">
      <c r="O3859" s="1703"/>
      <c r="V3859" s="1703"/>
      <c r="X3859" s="1703"/>
    </row>
    <row r="3860" spans="15:24" x14ac:dyDescent="0.55000000000000004">
      <c r="O3860" s="1703"/>
      <c r="V3860" s="1703"/>
      <c r="X3860" s="1703"/>
    </row>
    <row r="3861" spans="15:24" x14ac:dyDescent="0.55000000000000004">
      <c r="O3861" s="1703"/>
      <c r="V3861" s="1703"/>
      <c r="X3861" s="1703"/>
    </row>
    <row r="3862" spans="15:24" x14ac:dyDescent="0.55000000000000004">
      <c r="O3862" s="1703"/>
      <c r="V3862" s="1703"/>
      <c r="X3862" s="1703"/>
    </row>
    <row r="3863" spans="15:24" x14ac:dyDescent="0.55000000000000004">
      <c r="O3863" s="1703"/>
      <c r="V3863" s="1703"/>
      <c r="X3863" s="1703"/>
    </row>
    <row r="3864" spans="15:24" x14ac:dyDescent="0.55000000000000004">
      <c r="O3864" s="1703"/>
      <c r="V3864" s="1703"/>
      <c r="X3864" s="1703"/>
    </row>
    <row r="3865" spans="15:24" x14ac:dyDescent="0.55000000000000004">
      <c r="O3865" s="1703"/>
      <c r="V3865" s="1703"/>
      <c r="X3865" s="1703"/>
    </row>
    <row r="3866" spans="15:24" x14ac:dyDescent="0.55000000000000004">
      <c r="O3866" s="1703"/>
      <c r="V3866" s="1703"/>
      <c r="X3866" s="1703"/>
    </row>
    <row r="3867" spans="15:24" x14ac:dyDescent="0.55000000000000004">
      <c r="O3867" s="1703"/>
      <c r="V3867" s="1703"/>
      <c r="X3867" s="1703"/>
    </row>
    <row r="3868" spans="15:24" x14ac:dyDescent="0.55000000000000004">
      <c r="O3868" s="1703"/>
      <c r="V3868" s="1703"/>
      <c r="X3868" s="1703"/>
    </row>
    <row r="3869" spans="15:24" x14ac:dyDescent="0.55000000000000004">
      <c r="O3869" s="1703"/>
      <c r="V3869" s="1703"/>
      <c r="X3869" s="1703"/>
    </row>
    <row r="3870" spans="15:24" x14ac:dyDescent="0.55000000000000004">
      <c r="O3870" s="1703"/>
      <c r="V3870" s="1703"/>
      <c r="X3870" s="1703"/>
    </row>
    <row r="3871" spans="15:24" x14ac:dyDescent="0.55000000000000004">
      <c r="O3871" s="1703"/>
      <c r="V3871" s="1703"/>
      <c r="X3871" s="1703"/>
    </row>
    <row r="3872" spans="15:24" x14ac:dyDescent="0.55000000000000004">
      <c r="O3872" s="1703"/>
      <c r="V3872" s="1703"/>
      <c r="X3872" s="1703"/>
    </row>
    <row r="3873" spans="15:24" x14ac:dyDescent="0.55000000000000004">
      <c r="O3873" s="1703"/>
      <c r="V3873" s="1703"/>
      <c r="X3873" s="1703"/>
    </row>
    <row r="3874" spans="15:24" x14ac:dyDescent="0.55000000000000004">
      <c r="O3874" s="1703"/>
      <c r="V3874" s="1703"/>
      <c r="X3874" s="1703"/>
    </row>
    <row r="3875" spans="15:24" x14ac:dyDescent="0.55000000000000004">
      <c r="O3875" s="1703"/>
      <c r="V3875" s="1703"/>
      <c r="X3875" s="1703"/>
    </row>
    <row r="3876" spans="15:24" x14ac:dyDescent="0.55000000000000004">
      <c r="O3876" s="1703"/>
      <c r="V3876" s="1703"/>
      <c r="X3876" s="1703"/>
    </row>
    <row r="3877" spans="15:24" x14ac:dyDescent="0.55000000000000004">
      <c r="O3877" s="1703"/>
      <c r="V3877" s="1703"/>
      <c r="X3877" s="1703"/>
    </row>
    <row r="3878" spans="15:24" x14ac:dyDescent="0.55000000000000004">
      <c r="O3878" s="1703"/>
      <c r="V3878" s="1703"/>
      <c r="X3878" s="1703"/>
    </row>
    <row r="3879" spans="15:24" x14ac:dyDescent="0.55000000000000004">
      <c r="O3879" s="1703"/>
      <c r="V3879" s="1703"/>
      <c r="X3879" s="1703"/>
    </row>
    <row r="3880" spans="15:24" x14ac:dyDescent="0.55000000000000004">
      <c r="O3880" s="1703"/>
      <c r="V3880" s="1703"/>
      <c r="X3880" s="1703"/>
    </row>
    <row r="3881" spans="15:24" x14ac:dyDescent="0.55000000000000004">
      <c r="O3881" s="1703"/>
      <c r="V3881" s="1703"/>
      <c r="X3881" s="1703"/>
    </row>
    <row r="3882" spans="15:24" x14ac:dyDescent="0.55000000000000004">
      <c r="O3882" s="1703"/>
      <c r="V3882" s="1703"/>
      <c r="X3882" s="1703"/>
    </row>
    <row r="3883" spans="15:24" x14ac:dyDescent="0.55000000000000004">
      <c r="O3883" s="1703"/>
      <c r="V3883" s="1703"/>
      <c r="X3883" s="1703"/>
    </row>
    <row r="3884" spans="15:24" x14ac:dyDescent="0.55000000000000004">
      <c r="O3884" s="1703"/>
      <c r="V3884" s="1703"/>
      <c r="X3884" s="1703"/>
    </row>
    <row r="3885" spans="15:24" x14ac:dyDescent="0.55000000000000004">
      <c r="O3885" s="1703"/>
      <c r="V3885" s="1703"/>
      <c r="X3885" s="1703"/>
    </row>
    <row r="3886" spans="15:24" x14ac:dyDescent="0.55000000000000004">
      <c r="O3886" s="1703"/>
      <c r="V3886" s="1703"/>
      <c r="X3886" s="1703"/>
    </row>
    <row r="3887" spans="15:24" x14ac:dyDescent="0.55000000000000004">
      <c r="O3887" s="1703"/>
      <c r="V3887" s="1703"/>
      <c r="X3887" s="1703"/>
    </row>
    <row r="3888" spans="15:24" x14ac:dyDescent="0.55000000000000004">
      <c r="O3888" s="1703"/>
      <c r="V3888" s="1703"/>
      <c r="X3888" s="1703"/>
    </row>
    <row r="3889" spans="15:24" x14ac:dyDescent="0.55000000000000004">
      <c r="O3889" s="1703"/>
      <c r="V3889" s="1703"/>
      <c r="X3889" s="1703"/>
    </row>
    <row r="3890" spans="15:24" x14ac:dyDescent="0.55000000000000004">
      <c r="O3890" s="1703"/>
      <c r="V3890" s="1703"/>
      <c r="X3890" s="1703"/>
    </row>
    <row r="3891" spans="15:24" x14ac:dyDescent="0.55000000000000004">
      <c r="O3891" s="1703"/>
      <c r="V3891" s="1703"/>
      <c r="X3891" s="1703"/>
    </row>
    <row r="3892" spans="15:24" x14ac:dyDescent="0.55000000000000004">
      <c r="O3892" s="1703"/>
      <c r="V3892" s="1703"/>
      <c r="X3892" s="1703"/>
    </row>
    <row r="3893" spans="15:24" x14ac:dyDescent="0.55000000000000004">
      <c r="O3893" s="1703"/>
      <c r="V3893" s="1703"/>
      <c r="X3893" s="1703"/>
    </row>
    <row r="3894" spans="15:24" x14ac:dyDescent="0.55000000000000004">
      <c r="O3894" s="1703"/>
      <c r="V3894" s="1703"/>
      <c r="X3894" s="1703"/>
    </row>
    <row r="3895" spans="15:24" x14ac:dyDescent="0.55000000000000004">
      <c r="O3895" s="1703"/>
      <c r="V3895" s="1703"/>
      <c r="X3895" s="1703"/>
    </row>
    <row r="3896" spans="15:24" x14ac:dyDescent="0.55000000000000004">
      <c r="O3896" s="1703"/>
      <c r="V3896" s="1703"/>
      <c r="X3896" s="1703"/>
    </row>
    <row r="3897" spans="15:24" x14ac:dyDescent="0.55000000000000004">
      <c r="O3897" s="1703"/>
      <c r="V3897" s="1703"/>
      <c r="X3897" s="1703"/>
    </row>
    <row r="3898" spans="15:24" x14ac:dyDescent="0.55000000000000004">
      <c r="O3898" s="1703"/>
      <c r="V3898" s="1703"/>
      <c r="X3898" s="1703"/>
    </row>
    <row r="3899" spans="15:24" x14ac:dyDescent="0.55000000000000004">
      <c r="O3899" s="1703"/>
      <c r="V3899" s="1703"/>
      <c r="X3899" s="1703"/>
    </row>
    <row r="3900" spans="15:24" x14ac:dyDescent="0.55000000000000004">
      <c r="O3900" s="1703"/>
      <c r="V3900" s="1703"/>
      <c r="X3900" s="1703"/>
    </row>
    <row r="3901" spans="15:24" x14ac:dyDescent="0.55000000000000004">
      <c r="O3901" s="1703"/>
      <c r="V3901" s="1703"/>
      <c r="X3901" s="1703"/>
    </row>
    <row r="3902" spans="15:24" x14ac:dyDescent="0.55000000000000004">
      <c r="O3902" s="1703"/>
      <c r="V3902" s="1703"/>
      <c r="X3902" s="1703"/>
    </row>
    <row r="3903" spans="15:24" x14ac:dyDescent="0.55000000000000004">
      <c r="O3903" s="1703"/>
      <c r="V3903" s="1703"/>
      <c r="X3903" s="1703"/>
    </row>
    <row r="3904" spans="15:24" x14ac:dyDescent="0.55000000000000004">
      <c r="O3904" s="1703"/>
      <c r="V3904" s="1703"/>
      <c r="X3904" s="1703"/>
    </row>
    <row r="3905" spans="15:24" x14ac:dyDescent="0.55000000000000004">
      <c r="O3905" s="1703"/>
      <c r="V3905" s="1703"/>
      <c r="X3905" s="1703"/>
    </row>
    <row r="3906" spans="15:24" x14ac:dyDescent="0.55000000000000004">
      <c r="O3906" s="1703"/>
      <c r="V3906" s="1703"/>
      <c r="X3906" s="1703"/>
    </row>
    <row r="3907" spans="15:24" x14ac:dyDescent="0.55000000000000004">
      <c r="O3907" s="1703"/>
      <c r="V3907" s="1703"/>
      <c r="X3907" s="1703"/>
    </row>
    <row r="3908" spans="15:24" x14ac:dyDescent="0.55000000000000004">
      <c r="O3908" s="1703"/>
      <c r="V3908" s="1703"/>
      <c r="X3908" s="1703"/>
    </row>
    <row r="3909" spans="15:24" x14ac:dyDescent="0.55000000000000004">
      <c r="O3909" s="1703"/>
      <c r="V3909" s="1703"/>
      <c r="X3909" s="1703"/>
    </row>
    <row r="3910" spans="15:24" x14ac:dyDescent="0.55000000000000004">
      <c r="O3910" s="1703"/>
      <c r="V3910" s="1703"/>
      <c r="X3910" s="1703"/>
    </row>
    <row r="3911" spans="15:24" x14ac:dyDescent="0.55000000000000004">
      <c r="O3911" s="1703"/>
      <c r="V3911" s="1703"/>
      <c r="X3911" s="1703"/>
    </row>
    <row r="3912" spans="15:24" x14ac:dyDescent="0.55000000000000004">
      <c r="O3912" s="1703"/>
      <c r="V3912" s="1703"/>
      <c r="X3912" s="1703"/>
    </row>
    <row r="3913" spans="15:24" x14ac:dyDescent="0.55000000000000004">
      <c r="O3913" s="1703"/>
      <c r="V3913" s="1703"/>
      <c r="X3913" s="1703"/>
    </row>
    <row r="3914" spans="15:24" x14ac:dyDescent="0.55000000000000004">
      <c r="O3914" s="1703"/>
      <c r="V3914" s="1703"/>
      <c r="X3914" s="1703"/>
    </row>
    <row r="3915" spans="15:24" x14ac:dyDescent="0.55000000000000004">
      <c r="O3915" s="1703"/>
      <c r="V3915" s="1703"/>
      <c r="X3915" s="1703"/>
    </row>
    <row r="3916" spans="15:24" x14ac:dyDescent="0.55000000000000004">
      <c r="O3916" s="1703"/>
      <c r="V3916" s="1703"/>
      <c r="X3916" s="1703"/>
    </row>
    <row r="3917" spans="15:24" x14ac:dyDescent="0.55000000000000004">
      <c r="O3917" s="1703"/>
      <c r="V3917" s="1703"/>
      <c r="X3917" s="1703"/>
    </row>
    <row r="3918" spans="15:24" x14ac:dyDescent="0.55000000000000004">
      <c r="O3918" s="1703"/>
      <c r="V3918" s="1703"/>
      <c r="X3918" s="1703"/>
    </row>
    <row r="3919" spans="15:24" x14ac:dyDescent="0.55000000000000004">
      <c r="O3919" s="1703"/>
      <c r="V3919" s="1703"/>
      <c r="X3919" s="1703"/>
    </row>
    <row r="3920" spans="15:24" x14ac:dyDescent="0.55000000000000004">
      <c r="O3920" s="1703"/>
      <c r="V3920" s="1703"/>
      <c r="X3920" s="1703"/>
    </row>
    <row r="3921" spans="15:24" x14ac:dyDescent="0.55000000000000004">
      <c r="O3921" s="1703"/>
      <c r="V3921" s="1703"/>
      <c r="X3921" s="1703"/>
    </row>
    <row r="3922" spans="15:24" x14ac:dyDescent="0.55000000000000004">
      <c r="O3922" s="1703"/>
      <c r="V3922" s="1703"/>
      <c r="X3922" s="1703"/>
    </row>
    <row r="3923" spans="15:24" x14ac:dyDescent="0.55000000000000004">
      <c r="O3923" s="1703"/>
      <c r="V3923" s="1703"/>
      <c r="X3923" s="1703"/>
    </row>
    <row r="3924" spans="15:24" x14ac:dyDescent="0.55000000000000004">
      <c r="O3924" s="1703"/>
      <c r="V3924" s="1703"/>
      <c r="X3924" s="1703"/>
    </row>
    <row r="3925" spans="15:24" x14ac:dyDescent="0.55000000000000004">
      <c r="O3925" s="1703"/>
      <c r="V3925" s="1703"/>
      <c r="X3925" s="1703"/>
    </row>
    <row r="3926" spans="15:24" x14ac:dyDescent="0.55000000000000004">
      <c r="O3926" s="1703"/>
      <c r="V3926" s="1703"/>
      <c r="X3926" s="1703"/>
    </row>
    <row r="3927" spans="15:24" x14ac:dyDescent="0.55000000000000004">
      <c r="O3927" s="1703"/>
      <c r="V3927" s="1703"/>
      <c r="X3927" s="1703"/>
    </row>
    <row r="3928" spans="15:24" x14ac:dyDescent="0.55000000000000004">
      <c r="O3928" s="1703"/>
      <c r="V3928" s="1703"/>
      <c r="X3928" s="1703"/>
    </row>
    <row r="3929" spans="15:24" x14ac:dyDescent="0.55000000000000004">
      <c r="O3929" s="1703"/>
      <c r="V3929" s="1703"/>
      <c r="X3929" s="1703"/>
    </row>
    <row r="3930" spans="15:24" x14ac:dyDescent="0.55000000000000004">
      <c r="O3930" s="1703"/>
      <c r="V3930" s="1703"/>
      <c r="X3930" s="1703"/>
    </row>
    <row r="3931" spans="15:24" x14ac:dyDescent="0.55000000000000004">
      <c r="O3931" s="1703"/>
      <c r="V3931" s="1703"/>
      <c r="X3931" s="1703"/>
    </row>
    <row r="3932" spans="15:24" x14ac:dyDescent="0.55000000000000004">
      <c r="O3932" s="1703"/>
      <c r="V3932" s="1703"/>
      <c r="X3932" s="1703"/>
    </row>
    <row r="3933" spans="15:24" x14ac:dyDescent="0.55000000000000004">
      <c r="O3933" s="1703"/>
      <c r="V3933" s="1703"/>
      <c r="X3933" s="1703"/>
    </row>
    <row r="3934" spans="15:24" x14ac:dyDescent="0.55000000000000004">
      <c r="O3934" s="1703"/>
      <c r="V3934" s="1703"/>
      <c r="X3934" s="1703"/>
    </row>
    <row r="3935" spans="15:24" x14ac:dyDescent="0.55000000000000004">
      <c r="O3935" s="1703"/>
      <c r="V3935" s="1703"/>
      <c r="X3935" s="1703"/>
    </row>
    <row r="3936" spans="15:24" x14ac:dyDescent="0.55000000000000004">
      <c r="O3936" s="1703"/>
      <c r="V3936" s="1703"/>
      <c r="X3936" s="1703"/>
    </row>
    <row r="3937" spans="15:24" x14ac:dyDescent="0.55000000000000004">
      <c r="O3937" s="1703"/>
      <c r="V3937" s="1703"/>
      <c r="X3937" s="1703"/>
    </row>
    <row r="3938" spans="15:24" x14ac:dyDescent="0.55000000000000004">
      <c r="O3938" s="1703"/>
      <c r="V3938" s="1703"/>
      <c r="X3938" s="1703"/>
    </row>
    <row r="3939" spans="15:24" x14ac:dyDescent="0.55000000000000004">
      <c r="O3939" s="1703"/>
      <c r="V3939" s="1703"/>
      <c r="X3939" s="1703"/>
    </row>
    <row r="3940" spans="15:24" x14ac:dyDescent="0.55000000000000004">
      <c r="O3940" s="1703"/>
      <c r="V3940" s="1703"/>
      <c r="X3940" s="1703"/>
    </row>
    <row r="3941" spans="15:24" x14ac:dyDescent="0.55000000000000004">
      <c r="O3941" s="1703"/>
      <c r="V3941" s="1703"/>
      <c r="X3941" s="1703"/>
    </row>
    <row r="3942" spans="15:24" x14ac:dyDescent="0.55000000000000004">
      <c r="O3942" s="1703"/>
      <c r="V3942" s="1703"/>
      <c r="X3942" s="1703"/>
    </row>
    <row r="3943" spans="15:24" x14ac:dyDescent="0.55000000000000004">
      <c r="O3943" s="1703"/>
      <c r="V3943" s="1703"/>
      <c r="X3943" s="1703"/>
    </row>
    <row r="3944" spans="15:24" x14ac:dyDescent="0.55000000000000004">
      <c r="O3944" s="1703"/>
      <c r="V3944" s="1703"/>
      <c r="X3944" s="1703"/>
    </row>
    <row r="3945" spans="15:24" x14ac:dyDescent="0.55000000000000004">
      <c r="O3945" s="1703"/>
      <c r="V3945" s="1703"/>
      <c r="X3945" s="1703"/>
    </row>
    <row r="3946" spans="15:24" x14ac:dyDescent="0.55000000000000004">
      <c r="O3946" s="1703"/>
      <c r="V3946" s="1703"/>
      <c r="X3946" s="1703"/>
    </row>
    <row r="3947" spans="15:24" x14ac:dyDescent="0.55000000000000004">
      <c r="O3947" s="1703"/>
      <c r="V3947" s="1703"/>
      <c r="X3947" s="1703"/>
    </row>
    <row r="3948" spans="15:24" x14ac:dyDescent="0.55000000000000004">
      <c r="O3948" s="1703"/>
      <c r="V3948" s="1703"/>
      <c r="X3948" s="1703"/>
    </row>
    <row r="3949" spans="15:24" x14ac:dyDescent="0.55000000000000004">
      <c r="O3949" s="1703"/>
      <c r="V3949" s="1703"/>
      <c r="X3949" s="1703"/>
    </row>
    <row r="3950" spans="15:24" x14ac:dyDescent="0.55000000000000004">
      <c r="O3950" s="1703"/>
      <c r="V3950" s="1703"/>
      <c r="X3950" s="1703"/>
    </row>
    <row r="3951" spans="15:24" x14ac:dyDescent="0.55000000000000004">
      <c r="O3951" s="1703"/>
      <c r="V3951" s="1703"/>
      <c r="X3951" s="1703"/>
    </row>
    <row r="3952" spans="15:24" x14ac:dyDescent="0.55000000000000004">
      <c r="O3952" s="1703"/>
      <c r="V3952" s="1703"/>
      <c r="X3952" s="1703"/>
    </row>
    <row r="3953" spans="15:24" x14ac:dyDescent="0.55000000000000004">
      <c r="O3953" s="1703"/>
      <c r="V3953" s="1703"/>
      <c r="X3953" s="1703"/>
    </row>
    <row r="3954" spans="15:24" x14ac:dyDescent="0.55000000000000004">
      <c r="O3954" s="1703"/>
      <c r="V3954" s="1703"/>
      <c r="X3954" s="1703"/>
    </row>
    <row r="3955" spans="15:24" x14ac:dyDescent="0.55000000000000004">
      <c r="O3955" s="1703"/>
      <c r="V3955" s="1703"/>
      <c r="X3955" s="1703"/>
    </row>
    <row r="3956" spans="15:24" x14ac:dyDescent="0.55000000000000004">
      <c r="O3956" s="1703"/>
      <c r="V3956" s="1703"/>
      <c r="X3956" s="1703"/>
    </row>
    <row r="3957" spans="15:24" x14ac:dyDescent="0.55000000000000004">
      <c r="O3957" s="1703"/>
      <c r="V3957" s="1703"/>
      <c r="X3957" s="1703"/>
    </row>
    <row r="3958" spans="15:24" x14ac:dyDescent="0.55000000000000004">
      <c r="O3958" s="1703"/>
      <c r="V3958" s="1703"/>
      <c r="X3958" s="1703"/>
    </row>
    <row r="3959" spans="15:24" x14ac:dyDescent="0.55000000000000004">
      <c r="O3959" s="1703"/>
      <c r="V3959" s="1703"/>
      <c r="X3959" s="1703"/>
    </row>
    <row r="3960" spans="15:24" x14ac:dyDescent="0.55000000000000004">
      <c r="O3960" s="1703"/>
      <c r="V3960" s="1703"/>
      <c r="X3960" s="1703"/>
    </row>
    <row r="3961" spans="15:24" x14ac:dyDescent="0.55000000000000004">
      <c r="O3961" s="1703"/>
      <c r="V3961" s="1703"/>
      <c r="X3961" s="1703"/>
    </row>
    <row r="3962" spans="15:24" x14ac:dyDescent="0.55000000000000004">
      <c r="O3962" s="1703"/>
      <c r="V3962" s="1703"/>
      <c r="X3962" s="1703"/>
    </row>
    <row r="3963" spans="15:24" x14ac:dyDescent="0.55000000000000004">
      <c r="O3963" s="1703"/>
      <c r="V3963" s="1703"/>
      <c r="X3963" s="1703"/>
    </row>
    <row r="3964" spans="15:24" x14ac:dyDescent="0.55000000000000004">
      <c r="O3964" s="1703"/>
      <c r="V3964" s="1703"/>
      <c r="X3964" s="1703"/>
    </row>
    <row r="3965" spans="15:24" x14ac:dyDescent="0.55000000000000004">
      <c r="O3965" s="1703"/>
      <c r="V3965" s="1703"/>
      <c r="X3965" s="1703"/>
    </row>
    <row r="3966" spans="15:24" x14ac:dyDescent="0.55000000000000004">
      <c r="O3966" s="1703"/>
      <c r="V3966" s="1703"/>
      <c r="X3966" s="1703"/>
    </row>
    <row r="3967" spans="15:24" x14ac:dyDescent="0.55000000000000004">
      <c r="O3967" s="1703"/>
      <c r="V3967" s="1703"/>
      <c r="X3967" s="1703"/>
    </row>
    <row r="3968" spans="15:24" x14ac:dyDescent="0.55000000000000004">
      <c r="O3968" s="1703"/>
      <c r="V3968" s="1703"/>
      <c r="X3968" s="1703"/>
    </row>
    <row r="3969" spans="15:24" x14ac:dyDescent="0.55000000000000004">
      <c r="O3969" s="1703"/>
      <c r="V3969" s="1703"/>
      <c r="X3969" s="1703"/>
    </row>
    <row r="3970" spans="15:24" x14ac:dyDescent="0.55000000000000004">
      <c r="O3970" s="1703"/>
      <c r="V3970" s="1703"/>
      <c r="X3970" s="1703"/>
    </row>
    <row r="3971" spans="15:24" x14ac:dyDescent="0.55000000000000004">
      <c r="O3971" s="1703"/>
      <c r="V3971" s="1703"/>
      <c r="X3971" s="1703"/>
    </row>
    <row r="3972" spans="15:24" x14ac:dyDescent="0.55000000000000004">
      <c r="O3972" s="1703"/>
      <c r="V3972" s="1703"/>
      <c r="X3972" s="1703"/>
    </row>
    <row r="3973" spans="15:24" x14ac:dyDescent="0.55000000000000004">
      <c r="O3973" s="1703"/>
      <c r="V3973" s="1703"/>
      <c r="X3973" s="1703"/>
    </row>
    <row r="3974" spans="15:24" x14ac:dyDescent="0.55000000000000004">
      <c r="O3974" s="1703"/>
      <c r="V3974" s="1703"/>
      <c r="X3974" s="1703"/>
    </row>
    <row r="3975" spans="15:24" x14ac:dyDescent="0.55000000000000004">
      <c r="O3975" s="1703"/>
      <c r="V3975" s="1703"/>
      <c r="X3975" s="1703"/>
    </row>
    <row r="3976" spans="15:24" x14ac:dyDescent="0.55000000000000004">
      <c r="O3976" s="1703"/>
      <c r="V3976" s="1703"/>
      <c r="X3976" s="1703"/>
    </row>
    <row r="3977" spans="15:24" x14ac:dyDescent="0.55000000000000004">
      <c r="O3977" s="1703"/>
      <c r="V3977" s="1703"/>
      <c r="X3977" s="1703"/>
    </row>
    <row r="3978" spans="15:24" x14ac:dyDescent="0.55000000000000004">
      <c r="O3978" s="1703"/>
      <c r="V3978" s="1703"/>
      <c r="X3978" s="1703"/>
    </row>
    <row r="3979" spans="15:24" x14ac:dyDescent="0.55000000000000004">
      <c r="O3979" s="1703"/>
      <c r="V3979" s="1703"/>
      <c r="X3979" s="1703"/>
    </row>
    <row r="3980" spans="15:24" x14ac:dyDescent="0.55000000000000004">
      <c r="O3980" s="1703"/>
      <c r="V3980" s="1703"/>
      <c r="X3980" s="1703"/>
    </row>
    <row r="3981" spans="15:24" x14ac:dyDescent="0.55000000000000004">
      <c r="O3981" s="1703"/>
      <c r="V3981" s="1703"/>
      <c r="X3981" s="1703"/>
    </row>
    <row r="3982" spans="15:24" x14ac:dyDescent="0.55000000000000004">
      <c r="O3982" s="1703"/>
      <c r="V3982" s="1703"/>
      <c r="X3982" s="1703"/>
    </row>
    <row r="3983" spans="15:24" x14ac:dyDescent="0.55000000000000004">
      <c r="O3983" s="1703"/>
      <c r="V3983" s="1703"/>
      <c r="X3983" s="1703"/>
    </row>
    <row r="3984" spans="15:24" x14ac:dyDescent="0.55000000000000004">
      <c r="O3984" s="1703"/>
      <c r="V3984" s="1703"/>
      <c r="X3984" s="1703"/>
    </row>
    <row r="3985" spans="15:24" x14ac:dyDescent="0.55000000000000004">
      <c r="O3985" s="1703"/>
      <c r="V3985" s="1703"/>
      <c r="X3985" s="1703"/>
    </row>
    <row r="3986" spans="15:24" x14ac:dyDescent="0.55000000000000004">
      <c r="O3986" s="1703"/>
      <c r="V3986" s="1703"/>
      <c r="X3986" s="1703"/>
    </row>
    <row r="3987" spans="15:24" x14ac:dyDescent="0.55000000000000004">
      <c r="O3987" s="1703"/>
      <c r="V3987" s="1703"/>
      <c r="X3987" s="1703"/>
    </row>
    <row r="3988" spans="15:24" x14ac:dyDescent="0.55000000000000004">
      <c r="O3988" s="1703"/>
      <c r="V3988" s="1703"/>
      <c r="X3988" s="1703"/>
    </row>
    <row r="3989" spans="15:24" x14ac:dyDescent="0.55000000000000004">
      <c r="O3989" s="1703"/>
      <c r="V3989" s="1703"/>
      <c r="X3989" s="1703"/>
    </row>
    <row r="3990" spans="15:24" x14ac:dyDescent="0.55000000000000004">
      <c r="O3990" s="1703"/>
      <c r="V3990" s="1703"/>
      <c r="X3990" s="1703"/>
    </row>
    <row r="3991" spans="15:24" x14ac:dyDescent="0.55000000000000004">
      <c r="O3991" s="1703"/>
      <c r="V3991" s="1703"/>
      <c r="X3991" s="1703"/>
    </row>
    <row r="3992" spans="15:24" x14ac:dyDescent="0.55000000000000004">
      <c r="O3992" s="1703"/>
      <c r="V3992" s="1703"/>
      <c r="X3992" s="1703"/>
    </row>
    <row r="3993" spans="15:24" x14ac:dyDescent="0.55000000000000004">
      <c r="O3993" s="1703"/>
      <c r="V3993" s="1703"/>
      <c r="X3993" s="1703"/>
    </row>
    <row r="3994" spans="15:24" x14ac:dyDescent="0.55000000000000004">
      <c r="O3994" s="1703"/>
      <c r="V3994" s="1703"/>
      <c r="X3994" s="1703"/>
    </row>
    <row r="3995" spans="15:24" x14ac:dyDescent="0.55000000000000004">
      <c r="O3995" s="1703"/>
      <c r="V3995" s="1703"/>
      <c r="X3995" s="1703"/>
    </row>
    <row r="3996" spans="15:24" x14ac:dyDescent="0.55000000000000004">
      <c r="O3996" s="1703"/>
      <c r="V3996" s="1703"/>
      <c r="X3996" s="1703"/>
    </row>
    <row r="3997" spans="15:24" x14ac:dyDescent="0.55000000000000004">
      <c r="O3997" s="1703"/>
      <c r="V3997" s="1703"/>
      <c r="X3997" s="1703"/>
    </row>
    <row r="3998" spans="15:24" x14ac:dyDescent="0.55000000000000004">
      <c r="O3998" s="1703"/>
      <c r="V3998" s="1703"/>
      <c r="X3998" s="1703"/>
    </row>
    <row r="3999" spans="15:24" x14ac:dyDescent="0.55000000000000004">
      <c r="O3999" s="1703"/>
      <c r="V3999" s="1703"/>
      <c r="X3999" s="1703"/>
    </row>
    <row r="4000" spans="15:24" x14ac:dyDescent="0.55000000000000004">
      <c r="O4000" s="1703"/>
      <c r="V4000" s="1703"/>
      <c r="X4000" s="1703"/>
    </row>
    <row r="4001" spans="15:24" x14ac:dyDescent="0.55000000000000004">
      <c r="O4001" s="1703"/>
      <c r="V4001" s="1703"/>
      <c r="X4001" s="1703"/>
    </row>
    <row r="4002" spans="15:24" x14ac:dyDescent="0.55000000000000004">
      <c r="O4002" s="1703"/>
      <c r="V4002" s="1703"/>
      <c r="X4002" s="1703"/>
    </row>
    <row r="4003" spans="15:24" x14ac:dyDescent="0.55000000000000004">
      <c r="O4003" s="1703"/>
      <c r="V4003" s="1703"/>
      <c r="X4003" s="1703"/>
    </row>
    <row r="4004" spans="15:24" x14ac:dyDescent="0.55000000000000004">
      <c r="O4004" s="1703"/>
      <c r="V4004" s="1703"/>
      <c r="X4004" s="1703"/>
    </row>
    <row r="4005" spans="15:24" x14ac:dyDescent="0.55000000000000004">
      <c r="O4005" s="1703"/>
      <c r="V4005" s="1703"/>
      <c r="X4005" s="1703"/>
    </row>
    <row r="4006" spans="15:24" x14ac:dyDescent="0.55000000000000004">
      <c r="O4006" s="1703"/>
      <c r="V4006" s="1703"/>
      <c r="X4006" s="1703"/>
    </row>
    <row r="4007" spans="15:24" x14ac:dyDescent="0.55000000000000004">
      <c r="O4007" s="1703"/>
      <c r="V4007" s="1703"/>
      <c r="X4007" s="1703"/>
    </row>
    <row r="4008" spans="15:24" x14ac:dyDescent="0.55000000000000004">
      <c r="O4008" s="1703"/>
      <c r="V4008" s="1703"/>
      <c r="X4008" s="1703"/>
    </row>
    <row r="4009" spans="15:24" x14ac:dyDescent="0.55000000000000004">
      <c r="O4009" s="1703"/>
      <c r="V4009" s="1703"/>
      <c r="X4009" s="1703"/>
    </row>
    <row r="4010" spans="15:24" x14ac:dyDescent="0.55000000000000004">
      <c r="O4010" s="1703"/>
      <c r="V4010" s="1703"/>
      <c r="X4010" s="1703"/>
    </row>
    <row r="4011" spans="15:24" x14ac:dyDescent="0.55000000000000004">
      <c r="O4011" s="1703"/>
      <c r="V4011" s="1703"/>
      <c r="X4011" s="1703"/>
    </row>
    <row r="4012" spans="15:24" x14ac:dyDescent="0.55000000000000004">
      <c r="O4012" s="1703"/>
      <c r="V4012" s="1703"/>
      <c r="X4012" s="1703"/>
    </row>
    <row r="4013" spans="15:24" x14ac:dyDescent="0.55000000000000004">
      <c r="O4013" s="1703"/>
      <c r="V4013" s="1703"/>
      <c r="X4013" s="1703"/>
    </row>
    <row r="4014" spans="15:24" x14ac:dyDescent="0.55000000000000004">
      <c r="O4014" s="1703"/>
      <c r="V4014" s="1703"/>
      <c r="X4014" s="1703"/>
    </row>
    <row r="4015" spans="15:24" x14ac:dyDescent="0.55000000000000004">
      <c r="O4015" s="1703"/>
      <c r="V4015" s="1703"/>
      <c r="X4015" s="1703"/>
    </row>
    <row r="4016" spans="15:24" x14ac:dyDescent="0.55000000000000004">
      <c r="O4016" s="1703"/>
      <c r="V4016" s="1703"/>
      <c r="X4016" s="1703"/>
    </row>
    <row r="4017" spans="15:24" x14ac:dyDescent="0.55000000000000004">
      <c r="O4017" s="1703"/>
      <c r="V4017" s="1703"/>
      <c r="X4017" s="1703"/>
    </row>
    <row r="4018" spans="15:24" x14ac:dyDescent="0.55000000000000004">
      <c r="O4018" s="1703"/>
      <c r="V4018" s="1703"/>
      <c r="X4018" s="1703"/>
    </row>
    <row r="4019" spans="15:24" x14ac:dyDescent="0.55000000000000004">
      <c r="O4019" s="1703"/>
      <c r="V4019" s="1703"/>
      <c r="X4019" s="1703"/>
    </row>
    <row r="4020" spans="15:24" x14ac:dyDescent="0.55000000000000004">
      <c r="O4020" s="1703"/>
      <c r="V4020" s="1703"/>
      <c r="X4020" s="1703"/>
    </row>
    <row r="4021" spans="15:24" x14ac:dyDescent="0.55000000000000004">
      <c r="O4021" s="1703"/>
      <c r="V4021" s="1703"/>
      <c r="X4021" s="1703"/>
    </row>
    <row r="4022" spans="15:24" x14ac:dyDescent="0.55000000000000004">
      <c r="O4022" s="1703"/>
      <c r="V4022" s="1703"/>
      <c r="X4022" s="1703"/>
    </row>
    <row r="4023" spans="15:24" x14ac:dyDescent="0.55000000000000004">
      <c r="O4023" s="1703"/>
      <c r="V4023" s="1703"/>
      <c r="X4023" s="1703"/>
    </row>
    <row r="4024" spans="15:24" x14ac:dyDescent="0.55000000000000004">
      <c r="O4024" s="1703"/>
      <c r="V4024" s="1703"/>
      <c r="X4024" s="1703"/>
    </row>
    <row r="4025" spans="15:24" x14ac:dyDescent="0.55000000000000004">
      <c r="O4025" s="1703"/>
      <c r="V4025" s="1703"/>
      <c r="X4025" s="1703"/>
    </row>
    <row r="4026" spans="15:24" x14ac:dyDescent="0.55000000000000004">
      <c r="O4026" s="1703"/>
      <c r="V4026" s="1703"/>
      <c r="X4026" s="1703"/>
    </row>
    <row r="4027" spans="15:24" x14ac:dyDescent="0.55000000000000004">
      <c r="O4027" s="1703"/>
      <c r="V4027" s="1703"/>
      <c r="X4027" s="1703"/>
    </row>
    <row r="4028" spans="15:24" x14ac:dyDescent="0.55000000000000004">
      <c r="O4028" s="1703"/>
      <c r="V4028" s="1703"/>
      <c r="X4028" s="1703"/>
    </row>
    <row r="4029" spans="15:24" x14ac:dyDescent="0.55000000000000004">
      <c r="O4029" s="1703"/>
      <c r="V4029" s="1703"/>
      <c r="X4029" s="1703"/>
    </row>
    <row r="4030" spans="15:24" x14ac:dyDescent="0.55000000000000004">
      <c r="O4030" s="1703"/>
      <c r="V4030" s="1703"/>
      <c r="X4030" s="1703"/>
    </row>
    <row r="4031" spans="15:24" x14ac:dyDescent="0.55000000000000004">
      <c r="O4031" s="1703"/>
      <c r="V4031" s="1703"/>
      <c r="X4031" s="1703"/>
    </row>
    <row r="4032" spans="15:24" x14ac:dyDescent="0.55000000000000004">
      <c r="O4032" s="1703"/>
      <c r="V4032" s="1703"/>
      <c r="X4032" s="1703"/>
    </row>
    <row r="4033" spans="15:24" x14ac:dyDescent="0.55000000000000004">
      <c r="O4033" s="1703"/>
      <c r="V4033" s="1703"/>
      <c r="X4033" s="1703"/>
    </row>
    <row r="4034" spans="15:24" x14ac:dyDescent="0.55000000000000004">
      <c r="O4034" s="1703"/>
      <c r="V4034" s="1703"/>
      <c r="X4034" s="1703"/>
    </row>
    <row r="4035" spans="15:24" x14ac:dyDescent="0.55000000000000004">
      <c r="O4035" s="1703"/>
      <c r="V4035" s="1703"/>
      <c r="X4035" s="1703"/>
    </row>
    <row r="4036" spans="15:24" x14ac:dyDescent="0.55000000000000004">
      <c r="O4036" s="1703"/>
      <c r="V4036" s="1703"/>
      <c r="X4036" s="1703"/>
    </row>
    <row r="4037" spans="15:24" x14ac:dyDescent="0.55000000000000004">
      <c r="O4037" s="1703"/>
      <c r="V4037" s="1703"/>
      <c r="X4037" s="1703"/>
    </row>
    <row r="4038" spans="15:24" x14ac:dyDescent="0.55000000000000004">
      <c r="O4038" s="1703"/>
      <c r="V4038" s="1703"/>
      <c r="X4038" s="1703"/>
    </row>
    <row r="4039" spans="15:24" x14ac:dyDescent="0.55000000000000004">
      <c r="O4039" s="1703"/>
      <c r="V4039" s="1703"/>
      <c r="X4039" s="1703"/>
    </row>
    <row r="4040" spans="15:24" x14ac:dyDescent="0.55000000000000004">
      <c r="O4040" s="1703"/>
      <c r="V4040" s="1703"/>
      <c r="X4040" s="1703"/>
    </row>
    <row r="4041" spans="15:24" x14ac:dyDescent="0.55000000000000004">
      <c r="O4041" s="1703"/>
      <c r="V4041" s="1703"/>
      <c r="X4041" s="1703"/>
    </row>
    <row r="4042" spans="15:24" x14ac:dyDescent="0.55000000000000004">
      <c r="O4042" s="1703"/>
      <c r="V4042" s="1703"/>
      <c r="X4042" s="1703"/>
    </row>
    <row r="4043" spans="15:24" x14ac:dyDescent="0.55000000000000004">
      <c r="O4043" s="1703"/>
      <c r="V4043" s="1703"/>
      <c r="X4043" s="1703"/>
    </row>
    <row r="4044" spans="15:24" x14ac:dyDescent="0.55000000000000004">
      <c r="O4044" s="1703"/>
      <c r="V4044" s="1703"/>
      <c r="X4044" s="1703"/>
    </row>
    <row r="4045" spans="15:24" x14ac:dyDescent="0.55000000000000004">
      <c r="O4045" s="1703"/>
      <c r="V4045" s="1703"/>
      <c r="X4045" s="1703"/>
    </row>
    <row r="4046" spans="15:24" x14ac:dyDescent="0.55000000000000004">
      <c r="O4046" s="1703"/>
      <c r="V4046" s="1703"/>
      <c r="X4046" s="1703"/>
    </row>
    <row r="4047" spans="15:24" x14ac:dyDescent="0.55000000000000004">
      <c r="O4047" s="1703"/>
      <c r="V4047" s="1703"/>
      <c r="X4047" s="1703"/>
    </row>
    <row r="4048" spans="15:24" x14ac:dyDescent="0.55000000000000004">
      <c r="O4048" s="1703"/>
      <c r="V4048" s="1703"/>
      <c r="X4048" s="1703"/>
    </row>
    <row r="4049" spans="15:24" x14ac:dyDescent="0.55000000000000004">
      <c r="O4049" s="1703"/>
      <c r="V4049" s="1703"/>
      <c r="X4049" s="1703"/>
    </row>
    <row r="4050" spans="15:24" x14ac:dyDescent="0.55000000000000004">
      <c r="O4050" s="1703"/>
      <c r="V4050" s="1703"/>
      <c r="X4050" s="1703"/>
    </row>
    <row r="4051" spans="15:24" x14ac:dyDescent="0.55000000000000004">
      <c r="O4051" s="1703"/>
      <c r="V4051" s="1703"/>
      <c r="X4051" s="1703"/>
    </row>
    <row r="4052" spans="15:24" x14ac:dyDescent="0.55000000000000004">
      <c r="O4052" s="1703"/>
      <c r="V4052" s="1703"/>
      <c r="X4052" s="1703"/>
    </row>
    <row r="4053" spans="15:24" x14ac:dyDescent="0.55000000000000004">
      <c r="O4053" s="1703"/>
      <c r="V4053" s="1703"/>
      <c r="X4053" s="1703"/>
    </row>
    <row r="4054" spans="15:24" x14ac:dyDescent="0.55000000000000004">
      <c r="O4054" s="1703"/>
      <c r="V4054" s="1703"/>
      <c r="X4054" s="1703"/>
    </row>
    <row r="4055" spans="15:24" x14ac:dyDescent="0.55000000000000004">
      <c r="O4055" s="1703"/>
      <c r="V4055" s="1703"/>
      <c r="X4055" s="1703"/>
    </row>
    <row r="4056" spans="15:24" x14ac:dyDescent="0.55000000000000004">
      <c r="O4056" s="1703"/>
      <c r="V4056" s="1703"/>
      <c r="X4056" s="1703"/>
    </row>
    <row r="4057" spans="15:24" x14ac:dyDescent="0.55000000000000004">
      <c r="O4057" s="1703"/>
      <c r="V4057" s="1703"/>
      <c r="X4057" s="1703"/>
    </row>
    <row r="4058" spans="15:24" x14ac:dyDescent="0.55000000000000004">
      <c r="O4058" s="1703"/>
      <c r="V4058" s="1703"/>
      <c r="X4058" s="1703"/>
    </row>
    <row r="4059" spans="15:24" x14ac:dyDescent="0.55000000000000004">
      <c r="O4059" s="1703"/>
      <c r="V4059" s="1703"/>
      <c r="X4059" s="1703"/>
    </row>
    <row r="4060" spans="15:24" x14ac:dyDescent="0.55000000000000004">
      <c r="O4060" s="1703"/>
      <c r="V4060" s="1703"/>
      <c r="X4060" s="1703"/>
    </row>
    <row r="4061" spans="15:24" x14ac:dyDescent="0.55000000000000004">
      <c r="O4061" s="1703"/>
      <c r="V4061" s="1703"/>
      <c r="X4061" s="1703"/>
    </row>
    <row r="4062" spans="15:24" x14ac:dyDescent="0.55000000000000004">
      <c r="O4062" s="1703"/>
      <c r="V4062" s="1703"/>
      <c r="X4062" s="1703"/>
    </row>
    <row r="4063" spans="15:24" x14ac:dyDescent="0.55000000000000004">
      <c r="O4063" s="1703"/>
      <c r="V4063" s="1703"/>
      <c r="X4063" s="1703"/>
    </row>
    <row r="4064" spans="15:24" x14ac:dyDescent="0.55000000000000004">
      <c r="O4064" s="1703"/>
      <c r="V4064" s="1703"/>
      <c r="X4064" s="1703"/>
    </row>
    <row r="4065" spans="15:24" x14ac:dyDescent="0.55000000000000004">
      <c r="O4065" s="1703"/>
      <c r="V4065" s="1703"/>
      <c r="X4065" s="1703"/>
    </row>
    <row r="4066" spans="15:24" x14ac:dyDescent="0.55000000000000004">
      <c r="O4066" s="1703"/>
      <c r="V4066" s="1703"/>
      <c r="X4066" s="1703"/>
    </row>
    <row r="4067" spans="15:24" x14ac:dyDescent="0.55000000000000004">
      <c r="O4067" s="1703"/>
      <c r="V4067" s="1703"/>
      <c r="X4067" s="1703"/>
    </row>
    <row r="4068" spans="15:24" x14ac:dyDescent="0.55000000000000004">
      <c r="O4068" s="1703"/>
      <c r="V4068" s="1703"/>
      <c r="X4068" s="1703"/>
    </row>
    <row r="4069" spans="15:24" x14ac:dyDescent="0.55000000000000004">
      <c r="O4069" s="1703"/>
      <c r="V4069" s="1703"/>
      <c r="X4069" s="1703"/>
    </row>
    <row r="4070" spans="15:24" x14ac:dyDescent="0.55000000000000004">
      <c r="O4070" s="1703"/>
      <c r="V4070" s="1703"/>
      <c r="X4070" s="1703"/>
    </row>
    <row r="4071" spans="15:24" x14ac:dyDescent="0.55000000000000004">
      <c r="O4071" s="1703"/>
      <c r="V4071" s="1703"/>
      <c r="X4071" s="1703"/>
    </row>
    <row r="4072" spans="15:24" x14ac:dyDescent="0.55000000000000004">
      <c r="O4072" s="1703"/>
      <c r="V4072" s="1703"/>
      <c r="X4072" s="1703"/>
    </row>
    <row r="4073" spans="15:24" x14ac:dyDescent="0.55000000000000004">
      <c r="O4073" s="1703"/>
      <c r="V4073" s="1703"/>
      <c r="X4073" s="1703"/>
    </row>
    <row r="4074" spans="15:24" x14ac:dyDescent="0.55000000000000004">
      <c r="O4074" s="1703"/>
      <c r="V4074" s="1703"/>
      <c r="X4074" s="1703"/>
    </row>
    <row r="4075" spans="15:24" x14ac:dyDescent="0.55000000000000004">
      <c r="O4075" s="1703"/>
      <c r="V4075" s="1703"/>
      <c r="X4075" s="1703"/>
    </row>
    <row r="4076" spans="15:24" x14ac:dyDescent="0.55000000000000004">
      <c r="O4076" s="1703"/>
      <c r="V4076" s="1703"/>
      <c r="X4076" s="1703"/>
    </row>
    <row r="4077" spans="15:24" x14ac:dyDescent="0.55000000000000004">
      <c r="O4077" s="1703"/>
      <c r="V4077" s="1703"/>
      <c r="X4077" s="1703"/>
    </row>
    <row r="4078" spans="15:24" x14ac:dyDescent="0.55000000000000004">
      <c r="O4078" s="1703"/>
      <c r="V4078" s="1703"/>
      <c r="X4078" s="1703"/>
    </row>
    <row r="4079" spans="15:24" x14ac:dyDescent="0.55000000000000004">
      <c r="O4079" s="1703"/>
      <c r="V4079" s="1703"/>
      <c r="X4079" s="1703"/>
    </row>
    <row r="4080" spans="15:24" x14ac:dyDescent="0.55000000000000004">
      <c r="O4080" s="1703"/>
      <c r="V4080" s="1703"/>
      <c r="X4080" s="1703"/>
    </row>
    <row r="4081" spans="15:24" x14ac:dyDescent="0.55000000000000004">
      <c r="O4081" s="1703"/>
      <c r="V4081" s="1703"/>
      <c r="X4081" s="1703"/>
    </row>
    <row r="4082" spans="15:24" x14ac:dyDescent="0.55000000000000004">
      <c r="O4082" s="1703"/>
      <c r="V4082" s="1703"/>
      <c r="X4082" s="1703"/>
    </row>
    <row r="4083" spans="15:24" x14ac:dyDescent="0.55000000000000004">
      <c r="O4083" s="1703"/>
      <c r="V4083" s="1703"/>
      <c r="X4083" s="1703"/>
    </row>
    <row r="4084" spans="15:24" x14ac:dyDescent="0.55000000000000004">
      <c r="O4084" s="1703"/>
      <c r="V4084" s="1703"/>
      <c r="X4084" s="1703"/>
    </row>
    <row r="4085" spans="15:24" x14ac:dyDescent="0.55000000000000004">
      <c r="O4085" s="1703"/>
      <c r="V4085" s="1703"/>
      <c r="X4085" s="1703"/>
    </row>
    <row r="4086" spans="15:24" x14ac:dyDescent="0.55000000000000004">
      <c r="O4086" s="1703"/>
      <c r="V4086" s="1703"/>
      <c r="X4086" s="1703"/>
    </row>
    <row r="4087" spans="15:24" x14ac:dyDescent="0.55000000000000004">
      <c r="O4087" s="1703"/>
      <c r="V4087" s="1703"/>
      <c r="X4087" s="1703"/>
    </row>
    <row r="4088" spans="15:24" x14ac:dyDescent="0.55000000000000004">
      <c r="O4088" s="1703"/>
      <c r="V4088" s="1703"/>
      <c r="X4088" s="1703"/>
    </row>
    <row r="4089" spans="15:24" x14ac:dyDescent="0.55000000000000004">
      <c r="O4089" s="1703"/>
      <c r="V4089" s="1703"/>
      <c r="X4089" s="1703"/>
    </row>
    <row r="4090" spans="15:24" x14ac:dyDescent="0.55000000000000004">
      <c r="O4090" s="1703"/>
      <c r="V4090" s="1703"/>
      <c r="X4090" s="1703"/>
    </row>
    <row r="4091" spans="15:24" x14ac:dyDescent="0.55000000000000004">
      <c r="O4091" s="1703"/>
      <c r="V4091" s="1703"/>
      <c r="X4091" s="1703"/>
    </row>
    <row r="4092" spans="15:24" x14ac:dyDescent="0.55000000000000004">
      <c r="O4092" s="1703"/>
      <c r="V4092" s="1703"/>
      <c r="X4092" s="1703"/>
    </row>
    <row r="4093" spans="15:24" x14ac:dyDescent="0.55000000000000004">
      <c r="O4093" s="1703"/>
      <c r="V4093" s="1703"/>
      <c r="X4093" s="1703"/>
    </row>
    <row r="4094" spans="15:24" x14ac:dyDescent="0.55000000000000004">
      <c r="O4094" s="1703"/>
      <c r="V4094" s="1703"/>
      <c r="X4094" s="1703"/>
    </row>
    <row r="4095" spans="15:24" x14ac:dyDescent="0.55000000000000004">
      <c r="O4095" s="1703"/>
      <c r="V4095" s="1703"/>
      <c r="X4095" s="1703"/>
    </row>
    <row r="4096" spans="15:24" x14ac:dyDescent="0.55000000000000004">
      <c r="O4096" s="1703"/>
      <c r="V4096" s="1703"/>
      <c r="X4096" s="1703"/>
    </row>
    <row r="4097" spans="15:24" x14ac:dyDescent="0.55000000000000004">
      <c r="O4097" s="1703"/>
      <c r="V4097" s="1703"/>
      <c r="X4097" s="1703"/>
    </row>
    <row r="4098" spans="15:24" x14ac:dyDescent="0.55000000000000004">
      <c r="O4098" s="1703"/>
      <c r="V4098" s="1703"/>
      <c r="X4098" s="1703"/>
    </row>
    <row r="4099" spans="15:24" x14ac:dyDescent="0.55000000000000004">
      <c r="O4099" s="1703"/>
      <c r="V4099" s="1703"/>
      <c r="X4099" s="1703"/>
    </row>
    <row r="4100" spans="15:24" x14ac:dyDescent="0.55000000000000004">
      <c r="O4100" s="1703"/>
      <c r="V4100" s="1703"/>
      <c r="X4100" s="1703"/>
    </row>
    <row r="4101" spans="15:24" x14ac:dyDescent="0.55000000000000004">
      <c r="O4101" s="1703"/>
      <c r="V4101" s="1703"/>
      <c r="X4101" s="1703"/>
    </row>
    <row r="4102" spans="15:24" x14ac:dyDescent="0.55000000000000004">
      <c r="O4102" s="1703"/>
      <c r="V4102" s="1703"/>
      <c r="X4102" s="1703"/>
    </row>
    <row r="4103" spans="15:24" x14ac:dyDescent="0.55000000000000004">
      <c r="O4103" s="1703"/>
      <c r="V4103" s="1703"/>
      <c r="X4103" s="1703"/>
    </row>
    <row r="4104" spans="15:24" x14ac:dyDescent="0.55000000000000004">
      <c r="O4104" s="1703"/>
      <c r="V4104" s="1703"/>
      <c r="X4104" s="1703"/>
    </row>
    <row r="4105" spans="15:24" x14ac:dyDescent="0.55000000000000004">
      <c r="O4105" s="1703"/>
      <c r="V4105" s="1703"/>
      <c r="X4105" s="1703"/>
    </row>
    <row r="4106" spans="15:24" x14ac:dyDescent="0.55000000000000004">
      <c r="O4106" s="1703"/>
      <c r="V4106" s="1703"/>
      <c r="X4106" s="1703"/>
    </row>
    <row r="4107" spans="15:24" x14ac:dyDescent="0.55000000000000004">
      <c r="O4107" s="1703"/>
      <c r="V4107" s="1703"/>
      <c r="X4107" s="1703"/>
    </row>
    <row r="4108" spans="15:24" x14ac:dyDescent="0.55000000000000004">
      <c r="O4108" s="1703"/>
      <c r="V4108" s="1703"/>
      <c r="X4108" s="1703"/>
    </row>
    <row r="4109" spans="15:24" x14ac:dyDescent="0.55000000000000004">
      <c r="O4109" s="1703"/>
      <c r="V4109" s="1703"/>
      <c r="X4109" s="1703"/>
    </row>
    <row r="4110" spans="15:24" x14ac:dyDescent="0.55000000000000004">
      <c r="O4110" s="1703"/>
      <c r="V4110" s="1703"/>
      <c r="X4110" s="1703"/>
    </row>
    <row r="4111" spans="15:24" x14ac:dyDescent="0.55000000000000004">
      <c r="O4111" s="1703"/>
      <c r="V4111" s="1703"/>
      <c r="X4111" s="1703"/>
    </row>
    <row r="4112" spans="15:24" x14ac:dyDescent="0.55000000000000004">
      <c r="O4112" s="1703"/>
      <c r="V4112" s="1703"/>
      <c r="X4112" s="1703"/>
    </row>
    <row r="4113" spans="15:24" x14ac:dyDescent="0.55000000000000004">
      <c r="O4113" s="1703"/>
      <c r="V4113" s="1703"/>
      <c r="X4113" s="1703"/>
    </row>
    <row r="4114" spans="15:24" x14ac:dyDescent="0.55000000000000004">
      <c r="O4114" s="1703"/>
      <c r="V4114" s="1703"/>
      <c r="X4114" s="1703"/>
    </row>
    <row r="4115" spans="15:24" x14ac:dyDescent="0.55000000000000004">
      <c r="O4115" s="1703"/>
      <c r="V4115" s="1703"/>
      <c r="X4115" s="1703"/>
    </row>
    <row r="4116" spans="15:24" x14ac:dyDescent="0.55000000000000004">
      <c r="O4116" s="1703"/>
      <c r="V4116" s="1703"/>
      <c r="X4116" s="1703"/>
    </row>
    <row r="4117" spans="15:24" x14ac:dyDescent="0.55000000000000004">
      <c r="O4117" s="1703"/>
      <c r="V4117" s="1703"/>
      <c r="X4117" s="1703"/>
    </row>
    <row r="4118" spans="15:24" x14ac:dyDescent="0.55000000000000004">
      <c r="O4118" s="1703"/>
      <c r="V4118" s="1703"/>
      <c r="X4118" s="1703"/>
    </row>
    <row r="4119" spans="15:24" x14ac:dyDescent="0.55000000000000004">
      <c r="O4119" s="1703"/>
      <c r="V4119" s="1703"/>
      <c r="X4119" s="1703"/>
    </row>
    <row r="4120" spans="15:24" x14ac:dyDescent="0.55000000000000004">
      <c r="O4120" s="1703"/>
      <c r="V4120" s="1703"/>
      <c r="X4120" s="1703"/>
    </row>
    <row r="4121" spans="15:24" x14ac:dyDescent="0.55000000000000004">
      <c r="O4121" s="1703"/>
      <c r="V4121" s="1703"/>
      <c r="X4121" s="1703"/>
    </row>
    <row r="4122" spans="15:24" x14ac:dyDescent="0.55000000000000004">
      <c r="O4122" s="1703"/>
      <c r="V4122" s="1703"/>
      <c r="X4122" s="1703"/>
    </row>
    <row r="4123" spans="15:24" x14ac:dyDescent="0.55000000000000004">
      <c r="O4123" s="1703"/>
      <c r="V4123" s="1703"/>
      <c r="X4123" s="1703"/>
    </row>
    <row r="4124" spans="15:24" x14ac:dyDescent="0.55000000000000004">
      <c r="O4124" s="1703"/>
      <c r="V4124" s="1703"/>
      <c r="X4124" s="1703"/>
    </row>
    <row r="4125" spans="15:24" x14ac:dyDescent="0.55000000000000004">
      <c r="O4125" s="1703"/>
      <c r="V4125" s="1703"/>
      <c r="X4125" s="1703"/>
    </row>
    <row r="4126" spans="15:24" x14ac:dyDescent="0.55000000000000004">
      <c r="O4126" s="1703"/>
      <c r="V4126" s="1703"/>
      <c r="X4126" s="1703"/>
    </row>
    <row r="4127" spans="15:24" x14ac:dyDescent="0.55000000000000004">
      <c r="O4127" s="1703"/>
      <c r="V4127" s="1703"/>
      <c r="X4127" s="1703"/>
    </row>
    <row r="4128" spans="15:24" x14ac:dyDescent="0.55000000000000004">
      <c r="O4128" s="1703"/>
      <c r="V4128" s="1703"/>
      <c r="X4128" s="1703"/>
    </row>
    <row r="4129" spans="15:24" x14ac:dyDescent="0.55000000000000004">
      <c r="O4129" s="1703"/>
      <c r="V4129" s="1703"/>
      <c r="X4129" s="1703"/>
    </row>
    <row r="4130" spans="15:24" x14ac:dyDescent="0.55000000000000004">
      <c r="O4130" s="1703"/>
      <c r="V4130" s="1703"/>
      <c r="X4130" s="1703"/>
    </row>
    <row r="4131" spans="15:24" x14ac:dyDescent="0.55000000000000004">
      <c r="O4131" s="1703"/>
      <c r="V4131" s="1703"/>
      <c r="X4131" s="1703"/>
    </row>
    <row r="4132" spans="15:24" x14ac:dyDescent="0.55000000000000004">
      <c r="O4132" s="1703"/>
      <c r="V4132" s="1703"/>
      <c r="X4132" s="1703"/>
    </row>
    <row r="4133" spans="15:24" x14ac:dyDescent="0.55000000000000004">
      <c r="O4133" s="1703"/>
      <c r="V4133" s="1703"/>
      <c r="X4133" s="1703"/>
    </row>
    <row r="4134" spans="15:24" x14ac:dyDescent="0.55000000000000004">
      <c r="O4134" s="1703"/>
      <c r="V4134" s="1703"/>
      <c r="X4134" s="1703"/>
    </row>
    <row r="4135" spans="15:24" x14ac:dyDescent="0.55000000000000004">
      <c r="O4135" s="1703"/>
      <c r="V4135" s="1703"/>
      <c r="X4135" s="1703"/>
    </row>
    <row r="4136" spans="15:24" x14ac:dyDescent="0.55000000000000004">
      <c r="O4136" s="1703"/>
      <c r="V4136" s="1703"/>
      <c r="X4136" s="1703"/>
    </row>
    <row r="4137" spans="15:24" x14ac:dyDescent="0.55000000000000004">
      <c r="O4137" s="1703"/>
      <c r="V4137" s="1703"/>
      <c r="X4137" s="1703"/>
    </row>
    <row r="4138" spans="15:24" x14ac:dyDescent="0.55000000000000004">
      <c r="O4138" s="1703"/>
      <c r="V4138" s="1703"/>
      <c r="X4138" s="1703"/>
    </row>
    <row r="4139" spans="15:24" x14ac:dyDescent="0.55000000000000004">
      <c r="O4139" s="1703"/>
      <c r="V4139" s="1703"/>
      <c r="X4139" s="1703"/>
    </row>
    <row r="4140" spans="15:24" x14ac:dyDescent="0.55000000000000004">
      <c r="O4140" s="1703"/>
      <c r="V4140" s="1703"/>
      <c r="X4140" s="1703"/>
    </row>
    <row r="4141" spans="15:24" x14ac:dyDescent="0.55000000000000004">
      <c r="O4141" s="1703"/>
      <c r="V4141" s="1703"/>
      <c r="X4141" s="1703"/>
    </row>
    <row r="4142" spans="15:24" x14ac:dyDescent="0.55000000000000004">
      <c r="O4142" s="1703"/>
      <c r="V4142" s="1703"/>
      <c r="X4142" s="1703"/>
    </row>
    <row r="4143" spans="15:24" x14ac:dyDescent="0.55000000000000004">
      <c r="O4143" s="1703"/>
      <c r="V4143" s="1703"/>
      <c r="X4143" s="1703"/>
    </row>
    <row r="4144" spans="15:24" x14ac:dyDescent="0.55000000000000004">
      <c r="O4144" s="1703"/>
      <c r="V4144" s="1703"/>
      <c r="X4144" s="1703"/>
    </row>
    <row r="4145" spans="15:24" x14ac:dyDescent="0.55000000000000004">
      <c r="O4145" s="1703"/>
      <c r="V4145" s="1703"/>
      <c r="X4145" s="1703"/>
    </row>
    <row r="4146" spans="15:24" x14ac:dyDescent="0.55000000000000004">
      <c r="O4146" s="1703"/>
      <c r="V4146" s="1703"/>
      <c r="X4146" s="1703"/>
    </row>
    <row r="4147" spans="15:24" x14ac:dyDescent="0.55000000000000004">
      <c r="O4147" s="1703"/>
      <c r="V4147" s="1703"/>
      <c r="X4147" s="1703"/>
    </row>
    <row r="4148" spans="15:24" x14ac:dyDescent="0.55000000000000004">
      <c r="O4148" s="1703"/>
      <c r="V4148" s="1703"/>
      <c r="X4148" s="1703"/>
    </row>
    <row r="4149" spans="15:24" x14ac:dyDescent="0.55000000000000004">
      <c r="O4149" s="1703"/>
      <c r="V4149" s="1703"/>
      <c r="X4149" s="1703"/>
    </row>
    <row r="4150" spans="15:24" x14ac:dyDescent="0.55000000000000004">
      <c r="O4150" s="1703"/>
      <c r="V4150" s="1703"/>
      <c r="X4150" s="1703"/>
    </row>
    <row r="4151" spans="15:24" x14ac:dyDescent="0.55000000000000004">
      <c r="O4151" s="1703"/>
      <c r="V4151" s="1703"/>
      <c r="X4151" s="1703"/>
    </row>
    <row r="4152" spans="15:24" x14ac:dyDescent="0.55000000000000004">
      <c r="O4152" s="1703"/>
      <c r="V4152" s="1703"/>
      <c r="X4152" s="1703"/>
    </row>
    <row r="4153" spans="15:24" x14ac:dyDescent="0.55000000000000004">
      <c r="O4153" s="1703"/>
      <c r="V4153" s="1703"/>
      <c r="X4153" s="1703"/>
    </row>
    <row r="4154" spans="15:24" x14ac:dyDescent="0.55000000000000004">
      <c r="O4154" s="1703"/>
      <c r="V4154" s="1703"/>
      <c r="X4154" s="1703"/>
    </row>
    <row r="4155" spans="15:24" x14ac:dyDescent="0.55000000000000004">
      <c r="O4155" s="1703"/>
      <c r="V4155" s="1703"/>
      <c r="X4155" s="1703"/>
    </row>
    <row r="4156" spans="15:24" x14ac:dyDescent="0.55000000000000004">
      <c r="O4156" s="1703"/>
      <c r="V4156" s="1703"/>
      <c r="X4156" s="1703"/>
    </row>
    <row r="4157" spans="15:24" x14ac:dyDescent="0.55000000000000004">
      <c r="O4157" s="1703"/>
      <c r="V4157" s="1703"/>
      <c r="X4157" s="1703"/>
    </row>
    <row r="4158" spans="15:24" x14ac:dyDescent="0.55000000000000004">
      <c r="O4158" s="1703"/>
      <c r="V4158" s="1703"/>
      <c r="X4158" s="1703"/>
    </row>
    <row r="4159" spans="15:24" x14ac:dyDescent="0.55000000000000004">
      <c r="O4159" s="1703"/>
      <c r="V4159" s="1703"/>
      <c r="X4159" s="1703"/>
    </row>
    <row r="4160" spans="15:24" x14ac:dyDescent="0.55000000000000004">
      <c r="O4160" s="1703"/>
      <c r="V4160" s="1703"/>
      <c r="X4160" s="1703"/>
    </row>
    <row r="4161" spans="15:24" x14ac:dyDescent="0.55000000000000004">
      <c r="O4161" s="1703"/>
      <c r="V4161" s="1703"/>
      <c r="X4161" s="1703"/>
    </row>
    <row r="4162" spans="15:24" x14ac:dyDescent="0.55000000000000004">
      <c r="O4162" s="1703"/>
      <c r="V4162" s="1703"/>
      <c r="X4162" s="1703"/>
    </row>
    <row r="4163" spans="15:24" x14ac:dyDescent="0.55000000000000004">
      <c r="O4163" s="1703"/>
      <c r="V4163" s="1703"/>
      <c r="X4163" s="1703"/>
    </row>
    <row r="4164" spans="15:24" x14ac:dyDescent="0.55000000000000004">
      <c r="O4164" s="1703"/>
      <c r="V4164" s="1703"/>
      <c r="X4164" s="1703"/>
    </row>
    <row r="4165" spans="15:24" x14ac:dyDescent="0.55000000000000004">
      <c r="O4165" s="1703"/>
      <c r="V4165" s="1703"/>
      <c r="X4165" s="1703"/>
    </row>
    <row r="4166" spans="15:24" x14ac:dyDescent="0.55000000000000004">
      <c r="O4166" s="1703"/>
      <c r="V4166" s="1703"/>
      <c r="X4166" s="1703"/>
    </row>
    <row r="4167" spans="15:24" x14ac:dyDescent="0.55000000000000004">
      <c r="O4167" s="1703"/>
      <c r="V4167" s="1703"/>
      <c r="X4167" s="1703"/>
    </row>
    <row r="4168" spans="15:24" x14ac:dyDescent="0.55000000000000004">
      <c r="O4168" s="1703"/>
      <c r="V4168" s="1703"/>
      <c r="X4168" s="1703"/>
    </row>
    <row r="4169" spans="15:24" x14ac:dyDescent="0.55000000000000004">
      <c r="O4169" s="1703"/>
      <c r="V4169" s="1703"/>
      <c r="X4169" s="1703"/>
    </row>
    <row r="4170" spans="15:24" x14ac:dyDescent="0.55000000000000004">
      <c r="O4170" s="1703"/>
      <c r="V4170" s="1703"/>
      <c r="X4170" s="1703"/>
    </row>
    <row r="4171" spans="15:24" x14ac:dyDescent="0.55000000000000004">
      <c r="O4171" s="1703"/>
      <c r="V4171" s="1703"/>
      <c r="X4171" s="1703"/>
    </row>
    <row r="4172" spans="15:24" x14ac:dyDescent="0.55000000000000004">
      <c r="O4172" s="1703"/>
      <c r="V4172" s="1703"/>
      <c r="X4172" s="1703"/>
    </row>
    <row r="4173" spans="15:24" x14ac:dyDescent="0.55000000000000004">
      <c r="O4173" s="1703"/>
      <c r="V4173" s="1703"/>
      <c r="X4173" s="1703"/>
    </row>
    <row r="4174" spans="15:24" x14ac:dyDescent="0.55000000000000004">
      <c r="O4174" s="1703"/>
      <c r="V4174" s="1703"/>
      <c r="X4174" s="1703"/>
    </row>
    <row r="4175" spans="15:24" x14ac:dyDescent="0.55000000000000004">
      <c r="O4175" s="1703"/>
      <c r="V4175" s="1703"/>
      <c r="X4175" s="1703"/>
    </row>
    <row r="4176" spans="15:24" x14ac:dyDescent="0.55000000000000004">
      <c r="O4176" s="1703"/>
      <c r="V4176" s="1703"/>
      <c r="X4176" s="1703"/>
    </row>
    <row r="4177" spans="15:24" x14ac:dyDescent="0.55000000000000004">
      <c r="O4177" s="1703"/>
      <c r="V4177" s="1703"/>
      <c r="X4177" s="1703"/>
    </row>
    <row r="4178" spans="15:24" x14ac:dyDescent="0.55000000000000004">
      <c r="O4178" s="1703"/>
      <c r="V4178" s="1703"/>
      <c r="X4178" s="1703"/>
    </row>
    <row r="4179" spans="15:24" x14ac:dyDescent="0.55000000000000004">
      <c r="O4179" s="1703"/>
      <c r="V4179" s="1703"/>
      <c r="X4179" s="1703"/>
    </row>
    <row r="4180" spans="15:24" x14ac:dyDescent="0.55000000000000004">
      <c r="O4180" s="1703"/>
      <c r="V4180" s="1703"/>
      <c r="X4180" s="1703"/>
    </row>
    <row r="4181" spans="15:24" x14ac:dyDescent="0.55000000000000004">
      <c r="O4181" s="1703"/>
      <c r="V4181" s="1703"/>
      <c r="X4181" s="1703"/>
    </row>
    <row r="4182" spans="15:24" x14ac:dyDescent="0.55000000000000004">
      <c r="O4182" s="1703"/>
      <c r="V4182" s="1703"/>
      <c r="X4182" s="1703"/>
    </row>
    <row r="4183" spans="15:24" x14ac:dyDescent="0.55000000000000004">
      <c r="O4183" s="1703"/>
      <c r="V4183" s="1703"/>
      <c r="X4183" s="1703"/>
    </row>
    <row r="4184" spans="15:24" x14ac:dyDescent="0.55000000000000004">
      <c r="O4184" s="1703"/>
      <c r="V4184" s="1703"/>
      <c r="X4184" s="1703"/>
    </row>
    <row r="4185" spans="15:24" x14ac:dyDescent="0.55000000000000004">
      <c r="O4185" s="1703"/>
      <c r="V4185" s="1703"/>
      <c r="X4185" s="1703"/>
    </row>
    <row r="4186" spans="15:24" x14ac:dyDescent="0.55000000000000004">
      <c r="O4186" s="1703"/>
      <c r="V4186" s="1703"/>
      <c r="X4186" s="1703"/>
    </row>
    <row r="4187" spans="15:24" x14ac:dyDescent="0.55000000000000004">
      <c r="O4187" s="1703"/>
      <c r="V4187" s="1703"/>
      <c r="X4187" s="1703"/>
    </row>
    <row r="4188" spans="15:24" x14ac:dyDescent="0.55000000000000004">
      <c r="O4188" s="1703"/>
      <c r="V4188" s="1703"/>
      <c r="X4188" s="1703"/>
    </row>
    <row r="4189" spans="15:24" x14ac:dyDescent="0.55000000000000004">
      <c r="O4189" s="1703"/>
      <c r="V4189" s="1703"/>
      <c r="X4189" s="1703"/>
    </row>
    <row r="4190" spans="15:24" x14ac:dyDescent="0.55000000000000004">
      <c r="O4190" s="1703"/>
      <c r="V4190" s="1703"/>
      <c r="X4190" s="1703"/>
    </row>
    <row r="4191" spans="15:24" x14ac:dyDescent="0.55000000000000004">
      <c r="O4191" s="1703"/>
      <c r="V4191" s="1703"/>
      <c r="X4191" s="1703"/>
    </row>
    <row r="4192" spans="15:24" x14ac:dyDescent="0.55000000000000004">
      <c r="O4192" s="1703"/>
      <c r="V4192" s="1703"/>
      <c r="X4192" s="1703"/>
    </row>
    <row r="4193" spans="15:24" x14ac:dyDescent="0.55000000000000004">
      <c r="O4193" s="1703"/>
      <c r="V4193" s="1703"/>
      <c r="X4193" s="1703"/>
    </row>
    <row r="4194" spans="15:24" x14ac:dyDescent="0.55000000000000004">
      <c r="O4194" s="1703"/>
      <c r="V4194" s="1703"/>
      <c r="X4194" s="1703"/>
    </row>
    <row r="4195" spans="15:24" x14ac:dyDescent="0.55000000000000004">
      <c r="O4195" s="1703"/>
      <c r="V4195" s="1703"/>
      <c r="X4195" s="1703"/>
    </row>
    <row r="4196" spans="15:24" x14ac:dyDescent="0.55000000000000004">
      <c r="O4196" s="1703"/>
      <c r="V4196" s="1703"/>
      <c r="X4196" s="1703"/>
    </row>
    <row r="4197" spans="15:24" x14ac:dyDescent="0.55000000000000004">
      <c r="O4197" s="1703"/>
      <c r="V4197" s="1703"/>
      <c r="X4197" s="1703"/>
    </row>
    <row r="4198" spans="15:24" x14ac:dyDescent="0.55000000000000004">
      <c r="O4198" s="1703"/>
      <c r="V4198" s="1703"/>
      <c r="X4198" s="1703"/>
    </row>
    <row r="4199" spans="15:24" x14ac:dyDescent="0.55000000000000004">
      <c r="O4199" s="1703"/>
      <c r="V4199" s="1703"/>
      <c r="X4199" s="1703"/>
    </row>
    <row r="4200" spans="15:24" x14ac:dyDescent="0.55000000000000004">
      <c r="O4200" s="1703"/>
      <c r="V4200" s="1703"/>
      <c r="X4200" s="1703"/>
    </row>
    <row r="4201" spans="15:24" x14ac:dyDescent="0.55000000000000004">
      <c r="O4201" s="1703"/>
      <c r="V4201" s="1703"/>
      <c r="X4201" s="1703"/>
    </row>
    <row r="4202" spans="15:24" x14ac:dyDescent="0.55000000000000004">
      <c r="O4202" s="1703"/>
      <c r="V4202" s="1703"/>
      <c r="X4202" s="1703"/>
    </row>
    <row r="4203" spans="15:24" x14ac:dyDescent="0.55000000000000004">
      <c r="O4203" s="1703"/>
      <c r="V4203" s="1703"/>
      <c r="X4203" s="1703"/>
    </row>
    <row r="4204" spans="15:24" x14ac:dyDescent="0.55000000000000004">
      <c r="O4204" s="1703"/>
      <c r="V4204" s="1703"/>
      <c r="X4204" s="1703"/>
    </row>
    <row r="4205" spans="15:24" x14ac:dyDescent="0.55000000000000004">
      <c r="O4205" s="1703"/>
      <c r="V4205" s="1703"/>
      <c r="X4205" s="1703"/>
    </row>
    <row r="4206" spans="15:24" x14ac:dyDescent="0.55000000000000004">
      <c r="O4206" s="1703"/>
      <c r="V4206" s="1703"/>
      <c r="X4206" s="1703"/>
    </row>
    <row r="4207" spans="15:24" x14ac:dyDescent="0.55000000000000004">
      <c r="O4207" s="1703"/>
      <c r="V4207" s="1703"/>
      <c r="X4207" s="1703"/>
    </row>
    <row r="4208" spans="15:24" x14ac:dyDescent="0.55000000000000004">
      <c r="O4208" s="1703"/>
      <c r="V4208" s="1703"/>
      <c r="X4208" s="1703"/>
    </row>
    <row r="4209" spans="15:24" x14ac:dyDescent="0.55000000000000004">
      <c r="O4209" s="1703"/>
      <c r="V4209" s="1703"/>
      <c r="X4209" s="1703"/>
    </row>
    <row r="4210" spans="15:24" x14ac:dyDescent="0.55000000000000004">
      <c r="O4210" s="1703"/>
      <c r="V4210" s="1703"/>
      <c r="X4210" s="1703"/>
    </row>
    <row r="4211" spans="15:24" x14ac:dyDescent="0.55000000000000004">
      <c r="O4211" s="1703"/>
      <c r="V4211" s="1703"/>
      <c r="X4211" s="1703"/>
    </row>
    <row r="4212" spans="15:24" x14ac:dyDescent="0.55000000000000004">
      <c r="O4212" s="1703"/>
      <c r="V4212" s="1703"/>
      <c r="X4212" s="1703"/>
    </row>
    <row r="4213" spans="15:24" x14ac:dyDescent="0.55000000000000004">
      <c r="O4213" s="1703"/>
      <c r="V4213" s="1703"/>
      <c r="X4213" s="1703"/>
    </row>
    <row r="4214" spans="15:24" x14ac:dyDescent="0.55000000000000004">
      <c r="O4214" s="1703"/>
      <c r="V4214" s="1703"/>
      <c r="X4214" s="1703"/>
    </row>
    <row r="4215" spans="15:24" x14ac:dyDescent="0.55000000000000004">
      <c r="O4215" s="1703"/>
      <c r="V4215" s="1703"/>
      <c r="X4215" s="1703"/>
    </row>
    <row r="4216" spans="15:24" x14ac:dyDescent="0.55000000000000004">
      <c r="O4216" s="1703"/>
      <c r="V4216" s="1703"/>
      <c r="X4216" s="1703"/>
    </row>
    <row r="4217" spans="15:24" x14ac:dyDescent="0.55000000000000004">
      <c r="O4217" s="1703"/>
      <c r="V4217" s="1703"/>
      <c r="X4217" s="1703"/>
    </row>
    <row r="4218" spans="15:24" x14ac:dyDescent="0.55000000000000004">
      <c r="O4218" s="1703"/>
      <c r="V4218" s="1703"/>
      <c r="X4218" s="1703"/>
    </row>
    <row r="4219" spans="15:24" x14ac:dyDescent="0.55000000000000004">
      <c r="O4219" s="1703"/>
      <c r="V4219" s="1703"/>
      <c r="X4219" s="1703"/>
    </row>
    <row r="4220" spans="15:24" x14ac:dyDescent="0.55000000000000004">
      <c r="O4220" s="1703"/>
      <c r="V4220" s="1703"/>
      <c r="X4220" s="1703"/>
    </row>
    <row r="4221" spans="15:24" x14ac:dyDescent="0.55000000000000004">
      <c r="O4221" s="1703"/>
      <c r="V4221" s="1703"/>
      <c r="X4221" s="1703"/>
    </row>
    <row r="4222" spans="15:24" x14ac:dyDescent="0.55000000000000004">
      <c r="O4222" s="1703"/>
      <c r="V4222" s="1703"/>
      <c r="X4222" s="1703"/>
    </row>
    <row r="4223" spans="15:24" x14ac:dyDescent="0.55000000000000004">
      <c r="O4223" s="1703"/>
      <c r="V4223" s="1703"/>
      <c r="X4223" s="1703"/>
    </row>
    <row r="4224" spans="15:24" x14ac:dyDescent="0.55000000000000004">
      <c r="O4224" s="1703"/>
      <c r="V4224" s="1703"/>
      <c r="X4224" s="1703"/>
    </row>
    <row r="4225" spans="15:24" x14ac:dyDescent="0.55000000000000004">
      <c r="O4225" s="1703"/>
      <c r="V4225" s="1703"/>
      <c r="X4225" s="1703"/>
    </row>
    <row r="4226" spans="15:24" x14ac:dyDescent="0.55000000000000004">
      <c r="O4226" s="1703"/>
      <c r="V4226" s="1703"/>
      <c r="X4226" s="1703"/>
    </row>
    <row r="4227" spans="15:24" x14ac:dyDescent="0.55000000000000004">
      <c r="O4227" s="1703"/>
      <c r="V4227" s="1703"/>
      <c r="X4227" s="1703"/>
    </row>
    <row r="4228" spans="15:24" x14ac:dyDescent="0.55000000000000004">
      <c r="O4228" s="1703"/>
      <c r="V4228" s="1703"/>
      <c r="X4228" s="1703"/>
    </row>
    <row r="4229" spans="15:24" x14ac:dyDescent="0.55000000000000004">
      <c r="O4229" s="1703"/>
      <c r="V4229" s="1703"/>
      <c r="X4229" s="1703"/>
    </row>
    <row r="4230" spans="15:24" x14ac:dyDescent="0.55000000000000004">
      <c r="O4230" s="1703"/>
      <c r="V4230" s="1703"/>
      <c r="X4230" s="1703"/>
    </row>
    <row r="4231" spans="15:24" x14ac:dyDescent="0.55000000000000004">
      <c r="O4231" s="1703"/>
      <c r="V4231" s="1703"/>
      <c r="X4231" s="1703"/>
    </row>
    <row r="4232" spans="15:24" x14ac:dyDescent="0.55000000000000004">
      <c r="O4232" s="1703"/>
      <c r="V4232" s="1703"/>
      <c r="X4232" s="1703"/>
    </row>
    <row r="4233" spans="15:24" x14ac:dyDescent="0.55000000000000004">
      <c r="O4233" s="1703"/>
      <c r="V4233" s="1703"/>
      <c r="X4233" s="1703"/>
    </row>
    <row r="4234" spans="15:24" x14ac:dyDescent="0.55000000000000004">
      <c r="O4234" s="1703"/>
      <c r="V4234" s="1703"/>
      <c r="X4234" s="1703"/>
    </row>
    <row r="4235" spans="15:24" x14ac:dyDescent="0.55000000000000004">
      <c r="O4235" s="1703"/>
      <c r="V4235" s="1703"/>
      <c r="X4235" s="1703"/>
    </row>
    <row r="4236" spans="15:24" x14ac:dyDescent="0.55000000000000004">
      <c r="O4236" s="1703"/>
      <c r="V4236" s="1703"/>
      <c r="X4236" s="1703"/>
    </row>
    <row r="4237" spans="15:24" x14ac:dyDescent="0.55000000000000004">
      <c r="O4237" s="1703"/>
      <c r="V4237" s="1703"/>
      <c r="X4237" s="1703"/>
    </row>
    <row r="4238" spans="15:24" x14ac:dyDescent="0.55000000000000004">
      <c r="O4238" s="1703"/>
      <c r="V4238" s="1703"/>
      <c r="X4238" s="1703"/>
    </row>
    <row r="4239" spans="15:24" x14ac:dyDescent="0.55000000000000004">
      <c r="O4239" s="1703"/>
      <c r="V4239" s="1703"/>
      <c r="X4239" s="1703"/>
    </row>
    <row r="4240" spans="15:24" x14ac:dyDescent="0.55000000000000004">
      <c r="O4240" s="1703"/>
      <c r="V4240" s="1703"/>
      <c r="X4240" s="1703"/>
    </row>
    <row r="4241" spans="15:24" x14ac:dyDescent="0.55000000000000004">
      <c r="O4241" s="1703"/>
      <c r="V4241" s="1703"/>
      <c r="X4241" s="1703"/>
    </row>
    <row r="4242" spans="15:24" x14ac:dyDescent="0.55000000000000004">
      <c r="O4242" s="1703"/>
      <c r="V4242" s="1703"/>
      <c r="X4242" s="1703"/>
    </row>
    <row r="4243" spans="15:24" x14ac:dyDescent="0.55000000000000004">
      <c r="O4243" s="1703"/>
      <c r="V4243" s="1703"/>
      <c r="X4243" s="1703"/>
    </row>
    <row r="4244" spans="15:24" x14ac:dyDescent="0.55000000000000004">
      <c r="O4244" s="1703"/>
      <c r="V4244" s="1703"/>
      <c r="X4244" s="1703"/>
    </row>
    <row r="4245" spans="15:24" x14ac:dyDescent="0.55000000000000004">
      <c r="O4245" s="1703"/>
      <c r="V4245" s="1703"/>
      <c r="X4245" s="1703"/>
    </row>
    <row r="4246" spans="15:24" x14ac:dyDescent="0.55000000000000004">
      <c r="O4246" s="1703"/>
      <c r="V4246" s="1703"/>
      <c r="X4246" s="1703"/>
    </row>
    <row r="4247" spans="15:24" x14ac:dyDescent="0.55000000000000004">
      <c r="O4247" s="1703"/>
      <c r="V4247" s="1703"/>
      <c r="X4247" s="1703"/>
    </row>
    <row r="4248" spans="15:24" x14ac:dyDescent="0.55000000000000004">
      <c r="O4248" s="1703"/>
      <c r="V4248" s="1703"/>
      <c r="X4248" s="1703"/>
    </row>
    <row r="4249" spans="15:24" x14ac:dyDescent="0.55000000000000004">
      <c r="O4249" s="1703"/>
      <c r="V4249" s="1703"/>
      <c r="X4249" s="1703"/>
    </row>
    <row r="4250" spans="15:24" x14ac:dyDescent="0.55000000000000004">
      <c r="O4250" s="1703"/>
      <c r="V4250" s="1703"/>
      <c r="X4250" s="1703"/>
    </row>
    <row r="4251" spans="15:24" x14ac:dyDescent="0.55000000000000004">
      <c r="O4251" s="1703"/>
      <c r="V4251" s="1703"/>
      <c r="X4251" s="1703"/>
    </row>
    <row r="4252" spans="15:24" x14ac:dyDescent="0.55000000000000004">
      <c r="O4252" s="1703"/>
      <c r="V4252" s="1703"/>
      <c r="X4252" s="1703"/>
    </row>
    <row r="4253" spans="15:24" x14ac:dyDescent="0.55000000000000004">
      <c r="O4253" s="1703"/>
      <c r="V4253" s="1703"/>
      <c r="X4253" s="1703"/>
    </row>
    <row r="4254" spans="15:24" x14ac:dyDescent="0.55000000000000004">
      <c r="O4254" s="1703"/>
      <c r="V4254" s="1703"/>
      <c r="X4254" s="1703"/>
    </row>
    <row r="4255" spans="15:24" x14ac:dyDescent="0.55000000000000004">
      <c r="O4255" s="1703"/>
      <c r="V4255" s="1703"/>
      <c r="X4255" s="1703"/>
    </row>
    <row r="4256" spans="15:24" x14ac:dyDescent="0.55000000000000004">
      <c r="O4256" s="1703"/>
      <c r="V4256" s="1703"/>
      <c r="X4256" s="1703"/>
    </row>
    <row r="4257" spans="15:24" x14ac:dyDescent="0.55000000000000004">
      <c r="O4257" s="1703"/>
      <c r="V4257" s="1703"/>
      <c r="X4257" s="1703"/>
    </row>
    <row r="4258" spans="15:24" x14ac:dyDescent="0.55000000000000004">
      <c r="O4258" s="1703"/>
      <c r="V4258" s="1703"/>
      <c r="X4258" s="1703"/>
    </row>
    <row r="4259" spans="15:24" x14ac:dyDescent="0.55000000000000004">
      <c r="O4259" s="1703"/>
      <c r="V4259" s="1703"/>
      <c r="X4259" s="1703"/>
    </row>
    <row r="4260" spans="15:24" x14ac:dyDescent="0.55000000000000004">
      <c r="O4260" s="1703"/>
      <c r="V4260" s="1703"/>
      <c r="X4260" s="1703"/>
    </row>
    <row r="4261" spans="15:24" x14ac:dyDescent="0.55000000000000004">
      <c r="O4261" s="1703"/>
      <c r="V4261" s="1703"/>
      <c r="X4261" s="1703"/>
    </row>
    <row r="4262" spans="15:24" x14ac:dyDescent="0.55000000000000004">
      <c r="O4262" s="1703"/>
      <c r="V4262" s="1703"/>
      <c r="X4262" s="1703"/>
    </row>
    <row r="4263" spans="15:24" x14ac:dyDescent="0.55000000000000004">
      <c r="O4263" s="1703"/>
      <c r="V4263" s="1703"/>
      <c r="X4263" s="1703"/>
    </row>
    <row r="4264" spans="15:24" x14ac:dyDescent="0.55000000000000004">
      <c r="O4264" s="1703"/>
      <c r="V4264" s="1703"/>
      <c r="X4264" s="1703"/>
    </row>
    <row r="4265" spans="15:24" x14ac:dyDescent="0.55000000000000004">
      <c r="O4265" s="1703"/>
      <c r="V4265" s="1703"/>
      <c r="X4265" s="1703"/>
    </row>
    <row r="4266" spans="15:24" x14ac:dyDescent="0.55000000000000004">
      <c r="O4266" s="1703"/>
      <c r="V4266" s="1703"/>
      <c r="X4266" s="1703"/>
    </row>
    <row r="4267" spans="15:24" x14ac:dyDescent="0.55000000000000004">
      <c r="O4267" s="1703"/>
      <c r="V4267" s="1703"/>
      <c r="X4267" s="1703"/>
    </row>
    <row r="4268" spans="15:24" x14ac:dyDescent="0.55000000000000004">
      <c r="O4268" s="1703"/>
      <c r="V4268" s="1703"/>
      <c r="X4268" s="1703"/>
    </row>
    <row r="4269" spans="15:24" x14ac:dyDescent="0.55000000000000004">
      <c r="O4269" s="1703"/>
      <c r="V4269" s="1703"/>
      <c r="X4269" s="1703"/>
    </row>
    <row r="4270" spans="15:24" x14ac:dyDescent="0.55000000000000004">
      <c r="O4270" s="1703"/>
      <c r="V4270" s="1703"/>
      <c r="X4270" s="1703"/>
    </row>
    <row r="4271" spans="15:24" x14ac:dyDescent="0.55000000000000004">
      <c r="O4271" s="1703"/>
      <c r="V4271" s="1703"/>
      <c r="X4271" s="1703"/>
    </row>
    <row r="4272" spans="15:24" x14ac:dyDescent="0.55000000000000004">
      <c r="O4272" s="1703"/>
      <c r="V4272" s="1703"/>
      <c r="X4272" s="1703"/>
    </row>
    <row r="4273" spans="15:24" x14ac:dyDescent="0.55000000000000004">
      <c r="O4273" s="1703"/>
      <c r="V4273" s="1703"/>
      <c r="X4273" s="1703"/>
    </row>
    <row r="4274" spans="15:24" x14ac:dyDescent="0.55000000000000004">
      <c r="O4274" s="1703"/>
      <c r="V4274" s="1703"/>
      <c r="X4274" s="1703"/>
    </row>
    <row r="4275" spans="15:24" x14ac:dyDescent="0.55000000000000004">
      <c r="O4275" s="1703"/>
      <c r="V4275" s="1703"/>
      <c r="X4275" s="1703"/>
    </row>
    <row r="4276" spans="15:24" x14ac:dyDescent="0.55000000000000004">
      <c r="O4276" s="1703"/>
      <c r="V4276" s="1703"/>
      <c r="X4276" s="1703"/>
    </row>
    <row r="4277" spans="15:24" x14ac:dyDescent="0.55000000000000004">
      <c r="O4277" s="1703"/>
      <c r="V4277" s="1703"/>
      <c r="X4277" s="1703"/>
    </row>
    <row r="4278" spans="15:24" x14ac:dyDescent="0.55000000000000004">
      <c r="O4278" s="1703"/>
      <c r="V4278" s="1703"/>
      <c r="X4278" s="1703"/>
    </row>
    <row r="4279" spans="15:24" x14ac:dyDescent="0.55000000000000004">
      <c r="O4279" s="1703"/>
      <c r="V4279" s="1703"/>
      <c r="X4279" s="1703"/>
    </row>
    <row r="4280" spans="15:24" x14ac:dyDescent="0.55000000000000004">
      <c r="O4280" s="1703"/>
      <c r="V4280" s="1703"/>
      <c r="X4280" s="1703"/>
    </row>
    <row r="4281" spans="15:24" x14ac:dyDescent="0.55000000000000004">
      <c r="O4281" s="1703"/>
      <c r="V4281" s="1703"/>
      <c r="X4281" s="1703"/>
    </row>
    <row r="4282" spans="15:24" x14ac:dyDescent="0.55000000000000004">
      <c r="O4282" s="1703"/>
      <c r="V4282" s="1703"/>
      <c r="X4282" s="1703"/>
    </row>
    <row r="4283" spans="15:24" x14ac:dyDescent="0.55000000000000004">
      <c r="O4283" s="1703"/>
      <c r="V4283" s="1703"/>
      <c r="X4283" s="1703"/>
    </row>
    <row r="4284" spans="15:24" x14ac:dyDescent="0.55000000000000004">
      <c r="O4284" s="1703"/>
      <c r="V4284" s="1703"/>
      <c r="X4284" s="1703"/>
    </row>
    <row r="4285" spans="15:24" x14ac:dyDescent="0.55000000000000004">
      <c r="O4285" s="1703"/>
      <c r="V4285" s="1703"/>
      <c r="X4285" s="1703"/>
    </row>
    <row r="4286" spans="15:24" x14ac:dyDescent="0.55000000000000004">
      <c r="O4286" s="1703"/>
      <c r="V4286" s="1703"/>
      <c r="X4286" s="1703"/>
    </row>
    <row r="4287" spans="15:24" x14ac:dyDescent="0.55000000000000004">
      <c r="O4287" s="1703"/>
      <c r="V4287" s="1703"/>
      <c r="X4287" s="1703"/>
    </row>
    <row r="4288" spans="15:24" x14ac:dyDescent="0.55000000000000004">
      <c r="O4288" s="1703"/>
      <c r="V4288" s="1703"/>
      <c r="X4288" s="1703"/>
    </row>
    <row r="4289" spans="15:24" x14ac:dyDescent="0.55000000000000004">
      <c r="O4289" s="1703"/>
      <c r="V4289" s="1703"/>
      <c r="X4289" s="1703"/>
    </row>
    <row r="4290" spans="15:24" x14ac:dyDescent="0.55000000000000004">
      <c r="O4290" s="1703"/>
      <c r="V4290" s="1703"/>
      <c r="X4290" s="1703"/>
    </row>
    <row r="4291" spans="15:24" x14ac:dyDescent="0.55000000000000004">
      <c r="O4291" s="1703"/>
      <c r="V4291" s="1703"/>
      <c r="X4291" s="1703"/>
    </row>
    <row r="4292" spans="15:24" x14ac:dyDescent="0.55000000000000004">
      <c r="O4292" s="1703"/>
      <c r="V4292" s="1703"/>
      <c r="X4292" s="1703"/>
    </row>
    <row r="4293" spans="15:24" x14ac:dyDescent="0.55000000000000004">
      <c r="O4293" s="1703"/>
      <c r="V4293" s="1703"/>
      <c r="X4293" s="1703"/>
    </row>
    <row r="4294" spans="15:24" x14ac:dyDescent="0.55000000000000004">
      <c r="O4294" s="1703"/>
      <c r="V4294" s="1703"/>
      <c r="X4294" s="1703"/>
    </row>
    <row r="4295" spans="15:24" x14ac:dyDescent="0.55000000000000004">
      <c r="O4295" s="1703"/>
      <c r="V4295" s="1703"/>
      <c r="X4295" s="1703"/>
    </row>
    <row r="4296" spans="15:24" x14ac:dyDescent="0.55000000000000004">
      <c r="O4296" s="1703"/>
      <c r="V4296" s="1703"/>
      <c r="X4296" s="1703"/>
    </row>
    <row r="4297" spans="15:24" x14ac:dyDescent="0.55000000000000004">
      <c r="O4297" s="1703"/>
      <c r="V4297" s="1703"/>
      <c r="X4297" s="1703"/>
    </row>
    <row r="4298" spans="15:24" x14ac:dyDescent="0.55000000000000004">
      <c r="O4298" s="1703"/>
      <c r="V4298" s="1703"/>
      <c r="X4298" s="1703"/>
    </row>
    <row r="4299" spans="15:24" x14ac:dyDescent="0.55000000000000004">
      <c r="O4299" s="1703"/>
      <c r="V4299" s="1703"/>
      <c r="X4299" s="1703"/>
    </row>
    <row r="4300" spans="15:24" x14ac:dyDescent="0.55000000000000004">
      <c r="O4300" s="1703"/>
      <c r="V4300" s="1703"/>
      <c r="X4300" s="1703"/>
    </row>
    <row r="4301" spans="15:24" x14ac:dyDescent="0.55000000000000004">
      <c r="O4301" s="1703"/>
      <c r="V4301" s="1703"/>
      <c r="X4301" s="1703"/>
    </row>
    <row r="4302" spans="15:24" x14ac:dyDescent="0.55000000000000004">
      <c r="O4302" s="1703"/>
      <c r="V4302" s="1703"/>
      <c r="X4302" s="1703"/>
    </row>
    <row r="4303" spans="15:24" x14ac:dyDescent="0.55000000000000004">
      <c r="O4303" s="1703"/>
      <c r="V4303" s="1703"/>
      <c r="X4303" s="1703"/>
    </row>
    <row r="4304" spans="15:24" x14ac:dyDescent="0.55000000000000004">
      <c r="O4304" s="1703"/>
      <c r="V4304" s="1703"/>
      <c r="X4304" s="1703"/>
    </row>
    <row r="4305" spans="15:24" x14ac:dyDescent="0.55000000000000004">
      <c r="O4305" s="1703"/>
      <c r="V4305" s="1703"/>
      <c r="X4305" s="1703"/>
    </row>
    <row r="4306" spans="15:24" x14ac:dyDescent="0.55000000000000004">
      <c r="O4306" s="1703"/>
      <c r="V4306" s="1703"/>
      <c r="X4306" s="1703"/>
    </row>
    <row r="4307" spans="15:24" x14ac:dyDescent="0.55000000000000004">
      <c r="O4307" s="1703"/>
      <c r="V4307" s="1703"/>
      <c r="X4307" s="1703"/>
    </row>
    <row r="4308" spans="15:24" x14ac:dyDescent="0.55000000000000004">
      <c r="O4308" s="1703"/>
      <c r="V4308" s="1703"/>
      <c r="X4308" s="1703"/>
    </row>
    <row r="4309" spans="15:24" x14ac:dyDescent="0.55000000000000004">
      <c r="O4309" s="1703"/>
      <c r="V4309" s="1703"/>
      <c r="X4309" s="1703"/>
    </row>
    <row r="4310" spans="15:24" x14ac:dyDescent="0.55000000000000004">
      <c r="O4310" s="1703"/>
      <c r="V4310" s="1703"/>
      <c r="X4310" s="1703"/>
    </row>
    <row r="4311" spans="15:24" x14ac:dyDescent="0.55000000000000004">
      <c r="O4311" s="1703"/>
      <c r="V4311" s="1703"/>
      <c r="X4311" s="1703"/>
    </row>
    <row r="4312" spans="15:24" x14ac:dyDescent="0.55000000000000004">
      <c r="O4312" s="1703"/>
      <c r="V4312" s="1703"/>
      <c r="X4312" s="1703"/>
    </row>
    <row r="4313" spans="15:24" x14ac:dyDescent="0.55000000000000004">
      <c r="O4313" s="1703"/>
      <c r="V4313" s="1703"/>
      <c r="X4313" s="1703"/>
    </row>
    <row r="4314" spans="15:24" x14ac:dyDescent="0.55000000000000004">
      <c r="O4314" s="1703"/>
      <c r="V4314" s="1703"/>
      <c r="X4314" s="1703"/>
    </row>
    <row r="4315" spans="15:24" x14ac:dyDescent="0.55000000000000004">
      <c r="O4315" s="1703"/>
      <c r="V4315" s="1703"/>
      <c r="X4315" s="1703"/>
    </row>
    <row r="4316" spans="15:24" x14ac:dyDescent="0.55000000000000004">
      <c r="O4316" s="1703"/>
      <c r="V4316" s="1703"/>
      <c r="X4316" s="1703"/>
    </row>
    <row r="4317" spans="15:24" x14ac:dyDescent="0.55000000000000004">
      <c r="O4317" s="1703"/>
      <c r="V4317" s="1703"/>
      <c r="X4317" s="1703"/>
    </row>
    <row r="4318" spans="15:24" x14ac:dyDescent="0.55000000000000004">
      <c r="O4318" s="1703"/>
      <c r="V4318" s="1703"/>
      <c r="X4318" s="1703"/>
    </row>
    <row r="4319" spans="15:24" x14ac:dyDescent="0.55000000000000004">
      <c r="O4319" s="1703"/>
      <c r="V4319" s="1703"/>
      <c r="X4319" s="1703"/>
    </row>
    <row r="4320" spans="15:24" x14ac:dyDescent="0.55000000000000004">
      <c r="O4320" s="1703"/>
      <c r="V4320" s="1703"/>
      <c r="X4320" s="1703"/>
    </row>
    <row r="4321" spans="15:24" x14ac:dyDescent="0.55000000000000004">
      <c r="O4321" s="1703"/>
      <c r="V4321" s="1703"/>
      <c r="X4321" s="1703"/>
    </row>
    <row r="4322" spans="15:24" x14ac:dyDescent="0.55000000000000004">
      <c r="O4322" s="1703"/>
      <c r="V4322" s="1703"/>
      <c r="X4322" s="1703"/>
    </row>
    <row r="4323" spans="15:24" x14ac:dyDescent="0.55000000000000004">
      <c r="O4323" s="1703"/>
      <c r="V4323" s="1703"/>
      <c r="X4323" s="1703"/>
    </row>
    <row r="4324" spans="15:24" x14ac:dyDescent="0.55000000000000004">
      <c r="O4324" s="1703"/>
      <c r="V4324" s="1703"/>
      <c r="X4324" s="1703"/>
    </row>
    <row r="4325" spans="15:24" x14ac:dyDescent="0.55000000000000004">
      <c r="O4325" s="1703"/>
      <c r="V4325" s="1703"/>
      <c r="X4325" s="1703"/>
    </row>
    <row r="4326" spans="15:24" x14ac:dyDescent="0.55000000000000004">
      <c r="O4326" s="1703"/>
      <c r="V4326" s="1703"/>
      <c r="X4326" s="1703"/>
    </row>
    <row r="4327" spans="15:24" x14ac:dyDescent="0.55000000000000004">
      <c r="O4327" s="1703"/>
      <c r="V4327" s="1703"/>
      <c r="X4327" s="1703"/>
    </row>
    <row r="4328" spans="15:24" x14ac:dyDescent="0.55000000000000004">
      <c r="O4328" s="1703"/>
      <c r="V4328" s="1703"/>
      <c r="X4328" s="1703"/>
    </row>
    <row r="4329" spans="15:24" x14ac:dyDescent="0.55000000000000004">
      <c r="O4329" s="1703"/>
      <c r="V4329" s="1703"/>
      <c r="X4329" s="1703"/>
    </row>
    <row r="4330" spans="15:24" x14ac:dyDescent="0.55000000000000004">
      <c r="O4330" s="1703"/>
      <c r="V4330" s="1703"/>
      <c r="X4330" s="1703"/>
    </row>
    <row r="4331" spans="15:24" x14ac:dyDescent="0.55000000000000004">
      <c r="O4331" s="1703"/>
      <c r="V4331" s="1703"/>
      <c r="X4331" s="1703"/>
    </row>
    <row r="4332" spans="15:24" x14ac:dyDescent="0.55000000000000004">
      <c r="O4332" s="1703"/>
      <c r="V4332" s="1703"/>
      <c r="X4332" s="1703"/>
    </row>
    <row r="4333" spans="15:24" x14ac:dyDescent="0.55000000000000004">
      <c r="O4333" s="1703"/>
      <c r="V4333" s="1703"/>
      <c r="X4333" s="1703"/>
    </row>
    <row r="4334" spans="15:24" x14ac:dyDescent="0.55000000000000004">
      <c r="O4334" s="1703"/>
      <c r="V4334" s="1703"/>
      <c r="X4334" s="1703"/>
    </row>
    <row r="4335" spans="15:24" x14ac:dyDescent="0.55000000000000004">
      <c r="O4335" s="1703"/>
      <c r="V4335" s="1703"/>
      <c r="X4335" s="1703"/>
    </row>
    <row r="4336" spans="15:24" x14ac:dyDescent="0.55000000000000004">
      <c r="O4336" s="1703"/>
      <c r="V4336" s="1703"/>
      <c r="X4336" s="1703"/>
    </row>
    <row r="4337" spans="15:24" x14ac:dyDescent="0.55000000000000004">
      <c r="O4337" s="1703"/>
      <c r="V4337" s="1703"/>
      <c r="X4337" s="1703"/>
    </row>
    <row r="4338" spans="15:24" x14ac:dyDescent="0.55000000000000004">
      <c r="O4338" s="1703"/>
      <c r="V4338" s="1703"/>
      <c r="X4338" s="1703"/>
    </row>
    <row r="4339" spans="15:24" x14ac:dyDescent="0.55000000000000004">
      <c r="O4339" s="1703"/>
      <c r="V4339" s="1703"/>
      <c r="X4339" s="1703"/>
    </row>
    <row r="4340" spans="15:24" x14ac:dyDescent="0.55000000000000004">
      <c r="O4340" s="1703"/>
      <c r="V4340" s="1703"/>
      <c r="X4340" s="1703"/>
    </row>
    <row r="4341" spans="15:24" x14ac:dyDescent="0.55000000000000004">
      <c r="O4341" s="1703"/>
      <c r="V4341" s="1703"/>
      <c r="X4341" s="1703"/>
    </row>
    <row r="4342" spans="15:24" x14ac:dyDescent="0.55000000000000004">
      <c r="O4342" s="1703"/>
      <c r="V4342" s="1703"/>
      <c r="X4342" s="1703"/>
    </row>
    <row r="4343" spans="15:24" x14ac:dyDescent="0.55000000000000004">
      <c r="O4343" s="1703"/>
      <c r="V4343" s="1703"/>
      <c r="X4343" s="1703"/>
    </row>
    <row r="4344" spans="15:24" x14ac:dyDescent="0.55000000000000004">
      <c r="O4344" s="1703"/>
      <c r="V4344" s="1703"/>
      <c r="X4344" s="1703"/>
    </row>
    <row r="4345" spans="15:24" x14ac:dyDescent="0.55000000000000004">
      <c r="O4345" s="1703"/>
      <c r="V4345" s="1703"/>
      <c r="X4345" s="1703"/>
    </row>
    <row r="4346" spans="15:24" x14ac:dyDescent="0.55000000000000004">
      <c r="O4346" s="1703"/>
      <c r="V4346" s="1703"/>
      <c r="X4346" s="1703"/>
    </row>
    <row r="4347" spans="15:24" x14ac:dyDescent="0.55000000000000004">
      <c r="O4347" s="1703"/>
      <c r="V4347" s="1703"/>
      <c r="X4347" s="1703"/>
    </row>
    <row r="4348" spans="15:24" x14ac:dyDescent="0.55000000000000004">
      <c r="O4348" s="1703"/>
      <c r="V4348" s="1703"/>
      <c r="X4348" s="1703"/>
    </row>
    <row r="4349" spans="15:24" x14ac:dyDescent="0.55000000000000004">
      <c r="O4349" s="1703"/>
      <c r="V4349" s="1703"/>
      <c r="X4349" s="1703"/>
    </row>
    <row r="4350" spans="15:24" x14ac:dyDescent="0.55000000000000004">
      <c r="O4350" s="1703"/>
      <c r="V4350" s="1703"/>
      <c r="X4350" s="1703"/>
    </row>
    <row r="4351" spans="15:24" x14ac:dyDescent="0.55000000000000004">
      <c r="O4351" s="1703"/>
      <c r="V4351" s="1703"/>
      <c r="X4351" s="1703"/>
    </row>
    <row r="4352" spans="15:24" x14ac:dyDescent="0.55000000000000004">
      <c r="O4352" s="1703"/>
      <c r="V4352" s="1703"/>
      <c r="X4352" s="1703"/>
    </row>
    <row r="4353" spans="15:24" x14ac:dyDescent="0.55000000000000004">
      <c r="O4353" s="1703"/>
      <c r="V4353" s="1703"/>
      <c r="X4353" s="1703"/>
    </row>
    <row r="4354" spans="15:24" x14ac:dyDescent="0.55000000000000004">
      <c r="O4354" s="1703"/>
      <c r="V4354" s="1703"/>
      <c r="X4354" s="1703"/>
    </row>
    <row r="4355" spans="15:24" x14ac:dyDescent="0.55000000000000004">
      <c r="O4355" s="1703"/>
      <c r="V4355" s="1703"/>
      <c r="X4355" s="1703"/>
    </row>
    <row r="4356" spans="15:24" x14ac:dyDescent="0.55000000000000004">
      <c r="O4356" s="1703"/>
      <c r="V4356" s="1703"/>
      <c r="X4356" s="1703"/>
    </row>
    <row r="4357" spans="15:24" x14ac:dyDescent="0.55000000000000004">
      <c r="O4357" s="1703"/>
      <c r="V4357" s="1703"/>
      <c r="X4357" s="1703"/>
    </row>
    <row r="4358" spans="15:24" x14ac:dyDescent="0.55000000000000004">
      <c r="O4358" s="1703"/>
      <c r="V4358" s="1703"/>
      <c r="X4358" s="1703"/>
    </row>
    <row r="4359" spans="15:24" x14ac:dyDescent="0.55000000000000004">
      <c r="O4359" s="1703"/>
      <c r="V4359" s="1703"/>
      <c r="X4359" s="1703"/>
    </row>
    <row r="4360" spans="15:24" x14ac:dyDescent="0.55000000000000004">
      <c r="O4360" s="1703"/>
      <c r="V4360" s="1703"/>
      <c r="X4360" s="1703"/>
    </row>
    <row r="4361" spans="15:24" x14ac:dyDescent="0.55000000000000004">
      <c r="O4361" s="1703"/>
      <c r="V4361" s="1703"/>
      <c r="X4361" s="1703"/>
    </row>
    <row r="4362" spans="15:24" x14ac:dyDescent="0.55000000000000004">
      <c r="O4362" s="1703"/>
      <c r="V4362" s="1703"/>
      <c r="X4362" s="1703"/>
    </row>
    <row r="4363" spans="15:24" x14ac:dyDescent="0.55000000000000004">
      <c r="O4363" s="1703"/>
      <c r="V4363" s="1703"/>
      <c r="X4363" s="1703"/>
    </row>
    <row r="4364" spans="15:24" x14ac:dyDescent="0.55000000000000004">
      <c r="O4364" s="1703"/>
      <c r="V4364" s="1703"/>
      <c r="X4364" s="1703"/>
    </row>
    <row r="4365" spans="15:24" x14ac:dyDescent="0.55000000000000004">
      <c r="O4365" s="1703"/>
      <c r="V4365" s="1703"/>
      <c r="X4365" s="1703"/>
    </row>
    <row r="4366" spans="15:24" x14ac:dyDescent="0.55000000000000004">
      <c r="O4366" s="1703"/>
      <c r="V4366" s="1703"/>
      <c r="X4366" s="1703"/>
    </row>
    <row r="4367" spans="15:24" x14ac:dyDescent="0.55000000000000004">
      <c r="O4367" s="1703"/>
      <c r="V4367" s="1703"/>
      <c r="X4367" s="1703"/>
    </row>
    <row r="4368" spans="15:24" x14ac:dyDescent="0.55000000000000004">
      <c r="O4368" s="1703"/>
      <c r="V4368" s="1703"/>
      <c r="X4368" s="1703"/>
    </row>
    <row r="4369" spans="15:24" x14ac:dyDescent="0.55000000000000004">
      <c r="O4369" s="1703"/>
      <c r="V4369" s="1703"/>
      <c r="X4369" s="1703"/>
    </row>
    <row r="4370" spans="15:24" x14ac:dyDescent="0.55000000000000004">
      <c r="O4370" s="1703"/>
      <c r="V4370" s="1703"/>
      <c r="X4370" s="1703"/>
    </row>
    <row r="4371" spans="15:24" x14ac:dyDescent="0.55000000000000004">
      <c r="O4371" s="1703"/>
      <c r="V4371" s="1703"/>
      <c r="X4371" s="1703"/>
    </row>
    <row r="4372" spans="15:24" x14ac:dyDescent="0.55000000000000004">
      <c r="O4372" s="1703"/>
      <c r="V4372" s="1703"/>
      <c r="X4372" s="1703"/>
    </row>
    <row r="4373" spans="15:24" x14ac:dyDescent="0.55000000000000004">
      <c r="O4373" s="1703"/>
      <c r="V4373" s="1703"/>
      <c r="X4373" s="1703"/>
    </row>
    <row r="4374" spans="15:24" x14ac:dyDescent="0.55000000000000004">
      <c r="O4374" s="1703"/>
      <c r="V4374" s="1703"/>
      <c r="X4374" s="1703"/>
    </row>
    <row r="4375" spans="15:24" x14ac:dyDescent="0.55000000000000004">
      <c r="O4375" s="1703"/>
      <c r="V4375" s="1703"/>
      <c r="X4375" s="1703"/>
    </row>
    <row r="4376" spans="15:24" x14ac:dyDescent="0.55000000000000004">
      <c r="O4376" s="1703"/>
      <c r="V4376" s="1703"/>
      <c r="X4376" s="1703"/>
    </row>
    <row r="4377" spans="15:24" x14ac:dyDescent="0.55000000000000004">
      <c r="O4377" s="1703"/>
      <c r="V4377" s="1703"/>
      <c r="X4377" s="1703"/>
    </row>
    <row r="4378" spans="15:24" x14ac:dyDescent="0.55000000000000004">
      <c r="O4378" s="1703"/>
      <c r="V4378" s="1703"/>
      <c r="X4378" s="1703"/>
    </row>
    <row r="4379" spans="15:24" x14ac:dyDescent="0.55000000000000004">
      <c r="O4379" s="1703"/>
      <c r="V4379" s="1703"/>
      <c r="X4379" s="1703"/>
    </row>
    <row r="4380" spans="15:24" x14ac:dyDescent="0.55000000000000004">
      <c r="O4380" s="1703"/>
      <c r="V4380" s="1703"/>
      <c r="X4380" s="1703"/>
    </row>
    <row r="4381" spans="15:24" x14ac:dyDescent="0.55000000000000004">
      <c r="O4381" s="1703"/>
      <c r="V4381" s="1703"/>
      <c r="X4381" s="1703"/>
    </row>
    <row r="4382" spans="15:24" x14ac:dyDescent="0.55000000000000004">
      <c r="O4382" s="1703"/>
      <c r="V4382" s="1703"/>
      <c r="X4382" s="1703"/>
    </row>
    <row r="4383" spans="15:24" x14ac:dyDescent="0.55000000000000004">
      <c r="O4383" s="1703"/>
      <c r="V4383" s="1703"/>
      <c r="X4383" s="1703"/>
    </row>
    <row r="4384" spans="15:24" x14ac:dyDescent="0.55000000000000004">
      <c r="O4384" s="1703"/>
      <c r="V4384" s="1703"/>
      <c r="X4384" s="1703"/>
    </row>
    <row r="4385" spans="15:24" x14ac:dyDescent="0.55000000000000004">
      <c r="O4385" s="1703"/>
      <c r="V4385" s="1703"/>
      <c r="X4385" s="1703"/>
    </row>
    <row r="4386" spans="15:24" x14ac:dyDescent="0.55000000000000004">
      <c r="O4386" s="1703"/>
      <c r="V4386" s="1703"/>
      <c r="X4386" s="1703"/>
    </row>
    <row r="4387" spans="15:24" x14ac:dyDescent="0.55000000000000004">
      <c r="O4387" s="1703"/>
      <c r="V4387" s="1703"/>
      <c r="X4387" s="1703"/>
    </row>
    <row r="4388" spans="15:24" x14ac:dyDescent="0.55000000000000004">
      <c r="O4388" s="1703"/>
      <c r="V4388" s="1703"/>
      <c r="X4388" s="1703"/>
    </row>
    <row r="4389" spans="15:24" x14ac:dyDescent="0.55000000000000004">
      <c r="O4389" s="1703"/>
      <c r="V4389" s="1703"/>
      <c r="X4389" s="1703"/>
    </row>
    <row r="4390" spans="15:24" x14ac:dyDescent="0.55000000000000004">
      <c r="O4390" s="1703"/>
      <c r="V4390" s="1703"/>
      <c r="X4390" s="1703"/>
    </row>
    <row r="4391" spans="15:24" x14ac:dyDescent="0.55000000000000004">
      <c r="O4391" s="1703"/>
      <c r="V4391" s="1703"/>
      <c r="X4391" s="1703"/>
    </row>
    <row r="4392" spans="15:24" x14ac:dyDescent="0.55000000000000004">
      <c r="O4392" s="1703"/>
      <c r="V4392" s="1703"/>
      <c r="X4392" s="1703"/>
    </row>
    <row r="4393" spans="15:24" x14ac:dyDescent="0.55000000000000004">
      <c r="O4393" s="1703"/>
      <c r="V4393" s="1703"/>
      <c r="X4393" s="1703"/>
    </row>
    <row r="4394" spans="15:24" x14ac:dyDescent="0.55000000000000004">
      <c r="O4394" s="1703"/>
      <c r="V4394" s="1703"/>
      <c r="X4394" s="1703"/>
    </row>
    <row r="4395" spans="15:24" x14ac:dyDescent="0.55000000000000004">
      <c r="O4395" s="1703"/>
      <c r="V4395" s="1703"/>
      <c r="X4395" s="1703"/>
    </row>
    <row r="4396" spans="15:24" x14ac:dyDescent="0.55000000000000004">
      <c r="O4396" s="1703"/>
      <c r="V4396" s="1703"/>
      <c r="X4396" s="1703"/>
    </row>
    <row r="4397" spans="15:24" x14ac:dyDescent="0.55000000000000004">
      <c r="O4397" s="1703"/>
      <c r="V4397" s="1703"/>
      <c r="X4397" s="1703"/>
    </row>
    <row r="4398" spans="15:24" x14ac:dyDescent="0.55000000000000004">
      <c r="O4398" s="1703"/>
      <c r="V4398" s="1703"/>
      <c r="X4398" s="1703"/>
    </row>
    <row r="4399" spans="15:24" x14ac:dyDescent="0.55000000000000004">
      <c r="O4399" s="1703"/>
      <c r="V4399" s="1703"/>
      <c r="X4399" s="1703"/>
    </row>
    <row r="4400" spans="15:24" x14ac:dyDescent="0.55000000000000004">
      <c r="O4400" s="1703"/>
      <c r="V4400" s="1703"/>
      <c r="X4400" s="1703"/>
    </row>
    <row r="4401" spans="15:24" x14ac:dyDescent="0.55000000000000004">
      <c r="O4401" s="1703"/>
      <c r="V4401" s="1703"/>
      <c r="X4401" s="1703"/>
    </row>
    <row r="4402" spans="15:24" x14ac:dyDescent="0.55000000000000004">
      <c r="O4402" s="1703"/>
      <c r="V4402" s="1703"/>
      <c r="X4402" s="1703"/>
    </row>
    <row r="4403" spans="15:24" x14ac:dyDescent="0.55000000000000004">
      <c r="O4403" s="1703"/>
      <c r="V4403" s="1703"/>
      <c r="X4403" s="1703"/>
    </row>
    <row r="4404" spans="15:24" x14ac:dyDescent="0.55000000000000004">
      <c r="O4404" s="1703"/>
      <c r="V4404" s="1703"/>
      <c r="X4404" s="1703"/>
    </row>
    <row r="4405" spans="15:24" x14ac:dyDescent="0.55000000000000004">
      <c r="O4405" s="1703"/>
      <c r="V4405" s="1703"/>
      <c r="X4405" s="1703"/>
    </row>
    <row r="4406" spans="15:24" x14ac:dyDescent="0.55000000000000004">
      <c r="O4406" s="1703"/>
      <c r="V4406" s="1703"/>
      <c r="X4406" s="1703"/>
    </row>
    <row r="4407" spans="15:24" x14ac:dyDescent="0.55000000000000004">
      <c r="O4407" s="1703"/>
      <c r="V4407" s="1703"/>
      <c r="X4407" s="1703"/>
    </row>
    <row r="4408" spans="15:24" x14ac:dyDescent="0.55000000000000004">
      <c r="O4408" s="1703"/>
      <c r="V4408" s="1703"/>
      <c r="X4408" s="1703"/>
    </row>
    <row r="4409" spans="15:24" x14ac:dyDescent="0.55000000000000004">
      <c r="O4409" s="1703"/>
      <c r="V4409" s="1703"/>
      <c r="X4409" s="1703"/>
    </row>
    <row r="4410" spans="15:24" x14ac:dyDescent="0.55000000000000004">
      <c r="O4410" s="1703"/>
      <c r="V4410" s="1703"/>
      <c r="X4410" s="1703"/>
    </row>
    <row r="4411" spans="15:24" x14ac:dyDescent="0.55000000000000004">
      <c r="O4411" s="1703"/>
      <c r="V4411" s="1703"/>
      <c r="X4411" s="1703"/>
    </row>
    <row r="4412" spans="15:24" x14ac:dyDescent="0.55000000000000004">
      <c r="O4412" s="1703"/>
      <c r="V4412" s="1703"/>
      <c r="X4412" s="1703"/>
    </row>
    <row r="4413" spans="15:24" x14ac:dyDescent="0.55000000000000004">
      <c r="O4413" s="1703"/>
      <c r="V4413" s="1703"/>
      <c r="X4413" s="1703"/>
    </row>
    <row r="4414" spans="15:24" x14ac:dyDescent="0.55000000000000004">
      <c r="O4414" s="1703"/>
      <c r="V4414" s="1703"/>
      <c r="X4414" s="1703"/>
    </row>
    <row r="4415" spans="15:24" x14ac:dyDescent="0.55000000000000004">
      <c r="O4415" s="1703"/>
      <c r="V4415" s="1703"/>
      <c r="X4415" s="1703"/>
    </row>
    <row r="4416" spans="15:24" x14ac:dyDescent="0.55000000000000004">
      <c r="O4416" s="1703"/>
      <c r="V4416" s="1703"/>
      <c r="X4416" s="1703"/>
    </row>
    <row r="4417" spans="15:24" x14ac:dyDescent="0.55000000000000004">
      <c r="O4417" s="1703"/>
      <c r="V4417" s="1703"/>
      <c r="X4417" s="1703"/>
    </row>
    <row r="4418" spans="15:24" x14ac:dyDescent="0.55000000000000004">
      <c r="O4418" s="1703"/>
      <c r="V4418" s="1703"/>
      <c r="X4418" s="1703"/>
    </row>
    <row r="4419" spans="15:24" x14ac:dyDescent="0.55000000000000004">
      <c r="O4419" s="1703"/>
      <c r="V4419" s="1703"/>
      <c r="X4419" s="1703"/>
    </row>
    <row r="4420" spans="15:24" x14ac:dyDescent="0.55000000000000004">
      <c r="O4420" s="1703"/>
      <c r="V4420" s="1703"/>
      <c r="X4420" s="1703"/>
    </row>
    <row r="4421" spans="15:24" x14ac:dyDescent="0.55000000000000004">
      <c r="O4421" s="1703"/>
      <c r="V4421" s="1703"/>
      <c r="X4421" s="1703"/>
    </row>
    <row r="4422" spans="15:24" x14ac:dyDescent="0.55000000000000004">
      <c r="O4422" s="1703"/>
      <c r="V4422" s="1703"/>
      <c r="X4422" s="1703"/>
    </row>
    <row r="4423" spans="15:24" x14ac:dyDescent="0.55000000000000004">
      <c r="O4423" s="1703"/>
      <c r="V4423" s="1703"/>
      <c r="X4423" s="1703"/>
    </row>
    <row r="4424" spans="15:24" x14ac:dyDescent="0.55000000000000004">
      <c r="O4424" s="1703"/>
      <c r="V4424" s="1703"/>
      <c r="X4424" s="1703"/>
    </row>
    <row r="4425" spans="15:24" x14ac:dyDescent="0.55000000000000004">
      <c r="O4425" s="1703"/>
      <c r="V4425" s="1703"/>
      <c r="X4425" s="1703"/>
    </row>
    <row r="4426" spans="15:24" x14ac:dyDescent="0.55000000000000004">
      <c r="O4426" s="1703"/>
      <c r="V4426" s="1703"/>
      <c r="X4426" s="1703"/>
    </row>
    <row r="4427" spans="15:24" x14ac:dyDescent="0.55000000000000004">
      <c r="O4427" s="1703"/>
      <c r="V4427" s="1703"/>
      <c r="X4427" s="1703"/>
    </row>
    <row r="4428" spans="15:24" x14ac:dyDescent="0.55000000000000004">
      <c r="O4428" s="1703"/>
      <c r="V4428" s="1703"/>
      <c r="X4428" s="1703"/>
    </row>
    <row r="4429" spans="15:24" x14ac:dyDescent="0.55000000000000004">
      <c r="O4429" s="1703"/>
      <c r="V4429" s="1703"/>
      <c r="X4429" s="1703"/>
    </row>
    <row r="4430" spans="15:24" x14ac:dyDescent="0.55000000000000004">
      <c r="O4430" s="1703"/>
      <c r="V4430" s="1703"/>
      <c r="X4430" s="1703"/>
    </row>
    <row r="4431" spans="15:24" x14ac:dyDescent="0.55000000000000004">
      <c r="O4431" s="1703"/>
      <c r="V4431" s="1703"/>
      <c r="X4431" s="1703"/>
    </row>
    <row r="4432" spans="15:24" x14ac:dyDescent="0.55000000000000004">
      <c r="O4432" s="1703"/>
      <c r="V4432" s="1703"/>
      <c r="X4432" s="1703"/>
    </row>
    <row r="4433" spans="15:24" x14ac:dyDescent="0.55000000000000004">
      <c r="O4433" s="1703"/>
      <c r="V4433" s="1703"/>
      <c r="X4433" s="1703"/>
    </row>
    <row r="4434" spans="15:24" x14ac:dyDescent="0.55000000000000004">
      <c r="O4434" s="1703"/>
      <c r="V4434" s="1703"/>
      <c r="X4434" s="1703"/>
    </row>
    <row r="4435" spans="15:24" x14ac:dyDescent="0.55000000000000004">
      <c r="O4435" s="1703"/>
      <c r="V4435" s="1703"/>
      <c r="X4435" s="1703"/>
    </row>
    <row r="4436" spans="15:24" x14ac:dyDescent="0.55000000000000004">
      <c r="O4436" s="1703"/>
      <c r="V4436" s="1703"/>
      <c r="X4436" s="1703"/>
    </row>
    <row r="4437" spans="15:24" x14ac:dyDescent="0.55000000000000004">
      <c r="O4437" s="1703"/>
      <c r="V4437" s="1703"/>
      <c r="X4437" s="1703"/>
    </row>
    <row r="4438" spans="15:24" x14ac:dyDescent="0.55000000000000004">
      <c r="O4438" s="1703"/>
      <c r="V4438" s="1703"/>
      <c r="X4438" s="1703"/>
    </row>
    <row r="4439" spans="15:24" x14ac:dyDescent="0.55000000000000004">
      <c r="O4439" s="1703"/>
      <c r="V4439" s="1703"/>
      <c r="X4439" s="1703"/>
    </row>
    <row r="4440" spans="15:24" x14ac:dyDescent="0.55000000000000004">
      <c r="O4440" s="1703"/>
      <c r="V4440" s="1703"/>
      <c r="X4440" s="1703"/>
    </row>
    <row r="4441" spans="15:24" x14ac:dyDescent="0.55000000000000004">
      <c r="O4441" s="1703"/>
      <c r="V4441" s="1703"/>
      <c r="X4441" s="1703"/>
    </row>
    <row r="4442" spans="15:24" x14ac:dyDescent="0.55000000000000004">
      <c r="O4442" s="1703"/>
      <c r="V4442" s="1703"/>
      <c r="X4442" s="1703"/>
    </row>
    <row r="4443" spans="15:24" x14ac:dyDescent="0.55000000000000004">
      <c r="O4443" s="1703"/>
      <c r="V4443" s="1703"/>
      <c r="X4443" s="1703"/>
    </row>
    <row r="4444" spans="15:24" x14ac:dyDescent="0.55000000000000004">
      <c r="O4444" s="1703"/>
      <c r="V4444" s="1703"/>
      <c r="X4444" s="1703"/>
    </row>
    <row r="4445" spans="15:24" x14ac:dyDescent="0.55000000000000004">
      <c r="O4445" s="1703"/>
      <c r="V4445" s="1703"/>
      <c r="X4445" s="1703"/>
    </row>
    <row r="4446" spans="15:24" x14ac:dyDescent="0.55000000000000004">
      <c r="O4446" s="1703"/>
      <c r="V4446" s="1703"/>
      <c r="X4446" s="1703"/>
    </row>
    <row r="4447" spans="15:24" x14ac:dyDescent="0.55000000000000004">
      <c r="O4447" s="1703"/>
      <c r="V4447" s="1703"/>
      <c r="X4447" s="1703"/>
    </row>
    <row r="4448" spans="15:24" x14ac:dyDescent="0.55000000000000004">
      <c r="O4448" s="1703"/>
      <c r="V4448" s="1703"/>
      <c r="X4448" s="1703"/>
    </row>
    <row r="4449" spans="15:24" x14ac:dyDescent="0.55000000000000004">
      <c r="O4449" s="1703"/>
      <c r="V4449" s="1703"/>
      <c r="X4449" s="1703"/>
    </row>
    <row r="4450" spans="15:24" x14ac:dyDescent="0.55000000000000004">
      <c r="O4450" s="1703"/>
      <c r="V4450" s="1703"/>
      <c r="X4450" s="1703"/>
    </row>
    <row r="4451" spans="15:24" x14ac:dyDescent="0.55000000000000004">
      <c r="O4451" s="1703"/>
      <c r="V4451" s="1703"/>
      <c r="X4451" s="1703"/>
    </row>
    <row r="4452" spans="15:24" x14ac:dyDescent="0.55000000000000004">
      <c r="O4452" s="1703"/>
      <c r="V4452" s="1703"/>
      <c r="X4452" s="1703"/>
    </row>
    <row r="4453" spans="15:24" x14ac:dyDescent="0.55000000000000004">
      <c r="O4453" s="1703"/>
      <c r="V4453" s="1703"/>
      <c r="X4453" s="1703"/>
    </row>
    <row r="4454" spans="15:24" x14ac:dyDescent="0.55000000000000004">
      <c r="O4454" s="1703"/>
      <c r="V4454" s="1703"/>
      <c r="X4454" s="1703"/>
    </row>
    <row r="4455" spans="15:24" x14ac:dyDescent="0.55000000000000004">
      <c r="O4455" s="1703"/>
      <c r="V4455" s="1703"/>
      <c r="X4455" s="1703"/>
    </row>
    <row r="4456" spans="15:24" x14ac:dyDescent="0.55000000000000004">
      <c r="O4456" s="1703"/>
      <c r="V4456" s="1703"/>
      <c r="X4456" s="1703"/>
    </row>
    <row r="4457" spans="15:24" x14ac:dyDescent="0.55000000000000004">
      <c r="O4457" s="1703"/>
      <c r="V4457" s="1703"/>
      <c r="X4457" s="1703"/>
    </row>
    <row r="4458" spans="15:24" x14ac:dyDescent="0.55000000000000004">
      <c r="O4458" s="1703"/>
      <c r="V4458" s="1703"/>
      <c r="X4458" s="1703"/>
    </row>
    <row r="4459" spans="15:24" x14ac:dyDescent="0.55000000000000004">
      <c r="O4459" s="1703"/>
      <c r="V4459" s="1703"/>
      <c r="X4459" s="1703"/>
    </row>
    <row r="4460" spans="15:24" x14ac:dyDescent="0.55000000000000004">
      <c r="O4460" s="1703"/>
      <c r="V4460" s="1703"/>
      <c r="X4460" s="1703"/>
    </row>
    <row r="4461" spans="15:24" x14ac:dyDescent="0.55000000000000004">
      <c r="O4461" s="1703"/>
      <c r="V4461" s="1703"/>
      <c r="X4461" s="1703"/>
    </row>
    <row r="4462" spans="15:24" x14ac:dyDescent="0.55000000000000004">
      <c r="O4462" s="1703"/>
      <c r="V4462" s="1703"/>
      <c r="X4462" s="1703"/>
    </row>
    <row r="4463" spans="15:24" x14ac:dyDescent="0.55000000000000004">
      <c r="O4463" s="1703"/>
      <c r="V4463" s="1703"/>
      <c r="X4463" s="1703"/>
    </row>
    <row r="4464" spans="15:24" x14ac:dyDescent="0.55000000000000004">
      <c r="O4464" s="1703"/>
      <c r="V4464" s="1703"/>
      <c r="X4464" s="1703"/>
    </row>
    <row r="4465" spans="15:24" x14ac:dyDescent="0.55000000000000004">
      <c r="O4465" s="1703"/>
      <c r="V4465" s="1703"/>
      <c r="X4465" s="1703"/>
    </row>
    <row r="4466" spans="15:24" x14ac:dyDescent="0.55000000000000004">
      <c r="O4466" s="1703"/>
      <c r="V4466" s="1703"/>
      <c r="X4466" s="1703"/>
    </row>
    <row r="4467" spans="15:24" x14ac:dyDescent="0.55000000000000004">
      <c r="O4467" s="1703"/>
      <c r="V4467" s="1703"/>
      <c r="X4467" s="1703"/>
    </row>
    <row r="4468" spans="15:24" x14ac:dyDescent="0.55000000000000004">
      <c r="O4468" s="1703"/>
      <c r="V4468" s="1703"/>
      <c r="X4468" s="1703"/>
    </row>
    <row r="4469" spans="15:24" x14ac:dyDescent="0.55000000000000004">
      <c r="O4469" s="1703"/>
      <c r="V4469" s="1703"/>
      <c r="X4469" s="1703"/>
    </row>
    <row r="4470" spans="15:24" x14ac:dyDescent="0.55000000000000004">
      <c r="O4470" s="1703"/>
      <c r="V4470" s="1703"/>
      <c r="X4470" s="1703"/>
    </row>
    <row r="4471" spans="15:24" x14ac:dyDescent="0.55000000000000004">
      <c r="O4471" s="1703"/>
      <c r="V4471" s="1703"/>
      <c r="X4471" s="1703"/>
    </row>
    <row r="4472" spans="15:24" x14ac:dyDescent="0.55000000000000004">
      <c r="O4472" s="1703"/>
      <c r="V4472" s="1703"/>
      <c r="X4472" s="1703"/>
    </row>
    <row r="4473" spans="15:24" x14ac:dyDescent="0.55000000000000004">
      <c r="O4473" s="1703"/>
      <c r="V4473" s="1703"/>
      <c r="X4473" s="1703"/>
    </row>
    <row r="4474" spans="15:24" x14ac:dyDescent="0.55000000000000004">
      <c r="O4474" s="1703"/>
      <c r="V4474" s="1703"/>
      <c r="X4474" s="1703"/>
    </row>
    <row r="4475" spans="15:24" x14ac:dyDescent="0.55000000000000004">
      <c r="O4475" s="1703"/>
      <c r="V4475" s="1703"/>
      <c r="X4475" s="1703"/>
    </row>
    <row r="4476" spans="15:24" x14ac:dyDescent="0.55000000000000004">
      <c r="O4476" s="1703"/>
      <c r="V4476" s="1703"/>
      <c r="X4476" s="1703"/>
    </row>
    <row r="4477" spans="15:24" x14ac:dyDescent="0.55000000000000004">
      <c r="O4477" s="1703"/>
      <c r="V4477" s="1703"/>
      <c r="X4477" s="1703"/>
    </row>
    <row r="4478" spans="15:24" x14ac:dyDescent="0.55000000000000004">
      <c r="O4478" s="1703"/>
      <c r="V4478" s="1703"/>
      <c r="X4478" s="1703"/>
    </row>
    <row r="4479" spans="15:24" x14ac:dyDescent="0.55000000000000004">
      <c r="O4479" s="1703"/>
      <c r="V4479" s="1703"/>
      <c r="X4479" s="1703"/>
    </row>
    <row r="4480" spans="15:24" x14ac:dyDescent="0.55000000000000004">
      <c r="O4480" s="1703"/>
      <c r="V4480" s="1703"/>
      <c r="X4480" s="1703"/>
    </row>
    <row r="4481" spans="15:24" x14ac:dyDescent="0.55000000000000004">
      <c r="O4481" s="1703"/>
      <c r="V4481" s="1703"/>
      <c r="X4481" s="1703"/>
    </row>
    <row r="4482" spans="15:24" x14ac:dyDescent="0.55000000000000004">
      <c r="O4482" s="1703"/>
      <c r="V4482" s="1703"/>
      <c r="X4482" s="1703"/>
    </row>
    <row r="4483" spans="15:24" x14ac:dyDescent="0.55000000000000004">
      <c r="O4483" s="1703"/>
      <c r="V4483" s="1703"/>
      <c r="X4483" s="1703"/>
    </row>
    <row r="4484" spans="15:24" x14ac:dyDescent="0.55000000000000004">
      <c r="O4484" s="1703"/>
      <c r="V4484" s="1703"/>
      <c r="X4484" s="1703"/>
    </row>
    <row r="4485" spans="15:24" x14ac:dyDescent="0.55000000000000004">
      <c r="O4485" s="1703"/>
      <c r="V4485" s="1703"/>
      <c r="X4485" s="1703"/>
    </row>
    <row r="4486" spans="15:24" x14ac:dyDescent="0.55000000000000004">
      <c r="O4486" s="1703"/>
      <c r="V4486" s="1703"/>
      <c r="X4486" s="1703"/>
    </row>
    <row r="4487" spans="15:24" x14ac:dyDescent="0.55000000000000004">
      <c r="O4487" s="1703"/>
      <c r="V4487" s="1703"/>
      <c r="X4487" s="1703"/>
    </row>
    <row r="4488" spans="15:24" x14ac:dyDescent="0.55000000000000004">
      <c r="O4488" s="1703"/>
      <c r="V4488" s="1703"/>
      <c r="X4488" s="1703"/>
    </row>
    <row r="4489" spans="15:24" x14ac:dyDescent="0.55000000000000004">
      <c r="O4489" s="1703"/>
      <c r="V4489" s="1703"/>
      <c r="X4489" s="1703"/>
    </row>
    <row r="4490" spans="15:24" x14ac:dyDescent="0.55000000000000004">
      <c r="O4490" s="1703"/>
      <c r="V4490" s="1703"/>
      <c r="X4490" s="1703"/>
    </row>
    <row r="4491" spans="15:24" x14ac:dyDescent="0.55000000000000004">
      <c r="O4491" s="1703"/>
      <c r="V4491" s="1703"/>
      <c r="X4491" s="1703"/>
    </row>
    <row r="4492" spans="15:24" x14ac:dyDescent="0.55000000000000004">
      <c r="O4492" s="1703"/>
      <c r="V4492" s="1703"/>
      <c r="X4492" s="1703"/>
    </row>
    <row r="4493" spans="15:24" x14ac:dyDescent="0.55000000000000004">
      <c r="O4493" s="1703"/>
      <c r="V4493" s="1703"/>
      <c r="X4493" s="1703"/>
    </row>
    <row r="4494" spans="15:24" x14ac:dyDescent="0.55000000000000004">
      <c r="O4494" s="1703"/>
      <c r="V4494" s="1703"/>
      <c r="X4494" s="1703"/>
    </row>
    <row r="4495" spans="15:24" x14ac:dyDescent="0.55000000000000004">
      <c r="O4495" s="1703"/>
      <c r="V4495" s="1703"/>
      <c r="X4495" s="1703"/>
    </row>
    <row r="4496" spans="15:24" x14ac:dyDescent="0.55000000000000004">
      <c r="O4496" s="1703"/>
      <c r="V4496" s="1703"/>
      <c r="X4496" s="1703"/>
    </row>
    <row r="4497" spans="15:24" x14ac:dyDescent="0.55000000000000004">
      <c r="O4497" s="1703"/>
      <c r="V4497" s="1703"/>
      <c r="X4497" s="1703"/>
    </row>
    <row r="4498" spans="15:24" x14ac:dyDescent="0.55000000000000004">
      <c r="O4498" s="1703"/>
      <c r="V4498" s="1703"/>
      <c r="X4498" s="1703"/>
    </row>
    <row r="4499" spans="15:24" x14ac:dyDescent="0.55000000000000004">
      <c r="O4499" s="1703"/>
      <c r="V4499" s="1703"/>
      <c r="X4499" s="1703"/>
    </row>
    <row r="4500" spans="15:24" x14ac:dyDescent="0.55000000000000004">
      <c r="O4500" s="1703"/>
      <c r="V4500" s="1703"/>
      <c r="X4500" s="1703"/>
    </row>
    <row r="4501" spans="15:24" x14ac:dyDescent="0.55000000000000004">
      <c r="O4501" s="1703"/>
      <c r="V4501" s="1703"/>
      <c r="X4501" s="1703"/>
    </row>
    <row r="4502" spans="15:24" x14ac:dyDescent="0.55000000000000004">
      <c r="O4502" s="1703"/>
      <c r="V4502" s="1703"/>
      <c r="X4502" s="1703"/>
    </row>
    <row r="4503" spans="15:24" x14ac:dyDescent="0.55000000000000004">
      <c r="O4503" s="1703"/>
      <c r="V4503" s="1703"/>
      <c r="X4503" s="1703"/>
    </row>
    <row r="4504" spans="15:24" x14ac:dyDescent="0.55000000000000004">
      <c r="O4504" s="1703"/>
      <c r="V4504" s="1703"/>
      <c r="X4504" s="1703"/>
    </row>
    <row r="4505" spans="15:24" x14ac:dyDescent="0.55000000000000004">
      <c r="O4505" s="1703"/>
      <c r="V4505" s="1703"/>
      <c r="X4505" s="1703"/>
    </row>
    <row r="4506" spans="15:24" x14ac:dyDescent="0.55000000000000004">
      <c r="O4506" s="1703"/>
      <c r="V4506" s="1703"/>
      <c r="X4506" s="1703"/>
    </row>
    <row r="4507" spans="15:24" x14ac:dyDescent="0.55000000000000004">
      <c r="O4507" s="1703"/>
      <c r="V4507" s="1703"/>
      <c r="X4507" s="1703"/>
    </row>
    <row r="4508" spans="15:24" x14ac:dyDescent="0.55000000000000004">
      <c r="O4508" s="1703"/>
      <c r="V4508" s="1703"/>
      <c r="X4508" s="1703"/>
    </row>
    <row r="4509" spans="15:24" x14ac:dyDescent="0.55000000000000004">
      <c r="O4509" s="1703"/>
      <c r="V4509" s="1703"/>
      <c r="X4509" s="1703"/>
    </row>
    <row r="4510" spans="15:24" x14ac:dyDescent="0.55000000000000004">
      <c r="O4510" s="1703"/>
      <c r="V4510" s="1703"/>
      <c r="X4510" s="1703"/>
    </row>
    <row r="4511" spans="15:24" x14ac:dyDescent="0.55000000000000004">
      <c r="O4511" s="1703"/>
      <c r="V4511" s="1703"/>
      <c r="X4511" s="1703"/>
    </row>
    <row r="4512" spans="15:24" x14ac:dyDescent="0.55000000000000004">
      <c r="O4512" s="1703"/>
      <c r="V4512" s="1703"/>
      <c r="X4512" s="1703"/>
    </row>
    <row r="4513" spans="15:24" x14ac:dyDescent="0.55000000000000004">
      <c r="O4513" s="1703"/>
      <c r="V4513" s="1703"/>
      <c r="X4513" s="1703"/>
    </row>
    <row r="4514" spans="15:24" x14ac:dyDescent="0.55000000000000004">
      <c r="O4514" s="1703"/>
      <c r="V4514" s="1703"/>
      <c r="X4514" s="1703"/>
    </row>
    <row r="4515" spans="15:24" x14ac:dyDescent="0.55000000000000004">
      <c r="O4515" s="1703"/>
      <c r="V4515" s="1703"/>
      <c r="X4515" s="1703"/>
    </row>
    <row r="4516" spans="15:24" x14ac:dyDescent="0.55000000000000004">
      <c r="O4516" s="1703"/>
      <c r="V4516" s="1703"/>
      <c r="X4516" s="1703"/>
    </row>
    <row r="4517" spans="15:24" x14ac:dyDescent="0.55000000000000004">
      <c r="O4517" s="1703"/>
      <c r="V4517" s="1703"/>
      <c r="X4517" s="1703"/>
    </row>
    <row r="4518" spans="15:24" x14ac:dyDescent="0.55000000000000004">
      <c r="O4518" s="1703"/>
      <c r="V4518" s="1703"/>
      <c r="X4518" s="1703"/>
    </row>
    <row r="4519" spans="15:24" x14ac:dyDescent="0.55000000000000004">
      <c r="O4519" s="1703"/>
      <c r="V4519" s="1703"/>
      <c r="X4519" s="1703"/>
    </row>
    <row r="4520" spans="15:24" x14ac:dyDescent="0.55000000000000004">
      <c r="O4520" s="1703"/>
      <c r="V4520" s="1703"/>
      <c r="X4520" s="1703"/>
    </row>
    <row r="4521" spans="15:24" x14ac:dyDescent="0.55000000000000004">
      <c r="O4521" s="1703"/>
      <c r="V4521" s="1703"/>
      <c r="X4521" s="1703"/>
    </row>
    <row r="4522" spans="15:24" x14ac:dyDescent="0.55000000000000004">
      <c r="O4522" s="1703"/>
      <c r="V4522" s="1703"/>
      <c r="X4522" s="1703"/>
    </row>
    <row r="4523" spans="15:24" x14ac:dyDescent="0.55000000000000004">
      <c r="O4523" s="1703"/>
      <c r="V4523" s="1703"/>
      <c r="X4523" s="1703"/>
    </row>
    <row r="4524" spans="15:24" x14ac:dyDescent="0.55000000000000004">
      <c r="O4524" s="1703"/>
      <c r="V4524" s="1703"/>
      <c r="X4524" s="1703"/>
    </row>
    <row r="4525" spans="15:24" x14ac:dyDescent="0.55000000000000004">
      <c r="O4525" s="1703"/>
      <c r="V4525" s="1703"/>
      <c r="X4525" s="1703"/>
    </row>
    <row r="4526" spans="15:24" x14ac:dyDescent="0.55000000000000004">
      <c r="O4526" s="1703"/>
      <c r="V4526" s="1703"/>
      <c r="X4526" s="1703"/>
    </row>
    <row r="4527" spans="15:24" x14ac:dyDescent="0.55000000000000004">
      <c r="O4527" s="1703"/>
      <c r="V4527" s="1703"/>
      <c r="X4527" s="1703"/>
    </row>
    <row r="4528" spans="15:24" x14ac:dyDescent="0.55000000000000004">
      <c r="O4528" s="1703"/>
      <c r="V4528" s="1703"/>
      <c r="X4528" s="1703"/>
    </row>
    <row r="4529" spans="15:24" x14ac:dyDescent="0.55000000000000004">
      <c r="O4529" s="1703"/>
      <c r="V4529" s="1703"/>
      <c r="X4529" s="1703"/>
    </row>
    <row r="4530" spans="15:24" x14ac:dyDescent="0.55000000000000004">
      <c r="O4530" s="1703"/>
      <c r="V4530" s="1703"/>
      <c r="X4530" s="1703"/>
    </row>
    <row r="4531" spans="15:24" x14ac:dyDescent="0.55000000000000004">
      <c r="O4531" s="1703"/>
      <c r="V4531" s="1703"/>
      <c r="X4531" s="1703"/>
    </row>
    <row r="4532" spans="15:24" x14ac:dyDescent="0.55000000000000004">
      <c r="O4532" s="1703"/>
      <c r="V4532" s="1703"/>
      <c r="X4532" s="1703"/>
    </row>
    <row r="4533" spans="15:24" x14ac:dyDescent="0.55000000000000004">
      <c r="O4533" s="1703"/>
      <c r="V4533" s="1703"/>
      <c r="X4533" s="1703"/>
    </row>
    <row r="4534" spans="15:24" x14ac:dyDescent="0.55000000000000004">
      <c r="O4534" s="1703"/>
      <c r="V4534" s="1703"/>
      <c r="X4534" s="1703"/>
    </row>
    <row r="4535" spans="15:24" x14ac:dyDescent="0.55000000000000004">
      <c r="O4535" s="1703"/>
      <c r="V4535" s="1703"/>
      <c r="X4535" s="1703"/>
    </row>
    <row r="4536" spans="15:24" x14ac:dyDescent="0.55000000000000004">
      <c r="O4536" s="1703"/>
      <c r="V4536" s="1703"/>
      <c r="X4536" s="1703"/>
    </row>
    <row r="4537" spans="15:24" x14ac:dyDescent="0.55000000000000004">
      <c r="O4537" s="1703"/>
      <c r="V4537" s="1703"/>
      <c r="X4537" s="1703"/>
    </row>
    <row r="4538" spans="15:24" x14ac:dyDescent="0.55000000000000004">
      <c r="O4538" s="1703"/>
      <c r="V4538" s="1703"/>
      <c r="X4538" s="1703"/>
    </row>
    <row r="4539" spans="15:24" x14ac:dyDescent="0.55000000000000004">
      <c r="O4539" s="1703"/>
      <c r="V4539" s="1703"/>
      <c r="X4539" s="1703"/>
    </row>
    <row r="4540" spans="15:24" x14ac:dyDescent="0.55000000000000004">
      <c r="O4540" s="1703"/>
      <c r="V4540" s="1703"/>
      <c r="X4540" s="1703"/>
    </row>
    <row r="4541" spans="15:24" x14ac:dyDescent="0.55000000000000004">
      <c r="O4541" s="1703"/>
      <c r="V4541" s="1703"/>
      <c r="X4541" s="1703"/>
    </row>
    <row r="4542" spans="15:24" x14ac:dyDescent="0.55000000000000004">
      <c r="O4542" s="1703"/>
      <c r="V4542" s="1703"/>
      <c r="X4542" s="1703"/>
    </row>
    <row r="4543" spans="15:24" x14ac:dyDescent="0.55000000000000004">
      <c r="O4543" s="1703"/>
      <c r="V4543" s="1703"/>
      <c r="X4543" s="1703"/>
    </row>
    <row r="4544" spans="15:24" x14ac:dyDescent="0.55000000000000004">
      <c r="O4544" s="1703"/>
      <c r="V4544" s="1703"/>
      <c r="X4544" s="1703"/>
    </row>
    <row r="4545" spans="15:24" x14ac:dyDescent="0.55000000000000004">
      <c r="O4545" s="1703"/>
      <c r="V4545" s="1703"/>
      <c r="X4545" s="1703"/>
    </row>
    <row r="4546" spans="15:24" x14ac:dyDescent="0.55000000000000004">
      <c r="O4546" s="1703"/>
      <c r="V4546" s="1703"/>
      <c r="X4546" s="1703"/>
    </row>
    <row r="4547" spans="15:24" x14ac:dyDescent="0.55000000000000004">
      <c r="O4547" s="1703"/>
      <c r="V4547" s="1703"/>
      <c r="X4547" s="1703"/>
    </row>
    <row r="4548" spans="15:24" x14ac:dyDescent="0.55000000000000004">
      <c r="O4548" s="1703"/>
      <c r="V4548" s="1703"/>
      <c r="X4548" s="1703"/>
    </row>
    <row r="4549" spans="15:24" x14ac:dyDescent="0.55000000000000004">
      <c r="O4549" s="1703"/>
      <c r="V4549" s="1703"/>
      <c r="X4549" s="1703"/>
    </row>
    <row r="4550" spans="15:24" x14ac:dyDescent="0.55000000000000004">
      <c r="O4550" s="1703"/>
      <c r="V4550" s="1703"/>
      <c r="X4550" s="1703"/>
    </row>
    <row r="4551" spans="15:24" x14ac:dyDescent="0.55000000000000004">
      <c r="O4551" s="1703"/>
      <c r="V4551" s="1703"/>
      <c r="X4551" s="1703"/>
    </row>
    <row r="4552" spans="15:24" x14ac:dyDescent="0.55000000000000004">
      <c r="O4552" s="1703"/>
      <c r="V4552" s="1703"/>
      <c r="X4552" s="1703"/>
    </row>
    <row r="4553" spans="15:24" x14ac:dyDescent="0.55000000000000004">
      <c r="O4553" s="1703"/>
      <c r="V4553" s="1703"/>
      <c r="X4553" s="1703"/>
    </row>
    <row r="4554" spans="15:24" x14ac:dyDescent="0.55000000000000004">
      <c r="O4554" s="1703"/>
      <c r="V4554" s="1703"/>
      <c r="X4554" s="1703"/>
    </row>
    <row r="4555" spans="15:24" x14ac:dyDescent="0.55000000000000004">
      <c r="O4555" s="1703"/>
      <c r="V4555" s="1703"/>
      <c r="X4555" s="1703"/>
    </row>
    <row r="4556" spans="15:24" x14ac:dyDescent="0.55000000000000004">
      <c r="O4556" s="1703"/>
      <c r="V4556" s="1703"/>
      <c r="X4556" s="1703"/>
    </row>
    <row r="4557" spans="15:24" x14ac:dyDescent="0.55000000000000004">
      <c r="O4557" s="1703"/>
      <c r="V4557" s="1703"/>
      <c r="X4557" s="1703"/>
    </row>
    <row r="4558" spans="15:24" x14ac:dyDescent="0.55000000000000004">
      <c r="O4558" s="1703"/>
      <c r="V4558" s="1703"/>
      <c r="X4558" s="1703"/>
    </row>
    <row r="4559" spans="15:24" x14ac:dyDescent="0.55000000000000004">
      <c r="O4559" s="1703"/>
      <c r="V4559" s="1703"/>
      <c r="X4559" s="1703"/>
    </row>
    <row r="4560" spans="15:24" x14ac:dyDescent="0.55000000000000004">
      <c r="O4560" s="1703"/>
      <c r="V4560" s="1703"/>
      <c r="X4560" s="1703"/>
    </row>
    <row r="4561" spans="15:24" x14ac:dyDescent="0.55000000000000004">
      <c r="O4561" s="1703"/>
      <c r="V4561" s="1703"/>
      <c r="X4561" s="1703"/>
    </row>
    <row r="4562" spans="15:24" x14ac:dyDescent="0.55000000000000004">
      <c r="O4562" s="1703"/>
      <c r="V4562" s="1703"/>
      <c r="X4562" s="1703"/>
    </row>
    <row r="4563" spans="15:24" x14ac:dyDescent="0.55000000000000004">
      <c r="O4563" s="1703"/>
      <c r="V4563" s="1703"/>
      <c r="X4563" s="1703"/>
    </row>
    <row r="4564" spans="15:24" x14ac:dyDescent="0.55000000000000004">
      <c r="O4564" s="1703"/>
      <c r="V4564" s="1703"/>
      <c r="X4564" s="1703"/>
    </row>
    <row r="4565" spans="15:24" x14ac:dyDescent="0.55000000000000004">
      <c r="O4565" s="1703"/>
      <c r="V4565" s="1703"/>
      <c r="X4565" s="1703"/>
    </row>
    <row r="4566" spans="15:24" x14ac:dyDescent="0.55000000000000004">
      <c r="O4566" s="1703"/>
      <c r="V4566" s="1703"/>
      <c r="X4566" s="1703"/>
    </row>
    <row r="4567" spans="15:24" x14ac:dyDescent="0.55000000000000004">
      <c r="O4567" s="1703"/>
      <c r="V4567" s="1703"/>
      <c r="X4567" s="1703"/>
    </row>
    <row r="4568" spans="15:24" x14ac:dyDescent="0.55000000000000004">
      <c r="O4568" s="1703"/>
      <c r="V4568" s="1703"/>
      <c r="X4568" s="1703"/>
    </row>
    <row r="4569" spans="15:24" x14ac:dyDescent="0.55000000000000004">
      <c r="O4569" s="1703"/>
      <c r="V4569" s="1703"/>
      <c r="X4569" s="1703"/>
    </row>
    <row r="4570" spans="15:24" x14ac:dyDescent="0.55000000000000004">
      <c r="O4570" s="1703"/>
      <c r="V4570" s="1703"/>
      <c r="X4570" s="1703"/>
    </row>
    <row r="4571" spans="15:24" x14ac:dyDescent="0.55000000000000004">
      <c r="O4571" s="1703"/>
      <c r="V4571" s="1703"/>
      <c r="X4571" s="1703"/>
    </row>
    <row r="4572" spans="15:24" x14ac:dyDescent="0.55000000000000004">
      <c r="O4572" s="1703"/>
      <c r="V4572" s="1703"/>
      <c r="X4572" s="1703"/>
    </row>
    <row r="4573" spans="15:24" x14ac:dyDescent="0.55000000000000004">
      <c r="O4573" s="1703"/>
      <c r="V4573" s="1703"/>
      <c r="X4573" s="1703"/>
    </row>
    <row r="4574" spans="15:24" x14ac:dyDescent="0.55000000000000004">
      <c r="O4574" s="1703"/>
      <c r="V4574" s="1703"/>
      <c r="X4574" s="1703"/>
    </row>
    <row r="4575" spans="15:24" x14ac:dyDescent="0.55000000000000004">
      <c r="O4575" s="1703"/>
      <c r="V4575" s="1703"/>
      <c r="X4575" s="1703"/>
    </row>
    <row r="4576" spans="15:24" x14ac:dyDescent="0.55000000000000004">
      <c r="O4576" s="1703"/>
      <c r="V4576" s="1703"/>
      <c r="X4576" s="1703"/>
    </row>
    <row r="4577" spans="15:24" x14ac:dyDescent="0.55000000000000004">
      <c r="O4577" s="1703"/>
      <c r="V4577" s="1703"/>
      <c r="X4577" s="1703"/>
    </row>
    <row r="4578" spans="15:24" x14ac:dyDescent="0.55000000000000004">
      <c r="O4578" s="1703"/>
      <c r="V4578" s="1703"/>
      <c r="X4578" s="1703"/>
    </row>
    <row r="4579" spans="15:24" x14ac:dyDescent="0.55000000000000004">
      <c r="O4579" s="1703"/>
      <c r="V4579" s="1703"/>
      <c r="X4579" s="1703"/>
    </row>
    <row r="4580" spans="15:24" x14ac:dyDescent="0.55000000000000004">
      <c r="O4580" s="1703"/>
      <c r="V4580" s="1703"/>
      <c r="X4580" s="1703"/>
    </row>
    <row r="4581" spans="15:24" x14ac:dyDescent="0.55000000000000004">
      <c r="O4581" s="1703"/>
      <c r="V4581" s="1703"/>
      <c r="X4581" s="1703"/>
    </row>
    <row r="4582" spans="15:24" x14ac:dyDescent="0.55000000000000004">
      <c r="O4582" s="1703"/>
      <c r="V4582" s="1703"/>
      <c r="X4582" s="1703"/>
    </row>
    <row r="4583" spans="15:24" x14ac:dyDescent="0.55000000000000004">
      <c r="O4583" s="1703"/>
      <c r="V4583" s="1703"/>
      <c r="X4583" s="1703"/>
    </row>
    <row r="4584" spans="15:24" x14ac:dyDescent="0.55000000000000004">
      <c r="O4584" s="1703"/>
      <c r="V4584" s="1703"/>
      <c r="X4584" s="1703"/>
    </row>
    <row r="4585" spans="15:24" x14ac:dyDescent="0.55000000000000004">
      <c r="O4585" s="1703"/>
      <c r="V4585" s="1703"/>
      <c r="X4585" s="1703"/>
    </row>
    <row r="4586" spans="15:24" x14ac:dyDescent="0.55000000000000004">
      <c r="O4586" s="1703"/>
      <c r="V4586" s="1703"/>
      <c r="X4586" s="1703"/>
    </row>
    <row r="4587" spans="15:24" x14ac:dyDescent="0.55000000000000004">
      <c r="O4587" s="1703"/>
      <c r="V4587" s="1703"/>
      <c r="X4587" s="1703"/>
    </row>
    <row r="4588" spans="15:24" x14ac:dyDescent="0.55000000000000004">
      <c r="O4588" s="1703"/>
      <c r="V4588" s="1703"/>
      <c r="X4588" s="1703"/>
    </row>
    <row r="4589" spans="15:24" x14ac:dyDescent="0.55000000000000004">
      <c r="O4589" s="1703"/>
      <c r="V4589" s="1703"/>
      <c r="X4589" s="1703"/>
    </row>
    <row r="4590" spans="15:24" x14ac:dyDescent="0.55000000000000004">
      <c r="O4590" s="1703"/>
      <c r="V4590" s="1703"/>
      <c r="X4590" s="1703"/>
    </row>
    <row r="4591" spans="15:24" x14ac:dyDescent="0.55000000000000004">
      <c r="O4591" s="1703"/>
      <c r="V4591" s="1703"/>
      <c r="X4591" s="1703"/>
    </row>
    <row r="4592" spans="15:24" x14ac:dyDescent="0.55000000000000004">
      <c r="O4592" s="1703"/>
      <c r="V4592" s="1703"/>
      <c r="X4592" s="1703"/>
    </row>
    <row r="4593" spans="15:24" x14ac:dyDescent="0.55000000000000004">
      <c r="O4593" s="1703"/>
      <c r="V4593" s="1703"/>
      <c r="X4593" s="1703"/>
    </row>
    <row r="4594" spans="15:24" x14ac:dyDescent="0.55000000000000004">
      <c r="O4594" s="1703"/>
      <c r="V4594" s="1703"/>
      <c r="X4594" s="1703"/>
    </row>
    <row r="4595" spans="15:24" x14ac:dyDescent="0.55000000000000004">
      <c r="O4595" s="1703"/>
      <c r="V4595" s="1703"/>
      <c r="X4595" s="1703"/>
    </row>
    <row r="4596" spans="15:24" x14ac:dyDescent="0.55000000000000004">
      <c r="O4596" s="1703"/>
      <c r="V4596" s="1703"/>
      <c r="X4596" s="1703"/>
    </row>
    <row r="4597" spans="15:24" x14ac:dyDescent="0.55000000000000004">
      <c r="O4597" s="1703"/>
      <c r="V4597" s="1703"/>
      <c r="X4597" s="1703"/>
    </row>
    <row r="4598" spans="15:24" x14ac:dyDescent="0.55000000000000004">
      <c r="O4598" s="1703"/>
      <c r="V4598" s="1703"/>
      <c r="X4598" s="1703"/>
    </row>
    <row r="4599" spans="15:24" x14ac:dyDescent="0.55000000000000004">
      <c r="O4599" s="1703"/>
      <c r="V4599" s="1703"/>
      <c r="X4599" s="1703"/>
    </row>
    <row r="4600" spans="15:24" x14ac:dyDescent="0.55000000000000004">
      <c r="O4600" s="1703"/>
      <c r="V4600" s="1703"/>
      <c r="X4600" s="1703"/>
    </row>
    <row r="4601" spans="15:24" x14ac:dyDescent="0.55000000000000004">
      <c r="O4601" s="1703"/>
      <c r="V4601" s="1703"/>
      <c r="X4601" s="1703"/>
    </row>
    <row r="4602" spans="15:24" x14ac:dyDescent="0.55000000000000004">
      <c r="O4602" s="1703"/>
      <c r="V4602" s="1703"/>
      <c r="X4602" s="1703"/>
    </row>
    <row r="4603" spans="15:24" x14ac:dyDescent="0.55000000000000004">
      <c r="O4603" s="1703"/>
      <c r="V4603" s="1703"/>
      <c r="X4603" s="1703"/>
    </row>
    <row r="4604" spans="15:24" x14ac:dyDescent="0.55000000000000004">
      <c r="O4604" s="1703"/>
      <c r="V4604" s="1703"/>
      <c r="X4604" s="1703"/>
    </row>
    <row r="4605" spans="15:24" x14ac:dyDescent="0.55000000000000004">
      <c r="O4605" s="1703"/>
      <c r="V4605" s="1703"/>
      <c r="X4605" s="1703"/>
    </row>
    <row r="4606" spans="15:24" x14ac:dyDescent="0.55000000000000004">
      <c r="O4606" s="1703"/>
      <c r="V4606" s="1703"/>
      <c r="X4606" s="1703"/>
    </row>
    <row r="4607" spans="15:24" x14ac:dyDescent="0.55000000000000004">
      <c r="O4607" s="1703"/>
      <c r="V4607" s="1703"/>
      <c r="X4607" s="1703"/>
    </row>
    <row r="4608" spans="15:24" x14ac:dyDescent="0.55000000000000004">
      <c r="O4608" s="1703"/>
      <c r="V4608" s="1703"/>
      <c r="X4608" s="1703"/>
    </row>
    <row r="4609" spans="15:24" x14ac:dyDescent="0.55000000000000004">
      <c r="O4609" s="1703"/>
      <c r="V4609" s="1703"/>
      <c r="X4609" s="1703"/>
    </row>
    <row r="4610" spans="15:24" x14ac:dyDescent="0.55000000000000004">
      <c r="O4610" s="1703"/>
      <c r="V4610" s="1703"/>
      <c r="X4610" s="1703"/>
    </row>
    <row r="4611" spans="15:24" x14ac:dyDescent="0.55000000000000004">
      <c r="O4611" s="1703"/>
      <c r="V4611" s="1703"/>
      <c r="X4611" s="1703"/>
    </row>
    <row r="4612" spans="15:24" x14ac:dyDescent="0.55000000000000004">
      <c r="O4612" s="1703"/>
      <c r="V4612" s="1703"/>
      <c r="X4612" s="1703"/>
    </row>
    <row r="4613" spans="15:24" x14ac:dyDescent="0.55000000000000004">
      <c r="O4613" s="1703"/>
      <c r="V4613" s="1703"/>
      <c r="X4613" s="1703"/>
    </row>
    <row r="4614" spans="15:24" x14ac:dyDescent="0.55000000000000004">
      <c r="O4614" s="1703"/>
      <c r="V4614" s="1703"/>
      <c r="X4614" s="1703"/>
    </row>
    <row r="4615" spans="15:24" x14ac:dyDescent="0.55000000000000004">
      <c r="O4615" s="1703"/>
      <c r="V4615" s="1703"/>
      <c r="X4615" s="1703"/>
    </row>
    <row r="4616" spans="15:24" x14ac:dyDescent="0.55000000000000004">
      <c r="O4616" s="1703"/>
      <c r="V4616" s="1703"/>
      <c r="X4616" s="1703"/>
    </row>
    <row r="4617" spans="15:24" x14ac:dyDescent="0.55000000000000004">
      <c r="O4617" s="1703"/>
      <c r="V4617" s="1703"/>
      <c r="X4617" s="1703"/>
    </row>
    <row r="4618" spans="15:24" x14ac:dyDescent="0.55000000000000004">
      <c r="O4618" s="1703"/>
      <c r="V4618" s="1703"/>
      <c r="X4618" s="1703"/>
    </row>
    <row r="4619" spans="15:24" x14ac:dyDescent="0.55000000000000004">
      <c r="O4619" s="1703"/>
      <c r="V4619" s="1703"/>
      <c r="X4619" s="1703"/>
    </row>
    <row r="4620" spans="15:24" x14ac:dyDescent="0.55000000000000004">
      <c r="O4620" s="1703"/>
      <c r="V4620" s="1703"/>
      <c r="X4620" s="1703"/>
    </row>
    <row r="4621" spans="15:24" x14ac:dyDescent="0.55000000000000004">
      <c r="O4621" s="1703"/>
      <c r="V4621" s="1703"/>
      <c r="X4621" s="1703"/>
    </row>
    <row r="4622" spans="15:24" x14ac:dyDescent="0.55000000000000004">
      <c r="O4622" s="1703"/>
      <c r="V4622" s="1703"/>
      <c r="X4622" s="1703"/>
    </row>
    <row r="4623" spans="15:24" x14ac:dyDescent="0.55000000000000004">
      <c r="O4623" s="1703"/>
      <c r="V4623" s="1703"/>
      <c r="X4623" s="1703"/>
    </row>
    <row r="4624" spans="15:24" x14ac:dyDescent="0.55000000000000004">
      <c r="O4624" s="1703"/>
      <c r="V4624" s="1703"/>
      <c r="X4624" s="1703"/>
    </row>
    <row r="4625" spans="15:24" x14ac:dyDescent="0.55000000000000004">
      <c r="O4625" s="1703"/>
      <c r="V4625" s="1703"/>
      <c r="X4625" s="1703"/>
    </row>
    <row r="4626" spans="15:24" x14ac:dyDescent="0.55000000000000004">
      <c r="O4626" s="1703"/>
      <c r="V4626" s="1703"/>
      <c r="X4626" s="1703"/>
    </row>
    <row r="4627" spans="15:24" x14ac:dyDescent="0.55000000000000004">
      <c r="O4627" s="1703"/>
      <c r="V4627" s="1703"/>
      <c r="X4627" s="1703"/>
    </row>
    <row r="4628" spans="15:24" x14ac:dyDescent="0.55000000000000004">
      <c r="O4628" s="1703"/>
      <c r="V4628" s="1703"/>
      <c r="X4628" s="1703"/>
    </row>
    <row r="4629" spans="15:24" x14ac:dyDescent="0.55000000000000004">
      <c r="O4629" s="1703"/>
      <c r="V4629" s="1703"/>
      <c r="X4629" s="1703"/>
    </row>
    <row r="4630" spans="15:24" x14ac:dyDescent="0.55000000000000004">
      <c r="O4630" s="1703"/>
      <c r="V4630" s="1703"/>
      <c r="X4630" s="1703"/>
    </row>
    <row r="4631" spans="15:24" x14ac:dyDescent="0.55000000000000004">
      <c r="O4631" s="1703"/>
      <c r="V4631" s="1703"/>
      <c r="X4631" s="1703"/>
    </row>
    <row r="4632" spans="15:24" x14ac:dyDescent="0.55000000000000004">
      <c r="O4632" s="1703"/>
      <c r="V4632" s="1703"/>
      <c r="X4632" s="1703"/>
    </row>
    <row r="4633" spans="15:24" x14ac:dyDescent="0.55000000000000004">
      <c r="O4633" s="1703"/>
      <c r="V4633" s="1703"/>
      <c r="X4633" s="1703"/>
    </row>
    <row r="4634" spans="15:24" x14ac:dyDescent="0.55000000000000004">
      <c r="O4634" s="1703"/>
      <c r="V4634" s="1703"/>
      <c r="X4634" s="1703"/>
    </row>
    <row r="4635" spans="15:24" x14ac:dyDescent="0.55000000000000004">
      <c r="O4635" s="1703"/>
      <c r="V4635" s="1703"/>
      <c r="X4635" s="1703"/>
    </row>
    <row r="4636" spans="15:24" x14ac:dyDescent="0.55000000000000004">
      <c r="O4636" s="1703"/>
      <c r="V4636" s="1703"/>
      <c r="X4636" s="1703"/>
    </row>
    <row r="4637" spans="15:24" x14ac:dyDescent="0.55000000000000004">
      <c r="O4637" s="1703"/>
      <c r="V4637" s="1703"/>
      <c r="X4637" s="1703"/>
    </row>
    <row r="4638" spans="15:24" x14ac:dyDescent="0.55000000000000004">
      <c r="O4638" s="1703"/>
      <c r="V4638" s="1703"/>
      <c r="X4638" s="1703"/>
    </row>
    <row r="4639" spans="15:24" x14ac:dyDescent="0.55000000000000004">
      <c r="O4639" s="1703"/>
      <c r="V4639" s="1703"/>
      <c r="X4639" s="1703"/>
    </row>
    <row r="4640" spans="15:24" x14ac:dyDescent="0.55000000000000004">
      <c r="O4640" s="1703"/>
      <c r="V4640" s="1703"/>
      <c r="X4640" s="1703"/>
    </row>
    <row r="4641" spans="15:24" x14ac:dyDescent="0.55000000000000004">
      <c r="O4641" s="1703"/>
      <c r="V4641" s="1703"/>
      <c r="X4641" s="1703"/>
    </row>
    <row r="4642" spans="15:24" x14ac:dyDescent="0.55000000000000004">
      <c r="O4642" s="1703"/>
      <c r="V4642" s="1703"/>
      <c r="X4642" s="1703"/>
    </row>
    <row r="4643" spans="15:24" x14ac:dyDescent="0.55000000000000004">
      <c r="O4643" s="1703"/>
      <c r="V4643" s="1703"/>
      <c r="X4643" s="1703"/>
    </row>
    <row r="4644" spans="15:24" x14ac:dyDescent="0.55000000000000004">
      <c r="O4644" s="1703"/>
      <c r="V4644" s="1703"/>
      <c r="X4644" s="1703"/>
    </row>
    <row r="4645" spans="15:24" x14ac:dyDescent="0.55000000000000004">
      <c r="O4645" s="1703"/>
      <c r="V4645" s="1703"/>
      <c r="X4645" s="1703"/>
    </row>
    <row r="4646" spans="15:24" x14ac:dyDescent="0.55000000000000004">
      <c r="O4646" s="1703"/>
      <c r="V4646" s="1703"/>
      <c r="X4646" s="1703"/>
    </row>
    <row r="4647" spans="15:24" x14ac:dyDescent="0.55000000000000004">
      <c r="O4647" s="1703"/>
      <c r="V4647" s="1703"/>
      <c r="X4647" s="1703"/>
    </row>
    <row r="4648" spans="15:24" x14ac:dyDescent="0.55000000000000004">
      <c r="O4648" s="1703"/>
      <c r="V4648" s="1703"/>
      <c r="X4648" s="1703"/>
    </row>
    <row r="4649" spans="15:24" x14ac:dyDescent="0.55000000000000004">
      <c r="O4649" s="1703"/>
      <c r="V4649" s="1703"/>
      <c r="X4649" s="1703"/>
    </row>
    <row r="4650" spans="15:24" x14ac:dyDescent="0.55000000000000004">
      <c r="O4650" s="1703"/>
      <c r="V4650" s="1703"/>
      <c r="X4650" s="1703"/>
    </row>
    <row r="4651" spans="15:24" x14ac:dyDescent="0.55000000000000004">
      <c r="O4651" s="1703"/>
      <c r="V4651" s="1703"/>
      <c r="X4651" s="1703"/>
    </row>
    <row r="4652" spans="15:24" x14ac:dyDescent="0.55000000000000004">
      <c r="O4652" s="1703"/>
      <c r="V4652" s="1703"/>
      <c r="X4652" s="1703"/>
    </row>
    <row r="4653" spans="15:24" x14ac:dyDescent="0.55000000000000004">
      <c r="O4653" s="1703"/>
      <c r="V4653" s="1703"/>
      <c r="X4653" s="1703"/>
    </row>
    <row r="4654" spans="15:24" x14ac:dyDescent="0.55000000000000004">
      <c r="O4654" s="1703"/>
      <c r="V4654" s="1703"/>
      <c r="X4654" s="1703"/>
    </row>
    <row r="4655" spans="15:24" x14ac:dyDescent="0.55000000000000004">
      <c r="O4655" s="1703"/>
      <c r="V4655" s="1703"/>
      <c r="X4655" s="1703"/>
    </row>
    <row r="4656" spans="15:24" x14ac:dyDescent="0.55000000000000004">
      <c r="O4656" s="1703"/>
      <c r="V4656" s="1703"/>
      <c r="X4656" s="1703"/>
    </row>
    <row r="4657" spans="15:24" x14ac:dyDescent="0.55000000000000004">
      <c r="O4657" s="1703"/>
      <c r="V4657" s="1703"/>
      <c r="X4657" s="1703"/>
    </row>
    <row r="4658" spans="15:24" x14ac:dyDescent="0.55000000000000004">
      <c r="O4658" s="1703"/>
      <c r="V4658" s="1703"/>
      <c r="X4658" s="1703"/>
    </row>
    <row r="4659" spans="15:24" x14ac:dyDescent="0.55000000000000004">
      <c r="O4659" s="1703"/>
      <c r="V4659" s="1703"/>
      <c r="X4659" s="1703"/>
    </row>
    <row r="4660" spans="15:24" x14ac:dyDescent="0.55000000000000004">
      <c r="O4660" s="1703"/>
      <c r="V4660" s="1703"/>
      <c r="X4660" s="1703"/>
    </row>
    <row r="4661" spans="15:24" x14ac:dyDescent="0.55000000000000004">
      <c r="O4661" s="1703"/>
      <c r="V4661" s="1703"/>
      <c r="X4661" s="1703"/>
    </row>
    <row r="4662" spans="15:24" x14ac:dyDescent="0.55000000000000004">
      <c r="O4662" s="1703"/>
      <c r="V4662" s="1703"/>
      <c r="X4662" s="1703"/>
    </row>
    <row r="4663" spans="15:24" x14ac:dyDescent="0.55000000000000004">
      <c r="O4663" s="1703"/>
      <c r="V4663" s="1703"/>
      <c r="X4663" s="1703"/>
    </row>
    <row r="4664" spans="15:24" x14ac:dyDescent="0.55000000000000004">
      <c r="O4664" s="1703"/>
      <c r="V4664" s="1703"/>
      <c r="X4664" s="1703"/>
    </row>
    <row r="4665" spans="15:24" x14ac:dyDescent="0.55000000000000004">
      <c r="O4665" s="1703"/>
      <c r="V4665" s="1703"/>
      <c r="X4665" s="1703"/>
    </row>
    <row r="4666" spans="15:24" x14ac:dyDescent="0.55000000000000004">
      <c r="O4666" s="1703"/>
      <c r="V4666" s="1703"/>
      <c r="X4666" s="1703"/>
    </row>
    <row r="4667" spans="15:24" x14ac:dyDescent="0.55000000000000004">
      <c r="O4667" s="1703"/>
      <c r="V4667" s="1703"/>
      <c r="X4667" s="1703"/>
    </row>
    <row r="4668" spans="15:24" x14ac:dyDescent="0.55000000000000004">
      <c r="O4668" s="1703"/>
      <c r="V4668" s="1703"/>
      <c r="X4668" s="1703"/>
    </row>
    <row r="4669" spans="15:24" x14ac:dyDescent="0.55000000000000004">
      <c r="O4669" s="1703"/>
      <c r="V4669" s="1703"/>
      <c r="X4669" s="1703"/>
    </row>
    <row r="4670" spans="15:24" x14ac:dyDescent="0.55000000000000004">
      <c r="O4670" s="1703"/>
      <c r="V4670" s="1703"/>
      <c r="X4670" s="1703"/>
    </row>
    <row r="4671" spans="15:24" x14ac:dyDescent="0.55000000000000004">
      <c r="O4671" s="1703"/>
      <c r="V4671" s="1703"/>
      <c r="X4671" s="1703"/>
    </row>
    <row r="4672" spans="15:24" x14ac:dyDescent="0.55000000000000004">
      <c r="O4672" s="1703"/>
      <c r="V4672" s="1703"/>
      <c r="X4672" s="1703"/>
    </row>
    <row r="4673" spans="15:24" x14ac:dyDescent="0.55000000000000004">
      <c r="O4673" s="1703"/>
      <c r="V4673" s="1703"/>
      <c r="X4673" s="1703"/>
    </row>
    <row r="4674" spans="15:24" x14ac:dyDescent="0.55000000000000004">
      <c r="O4674" s="1703"/>
      <c r="V4674" s="1703"/>
      <c r="X4674" s="1703"/>
    </row>
    <row r="4675" spans="15:24" x14ac:dyDescent="0.55000000000000004">
      <c r="O4675" s="1703"/>
      <c r="V4675" s="1703"/>
      <c r="X4675" s="1703"/>
    </row>
    <row r="4676" spans="15:24" x14ac:dyDescent="0.55000000000000004">
      <c r="O4676" s="1703"/>
      <c r="V4676" s="1703"/>
      <c r="X4676" s="1703"/>
    </row>
    <row r="4677" spans="15:24" x14ac:dyDescent="0.55000000000000004">
      <c r="O4677" s="1703"/>
      <c r="V4677" s="1703"/>
      <c r="X4677" s="1703"/>
    </row>
    <row r="4678" spans="15:24" x14ac:dyDescent="0.55000000000000004">
      <c r="O4678" s="1703"/>
      <c r="V4678" s="1703"/>
      <c r="X4678" s="1703"/>
    </row>
    <row r="4679" spans="15:24" x14ac:dyDescent="0.55000000000000004">
      <c r="O4679" s="1703"/>
      <c r="V4679" s="1703"/>
      <c r="X4679" s="1703"/>
    </row>
    <row r="4680" spans="15:24" x14ac:dyDescent="0.55000000000000004">
      <c r="O4680" s="1703"/>
      <c r="V4680" s="1703"/>
      <c r="X4680" s="1703"/>
    </row>
    <row r="4681" spans="15:24" x14ac:dyDescent="0.55000000000000004">
      <c r="O4681" s="1703"/>
      <c r="V4681" s="1703"/>
      <c r="X4681" s="1703"/>
    </row>
    <row r="4682" spans="15:24" x14ac:dyDescent="0.55000000000000004">
      <c r="O4682" s="1703"/>
      <c r="V4682" s="1703"/>
      <c r="X4682" s="1703"/>
    </row>
    <row r="4683" spans="15:24" x14ac:dyDescent="0.55000000000000004">
      <c r="O4683" s="1703"/>
      <c r="V4683" s="1703"/>
      <c r="X4683" s="1703"/>
    </row>
    <row r="4684" spans="15:24" x14ac:dyDescent="0.55000000000000004">
      <c r="O4684" s="1703"/>
      <c r="V4684" s="1703"/>
      <c r="X4684" s="1703"/>
    </row>
    <row r="4685" spans="15:24" x14ac:dyDescent="0.55000000000000004">
      <c r="O4685" s="1703"/>
      <c r="V4685" s="1703"/>
      <c r="X4685" s="1703"/>
    </row>
    <row r="4686" spans="15:24" x14ac:dyDescent="0.55000000000000004">
      <c r="O4686" s="1703"/>
      <c r="V4686" s="1703"/>
      <c r="X4686" s="1703"/>
    </row>
    <row r="4687" spans="15:24" x14ac:dyDescent="0.55000000000000004">
      <c r="O4687" s="1703"/>
      <c r="V4687" s="1703"/>
      <c r="X4687" s="1703"/>
    </row>
    <row r="4688" spans="15:24" x14ac:dyDescent="0.55000000000000004">
      <c r="O4688" s="1703"/>
      <c r="V4688" s="1703"/>
      <c r="X4688" s="1703"/>
    </row>
    <row r="4689" spans="15:24" x14ac:dyDescent="0.55000000000000004">
      <c r="O4689" s="1703"/>
      <c r="V4689" s="1703"/>
      <c r="X4689" s="1703"/>
    </row>
    <row r="4690" spans="15:24" x14ac:dyDescent="0.55000000000000004">
      <c r="O4690" s="1703"/>
      <c r="V4690" s="1703"/>
      <c r="X4690" s="1703"/>
    </row>
    <row r="4691" spans="15:24" x14ac:dyDescent="0.55000000000000004">
      <c r="O4691" s="1703"/>
      <c r="V4691" s="1703"/>
      <c r="X4691" s="1703"/>
    </row>
    <row r="4692" spans="15:24" x14ac:dyDescent="0.55000000000000004">
      <c r="O4692" s="1703"/>
      <c r="V4692" s="1703"/>
      <c r="X4692" s="1703"/>
    </row>
    <row r="4693" spans="15:24" x14ac:dyDescent="0.55000000000000004">
      <c r="O4693" s="1703"/>
      <c r="V4693" s="1703"/>
      <c r="X4693" s="1703"/>
    </row>
    <row r="4694" spans="15:24" x14ac:dyDescent="0.55000000000000004">
      <c r="O4694" s="1703"/>
      <c r="V4694" s="1703"/>
      <c r="X4694" s="1703"/>
    </row>
    <row r="4695" spans="15:24" x14ac:dyDescent="0.55000000000000004">
      <c r="O4695" s="1703"/>
      <c r="V4695" s="1703"/>
      <c r="X4695" s="1703"/>
    </row>
    <row r="4696" spans="15:24" x14ac:dyDescent="0.55000000000000004">
      <c r="O4696" s="1703"/>
      <c r="V4696" s="1703"/>
      <c r="X4696" s="1703"/>
    </row>
    <row r="4697" spans="15:24" x14ac:dyDescent="0.55000000000000004">
      <c r="O4697" s="1703"/>
      <c r="V4697" s="1703"/>
      <c r="X4697" s="1703"/>
    </row>
    <row r="4698" spans="15:24" x14ac:dyDescent="0.55000000000000004">
      <c r="O4698" s="1703"/>
      <c r="V4698" s="1703"/>
      <c r="X4698" s="1703"/>
    </row>
    <row r="4699" spans="15:24" x14ac:dyDescent="0.55000000000000004">
      <c r="O4699" s="1703"/>
      <c r="V4699" s="1703"/>
      <c r="X4699" s="1703"/>
    </row>
    <row r="4700" spans="15:24" x14ac:dyDescent="0.55000000000000004">
      <c r="O4700" s="1703"/>
      <c r="V4700" s="1703"/>
      <c r="X4700" s="1703"/>
    </row>
    <row r="4701" spans="15:24" x14ac:dyDescent="0.55000000000000004">
      <c r="O4701" s="1703"/>
      <c r="V4701" s="1703"/>
      <c r="X4701" s="1703"/>
    </row>
    <row r="4702" spans="15:24" x14ac:dyDescent="0.55000000000000004">
      <c r="O4702" s="1703"/>
      <c r="V4702" s="1703"/>
      <c r="X4702" s="1703"/>
    </row>
    <row r="4703" spans="15:24" x14ac:dyDescent="0.55000000000000004">
      <c r="O4703" s="1703"/>
      <c r="V4703" s="1703"/>
      <c r="X4703" s="1703"/>
    </row>
    <row r="4704" spans="15:24" x14ac:dyDescent="0.55000000000000004">
      <c r="O4704" s="1703"/>
      <c r="V4704" s="1703"/>
      <c r="X4704" s="1703"/>
    </row>
    <row r="4705" spans="15:24" x14ac:dyDescent="0.55000000000000004">
      <c r="O4705" s="1703"/>
      <c r="V4705" s="1703"/>
      <c r="X4705" s="1703"/>
    </row>
    <row r="4706" spans="15:24" x14ac:dyDescent="0.55000000000000004">
      <c r="O4706" s="1703"/>
      <c r="V4706" s="1703"/>
      <c r="X4706" s="1703"/>
    </row>
    <row r="4707" spans="15:24" x14ac:dyDescent="0.55000000000000004">
      <c r="O4707" s="1703"/>
      <c r="V4707" s="1703"/>
      <c r="X4707" s="1703"/>
    </row>
    <row r="4708" spans="15:24" x14ac:dyDescent="0.55000000000000004">
      <c r="O4708" s="1703"/>
      <c r="V4708" s="1703"/>
      <c r="X4708" s="1703"/>
    </row>
    <row r="4709" spans="15:24" x14ac:dyDescent="0.55000000000000004">
      <c r="O4709" s="1703"/>
      <c r="V4709" s="1703"/>
      <c r="X4709" s="1703"/>
    </row>
    <row r="4710" spans="15:24" x14ac:dyDescent="0.55000000000000004">
      <c r="O4710" s="1703"/>
      <c r="V4710" s="1703"/>
      <c r="X4710" s="1703"/>
    </row>
    <row r="4711" spans="15:24" x14ac:dyDescent="0.55000000000000004">
      <c r="O4711" s="1703"/>
      <c r="V4711" s="1703"/>
      <c r="X4711" s="1703"/>
    </row>
    <row r="4712" spans="15:24" x14ac:dyDescent="0.55000000000000004">
      <c r="O4712" s="1703"/>
      <c r="V4712" s="1703"/>
      <c r="X4712" s="1703"/>
    </row>
    <row r="4713" spans="15:24" x14ac:dyDescent="0.55000000000000004">
      <c r="O4713" s="1703"/>
      <c r="V4713" s="1703"/>
      <c r="X4713" s="1703"/>
    </row>
    <row r="4714" spans="15:24" x14ac:dyDescent="0.55000000000000004">
      <c r="O4714" s="1703"/>
      <c r="V4714" s="1703"/>
      <c r="X4714" s="1703"/>
    </row>
    <row r="4715" spans="15:24" x14ac:dyDescent="0.55000000000000004">
      <c r="O4715" s="1703"/>
      <c r="V4715" s="1703"/>
      <c r="X4715" s="1703"/>
    </row>
    <row r="4716" spans="15:24" x14ac:dyDescent="0.55000000000000004">
      <c r="O4716" s="1703"/>
      <c r="V4716" s="1703"/>
      <c r="X4716" s="1703"/>
    </row>
    <row r="4717" spans="15:24" x14ac:dyDescent="0.55000000000000004">
      <c r="O4717" s="1703"/>
      <c r="V4717" s="1703"/>
      <c r="X4717" s="1703"/>
    </row>
    <row r="4718" spans="15:24" x14ac:dyDescent="0.55000000000000004">
      <c r="O4718" s="1703"/>
      <c r="V4718" s="1703"/>
      <c r="X4718" s="1703"/>
    </row>
    <row r="4719" spans="15:24" x14ac:dyDescent="0.55000000000000004">
      <c r="O4719" s="1703"/>
      <c r="V4719" s="1703"/>
      <c r="X4719" s="1703"/>
    </row>
    <row r="4720" spans="15:24" x14ac:dyDescent="0.55000000000000004">
      <c r="O4720" s="1703"/>
      <c r="V4720" s="1703"/>
      <c r="X4720" s="1703"/>
    </row>
    <row r="4721" spans="15:24" x14ac:dyDescent="0.55000000000000004">
      <c r="O4721" s="1703"/>
      <c r="V4721" s="1703"/>
      <c r="X4721" s="1703"/>
    </row>
    <row r="4722" spans="15:24" x14ac:dyDescent="0.55000000000000004">
      <c r="O4722" s="1703"/>
      <c r="V4722" s="1703"/>
      <c r="X4722" s="1703"/>
    </row>
    <row r="4723" spans="15:24" x14ac:dyDescent="0.55000000000000004">
      <c r="O4723" s="1703"/>
      <c r="V4723" s="1703"/>
      <c r="X4723" s="1703"/>
    </row>
    <row r="4724" spans="15:24" x14ac:dyDescent="0.55000000000000004">
      <c r="O4724" s="1703"/>
      <c r="V4724" s="1703"/>
      <c r="X4724" s="1703"/>
    </row>
    <row r="4725" spans="15:24" x14ac:dyDescent="0.55000000000000004">
      <c r="O4725" s="1703"/>
      <c r="V4725" s="1703"/>
      <c r="X4725" s="1703"/>
    </row>
    <row r="4726" spans="15:24" x14ac:dyDescent="0.55000000000000004">
      <c r="O4726" s="1703"/>
      <c r="V4726" s="1703"/>
      <c r="X4726" s="1703"/>
    </row>
    <row r="4727" spans="15:24" x14ac:dyDescent="0.55000000000000004">
      <c r="O4727" s="1703"/>
      <c r="V4727" s="1703"/>
      <c r="X4727" s="1703"/>
    </row>
    <row r="4728" spans="15:24" x14ac:dyDescent="0.55000000000000004">
      <c r="O4728" s="1703"/>
      <c r="V4728" s="1703"/>
      <c r="X4728" s="1703"/>
    </row>
    <row r="4729" spans="15:24" x14ac:dyDescent="0.55000000000000004">
      <c r="O4729" s="1703"/>
      <c r="V4729" s="1703"/>
      <c r="X4729" s="1703"/>
    </row>
    <row r="4730" spans="15:24" x14ac:dyDescent="0.55000000000000004">
      <c r="O4730" s="1703"/>
      <c r="V4730" s="1703"/>
      <c r="X4730" s="1703"/>
    </row>
    <row r="4731" spans="15:24" x14ac:dyDescent="0.55000000000000004">
      <c r="O4731" s="1703"/>
      <c r="V4731" s="1703"/>
      <c r="X4731" s="1703"/>
    </row>
    <row r="4732" spans="15:24" x14ac:dyDescent="0.55000000000000004">
      <c r="O4732" s="1703"/>
      <c r="V4732" s="1703"/>
      <c r="X4732" s="1703"/>
    </row>
    <row r="4733" spans="15:24" x14ac:dyDescent="0.55000000000000004">
      <c r="O4733" s="1703"/>
      <c r="V4733" s="1703"/>
      <c r="X4733" s="1703"/>
    </row>
    <row r="4734" spans="15:24" x14ac:dyDescent="0.55000000000000004">
      <c r="O4734" s="1703"/>
      <c r="V4734" s="1703"/>
      <c r="X4734" s="1703"/>
    </row>
    <row r="4735" spans="15:24" x14ac:dyDescent="0.55000000000000004">
      <c r="O4735" s="1703"/>
      <c r="V4735" s="1703"/>
      <c r="X4735" s="1703"/>
    </row>
    <row r="4736" spans="15:24" x14ac:dyDescent="0.55000000000000004">
      <c r="O4736" s="1703"/>
      <c r="V4736" s="1703"/>
      <c r="X4736" s="1703"/>
    </row>
    <row r="4737" spans="15:24" x14ac:dyDescent="0.55000000000000004">
      <c r="O4737" s="1703"/>
      <c r="V4737" s="1703"/>
      <c r="X4737" s="1703"/>
    </row>
    <row r="4738" spans="15:24" x14ac:dyDescent="0.55000000000000004">
      <c r="O4738" s="1703"/>
      <c r="V4738" s="1703"/>
      <c r="X4738" s="1703"/>
    </row>
    <row r="4739" spans="15:24" x14ac:dyDescent="0.55000000000000004">
      <c r="O4739" s="1703"/>
      <c r="V4739" s="1703"/>
      <c r="X4739" s="1703"/>
    </row>
    <row r="4740" spans="15:24" x14ac:dyDescent="0.55000000000000004">
      <c r="O4740" s="1703"/>
      <c r="V4740" s="1703"/>
      <c r="X4740" s="1703"/>
    </row>
    <row r="4741" spans="15:24" x14ac:dyDescent="0.55000000000000004">
      <c r="O4741" s="1703"/>
      <c r="V4741" s="1703"/>
      <c r="X4741" s="1703"/>
    </row>
    <row r="4742" spans="15:24" x14ac:dyDescent="0.55000000000000004">
      <c r="O4742" s="1703"/>
      <c r="V4742" s="1703"/>
      <c r="X4742" s="1703"/>
    </row>
    <row r="4743" spans="15:24" x14ac:dyDescent="0.55000000000000004">
      <c r="O4743" s="1703"/>
      <c r="V4743" s="1703"/>
      <c r="X4743" s="1703"/>
    </row>
    <row r="4744" spans="15:24" x14ac:dyDescent="0.55000000000000004">
      <c r="O4744" s="1703"/>
      <c r="V4744" s="1703"/>
      <c r="X4744" s="1703"/>
    </row>
    <row r="4745" spans="15:24" x14ac:dyDescent="0.55000000000000004">
      <c r="O4745" s="1703"/>
      <c r="V4745" s="1703"/>
      <c r="X4745" s="1703"/>
    </row>
    <row r="4746" spans="15:24" x14ac:dyDescent="0.55000000000000004">
      <c r="O4746" s="1703"/>
      <c r="V4746" s="1703"/>
      <c r="X4746" s="1703"/>
    </row>
    <row r="4747" spans="15:24" x14ac:dyDescent="0.55000000000000004">
      <c r="O4747" s="1703"/>
      <c r="V4747" s="1703"/>
      <c r="X4747" s="1703"/>
    </row>
    <row r="4748" spans="15:24" x14ac:dyDescent="0.55000000000000004">
      <c r="O4748" s="1703"/>
      <c r="V4748" s="1703"/>
      <c r="X4748" s="1703"/>
    </row>
    <row r="4749" spans="15:24" x14ac:dyDescent="0.55000000000000004">
      <c r="O4749" s="1703"/>
      <c r="V4749" s="1703"/>
      <c r="X4749" s="1703"/>
    </row>
    <row r="4750" spans="15:24" x14ac:dyDescent="0.55000000000000004">
      <c r="O4750" s="1703"/>
      <c r="V4750" s="1703"/>
      <c r="X4750" s="1703"/>
    </row>
    <row r="4751" spans="15:24" x14ac:dyDescent="0.55000000000000004">
      <c r="O4751" s="1703"/>
      <c r="V4751" s="1703"/>
      <c r="X4751" s="1703"/>
    </row>
    <row r="4752" spans="15:24" x14ac:dyDescent="0.55000000000000004">
      <c r="O4752" s="1703"/>
      <c r="V4752" s="1703"/>
      <c r="X4752" s="1703"/>
    </row>
    <row r="4753" spans="15:24" x14ac:dyDescent="0.55000000000000004">
      <c r="O4753" s="1703"/>
      <c r="V4753" s="1703"/>
      <c r="X4753" s="1703"/>
    </row>
    <row r="4754" spans="15:24" x14ac:dyDescent="0.55000000000000004">
      <c r="O4754" s="1703"/>
      <c r="V4754" s="1703"/>
      <c r="X4754" s="1703"/>
    </row>
    <row r="4755" spans="15:24" x14ac:dyDescent="0.55000000000000004">
      <c r="O4755" s="1703"/>
      <c r="V4755" s="1703"/>
      <c r="X4755" s="1703"/>
    </row>
    <row r="4756" spans="15:24" x14ac:dyDescent="0.55000000000000004">
      <c r="O4756" s="1703"/>
      <c r="V4756" s="1703"/>
      <c r="X4756" s="1703"/>
    </row>
    <row r="4757" spans="15:24" x14ac:dyDescent="0.55000000000000004">
      <c r="O4757" s="1703"/>
      <c r="V4757" s="1703"/>
      <c r="X4757" s="1703"/>
    </row>
    <row r="4758" spans="15:24" x14ac:dyDescent="0.55000000000000004">
      <c r="O4758" s="1703"/>
      <c r="V4758" s="1703"/>
      <c r="X4758" s="1703"/>
    </row>
    <row r="4759" spans="15:24" x14ac:dyDescent="0.55000000000000004">
      <c r="O4759" s="1703"/>
      <c r="V4759" s="1703"/>
      <c r="X4759" s="1703"/>
    </row>
    <row r="4760" spans="15:24" x14ac:dyDescent="0.55000000000000004">
      <c r="O4760" s="1703"/>
      <c r="V4760" s="1703"/>
      <c r="X4760" s="1703"/>
    </row>
    <row r="4761" spans="15:24" x14ac:dyDescent="0.55000000000000004">
      <c r="O4761" s="1703"/>
      <c r="V4761" s="1703"/>
      <c r="X4761" s="1703"/>
    </row>
    <row r="4762" spans="15:24" x14ac:dyDescent="0.55000000000000004">
      <c r="O4762" s="1703"/>
      <c r="V4762" s="1703"/>
      <c r="X4762" s="1703"/>
    </row>
    <row r="4763" spans="15:24" x14ac:dyDescent="0.55000000000000004">
      <c r="O4763" s="1703"/>
      <c r="V4763" s="1703"/>
      <c r="X4763" s="1703"/>
    </row>
    <row r="4764" spans="15:24" x14ac:dyDescent="0.55000000000000004">
      <c r="O4764" s="1703"/>
      <c r="V4764" s="1703"/>
      <c r="X4764" s="1703"/>
    </row>
    <row r="4765" spans="15:24" x14ac:dyDescent="0.55000000000000004">
      <c r="O4765" s="1703"/>
      <c r="V4765" s="1703"/>
      <c r="X4765" s="1703"/>
    </row>
    <row r="4766" spans="15:24" x14ac:dyDescent="0.55000000000000004">
      <c r="O4766" s="1703"/>
      <c r="V4766" s="1703"/>
      <c r="X4766" s="1703"/>
    </row>
    <row r="4767" spans="15:24" x14ac:dyDescent="0.55000000000000004">
      <c r="O4767" s="1703"/>
      <c r="V4767" s="1703"/>
      <c r="X4767" s="1703"/>
    </row>
    <row r="4768" spans="15:24" x14ac:dyDescent="0.55000000000000004">
      <c r="O4768" s="1703"/>
      <c r="V4768" s="1703"/>
      <c r="X4768" s="1703"/>
    </row>
    <row r="4769" spans="15:24" x14ac:dyDescent="0.55000000000000004">
      <c r="O4769" s="1703"/>
      <c r="V4769" s="1703"/>
      <c r="X4769" s="1703"/>
    </row>
    <row r="4770" spans="15:24" x14ac:dyDescent="0.55000000000000004">
      <c r="O4770" s="1703"/>
      <c r="V4770" s="1703"/>
      <c r="X4770" s="1703"/>
    </row>
    <row r="4771" spans="15:24" x14ac:dyDescent="0.55000000000000004">
      <c r="O4771" s="1703"/>
      <c r="V4771" s="1703"/>
      <c r="X4771" s="1703"/>
    </row>
    <row r="4772" spans="15:24" x14ac:dyDescent="0.55000000000000004">
      <c r="O4772" s="1703"/>
      <c r="V4772" s="1703"/>
      <c r="X4772" s="1703"/>
    </row>
    <row r="4773" spans="15:24" x14ac:dyDescent="0.55000000000000004">
      <c r="O4773" s="1703"/>
      <c r="V4773" s="1703"/>
      <c r="X4773" s="1703"/>
    </row>
    <row r="4774" spans="15:24" x14ac:dyDescent="0.55000000000000004">
      <c r="O4774" s="1703"/>
      <c r="V4774" s="1703"/>
      <c r="X4774" s="1703"/>
    </row>
    <row r="4775" spans="15:24" x14ac:dyDescent="0.55000000000000004">
      <c r="O4775" s="1703"/>
      <c r="V4775" s="1703"/>
      <c r="X4775" s="1703"/>
    </row>
    <row r="4776" spans="15:24" x14ac:dyDescent="0.55000000000000004">
      <c r="O4776" s="1703"/>
      <c r="V4776" s="1703"/>
      <c r="X4776" s="1703"/>
    </row>
    <row r="4777" spans="15:24" x14ac:dyDescent="0.55000000000000004">
      <c r="O4777" s="1703"/>
      <c r="V4777" s="1703"/>
      <c r="X4777" s="1703"/>
    </row>
    <row r="4778" spans="15:24" x14ac:dyDescent="0.55000000000000004">
      <c r="O4778" s="1703"/>
      <c r="V4778" s="1703"/>
      <c r="X4778" s="1703"/>
    </row>
    <row r="4779" spans="15:24" x14ac:dyDescent="0.55000000000000004">
      <c r="O4779" s="1703"/>
      <c r="V4779" s="1703"/>
      <c r="X4779" s="1703"/>
    </row>
    <row r="4780" spans="15:24" x14ac:dyDescent="0.55000000000000004">
      <c r="O4780" s="1703"/>
      <c r="V4780" s="1703"/>
      <c r="X4780" s="1703"/>
    </row>
    <row r="4781" spans="15:24" x14ac:dyDescent="0.55000000000000004">
      <c r="O4781" s="1703"/>
      <c r="V4781" s="1703"/>
      <c r="X4781" s="1703"/>
    </row>
    <row r="4782" spans="15:24" x14ac:dyDescent="0.55000000000000004">
      <c r="O4782" s="1703"/>
      <c r="V4782" s="1703"/>
      <c r="X4782" s="1703"/>
    </row>
    <row r="4783" spans="15:24" x14ac:dyDescent="0.55000000000000004">
      <c r="O4783" s="1703"/>
      <c r="V4783" s="1703"/>
      <c r="X4783" s="1703"/>
    </row>
    <row r="4784" spans="15:24" x14ac:dyDescent="0.55000000000000004">
      <c r="O4784" s="1703"/>
      <c r="V4784" s="1703"/>
      <c r="X4784" s="1703"/>
    </row>
    <row r="4785" spans="15:24" x14ac:dyDescent="0.55000000000000004">
      <c r="O4785" s="1703"/>
      <c r="V4785" s="1703"/>
      <c r="X4785" s="1703"/>
    </row>
    <row r="4786" spans="15:24" x14ac:dyDescent="0.55000000000000004">
      <c r="O4786" s="1703"/>
      <c r="V4786" s="1703"/>
      <c r="X4786" s="1703"/>
    </row>
    <row r="4787" spans="15:24" x14ac:dyDescent="0.55000000000000004">
      <c r="O4787" s="1703"/>
      <c r="V4787" s="1703"/>
      <c r="X4787" s="1703"/>
    </row>
    <row r="4788" spans="15:24" x14ac:dyDescent="0.55000000000000004">
      <c r="O4788" s="1703"/>
      <c r="V4788" s="1703"/>
      <c r="X4788" s="1703"/>
    </row>
    <row r="4789" spans="15:24" x14ac:dyDescent="0.55000000000000004">
      <c r="O4789" s="1703"/>
      <c r="V4789" s="1703"/>
      <c r="X4789" s="1703"/>
    </row>
    <row r="4790" spans="15:24" x14ac:dyDescent="0.55000000000000004">
      <c r="O4790" s="1703"/>
      <c r="V4790" s="1703"/>
      <c r="X4790" s="1703"/>
    </row>
    <row r="4791" spans="15:24" x14ac:dyDescent="0.55000000000000004">
      <c r="O4791" s="1703"/>
      <c r="V4791" s="1703"/>
      <c r="X4791" s="1703"/>
    </row>
    <row r="4792" spans="15:24" x14ac:dyDescent="0.55000000000000004">
      <c r="O4792" s="1703"/>
      <c r="V4792" s="1703"/>
      <c r="X4792" s="1703"/>
    </row>
    <row r="4793" spans="15:24" x14ac:dyDescent="0.55000000000000004">
      <c r="O4793" s="1703"/>
      <c r="V4793" s="1703"/>
      <c r="X4793" s="1703"/>
    </row>
    <row r="4794" spans="15:24" x14ac:dyDescent="0.55000000000000004">
      <c r="O4794" s="1703"/>
      <c r="V4794" s="1703"/>
      <c r="X4794" s="1703"/>
    </row>
    <row r="4795" spans="15:24" x14ac:dyDescent="0.55000000000000004">
      <c r="O4795" s="1703"/>
      <c r="V4795" s="1703"/>
      <c r="X4795" s="1703"/>
    </row>
    <row r="4796" spans="15:24" x14ac:dyDescent="0.55000000000000004">
      <c r="O4796" s="1703"/>
      <c r="V4796" s="1703"/>
      <c r="X4796" s="1703"/>
    </row>
    <row r="4797" spans="15:24" x14ac:dyDescent="0.55000000000000004">
      <c r="O4797" s="1703"/>
      <c r="V4797" s="1703"/>
      <c r="X4797" s="1703"/>
    </row>
    <row r="4798" spans="15:24" x14ac:dyDescent="0.55000000000000004">
      <c r="O4798" s="1703"/>
      <c r="V4798" s="1703"/>
      <c r="X4798" s="1703"/>
    </row>
    <row r="4799" spans="15:24" x14ac:dyDescent="0.55000000000000004">
      <c r="O4799" s="1703"/>
      <c r="V4799" s="1703"/>
      <c r="X4799" s="1703"/>
    </row>
    <row r="4800" spans="15:24" x14ac:dyDescent="0.55000000000000004">
      <c r="O4800" s="1703"/>
      <c r="V4800" s="1703"/>
      <c r="X4800" s="1703"/>
    </row>
    <row r="4801" spans="15:24" x14ac:dyDescent="0.55000000000000004">
      <c r="O4801" s="1703"/>
      <c r="V4801" s="1703"/>
      <c r="X4801" s="1703"/>
    </row>
    <row r="4802" spans="15:24" x14ac:dyDescent="0.55000000000000004">
      <c r="O4802" s="1703"/>
      <c r="V4802" s="1703"/>
      <c r="X4802" s="1703"/>
    </row>
    <row r="4803" spans="15:24" x14ac:dyDescent="0.55000000000000004">
      <c r="O4803" s="1703"/>
      <c r="V4803" s="1703"/>
      <c r="X4803" s="1703"/>
    </row>
    <row r="4804" spans="15:24" x14ac:dyDescent="0.55000000000000004">
      <c r="O4804" s="1703"/>
      <c r="V4804" s="1703"/>
      <c r="X4804" s="1703"/>
    </row>
    <row r="4805" spans="15:24" x14ac:dyDescent="0.55000000000000004">
      <c r="O4805" s="1703"/>
      <c r="V4805" s="1703"/>
      <c r="X4805" s="1703"/>
    </row>
    <row r="4806" spans="15:24" x14ac:dyDescent="0.55000000000000004">
      <c r="O4806" s="1703"/>
      <c r="V4806" s="1703"/>
      <c r="X4806" s="1703"/>
    </row>
    <row r="4807" spans="15:24" x14ac:dyDescent="0.55000000000000004">
      <c r="O4807" s="1703"/>
      <c r="V4807" s="1703"/>
      <c r="X4807" s="1703"/>
    </row>
    <row r="4808" spans="15:24" x14ac:dyDescent="0.55000000000000004">
      <c r="O4808" s="1703"/>
      <c r="V4808" s="1703"/>
      <c r="X4808" s="1703"/>
    </row>
    <row r="4809" spans="15:24" x14ac:dyDescent="0.55000000000000004">
      <c r="O4809" s="1703"/>
      <c r="V4809" s="1703"/>
      <c r="X4809" s="1703"/>
    </row>
    <row r="4810" spans="15:24" x14ac:dyDescent="0.55000000000000004">
      <c r="O4810" s="1703"/>
      <c r="V4810" s="1703"/>
      <c r="X4810" s="1703"/>
    </row>
    <row r="4811" spans="15:24" x14ac:dyDescent="0.55000000000000004">
      <c r="O4811" s="1703"/>
      <c r="V4811" s="1703"/>
      <c r="X4811" s="1703"/>
    </row>
    <row r="4812" spans="15:24" x14ac:dyDescent="0.55000000000000004">
      <c r="O4812" s="1703"/>
      <c r="V4812" s="1703"/>
      <c r="X4812" s="1703"/>
    </row>
    <row r="4813" spans="15:24" x14ac:dyDescent="0.55000000000000004">
      <c r="O4813" s="1703"/>
      <c r="V4813" s="1703"/>
      <c r="X4813" s="1703"/>
    </row>
    <row r="4814" spans="15:24" x14ac:dyDescent="0.55000000000000004">
      <c r="O4814" s="1703"/>
      <c r="V4814" s="1703"/>
      <c r="X4814" s="1703"/>
    </row>
    <row r="4815" spans="15:24" x14ac:dyDescent="0.55000000000000004">
      <c r="O4815" s="1703"/>
      <c r="V4815" s="1703"/>
      <c r="X4815" s="1703"/>
    </row>
    <row r="4816" spans="15:24" x14ac:dyDescent="0.55000000000000004">
      <c r="O4816" s="1703"/>
      <c r="V4816" s="1703"/>
      <c r="X4816" s="1703"/>
    </row>
    <row r="4817" spans="15:24" x14ac:dyDescent="0.55000000000000004">
      <c r="O4817" s="1703"/>
      <c r="V4817" s="1703"/>
      <c r="X4817" s="1703"/>
    </row>
    <row r="4818" spans="15:24" x14ac:dyDescent="0.55000000000000004">
      <c r="O4818" s="1703"/>
      <c r="V4818" s="1703"/>
      <c r="X4818" s="1703"/>
    </row>
    <row r="4819" spans="15:24" x14ac:dyDescent="0.55000000000000004">
      <c r="O4819" s="1703"/>
      <c r="V4819" s="1703"/>
      <c r="X4819" s="1703"/>
    </row>
    <row r="4820" spans="15:24" x14ac:dyDescent="0.55000000000000004">
      <c r="O4820" s="1703"/>
      <c r="V4820" s="1703"/>
      <c r="X4820" s="1703"/>
    </row>
    <row r="4821" spans="15:24" x14ac:dyDescent="0.55000000000000004">
      <c r="O4821" s="1703"/>
      <c r="V4821" s="1703"/>
      <c r="X4821" s="1703"/>
    </row>
    <row r="4822" spans="15:24" x14ac:dyDescent="0.55000000000000004">
      <c r="O4822" s="1703"/>
      <c r="V4822" s="1703"/>
      <c r="X4822" s="1703"/>
    </row>
    <row r="4823" spans="15:24" x14ac:dyDescent="0.55000000000000004">
      <c r="O4823" s="1703"/>
      <c r="V4823" s="1703"/>
      <c r="X4823" s="1703"/>
    </row>
    <row r="4824" spans="15:24" x14ac:dyDescent="0.55000000000000004">
      <c r="O4824" s="1703"/>
      <c r="V4824" s="1703"/>
      <c r="X4824" s="1703"/>
    </row>
    <row r="4825" spans="15:24" x14ac:dyDescent="0.55000000000000004">
      <c r="O4825" s="1703"/>
      <c r="V4825" s="1703"/>
      <c r="X4825" s="1703"/>
    </row>
    <row r="4826" spans="15:24" x14ac:dyDescent="0.55000000000000004">
      <c r="O4826" s="1703"/>
      <c r="V4826" s="1703"/>
      <c r="X4826" s="1703"/>
    </row>
    <row r="4827" spans="15:24" x14ac:dyDescent="0.55000000000000004">
      <c r="O4827" s="1703"/>
      <c r="V4827" s="1703"/>
      <c r="X4827" s="1703"/>
    </row>
    <row r="4828" spans="15:24" x14ac:dyDescent="0.55000000000000004">
      <c r="O4828" s="1703"/>
      <c r="V4828" s="1703"/>
      <c r="X4828" s="1703"/>
    </row>
    <row r="4829" spans="15:24" x14ac:dyDescent="0.55000000000000004">
      <c r="O4829" s="1703"/>
      <c r="V4829" s="1703"/>
      <c r="X4829" s="1703"/>
    </row>
    <row r="4830" spans="15:24" x14ac:dyDescent="0.55000000000000004">
      <c r="O4830" s="1703"/>
      <c r="V4830" s="1703"/>
      <c r="X4830" s="1703"/>
    </row>
    <row r="4831" spans="15:24" x14ac:dyDescent="0.55000000000000004">
      <c r="O4831" s="1703"/>
      <c r="V4831" s="1703"/>
      <c r="X4831" s="1703"/>
    </row>
    <row r="4832" spans="15:24" x14ac:dyDescent="0.55000000000000004">
      <c r="O4832" s="1703"/>
      <c r="V4832" s="1703"/>
      <c r="X4832" s="1703"/>
    </row>
    <row r="4833" spans="15:24" x14ac:dyDescent="0.55000000000000004">
      <c r="O4833" s="1703"/>
      <c r="V4833" s="1703"/>
      <c r="X4833" s="1703"/>
    </row>
    <row r="4834" spans="15:24" x14ac:dyDescent="0.55000000000000004">
      <c r="O4834" s="1703"/>
      <c r="V4834" s="1703"/>
      <c r="X4834" s="1703"/>
    </row>
    <row r="4835" spans="15:24" x14ac:dyDescent="0.55000000000000004">
      <c r="O4835" s="1703"/>
      <c r="V4835" s="1703"/>
      <c r="X4835" s="1703"/>
    </row>
    <row r="4836" spans="15:24" x14ac:dyDescent="0.55000000000000004">
      <c r="O4836" s="1703"/>
      <c r="V4836" s="1703"/>
      <c r="X4836" s="1703"/>
    </row>
    <row r="4837" spans="15:24" x14ac:dyDescent="0.55000000000000004">
      <c r="O4837" s="1703"/>
      <c r="V4837" s="1703"/>
      <c r="X4837" s="1703"/>
    </row>
    <row r="4838" spans="15:24" x14ac:dyDescent="0.55000000000000004">
      <c r="O4838" s="1703"/>
      <c r="V4838" s="1703"/>
      <c r="X4838" s="1703"/>
    </row>
    <row r="4839" spans="15:24" x14ac:dyDescent="0.55000000000000004">
      <c r="O4839" s="1703"/>
      <c r="V4839" s="1703"/>
      <c r="X4839" s="1703"/>
    </row>
    <row r="4840" spans="15:24" x14ac:dyDescent="0.55000000000000004">
      <c r="O4840" s="1703"/>
      <c r="V4840" s="1703"/>
      <c r="X4840" s="1703"/>
    </row>
    <row r="4841" spans="15:24" x14ac:dyDescent="0.55000000000000004">
      <c r="O4841" s="1703"/>
      <c r="V4841" s="1703"/>
      <c r="X4841" s="1703"/>
    </row>
    <row r="4842" spans="15:24" x14ac:dyDescent="0.55000000000000004">
      <c r="O4842" s="1703"/>
      <c r="V4842" s="1703"/>
      <c r="X4842" s="1703"/>
    </row>
    <row r="4843" spans="15:24" x14ac:dyDescent="0.55000000000000004">
      <c r="O4843" s="1703"/>
      <c r="V4843" s="1703"/>
      <c r="X4843" s="1703"/>
    </row>
    <row r="4844" spans="15:24" x14ac:dyDescent="0.55000000000000004">
      <c r="O4844" s="1703"/>
      <c r="V4844" s="1703"/>
      <c r="X4844" s="1703"/>
    </row>
    <row r="4845" spans="15:24" x14ac:dyDescent="0.55000000000000004">
      <c r="O4845" s="1703"/>
      <c r="V4845" s="1703"/>
      <c r="X4845" s="1703"/>
    </row>
    <row r="4846" spans="15:24" x14ac:dyDescent="0.55000000000000004">
      <c r="O4846" s="1703"/>
      <c r="V4846" s="1703"/>
      <c r="X4846" s="1703"/>
    </row>
    <row r="4847" spans="15:24" x14ac:dyDescent="0.55000000000000004">
      <c r="O4847" s="1703"/>
      <c r="V4847" s="1703"/>
      <c r="X4847" s="1703"/>
    </row>
    <row r="4848" spans="15:24" x14ac:dyDescent="0.55000000000000004">
      <c r="O4848" s="1703"/>
      <c r="V4848" s="1703"/>
      <c r="X4848" s="1703"/>
    </row>
    <row r="4849" spans="15:24" x14ac:dyDescent="0.55000000000000004">
      <c r="O4849" s="1703"/>
      <c r="V4849" s="1703"/>
      <c r="X4849" s="1703"/>
    </row>
    <row r="4850" spans="15:24" x14ac:dyDescent="0.55000000000000004">
      <c r="O4850" s="1703"/>
      <c r="V4850" s="1703"/>
      <c r="X4850" s="1703"/>
    </row>
    <row r="4851" spans="15:24" x14ac:dyDescent="0.55000000000000004">
      <c r="O4851" s="1703"/>
      <c r="V4851" s="1703"/>
      <c r="X4851" s="1703"/>
    </row>
    <row r="4852" spans="15:24" x14ac:dyDescent="0.55000000000000004">
      <c r="O4852" s="1703"/>
      <c r="V4852" s="1703"/>
      <c r="X4852" s="1703"/>
    </row>
    <row r="4853" spans="15:24" x14ac:dyDescent="0.55000000000000004">
      <c r="O4853" s="1703"/>
      <c r="V4853" s="1703"/>
      <c r="X4853" s="1703"/>
    </row>
    <row r="4854" spans="15:24" x14ac:dyDescent="0.55000000000000004">
      <c r="O4854" s="1703"/>
      <c r="V4854" s="1703"/>
      <c r="X4854" s="1703"/>
    </row>
    <row r="4855" spans="15:24" x14ac:dyDescent="0.55000000000000004">
      <c r="O4855" s="1703"/>
      <c r="V4855" s="1703"/>
      <c r="X4855" s="1703"/>
    </row>
    <row r="4856" spans="15:24" x14ac:dyDescent="0.55000000000000004">
      <c r="O4856" s="1703"/>
      <c r="V4856" s="1703"/>
      <c r="X4856" s="1703"/>
    </row>
    <row r="4857" spans="15:24" x14ac:dyDescent="0.55000000000000004">
      <c r="O4857" s="1703"/>
      <c r="V4857" s="1703"/>
      <c r="X4857" s="1703"/>
    </row>
    <row r="4858" spans="15:24" x14ac:dyDescent="0.55000000000000004">
      <c r="O4858" s="1703"/>
      <c r="V4858" s="1703"/>
      <c r="X4858" s="1703"/>
    </row>
    <row r="4859" spans="15:24" x14ac:dyDescent="0.55000000000000004">
      <c r="O4859" s="1703"/>
      <c r="V4859" s="1703"/>
      <c r="X4859" s="1703"/>
    </row>
    <row r="4860" spans="15:24" x14ac:dyDescent="0.55000000000000004">
      <c r="O4860" s="1703"/>
      <c r="V4860" s="1703"/>
      <c r="X4860" s="1703"/>
    </row>
    <row r="4861" spans="15:24" x14ac:dyDescent="0.55000000000000004">
      <c r="O4861" s="1703"/>
      <c r="V4861" s="1703"/>
      <c r="X4861" s="1703"/>
    </row>
    <row r="4862" spans="15:24" x14ac:dyDescent="0.55000000000000004">
      <c r="O4862" s="1703"/>
      <c r="V4862" s="1703"/>
      <c r="X4862" s="1703"/>
    </row>
    <row r="4863" spans="15:24" x14ac:dyDescent="0.55000000000000004">
      <c r="O4863" s="1703"/>
      <c r="V4863" s="1703"/>
      <c r="X4863" s="1703"/>
    </row>
    <row r="4864" spans="15:24" x14ac:dyDescent="0.55000000000000004">
      <c r="O4864" s="1703"/>
      <c r="V4864" s="1703"/>
      <c r="X4864" s="1703"/>
    </row>
    <row r="4865" spans="15:24" x14ac:dyDescent="0.55000000000000004">
      <c r="O4865" s="1703"/>
      <c r="V4865" s="1703"/>
      <c r="X4865" s="1703"/>
    </row>
    <row r="4866" spans="15:24" x14ac:dyDescent="0.55000000000000004">
      <c r="O4866" s="1703"/>
      <c r="V4866" s="1703"/>
      <c r="X4866" s="1703"/>
    </row>
    <row r="4867" spans="15:24" x14ac:dyDescent="0.55000000000000004">
      <c r="O4867" s="1703"/>
      <c r="V4867" s="1703"/>
      <c r="X4867" s="1703"/>
    </row>
    <row r="4868" spans="15:24" x14ac:dyDescent="0.55000000000000004">
      <c r="O4868" s="1703"/>
      <c r="V4868" s="1703"/>
      <c r="X4868" s="1703"/>
    </row>
    <row r="4869" spans="15:24" x14ac:dyDescent="0.55000000000000004">
      <c r="O4869" s="1703"/>
      <c r="V4869" s="1703"/>
      <c r="X4869" s="1703"/>
    </row>
    <row r="4870" spans="15:24" x14ac:dyDescent="0.55000000000000004">
      <c r="O4870" s="1703"/>
      <c r="V4870" s="1703"/>
      <c r="X4870" s="1703"/>
    </row>
    <row r="4871" spans="15:24" x14ac:dyDescent="0.55000000000000004">
      <c r="O4871" s="1703"/>
      <c r="V4871" s="1703"/>
      <c r="X4871" s="1703"/>
    </row>
    <row r="4872" spans="15:24" x14ac:dyDescent="0.55000000000000004">
      <c r="O4872" s="1703"/>
      <c r="V4872" s="1703"/>
      <c r="X4872" s="1703"/>
    </row>
    <row r="4873" spans="15:24" x14ac:dyDescent="0.55000000000000004">
      <c r="O4873" s="1703"/>
      <c r="V4873" s="1703"/>
      <c r="X4873" s="1703"/>
    </row>
    <row r="4874" spans="15:24" x14ac:dyDescent="0.55000000000000004">
      <c r="O4874" s="1703"/>
      <c r="V4874" s="1703"/>
      <c r="X4874" s="1703"/>
    </row>
    <row r="4875" spans="15:24" x14ac:dyDescent="0.55000000000000004">
      <c r="O4875" s="1703"/>
      <c r="V4875" s="1703"/>
      <c r="X4875" s="1703"/>
    </row>
    <row r="4876" spans="15:24" x14ac:dyDescent="0.55000000000000004">
      <c r="O4876" s="1703"/>
      <c r="V4876" s="1703"/>
      <c r="X4876" s="1703"/>
    </row>
    <row r="4877" spans="15:24" x14ac:dyDescent="0.55000000000000004">
      <c r="O4877" s="1703"/>
      <c r="V4877" s="1703"/>
      <c r="X4877" s="1703"/>
    </row>
    <row r="4878" spans="15:24" x14ac:dyDescent="0.55000000000000004">
      <c r="O4878" s="1703"/>
      <c r="V4878" s="1703"/>
      <c r="X4878" s="1703"/>
    </row>
    <row r="4879" spans="15:24" x14ac:dyDescent="0.55000000000000004">
      <c r="O4879" s="1703"/>
      <c r="V4879" s="1703"/>
      <c r="X4879" s="1703"/>
    </row>
    <row r="4880" spans="15:24" x14ac:dyDescent="0.55000000000000004">
      <c r="O4880" s="1703"/>
      <c r="V4880" s="1703"/>
      <c r="X4880" s="1703"/>
    </row>
    <row r="4881" spans="15:24" x14ac:dyDescent="0.55000000000000004">
      <c r="O4881" s="1703"/>
      <c r="V4881" s="1703"/>
      <c r="X4881" s="1703"/>
    </row>
    <row r="4882" spans="15:24" x14ac:dyDescent="0.55000000000000004">
      <c r="O4882" s="1703"/>
      <c r="V4882" s="1703"/>
      <c r="X4882" s="1703"/>
    </row>
    <row r="4883" spans="15:24" x14ac:dyDescent="0.55000000000000004">
      <c r="O4883" s="1703"/>
      <c r="V4883" s="1703"/>
      <c r="X4883" s="1703"/>
    </row>
    <row r="4884" spans="15:24" x14ac:dyDescent="0.55000000000000004">
      <c r="O4884" s="1703"/>
      <c r="V4884" s="1703"/>
      <c r="X4884" s="1703"/>
    </row>
    <row r="4885" spans="15:24" x14ac:dyDescent="0.55000000000000004">
      <c r="O4885" s="1703"/>
      <c r="V4885" s="1703"/>
      <c r="X4885" s="1703"/>
    </row>
    <row r="4886" spans="15:24" x14ac:dyDescent="0.55000000000000004">
      <c r="O4886" s="1703"/>
      <c r="V4886" s="1703"/>
      <c r="X4886" s="1703"/>
    </row>
    <row r="4887" spans="15:24" x14ac:dyDescent="0.55000000000000004">
      <c r="O4887" s="1703"/>
      <c r="V4887" s="1703"/>
      <c r="X4887" s="1703"/>
    </row>
    <row r="4888" spans="15:24" x14ac:dyDescent="0.55000000000000004">
      <c r="O4888" s="1703"/>
      <c r="V4888" s="1703"/>
      <c r="X4888" s="1703"/>
    </row>
    <row r="4889" spans="15:24" x14ac:dyDescent="0.55000000000000004">
      <c r="O4889" s="1703"/>
      <c r="V4889" s="1703"/>
      <c r="X4889" s="1703"/>
    </row>
    <row r="4890" spans="15:24" x14ac:dyDescent="0.55000000000000004">
      <c r="O4890" s="1703"/>
      <c r="V4890" s="1703"/>
      <c r="X4890" s="1703"/>
    </row>
    <row r="4891" spans="15:24" x14ac:dyDescent="0.55000000000000004">
      <c r="O4891" s="1703"/>
      <c r="V4891" s="1703"/>
      <c r="X4891" s="1703"/>
    </row>
    <row r="4892" spans="15:24" x14ac:dyDescent="0.55000000000000004">
      <c r="O4892" s="1703"/>
      <c r="V4892" s="1703"/>
      <c r="X4892" s="1703"/>
    </row>
    <row r="4893" spans="15:24" x14ac:dyDescent="0.55000000000000004">
      <c r="O4893" s="1703"/>
      <c r="V4893" s="1703"/>
      <c r="X4893" s="1703"/>
    </row>
    <row r="4894" spans="15:24" x14ac:dyDescent="0.55000000000000004">
      <c r="O4894" s="1703"/>
      <c r="V4894" s="1703"/>
      <c r="X4894" s="1703"/>
    </row>
    <row r="4895" spans="15:24" x14ac:dyDescent="0.55000000000000004">
      <c r="O4895" s="1703"/>
      <c r="V4895" s="1703"/>
      <c r="X4895" s="1703"/>
    </row>
    <row r="4896" spans="15:24" x14ac:dyDescent="0.55000000000000004">
      <c r="O4896" s="1703"/>
      <c r="V4896" s="1703"/>
      <c r="X4896" s="1703"/>
    </row>
    <row r="4897" spans="15:24" x14ac:dyDescent="0.55000000000000004">
      <c r="O4897" s="1703"/>
      <c r="V4897" s="1703"/>
      <c r="X4897" s="1703"/>
    </row>
    <row r="4898" spans="15:24" x14ac:dyDescent="0.55000000000000004">
      <c r="O4898" s="1703"/>
      <c r="V4898" s="1703"/>
      <c r="X4898" s="1703"/>
    </row>
    <row r="4899" spans="15:24" x14ac:dyDescent="0.55000000000000004">
      <c r="O4899" s="1703"/>
      <c r="V4899" s="1703"/>
      <c r="X4899" s="1703"/>
    </row>
    <row r="4900" spans="15:24" x14ac:dyDescent="0.55000000000000004">
      <c r="O4900" s="1703"/>
      <c r="V4900" s="1703"/>
      <c r="X4900" s="1703"/>
    </row>
    <row r="4901" spans="15:24" x14ac:dyDescent="0.55000000000000004">
      <c r="O4901" s="1703"/>
      <c r="V4901" s="1703"/>
      <c r="X4901" s="1703"/>
    </row>
    <row r="4902" spans="15:24" x14ac:dyDescent="0.55000000000000004">
      <c r="O4902" s="1703"/>
      <c r="V4902" s="1703"/>
      <c r="X4902" s="1703"/>
    </row>
    <row r="4903" spans="15:24" x14ac:dyDescent="0.55000000000000004">
      <c r="O4903" s="1703"/>
      <c r="V4903" s="1703"/>
      <c r="X4903" s="1703"/>
    </row>
    <row r="4904" spans="15:24" x14ac:dyDescent="0.55000000000000004">
      <c r="O4904" s="1703"/>
      <c r="V4904" s="1703"/>
      <c r="X4904" s="1703"/>
    </row>
    <row r="4905" spans="15:24" x14ac:dyDescent="0.55000000000000004">
      <c r="O4905" s="1703"/>
      <c r="V4905" s="1703"/>
      <c r="X4905" s="1703"/>
    </row>
    <row r="4906" spans="15:24" x14ac:dyDescent="0.55000000000000004">
      <c r="O4906" s="1703"/>
      <c r="V4906" s="1703"/>
      <c r="X4906" s="1703"/>
    </row>
    <row r="4907" spans="15:24" x14ac:dyDescent="0.55000000000000004">
      <c r="O4907" s="1703"/>
      <c r="V4907" s="1703"/>
      <c r="X4907" s="1703"/>
    </row>
    <row r="4908" spans="15:24" x14ac:dyDescent="0.55000000000000004">
      <c r="O4908" s="1703"/>
      <c r="V4908" s="1703"/>
      <c r="X4908" s="1703"/>
    </row>
    <row r="4909" spans="15:24" x14ac:dyDescent="0.55000000000000004">
      <c r="O4909" s="1703"/>
      <c r="V4909" s="1703"/>
      <c r="X4909" s="1703"/>
    </row>
    <row r="4910" spans="15:24" x14ac:dyDescent="0.55000000000000004">
      <c r="O4910" s="1703"/>
      <c r="V4910" s="1703"/>
      <c r="X4910" s="1703"/>
    </row>
    <row r="4911" spans="15:24" x14ac:dyDescent="0.55000000000000004">
      <c r="O4911" s="1703"/>
      <c r="V4911" s="1703"/>
      <c r="X4911" s="1703"/>
    </row>
    <row r="4912" spans="15:24" x14ac:dyDescent="0.55000000000000004">
      <c r="O4912" s="1703"/>
      <c r="V4912" s="1703"/>
      <c r="X4912" s="1703"/>
    </row>
    <row r="4913" spans="15:24" x14ac:dyDescent="0.55000000000000004">
      <c r="O4913" s="1703"/>
      <c r="V4913" s="1703"/>
      <c r="X4913" s="1703"/>
    </row>
    <row r="4914" spans="15:24" x14ac:dyDescent="0.55000000000000004">
      <c r="O4914" s="1703"/>
      <c r="V4914" s="1703"/>
      <c r="X4914" s="1703"/>
    </row>
    <row r="4915" spans="15:24" x14ac:dyDescent="0.55000000000000004">
      <c r="O4915" s="1703"/>
      <c r="V4915" s="1703"/>
      <c r="X4915" s="1703"/>
    </row>
    <row r="4916" spans="15:24" x14ac:dyDescent="0.55000000000000004">
      <c r="O4916" s="1703"/>
      <c r="V4916" s="1703"/>
      <c r="X4916" s="1703"/>
    </row>
    <row r="4917" spans="15:24" x14ac:dyDescent="0.55000000000000004">
      <c r="O4917" s="1703"/>
      <c r="V4917" s="1703"/>
      <c r="X4917" s="1703"/>
    </row>
    <row r="4918" spans="15:24" x14ac:dyDescent="0.55000000000000004">
      <c r="O4918" s="1703"/>
      <c r="V4918" s="1703"/>
      <c r="X4918" s="1703"/>
    </row>
    <row r="4919" spans="15:24" x14ac:dyDescent="0.55000000000000004">
      <c r="O4919" s="1703"/>
      <c r="V4919" s="1703"/>
      <c r="X4919" s="1703"/>
    </row>
    <row r="4920" spans="15:24" x14ac:dyDescent="0.55000000000000004">
      <c r="O4920" s="1703"/>
      <c r="V4920" s="1703"/>
      <c r="X4920" s="1703"/>
    </row>
    <row r="4921" spans="15:24" x14ac:dyDescent="0.55000000000000004">
      <c r="O4921" s="1703"/>
      <c r="V4921" s="1703"/>
      <c r="X4921" s="1703"/>
    </row>
    <row r="4922" spans="15:24" x14ac:dyDescent="0.55000000000000004">
      <c r="O4922" s="1703"/>
      <c r="V4922" s="1703"/>
      <c r="X4922" s="1703"/>
    </row>
    <row r="4923" spans="15:24" x14ac:dyDescent="0.55000000000000004">
      <c r="O4923" s="1703"/>
      <c r="V4923" s="1703"/>
      <c r="X4923" s="1703"/>
    </row>
    <row r="4924" spans="15:24" x14ac:dyDescent="0.55000000000000004">
      <c r="O4924" s="1703"/>
      <c r="V4924" s="1703"/>
      <c r="X4924" s="1703"/>
    </row>
    <row r="4925" spans="15:24" x14ac:dyDescent="0.55000000000000004">
      <c r="O4925" s="1703"/>
      <c r="V4925" s="1703"/>
      <c r="X4925" s="1703"/>
    </row>
    <row r="4926" spans="15:24" x14ac:dyDescent="0.55000000000000004">
      <c r="O4926" s="1703"/>
      <c r="V4926" s="1703"/>
      <c r="X4926" s="1703"/>
    </row>
    <row r="4927" spans="15:24" x14ac:dyDescent="0.55000000000000004">
      <c r="O4927" s="1703"/>
      <c r="V4927" s="1703"/>
      <c r="X4927" s="1703"/>
    </row>
    <row r="4928" spans="15:24" x14ac:dyDescent="0.55000000000000004">
      <c r="O4928" s="1703"/>
      <c r="V4928" s="1703"/>
      <c r="X4928" s="1703"/>
    </row>
    <row r="4929" spans="15:24" x14ac:dyDescent="0.55000000000000004">
      <c r="O4929" s="1703"/>
      <c r="V4929" s="1703"/>
      <c r="X4929" s="1703"/>
    </row>
    <row r="4930" spans="15:24" x14ac:dyDescent="0.55000000000000004">
      <c r="O4930" s="1703"/>
      <c r="V4930" s="1703"/>
      <c r="X4930" s="1703"/>
    </row>
    <row r="4931" spans="15:24" x14ac:dyDescent="0.55000000000000004">
      <c r="O4931" s="1703"/>
      <c r="V4931" s="1703"/>
      <c r="X4931" s="1703"/>
    </row>
    <row r="4932" spans="15:24" x14ac:dyDescent="0.55000000000000004">
      <c r="O4932" s="1703"/>
      <c r="V4932" s="1703"/>
      <c r="X4932" s="1703"/>
    </row>
    <row r="4933" spans="15:24" x14ac:dyDescent="0.55000000000000004">
      <c r="O4933" s="1703"/>
      <c r="V4933" s="1703"/>
      <c r="X4933" s="1703"/>
    </row>
    <row r="4934" spans="15:24" x14ac:dyDescent="0.55000000000000004">
      <c r="O4934" s="1703"/>
      <c r="V4934" s="1703"/>
      <c r="X4934" s="1703"/>
    </row>
    <row r="4935" spans="15:24" x14ac:dyDescent="0.55000000000000004">
      <c r="O4935" s="1703"/>
      <c r="V4935" s="1703"/>
      <c r="X4935" s="1703"/>
    </row>
    <row r="4936" spans="15:24" x14ac:dyDescent="0.55000000000000004">
      <c r="O4936" s="1703"/>
      <c r="V4936" s="1703"/>
      <c r="X4936" s="1703"/>
    </row>
    <row r="4937" spans="15:24" x14ac:dyDescent="0.55000000000000004">
      <c r="O4937" s="1703"/>
      <c r="V4937" s="1703"/>
      <c r="X4937" s="1703"/>
    </row>
    <row r="4938" spans="15:24" x14ac:dyDescent="0.55000000000000004">
      <c r="O4938" s="1703"/>
      <c r="V4938" s="1703"/>
      <c r="X4938" s="1703"/>
    </row>
    <row r="4939" spans="15:24" x14ac:dyDescent="0.55000000000000004">
      <c r="O4939" s="1703"/>
      <c r="V4939" s="1703"/>
      <c r="X4939" s="1703"/>
    </row>
    <row r="4940" spans="15:24" x14ac:dyDescent="0.55000000000000004">
      <c r="O4940" s="1703"/>
      <c r="V4940" s="1703"/>
      <c r="X4940" s="1703"/>
    </row>
    <row r="4941" spans="15:24" x14ac:dyDescent="0.55000000000000004">
      <c r="O4941" s="1703"/>
      <c r="V4941" s="1703"/>
      <c r="X4941" s="1703"/>
    </row>
    <row r="4942" spans="15:24" x14ac:dyDescent="0.55000000000000004">
      <c r="O4942" s="1703"/>
      <c r="V4942" s="1703"/>
      <c r="X4942" s="1703"/>
    </row>
    <row r="4943" spans="15:24" x14ac:dyDescent="0.55000000000000004">
      <c r="O4943" s="1703"/>
      <c r="V4943" s="1703"/>
      <c r="X4943" s="1703"/>
    </row>
    <row r="4944" spans="15:24" x14ac:dyDescent="0.55000000000000004">
      <c r="O4944" s="1703"/>
      <c r="V4944" s="1703"/>
      <c r="X4944" s="1703"/>
    </row>
    <row r="4945" spans="15:24" x14ac:dyDescent="0.55000000000000004">
      <c r="O4945" s="1703"/>
      <c r="V4945" s="1703"/>
      <c r="X4945" s="1703"/>
    </row>
    <row r="4946" spans="15:24" x14ac:dyDescent="0.55000000000000004">
      <c r="O4946" s="1703"/>
      <c r="V4946" s="1703"/>
      <c r="X4946" s="1703"/>
    </row>
    <row r="4947" spans="15:24" x14ac:dyDescent="0.55000000000000004">
      <c r="O4947" s="1703"/>
      <c r="V4947" s="1703"/>
      <c r="X4947" s="1703"/>
    </row>
    <row r="4948" spans="15:24" x14ac:dyDescent="0.55000000000000004">
      <c r="O4948" s="1703"/>
      <c r="V4948" s="1703"/>
      <c r="X4948" s="1703"/>
    </row>
    <row r="4949" spans="15:24" x14ac:dyDescent="0.55000000000000004">
      <c r="O4949" s="1703"/>
      <c r="V4949" s="1703"/>
      <c r="X4949" s="1703"/>
    </row>
    <row r="4950" spans="15:24" x14ac:dyDescent="0.55000000000000004">
      <c r="O4950" s="1703"/>
      <c r="V4950" s="1703"/>
      <c r="X4950" s="1703"/>
    </row>
    <row r="4951" spans="15:24" x14ac:dyDescent="0.55000000000000004">
      <c r="O4951" s="1703"/>
      <c r="V4951" s="1703"/>
      <c r="X4951" s="1703"/>
    </row>
    <row r="4952" spans="15:24" x14ac:dyDescent="0.55000000000000004">
      <c r="O4952" s="1703"/>
      <c r="V4952" s="1703"/>
      <c r="X4952" s="1703"/>
    </row>
    <row r="4953" spans="15:24" x14ac:dyDescent="0.55000000000000004">
      <c r="O4953" s="1703"/>
      <c r="V4953" s="1703"/>
      <c r="X4953" s="1703"/>
    </row>
    <row r="4954" spans="15:24" x14ac:dyDescent="0.55000000000000004">
      <c r="O4954" s="1703"/>
      <c r="V4954" s="1703"/>
      <c r="X4954" s="1703"/>
    </row>
    <row r="4955" spans="15:24" x14ac:dyDescent="0.55000000000000004">
      <c r="O4955" s="1703"/>
      <c r="V4955" s="1703"/>
      <c r="X4955" s="1703"/>
    </row>
    <row r="4956" spans="15:24" x14ac:dyDescent="0.55000000000000004">
      <c r="O4956" s="1703"/>
      <c r="V4956" s="1703"/>
      <c r="X4956" s="1703"/>
    </row>
    <row r="4957" spans="15:24" x14ac:dyDescent="0.55000000000000004">
      <c r="O4957" s="1703"/>
      <c r="V4957" s="1703"/>
      <c r="X4957" s="1703"/>
    </row>
    <row r="4958" spans="15:24" x14ac:dyDescent="0.55000000000000004">
      <c r="O4958" s="1703"/>
      <c r="V4958" s="1703"/>
      <c r="X4958" s="1703"/>
    </row>
    <row r="4959" spans="15:24" x14ac:dyDescent="0.55000000000000004">
      <c r="O4959" s="1703"/>
      <c r="V4959" s="1703"/>
      <c r="X4959" s="1703"/>
    </row>
    <row r="4960" spans="15:24" x14ac:dyDescent="0.55000000000000004">
      <c r="O4960" s="1703"/>
      <c r="V4960" s="1703"/>
      <c r="X4960" s="1703"/>
    </row>
    <row r="4961" spans="15:24" x14ac:dyDescent="0.55000000000000004">
      <c r="O4961" s="1703"/>
      <c r="V4961" s="1703"/>
      <c r="X4961" s="1703"/>
    </row>
    <row r="4962" spans="15:24" x14ac:dyDescent="0.55000000000000004">
      <c r="O4962" s="1703"/>
      <c r="V4962" s="1703"/>
      <c r="X4962" s="1703"/>
    </row>
    <row r="4963" spans="15:24" x14ac:dyDescent="0.55000000000000004">
      <c r="O4963" s="1703"/>
      <c r="V4963" s="1703"/>
      <c r="X4963" s="1703"/>
    </row>
    <row r="4964" spans="15:24" x14ac:dyDescent="0.55000000000000004">
      <c r="O4964" s="1703"/>
      <c r="V4964" s="1703"/>
      <c r="X4964" s="1703"/>
    </row>
    <row r="4965" spans="15:24" x14ac:dyDescent="0.55000000000000004">
      <c r="O4965" s="1703"/>
      <c r="V4965" s="1703"/>
      <c r="X4965" s="1703"/>
    </row>
    <row r="4966" spans="15:24" x14ac:dyDescent="0.55000000000000004">
      <c r="O4966" s="1703"/>
      <c r="V4966" s="1703"/>
      <c r="X4966" s="1703"/>
    </row>
    <row r="4967" spans="15:24" x14ac:dyDescent="0.55000000000000004">
      <c r="O4967" s="1703"/>
      <c r="V4967" s="1703"/>
      <c r="X4967" s="1703"/>
    </row>
    <row r="4968" spans="15:24" x14ac:dyDescent="0.55000000000000004">
      <c r="O4968" s="1703"/>
      <c r="V4968" s="1703"/>
      <c r="X4968" s="1703"/>
    </row>
    <row r="4969" spans="15:24" x14ac:dyDescent="0.55000000000000004">
      <c r="O4969" s="1703"/>
      <c r="V4969" s="1703"/>
      <c r="X4969" s="1703"/>
    </row>
    <row r="4970" spans="15:24" x14ac:dyDescent="0.55000000000000004">
      <c r="O4970" s="1703"/>
      <c r="V4970" s="1703"/>
      <c r="X4970" s="1703"/>
    </row>
    <row r="4971" spans="15:24" x14ac:dyDescent="0.55000000000000004">
      <c r="O4971" s="1703"/>
      <c r="V4971" s="1703"/>
      <c r="X4971" s="1703"/>
    </row>
    <row r="4972" spans="15:24" x14ac:dyDescent="0.55000000000000004">
      <c r="O4972" s="1703"/>
      <c r="V4972" s="1703"/>
      <c r="X4972" s="1703"/>
    </row>
    <row r="4973" spans="15:24" x14ac:dyDescent="0.55000000000000004">
      <c r="O4973" s="1703"/>
      <c r="V4973" s="1703"/>
      <c r="X4973" s="1703"/>
    </row>
    <row r="4974" spans="15:24" x14ac:dyDescent="0.55000000000000004">
      <c r="O4974" s="1703"/>
      <c r="V4974" s="1703"/>
      <c r="X4974" s="1703"/>
    </row>
    <row r="4975" spans="15:24" x14ac:dyDescent="0.55000000000000004">
      <c r="O4975" s="1703"/>
      <c r="V4975" s="1703"/>
      <c r="X4975" s="1703"/>
    </row>
    <row r="4976" spans="15:24" x14ac:dyDescent="0.55000000000000004">
      <c r="O4976" s="1703"/>
      <c r="V4976" s="1703"/>
      <c r="X4976" s="1703"/>
    </row>
    <row r="4977" spans="15:24" x14ac:dyDescent="0.55000000000000004">
      <c r="O4977" s="1703"/>
      <c r="V4977" s="1703"/>
      <c r="X4977" s="1703"/>
    </row>
    <row r="4978" spans="15:24" x14ac:dyDescent="0.55000000000000004">
      <c r="O4978" s="1703"/>
      <c r="V4978" s="1703"/>
      <c r="X4978" s="1703"/>
    </row>
    <row r="4979" spans="15:24" x14ac:dyDescent="0.55000000000000004">
      <c r="O4979" s="1703"/>
      <c r="V4979" s="1703"/>
      <c r="X4979" s="1703"/>
    </row>
    <row r="4980" spans="15:24" x14ac:dyDescent="0.55000000000000004">
      <c r="O4980" s="1703"/>
      <c r="V4980" s="1703"/>
      <c r="X4980" s="1703"/>
    </row>
    <row r="4981" spans="15:24" x14ac:dyDescent="0.55000000000000004">
      <c r="O4981" s="1703"/>
      <c r="V4981" s="1703"/>
      <c r="X4981" s="1703"/>
    </row>
    <row r="4982" spans="15:24" x14ac:dyDescent="0.55000000000000004">
      <c r="O4982" s="1703"/>
      <c r="V4982" s="1703"/>
      <c r="X4982" s="1703"/>
    </row>
    <row r="4983" spans="15:24" x14ac:dyDescent="0.55000000000000004">
      <c r="O4983" s="1703"/>
      <c r="V4983" s="1703"/>
      <c r="X4983" s="1703"/>
    </row>
    <row r="4984" spans="15:24" x14ac:dyDescent="0.55000000000000004">
      <c r="O4984" s="1703"/>
      <c r="V4984" s="1703"/>
      <c r="X4984" s="1703"/>
    </row>
    <row r="4985" spans="15:24" x14ac:dyDescent="0.55000000000000004">
      <c r="O4985" s="1703"/>
      <c r="V4985" s="1703"/>
      <c r="X4985" s="1703"/>
    </row>
    <row r="4986" spans="15:24" x14ac:dyDescent="0.55000000000000004">
      <c r="O4986" s="1703"/>
      <c r="V4986" s="1703"/>
      <c r="X4986" s="1703"/>
    </row>
    <row r="4987" spans="15:24" x14ac:dyDescent="0.55000000000000004">
      <c r="O4987" s="1703"/>
      <c r="V4987" s="1703"/>
      <c r="X4987" s="1703"/>
    </row>
    <row r="4988" spans="15:24" x14ac:dyDescent="0.55000000000000004">
      <c r="O4988" s="1703"/>
      <c r="V4988" s="1703"/>
      <c r="X4988" s="1703"/>
    </row>
    <row r="4989" spans="15:24" x14ac:dyDescent="0.55000000000000004">
      <c r="O4989" s="1703"/>
      <c r="V4989" s="1703"/>
      <c r="X4989" s="1703"/>
    </row>
    <row r="4990" spans="15:24" x14ac:dyDescent="0.55000000000000004">
      <c r="O4990" s="1703"/>
      <c r="V4990" s="1703"/>
      <c r="X4990" s="1703"/>
    </row>
    <row r="4991" spans="15:24" x14ac:dyDescent="0.55000000000000004">
      <c r="O4991" s="1703"/>
      <c r="V4991" s="1703"/>
      <c r="X4991" s="1703"/>
    </row>
    <row r="4992" spans="15:24" x14ac:dyDescent="0.55000000000000004">
      <c r="O4992" s="1703"/>
      <c r="V4992" s="1703"/>
      <c r="X4992" s="1703"/>
    </row>
    <row r="4993" spans="15:24" x14ac:dyDescent="0.55000000000000004">
      <c r="O4993" s="1703"/>
      <c r="V4993" s="1703"/>
      <c r="X4993" s="1703"/>
    </row>
    <row r="4994" spans="15:24" x14ac:dyDescent="0.55000000000000004">
      <c r="O4994" s="1703"/>
      <c r="V4994" s="1703"/>
      <c r="X4994" s="1703"/>
    </row>
    <row r="4995" spans="15:24" x14ac:dyDescent="0.55000000000000004">
      <c r="O4995" s="1703"/>
      <c r="V4995" s="1703"/>
      <c r="X4995" s="1703"/>
    </row>
    <row r="4996" spans="15:24" x14ac:dyDescent="0.55000000000000004">
      <c r="O4996" s="1703"/>
      <c r="V4996" s="1703"/>
      <c r="X4996" s="1703"/>
    </row>
    <row r="4997" spans="15:24" x14ac:dyDescent="0.55000000000000004">
      <c r="O4997" s="1703"/>
      <c r="V4997" s="1703"/>
      <c r="X4997" s="1703"/>
    </row>
    <row r="4998" spans="15:24" x14ac:dyDescent="0.55000000000000004">
      <c r="O4998" s="1703"/>
      <c r="V4998" s="1703"/>
      <c r="X4998" s="1703"/>
    </row>
    <row r="4999" spans="15:24" x14ac:dyDescent="0.55000000000000004">
      <c r="O4999" s="1703"/>
      <c r="V4999" s="1703"/>
      <c r="X4999" s="1703"/>
    </row>
    <row r="5000" spans="15:24" x14ac:dyDescent="0.55000000000000004">
      <c r="O5000" s="1703"/>
      <c r="V5000" s="1703"/>
      <c r="X5000" s="1703"/>
    </row>
    <row r="5001" spans="15:24" x14ac:dyDescent="0.55000000000000004">
      <c r="O5001" s="1703"/>
      <c r="V5001" s="1703"/>
      <c r="X5001" s="1703"/>
    </row>
    <row r="5002" spans="15:24" x14ac:dyDescent="0.55000000000000004">
      <c r="O5002" s="1703"/>
      <c r="V5002" s="1703"/>
      <c r="X5002" s="1703"/>
    </row>
    <row r="5003" spans="15:24" x14ac:dyDescent="0.55000000000000004">
      <c r="O5003" s="1703"/>
      <c r="V5003" s="1703"/>
      <c r="X5003" s="1703"/>
    </row>
    <row r="5004" spans="15:24" x14ac:dyDescent="0.55000000000000004">
      <c r="O5004" s="1703"/>
      <c r="V5004" s="1703"/>
      <c r="X5004" s="1703"/>
    </row>
    <row r="5005" spans="15:24" x14ac:dyDescent="0.55000000000000004">
      <c r="O5005" s="1703"/>
      <c r="V5005" s="1703"/>
      <c r="X5005" s="1703"/>
    </row>
    <row r="5006" spans="15:24" x14ac:dyDescent="0.55000000000000004">
      <c r="O5006" s="1703"/>
      <c r="V5006" s="1703"/>
      <c r="X5006" s="1703"/>
    </row>
    <row r="5007" spans="15:24" x14ac:dyDescent="0.55000000000000004">
      <c r="O5007" s="1703"/>
      <c r="V5007" s="1703"/>
      <c r="X5007" s="1703"/>
    </row>
    <row r="5008" spans="15:24" x14ac:dyDescent="0.55000000000000004">
      <c r="O5008" s="1703"/>
      <c r="V5008" s="1703"/>
      <c r="X5008" s="1703"/>
    </row>
    <row r="5009" spans="15:24" x14ac:dyDescent="0.55000000000000004">
      <c r="O5009" s="1703"/>
      <c r="V5009" s="1703"/>
      <c r="X5009" s="1703"/>
    </row>
    <row r="5010" spans="15:24" x14ac:dyDescent="0.55000000000000004">
      <c r="O5010" s="1703"/>
      <c r="V5010" s="1703"/>
      <c r="X5010" s="1703"/>
    </row>
    <row r="5011" spans="15:24" x14ac:dyDescent="0.55000000000000004">
      <c r="O5011" s="1703"/>
      <c r="V5011" s="1703"/>
      <c r="X5011" s="1703"/>
    </row>
    <row r="5012" spans="15:24" x14ac:dyDescent="0.55000000000000004">
      <c r="O5012" s="1703"/>
      <c r="V5012" s="1703"/>
      <c r="X5012" s="1703"/>
    </row>
    <row r="5013" spans="15:24" x14ac:dyDescent="0.55000000000000004">
      <c r="O5013" s="1703"/>
      <c r="V5013" s="1703"/>
      <c r="X5013" s="1703"/>
    </row>
    <row r="5014" spans="15:24" x14ac:dyDescent="0.55000000000000004">
      <c r="O5014" s="1703"/>
      <c r="V5014" s="1703"/>
      <c r="X5014" s="1703"/>
    </row>
    <row r="5015" spans="15:24" x14ac:dyDescent="0.55000000000000004">
      <c r="O5015" s="1703"/>
      <c r="V5015" s="1703"/>
      <c r="X5015" s="1703"/>
    </row>
    <row r="5016" spans="15:24" x14ac:dyDescent="0.55000000000000004">
      <c r="O5016" s="1703"/>
      <c r="V5016" s="1703"/>
      <c r="X5016" s="1703"/>
    </row>
    <row r="5017" spans="15:24" x14ac:dyDescent="0.55000000000000004">
      <c r="O5017" s="1703"/>
      <c r="V5017" s="1703"/>
      <c r="X5017" s="1703"/>
    </row>
    <row r="5018" spans="15:24" x14ac:dyDescent="0.55000000000000004">
      <c r="O5018" s="1703"/>
      <c r="V5018" s="1703"/>
      <c r="X5018" s="1703"/>
    </row>
    <row r="5019" spans="15:24" x14ac:dyDescent="0.55000000000000004">
      <c r="O5019" s="1703"/>
      <c r="V5019" s="1703"/>
      <c r="X5019" s="1703"/>
    </row>
    <row r="5020" spans="15:24" x14ac:dyDescent="0.55000000000000004">
      <c r="O5020" s="1703"/>
      <c r="V5020" s="1703"/>
      <c r="X5020" s="1703"/>
    </row>
    <row r="5021" spans="15:24" x14ac:dyDescent="0.55000000000000004">
      <c r="O5021" s="1703"/>
      <c r="V5021" s="1703"/>
      <c r="X5021" s="1703"/>
    </row>
    <row r="5022" spans="15:24" x14ac:dyDescent="0.55000000000000004">
      <c r="O5022" s="1703"/>
      <c r="V5022" s="1703"/>
      <c r="X5022" s="1703"/>
    </row>
    <row r="5023" spans="15:24" x14ac:dyDescent="0.55000000000000004">
      <c r="O5023" s="1703"/>
      <c r="V5023" s="1703"/>
      <c r="X5023" s="1703"/>
    </row>
    <row r="5024" spans="15:24" x14ac:dyDescent="0.55000000000000004">
      <c r="O5024" s="1703"/>
      <c r="V5024" s="1703"/>
      <c r="X5024" s="1703"/>
    </row>
    <row r="5025" spans="15:24" x14ac:dyDescent="0.55000000000000004">
      <c r="O5025" s="1703"/>
      <c r="V5025" s="1703"/>
      <c r="X5025" s="1703"/>
    </row>
    <row r="5026" spans="15:24" x14ac:dyDescent="0.55000000000000004">
      <c r="O5026" s="1703"/>
      <c r="V5026" s="1703"/>
      <c r="X5026" s="1703"/>
    </row>
    <row r="5027" spans="15:24" x14ac:dyDescent="0.55000000000000004">
      <c r="O5027" s="1703"/>
      <c r="V5027" s="1703"/>
      <c r="X5027" s="1703"/>
    </row>
    <row r="5028" spans="15:24" x14ac:dyDescent="0.55000000000000004">
      <c r="O5028" s="1703"/>
      <c r="V5028" s="1703"/>
      <c r="X5028" s="1703"/>
    </row>
    <row r="5029" spans="15:24" x14ac:dyDescent="0.55000000000000004">
      <c r="O5029" s="1703"/>
      <c r="V5029" s="1703"/>
      <c r="X5029" s="1703"/>
    </row>
    <row r="5030" spans="15:24" x14ac:dyDescent="0.55000000000000004">
      <c r="O5030" s="1703"/>
      <c r="V5030" s="1703"/>
      <c r="X5030" s="1703"/>
    </row>
    <row r="5031" spans="15:24" x14ac:dyDescent="0.55000000000000004">
      <c r="O5031" s="1703"/>
      <c r="V5031" s="1703"/>
      <c r="X5031" s="1703"/>
    </row>
    <row r="5032" spans="15:24" x14ac:dyDescent="0.55000000000000004">
      <c r="O5032" s="1703"/>
      <c r="V5032" s="1703"/>
      <c r="X5032" s="1703"/>
    </row>
    <row r="5033" spans="15:24" x14ac:dyDescent="0.55000000000000004">
      <c r="O5033" s="1703"/>
      <c r="V5033" s="1703"/>
      <c r="X5033" s="1703"/>
    </row>
    <row r="5034" spans="15:24" x14ac:dyDescent="0.55000000000000004">
      <c r="O5034" s="1703"/>
      <c r="V5034" s="1703"/>
      <c r="X5034" s="1703"/>
    </row>
    <row r="5035" spans="15:24" x14ac:dyDescent="0.55000000000000004">
      <c r="O5035" s="1703"/>
      <c r="V5035" s="1703"/>
      <c r="X5035" s="1703"/>
    </row>
    <row r="5036" spans="15:24" x14ac:dyDescent="0.55000000000000004">
      <c r="O5036" s="1703"/>
      <c r="V5036" s="1703"/>
      <c r="X5036" s="1703"/>
    </row>
    <row r="5037" spans="15:24" x14ac:dyDescent="0.55000000000000004">
      <c r="O5037" s="1703"/>
      <c r="V5037" s="1703"/>
      <c r="X5037" s="1703"/>
    </row>
    <row r="5038" spans="15:24" x14ac:dyDescent="0.55000000000000004">
      <c r="O5038" s="1703"/>
      <c r="V5038" s="1703"/>
      <c r="X5038" s="1703"/>
    </row>
    <row r="5039" spans="15:24" x14ac:dyDescent="0.55000000000000004">
      <c r="O5039" s="1703"/>
      <c r="V5039" s="1703"/>
      <c r="X5039" s="1703"/>
    </row>
    <row r="5040" spans="15:24" x14ac:dyDescent="0.55000000000000004">
      <c r="O5040" s="1703"/>
      <c r="V5040" s="1703"/>
      <c r="X5040" s="1703"/>
    </row>
    <row r="5041" spans="15:24" x14ac:dyDescent="0.55000000000000004">
      <c r="O5041" s="1703"/>
      <c r="V5041" s="1703"/>
      <c r="X5041" s="1703"/>
    </row>
    <row r="5042" spans="15:24" x14ac:dyDescent="0.55000000000000004">
      <c r="O5042" s="1703"/>
      <c r="V5042" s="1703"/>
      <c r="X5042" s="1703"/>
    </row>
    <row r="5043" spans="15:24" x14ac:dyDescent="0.55000000000000004">
      <c r="O5043" s="1703"/>
      <c r="V5043" s="1703"/>
      <c r="X5043" s="1703"/>
    </row>
    <row r="5044" spans="15:24" x14ac:dyDescent="0.55000000000000004">
      <c r="O5044" s="1703"/>
      <c r="V5044" s="1703"/>
      <c r="X5044" s="1703"/>
    </row>
    <row r="5045" spans="15:24" x14ac:dyDescent="0.55000000000000004">
      <c r="O5045" s="1703"/>
      <c r="V5045" s="1703"/>
      <c r="X5045" s="1703"/>
    </row>
    <row r="5046" spans="15:24" x14ac:dyDescent="0.55000000000000004">
      <c r="O5046" s="1703"/>
      <c r="V5046" s="1703"/>
      <c r="X5046" s="1703"/>
    </row>
    <row r="5047" spans="15:24" x14ac:dyDescent="0.55000000000000004">
      <c r="O5047" s="1703"/>
      <c r="V5047" s="1703"/>
      <c r="X5047" s="1703"/>
    </row>
    <row r="5048" spans="15:24" x14ac:dyDescent="0.55000000000000004">
      <c r="O5048" s="1703"/>
      <c r="V5048" s="1703"/>
      <c r="X5048" s="1703"/>
    </row>
    <row r="5049" spans="15:24" x14ac:dyDescent="0.55000000000000004">
      <c r="O5049" s="1703"/>
      <c r="V5049" s="1703"/>
      <c r="X5049" s="1703"/>
    </row>
    <row r="5050" spans="15:24" x14ac:dyDescent="0.55000000000000004">
      <c r="O5050" s="1703"/>
      <c r="V5050" s="1703"/>
      <c r="X5050" s="1703"/>
    </row>
    <row r="5051" spans="15:24" x14ac:dyDescent="0.55000000000000004">
      <c r="O5051" s="1703"/>
      <c r="V5051" s="1703"/>
      <c r="X5051" s="1703"/>
    </row>
    <row r="5052" spans="15:24" x14ac:dyDescent="0.55000000000000004">
      <c r="O5052" s="1703"/>
      <c r="V5052" s="1703"/>
      <c r="X5052" s="1703"/>
    </row>
    <row r="5053" spans="15:24" x14ac:dyDescent="0.55000000000000004">
      <c r="O5053" s="1703"/>
      <c r="V5053" s="1703"/>
      <c r="X5053" s="1703"/>
    </row>
    <row r="5054" spans="15:24" x14ac:dyDescent="0.55000000000000004">
      <c r="O5054" s="1703"/>
      <c r="V5054" s="1703"/>
      <c r="X5054" s="1703"/>
    </row>
    <row r="5055" spans="15:24" x14ac:dyDescent="0.55000000000000004">
      <c r="O5055" s="1703"/>
      <c r="V5055" s="1703"/>
      <c r="X5055" s="1703"/>
    </row>
    <row r="5056" spans="15:24" x14ac:dyDescent="0.55000000000000004">
      <c r="O5056" s="1703"/>
      <c r="V5056" s="1703"/>
      <c r="X5056" s="1703"/>
    </row>
    <row r="5057" spans="15:24" x14ac:dyDescent="0.55000000000000004">
      <c r="O5057" s="1703"/>
      <c r="V5057" s="1703"/>
      <c r="X5057" s="1703"/>
    </row>
    <row r="5058" spans="15:24" x14ac:dyDescent="0.55000000000000004">
      <c r="O5058" s="1703"/>
      <c r="V5058" s="1703"/>
      <c r="X5058" s="1703"/>
    </row>
    <row r="5059" spans="15:24" x14ac:dyDescent="0.55000000000000004">
      <c r="O5059" s="1703"/>
      <c r="V5059" s="1703"/>
      <c r="X5059" s="1703"/>
    </row>
    <row r="5060" spans="15:24" x14ac:dyDescent="0.55000000000000004">
      <c r="O5060" s="1703"/>
      <c r="V5060" s="1703"/>
      <c r="X5060" s="1703"/>
    </row>
    <row r="5061" spans="15:24" x14ac:dyDescent="0.55000000000000004">
      <c r="O5061" s="1703"/>
      <c r="V5061" s="1703"/>
      <c r="X5061" s="1703"/>
    </row>
    <row r="5062" spans="15:24" x14ac:dyDescent="0.55000000000000004">
      <c r="O5062" s="1703"/>
      <c r="V5062" s="1703"/>
      <c r="X5062" s="1703"/>
    </row>
    <row r="5063" spans="15:24" x14ac:dyDescent="0.55000000000000004">
      <c r="O5063" s="1703"/>
      <c r="V5063" s="1703"/>
      <c r="X5063" s="1703"/>
    </row>
    <row r="5064" spans="15:24" x14ac:dyDescent="0.55000000000000004">
      <c r="O5064" s="1703"/>
      <c r="V5064" s="1703"/>
      <c r="X5064" s="1703"/>
    </row>
    <row r="5065" spans="15:24" x14ac:dyDescent="0.55000000000000004">
      <c r="O5065" s="1703"/>
      <c r="V5065" s="1703"/>
      <c r="X5065" s="1703"/>
    </row>
    <row r="5066" spans="15:24" x14ac:dyDescent="0.55000000000000004">
      <c r="O5066" s="1703"/>
      <c r="V5066" s="1703"/>
      <c r="X5066" s="1703"/>
    </row>
    <row r="5067" spans="15:24" x14ac:dyDescent="0.55000000000000004">
      <c r="O5067" s="1703"/>
      <c r="V5067" s="1703"/>
      <c r="X5067" s="1703"/>
    </row>
    <row r="5068" spans="15:24" x14ac:dyDescent="0.55000000000000004">
      <c r="O5068" s="1703"/>
      <c r="V5068" s="1703"/>
      <c r="X5068" s="1703"/>
    </row>
    <row r="5069" spans="15:24" x14ac:dyDescent="0.55000000000000004">
      <c r="O5069" s="1703"/>
      <c r="V5069" s="1703"/>
      <c r="X5069" s="1703"/>
    </row>
    <row r="5070" spans="15:24" x14ac:dyDescent="0.55000000000000004">
      <c r="O5070" s="1703"/>
      <c r="V5070" s="1703"/>
      <c r="X5070" s="1703"/>
    </row>
    <row r="5071" spans="15:24" x14ac:dyDescent="0.55000000000000004">
      <c r="O5071" s="1703"/>
      <c r="V5071" s="1703"/>
      <c r="X5071" s="1703"/>
    </row>
    <row r="5072" spans="15:24" x14ac:dyDescent="0.55000000000000004">
      <c r="O5072" s="1703"/>
      <c r="V5072" s="1703"/>
      <c r="X5072" s="1703"/>
    </row>
    <row r="5073" spans="15:24" x14ac:dyDescent="0.55000000000000004">
      <c r="O5073" s="1703"/>
      <c r="V5073" s="1703"/>
      <c r="X5073" s="1703"/>
    </row>
    <row r="5074" spans="15:24" x14ac:dyDescent="0.55000000000000004">
      <c r="O5074" s="1703"/>
      <c r="V5074" s="1703"/>
      <c r="X5074" s="1703"/>
    </row>
    <row r="5075" spans="15:24" x14ac:dyDescent="0.55000000000000004">
      <c r="O5075" s="1703"/>
      <c r="V5075" s="1703"/>
      <c r="X5075" s="1703"/>
    </row>
    <row r="5076" spans="15:24" x14ac:dyDescent="0.55000000000000004">
      <c r="O5076" s="1703"/>
      <c r="V5076" s="1703"/>
      <c r="X5076" s="1703"/>
    </row>
    <row r="5077" spans="15:24" x14ac:dyDescent="0.55000000000000004">
      <c r="O5077" s="1703"/>
      <c r="V5077" s="1703"/>
      <c r="X5077" s="1703"/>
    </row>
    <row r="5078" spans="15:24" x14ac:dyDescent="0.55000000000000004">
      <c r="O5078" s="1703"/>
      <c r="V5078" s="1703"/>
      <c r="X5078" s="1703"/>
    </row>
    <row r="5079" spans="15:24" x14ac:dyDescent="0.55000000000000004">
      <c r="O5079" s="1703"/>
      <c r="V5079" s="1703"/>
      <c r="X5079" s="1703"/>
    </row>
    <row r="5080" spans="15:24" x14ac:dyDescent="0.55000000000000004">
      <c r="O5080" s="1703"/>
      <c r="V5080" s="1703"/>
      <c r="X5080" s="1703"/>
    </row>
    <row r="5081" spans="15:24" x14ac:dyDescent="0.55000000000000004">
      <c r="O5081" s="1703"/>
      <c r="V5081" s="1703"/>
      <c r="X5081" s="1703"/>
    </row>
    <row r="5082" spans="15:24" x14ac:dyDescent="0.55000000000000004">
      <c r="O5082" s="1703"/>
      <c r="V5082" s="1703"/>
      <c r="X5082" s="1703"/>
    </row>
    <row r="5083" spans="15:24" x14ac:dyDescent="0.55000000000000004">
      <c r="O5083" s="1703"/>
      <c r="V5083" s="1703"/>
      <c r="X5083" s="1703"/>
    </row>
    <row r="5084" spans="15:24" x14ac:dyDescent="0.55000000000000004">
      <c r="O5084" s="1703"/>
      <c r="V5084" s="1703"/>
      <c r="X5084" s="1703"/>
    </row>
    <row r="5085" spans="15:24" x14ac:dyDescent="0.55000000000000004">
      <c r="O5085" s="1703"/>
      <c r="V5085" s="1703"/>
      <c r="X5085" s="1703"/>
    </row>
    <row r="5086" spans="15:24" x14ac:dyDescent="0.55000000000000004">
      <c r="O5086" s="1703"/>
      <c r="V5086" s="1703"/>
      <c r="X5086" s="1703"/>
    </row>
    <row r="5087" spans="15:24" x14ac:dyDescent="0.55000000000000004">
      <c r="O5087" s="1703"/>
      <c r="V5087" s="1703"/>
      <c r="X5087" s="1703"/>
    </row>
    <row r="5088" spans="15:24" x14ac:dyDescent="0.55000000000000004">
      <c r="O5088" s="1703"/>
      <c r="V5088" s="1703"/>
      <c r="X5088" s="1703"/>
    </row>
    <row r="5089" spans="15:24" x14ac:dyDescent="0.55000000000000004">
      <c r="O5089" s="1703"/>
      <c r="V5089" s="1703"/>
      <c r="X5089" s="1703"/>
    </row>
    <row r="5090" spans="15:24" x14ac:dyDescent="0.55000000000000004">
      <c r="O5090" s="1703"/>
      <c r="V5090" s="1703"/>
      <c r="X5090" s="1703"/>
    </row>
    <row r="5091" spans="15:24" x14ac:dyDescent="0.55000000000000004">
      <c r="O5091" s="1703"/>
      <c r="V5091" s="1703"/>
      <c r="X5091" s="1703"/>
    </row>
    <row r="5092" spans="15:24" x14ac:dyDescent="0.55000000000000004">
      <c r="O5092" s="1703"/>
      <c r="V5092" s="1703"/>
      <c r="X5092" s="1703"/>
    </row>
    <row r="5093" spans="15:24" x14ac:dyDescent="0.55000000000000004">
      <c r="O5093" s="1703"/>
      <c r="V5093" s="1703"/>
      <c r="X5093" s="1703"/>
    </row>
    <row r="5094" spans="15:24" x14ac:dyDescent="0.55000000000000004">
      <c r="O5094" s="1703"/>
      <c r="V5094" s="1703"/>
      <c r="X5094" s="1703"/>
    </row>
    <row r="5095" spans="15:24" x14ac:dyDescent="0.55000000000000004">
      <c r="O5095" s="1703"/>
      <c r="V5095" s="1703"/>
      <c r="X5095" s="1703"/>
    </row>
    <row r="5096" spans="15:24" x14ac:dyDescent="0.55000000000000004">
      <c r="O5096" s="1703"/>
      <c r="V5096" s="1703"/>
      <c r="X5096" s="1703"/>
    </row>
    <row r="5097" spans="15:24" x14ac:dyDescent="0.55000000000000004">
      <c r="O5097" s="1703"/>
      <c r="V5097" s="1703"/>
      <c r="X5097" s="1703"/>
    </row>
    <row r="5098" spans="15:24" x14ac:dyDescent="0.55000000000000004">
      <c r="O5098" s="1703"/>
      <c r="V5098" s="1703"/>
      <c r="X5098" s="1703"/>
    </row>
    <row r="5099" spans="15:24" x14ac:dyDescent="0.55000000000000004">
      <c r="O5099" s="1703"/>
      <c r="V5099" s="1703"/>
      <c r="X5099" s="1703"/>
    </row>
    <row r="5100" spans="15:24" x14ac:dyDescent="0.55000000000000004">
      <c r="O5100" s="1703"/>
      <c r="V5100" s="1703"/>
      <c r="X5100" s="1703"/>
    </row>
    <row r="5101" spans="15:24" x14ac:dyDescent="0.55000000000000004">
      <c r="O5101" s="1703"/>
      <c r="V5101" s="1703"/>
      <c r="X5101" s="1703"/>
    </row>
    <row r="5102" spans="15:24" x14ac:dyDescent="0.55000000000000004">
      <c r="O5102" s="1703"/>
      <c r="V5102" s="1703"/>
      <c r="X5102" s="1703"/>
    </row>
    <row r="5103" spans="15:24" x14ac:dyDescent="0.55000000000000004">
      <c r="O5103" s="1703"/>
      <c r="V5103" s="1703"/>
      <c r="X5103" s="1703"/>
    </row>
    <row r="5104" spans="15:24" x14ac:dyDescent="0.55000000000000004">
      <c r="O5104" s="1703"/>
      <c r="V5104" s="1703"/>
      <c r="X5104" s="1703"/>
    </row>
    <row r="5105" spans="15:24" x14ac:dyDescent="0.55000000000000004">
      <c r="O5105" s="1703"/>
      <c r="V5105" s="1703"/>
      <c r="X5105" s="1703"/>
    </row>
    <row r="5106" spans="15:24" x14ac:dyDescent="0.55000000000000004">
      <c r="O5106" s="1703"/>
      <c r="V5106" s="1703"/>
      <c r="X5106" s="1703"/>
    </row>
    <row r="5107" spans="15:24" x14ac:dyDescent="0.55000000000000004">
      <c r="O5107" s="1703"/>
      <c r="V5107" s="1703"/>
      <c r="X5107" s="1703"/>
    </row>
    <row r="5108" spans="15:24" x14ac:dyDescent="0.55000000000000004">
      <c r="O5108" s="1703"/>
      <c r="V5108" s="1703"/>
      <c r="X5108" s="1703"/>
    </row>
    <row r="5109" spans="15:24" x14ac:dyDescent="0.55000000000000004">
      <c r="O5109" s="1703"/>
      <c r="V5109" s="1703"/>
      <c r="X5109" s="1703"/>
    </row>
    <row r="5110" spans="15:24" x14ac:dyDescent="0.55000000000000004">
      <c r="O5110" s="1703"/>
      <c r="V5110" s="1703"/>
      <c r="X5110" s="1703"/>
    </row>
    <row r="5111" spans="15:24" x14ac:dyDescent="0.55000000000000004">
      <c r="O5111" s="1703"/>
      <c r="V5111" s="1703"/>
      <c r="X5111" s="1703"/>
    </row>
    <row r="5112" spans="15:24" x14ac:dyDescent="0.55000000000000004">
      <c r="O5112" s="1703"/>
      <c r="V5112" s="1703"/>
      <c r="X5112" s="1703"/>
    </row>
    <row r="5113" spans="15:24" x14ac:dyDescent="0.55000000000000004">
      <c r="O5113" s="1703"/>
      <c r="V5113" s="1703"/>
      <c r="X5113" s="1703"/>
    </row>
    <row r="5114" spans="15:24" x14ac:dyDescent="0.55000000000000004">
      <c r="O5114" s="1703"/>
      <c r="V5114" s="1703"/>
      <c r="X5114" s="1703"/>
    </row>
    <row r="5115" spans="15:24" x14ac:dyDescent="0.55000000000000004">
      <c r="O5115" s="1703"/>
      <c r="V5115" s="1703"/>
      <c r="X5115" s="1703"/>
    </row>
    <row r="5116" spans="15:24" x14ac:dyDescent="0.55000000000000004">
      <c r="O5116" s="1703"/>
      <c r="V5116" s="1703"/>
      <c r="X5116" s="1703"/>
    </row>
    <row r="5117" spans="15:24" x14ac:dyDescent="0.55000000000000004">
      <c r="O5117" s="1703"/>
      <c r="V5117" s="1703"/>
      <c r="X5117" s="1703"/>
    </row>
    <row r="5118" spans="15:24" x14ac:dyDescent="0.55000000000000004">
      <c r="O5118" s="1703"/>
      <c r="V5118" s="1703"/>
      <c r="X5118" s="1703"/>
    </row>
    <row r="5119" spans="15:24" x14ac:dyDescent="0.55000000000000004">
      <c r="O5119" s="1703"/>
      <c r="V5119" s="1703"/>
      <c r="X5119" s="1703"/>
    </row>
    <row r="5120" spans="15:24" x14ac:dyDescent="0.55000000000000004">
      <c r="O5120" s="1703"/>
      <c r="V5120" s="1703"/>
      <c r="X5120" s="1703"/>
    </row>
    <row r="5121" spans="15:24" x14ac:dyDescent="0.55000000000000004">
      <c r="O5121" s="1703"/>
      <c r="V5121" s="1703"/>
      <c r="X5121" s="1703"/>
    </row>
    <row r="5122" spans="15:24" x14ac:dyDescent="0.55000000000000004">
      <c r="O5122" s="1703"/>
      <c r="V5122" s="1703"/>
      <c r="X5122" s="1703"/>
    </row>
    <row r="5123" spans="15:24" x14ac:dyDescent="0.55000000000000004">
      <c r="O5123" s="1703"/>
      <c r="V5123" s="1703"/>
      <c r="X5123" s="1703"/>
    </row>
    <row r="5124" spans="15:24" x14ac:dyDescent="0.55000000000000004">
      <c r="O5124" s="1703"/>
      <c r="V5124" s="1703"/>
      <c r="X5124" s="1703"/>
    </row>
    <row r="5125" spans="15:24" x14ac:dyDescent="0.55000000000000004">
      <c r="O5125" s="1703"/>
      <c r="V5125" s="1703"/>
      <c r="X5125" s="1703"/>
    </row>
    <row r="5126" spans="15:24" x14ac:dyDescent="0.55000000000000004">
      <c r="O5126" s="1703"/>
      <c r="V5126" s="1703"/>
      <c r="X5126" s="1703"/>
    </row>
    <row r="5127" spans="15:24" x14ac:dyDescent="0.55000000000000004">
      <c r="O5127" s="1703"/>
      <c r="V5127" s="1703"/>
      <c r="X5127" s="1703"/>
    </row>
    <row r="5128" spans="15:24" x14ac:dyDescent="0.55000000000000004">
      <c r="O5128" s="1703"/>
      <c r="V5128" s="1703"/>
      <c r="X5128" s="1703"/>
    </row>
    <row r="5129" spans="15:24" x14ac:dyDescent="0.55000000000000004">
      <c r="O5129" s="1703"/>
      <c r="V5129" s="1703"/>
      <c r="X5129" s="1703"/>
    </row>
    <row r="5130" spans="15:24" x14ac:dyDescent="0.55000000000000004">
      <c r="O5130" s="1703"/>
      <c r="V5130" s="1703"/>
      <c r="X5130" s="1703"/>
    </row>
    <row r="5131" spans="15:24" x14ac:dyDescent="0.55000000000000004">
      <c r="O5131" s="1703"/>
      <c r="V5131" s="1703"/>
      <c r="X5131" s="1703"/>
    </row>
    <row r="5132" spans="15:24" x14ac:dyDescent="0.55000000000000004">
      <c r="O5132" s="1703"/>
      <c r="V5132" s="1703"/>
      <c r="X5132" s="1703"/>
    </row>
    <row r="5133" spans="15:24" x14ac:dyDescent="0.55000000000000004">
      <c r="O5133" s="1703"/>
      <c r="V5133" s="1703"/>
      <c r="X5133" s="1703"/>
    </row>
    <row r="5134" spans="15:24" x14ac:dyDescent="0.55000000000000004">
      <c r="O5134" s="1703"/>
      <c r="V5134" s="1703"/>
      <c r="X5134" s="1703"/>
    </row>
    <row r="5135" spans="15:24" x14ac:dyDescent="0.55000000000000004">
      <c r="O5135" s="1703"/>
      <c r="V5135" s="1703"/>
      <c r="X5135" s="1703"/>
    </row>
    <row r="5136" spans="15:24" x14ac:dyDescent="0.55000000000000004">
      <c r="O5136" s="1703"/>
      <c r="V5136" s="1703"/>
      <c r="X5136" s="1703"/>
    </row>
    <row r="5137" spans="15:24" x14ac:dyDescent="0.55000000000000004">
      <c r="O5137" s="1703"/>
      <c r="V5137" s="1703"/>
      <c r="X5137" s="1703"/>
    </row>
    <row r="5138" spans="15:24" x14ac:dyDescent="0.55000000000000004">
      <c r="O5138" s="1703"/>
      <c r="V5138" s="1703"/>
      <c r="X5138" s="1703"/>
    </row>
    <row r="5139" spans="15:24" x14ac:dyDescent="0.55000000000000004">
      <c r="O5139" s="1703"/>
      <c r="V5139" s="1703"/>
      <c r="X5139" s="1703"/>
    </row>
    <row r="5140" spans="15:24" x14ac:dyDescent="0.55000000000000004">
      <c r="O5140" s="1703"/>
      <c r="V5140" s="1703"/>
      <c r="X5140" s="1703"/>
    </row>
    <row r="5141" spans="15:24" x14ac:dyDescent="0.55000000000000004">
      <c r="O5141" s="1703"/>
      <c r="V5141" s="1703"/>
      <c r="X5141" s="1703"/>
    </row>
    <row r="5142" spans="15:24" x14ac:dyDescent="0.55000000000000004">
      <c r="O5142" s="1703"/>
      <c r="V5142" s="1703"/>
      <c r="X5142" s="1703"/>
    </row>
    <row r="5143" spans="15:24" x14ac:dyDescent="0.55000000000000004">
      <c r="O5143" s="1703"/>
      <c r="V5143" s="1703"/>
      <c r="X5143" s="1703"/>
    </row>
    <row r="5144" spans="15:24" x14ac:dyDescent="0.55000000000000004">
      <c r="O5144" s="1703"/>
      <c r="V5144" s="1703"/>
      <c r="X5144" s="1703"/>
    </row>
    <row r="5145" spans="15:24" x14ac:dyDescent="0.55000000000000004">
      <c r="O5145" s="1703"/>
      <c r="V5145" s="1703"/>
      <c r="X5145" s="1703"/>
    </row>
    <row r="5146" spans="15:24" x14ac:dyDescent="0.55000000000000004">
      <c r="O5146" s="1703"/>
      <c r="V5146" s="1703"/>
      <c r="X5146" s="1703"/>
    </row>
    <row r="5147" spans="15:24" x14ac:dyDescent="0.55000000000000004">
      <c r="O5147" s="1703"/>
      <c r="V5147" s="1703"/>
      <c r="X5147" s="1703"/>
    </row>
    <row r="5148" spans="15:24" x14ac:dyDescent="0.55000000000000004">
      <c r="O5148" s="1703"/>
      <c r="V5148" s="1703"/>
      <c r="X5148" s="1703"/>
    </row>
    <row r="5149" spans="15:24" x14ac:dyDescent="0.55000000000000004">
      <c r="O5149" s="1703"/>
      <c r="V5149" s="1703"/>
      <c r="X5149" s="1703"/>
    </row>
    <row r="5150" spans="15:24" x14ac:dyDescent="0.55000000000000004">
      <c r="O5150" s="1703"/>
      <c r="V5150" s="1703"/>
      <c r="X5150" s="1703"/>
    </row>
    <row r="5151" spans="15:24" x14ac:dyDescent="0.55000000000000004">
      <c r="O5151" s="1703"/>
      <c r="V5151" s="1703"/>
      <c r="X5151" s="1703"/>
    </row>
    <row r="5152" spans="15:24" x14ac:dyDescent="0.55000000000000004">
      <c r="O5152" s="1703"/>
      <c r="V5152" s="1703"/>
      <c r="X5152" s="1703"/>
    </row>
    <row r="5153" spans="15:24" x14ac:dyDescent="0.55000000000000004">
      <c r="O5153" s="1703"/>
      <c r="V5153" s="1703"/>
      <c r="X5153" s="1703"/>
    </row>
    <row r="5154" spans="15:24" x14ac:dyDescent="0.55000000000000004">
      <c r="O5154" s="1703"/>
      <c r="V5154" s="1703"/>
      <c r="X5154" s="1703"/>
    </row>
    <row r="5155" spans="15:24" x14ac:dyDescent="0.55000000000000004">
      <c r="O5155" s="1703"/>
      <c r="V5155" s="1703"/>
      <c r="X5155" s="1703"/>
    </row>
    <row r="5156" spans="15:24" x14ac:dyDescent="0.55000000000000004">
      <c r="O5156" s="1703"/>
      <c r="V5156" s="1703"/>
      <c r="X5156" s="1703"/>
    </row>
    <row r="5157" spans="15:24" x14ac:dyDescent="0.55000000000000004">
      <c r="O5157" s="1703"/>
      <c r="V5157" s="1703"/>
      <c r="X5157" s="1703"/>
    </row>
    <row r="5158" spans="15:24" x14ac:dyDescent="0.55000000000000004">
      <c r="O5158" s="1703"/>
      <c r="V5158" s="1703"/>
      <c r="X5158" s="1703"/>
    </row>
    <row r="5159" spans="15:24" x14ac:dyDescent="0.55000000000000004">
      <c r="O5159" s="1703"/>
      <c r="V5159" s="1703"/>
      <c r="X5159" s="1703"/>
    </row>
    <row r="5160" spans="15:24" x14ac:dyDescent="0.55000000000000004">
      <c r="O5160" s="1703"/>
      <c r="V5160" s="1703"/>
      <c r="X5160" s="1703"/>
    </row>
    <row r="5161" spans="15:24" x14ac:dyDescent="0.55000000000000004">
      <c r="O5161" s="1703"/>
      <c r="V5161" s="1703"/>
      <c r="X5161" s="1703"/>
    </row>
    <row r="5162" spans="15:24" x14ac:dyDescent="0.55000000000000004">
      <c r="O5162" s="1703"/>
      <c r="V5162" s="1703"/>
      <c r="X5162" s="1703"/>
    </row>
    <row r="5163" spans="15:24" x14ac:dyDescent="0.55000000000000004">
      <c r="O5163" s="1703"/>
      <c r="V5163" s="1703"/>
      <c r="X5163" s="1703"/>
    </row>
    <row r="5164" spans="15:24" x14ac:dyDescent="0.55000000000000004">
      <c r="O5164" s="1703"/>
      <c r="V5164" s="1703"/>
      <c r="X5164" s="1703"/>
    </row>
    <row r="5165" spans="15:24" x14ac:dyDescent="0.55000000000000004">
      <c r="O5165" s="1703"/>
      <c r="V5165" s="1703"/>
      <c r="X5165" s="1703"/>
    </row>
    <row r="5166" spans="15:24" x14ac:dyDescent="0.55000000000000004">
      <c r="O5166" s="1703"/>
      <c r="V5166" s="1703"/>
      <c r="X5166" s="1703"/>
    </row>
    <row r="5167" spans="15:24" x14ac:dyDescent="0.55000000000000004">
      <c r="O5167" s="1703"/>
      <c r="V5167" s="1703"/>
      <c r="X5167" s="1703"/>
    </row>
    <row r="5168" spans="15:24" x14ac:dyDescent="0.55000000000000004">
      <c r="O5168" s="1703"/>
      <c r="V5168" s="1703"/>
      <c r="X5168" s="1703"/>
    </row>
    <row r="5169" spans="15:24" x14ac:dyDescent="0.55000000000000004">
      <c r="O5169" s="1703"/>
      <c r="V5169" s="1703"/>
      <c r="X5169" s="1703"/>
    </row>
    <row r="5170" spans="15:24" x14ac:dyDescent="0.55000000000000004">
      <c r="O5170" s="1703"/>
      <c r="V5170" s="1703"/>
      <c r="X5170" s="1703"/>
    </row>
    <row r="5171" spans="15:24" x14ac:dyDescent="0.55000000000000004">
      <c r="O5171" s="1703"/>
      <c r="V5171" s="1703"/>
      <c r="X5171" s="1703"/>
    </row>
    <row r="5172" spans="15:24" x14ac:dyDescent="0.55000000000000004">
      <c r="O5172" s="1703"/>
      <c r="V5172" s="1703"/>
      <c r="X5172" s="1703"/>
    </row>
    <row r="5173" spans="15:24" x14ac:dyDescent="0.55000000000000004">
      <c r="O5173" s="1703"/>
      <c r="V5173" s="1703"/>
      <c r="X5173" s="1703"/>
    </row>
    <row r="5174" spans="15:24" x14ac:dyDescent="0.55000000000000004">
      <c r="O5174" s="1703"/>
      <c r="V5174" s="1703"/>
      <c r="X5174" s="1703"/>
    </row>
    <row r="5175" spans="15:24" x14ac:dyDescent="0.55000000000000004">
      <c r="O5175" s="1703"/>
      <c r="V5175" s="1703"/>
      <c r="X5175" s="1703"/>
    </row>
    <row r="5176" spans="15:24" x14ac:dyDescent="0.55000000000000004">
      <c r="O5176" s="1703"/>
      <c r="V5176" s="1703"/>
      <c r="X5176" s="1703"/>
    </row>
    <row r="5177" spans="15:24" x14ac:dyDescent="0.55000000000000004">
      <c r="O5177" s="1703"/>
      <c r="V5177" s="1703"/>
      <c r="X5177" s="1703"/>
    </row>
    <row r="5178" spans="15:24" x14ac:dyDescent="0.55000000000000004">
      <c r="O5178" s="1703"/>
      <c r="V5178" s="1703"/>
      <c r="X5178" s="1703"/>
    </row>
    <row r="5179" spans="15:24" x14ac:dyDescent="0.55000000000000004">
      <c r="O5179" s="1703"/>
      <c r="V5179" s="1703"/>
      <c r="X5179" s="1703"/>
    </row>
    <row r="5180" spans="15:24" x14ac:dyDescent="0.55000000000000004">
      <c r="O5180" s="1703"/>
      <c r="V5180" s="1703"/>
      <c r="X5180" s="1703"/>
    </row>
    <row r="5181" spans="15:24" x14ac:dyDescent="0.55000000000000004">
      <c r="O5181" s="1703"/>
      <c r="V5181" s="1703"/>
      <c r="X5181" s="1703"/>
    </row>
    <row r="5182" spans="15:24" x14ac:dyDescent="0.55000000000000004">
      <c r="O5182" s="1703"/>
      <c r="V5182" s="1703"/>
      <c r="X5182" s="1703"/>
    </row>
    <row r="5183" spans="15:24" x14ac:dyDescent="0.55000000000000004">
      <c r="O5183" s="1703"/>
      <c r="V5183" s="1703"/>
      <c r="X5183" s="1703"/>
    </row>
    <row r="5184" spans="15:24" x14ac:dyDescent="0.55000000000000004">
      <c r="O5184" s="1703"/>
      <c r="V5184" s="1703"/>
      <c r="X5184" s="1703"/>
    </row>
    <row r="5185" spans="15:24" x14ac:dyDescent="0.55000000000000004">
      <c r="O5185" s="1703"/>
      <c r="V5185" s="1703"/>
      <c r="X5185" s="1703"/>
    </row>
    <row r="5186" spans="15:24" x14ac:dyDescent="0.55000000000000004">
      <c r="O5186" s="1703"/>
      <c r="V5186" s="1703"/>
      <c r="X5186" s="1703"/>
    </row>
    <row r="5187" spans="15:24" x14ac:dyDescent="0.55000000000000004">
      <c r="O5187" s="1703"/>
      <c r="V5187" s="1703"/>
      <c r="X5187" s="1703"/>
    </row>
    <row r="5188" spans="15:24" x14ac:dyDescent="0.55000000000000004">
      <c r="O5188" s="1703"/>
      <c r="V5188" s="1703"/>
      <c r="X5188" s="1703"/>
    </row>
    <row r="5189" spans="15:24" x14ac:dyDescent="0.55000000000000004">
      <c r="O5189" s="1703"/>
      <c r="V5189" s="1703"/>
      <c r="X5189" s="1703"/>
    </row>
    <row r="5190" spans="15:24" x14ac:dyDescent="0.55000000000000004">
      <c r="O5190" s="1703"/>
      <c r="V5190" s="1703"/>
      <c r="X5190" s="1703"/>
    </row>
    <row r="5191" spans="15:24" x14ac:dyDescent="0.55000000000000004">
      <c r="O5191" s="1703"/>
      <c r="V5191" s="1703"/>
      <c r="X5191" s="1703"/>
    </row>
    <row r="5192" spans="15:24" x14ac:dyDescent="0.55000000000000004">
      <c r="O5192" s="1703"/>
      <c r="V5192" s="1703"/>
      <c r="X5192" s="1703"/>
    </row>
    <row r="5193" spans="15:24" x14ac:dyDescent="0.55000000000000004">
      <c r="O5193" s="1703"/>
      <c r="V5193" s="1703"/>
      <c r="X5193" s="1703"/>
    </row>
    <row r="5194" spans="15:24" x14ac:dyDescent="0.55000000000000004">
      <c r="O5194" s="1703"/>
      <c r="V5194" s="1703"/>
      <c r="X5194" s="1703"/>
    </row>
    <row r="5195" spans="15:24" x14ac:dyDescent="0.55000000000000004">
      <c r="O5195" s="1703"/>
      <c r="V5195" s="1703"/>
      <c r="X5195" s="1703"/>
    </row>
    <row r="5196" spans="15:24" x14ac:dyDescent="0.55000000000000004">
      <c r="O5196" s="1703"/>
      <c r="V5196" s="1703"/>
      <c r="X5196" s="1703"/>
    </row>
    <row r="5197" spans="15:24" x14ac:dyDescent="0.55000000000000004">
      <c r="O5197" s="1703"/>
      <c r="V5197" s="1703"/>
      <c r="X5197" s="1703"/>
    </row>
    <row r="5198" spans="15:24" x14ac:dyDescent="0.55000000000000004">
      <c r="O5198" s="1703"/>
      <c r="V5198" s="1703"/>
      <c r="X5198" s="1703"/>
    </row>
    <row r="5199" spans="15:24" x14ac:dyDescent="0.55000000000000004">
      <c r="O5199" s="1703"/>
      <c r="V5199" s="1703"/>
      <c r="X5199" s="1703"/>
    </row>
    <row r="5200" spans="15:24" x14ac:dyDescent="0.55000000000000004">
      <c r="O5200" s="1703"/>
      <c r="V5200" s="1703"/>
      <c r="X5200" s="1703"/>
    </row>
    <row r="5201" spans="15:24" x14ac:dyDescent="0.55000000000000004">
      <c r="O5201" s="1703"/>
      <c r="V5201" s="1703"/>
      <c r="X5201" s="1703"/>
    </row>
    <row r="5202" spans="15:24" x14ac:dyDescent="0.55000000000000004">
      <c r="O5202" s="1703"/>
      <c r="V5202" s="1703"/>
      <c r="X5202" s="1703"/>
    </row>
    <row r="5203" spans="15:24" x14ac:dyDescent="0.55000000000000004">
      <c r="O5203" s="1703"/>
      <c r="V5203" s="1703"/>
      <c r="X5203" s="1703"/>
    </row>
    <row r="5204" spans="15:24" x14ac:dyDescent="0.55000000000000004">
      <c r="O5204" s="1703"/>
      <c r="V5204" s="1703"/>
      <c r="X5204" s="1703"/>
    </row>
    <row r="5205" spans="15:24" x14ac:dyDescent="0.55000000000000004">
      <c r="O5205" s="1703"/>
      <c r="V5205" s="1703"/>
      <c r="X5205" s="1703"/>
    </row>
    <row r="5206" spans="15:24" x14ac:dyDescent="0.55000000000000004">
      <c r="O5206" s="1703"/>
      <c r="V5206" s="1703"/>
      <c r="X5206" s="1703"/>
    </row>
    <row r="5207" spans="15:24" x14ac:dyDescent="0.55000000000000004">
      <c r="O5207" s="1703"/>
      <c r="V5207" s="1703"/>
      <c r="X5207" s="1703"/>
    </row>
    <row r="5208" spans="15:24" x14ac:dyDescent="0.55000000000000004">
      <c r="O5208" s="1703"/>
      <c r="V5208" s="1703"/>
      <c r="X5208" s="1703"/>
    </row>
    <row r="5209" spans="15:24" x14ac:dyDescent="0.55000000000000004">
      <c r="O5209" s="1703"/>
      <c r="V5209" s="1703"/>
      <c r="X5209" s="1703"/>
    </row>
    <row r="5210" spans="15:24" x14ac:dyDescent="0.55000000000000004">
      <c r="O5210" s="1703"/>
      <c r="V5210" s="1703"/>
      <c r="X5210" s="1703"/>
    </row>
    <row r="5211" spans="15:24" x14ac:dyDescent="0.55000000000000004">
      <c r="O5211" s="1703"/>
      <c r="V5211" s="1703"/>
      <c r="X5211" s="1703"/>
    </row>
    <row r="5212" spans="15:24" x14ac:dyDescent="0.55000000000000004">
      <c r="O5212" s="1703"/>
      <c r="V5212" s="1703"/>
      <c r="X5212" s="1703"/>
    </row>
    <row r="5213" spans="15:24" x14ac:dyDescent="0.55000000000000004">
      <c r="O5213" s="1703"/>
      <c r="V5213" s="1703"/>
      <c r="X5213" s="1703"/>
    </row>
    <row r="5214" spans="15:24" x14ac:dyDescent="0.55000000000000004">
      <c r="O5214" s="1703"/>
      <c r="V5214" s="1703"/>
      <c r="X5214" s="1703"/>
    </row>
    <row r="5215" spans="15:24" x14ac:dyDescent="0.55000000000000004">
      <c r="O5215" s="1703"/>
      <c r="V5215" s="1703"/>
      <c r="X5215" s="1703"/>
    </row>
    <row r="5216" spans="15:24" x14ac:dyDescent="0.55000000000000004">
      <c r="O5216" s="1703"/>
      <c r="V5216" s="1703"/>
      <c r="X5216" s="1703"/>
    </row>
    <row r="5217" spans="15:24" x14ac:dyDescent="0.55000000000000004">
      <c r="O5217" s="1703"/>
      <c r="V5217" s="1703"/>
      <c r="X5217" s="1703"/>
    </row>
    <row r="5218" spans="15:24" x14ac:dyDescent="0.55000000000000004">
      <c r="O5218" s="1703"/>
      <c r="V5218" s="1703"/>
      <c r="X5218" s="1703"/>
    </row>
    <row r="5219" spans="15:24" x14ac:dyDescent="0.55000000000000004">
      <c r="O5219" s="1703"/>
      <c r="V5219" s="1703"/>
      <c r="X5219" s="1703"/>
    </row>
    <row r="5220" spans="15:24" x14ac:dyDescent="0.55000000000000004">
      <c r="O5220" s="1703"/>
      <c r="V5220" s="1703"/>
      <c r="X5220" s="1703"/>
    </row>
    <row r="5221" spans="15:24" x14ac:dyDescent="0.55000000000000004">
      <c r="O5221" s="1703"/>
      <c r="V5221" s="1703"/>
      <c r="X5221" s="1703"/>
    </row>
    <row r="5222" spans="15:24" x14ac:dyDescent="0.55000000000000004">
      <c r="O5222" s="1703"/>
      <c r="V5222" s="1703"/>
      <c r="X5222" s="1703"/>
    </row>
    <row r="5223" spans="15:24" x14ac:dyDescent="0.55000000000000004">
      <c r="O5223" s="1703"/>
      <c r="V5223" s="1703"/>
      <c r="X5223" s="1703"/>
    </row>
    <row r="5224" spans="15:24" x14ac:dyDescent="0.55000000000000004">
      <c r="O5224" s="1703"/>
      <c r="V5224" s="1703"/>
      <c r="X5224" s="1703"/>
    </row>
    <row r="5225" spans="15:24" x14ac:dyDescent="0.55000000000000004">
      <c r="O5225" s="1703"/>
      <c r="V5225" s="1703"/>
      <c r="X5225" s="1703"/>
    </row>
    <row r="5226" spans="15:24" x14ac:dyDescent="0.55000000000000004">
      <c r="O5226" s="1703"/>
      <c r="V5226" s="1703"/>
      <c r="X5226" s="1703"/>
    </row>
    <row r="5227" spans="15:24" x14ac:dyDescent="0.55000000000000004">
      <c r="O5227" s="1703"/>
      <c r="V5227" s="1703"/>
      <c r="X5227" s="1703"/>
    </row>
    <row r="5228" spans="15:24" x14ac:dyDescent="0.55000000000000004">
      <c r="O5228" s="1703"/>
      <c r="V5228" s="1703"/>
      <c r="X5228" s="1703"/>
    </row>
    <row r="5229" spans="15:24" x14ac:dyDescent="0.55000000000000004">
      <c r="O5229" s="1703"/>
      <c r="V5229" s="1703"/>
      <c r="X5229" s="1703"/>
    </row>
    <row r="5230" spans="15:24" x14ac:dyDescent="0.55000000000000004">
      <c r="O5230" s="1703"/>
      <c r="V5230" s="1703"/>
      <c r="X5230" s="1703"/>
    </row>
    <row r="5231" spans="15:24" x14ac:dyDescent="0.55000000000000004">
      <c r="O5231" s="1703"/>
      <c r="V5231" s="1703"/>
      <c r="X5231" s="1703"/>
    </row>
    <row r="5232" spans="15:24" x14ac:dyDescent="0.55000000000000004">
      <c r="O5232" s="1703"/>
      <c r="V5232" s="1703"/>
      <c r="X5232" s="1703"/>
    </row>
    <row r="5233" spans="15:24" x14ac:dyDescent="0.55000000000000004">
      <c r="O5233" s="1703"/>
      <c r="V5233" s="1703"/>
      <c r="X5233" s="1703"/>
    </row>
    <row r="5234" spans="15:24" x14ac:dyDescent="0.55000000000000004">
      <c r="O5234" s="1703"/>
      <c r="V5234" s="1703"/>
      <c r="X5234" s="1703"/>
    </row>
    <row r="5235" spans="15:24" x14ac:dyDescent="0.55000000000000004">
      <c r="O5235" s="1703"/>
      <c r="V5235" s="1703"/>
      <c r="X5235" s="1703"/>
    </row>
    <row r="5236" spans="15:24" x14ac:dyDescent="0.55000000000000004">
      <c r="O5236" s="1703"/>
      <c r="V5236" s="1703"/>
      <c r="X5236" s="1703"/>
    </row>
    <row r="5237" spans="15:24" x14ac:dyDescent="0.55000000000000004">
      <c r="O5237" s="1703"/>
      <c r="V5237" s="1703"/>
      <c r="X5237" s="1703"/>
    </row>
    <row r="5238" spans="15:24" x14ac:dyDescent="0.55000000000000004">
      <c r="O5238" s="1703"/>
      <c r="V5238" s="1703"/>
      <c r="X5238" s="1703"/>
    </row>
    <row r="5239" spans="15:24" x14ac:dyDescent="0.55000000000000004">
      <c r="O5239" s="1703"/>
      <c r="V5239" s="1703"/>
      <c r="X5239" s="1703"/>
    </row>
    <row r="5240" spans="15:24" x14ac:dyDescent="0.55000000000000004">
      <c r="O5240" s="1703"/>
      <c r="V5240" s="1703"/>
      <c r="X5240" s="1703"/>
    </row>
    <row r="5241" spans="15:24" x14ac:dyDescent="0.55000000000000004">
      <c r="O5241" s="1703"/>
      <c r="V5241" s="1703"/>
      <c r="X5241" s="1703"/>
    </row>
    <row r="5242" spans="15:24" x14ac:dyDescent="0.55000000000000004">
      <c r="O5242" s="1703"/>
      <c r="V5242" s="1703"/>
      <c r="X5242" s="1703"/>
    </row>
    <row r="5243" spans="15:24" x14ac:dyDescent="0.55000000000000004">
      <c r="O5243" s="1703"/>
      <c r="V5243" s="1703"/>
      <c r="X5243" s="1703"/>
    </row>
    <row r="5244" spans="15:24" x14ac:dyDescent="0.55000000000000004">
      <c r="O5244" s="1703"/>
      <c r="V5244" s="1703"/>
      <c r="X5244" s="1703"/>
    </row>
    <row r="5245" spans="15:24" x14ac:dyDescent="0.55000000000000004">
      <c r="O5245" s="1703"/>
      <c r="V5245" s="1703"/>
      <c r="X5245" s="1703"/>
    </row>
    <row r="5246" spans="15:24" x14ac:dyDescent="0.55000000000000004">
      <c r="O5246" s="1703"/>
      <c r="V5246" s="1703"/>
      <c r="X5246" s="1703"/>
    </row>
    <row r="5247" spans="15:24" x14ac:dyDescent="0.55000000000000004">
      <c r="O5247" s="1703"/>
      <c r="V5247" s="1703"/>
      <c r="X5247" s="1703"/>
    </row>
    <row r="5248" spans="15:24" x14ac:dyDescent="0.55000000000000004">
      <c r="O5248" s="1703"/>
      <c r="V5248" s="1703"/>
      <c r="X5248" s="1703"/>
    </row>
    <row r="5249" spans="15:24" x14ac:dyDescent="0.55000000000000004">
      <c r="O5249" s="1703"/>
      <c r="V5249" s="1703"/>
      <c r="X5249" s="1703"/>
    </row>
    <row r="5250" spans="15:24" x14ac:dyDescent="0.55000000000000004">
      <c r="O5250" s="1703"/>
      <c r="V5250" s="1703"/>
      <c r="X5250" s="1703"/>
    </row>
    <row r="5251" spans="15:24" x14ac:dyDescent="0.55000000000000004">
      <c r="O5251" s="1703"/>
      <c r="V5251" s="1703"/>
      <c r="X5251" s="1703"/>
    </row>
    <row r="5252" spans="15:24" x14ac:dyDescent="0.55000000000000004">
      <c r="O5252" s="1703"/>
      <c r="V5252" s="1703"/>
      <c r="X5252" s="1703"/>
    </row>
    <row r="5253" spans="15:24" x14ac:dyDescent="0.55000000000000004">
      <c r="O5253" s="1703"/>
      <c r="V5253" s="1703"/>
      <c r="X5253" s="1703"/>
    </row>
    <row r="5254" spans="15:24" x14ac:dyDescent="0.55000000000000004">
      <c r="O5254" s="1703"/>
      <c r="V5254" s="1703"/>
      <c r="X5254" s="1703"/>
    </row>
    <row r="5255" spans="15:24" x14ac:dyDescent="0.55000000000000004">
      <c r="O5255" s="1703"/>
      <c r="V5255" s="1703"/>
      <c r="X5255" s="1703"/>
    </row>
    <row r="5256" spans="15:24" x14ac:dyDescent="0.55000000000000004">
      <c r="O5256" s="1703"/>
      <c r="V5256" s="1703"/>
      <c r="X5256" s="1703"/>
    </row>
    <row r="5257" spans="15:24" x14ac:dyDescent="0.55000000000000004">
      <c r="O5257" s="1703"/>
      <c r="V5257" s="1703"/>
      <c r="X5257" s="1703"/>
    </row>
    <row r="5258" spans="15:24" x14ac:dyDescent="0.55000000000000004">
      <c r="O5258" s="1703"/>
      <c r="V5258" s="1703"/>
      <c r="X5258" s="1703"/>
    </row>
    <row r="5259" spans="15:24" x14ac:dyDescent="0.55000000000000004">
      <c r="O5259" s="1703"/>
      <c r="V5259" s="1703"/>
      <c r="X5259" s="1703"/>
    </row>
    <row r="5260" spans="15:24" x14ac:dyDescent="0.55000000000000004">
      <c r="O5260" s="1703"/>
      <c r="V5260" s="1703"/>
      <c r="X5260" s="1703"/>
    </row>
    <row r="5261" spans="15:24" x14ac:dyDescent="0.55000000000000004">
      <c r="O5261" s="1703"/>
      <c r="V5261" s="1703"/>
      <c r="X5261" s="1703"/>
    </row>
    <row r="5262" spans="15:24" x14ac:dyDescent="0.55000000000000004">
      <c r="O5262" s="1703"/>
      <c r="V5262" s="1703"/>
      <c r="X5262" s="1703"/>
    </row>
    <row r="5263" spans="15:24" x14ac:dyDescent="0.55000000000000004">
      <c r="O5263" s="1703"/>
      <c r="V5263" s="1703"/>
      <c r="X5263" s="1703"/>
    </row>
    <row r="5264" spans="15:24" x14ac:dyDescent="0.55000000000000004">
      <c r="O5264" s="1703"/>
      <c r="V5264" s="1703"/>
      <c r="X5264" s="1703"/>
    </row>
    <row r="5265" spans="15:24" x14ac:dyDescent="0.55000000000000004">
      <c r="O5265" s="1703"/>
      <c r="V5265" s="1703"/>
      <c r="X5265" s="1703"/>
    </row>
    <row r="5266" spans="15:24" x14ac:dyDescent="0.55000000000000004">
      <c r="O5266" s="1703"/>
      <c r="V5266" s="1703"/>
      <c r="X5266" s="1703"/>
    </row>
    <row r="5267" spans="15:24" x14ac:dyDescent="0.55000000000000004">
      <c r="O5267" s="1703"/>
      <c r="V5267" s="1703"/>
      <c r="X5267" s="1703"/>
    </row>
    <row r="5268" spans="15:24" x14ac:dyDescent="0.55000000000000004">
      <c r="O5268" s="1703"/>
      <c r="V5268" s="1703"/>
      <c r="X5268" s="1703"/>
    </row>
    <row r="5269" spans="15:24" x14ac:dyDescent="0.55000000000000004">
      <c r="O5269" s="1703"/>
      <c r="V5269" s="1703"/>
      <c r="X5269" s="1703"/>
    </row>
    <row r="5270" spans="15:24" x14ac:dyDescent="0.55000000000000004">
      <c r="O5270" s="1703"/>
      <c r="V5270" s="1703"/>
      <c r="X5270" s="1703"/>
    </row>
    <row r="5271" spans="15:24" x14ac:dyDescent="0.55000000000000004">
      <c r="O5271" s="1703"/>
      <c r="V5271" s="1703"/>
      <c r="X5271" s="1703"/>
    </row>
    <row r="5272" spans="15:24" x14ac:dyDescent="0.55000000000000004">
      <c r="O5272" s="1703"/>
      <c r="V5272" s="1703"/>
      <c r="X5272" s="1703"/>
    </row>
    <row r="5273" spans="15:24" x14ac:dyDescent="0.55000000000000004">
      <c r="O5273" s="1703"/>
      <c r="V5273" s="1703"/>
      <c r="X5273" s="1703"/>
    </row>
    <row r="5274" spans="15:24" x14ac:dyDescent="0.55000000000000004">
      <c r="O5274" s="1703"/>
      <c r="V5274" s="1703"/>
      <c r="X5274" s="1703"/>
    </row>
    <row r="5275" spans="15:24" x14ac:dyDescent="0.55000000000000004">
      <c r="O5275" s="1703"/>
      <c r="V5275" s="1703"/>
      <c r="X5275" s="1703"/>
    </row>
    <row r="5276" spans="15:24" x14ac:dyDescent="0.55000000000000004">
      <c r="O5276" s="1703"/>
      <c r="V5276" s="1703"/>
      <c r="X5276" s="1703"/>
    </row>
    <row r="5277" spans="15:24" x14ac:dyDescent="0.55000000000000004">
      <c r="O5277" s="1703"/>
      <c r="V5277" s="1703"/>
      <c r="X5277" s="1703"/>
    </row>
    <row r="5278" spans="15:24" x14ac:dyDescent="0.55000000000000004">
      <c r="O5278" s="1703"/>
      <c r="V5278" s="1703"/>
      <c r="X5278" s="1703"/>
    </row>
    <row r="5279" spans="15:24" x14ac:dyDescent="0.55000000000000004">
      <c r="O5279" s="1703"/>
      <c r="V5279" s="1703"/>
      <c r="X5279" s="1703"/>
    </row>
    <row r="5280" spans="15:24" x14ac:dyDescent="0.55000000000000004">
      <c r="O5280" s="1703"/>
      <c r="V5280" s="1703"/>
      <c r="X5280" s="1703"/>
    </row>
    <row r="5281" spans="15:24" x14ac:dyDescent="0.55000000000000004">
      <c r="O5281" s="1703"/>
      <c r="V5281" s="1703"/>
      <c r="X5281" s="1703"/>
    </row>
    <row r="5282" spans="15:24" x14ac:dyDescent="0.55000000000000004">
      <c r="O5282" s="1703"/>
      <c r="V5282" s="1703"/>
      <c r="X5282" s="1703"/>
    </row>
    <row r="5283" spans="15:24" x14ac:dyDescent="0.55000000000000004">
      <c r="O5283" s="1703"/>
      <c r="V5283" s="1703"/>
      <c r="X5283" s="1703"/>
    </row>
    <row r="5284" spans="15:24" x14ac:dyDescent="0.55000000000000004">
      <c r="O5284" s="1703"/>
      <c r="V5284" s="1703"/>
      <c r="X5284" s="1703"/>
    </row>
    <row r="5285" spans="15:24" x14ac:dyDescent="0.55000000000000004">
      <c r="O5285" s="1703"/>
      <c r="V5285" s="1703"/>
      <c r="X5285" s="1703"/>
    </row>
    <row r="5286" spans="15:24" x14ac:dyDescent="0.55000000000000004">
      <c r="O5286" s="1703"/>
      <c r="V5286" s="1703"/>
      <c r="X5286" s="1703"/>
    </row>
    <row r="5287" spans="15:24" x14ac:dyDescent="0.55000000000000004">
      <c r="O5287" s="1703"/>
      <c r="V5287" s="1703"/>
      <c r="X5287" s="1703"/>
    </row>
    <row r="5288" spans="15:24" x14ac:dyDescent="0.55000000000000004">
      <c r="O5288" s="1703"/>
      <c r="V5288" s="1703"/>
      <c r="X5288" s="1703"/>
    </row>
    <row r="5289" spans="15:24" x14ac:dyDescent="0.55000000000000004">
      <c r="O5289" s="1703"/>
      <c r="V5289" s="1703"/>
      <c r="X5289" s="1703"/>
    </row>
    <row r="5290" spans="15:24" x14ac:dyDescent="0.55000000000000004">
      <c r="O5290" s="1703"/>
      <c r="V5290" s="1703"/>
      <c r="X5290" s="1703"/>
    </row>
    <row r="5291" spans="15:24" x14ac:dyDescent="0.55000000000000004">
      <c r="O5291" s="1703"/>
      <c r="V5291" s="1703"/>
      <c r="X5291" s="1703"/>
    </row>
    <row r="5292" spans="15:24" x14ac:dyDescent="0.55000000000000004">
      <c r="O5292" s="1703"/>
      <c r="V5292" s="1703"/>
      <c r="X5292" s="1703"/>
    </row>
    <row r="5293" spans="15:24" x14ac:dyDescent="0.55000000000000004">
      <c r="O5293" s="1703"/>
      <c r="V5293" s="1703"/>
      <c r="X5293" s="1703"/>
    </row>
    <row r="5294" spans="15:24" x14ac:dyDescent="0.55000000000000004">
      <c r="O5294" s="1703"/>
      <c r="V5294" s="1703"/>
      <c r="X5294" s="1703"/>
    </row>
    <row r="5295" spans="15:24" x14ac:dyDescent="0.55000000000000004">
      <c r="O5295" s="1703"/>
      <c r="V5295" s="1703"/>
      <c r="X5295" s="1703"/>
    </row>
    <row r="5296" spans="15:24" x14ac:dyDescent="0.55000000000000004">
      <c r="O5296" s="1703"/>
      <c r="V5296" s="1703"/>
      <c r="X5296" s="1703"/>
    </row>
    <row r="5297" spans="15:24" x14ac:dyDescent="0.55000000000000004">
      <c r="O5297" s="1703"/>
      <c r="V5297" s="1703"/>
      <c r="X5297" s="1703"/>
    </row>
    <row r="5298" spans="15:24" x14ac:dyDescent="0.55000000000000004">
      <c r="O5298" s="1703"/>
      <c r="V5298" s="1703"/>
      <c r="X5298" s="1703"/>
    </row>
    <row r="5299" spans="15:24" x14ac:dyDescent="0.55000000000000004">
      <c r="O5299" s="1703"/>
      <c r="V5299" s="1703"/>
      <c r="X5299" s="1703"/>
    </row>
    <row r="5300" spans="15:24" x14ac:dyDescent="0.55000000000000004">
      <c r="O5300" s="1703"/>
      <c r="V5300" s="1703"/>
      <c r="X5300" s="1703"/>
    </row>
    <row r="5301" spans="15:24" x14ac:dyDescent="0.55000000000000004">
      <c r="O5301" s="1703"/>
      <c r="V5301" s="1703"/>
      <c r="X5301" s="1703"/>
    </row>
    <row r="5302" spans="15:24" x14ac:dyDescent="0.55000000000000004">
      <c r="O5302" s="1703"/>
      <c r="V5302" s="1703"/>
      <c r="X5302" s="1703"/>
    </row>
    <row r="5303" spans="15:24" x14ac:dyDescent="0.55000000000000004">
      <c r="O5303" s="1703"/>
      <c r="V5303" s="1703"/>
      <c r="X5303" s="1703"/>
    </row>
    <row r="5304" spans="15:24" x14ac:dyDescent="0.55000000000000004">
      <c r="O5304" s="1703"/>
      <c r="V5304" s="1703"/>
      <c r="X5304" s="1703"/>
    </row>
    <row r="5305" spans="15:24" x14ac:dyDescent="0.55000000000000004">
      <c r="O5305" s="1703"/>
      <c r="V5305" s="1703"/>
      <c r="X5305" s="1703"/>
    </row>
    <row r="5306" spans="15:24" x14ac:dyDescent="0.55000000000000004">
      <c r="O5306" s="1703"/>
      <c r="V5306" s="1703"/>
      <c r="X5306" s="1703"/>
    </row>
    <row r="5307" spans="15:24" x14ac:dyDescent="0.55000000000000004">
      <c r="O5307" s="1703"/>
      <c r="V5307" s="1703"/>
      <c r="X5307" s="1703"/>
    </row>
    <row r="5308" spans="15:24" x14ac:dyDescent="0.55000000000000004">
      <c r="O5308" s="1703"/>
      <c r="V5308" s="1703"/>
      <c r="X5308" s="1703"/>
    </row>
    <row r="5309" spans="15:24" x14ac:dyDescent="0.55000000000000004">
      <c r="O5309" s="1703"/>
      <c r="V5309" s="1703"/>
      <c r="X5309" s="1703"/>
    </row>
    <row r="5310" spans="15:24" x14ac:dyDescent="0.55000000000000004">
      <c r="O5310" s="1703"/>
      <c r="V5310" s="1703"/>
      <c r="X5310" s="1703"/>
    </row>
    <row r="5311" spans="15:24" x14ac:dyDescent="0.55000000000000004">
      <c r="O5311" s="1703"/>
      <c r="V5311" s="1703"/>
      <c r="X5311" s="1703"/>
    </row>
    <row r="5312" spans="15:24" x14ac:dyDescent="0.55000000000000004">
      <c r="O5312" s="1703"/>
      <c r="V5312" s="1703"/>
      <c r="X5312" s="1703"/>
    </row>
    <row r="5313" spans="15:24" x14ac:dyDescent="0.55000000000000004">
      <c r="O5313" s="1703"/>
      <c r="V5313" s="1703"/>
      <c r="X5313" s="1703"/>
    </row>
    <row r="5314" spans="15:24" x14ac:dyDescent="0.55000000000000004">
      <c r="O5314" s="1703"/>
      <c r="V5314" s="1703"/>
      <c r="X5314" s="1703"/>
    </row>
    <row r="5315" spans="15:24" x14ac:dyDescent="0.55000000000000004">
      <c r="O5315" s="1703"/>
      <c r="V5315" s="1703"/>
      <c r="X5315" s="1703"/>
    </row>
    <row r="5316" spans="15:24" x14ac:dyDescent="0.55000000000000004">
      <c r="O5316" s="1703"/>
      <c r="V5316" s="1703"/>
      <c r="X5316" s="1703"/>
    </row>
    <row r="5317" spans="15:24" x14ac:dyDescent="0.55000000000000004">
      <c r="O5317" s="1703"/>
      <c r="V5317" s="1703"/>
      <c r="X5317" s="1703"/>
    </row>
    <row r="5318" spans="15:24" x14ac:dyDescent="0.55000000000000004">
      <c r="O5318" s="1703"/>
      <c r="V5318" s="1703"/>
      <c r="X5318" s="1703"/>
    </row>
    <row r="5319" spans="15:24" x14ac:dyDescent="0.55000000000000004">
      <c r="O5319" s="1703"/>
      <c r="V5319" s="1703"/>
      <c r="X5319" s="1703"/>
    </row>
    <row r="5320" spans="15:24" x14ac:dyDescent="0.55000000000000004">
      <c r="O5320" s="1703"/>
      <c r="V5320" s="1703"/>
      <c r="X5320" s="1703"/>
    </row>
    <row r="5321" spans="15:24" x14ac:dyDescent="0.55000000000000004">
      <c r="O5321" s="1703"/>
      <c r="V5321" s="1703"/>
      <c r="X5321" s="1703"/>
    </row>
    <row r="5322" spans="15:24" x14ac:dyDescent="0.55000000000000004">
      <c r="O5322" s="1703"/>
      <c r="V5322" s="1703"/>
      <c r="X5322" s="1703"/>
    </row>
    <row r="5323" spans="15:24" x14ac:dyDescent="0.55000000000000004">
      <c r="O5323" s="1703"/>
      <c r="V5323" s="1703"/>
      <c r="X5323" s="1703"/>
    </row>
    <row r="5324" spans="15:24" x14ac:dyDescent="0.55000000000000004">
      <c r="O5324" s="1703"/>
      <c r="V5324" s="1703"/>
      <c r="X5324" s="1703"/>
    </row>
    <row r="5325" spans="15:24" x14ac:dyDescent="0.55000000000000004">
      <c r="O5325" s="1703"/>
      <c r="V5325" s="1703"/>
      <c r="X5325" s="1703"/>
    </row>
    <row r="5326" spans="15:24" x14ac:dyDescent="0.55000000000000004">
      <c r="O5326" s="1703"/>
      <c r="V5326" s="1703"/>
      <c r="X5326" s="1703"/>
    </row>
    <row r="5327" spans="15:24" x14ac:dyDescent="0.55000000000000004">
      <c r="O5327" s="1703"/>
      <c r="V5327" s="1703"/>
      <c r="X5327" s="1703"/>
    </row>
    <row r="5328" spans="15:24" x14ac:dyDescent="0.55000000000000004">
      <c r="O5328" s="1703"/>
      <c r="V5328" s="1703"/>
      <c r="X5328" s="1703"/>
    </row>
    <row r="5329" spans="15:24" x14ac:dyDescent="0.55000000000000004">
      <c r="O5329" s="1703"/>
      <c r="V5329" s="1703"/>
      <c r="X5329" s="1703"/>
    </row>
    <row r="5330" spans="15:24" x14ac:dyDescent="0.55000000000000004">
      <c r="O5330" s="1703"/>
      <c r="V5330" s="1703"/>
      <c r="X5330" s="1703"/>
    </row>
    <row r="5331" spans="15:24" x14ac:dyDescent="0.55000000000000004">
      <c r="O5331" s="1703"/>
      <c r="V5331" s="1703"/>
      <c r="X5331" s="1703"/>
    </row>
    <row r="5332" spans="15:24" x14ac:dyDescent="0.55000000000000004">
      <c r="O5332" s="1703"/>
      <c r="V5332" s="1703"/>
      <c r="X5332" s="1703"/>
    </row>
    <row r="5333" spans="15:24" x14ac:dyDescent="0.55000000000000004">
      <c r="O5333" s="1703"/>
      <c r="V5333" s="1703"/>
      <c r="X5333" s="1703"/>
    </row>
    <row r="5334" spans="15:24" x14ac:dyDescent="0.55000000000000004">
      <c r="O5334" s="1703"/>
      <c r="V5334" s="1703"/>
      <c r="X5334" s="1703"/>
    </row>
    <row r="5335" spans="15:24" x14ac:dyDescent="0.55000000000000004">
      <c r="O5335" s="1703"/>
      <c r="V5335" s="1703"/>
      <c r="X5335" s="1703"/>
    </row>
    <row r="5336" spans="15:24" x14ac:dyDescent="0.55000000000000004">
      <c r="O5336" s="1703"/>
      <c r="V5336" s="1703"/>
      <c r="X5336" s="1703"/>
    </row>
    <row r="5337" spans="15:24" x14ac:dyDescent="0.55000000000000004">
      <c r="O5337" s="1703"/>
      <c r="V5337" s="1703"/>
      <c r="X5337" s="1703"/>
    </row>
    <row r="5338" spans="15:24" x14ac:dyDescent="0.55000000000000004">
      <c r="O5338" s="1703"/>
      <c r="V5338" s="1703"/>
      <c r="X5338" s="1703"/>
    </row>
    <row r="5339" spans="15:24" x14ac:dyDescent="0.55000000000000004">
      <c r="O5339" s="1703"/>
      <c r="V5339" s="1703"/>
      <c r="X5339" s="1703"/>
    </row>
    <row r="5340" spans="15:24" x14ac:dyDescent="0.55000000000000004">
      <c r="O5340" s="1703"/>
      <c r="V5340" s="1703"/>
      <c r="X5340" s="1703"/>
    </row>
    <row r="5341" spans="15:24" x14ac:dyDescent="0.55000000000000004">
      <c r="O5341" s="1703"/>
      <c r="V5341" s="1703"/>
      <c r="X5341" s="1703"/>
    </row>
    <row r="5342" spans="15:24" x14ac:dyDescent="0.55000000000000004">
      <c r="O5342" s="1703"/>
      <c r="V5342" s="1703"/>
      <c r="X5342" s="1703"/>
    </row>
    <row r="5343" spans="15:24" x14ac:dyDescent="0.55000000000000004">
      <c r="O5343" s="1703"/>
      <c r="V5343" s="1703"/>
      <c r="X5343" s="1703"/>
    </row>
    <row r="5344" spans="15:24" x14ac:dyDescent="0.55000000000000004">
      <c r="O5344" s="1703"/>
      <c r="V5344" s="1703"/>
      <c r="X5344" s="1703"/>
    </row>
    <row r="5345" spans="15:24" x14ac:dyDescent="0.55000000000000004">
      <c r="O5345" s="1703"/>
      <c r="V5345" s="1703"/>
      <c r="X5345" s="1703"/>
    </row>
    <row r="5346" spans="15:24" x14ac:dyDescent="0.55000000000000004">
      <c r="O5346" s="1703"/>
      <c r="V5346" s="1703"/>
      <c r="X5346" s="1703"/>
    </row>
    <row r="5347" spans="15:24" x14ac:dyDescent="0.55000000000000004">
      <c r="O5347" s="1703"/>
      <c r="V5347" s="1703"/>
      <c r="X5347" s="1703"/>
    </row>
    <row r="5348" spans="15:24" x14ac:dyDescent="0.55000000000000004">
      <c r="O5348" s="1703"/>
      <c r="V5348" s="1703"/>
      <c r="X5348" s="1703"/>
    </row>
    <row r="5349" spans="15:24" x14ac:dyDescent="0.55000000000000004">
      <c r="O5349" s="1703"/>
      <c r="V5349" s="1703"/>
      <c r="X5349" s="1703"/>
    </row>
    <row r="5350" spans="15:24" x14ac:dyDescent="0.55000000000000004">
      <c r="O5350" s="1703"/>
      <c r="V5350" s="1703"/>
      <c r="X5350" s="1703"/>
    </row>
    <row r="5351" spans="15:24" x14ac:dyDescent="0.55000000000000004">
      <c r="O5351" s="1703"/>
      <c r="V5351" s="1703"/>
      <c r="X5351" s="1703"/>
    </row>
    <row r="5352" spans="15:24" x14ac:dyDescent="0.55000000000000004">
      <c r="O5352" s="1703"/>
      <c r="V5352" s="1703"/>
      <c r="X5352" s="1703"/>
    </row>
    <row r="5353" spans="15:24" x14ac:dyDescent="0.55000000000000004">
      <c r="O5353" s="1703"/>
      <c r="V5353" s="1703"/>
      <c r="X5353" s="1703"/>
    </row>
    <row r="5354" spans="15:24" x14ac:dyDescent="0.55000000000000004">
      <c r="O5354" s="1703"/>
      <c r="V5354" s="1703"/>
      <c r="X5354" s="1703"/>
    </row>
    <row r="5355" spans="15:24" x14ac:dyDescent="0.55000000000000004">
      <c r="O5355" s="1703"/>
      <c r="V5355" s="1703"/>
      <c r="X5355" s="1703"/>
    </row>
    <row r="5356" spans="15:24" x14ac:dyDescent="0.55000000000000004">
      <c r="O5356" s="1703"/>
      <c r="V5356" s="1703"/>
      <c r="X5356" s="1703"/>
    </row>
    <row r="5357" spans="15:24" x14ac:dyDescent="0.55000000000000004">
      <c r="O5357" s="1703"/>
      <c r="V5357" s="1703"/>
      <c r="X5357" s="1703"/>
    </row>
    <row r="5358" spans="15:24" x14ac:dyDescent="0.55000000000000004">
      <c r="O5358" s="1703"/>
      <c r="V5358" s="1703"/>
      <c r="X5358" s="1703"/>
    </row>
    <row r="5359" spans="15:24" x14ac:dyDescent="0.55000000000000004">
      <c r="O5359" s="1703"/>
      <c r="V5359" s="1703"/>
      <c r="X5359" s="1703"/>
    </row>
    <row r="5360" spans="15:24" x14ac:dyDescent="0.55000000000000004">
      <c r="O5360" s="1703"/>
      <c r="V5360" s="1703"/>
      <c r="X5360" s="1703"/>
    </row>
    <row r="5361" spans="15:24" x14ac:dyDescent="0.55000000000000004">
      <c r="O5361" s="1703"/>
      <c r="V5361" s="1703"/>
      <c r="X5361" s="1703"/>
    </row>
    <row r="5362" spans="15:24" x14ac:dyDescent="0.55000000000000004">
      <c r="O5362" s="1703"/>
      <c r="V5362" s="1703"/>
      <c r="X5362" s="1703"/>
    </row>
    <row r="5363" spans="15:24" x14ac:dyDescent="0.55000000000000004">
      <c r="O5363" s="1703"/>
      <c r="V5363" s="1703"/>
      <c r="X5363" s="1703"/>
    </row>
    <row r="5364" spans="15:24" x14ac:dyDescent="0.55000000000000004">
      <c r="O5364" s="1703"/>
      <c r="V5364" s="1703"/>
      <c r="X5364" s="1703"/>
    </row>
    <row r="5365" spans="15:24" x14ac:dyDescent="0.55000000000000004">
      <c r="O5365" s="1703"/>
      <c r="V5365" s="1703"/>
      <c r="X5365" s="1703"/>
    </row>
    <row r="5366" spans="15:24" x14ac:dyDescent="0.55000000000000004">
      <c r="O5366" s="1703"/>
      <c r="V5366" s="1703"/>
      <c r="X5366" s="1703"/>
    </row>
    <row r="5367" spans="15:24" x14ac:dyDescent="0.55000000000000004">
      <c r="O5367" s="1703"/>
      <c r="V5367" s="1703"/>
      <c r="X5367" s="1703"/>
    </row>
    <row r="5368" spans="15:24" x14ac:dyDescent="0.55000000000000004">
      <c r="O5368" s="1703"/>
      <c r="V5368" s="1703"/>
      <c r="X5368" s="1703"/>
    </row>
    <row r="5369" spans="15:24" x14ac:dyDescent="0.55000000000000004">
      <c r="O5369" s="1703"/>
      <c r="V5369" s="1703"/>
      <c r="X5369" s="1703"/>
    </row>
    <row r="5370" spans="15:24" x14ac:dyDescent="0.55000000000000004">
      <c r="O5370" s="1703"/>
      <c r="V5370" s="1703"/>
      <c r="X5370" s="1703"/>
    </row>
    <row r="5371" spans="15:24" x14ac:dyDescent="0.55000000000000004">
      <c r="O5371" s="1703"/>
      <c r="V5371" s="1703"/>
      <c r="X5371" s="1703"/>
    </row>
    <row r="5372" spans="15:24" x14ac:dyDescent="0.55000000000000004">
      <c r="O5372" s="1703"/>
      <c r="V5372" s="1703"/>
      <c r="X5372" s="1703"/>
    </row>
    <row r="5373" spans="15:24" x14ac:dyDescent="0.55000000000000004">
      <c r="O5373" s="1703"/>
      <c r="V5373" s="1703"/>
      <c r="X5373" s="1703"/>
    </row>
    <row r="5374" spans="15:24" x14ac:dyDescent="0.55000000000000004">
      <c r="O5374" s="1703"/>
      <c r="V5374" s="1703"/>
      <c r="X5374" s="1703"/>
    </row>
    <row r="5375" spans="15:24" x14ac:dyDescent="0.55000000000000004">
      <c r="O5375" s="1703"/>
      <c r="V5375" s="1703"/>
      <c r="X5375" s="1703"/>
    </row>
    <row r="5376" spans="15:24" x14ac:dyDescent="0.55000000000000004">
      <c r="O5376" s="1703"/>
      <c r="V5376" s="1703"/>
      <c r="X5376" s="1703"/>
    </row>
    <row r="5377" spans="15:24" x14ac:dyDescent="0.55000000000000004">
      <c r="O5377" s="1703"/>
      <c r="V5377" s="1703"/>
      <c r="X5377" s="1703"/>
    </row>
    <row r="5378" spans="15:24" x14ac:dyDescent="0.55000000000000004">
      <c r="O5378" s="1703"/>
      <c r="V5378" s="1703"/>
      <c r="X5378" s="1703"/>
    </row>
    <row r="5379" spans="15:24" x14ac:dyDescent="0.55000000000000004">
      <c r="O5379" s="1703"/>
      <c r="V5379" s="1703"/>
      <c r="X5379" s="1703"/>
    </row>
    <row r="5380" spans="15:24" x14ac:dyDescent="0.55000000000000004">
      <c r="O5380" s="1703"/>
      <c r="V5380" s="1703"/>
      <c r="X5380" s="1703"/>
    </row>
    <row r="5381" spans="15:24" x14ac:dyDescent="0.55000000000000004">
      <c r="O5381" s="1703"/>
      <c r="V5381" s="1703"/>
      <c r="X5381" s="1703"/>
    </row>
    <row r="5382" spans="15:24" x14ac:dyDescent="0.55000000000000004">
      <c r="O5382" s="1703"/>
      <c r="V5382" s="1703"/>
      <c r="X5382" s="1703"/>
    </row>
    <row r="5383" spans="15:24" x14ac:dyDescent="0.55000000000000004">
      <c r="O5383" s="1703"/>
      <c r="V5383" s="1703"/>
      <c r="X5383" s="1703"/>
    </row>
    <row r="5384" spans="15:24" x14ac:dyDescent="0.55000000000000004">
      <c r="O5384" s="1703"/>
      <c r="V5384" s="1703"/>
      <c r="X5384" s="1703"/>
    </row>
    <row r="5385" spans="15:24" x14ac:dyDescent="0.55000000000000004">
      <c r="O5385" s="1703"/>
      <c r="V5385" s="1703"/>
      <c r="X5385" s="1703"/>
    </row>
    <row r="5386" spans="15:24" x14ac:dyDescent="0.55000000000000004">
      <c r="O5386" s="1703"/>
      <c r="V5386" s="1703"/>
      <c r="X5386" s="1703"/>
    </row>
    <row r="5387" spans="15:24" x14ac:dyDescent="0.55000000000000004">
      <c r="O5387" s="1703"/>
      <c r="V5387" s="1703"/>
      <c r="X5387" s="1703"/>
    </row>
    <row r="5388" spans="15:24" x14ac:dyDescent="0.55000000000000004">
      <c r="O5388" s="1703"/>
      <c r="V5388" s="1703"/>
      <c r="X5388" s="1703"/>
    </row>
    <row r="5389" spans="15:24" x14ac:dyDescent="0.55000000000000004">
      <c r="O5389" s="1703"/>
      <c r="V5389" s="1703"/>
      <c r="X5389" s="1703"/>
    </row>
    <row r="5390" spans="15:24" x14ac:dyDescent="0.55000000000000004">
      <c r="O5390" s="1703"/>
      <c r="V5390" s="1703"/>
      <c r="X5390" s="1703"/>
    </row>
    <row r="5391" spans="15:24" x14ac:dyDescent="0.55000000000000004">
      <c r="O5391" s="1703"/>
      <c r="V5391" s="1703"/>
      <c r="X5391" s="1703"/>
    </row>
    <row r="5392" spans="15:24" x14ac:dyDescent="0.55000000000000004">
      <c r="O5392" s="1703"/>
      <c r="V5392" s="1703"/>
      <c r="X5392" s="1703"/>
    </row>
    <row r="5393" spans="15:24" x14ac:dyDescent="0.55000000000000004">
      <c r="O5393" s="1703"/>
      <c r="V5393" s="1703"/>
      <c r="X5393" s="1703"/>
    </row>
    <row r="5394" spans="15:24" x14ac:dyDescent="0.55000000000000004">
      <c r="O5394" s="1703"/>
      <c r="V5394" s="1703"/>
      <c r="X5394" s="1703"/>
    </row>
    <row r="5395" spans="15:24" x14ac:dyDescent="0.55000000000000004">
      <c r="O5395" s="1703"/>
      <c r="V5395" s="1703"/>
      <c r="X5395" s="1703"/>
    </row>
    <row r="5396" spans="15:24" x14ac:dyDescent="0.55000000000000004">
      <c r="O5396" s="1703"/>
      <c r="V5396" s="1703"/>
      <c r="X5396" s="1703"/>
    </row>
    <row r="5397" spans="15:24" x14ac:dyDescent="0.55000000000000004">
      <c r="O5397" s="1703"/>
      <c r="V5397" s="1703"/>
      <c r="X5397" s="1703"/>
    </row>
    <row r="5398" spans="15:24" x14ac:dyDescent="0.55000000000000004">
      <c r="O5398" s="1703"/>
      <c r="V5398" s="1703"/>
      <c r="X5398" s="1703"/>
    </row>
    <row r="5399" spans="15:24" x14ac:dyDescent="0.55000000000000004">
      <c r="O5399" s="1703"/>
      <c r="V5399" s="1703"/>
      <c r="X5399" s="1703"/>
    </row>
    <row r="5400" spans="15:24" x14ac:dyDescent="0.55000000000000004">
      <c r="O5400" s="1703"/>
      <c r="V5400" s="1703"/>
      <c r="X5400" s="1703"/>
    </row>
    <row r="5401" spans="15:24" x14ac:dyDescent="0.55000000000000004">
      <c r="O5401" s="1703"/>
      <c r="V5401" s="1703"/>
      <c r="X5401" s="1703"/>
    </row>
    <row r="5402" spans="15:24" x14ac:dyDescent="0.55000000000000004">
      <c r="O5402" s="1703"/>
      <c r="V5402" s="1703"/>
      <c r="X5402" s="1703"/>
    </row>
    <row r="5403" spans="15:24" x14ac:dyDescent="0.55000000000000004">
      <c r="O5403" s="1703"/>
      <c r="V5403" s="1703"/>
      <c r="X5403" s="1703"/>
    </row>
    <row r="5404" spans="15:24" x14ac:dyDescent="0.55000000000000004">
      <c r="O5404" s="1703"/>
      <c r="V5404" s="1703"/>
      <c r="X5404" s="1703"/>
    </row>
    <row r="5405" spans="15:24" x14ac:dyDescent="0.55000000000000004">
      <c r="O5405" s="1703"/>
      <c r="V5405" s="1703"/>
      <c r="X5405" s="1703"/>
    </row>
    <row r="5406" spans="15:24" x14ac:dyDescent="0.55000000000000004">
      <c r="O5406" s="1703"/>
      <c r="V5406" s="1703"/>
      <c r="X5406" s="1703"/>
    </row>
    <row r="5407" spans="15:24" x14ac:dyDescent="0.55000000000000004">
      <c r="O5407" s="1703"/>
      <c r="V5407" s="1703"/>
      <c r="X5407" s="1703"/>
    </row>
    <row r="5408" spans="15:24" x14ac:dyDescent="0.55000000000000004">
      <c r="O5408" s="1703"/>
      <c r="V5408" s="1703"/>
      <c r="X5408" s="1703"/>
    </row>
    <row r="5409" spans="15:24" x14ac:dyDescent="0.55000000000000004">
      <c r="O5409" s="1703"/>
      <c r="V5409" s="1703"/>
      <c r="X5409" s="1703"/>
    </row>
    <row r="5410" spans="15:24" x14ac:dyDescent="0.55000000000000004">
      <c r="O5410" s="1703"/>
      <c r="V5410" s="1703"/>
      <c r="X5410" s="1703"/>
    </row>
    <row r="5411" spans="15:24" x14ac:dyDescent="0.55000000000000004">
      <c r="O5411" s="1703"/>
      <c r="V5411" s="1703"/>
      <c r="X5411" s="1703"/>
    </row>
    <row r="5412" spans="15:24" x14ac:dyDescent="0.55000000000000004">
      <c r="O5412" s="1703"/>
      <c r="V5412" s="1703"/>
      <c r="X5412" s="1703"/>
    </row>
    <row r="5413" spans="15:24" x14ac:dyDescent="0.55000000000000004">
      <c r="O5413" s="1703"/>
      <c r="V5413" s="1703"/>
      <c r="X5413" s="1703"/>
    </row>
    <row r="5414" spans="15:24" x14ac:dyDescent="0.55000000000000004">
      <c r="O5414" s="1703"/>
      <c r="V5414" s="1703"/>
      <c r="X5414" s="1703"/>
    </row>
    <row r="5415" spans="15:24" x14ac:dyDescent="0.55000000000000004">
      <c r="O5415" s="1703"/>
      <c r="V5415" s="1703"/>
      <c r="X5415" s="1703"/>
    </row>
    <row r="5416" spans="15:24" x14ac:dyDescent="0.55000000000000004">
      <c r="O5416" s="1703"/>
      <c r="V5416" s="1703"/>
      <c r="X5416" s="1703"/>
    </row>
    <row r="5417" spans="15:24" x14ac:dyDescent="0.55000000000000004">
      <c r="O5417" s="1703"/>
      <c r="V5417" s="1703"/>
      <c r="X5417" s="1703"/>
    </row>
    <row r="5418" spans="15:24" x14ac:dyDescent="0.55000000000000004">
      <c r="O5418" s="1703"/>
      <c r="V5418" s="1703"/>
      <c r="X5418" s="1703"/>
    </row>
    <row r="5419" spans="15:24" x14ac:dyDescent="0.55000000000000004">
      <c r="O5419" s="1703"/>
      <c r="V5419" s="1703"/>
      <c r="X5419" s="1703"/>
    </row>
    <row r="5420" spans="15:24" x14ac:dyDescent="0.55000000000000004">
      <c r="O5420" s="1703"/>
      <c r="V5420" s="1703"/>
      <c r="X5420" s="1703"/>
    </row>
    <row r="5421" spans="15:24" x14ac:dyDescent="0.55000000000000004">
      <c r="O5421" s="1703"/>
      <c r="V5421" s="1703"/>
      <c r="X5421" s="1703"/>
    </row>
    <row r="5422" spans="15:24" x14ac:dyDescent="0.55000000000000004">
      <c r="O5422" s="1703"/>
      <c r="V5422" s="1703"/>
      <c r="X5422" s="1703"/>
    </row>
    <row r="5423" spans="15:24" x14ac:dyDescent="0.55000000000000004">
      <c r="O5423" s="1703"/>
      <c r="V5423" s="1703"/>
      <c r="X5423" s="1703"/>
    </row>
    <row r="5424" spans="15:24" x14ac:dyDescent="0.55000000000000004">
      <c r="O5424" s="1703"/>
      <c r="V5424" s="1703"/>
      <c r="X5424" s="1703"/>
    </row>
    <row r="5425" spans="15:24" x14ac:dyDescent="0.55000000000000004">
      <c r="O5425" s="1703"/>
      <c r="V5425" s="1703"/>
      <c r="X5425" s="1703"/>
    </row>
    <row r="5426" spans="15:24" x14ac:dyDescent="0.55000000000000004">
      <c r="O5426" s="1703"/>
      <c r="V5426" s="1703"/>
      <c r="X5426" s="1703"/>
    </row>
    <row r="5427" spans="15:24" x14ac:dyDescent="0.55000000000000004">
      <c r="O5427" s="1703"/>
      <c r="V5427" s="1703"/>
      <c r="X5427" s="1703"/>
    </row>
    <row r="5428" spans="15:24" x14ac:dyDescent="0.55000000000000004">
      <c r="O5428" s="1703"/>
      <c r="V5428" s="1703"/>
      <c r="X5428" s="1703"/>
    </row>
    <row r="5429" spans="15:24" x14ac:dyDescent="0.55000000000000004">
      <c r="O5429" s="1703"/>
      <c r="V5429" s="1703"/>
      <c r="X5429" s="1703"/>
    </row>
    <row r="5430" spans="15:24" x14ac:dyDescent="0.55000000000000004">
      <c r="O5430" s="1703"/>
      <c r="V5430" s="1703"/>
      <c r="X5430" s="1703"/>
    </row>
    <row r="5431" spans="15:24" x14ac:dyDescent="0.55000000000000004">
      <c r="O5431" s="1703"/>
      <c r="V5431" s="1703"/>
      <c r="X5431" s="1703"/>
    </row>
    <row r="5432" spans="15:24" x14ac:dyDescent="0.55000000000000004">
      <c r="O5432" s="1703"/>
      <c r="V5432" s="1703"/>
      <c r="X5432" s="1703"/>
    </row>
    <row r="5433" spans="15:24" x14ac:dyDescent="0.55000000000000004">
      <c r="O5433" s="1703"/>
      <c r="V5433" s="1703"/>
      <c r="X5433" s="1703"/>
    </row>
    <row r="5434" spans="15:24" x14ac:dyDescent="0.55000000000000004">
      <c r="O5434" s="1703"/>
      <c r="V5434" s="1703"/>
      <c r="X5434" s="1703"/>
    </row>
    <row r="5435" spans="15:24" x14ac:dyDescent="0.55000000000000004">
      <c r="O5435" s="1703"/>
      <c r="V5435" s="1703"/>
      <c r="X5435" s="1703"/>
    </row>
    <row r="5436" spans="15:24" x14ac:dyDescent="0.55000000000000004">
      <c r="O5436" s="1703"/>
      <c r="V5436" s="1703"/>
      <c r="X5436" s="1703"/>
    </row>
    <row r="5437" spans="15:24" x14ac:dyDescent="0.55000000000000004">
      <c r="O5437" s="1703"/>
      <c r="V5437" s="1703"/>
      <c r="X5437" s="1703"/>
    </row>
    <row r="5438" spans="15:24" x14ac:dyDescent="0.55000000000000004">
      <c r="O5438" s="1703"/>
      <c r="V5438" s="1703"/>
      <c r="X5438" s="1703"/>
    </row>
    <row r="5439" spans="15:24" x14ac:dyDescent="0.55000000000000004">
      <c r="O5439" s="1703"/>
      <c r="V5439" s="1703"/>
      <c r="X5439" s="1703"/>
    </row>
    <row r="5440" spans="15:24" x14ac:dyDescent="0.55000000000000004">
      <c r="O5440" s="1703"/>
      <c r="V5440" s="1703"/>
      <c r="X5440" s="1703"/>
    </row>
    <row r="5441" spans="15:24" x14ac:dyDescent="0.55000000000000004">
      <c r="O5441" s="1703"/>
      <c r="V5441" s="1703"/>
      <c r="X5441" s="1703"/>
    </row>
    <row r="5442" spans="15:24" x14ac:dyDescent="0.55000000000000004">
      <c r="O5442" s="1703"/>
      <c r="V5442" s="1703"/>
      <c r="X5442" s="1703"/>
    </row>
    <row r="5443" spans="15:24" x14ac:dyDescent="0.55000000000000004">
      <c r="O5443" s="1703"/>
      <c r="V5443" s="1703"/>
      <c r="X5443" s="1703"/>
    </row>
    <row r="5444" spans="15:24" x14ac:dyDescent="0.55000000000000004">
      <c r="O5444" s="1703"/>
      <c r="V5444" s="1703"/>
      <c r="X5444" s="1703"/>
    </row>
    <row r="5445" spans="15:24" x14ac:dyDescent="0.55000000000000004">
      <c r="O5445" s="1703"/>
      <c r="V5445" s="1703"/>
      <c r="X5445" s="1703"/>
    </row>
    <row r="5446" spans="15:24" x14ac:dyDescent="0.55000000000000004">
      <c r="O5446" s="1703"/>
      <c r="V5446" s="1703"/>
      <c r="X5446" s="1703"/>
    </row>
    <row r="5447" spans="15:24" x14ac:dyDescent="0.55000000000000004">
      <c r="O5447" s="1703"/>
      <c r="V5447" s="1703"/>
      <c r="X5447" s="1703"/>
    </row>
    <row r="5448" spans="15:24" x14ac:dyDescent="0.55000000000000004">
      <c r="O5448" s="1703"/>
      <c r="V5448" s="1703"/>
      <c r="X5448" s="1703"/>
    </row>
    <row r="5449" spans="15:24" x14ac:dyDescent="0.55000000000000004">
      <c r="O5449" s="1703"/>
      <c r="V5449" s="1703"/>
      <c r="X5449" s="1703"/>
    </row>
    <row r="5450" spans="15:24" x14ac:dyDescent="0.55000000000000004">
      <c r="O5450" s="1703"/>
      <c r="V5450" s="1703"/>
      <c r="X5450" s="1703"/>
    </row>
    <row r="5451" spans="15:24" x14ac:dyDescent="0.55000000000000004">
      <c r="O5451" s="1703"/>
      <c r="V5451" s="1703"/>
      <c r="X5451" s="1703"/>
    </row>
    <row r="5452" spans="15:24" x14ac:dyDescent="0.55000000000000004">
      <c r="O5452" s="1703"/>
      <c r="V5452" s="1703"/>
      <c r="X5452" s="1703"/>
    </row>
    <row r="5453" spans="15:24" x14ac:dyDescent="0.55000000000000004">
      <c r="O5453" s="1703"/>
      <c r="V5453" s="1703"/>
      <c r="X5453" s="1703"/>
    </row>
    <row r="5454" spans="15:24" x14ac:dyDescent="0.55000000000000004">
      <c r="O5454" s="1703"/>
      <c r="V5454" s="1703"/>
      <c r="X5454" s="1703"/>
    </row>
    <row r="5455" spans="15:24" x14ac:dyDescent="0.55000000000000004">
      <c r="O5455" s="1703"/>
      <c r="V5455" s="1703"/>
      <c r="X5455" s="1703"/>
    </row>
    <row r="5456" spans="15:24" x14ac:dyDescent="0.55000000000000004">
      <c r="O5456" s="1703"/>
      <c r="V5456" s="1703"/>
      <c r="X5456" s="1703"/>
    </row>
    <row r="5457" spans="15:24" x14ac:dyDescent="0.55000000000000004">
      <c r="O5457" s="1703"/>
      <c r="V5457" s="1703"/>
      <c r="X5457" s="1703"/>
    </row>
    <row r="5458" spans="15:24" x14ac:dyDescent="0.55000000000000004">
      <c r="O5458" s="1703"/>
      <c r="V5458" s="1703"/>
      <c r="X5458" s="1703"/>
    </row>
    <row r="5459" spans="15:24" x14ac:dyDescent="0.55000000000000004">
      <c r="O5459" s="1703"/>
      <c r="V5459" s="1703"/>
      <c r="X5459" s="1703"/>
    </row>
    <row r="5460" spans="15:24" x14ac:dyDescent="0.55000000000000004">
      <c r="O5460" s="1703"/>
      <c r="V5460" s="1703"/>
      <c r="X5460" s="1703"/>
    </row>
    <row r="5461" spans="15:24" x14ac:dyDescent="0.55000000000000004">
      <c r="O5461" s="1703"/>
      <c r="V5461" s="1703"/>
      <c r="X5461" s="1703"/>
    </row>
    <row r="5462" spans="15:24" x14ac:dyDescent="0.55000000000000004">
      <c r="O5462" s="1703"/>
      <c r="V5462" s="1703"/>
      <c r="X5462" s="1703"/>
    </row>
    <row r="5463" spans="15:24" x14ac:dyDescent="0.55000000000000004">
      <c r="O5463" s="1703"/>
      <c r="V5463" s="1703"/>
      <c r="X5463" s="1703"/>
    </row>
    <row r="5464" spans="15:24" x14ac:dyDescent="0.55000000000000004">
      <c r="O5464" s="1703"/>
      <c r="V5464" s="1703"/>
      <c r="X5464" s="1703"/>
    </row>
    <row r="5465" spans="15:24" x14ac:dyDescent="0.55000000000000004">
      <c r="O5465" s="1703"/>
      <c r="V5465" s="1703"/>
      <c r="X5465" s="1703"/>
    </row>
    <row r="5466" spans="15:24" x14ac:dyDescent="0.55000000000000004">
      <c r="O5466" s="1703"/>
      <c r="V5466" s="1703"/>
      <c r="X5466" s="1703"/>
    </row>
    <row r="5467" spans="15:24" x14ac:dyDescent="0.55000000000000004">
      <c r="O5467" s="1703"/>
      <c r="V5467" s="1703"/>
      <c r="X5467" s="1703"/>
    </row>
    <row r="5468" spans="15:24" x14ac:dyDescent="0.55000000000000004">
      <c r="O5468" s="1703"/>
      <c r="V5468" s="1703"/>
      <c r="X5468" s="1703"/>
    </row>
    <row r="5469" spans="15:24" x14ac:dyDescent="0.55000000000000004">
      <c r="O5469" s="1703"/>
      <c r="V5469" s="1703"/>
      <c r="X5469" s="1703"/>
    </row>
    <row r="5470" spans="15:24" x14ac:dyDescent="0.55000000000000004">
      <c r="O5470" s="1703"/>
      <c r="V5470" s="1703"/>
      <c r="X5470" s="1703"/>
    </row>
    <row r="5471" spans="15:24" x14ac:dyDescent="0.55000000000000004">
      <c r="O5471" s="1703"/>
      <c r="V5471" s="1703"/>
      <c r="X5471" s="1703"/>
    </row>
    <row r="5472" spans="15:24" x14ac:dyDescent="0.55000000000000004">
      <c r="O5472" s="1703"/>
      <c r="V5472" s="1703"/>
      <c r="X5472" s="1703"/>
    </row>
    <row r="5473" spans="15:24" x14ac:dyDescent="0.55000000000000004">
      <c r="O5473" s="1703"/>
      <c r="V5473" s="1703"/>
      <c r="X5473" s="1703"/>
    </row>
    <row r="5474" spans="15:24" x14ac:dyDescent="0.55000000000000004">
      <c r="O5474" s="1703"/>
      <c r="V5474" s="1703"/>
      <c r="X5474" s="1703"/>
    </row>
    <row r="5475" spans="15:24" x14ac:dyDescent="0.55000000000000004">
      <c r="O5475" s="1703"/>
      <c r="V5475" s="1703"/>
      <c r="X5475" s="1703"/>
    </row>
    <row r="5476" spans="15:24" x14ac:dyDescent="0.55000000000000004">
      <c r="O5476" s="1703"/>
      <c r="V5476" s="1703"/>
      <c r="X5476" s="1703"/>
    </row>
    <row r="5477" spans="15:24" x14ac:dyDescent="0.55000000000000004">
      <c r="O5477" s="1703"/>
      <c r="V5477" s="1703"/>
      <c r="X5477" s="1703"/>
    </row>
    <row r="5478" spans="15:24" x14ac:dyDescent="0.55000000000000004">
      <c r="O5478" s="1703"/>
      <c r="V5478" s="1703"/>
      <c r="X5478" s="1703"/>
    </row>
    <row r="5479" spans="15:24" x14ac:dyDescent="0.55000000000000004">
      <c r="O5479" s="1703"/>
      <c r="V5479" s="1703"/>
      <c r="X5479" s="1703"/>
    </row>
    <row r="5480" spans="15:24" x14ac:dyDescent="0.55000000000000004">
      <c r="O5480" s="1703"/>
      <c r="V5480" s="1703"/>
      <c r="X5480" s="1703"/>
    </row>
    <row r="5481" spans="15:24" x14ac:dyDescent="0.55000000000000004">
      <c r="O5481" s="1703"/>
      <c r="V5481" s="1703"/>
      <c r="X5481" s="1703"/>
    </row>
    <row r="5482" spans="15:24" x14ac:dyDescent="0.55000000000000004">
      <c r="O5482" s="1703"/>
      <c r="V5482" s="1703"/>
      <c r="X5482" s="1703"/>
    </row>
    <row r="5483" spans="15:24" x14ac:dyDescent="0.55000000000000004">
      <c r="O5483" s="1703"/>
      <c r="V5483" s="1703"/>
      <c r="X5483" s="1703"/>
    </row>
    <row r="5484" spans="15:24" x14ac:dyDescent="0.55000000000000004">
      <c r="O5484" s="1703"/>
      <c r="V5484" s="1703"/>
      <c r="X5484" s="1703"/>
    </row>
    <row r="5485" spans="15:24" x14ac:dyDescent="0.55000000000000004">
      <c r="O5485" s="1703"/>
      <c r="V5485" s="1703"/>
      <c r="X5485" s="1703"/>
    </row>
    <row r="5486" spans="15:24" x14ac:dyDescent="0.55000000000000004">
      <c r="O5486" s="1703"/>
      <c r="V5486" s="1703"/>
      <c r="X5486" s="1703"/>
    </row>
    <row r="5487" spans="15:24" x14ac:dyDescent="0.55000000000000004">
      <c r="O5487" s="1703"/>
      <c r="V5487" s="1703"/>
      <c r="X5487" s="1703"/>
    </row>
    <row r="5488" spans="15:24" x14ac:dyDescent="0.55000000000000004">
      <c r="O5488" s="1703"/>
      <c r="V5488" s="1703"/>
      <c r="X5488" s="1703"/>
    </row>
    <row r="5489" spans="15:24" x14ac:dyDescent="0.55000000000000004">
      <c r="O5489" s="1703"/>
      <c r="V5489" s="1703"/>
      <c r="X5489" s="1703"/>
    </row>
    <row r="5490" spans="15:24" x14ac:dyDescent="0.55000000000000004">
      <c r="O5490" s="1703"/>
      <c r="V5490" s="1703"/>
      <c r="X5490" s="1703"/>
    </row>
    <row r="5491" spans="15:24" x14ac:dyDescent="0.55000000000000004">
      <c r="O5491" s="1703"/>
      <c r="V5491" s="1703"/>
      <c r="X5491" s="1703"/>
    </row>
    <row r="5492" spans="15:24" x14ac:dyDescent="0.55000000000000004">
      <c r="O5492" s="1703"/>
      <c r="V5492" s="1703"/>
      <c r="X5492" s="1703"/>
    </row>
    <row r="5493" spans="15:24" x14ac:dyDescent="0.55000000000000004">
      <c r="O5493" s="1703"/>
      <c r="V5493" s="1703"/>
      <c r="X5493" s="1703"/>
    </row>
    <row r="5494" spans="15:24" x14ac:dyDescent="0.55000000000000004">
      <c r="O5494" s="1703"/>
      <c r="V5494" s="1703"/>
      <c r="X5494" s="1703"/>
    </row>
    <row r="5495" spans="15:24" x14ac:dyDescent="0.55000000000000004">
      <c r="O5495" s="1703"/>
      <c r="V5495" s="1703"/>
      <c r="X5495" s="1703"/>
    </row>
    <row r="5496" spans="15:24" x14ac:dyDescent="0.55000000000000004">
      <c r="O5496" s="1703"/>
      <c r="V5496" s="1703"/>
      <c r="X5496" s="1703"/>
    </row>
    <row r="5497" spans="15:24" x14ac:dyDescent="0.55000000000000004">
      <c r="O5497" s="1703"/>
      <c r="V5497" s="1703"/>
      <c r="X5497" s="1703"/>
    </row>
    <row r="5498" spans="15:24" x14ac:dyDescent="0.55000000000000004">
      <c r="O5498" s="1703"/>
      <c r="V5498" s="1703"/>
      <c r="X5498" s="1703"/>
    </row>
    <row r="5499" spans="15:24" x14ac:dyDescent="0.55000000000000004">
      <c r="O5499" s="1703"/>
      <c r="V5499" s="1703"/>
      <c r="X5499" s="1703"/>
    </row>
    <row r="5500" spans="15:24" x14ac:dyDescent="0.55000000000000004">
      <c r="O5500" s="1703"/>
      <c r="V5500" s="1703"/>
      <c r="X5500" s="1703"/>
    </row>
    <row r="5501" spans="15:24" x14ac:dyDescent="0.55000000000000004">
      <c r="O5501" s="1703"/>
      <c r="V5501" s="1703"/>
      <c r="X5501" s="1703"/>
    </row>
    <row r="5502" spans="15:24" x14ac:dyDescent="0.55000000000000004">
      <c r="O5502" s="1703"/>
      <c r="V5502" s="1703"/>
      <c r="X5502" s="1703"/>
    </row>
    <row r="5503" spans="15:24" x14ac:dyDescent="0.55000000000000004">
      <c r="O5503" s="1703"/>
      <c r="V5503" s="1703"/>
      <c r="X5503" s="1703"/>
    </row>
    <row r="5504" spans="15:24" x14ac:dyDescent="0.55000000000000004">
      <c r="O5504" s="1703"/>
      <c r="V5504" s="1703"/>
      <c r="X5504" s="1703"/>
    </row>
    <row r="5505" spans="15:24" x14ac:dyDescent="0.55000000000000004">
      <c r="O5505" s="1703"/>
      <c r="V5505" s="1703"/>
      <c r="X5505" s="1703"/>
    </row>
    <row r="5506" spans="15:24" x14ac:dyDescent="0.55000000000000004">
      <c r="O5506" s="1703"/>
      <c r="V5506" s="1703"/>
      <c r="X5506" s="1703"/>
    </row>
    <row r="5507" spans="15:24" x14ac:dyDescent="0.55000000000000004">
      <c r="O5507" s="1703"/>
      <c r="V5507" s="1703"/>
      <c r="X5507" s="1703"/>
    </row>
    <row r="5508" spans="15:24" x14ac:dyDescent="0.55000000000000004">
      <c r="O5508" s="1703"/>
      <c r="V5508" s="1703"/>
      <c r="X5508" s="1703"/>
    </row>
    <row r="5509" spans="15:24" x14ac:dyDescent="0.55000000000000004">
      <c r="O5509" s="1703"/>
      <c r="V5509" s="1703"/>
      <c r="X5509" s="1703"/>
    </row>
    <row r="5510" spans="15:24" x14ac:dyDescent="0.55000000000000004">
      <c r="O5510" s="1703"/>
      <c r="V5510" s="1703"/>
      <c r="X5510" s="1703"/>
    </row>
    <row r="5511" spans="15:24" x14ac:dyDescent="0.55000000000000004">
      <c r="O5511" s="1703"/>
      <c r="V5511" s="1703"/>
      <c r="X5511" s="1703"/>
    </row>
    <row r="5512" spans="15:24" x14ac:dyDescent="0.55000000000000004">
      <c r="O5512" s="1703"/>
      <c r="V5512" s="1703"/>
      <c r="X5512" s="1703"/>
    </row>
    <row r="5513" spans="15:24" x14ac:dyDescent="0.55000000000000004">
      <c r="O5513" s="1703"/>
      <c r="V5513" s="1703"/>
      <c r="X5513" s="1703"/>
    </row>
    <row r="5514" spans="15:24" x14ac:dyDescent="0.55000000000000004">
      <c r="O5514" s="1703"/>
      <c r="V5514" s="1703"/>
      <c r="X5514" s="1703"/>
    </row>
    <row r="5515" spans="15:24" x14ac:dyDescent="0.55000000000000004">
      <c r="O5515" s="1703"/>
      <c r="V5515" s="1703"/>
      <c r="X5515" s="1703"/>
    </row>
    <row r="5516" spans="15:24" x14ac:dyDescent="0.55000000000000004">
      <c r="O5516" s="1703"/>
      <c r="V5516" s="1703"/>
      <c r="X5516" s="1703"/>
    </row>
    <row r="5517" spans="15:24" x14ac:dyDescent="0.55000000000000004">
      <c r="O5517" s="1703"/>
      <c r="V5517" s="1703"/>
      <c r="X5517" s="1703"/>
    </row>
    <row r="5518" spans="15:24" x14ac:dyDescent="0.55000000000000004">
      <c r="O5518" s="1703"/>
      <c r="V5518" s="1703"/>
      <c r="X5518" s="1703"/>
    </row>
    <row r="5519" spans="15:24" x14ac:dyDescent="0.55000000000000004">
      <c r="O5519" s="1703"/>
      <c r="V5519" s="1703"/>
      <c r="X5519" s="1703"/>
    </row>
    <row r="5520" spans="15:24" x14ac:dyDescent="0.55000000000000004">
      <c r="O5520" s="1703"/>
      <c r="V5520" s="1703"/>
      <c r="X5520" s="1703"/>
    </row>
    <row r="5521" spans="15:24" x14ac:dyDescent="0.55000000000000004">
      <c r="O5521" s="1703"/>
      <c r="V5521" s="1703"/>
      <c r="X5521" s="1703"/>
    </row>
    <row r="5522" spans="15:24" x14ac:dyDescent="0.55000000000000004">
      <c r="O5522" s="1703"/>
      <c r="V5522" s="1703"/>
      <c r="X5522" s="1703"/>
    </row>
    <row r="5523" spans="15:24" x14ac:dyDescent="0.55000000000000004">
      <c r="O5523" s="1703"/>
      <c r="V5523" s="1703"/>
      <c r="X5523" s="1703"/>
    </row>
    <row r="5524" spans="15:24" x14ac:dyDescent="0.55000000000000004">
      <c r="O5524" s="1703"/>
      <c r="V5524" s="1703"/>
      <c r="X5524" s="1703"/>
    </row>
    <row r="5525" spans="15:24" x14ac:dyDescent="0.55000000000000004">
      <c r="O5525" s="1703"/>
      <c r="V5525" s="1703"/>
      <c r="X5525" s="1703"/>
    </row>
    <row r="5526" spans="15:24" x14ac:dyDescent="0.55000000000000004">
      <c r="O5526" s="1703"/>
      <c r="V5526" s="1703"/>
      <c r="X5526" s="1703"/>
    </row>
    <row r="5527" spans="15:24" x14ac:dyDescent="0.55000000000000004">
      <c r="O5527" s="1703"/>
      <c r="V5527" s="1703"/>
      <c r="X5527" s="1703"/>
    </row>
    <row r="5528" spans="15:24" x14ac:dyDescent="0.55000000000000004">
      <c r="O5528" s="1703"/>
      <c r="V5528" s="1703"/>
      <c r="X5528" s="1703"/>
    </row>
    <row r="5529" spans="15:24" x14ac:dyDescent="0.55000000000000004">
      <c r="O5529" s="1703"/>
      <c r="V5529" s="1703"/>
      <c r="X5529" s="1703"/>
    </row>
    <row r="5530" spans="15:24" x14ac:dyDescent="0.55000000000000004">
      <c r="O5530" s="1703"/>
      <c r="V5530" s="1703"/>
      <c r="X5530" s="1703"/>
    </row>
    <row r="5531" spans="15:24" x14ac:dyDescent="0.55000000000000004">
      <c r="O5531" s="1703"/>
      <c r="V5531" s="1703"/>
      <c r="X5531" s="1703"/>
    </row>
    <row r="5532" spans="15:24" x14ac:dyDescent="0.55000000000000004">
      <c r="O5532" s="1703"/>
      <c r="V5532" s="1703"/>
      <c r="X5532" s="1703"/>
    </row>
    <row r="5533" spans="15:24" x14ac:dyDescent="0.55000000000000004">
      <c r="O5533" s="1703"/>
      <c r="V5533" s="1703"/>
      <c r="X5533" s="1703"/>
    </row>
    <row r="5534" spans="15:24" x14ac:dyDescent="0.55000000000000004">
      <c r="O5534" s="1703"/>
      <c r="V5534" s="1703"/>
      <c r="X5534" s="1703"/>
    </row>
    <row r="5535" spans="15:24" x14ac:dyDescent="0.55000000000000004">
      <c r="O5535" s="1703"/>
      <c r="V5535" s="1703"/>
      <c r="X5535" s="1703"/>
    </row>
    <row r="5536" spans="15:24" x14ac:dyDescent="0.55000000000000004">
      <c r="O5536" s="1703"/>
      <c r="V5536" s="1703"/>
      <c r="X5536" s="1703"/>
    </row>
    <row r="5537" spans="15:24" x14ac:dyDescent="0.55000000000000004">
      <c r="O5537" s="1703"/>
      <c r="V5537" s="1703"/>
      <c r="X5537" s="1703"/>
    </row>
    <row r="5538" spans="15:24" x14ac:dyDescent="0.55000000000000004">
      <c r="O5538" s="1703"/>
      <c r="V5538" s="1703"/>
      <c r="X5538" s="1703"/>
    </row>
    <row r="5539" spans="15:24" x14ac:dyDescent="0.55000000000000004">
      <c r="O5539" s="1703"/>
      <c r="V5539" s="1703"/>
      <c r="X5539" s="1703"/>
    </row>
    <row r="5540" spans="15:24" x14ac:dyDescent="0.55000000000000004">
      <c r="O5540" s="1703"/>
      <c r="V5540" s="1703"/>
      <c r="X5540" s="1703"/>
    </row>
    <row r="5541" spans="15:24" x14ac:dyDescent="0.55000000000000004">
      <c r="O5541" s="1703"/>
      <c r="V5541" s="1703"/>
      <c r="X5541" s="1703"/>
    </row>
    <row r="5542" spans="15:24" x14ac:dyDescent="0.55000000000000004">
      <c r="O5542" s="1703"/>
      <c r="V5542" s="1703"/>
      <c r="X5542" s="1703"/>
    </row>
    <row r="5543" spans="15:24" x14ac:dyDescent="0.55000000000000004">
      <c r="O5543" s="1703"/>
      <c r="V5543" s="1703"/>
      <c r="X5543" s="1703"/>
    </row>
    <row r="5544" spans="15:24" x14ac:dyDescent="0.55000000000000004">
      <c r="O5544" s="1703"/>
      <c r="V5544" s="1703"/>
      <c r="X5544" s="1703"/>
    </row>
    <row r="5545" spans="15:24" x14ac:dyDescent="0.55000000000000004">
      <c r="O5545" s="1703"/>
      <c r="V5545" s="1703"/>
      <c r="X5545" s="1703"/>
    </row>
    <row r="5546" spans="15:24" x14ac:dyDescent="0.55000000000000004">
      <c r="O5546" s="1703"/>
      <c r="V5546" s="1703"/>
      <c r="X5546" s="1703"/>
    </row>
    <row r="5547" spans="15:24" x14ac:dyDescent="0.55000000000000004">
      <c r="O5547" s="1703"/>
      <c r="V5547" s="1703"/>
      <c r="X5547" s="1703"/>
    </row>
    <row r="5548" spans="15:24" x14ac:dyDescent="0.55000000000000004">
      <c r="O5548" s="1703"/>
      <c r="V5548" s="1703"/>
      <c r="X5548" s="1703"/>
    </row>
    <row r="5549" spans="15:24" x14ac:dyDescent="0.55000000000000004">
      <c r="O5549" s="1703"/>
      <c r="V5549" s="1703"/>
      <c r="X5549" s="1703"/>
    </row>
    <row r="5550" spans="15:24" x14ac:dyDescent="0.55000000000000004">
      <c r="O5550" s="1703"/>
      <c r="V5550" s="1703"/>
      <c r="X5550" s="1703"/>
    </row>
    <row r="5551" spans="15:24" x14ac:dyDescent="0.55000000000000004">
      <c r="O5551" s="1703"/>
      <c r="V5551" s="1703"/>
      <c r="X5551" s="1703"/>
    </row>
    <row r="5552" spans="15:24" x14ac:dyDescent="0.55000000000000004">
      <c r="O5552" s="1703"/>
      <c r="V5552" s="1703"/>
      <c r="X5552" s="1703"/>
    </row>
    <row r="5553" spans="15:24" x14ac:dyDescent="0.55000000000000004">
      <c r="O5553" s="1703"/>
      <c r="V5553" s="1703"/>
      <c r="X5553" s="1703"/>
    </row>
    <row r="5554" spans="15:24" x14ac:dyDescent="0.55000000000000004">
      <c r="O5554" s="1703"/>
      <c r="V5554" s="1703"/>
      <c r="X5554" s="1703"/>
    </row>
    <row r="5555" spans="15:24" x14ac:dyDescent="0.55000000000000004">
      <c r="O5555" s="1703"/>
      <c r="V5555" s="1703"/>
      <c r="X5555" s="1703"/>
    </row>
    <row r="5556" spans="15:24" x14ac:dyDescent="0.55000000000000004">
      <c r="O5556" s="1703"/>
      <c r="V5556" s="1703"/>
      <c r="X5556" s="1703"/>
    </row>
    <row r="5557" spans="15:24" x14ac:dyDescent="0.55000000000000004">
      <c r="O5557" s="1703"/>
      <c r="V5557" s="1703"/>
      <c r="X5557" s="1703"/>
    </row>
    <row r="5558" spans="15:24" x14ac:dyDescent="0.55000000000000004">
      <c r="O5558" s="1703"/>
      <c r="V5558" s="1703"/>
      <c r="X5558" s="1703"/>
    </row>
    <row r="5559" spans="15:24" x14ac:dyDescent="0.55000000000000004">
      <c r="O5559" s="1703"/>
      <c r="V5559" s="1703"/>
      <c r="X5559" s="1703"/>
    </row>
    <row r="5560" spans="15:24" x14ac:dyDescent="0.55000000000000004">
      <c r="O5560" s="1703"/>
      <c r="V5560" s="1703"/>
      <c r="X5560" s="1703"/>
    </row>
    <row r="5561" spans="15:24" x14ac:dyDescent="0.55000000000000004">
      <c r="O5561" s="1703"/>
      <c r="V5561" s="1703"/>
      <c r="X5561" s="1703"/>
    </row>
    <row r="5562" spans="15:24" x14ac:dyDescent="0.55000000000000004">
      <c r="O5562" s="1703"/>
      <c r="V5562" s="1703"/>
      <c r="X5562" s="1703"/>
    </row>
    <row r="5563" spans="15:24" x14ac:dyDescent="0.55000000000000004">
      <c r="O5563" s="1703"/>
      <c r="V5563" s="1703"/>
      <c r="X5563" s="1703"/>
    </row>
    <row r="5564" spans="15:24" x14ac:dyDescent="0.55000000000000004">
      <c r="O5564" s="1703"/>
      <c r="V5564" s="1703"/>
      <c r="X5564" s="1703"/>
    </row>
    <row r="5565" spans="15:24" x14ac:dyDescent="0.55000000000000004">
      <c r="O5565" s="1703"/>
      <c r="V5565" s="1703"/>
      <c r="X5565" s="1703"/>
    </row>
    <row r="5566" spans="15:24" x14ac:dyDescent="0.55000000000000004">
      <c r="O5566" s="1703"/>
      <c r="V5566" s="1703"/>
      <c r="X5566" s="1703"/>
    </row>
    <row r="5567" spans="15:24" x14ac:dyDescent="0.55000000000000004">
      <c r="O5567" s="1703"/>
      <c r="V5567" s="1703"/>
      <c r="X5567" s="1703"/>
    </row>
    <row r="5568" spans="15:24" x14ac:dyDescent="0.55000000000000004">
      <c r="O5568" s="1703"/>
      <c r="V5568" s="1703"/>
      <c r="X5568" s="1703"/>
    </row>
    <row r="5569" spans="15:24" x14ac:dyDescent="0.55000000000000004">
      <c r="O5569" s="1703"/>
      <c r="V5569" s="1703"/>
      <c r="X5569" s="1703"/>
    </row>
    <row r="5570" spans="15:24" x14ac:dyDescent="0.55000000000000004">
      <c r="O5570" s="1703"/>
      <c r="V5570" s="1703"/>
      <c r="X5570" s="1703"/>
    </row>
    <row r="5571" spans="15:24" x14ac:dyDescent="0.55000000000000004">
      <c r="O5571" s="1703"/>
      <c r="V5571" s="1703"/>
      <c r="X5571" s="1703"/>
    </row>
    <row r="5572" spans="15:24" x14ac:dyDescent="0.55000000000000004">
      <c r="O5572" s="1703"/>
      <c r="V5572" s="1703"/>
      <c r="X5572" s="1703"/>
    </row>
    <row r="5573" spans="15:24" x14ac:dyDescent="0.55000000000000004">
      <c r="O5573" s="1703"/>
      <c r="V5573" s="1703"/>
      <c r="X5573" s="1703"/>
    </row>
    <row r="5574" spans="15:24" x14ac:dyDescent="0.55000000000000004">
      <c r="O5574" s="1703"/>
      <c r="V5574" s="1703"/>
      <c r="X5574" s="1703"/>
    </row>
    <row r="5575" spans="15:24" x14ac:dyDescent="0.55000000000000004">
      <c r="O5575" s="1703"/>
      <c r="V5575" s="1703"/>
      <c r="X5575" s="1703"/>
    </row>
    <row r="5576" spans="15:24" x14ac:dyDescent="0.55000000000000004">
      <c r="O5576" s="1703"/>
      <c r="V5576" s="1703"/>
      <c r="X5576" s="1703"/>
    </row>
    <row r="5577" spans="15:24" x14ac:dyDescent="0.55000000000000004">
      <c r="O5577" s="1703"/>
      <c r="V5577" s="1703"/>
      <c r="X5577" s="1703"/>
    </row>
    <row r="5578" spans="15:24" x14ac:dyDescent="0.55000000000000004">
      <c r="O5578" s="1703"/>
      <c r="V5578" s="1703"/>
      <c r="X5578" s="1703"/>
    </row>
    <row r="5579" spans="15:24" x14ac:dyDescent="0.55000000000000004">
      <c r="O5579" s="1703"/>
      <c r="V5579" s="1703"/>
      <c r="X5579" s="1703"/>
    </row>
    <row r="5580" spans="15:24" x14ac:dyDescent="0.55000000000000004">
      <c r="O5580" s="1703"/>
      <c r="V5580" s="1703"/>
      <c r="X5580" s="1703"/>
    </row>
    <row r="5581" spans="15:24" x14ac:dyDescent="0.55000000000000004">
      <c r="O5581" s="1703"/>
      <c r="V5581" s="1703"/>
      <c r="X5581" s="1703"/>
    </row>
    <row r="5582" spans="15:24" x14ac:dyDescent="0.55000000000000004">
      <c r="O5582" s="1703"/>
      <c r="V5582" s="1703"/>
      <c r="X5582" s="1703"/>
    </row>
    <row r="5583" spans="15:24" x14ac:dyDescent="0.55000000000000004">
      <c r="O5583" s="1703"/>
      <c r="V5583" s="1703"/>
      <c r="X5583" s="1703"/>
    </row>
    <row r="5584" spans="15:24" x14ac:dyDescent="0.55000000000000004">
      <c r="O5584" s="1703"/>
      <c r="V5584" s="1703"/>
      <c r="X5584" s="1703"/>
    </row>
    <row r="5585" spans="15:24" x14ac:dyDescent="0.55000000000000004">
      <c r="O5585" s="1703"/>
      <c r="V5585" s="1703"/>
      <c r="X5585" s="1703"/>
    </row>
    <row r="5586" spans="15:24" x14ac:dyDescent="0.55000000000000004">
      <c r="O5586" s="1703"/>
      <c r="V5586" s="1703"/>
      <c r="X5586" s="1703"/>
    </row>
    <row r="5587" spans="15:24" x14ac:dyDescent="0.55000000000000004">
      <c r="O5587" s="1703"/>
      <c r="V5587" s="1703"/>
      <c r="X5587" s="1703"/>
    </row>
    <row r="5588" spans="15:24" x14ac:dyDescent="0.55000000000000004">
      <c r="O5588" s="1703"/>
      <c r="V5588" s="1703"/>
      <c r="X5588" s="1703"/>
    </row>
    <row r="5589" spans="15:24" x14ac:dyDescent="0.55000000000000004">
      <c r="O5589" s="1703"/>
      <c r="V5589" s="1703"/>
      <c r="X5589" s="1703"/>
    </row>
    <row r="5590" spans="15:24" x14ac:dyDescent="0.55000000000000004">
      <c r="O5590" s="1703"/>
      <c r="V5590" s="1703"/>
      <c r="X5590" s="1703"/>
    </row>
    <row r="5591" spans="15:24" x14ac:dyDescent="0.55000000000000004">
      <c r="O5591" s="1703"/>
      <c r="V5591" s="1703"/>
      <c r="X5591" s="1703"/>
    </row>
    <row r="5592" spans="15:24" x14ac:dyDescent="0.55000000000000004">
      <c r="O5592" s="1703"/>
      <c r="V5592" s="1703"/>
      <c r="X5592" s="1703"/>
    </row>
    <row r="5593" spans="15:24" x14ac:dyDescent="0.55000000000000004">
      <c r="O5593" s="1703"/>
      <c r="V5593" s="1703"/>
      <c r="X5593" s="1703"/>
    </row>
    <row r="5594" spans="15:24" x14ac:dyDescent="0.55000000000000004">
      <c r="O5594" s="1703"/>
      <c r="V5594" s="1703"/>
      <c r="X5594" s="1703"/>
    </row>
    <row r="5595" spans="15:24" x14ac:dyDescent="0.55000000000000004">
      <c r="O5595" s="1703"/>
      <c r="V5595" s="1703"/>
      <c r="X5595" s="1703"/>
    </row>
    <row r="5596" spans="15:24" x14ac:dyDescent="0.55000000000000004">
      <c r="O5596" s="1703"/>
      <c r="V5596" s="1703"/>
      <c r="X5596" s="1703"/>
    </row>
    <row r="5597" spans="15:24" x14ac:dyDescent="0.55000000000000004">
      <c r="O5597" s="1703"/>
      <c r="V5597" s="1703"/>
      <c r="X5597" s="1703"/>
    </row>
    <row r="5598" spans="15:24" x14ac:dyDescent="0.55000000000000004">
      <c r="O5598" s="1703"/>
      <c r="V5598" s="1703"/>
      <c r="X5598" s="1703"/>
    </row>
    <row r="5599" spans="15:24" x14ac:dyDescent="0.55000000000000004">
      <c r="O5599" s="1703"/>
      <c r="V5599" s="1703"/>
      <c r="X5599" s="1703"/>
    </row>
    <row r="5600" spans="15:24" x14ac:dyDescent="0.55000000000000004">
      <c r="O5600" s="1703"/>
      <c r="V5600" s="1703"/>
      <c r="X5600" s="1703"/>
    </row>
    <row r="5601" spans="15:24" x14ac:dyDescent="0.55000000000000004">
      <c r="O5601" s="1703"/>
      <c r="V5601" s="1703"/>
      <c r="X5601" s="1703"/>
    </row>
    <row r="5602" spans="15:24" x14ac:dyDescent="0.55000000000000004">
      <c r="O5602" s="1703"/>
      <c r="V5602" s="1703"/>
      <c r="X5602" s="1703"/>
    </row>
    <row r="5603" spans="15:24" x14ac:dyDescent="0.55000000000000004">
      <c r="O5603" s="1703"/>
      <c r="V5603" s="1703"/>
      <c r="X5603" s="1703"/>
    </row>
    <row r="5604" spans="15:24" x14ac:dyDescent="0.55000000000000004">
      <c r="O5604" s="1703"/>
      <c r="V5604" s="1703"/>
      <c r="X5604" s="1703"/>
    </row>
    <row r="5605" spans="15:24" x14ac:dyDescent="0.55000000000000004">
      <c r="O5605" s="1703"/>
      <c r="V5605" s="1703"/>
      <c r="X5605" s="1703"/>
    </row>
    <row r="5606" spans="15:24" x14ac:dyDescent="0.55000000000000004">
      <c r="O5606" s="1703"/>
      <c r="V5606" s="1703"/>
      <c r="X5606" s="1703"/>
    </row>
    <row r="5607" spans="15:24" x14ac:dyDescent="0.55000000000000004">
      <c r="O5607" s="1703"/>
      <c r="V5607" s="1703"/>
      <c r="X5607" s="1703"/>
    </row>
    <row r="5608" spans="15:24" x14ac:dyDescent="0.55000000000000004">
      <c r="O5608" s="1703"/>
      <c r="V5608" s="1703"/>
      <c r="X5608" s="1703"/>
    </row>
    <row r="5609" spans="15:24" x14ac:dyDescent="0.55000000000000004">
      <c r="O5609" s="1703"/>
      <c r="V5609" s="1703"/>
      <c r="X5609" s="1703"/>
    </row>
    <row r="5610" spans="15:24" x14ac:dyDescent="0.55000000000000004">
      <c r="O5610" s="1703"/>
      <c r="V5610" s="1703"/>
      <c r="X5610" s="1703"/>
    </row>
    <row r="5611" spans="15:24" x14ac:dyDescent="0.55000000000000004">
      <c r="O5611" s="1703"/>
      <c r="V5611" s="1703"/>
      <c r="X5611" s="1703"/>
    </row>
    <row r="5612" spans="15:24" x14ac:dyDescent="0.55000000000000004">
      <c r="O5612" s="1703"/>
      <c r="V5612" s="1703"/>
      <c r="X5612" s="1703"/>
    </row>
    <row r="5613" spans="15:24" x14ac:dyDescent="0.55000000000000004">
      <c r="O5613" s="1703"/>
      <c r="V5613" s="1703"/>
      <c r="X5613" s="1703"/>
    </row>
    <row r="5614" spans="15:24" x14ac:dyDescent="0.55000000000000004">
      <c r="O5614" s="1703"/>
      <c r="V5614" s="1703"/>
      <c r="X5614" s="1703"/>
    </row>
    <row r="5615" spans="15:24" x14ac:dyDescent="0.55000000000000004">
      <c r="O5615" s="1703"/>
      <c r="V5615" s="1703"/>
      <c r="X5615" s="1703"/>
    </row>
    <row r="5616" spans="15:24" x14ac:dyDescent="0.55000000000000004">
      <c r="O5616" s="1703"/>
      <c r="V5616" s="1703"/>
      <c r="X5616" s="1703"/>
    </row>
    <row r="5617" spans="15:24" x14ac:dyDescent="0.55000000000000004">
      <c r="O5617" s="1703"/>
      <c r="V5617" s="1703"/>
      <c r="X5617" s="1703"/>
    </row>
    <row r="5618" spans="15:24" x14ac:dyDescent="0.55000000000000004">
      <c r="O5618" s="1703"/>
      <c r="V5618" s="1703"/>
      <c r="X5618" s="1703"/>
    </row>
    <row r="5619" spans="15:24" x14ac:dyDescent="0.55000000000000004">
      <c r="O5619" s="1703"/>
      <c r="V5619" s="1703"/>
      <c r="X5619" s="1703"/>
    </row>
    <row r="5620" spans="15:24" x14ac:dyDescent="0.55000000000000004">
      <c r="O5620" s="1703"/>
      <c r="V5620" s="1703"/>
      <c r="X5620" s="1703"/>
    </row>
    <row r="5621" spans="15:24" x14ac:dyDescent="0.55000000000000004">
      <c r="O5621" s="1703"/>
      <c r="V5621" s="1703"/>
      <c r="X5621" s="1703"/>
    </row>
    <row r="5622" spans="15:24" x14ac:dyDescent="0.55000000000000004">
      <c r="O5622" s="1703"/>
      <c r="V5622" s="1703"/>
      <c r="X5622" s="1703"/>
    </row>
    <row r="5623" spans="15:24" x14ac:dyDescent="0.55000000000000004">
      <c r="O5623" s="1703"/>
      <c r="V5623" s="1703"/>
      <c r="X5623" s="1703"/>
    </row>
    <row r="5624" spans="15:24" x14ac:dyDescent="0.55000000000000004">
      <c r="O5624" s="1703"/>
      <c r="V5624" s="1703"/>
      <c r="X5624" s="1703"/>
    </row>
    <row r="5625" spans="15:24" x14ac:dyDescent="0.55000000000000004">
      <c r="O5625" s="1703"/>
      <c r="V5625" s="1703"/>
      <c r="X5625" s="1703"/>
    </row>
    <row r="5626" spans="15:24" x14ac:dyDescent="0.55000000000000004">
      <c r="O5626" s="1703"/>
      <c r="V5626" s="1703"/>
      <c r="X5626" s="1703"/>
    </row>
    <row r="5627" spans="15:24" x14ac:dyDescent="0.55000000000000004">
      <c r="O5627" s="1703"/>
      <c r="V5627" s="1703"/>
      <c r="X5627" s="1703"/>
    </row>
    <row r="5628" spans="15:24" x14ac:dyDescent="0.55000000000000004">
      <c r="O5628" s="1703"/>
      <c r="V5628" s="1703"/>
      <c r="X5628" s="1703"/>
    </row>
    <row r="5629" spans="15:24" x14ac:dyDescent="0.55000000000000004">
      <c r="O5629" s="1703"/>
      <c r="V5629" s="1703"/>
      <c r="X5629" s="1703"/>
    </row>
    <row r="5630" spans="15:24" x14ac:dyDescent="0.55000000000000004">
      <c r="O5630" s="1703"/>
      <c r="V5630" s="1703"/>
      <c r="X5630" s="1703"/>
    </row>
    <row r="5631" spans="15:24" x14ac:dyDescent="0.55000000000000004">
      <c r="O5631" s="1703"/>
      <c r="V5631" s="1703"/>
      <c r="X5631" s="1703"/>
    </row>
    <row r="5632" spans="15:24" x14ac:dyDescent="0.55000000000000004">
      <c r="O5632" s="1703"/>
      <c r="V5632" s="1703"/>
      <c r="X5632" s="1703"/>
    </row>
    <row r="5633" spans="15:24" x14ac:dyDescent="0.55000000000000004">
      <c r="O5633" s="1703"/>
      <c r="V5633" s="1703"/>
      <c r="X5633" s="1703"/>
    </row>
    <row r="5634" spans="15:24" x14ac:dyDescent="0.55000000000000004">
      <c r="O5634" s="1703"/>
      <c r="V5634" s="1703"/>
      <c r="X5634" s="1703"/>
    </row>
    <row r="5635" spans="15:24" x14ac:dyDescent="0.55000000000000004">
      <c r="O5635" s="1703"/>
      <c r="V5635" s="1703"/>
      <c r="X5635" s="1703"/>
    </row>
    <row r="5636" spans="15:24" x14ac:dyDescent="0.55000000000000004">
      <c r="O5636" s="1703"/>
      <c r="V5636" s="1703"/>
      <c r="X5636" s="1703"/>
    </row>
    <row r="5637" spans="15:24" x14ac:dyDescent="0.55000000000000004">
      <c r="O5637" s="1703"/>
      <c r="V5637" s="1703"/>
      <c r="X5637" s="1703"/>
    </row>
    <row r="5638" spans="15:24" x14ac:dyDescent="0.55000000000000004">
      <c r="O5638" s="1703"/>
      <c r="V5638" s="1703"/>
      <c r="X5638" s="1703"/>
    </row>
    <row r="5639" spans="15:24" x14ac:dyDescent="0.55000000000000004">
      <c r="O5639" s="1703"/>
      <c r="V5639" s="1703"/>
      <c r="X5639" s="1703"/>
    </row>
    <row r="5640" spans="15:24" x14ac:dyDescent="0.55000000000000004">
      <c r="O5640" s="1703"/>
      <c r="V5640" s="1703"/>
      <c r="X5640" s="1703"/>
    </row>
    <row r="5641" spans="15:24" x14ac:dyDescent="0.55000000000000004">
      <c r="O5641" s="1703"/>
      <c r="V5641" s="1703"/>
      <c r="X5641" s="1703"/>
    </row>
    <row r="5642" spans="15:24" x14ac:dyDescent="0.55000000000000004">
      <c r="O5642" s="1703"/>
      <c r="V5642" s="1703"/>
      <c r="X5642" s="1703"/>
    </row>
    <row r="5643" spans="15:24" x14ac:dyDescent="0.55000000000000004">
      <c r="O5643" s="1703"/>
      <c r="V5643" s="1703"/>
      <c r="X5643" s="1703"/>
    </row>
    <row r="5644" spans="15:24" x14ac:dyDescent="0.55000000000000004">
      <c r="O5644" s="1703"/>
      <c r="V5644" s="1703"/>
      <c r="X5644" s="1703"/>
    </row>
    <row r="5645" spans="15:24" x14ac:dyDescent="0.55000000000000004">
      <c r="O5645" s="1703"/>
      <c r="V5645" s="1703"/>
      <c r="X5645" s="1703"/>
    </row>
    <row r="5646" spans="15:24" x14ac:dyDescent="0.55000000000000004">
      <c r="O5646" s="1703"/>
      <c r="V5646" s="1703"/>
      <c r="X5646" s="1703"/>
    </row>
    <row r="5647" spans="15:24" x14ac:dyDescent="0.55000000000000004">
      <c r="O5647" s="1703"/>
      <c r="V5647" s="1703"/>
      <c r="X5647" s="1703"/>
    </row>
    <row r="5648" spans="15:24" x14ac:dyDescent="0.55000000000000004">
      <c r="O5648" s="1703"/>
      <c r="V5648" s="1703"/>
      <c r="X5648" s="1703"/>
    </row>
    <row r="5649" spans="15:24" x14ac:dyDescent="0.55000000000000004">
      <c r="O5649" s="1703"/>
      <c r="V5649" s="1703"/>
      <c r="X5649" s="1703"/>
    </row>
    <row r="5650" spans="15:24" x14ac:dyDescent="0.55000000000000004">
      <c r="O5650" s="1703"/>
      <c r="V5650" s="1703"/>
      <c r="X5650" s="1703"/>
    </row>
    <row r="5651" spans="15:24" x14ac:dyDescent="0.55000000000000004">
      <c r="O5651" s="1703"/>
      <c r="V5651" s="1703"/>
      <c r="X5651" s="1703"/>
    </row>
    <row r="5652" spans="15:24" x14ac:dyDescent="0.55000000000000004">
      <c r="O5652" s="1703"/>
      <c r="V5652" s="1703"/>
      <c r="X5652" s="1703"/>
    </row>
    <row r="5653" spans="15:24" x14ac:dyDescent="0.55000000000000004">
      <c r="O5653" s="1703"/>
      <c r="V5653" s="1703"/>
      <c r="X5653" s="1703"/>
    </row>
    <row r="5654" spans="15:24" x14ac:dyDescent="0.55000000000000004">
      <c r="O5654" s="1703"/>
      <c r="V5654" s="1703"/>
      <c r="X5654" s="1703"/>
    </row>
    <row r="5655" spans="15:24" x14ac:dyDescent="0.55000000000000004">
      <c r="O5655" s="1703"/>
      <c r="V5655" s="1703"/>
      <c r="X5655" s="1703"/>
    </row>
    <row r="5656" spans="15:24" x14ac:dyDescent="0.55000000000000004">
      <c r="O5656" s="1703"/>
      <c r="V5656" s="1703"/>
      <c r="X5656" s="1703"/>
    </row>
    <row r="5657" spans="15:24" x14ac:dyDescent="0.55000000000000004">
      <c r="O5657" s="1703"/>
      <c r="V5657" s="1703"/>
      <c r="X5657" s="1703"/>
    </row>
    <row r="5658" spans="15:24" x14ac:dyDescent="0.55000000000000004">
      <c r="O5658" s="1703"/>
      <c r="V5658" s="1703"/>
      <c r="X5658" s="1703"/>
    </row>
    <row r="5659" spans="15:24" x14ac:dyDescent="0.55000000000000004">
      <c r="O5659" s="1703"/>
      <c r="V5659" s="1703"/>
      <c r="X5659" s="1703"/>
    </row>
    <row r="5660" spans="15:24" x14ac:dyDescent="0.55000000000000004">
      <c r="O5660" s="1703"/>
      <c r="V5660" s="1703"/>
      <c r="X5660" s="1703"/>
    </row>
    <row r="5661" spans="15:24" x14ac:dyDescent="0.55000000000000004">
      <c r="O5661" s="1703"/>
      <c r="V5661" s="1703"/>
      <c r="X5661" s="1703"/>
    </row>
    <row r="5662" spans="15:24" x14ac:dyDescent="0.55000000000000004">
      <c r="O5662" s="1703"/>
      <c r="V5662" s="1703"/>
      <c r="X5662" s="1703"/>
    </row>
    <row r="5663" spans="15:24" x14ac:dyDescent="0.55000000000000004">
      <c r="O5663" s="1703"/>
      <c r="V5663" s="1703"/>
      <c r="X5663" s="1703"/>
    </row>
    <row r="5664" spans="15:24" x14ac:dyDescent="0.55000000000000004">
      <c r="O5664" s="1703"/>
      <c r="V5664" s="1703"/>
      <c r="X5664" s="1703"/>
    </row>
    <row r="5665" spans="15:24" x14ac:dyDescent="0.55000000000000004">
      <c r="O5665" s="1703"/>
      <c r="V5665" s="1703"/>
      <c r="X5665" s="1703"/>
    </row>
    <row r="5666" spans="15:24" x14ac:dyDescent="0.55000000000000004">
      <c r="O5666" s="1703"/>
      <c r="V5666" s="1703"/>
      <c r="X5666" s="1703"/>
    </row>
    <row r="5667" spans="15:24" x14ac:dyDescent="0.55000000000000004">
      <c r="O5667" s="1703"/>
      <c r="V5667" s="1703"/>
      <c r="X5667" s="1703"/>
    </row>
    <row r="5668" spans="15:24" x14ac:dyDescent="0.55000000000000004">
      <c r="O5668" s="1703"/>
      <c r="V5668" s="1703"/>
      <c r="X5668" s="1703"/>
    </row>
    <row r="5669" spans="15:24" x14ac:dyDescent="0.55000000000000004">
      <c r="O5669" s="1703"/>
      <c r="V5669" s="1703"/>
      <c r="X5669" s="1703"/>
    </row>
    <row r="5670" spans="15:24" x14ac:dyDescent="0.55000000000000004">
      <c r="O5670" s="1703"/>
      <c r="V5670" s="1703"/>
      <c r="X5670" s="1703"/>
    </row>
    <row r="5671" spans="15:24" x14ac:dyDescent="0.55000000000000004">
      <c r="O5671" s="1703"/>
      <c r="V5671" s="1703"/>
      <c r="X5671" s="1703"/>
    </row>
    <row r="5672" spans="15:24" x14ac:dyDescent="0.55000000000000004">
      <c r="O5672" s="1703"/>
      <c r="V5672" s="1703"/>
      <c r="X5672" s="1703"/>
    </row>
    <row r="5673" spans="15:24" x14ac:dyDescent="0.55000000000000004">
      <c r="O5673" s="1703"/>
      <c r="V5673" s="1703"/>
      <c r="X5673" s="1703"/>
    </row>
    <row r="5674" spans="15:24" x14ac:dyDescent="0.55000000000000004">
      <c r="O5674" s="1703"/>
      <c r="V5674" s="1703"/>
      <c r="X5674" s="1703"/>
    </row>
    <row r="5675" spans="15:24" x14ac:dyDescent="0.55000000000000004">
      <c r="O5675" s="1703"/>
      <c r="V5675" s="1703"/>
      <c r="X5675" s="1703"/>
    </row>
    <row r="5676" spans="15:24" x14ac:dyDescent="0.55000000000000004">
      <c r="O5676" s="1703"/>
      <c r="V5676" s="1703"/>
      <c r="X5676" s="1703"/>
    </row>
    <row r="5677" spans="15:24" x14ac:dyDescent="0.55000000000000004">
      <c r="O5677" s="1703"/>
      <c r="V5677" s="1703"/>
      <c r="X5677" s="1703"/>
    </row>
    <row r="5678" spans="15:24" x14ac:dyDescent="0.55000000000000004">
      <c r="O5678" s="1703"/>
      <c r="V5678" s="1703"/>
      <c r="X5678" s="1703"/>
    </row>
    <row r="5679" spans="15:24" x14ac:dyDescent="0.55000000000000004">
      <c r="O5679" s="1703"/>
      <c r="V5679" s="1703"/>
      <c r="X5679" s="1703"/>
    </row>
    <row r="5680" spans="15:24" x14ac:dyDescent="0.55000000000000004">
      <c r="O5680" s="1703"/>
      <c r="V5680" s="1703"/>
      <c r="X5680" s="1703"/>
    </row>
    <row r="5681" spans="15:24" x14ac:dyDescent="0.55000000000000004">
      <c r="O5681" s="1703"/>
      <c r="V5681" s="1703"/>
      <c r="X5681" s="1703"/>
    </row>
    <row r="5682" spans="15:24" x14ac:dyDescent="0.55000000000000004">
      <c r="O5682" s="1703"/>
      <c r="V5682" s="1703"/>
      <c r="X5682" s="1703"/>
    </row>
    <row r="5683" spans="15:24" x14ac:dyDescent="0.55000000000000004">
      <c r="O5683" s="1703"/>
      <c r="V5683" s="1703"/>
      <c r="X5683" s="1703"/>
    </row>
    <row r="5684" spans="15:24" x14ac:dyDescent="0.55000000000000004">
      <c r="O5684" s="1703"/>
      <c r="V5684" s="1703"/>
      <c r="X5684" s="1703"/>
    </row>
    <row r="5685" spans="15:24" x14ac:dyDescent="0.55000000000000004">
      <c r="O5685" s="1703"/>
      <c r="V5685" s="1703"/>
      <c r="X5685" s="1703"/>
    </row>
    <row r="5686" spans="15:24" x14ac:dyDescent="0.55000000000000004">
      <c r="O5686" s="1703"/>
      <c r="V5686" s="1703"/>
      <c r="X5686" s="1703"/>
    </row>
    <row r="5687" spans="15:24" x14ac:dyDescent="0.55000000000000004">
      <c r="O5687" s="1703"/>
      <c r="V5687" s="1703"/>
      <c r="X5687" s="1703"/>
    </row>
    <row r="5688" spans="15:24" x14ac:dyDescent="0.55000000000000004">
      <c r="O5688" s="1703"/>
      <c r="V5688" s="1703"/>
      <c r="X5688" s="1703"/>
    </row>
    <row r="5689" spans="15:24" x14ac:dyDescent="0.55000000000000004">
      <c r="O5689" s="1703"/>
      <c r="V5689" s="1703"/>
      <c r="X5689" s="1703"/>
    </row>
    <row r="5690" spans="15:24" x14ac:dyDescent="0.55000000000000004">
      <c r="O5690" s="1703"/>
      <c r="V5690" s="1703"/>
      <c r="X5690" s="1703"/>
    </row>
    <row r="5691" spans="15:24" x14ac:dyDescent="0.55000000000000004">
      <c r="O5691" s="1703"/>
      <c r="V5691" s="1703"/>
      <c r="X5691" s="1703"/>
    </row>
    <row r="5692" spans="15:24" x14ac:dyDescent="0.55000000000000004">
      <c r="O5692" s="1703"/>
      <c r="V5692" s="1703"/>
      <c r="X5692" s="1703"/>
    </row>
    <row r="5693" spans="15:24" x14ac:dyDescent="0.55000000000000004">
      <c r="O5693" s="1703"/>
      <c r="V5693" s="1703"/>
      <c r="X5693" s="1703"/>
    </row>
    <row r="5694" spans="15:24" x14ac:dyDescent="0.55000000000000004">
      <c r="O5694" s="1703"/>
      <c r="V5694" s="1703"/>
      <c r="X5694" s="1703"/>
    </row>
    <row r="5695" spans="15:24" x14ac:dyDescent="0.55000000000000004">
      <c r="O5695" s="1703"/>
      <c r="V5695" s="1703"/>
      <c r="X5695" s="1703"/>
    </row>
    <row r="5696" spans="15:24" x14ac:dyDescent="0.55000000000000004">
      <c r="O5696" s="1703"/>
      <c r="V5696" s="1703"/>
      <c r="X5696" s="1703"/>
    </row>
    <row r="5697" spans="15:24" x14ac:dyDescent="0.55000000000000004">
      <c r="O5697" s="1703"/>
      <c r="V5697" s="1703"/>
      <c r="X5697" s="1703"/>
    </row>
    <row r="5698" spans="15:24" x14ac:dyDescent="0.55000000000000004">
      <c r="O5698" s="1703"/>
      <c r="V5698" s="1703"/>
      <c r="X5698" s="1703"/>
    </row>
    <row r="5699" spans="15:24" x14ac:dyDescent="0.55000000000000004">
      <c r="O5699" s="1703"/>
      <c r="V5699" s="1703"/>
      <c r="X5699" s="1703"/>
    </row>
    <row r="5700" spans="15:24" x14ac:dyDescent="0.55000000000000004">
      <c r="O5700" s="1703"/>
      <c r="V5700" s="1703"/>
      <c r="X5700" s="1703"/>
    </row>
    <row r="5701" spans="15:24" x14ac:dyDescent="0.55000000000000004">
      <c r="O5701" s="1703"/>
      <c r="V5701" s="1703"/>
      <c r="X5701" s="1703"/>
    </row>
    <row r="5702" spans="15:24" x14ac:dyDescent="0.55000000000000004">
      <c r="O5702" s="1703"/>
      <c r="V5702" s="1703"/>
      <c r="X5702" s="1703"/>
    </row>
    <row r="5703" spans="15:24" x14ac:dyDescent="0.55000000000000004">
      <c r="O5703" s="1703"/>
      <c r="V5703" s="1703"/>
      <c r="X5703" s="1703"/>
    </row>
    <row r="5704" spans="15:24" x14ac:dyDescent="0.55000000000000004">
      <c r="O5704" s="1703"/>
      <c r="V5704" s="1703"/>
      <c r="X5704" s="1703"/>
    </row>
    <row r="5705" spans="15:24" x14ac:dyDescent="0.55000000000000004">
      <c r="O5705" s="1703"/>
      <c r="V5705" s="1703"/>
      <c r="X5705" s="1703"/>
    </row>
    <row r="5706" spans="15:24" x14ac:dyDescent="0.55000000000000004">
      <c r="O5706" s="1703"/>
      <c r="V5706" s="1703"/>
      <c r="X5706" s="1703"/>
    </row>
    <row r="5707" spans="15:24" x14ac:dyDescent="0.55000000000000004">
      <c r="O5707" s="1703"/>
      <c r="V5707" s="1703"/>
      <c r="X5707" s="1703"/>
    </row>
    <row r="5708" spans="15:24" x14ac:dyDescent="0.55000000000000004">
      <c r="O5708" s="1703"/>
      <c r="V5708" s="1703"/>
      <c r="X5708" s="1703"/>
    </row>
    <row r="5709" spans="15:24" x14ac:dyDescent="0.55000000000000004">
      <c r="O5709" s="1703"/>
      <c r="V5709" s="1703"/>
      <c r="X5709" s="1703"/>
    </row>
    <row r="5710" spans="15:24" x14ac:dyDescent="0.55000000000000004">
      <c r="O5710" s="1703"/>
      <c r="V5710" s="1703"/>
      <c r="X5710" s="1703"/>
    </row>
    <row r="5711" spans="15:24" x14ac:dyDescent="0.55000000000000004">
      <c r="O5711" s="1703"/>
      <c r="V5711" s="1703"/>
      <c r="X5711" s="1703"/>
    </row>
    <row r="5712" spans="15:24" x14ac:dyDescent="0.55000000000000004">
      <c r="O5712" s="1703"/>
      <c r="V5712" s="1703"/>
      <c r="X5712" s="1703"/>
    </row>
    <row r="5713" spans="15:24" x14ac:dyDescent="0.55000000000000004">
      <c r="O5713" s="1703"/>
      <c r="V5713" s="1703"/>
      <c r="X5713" s="1703"/>
    </row>
    <row r="5714" spans="15:24" x14ac:dyDescent="0.55000000000000004">
      <c r="O5714" s="1703"/>
      <c r="V5714" s="1703"/>
      <c r="X5714" s="1703"/>
    </row>
    <row r="5715" spans="15:24" x14ac:dyDescent="0.55000000000000004">
      <c r="O5715" s="1703"/>
      <c r="V5715" s="1703"/>
      <c r="X5715" s="1703"/>
    </row>
    <row r="5716" spans="15:24" x14ac:dyDescent="0.55000000000000004">
      <c r="O5716" s="1703"/>
      <c r="V5716" s="1703"/>
      <c r="X5716" s="1703"/>
    </row>
    <row r="5717" spans="15:24" x14ac:dyDescent="0.55000000000000004">
      <c r="O5717" s="1703"/>
      <c r="V5717" s="1703"/>
      <c r="X5717" s="1703"/>
    </row>
    <row r="5718" spans="15:24" x14ac:dyDescent="0.55000000000000004">
      <c r="O5718" s="1703"/>
      <c r="V5718" s="1703"/>
      <c r="X5718" s="1703"/>
    </row>
    <row r="5719" spans="15:24" x14ac:dyDescent="0.55000000000000004">
      <c r="O5719" s="1703"/>
      <c r="V5719" s="1703"/>
      <c r="X5719" s="1703"/>
    </row>
    <row r="5720" spans="15:24" x14ac:dyDescent="0.55000000000000004">
      <c r="O5720" s="1703"/>
      <c r="V5720" s="1703"/>
      <c r="X5720" s="1703"/>
    </row>
    <row r="5721" spans="15:24" x14ac:dyDescent="0.55000000000000004">
      <c r="O5721" s="1703"/>
      <c r="V5721" s="1703"/>
      <c r="X5721" s="1703"/>
    </row>
    <row r="5722" spans="15:24" x14ac:dyDescent="0.55000000000000004">
      <c r="O5722" s="1703"/>
      <c r="V5722" s="1703"/>
      <c r="X5722" s="1703"/>
    </row>
    <row r="5723" spans="15:24" x14ac:dyDescent="0.55000000000000004">
      <c r="O5723" s="1703"/>
      <c r="V5723" s="1703"/>
      <c r="X5723" s="1703"/>
    </row>
    <row r="5724" spans="15:24" x14ac:dyDescent="0.55000000000000004">
      <c r="O5724" s="1703"/>
      <c r="V5724" s="1703"/>
      <c r="X5724" s="1703"/>
    </row>
    <row r="5725" spans="15:24" x14ac:dyDescent="0.55000000000000004">
      <c r="O5725" s="1703"/>
      <c r="V5725" s="1703"/>
      <c r="X5725" s="1703"/>
    </row>
    <row r="5726" spans="15:24" x14ac:dyDescent="0.55000000000000004">
      <c r="O5726" s="1703"/>
      <c r="V5726" s="1703"/>
      <c r="X5726" s="1703"/>
    </row>
    <row r="5727" spans="15:24" x14ac:dyDescent="0.55000000000000004">
      <c r="O5727" s="1703"/>
      <c r="V5727" s="1703"/>
      <c r="X5727" s="1703"/>
    </row>
    <row r="5728" spans="15:24" x14ac:dyDescent="0.55000000000000004">
      <c r="O5728" s="1703"/>
      <c r="V5728" s="1703"/>
      <c r="X5728" s="1703"/>
    </row>
    <row r="5729" spans="15:24" x14ac:dyDescent="0.55000000000000004">
      <c r="O5729" s="1703"/>
      <c r="V5729" s="1703"/>
      <c r="X5729" s="1703"/>
    </row>
    <row r="5730" spans="15:24" x14ac:dyDescent="0.55000000000000004">
      <c r="O5730" s="1703"/>
      <c r="V5730" s="1703"/>
      <c r="X5730" s="1703"/>
    </row>
    <row r="5731" spans="15:24" x14ac:dyDescent="0.55000000000000004">
      <c r="O5731" s="1703"/>
      <c r="V5731" s="1703"/>
      <c r="X5731" s="1703"/>
    </row>
    <row r="5732" spans="15:24" x14ac:dyDescent="0.55000000000000004">
      <c r="O5732" s="1703"/>
      <c r="V5732" s="1703"/>
      <c r="X5732" s="1703"/>
    </row>
    <row r="5733" spans="15:24" x14ac:dyDescent="0.55000000000000004">
      <c r="O5733" s="1703"/>
      <c r="V5733" s="1703"/>
      <c r="X5733" s="1703"/>
    </row>
    <row r="5734" spans="15:24" x14ac:dyDescent="0.55000000000000004">
      <c r="O5734" s="1703"/>
      <c r="V5734" s="1703"/>
      <c r="X5734" s="1703"/>
    </row>
    <row r="5735" spans="15:24" x14ac:dyDescent="0.55000000000000004">
      <c r="O5735" s="1703"/>
      <c r="V5735" s="1703"/>
      <c r="X5735" s="1703"/>
    </row>
    <row r="5736" spans="15:24" x14ac:dyDescent="0.55000000000000004">
      <c r="O5736" s="1703"/>
      <c r="V5736" s="1703"/>
      <c r="X5736" s="1703"/>
    </row>
    <row r="5737" spans="15:24" x14ac:dyDescent="0.55000000000000004">
      <c r="O5737" s="1703"/>
      <c r="V5737" s="1703"/>
      <c r="X5737" s="1703"/>
    </row>
    <row r="5738" spans="15:24" x14ac:dyDescent="0.55000000000000004">
      <c r="O5738" s="1703"/>
      <c r="V5738" s="1703"/>
      <c r="X5738" s="1703"/>
    </row>
    <row r="5739" spans="15:24" x14ac:dyDescent="0.55000000000000004">
      <c r="O5739" s="1703"/>
      <c r="V5739" s="1703"/>
      <c r="X5739" s="1703"/>
    </row>
    <row r="5740" spans="15:24" x14ac:dyDescent="0.55000000000000004">
      <c r="O5740" s="1703"/>
      <c r="V5740" s="1703"/>
      <c r="X5740" s="1703"/>
    </row>
    <row r="5741" spans="15:24" x14ac:dyDescent="0.55000000000000004">
      <c r="O5741" s="1703"/>
      <c r="V5741" s="1703"/>
      <c r="X5741" s="1703"/>
    </row>
    <row r="5742" spans="15:24" x14ac:dyDescent="0.55000000000000004">
      <c r="O5742" s="1703"/>
      <c r="V5742" s="1703"/>
      <c r="X5742" s="1703"/>
    </row>
    <row r="5743" spans="15:24" x14ac:dyDescent="0.55000000000000004">
      <c r="O5743" s="1703"/>
      <c r="V5743" s="1703"/>
      <c r="X5743" s="1703"/>
    </row>
    <row r="5744" spans="15:24" x14ac:dyDescent="0.55000000000000004">
      <c r="O5744" s="1703"/>
      <c r="V5744" s="1703"/>
      <c r="X5744" s="1703"/>
    </row>
    <row r="5745" spans="15:24" x14ac:dyDescent="0.55000000000000004">
      <c r="O5745" s="1703"/>
      <c r="V5745" s="1703"/>
      <c r="X5745" s="1703"/>
    </row>
    <row r="5746" spans="15:24" x14ac:dyDescent="0.55000000000000004">
      <c r="O5746" s="1703"/>
      <c r="V5746" s="1703"/>
      <c r="X5746" s="1703"/>
    </row>
    <row r="5747" spans="15:24" x14ac:dyDescent="0.55000000000000004">
      <c r="O5747" s="1703"/>
      <c r="V5747" s="1703"/>
      <c r="X5747" s="1703"/>
    </row>
    <row r="5748" spans="15:24" x14ac:dyDescent="0.55000000000000004">
      <c r="O5748" s="1703"/>
      <c r="V5748" s="1703"/>
      <c r="X5748" s="1703"/>
    </row>
    <row r="5749" spans="15:24" x14ac:dyDescent="0.55000000000000004">
      <c r="O5749" s="1703"/>
      <c r="V5749" s="1703"/>
      <c r="X5749" s="1703"/>
    </row>
    <row r="5750" spans="15:24" x14ac:dyDescent="0.55000000000000004">
      <c r="O5750" s="1703"/>
      <c r="V5750" s="1703"/>
      <c r="X5750" s="1703"/>
    </row>
    <row r="5751" spans="15:24" x14ac:dyDescent="0.55000000000000004">
      <c r="O5751" s="1703"/>
      <c r="V5751" s="1703"/>
      <c r="X5751" s="1703"/>
    </row>
    <row r="5752" spans="15:24" x14ac:dyDescent="0.55000000000000004">
      <c r="O5752" s="1703"/>
      <c r="V5752" s="1703"/>
      <c r="X5752" s="1703"/>
    </row>
    <row r="5753" spans="15:24" x14ac:dyDescent="0.55000000000000004">
      <c r="O5753" s="1703"/>
      <c r="V5753" s="1703"/>
      <c r="X5753" s="1703"/>
    </row>
    <row r="5754" spans="15:24" x14ac:dyDescent="0.55000000000000004">
      <c r="O5754" s="1703"/>
      <c r="V5754" s="1703"/>
      <c r="X5754" s="1703"/>
    </row>
    <row r="5755" spans="15:24" x14ac:dyDescent="0.55000000000000004">
      <c r="O5755" s="1703"/>
      <c r="V5755" s="1703"/>
      <c r="X5755" s="1703"/>
    </row>
    <row r="5756" spans="15:24" x14ac:dyDescent="0.55000000000000004">
      <c r="O5756" s="1703"/>
      <c r="V5756" s="1703"/>
      <c r="X5756" s="1703"/>
    </row>
    <row r="5757" spans="15:24" x14ac:dyDescent="0.55000000000000004">
      <c r="O5757" s="1703"/>
      <c r="V5757" s="1703"/>
      <c r="X5757" s="1703"/>
    </row>
    <row r="5758" spans="15:24" x14ac:dyDescent="0.55000000000000004">
      <c r="O5758" s="1703"/>
      <c r="V5758" s="1703"/>
      <c r="X5758" s="1703"/>
    </row>
    <row r="5759" spans="15:24" x14ac:dyDescent="0.55000000000000004">
      <c r="O5759" s="1703"/>
      <c r="V5759" s="1703"/>
      <c r="X5759" s="1703"/>
    </row>
    <row r="5760" spans="15:24" x14ac:dyDescent="0.55000000000000004">
      <c r="O5760" s="1703"/>
      <c r="V5760" s="1703"/>
      <c r="X5760" s="1703"/>
    </row>
    <row r="5761" spans="15:24" x14ac:dyDescent="0.55000000000000004">
      <c r="O5761" s="1703"/>
      <c r="V5761" s="1703"/>
      <c r="X5761" s="1703"/>
    </row>
    <row r="5762" spans="15:24" x14ac:dyDescent="0.55000000000000004">
      <c r="O5762" s="1703"/>
      <c r="V5762" s="1703"/>
      <c r="X5762" s="1703"/>
    </row>
    <row r="5763" spans="15:24" x14ac:dyDescent="0.55000000000000004">
      <c r="O5763" s="1703"/>
      <c r="V5763" s="1703"/>
      <c r="X5763" s="1703"/>
    </row>
    <row r="5764" spans="15:24" x14ac:dyDescent="0.55000000000000004">
      <c r="O5764" s="1703"/>
      <c r="V5764" s="1703"/>
      <c r="X5764" s="1703"/>
    </row>
    <row r="5765" spans="15:24" x14ac:dyDescent="0.55000000000000004">
      <c r="O5765" s="1703"/>
      <c r="V5765" s="1703"/>
      <c r="X5765" s="1703"/>
    </row>
    <row r="5766" spans="15:24" x14ac:dyDescent="0.55000000000000004">
      <c r="O5766" s="1703"/>
      <c r="V5766" s="1703"/>
      <c r="X5766" s="1703"/>
    </row>
    <row r="5767" spans="15:24" x14ac:dyDescent="0.55000000000000004">
      <c r="O5767" s="1703"/>
      <c r="V5767" s="1703"/>
      <c r="X5767" s="1703"/>
    </row>
    <row r="5768" spans="15:24" x14ac:dyDescent="0.55000000000000004">
      <c r="O5768" s="1703"/>
      <c r="V5768" s="1703"/>
      <c r="X5768" s="1703"/>
    </row>
    <row r="5769" spans="15:24" x14ac:dyDescent="0.55000000000000004">
      <c r="O5769" s="1703"/>
      <c r="V5769" s="1703"/>
      <c r="X5769" s="1703"/>
    </row>
    <row r="5770" spans="15:24" x14ac:dyDescent="0.55000000000000004">
      <c r="O5770" s="1703"/>
      <c r="V5770" s="1703"/>
      <c r="X5770" s="1703"/>
    </row>
    <row r="5771" spans="15:24" x14ac:dyDescent="0.55000000000000004">
      <c r="O5771" s="1703"/>
      <c r="V5771" s="1703"/>
      <c r="X5771" s="1703"/>
    </row>
    <row r="5772" spans="15:24" x14ac:dyDescent="0.55000000000000004">
      <c r="O5772" s="1703"/>
      <c r="V5772" s="1703"/>
      <c r="X5772" s="1703"/>
    </row>
    <row r="5773" spans="15:24" x14ac:dyDescent="0.55000000000000004">
      <c r="O5773" s="1703"/>
      <c r="V5773" s="1703"/>
      <c r="X5773" s="1703"/>
    </row>
    <row r="5774" spans="15:24" x14ac:dyDescent="0.55000000000000004">
      <c r="O5774" s="1703"/>
      <c r="V5774" s="1703"/>
      <c r="X5774" s="1703"/>
    </row>
    <row r="5775" spans="15:24" x14ac:dyDescent="0.55000000000000004">
      <c r="O5775" s="1703"/>
      <c r="V5775" s="1703"/>
      <c r="X5775" s="1703"/>
    </row>
    <row r="5776" spans="15:24" x14ac:dyDescent="0.55000000000000004">
      <c r="O5776" s="1703"/>
      <c r="V5776" s="1703"/>
      <c r="X5776" s="1703"/>
    </row>
    <row r="5777" spans="15:24" x14ac:dyDescent="0.55000000000000004">
      <c r="O5777" s="1703"/>
      <c r="V5777" s="1703"/>
      <c r="X5777" s="1703"/>
    </row>
    <row r="5778" spans="15:24" x14ac:dyDescent="0.55000000000000004">
      <c r="O5778" s="1703"/>
      <c r="V5778" s="1703"/>
      <c r="X5778" s="1703"/>
    </row>
    <row r="5779" spans="15:24" x14ac:dyDescent="0.55000000000000004">
      <c r="O5779" s="1703"/>
      <c r="V5779" s="1703"/>
      <c r="X5779" s="1703"/>
    </row>
    <row r="5780" spans="15:24" x14ac:dyDescent="0.55000000000000004">
      <c r="O5780" s="1703"/>
      <c r="V5780" s="1703"/>
      <c r="X5780" s="1703"/>
    </row>
    <row r="5781" spans="15:24" x14ac:dyDescent="0.55000000000000004">
      <c r="O5781" s="1703"/>
      <c r="V5781" s="1703"/>
      <c r="X5781" s="1703"/>
    </row>
    <row r="5782" spans="15:24" x14ac:dyDescent="0.55000000000000004">
      <c r="O5782" s="1703"/>
      <c r="V5782" s="1703"/>
      <c r="X5782" s="1703"/>
    </row>
    <row r="5783" spans="15:24" x14ac:dyDescent="0.55000000000000004">
      <c r="O5783" s="1703"/>
      <c r="V5783" s="1703"/>
      <c r="X5783" s="1703"/>
    </row>
    <row r="5784" spans="15:24" x14ac:dyDescent="0.55000000000000004">
      <c r="O5784" s="1703"/>
      <c r="V5784" s="1703"/>
      <c r="X5784" s="1703"/>
    </row>
    <row r="5785" spans="15:24" x14ac:dyDescent="0.55000000000000004">
      <c r="O5785" s="1703"/>
      <c r="V5785" s="1703"/>
      <c r="X5785" s="1703"/>
    </row>
    <row r="5786" spans="15:24" x14ac:dyDescent="0.55000000000000004">
      <c r="O5786" s="1703"/>
      <c r="V5786" s="1703"/>
      <c r="X5786" s="1703"/>
    </row>
    <row r="5787" spans="15:24" x14ac:dyDescent="0.55000000000000004">
      <c r="O5787" s="1703"/>
      <c r="V5787" s="1703"/>
      <c r="X5787" s="1703"/>
    </row>
    <row r="5788" spans="15:24" x14ac:dyDescent="0.55000000000000004">
      <c r="O5788" s="1703"/>
      <c r="V5788" s="1703"/>
      <c r="X5788" s="1703"/>
    </row>
    <row r="5789" spans="15:24" x14ac:dyDescent="0.55000000000000004">
      <c r="O5789" s="1703"/>
      <c r="V5789" s="1703"/>
      <c r="X5789" s="1703"/>
    </row>
    <row r="5790" spans="15:24" x14ac:dyDescent="0.55000000000000004">
      <c r="O5790" s="1703"/>
      <c r="V5790" s="1703"/>
      <c r="X5790" s="1703"/>
    </row>
    <row r="5791" spans="15:24" x14ac:dyDescent="0.55000000000000004">
      <c r="O5791" s="1703"/>
      <c r="V5791" s="1703"/>
      <c r="X5791" s="1703"/>
    </row>
    <row r="5792" spans="15:24" x14ac:dyDescent="0.55000000000000004">
      <c r="O5792" s="1703"/>
      <c r="V5792" s="1703"/>
      <c r="X5792" s="1703"/>
    </row>
    <row r="5793" spans="15:24" x14ac:dyDescent="0.55000000000000004">
      <c r="O5793" s="1703"/>
      <c r="V5793" s="1703"/>
      <c r="X5793" s="1703"/>
    </row>
    <row r="5794" spans="15:24" x14ac:dyDescent="0.55000000000000004">
      <c r="O5794" s="1703"/>
      <c r="V5794" s="1703"/>
      <c r="X5794" s="1703"/>
    </row>
    <row r="5795" spans="15:24" x14ac:dyDescent="0.55000000000000004">
      <c r="O5795" s="1703"/>
      <c r="V5795" s="1703"/>
      <c r="X5795" s="1703"/>
    </row>
    <row r="5796" spans="15:24" x14ac:dyDescent="0.55000000000000004">
      <c r="O5796" s="1703"/>
      <c r="V5796" s="1703"/>
      <c r="X5796" s="1703"/>
    </row>
    <row r="5797" spans="15:24" x14ac:dyDescent="0.55000000000000004">
      <c r="O5797" s="1703"/>
      <c r="V5797" s="1703"/>
      <c r="X5797" s="1703"/>
    </row>
    <row r="5798" spans="15:24" x14ac:dyDescent="0.55000000000000004">
      <c r="O5798" s="1703"/>
      <c r="V5798" s="1703"/>
      <c r="X5798" s="1703"/>
    </row>
    <row r="5799" spans="15:24" x14ac:dyDescent="0.55000000000000004">
      <c r="O5799" s="1703"/>
      <c r="V5799" s="1703"/>
      <c r="X5799" s="1703"/>
    </row>
    <row r="5800" spans="15:24" x14ac:dyDescent="0.55000000000000004">
      <c r="O5800" s="1703"/>
      <c r="V5800" s="1703"/>
      <c r="X5800" s="1703"/>
    </row>
    <row r="5801" spans="15:24" x14ac:dyDescent="0.55000000000000004">
      <c r="O5801" s="1703"/>
      <c r="V5801" s="1703"/>
      <c r="X5801" s="1703"/>
    </row>
    <row r="5802" spans="15:24" x14ac:dyDescent="0.55000000000000004">
      <c r="O5802" s="1703"/>
      <c r="V5802" s="1703"/>
      <c r="X5802" s="1703"/>
    </row>
    <row r="5803" spans="15:24" x14ac:dyDescent="0.55000000000000004">
      <c r="O5803" s="1703"/>
      <c r="V5803" s="1703"/>
      <c r="X5803" s="1703"/>
    </row>
    <row r="5804" spans="15:24" x14ac:dyDescent="0.55000000000000004">
      <c r="O5804" s="1703"/>
      <c r="V5804" s="1703"/>
      <c r="X5804" s="1703"/>
    </row>
    <row r="5805" spans="15:24" x14ac:dyDescent="0.55000000000000004">
      <c r="O5805" s="1703"/>
      <c r="V5805" s="1703"/>
      <c r="X5805" s="1703"/>
    </row>
    <row r="5806" spans="15:24" x14ac:dyDescent="0.55000000000000004">
      <c r="O5806" s="1703"/>
      <c r="V5806" s="1703"/>
      <c r="X5806" s="1703"/>
    </row>
    <row r="5807" spans="15:24" x14ac:dyDescent="0.55000000000000004">
      <c r="O5807" s="1703"/>
      <c r="V5807" s="1703"/>
      <c r="X5807" s="1703"/>
    </row>
    <row r="5808" spans="15:24" x14ac:dyDescent="0.55000000000000004">
      <c r="O5808" s="1703"/>
      <c r="V5808" s="1703"/>
      <c r="X5808" s="1703"/>
    </row>
    <row r="5809" spans="15:24" x14ac:dyDescent="0.55000000000000004">
      <c r="O5809" s="1703"/>
      <c r="V5809" s="1703"/>
      <c r="X5809" s="1703"/>
    </row>
    <row r="5810" spans="15:24" x14ac:dyDescent="0.55000000000000004">
      <c r="O5810" s="1703"/>
      <c r="V5810" s="1703"/>
      <c r="X5810" s="1703"/>
    </row>
    <row r="5811" spans="15:24" x14ac:dyDescent="0.55000000000000004">
      <c r="O5811" s="1703"/>
      <c r="V5811" s="1703"/>
      <c r="X5811" s="1703"/>
    </row>
    <row r="5812" spans="15:24" x14ac:dyDescent="0.55000000000000004">
      <c r="O5812" s="1703"/>
      <c r="V5812" s="1703"/>
      <c r="X5812" s="1703"/>
    </row>
    <row r="5813" spans="15:24" x14ac:dyDescent="0.55000000000000004">
      <c r="O5813" s="1703"/>
      <c r="V5813" s="1703"/>
      <c r="X5813" s="1703"/>
    </row>
    <row r="5814" spans="15:24" x14ac:dyDescent="0.55000000000000004">
      <c r="O5814" s="1703"/>
      <c r="V5814" s="1703"/>
      <c r="X5814" s="1703"/>
    </row>
    <row r="5815" spans="15:24" x14ac:dyDescent="0.55000000000000004">
      <c r="O5815" s="1703"/>
      <c r="V5815" s="1703"/>
      <c r="X5815" s="1703"/>
    </row>
    <row r="5816" spans="15:24" x14ac:dyDescent="0.55000000000000004">
      <c r="O5816" s="1703"/>
      <c r="V5816" s="1703"/>
      <c r="X5816" s="1703"/>
    </row>
    <row r="5817" spans="15:24" x14ac:dyDescent="0.55000000000000004">
      <c r="O5817" s="1703"/>
      <c r="V5817" s="1703"/>
      <c r="X5817" s="1703"/>
    </row>
    <row r="5818" spans="15:24" x14ac:dyDescent="0.55000000000000004">
      <c r="O5818" s="1703"/>
      <c r="V5818" s="1703"/>
      <c r="X5818" s="1703"/>
    </row>
    <row r="5819" spans="15:24" x14ac:dyDescent="0.55000000000000004">
      <c r="O5819" s="1703"/>
      <c r="V5819" s="1703"/>
      <c r="X5819" s="1703"/>
    </row>
    <row r="5820" spans="15:24" x14ac:dyDescent="0.55000000000000004">
      <c r="O5820" s="1703"/>
      <c r="V5820" s="1703"/>
      <c r="X5820" s="1703"/>
    </row>
    <row r="5821" spans="15:24" x14ac:dyDescent="0.55000000000000004">
      <c r="O5821" s="1703"/>
      <c r="V5821" s="1703"/>
      <c r="X5821" s="1703"/>
    </row>
    <row r="5822" spans="15:24" x14ac:dyDescent="0.55000000000000004">
      <c r="O5822" s="1703"/>
      <c r="V5822" s="1703"/>
      <c r="X5822" s="1703"/>
    </row>
    <row r="5823" spans="15:24" x14ac:dyDescent="0.55000000000000004">
      <c r="O5823" s="1703"/>
      <c r="V5823" s="1703"/>
      <c r="X5823" s="1703"/>
    </row>
    <row r="5824" spans="15:24" x14ac:dyDescent="0.55000000000000004">
      <c r="O5824" s="1703"/>
      <c r="V5824" s="1703"/>
      <c r="X5824" s="1703"/>
    </row>
    <row r="5825" spans="15:24" x14ac:dyDescent="0.55000000000000004">
      <c r="O5825" s="1703"/>
      <c r="V5825" s="1703"/>
      <c r="X5825" s="1703"/>
    </row>
    <row r="5826" spans="15:24" x14ac:dyDescent="0.55000000000000004">
      <c r="O5826" s="1703"/>
      <c r="V5826" s="1703"/>
      <c r="X5826" s="1703"/>
    </row>
    <row r="5827" spans="15:24" x14ac:dyDescent="0.55000000000000004">
      <c r="O5827" s="1703"/>
      <c r="V5827" s="1703"/>
      <c r="X5827" s="1703"/>
    </row>
    <row r="5828" spans="15:24" x14ac:dyDescent="0.55000000000000004">
      <c r="O5828" s="1703"/>
      <c r="V5828" s="1703"/>
      <c r="X5828" s="1703"/>
    </row>
    <row r="5829" spans="15:24" x14ac:dyDescent="0.55000000000000004">
      <c r="O5829" s="1703"/>
      <c r="V5829" s="1703"/>
      <c r="X5829" s="1703"/>
    </row>
    <row r="5830" spans="15:24" x14ac:dyDescent="0.55000000000000004">
      <c r="O5830" s="1703"/>
      <c r="V5830" s="1703"/>
      <c r="X5830" s="1703"/>
    </row>
    <row r="5831" spans="15:24" x14ac:dyDescent="0.55000000000000004">
      <c r="O5831" s="1703"/>
      <c r="V5831" s="1703"/>
      <c r="X5831" s="1703"/>
    </row>
    <row r="5832" spans="15:24" x14ac:dyDescent="0.55000000000000004">
      <c r="O5832" s="1703"/>
      <c r="V5832" s="1703"/>
      <c r="X5832" s="1703"/>
    </row>
    <row r="5833" spans="15:24" x14ac:dyDescent="0.55000000000000004">
      <c r="O5833" s="1703"/>
      <c r="V5833" s="1703"/>
      <c r="X5833" s="1703"/>
    </row>
    <row r="5834" spans="15:24" x14ac:dyDescent="0.55000000000000004">
      <c r="O5834" s="1703"/>
      <c r="V5834" s="1703"/>
      <c r="X5834" s="1703"/>
    </row>
    <row r="5835" spans="15:24" x14ac:dyDescent="0.55000000000000004">
      <c r="O5835" s="1703"/>
      <c r="V5835" s="1703"/>
      <c r="X5835" s="1703"/>
    </row>
    <row r="5836" spans="15:24" x14ac:dyDescent="0.55000000000000004">
      <c r="O5836" s="1703"/>
      <c r="V5836" s="1703"/>
      <c r="X5836" s="1703"/>
    </row>
    <row r="5837" spans="15:24" x14ac:dyDescent="0.55000000000000004">
      <c r="O5837" s="1703"/>
      <c r="V5837" s="1703"/>
      <c r="X5837" s="1703"/>
    </row>
    <row r="5838" spans="15:24" x14ac:dyDescent="0.55000000000000004">
      <c r="O5838" s="1703"/>
      <c r="V5838" s="1703"/>
      <c r="X5838" s="1703"/>
    </row>
    <row r="5839" spans="15:24" x14ac:dyDescent="0.55000000000000004">
      <c r="O5839" s="1703"/>
      <c r="V5839" s="1703"/>
      <c r="X5839" s="1703"/>
    </row>
    <row r="5840" spans="15:24" x14ac:dyDescent="0.55000000000000004">
      <c r="O5840" s="1703"/>
      <c r="V5840" s="1703"/>
      <c r="X5840" s="1703"/>
    </row>
    <row r="5841" spans="15:24" x14ac:dyDescent="0.55000000000000004">
      <c r="O5841" s="1703"/>
      <c r="V5841" s="1703"/>
      <c r="X5841" s="1703"/>
    </row>
    <row r="5842" spans="15:24" x14ac:dyDescent="0.55000000000000004">
      <c r="O5842" s="1703"/>
      <c r="V5842" s="1703"/>
      <c r="X5842" s="1703"/>
    </row>
    <row r="5843" spans="15:24" x14ac:dyDescent="0.55000000000000004">
      <c r="O5843" s="1703"/>
      <c r="V5843" s="1703"/>
      <c r="X5843" s="1703"/>
    </row>
    <row r="5844" spans="15:24" x14ac:dyDescent="0.55000000000000004">
      <c r="O5844" s="1703"/>
      <c r="V5844" s="1703"/>
      <c r="X5844" s="1703"/>
    </row>
    <row r="5845" spans="15:24" x14ac:dyDescent="0.55000000000000004">
      <c r="O5845" s="1703"/>
      <c r="V5845" s="1703"/>
      <c r="X5845" s="1703"/>
    </row>
    <row r="5846" spans="15:24" x14ac:dyDescent="0.55000000000000004">
      <c r="O5846" s="1703"/>
      <c r="V5846" s="1703"/>
      <c r="X5846" s="1703"/>
    </row>
    <row r="5847" spans="15:24" x14ac:dyDescent="0.55000000000000004">
      <c r="O5847" s="1703"/>
      <c r="V5847" s="1703"/>
      <c r="X5847" s="1703"/>
    </row>
    <row r="5848" spans="15:24" x14ac:dyDescent="0.55000000000000004">
      <c r="O5848" s="1703"/>
      <c r="V5848" s="1703"/>
      <c r="X5848" s="1703"/>
    </row>
    <row r="5849" spans="15:24" x14ac:dyDescent="0.55000000000000004">
      <c r="O5849" s="1703"/>
      <c r="V5849" s="1703"/>
      <c r="X5849" s="1703"/>
    </row>
    <row r="5850" spans="15:24" x14ac:dyDescent="0.55000000000000004">
      <c r="O5850" s="1703"/>
      <c r="V5850" s="1703"/>
      <c r="X5850" s="1703"/>
    </row>
    <row r="5851" spans="15:24" x14ac:dyDescent="0.55000000000000004">
      <c r="O5851" s="1703"/>
      <c r="V5851" s="1703"/>
      <c r="X5851" s="1703"/>
    </row>
    <row r="5852" spans="15:24" x14ac:dyDescent="0.55000000000000004">
      <c r="O5852" s="1703"/>
      <c r="V5852" s="1703"/>
      <c r="X5852" s="1703"/>
    </row>
    <row r="5853" spans="15:24" x14ac:dyDescent="0.55000000000000004">
      <c r="O5853" s="1703"/>
      <c r="V5853" s="1703"/>
      <c r="X5853" s="1703"/>
    </row>
    <row r="5854" spans="15:24" x14ac:dyDescent="0.55000000000000004">
      <c r="O5854" s="1703"/>
      <c r="V5854" s="1703"/>
      <c r="X5854" s="1703"/>
    </row>
    <row r="5855" spans="15:24" x14ac:dyDescent="0.55000000000000004">
      <c r="O5855" s="1703"/>
      <c r="V5855" s="1703"/>
      <c r="X5855" s="1703"/>
    </row>
    <row r="5856" spans="15:24" x14ac:dyDescent="0.55000000000000004">
      <c r="O5856" s="1703"/>
      <c r="V5856" s="1703"/>
      <c r="X5856" s="1703"/>
    </row>
    <row r="5857" spans="15:24" x14ac:dyDescent="0.55000000000000004">
      <c r="O5857" s="1703"/>
      <c r="V5857" s="1703"/>
      <c r="X5857" s="1703"/>
    </row>
    <row r="5858" spans="15:24" x14ac:dyDescent="0.55000000000000004">
      <c r="O5858" s="1703"/>
      <c r="V5858" s="1703"/>
      <c r="X5858" s="1703"/>
    </row>
    <row r="5859" spans="15:24" x14ac:dyDescent="0.55000000000000004">
      <c r="O5859" s="1703"/>
      <c r="V5859" s="1703"/>
      <c r="X5859" s="1703"/>
    </row>
    <row r="5860" spans="15:24" x14ac:dyDescent="0.55000000000000004">
      <c r="O5860" s="1703"/>
      <c r="V5860" s="1703"/>
      <c r="X5860" s="1703"/>
    </row>
    <row r="5861" spans="15:24" x14ac:dyDescent="0.55000000000000004">
      <c r="O5861" s="1703"/>
      <c r="V5861" s="1703"/>
      <c r="X5861" s="1703"/>
    </row>
    <row r="5862" spans="15:24" x14ac:dyDescent="0.55000000000000004">
      <c r="O5862" s="1703"/>
      <c r="V5862" s="1703"/>
      <c r="X5862" s="1703"/>
    </row>
    <row r="5863" spans="15:24" x14ac:dyDescent="0.55000000000000004">
      <c r="O5863" s="1703"/>
      <c r="V5863" s="1703"/>
      <c r="X5863" s="1703"/>
    </row>
    <row r="5864" spans="15:24" x14ac:dyDescent="0.55000000000000004">
      <c r="O5864" s="1703"/>
      <c r="V5864" s="1703"/>
      <c r="X5864" s="1703"/>
    </row>
    <row r="5865" spans="15:24" x14ac:dyDescent="0.55000000000000004">
      <c r="O5865" s="1703"/>
      <c r="V5865" s="1703"/>
      <c r="X5865" s="1703"/>
    </row>
    <row r="5866" spans="15:24" x14ac:dyDescent="0.55000000000000004">
      <c r="O5866" s="1703"/>
      <c r="V5866" s="1703"/>
      <c r="X5866" s="1703"/>
    </row>
    <row r="5867" spans="15:24" x14ac:dyDescent="0.55000000000000004">
      <c r="O5867" s="1703"/>
      <c r="V5867" s="1703"/>
      <c r="X5867" s="1703"/>
    </row>
    <row r="5868" spans="15:24" x14ac:dyDescent="0.55000000000000004">
      <c r="O5868" s="1703"/>
      <c r="V5868" s="1703"/>
      <c r="X5868" s="1703"/>
    </row>
    <row r="5869" spans="15:24" x14ac:dyDescent="0.55000000000000004">
      <c r="O5869" s="1703"/>
      <c r="V5869" s="1703"/>
      <c r="X5869" s="1703"/>
    </row>
    <row r="5870" spans="15:24" x14ac:dyDescent="0.55000000000000004">
      <c r="O5870" s="1703"/>
      <c r="V5870" s="1703"/>
      <c r="X5870" s="1703"/>
    </row>
    <row r="5871" spans="15:24" x14ac:dyDescent="0.55000000000000004">
      <c r="O5871" s="1703"/>
      <c r="V5871" s="1703"/>
      <c r="X5871" s="1703"/>
    </row>
    <row r="5872" spans="15:24" x14ac:dyDescent="0.55000000000000004">
      <c r="O5872" s="1703"/>
      <c r="V5872" s="1703"/>
      <c r="X5872" s="1703"/>
    </row>
    <row r="5873" spans="15:24" x14ac:dyDescent="0.55000000000000004">
      <c r="O5873" s="1703"/>
      <c r="V5873" s="1703"/>
      <c r="X5873" s="1703"/>
    </row>
    <row r="5874" spans="15:24" x14ac:dyDescent="0.55000000000000004">
      <c r="O5874" s="1703"/>
      <c r="V5874" s="1703"/>
      <c r="X5874" s="1703"/>
    </row>
    <row r="5875" spans="15:24" x14ac:dyDescent="0.55000000000000004">
      <c r="O5875" s="1703"/>
      <c r="V5875" s="1703"/>
      <c r="X5875" s="1703"/>
    </row>
    <row r="5876" spans="15:24" x14ac:dyDescent="0.55000000000000004">
      <c r="O5876" s="1703"/>
      <c r="V5876" s="1703"/>
      <c r="X5876" s="1703"/>
    </row>
    <row r="5877" spans="15:24" x14ac:dyDescent="0.55000000000000004">
      <c r="O5877" s="1703"/>
      <c r="V5877" s="1703"/>
      <c r="X5877" s="1703"/>
    </row>
    <row r="5878" spans="15:24" x14ac:dyDescent="0.55000000000000004">
      <c r="O5878" s="1703"/>
      <c r="V5878" s="1703"/>
      <c r="X5878" s="1703"/>
    </row>
    <row r="5879" spans="15:24" x14ac:dyDescent="0.55000000000000004">
      <c r="O5879" s="1703"/>
      <c r="V5879" s="1703"/>
      <c r="X5879" s="1703"/>
    </row>
    <row r="5880" spans="15:24" x14ac:dyDescent="0.55000000000000004">
      <c r="O5880" s="1703"/>
      <c r="V5880" s="1703"/>
      <c r="X5880" s="1703"/>
    </row>
    <row r="5881" spans="15:24" x14ac:dyDescent="0.55000000000000004">
      <c r="O5881" s="1703"/>
      <c r="V5881" s="1703"/>
      <c r="X5881" s="1703"/>
    </row>
    <row r="5882" spans="15:24" x14ac:dyDescent="0.55000000000000004">
      <c r="O5882" s="1703"/>
      <c r="V5882" s="1703"/>
      <c r="X5882" s="1703"/>
    </row>
    <row r="5883" spans="15:24" x14ac:dyDescent="0.55000000000000004">
      <c r="O5883" s="1703"/>
      <c r="V5883" s="1703"/>
      <c r="X5883" s="1703"/>
    </row>
    <row r="5884" spans="15:24" x14ac:dyDescent="0.55000000000000004">
      <c r="O5884" s="1703"/>
      <c r="V5884" s="1703"/>
      <c r="X5884" s="1703"/>
    </row>
    <row r="5885" spans="15:24" x14ac:dyDescent="0.55000000000000004">
      <c r="O5885" s="1703"/>
      <c r="V5885" s="1703"/>
      <c r="X5885" s="1703"/>
    </row>
    <row r="5886" spans="15:24" x14ac:dyDescent="0.55000000000000004">
      <c r="O5886" s="1703"/>
      <c r="V5886" s="1703"/>
      <c r="X5886" s="1703"/>
    </row>
    <row r="5887" spans="15:24" x14ac:dyDescent="0.55000000000000004">
      <c r="O5887" s="1703"/>
      <c r="V5887" s="1703"/>
      <c r="X5887" s="1703"/>
    </row>
    <row r="5888" spans="15:24" x14ac:dyDescent="0.55000000000000004">
      <c r="O5888" s="1703"/>
      <c r="V5888" s="1703"/>
      <c r="X5888" s="1703"/>
    </row>
    <row r="5889" spans="15:24" x14ac:dyDescent="0.55000000000000004">
      <c r="O5889" s="1703"/>
      <c r="V5889" s="1703"/>
      <c r="X5889" s="1703"/>
    </row>
    <row r="5890" spans="15:24" x14ac:dyDescent="0.55000000000000004">
      <c r="O5890" s="1703"/>
      <c r="V5890" s="1703"/>
      <c r="X5890" s="1703"/>
    </row>
    <row r="5891" spans="15:24" x14ac:dyDescent="0.55000000000000004">
      <c r="O5891" s="1703"/>
      <c r="V5891" s="1703"/>
      <c r="X5891" s="1703"/>
    </row>
    <row r="5892" spans="15:24" x14ac:dyDescent="0.55000000000000004">
      <c r="O5892" s="1703"/>
      <c r="V5892" s="1703"/>
      <c r="X5892" s="1703"/>
    </row>
    <row r="5893" spans="15:24" x14ac:dyDescent="0.55000000000000004">
      <c r="O5893" s="1703"/>
      <c r="V5893" s="1703"/>
      <c r="X5893" s="1703"/>
    </row>
    <row r="5894" spans="15:24" x14ac:dyDescent="0.55000000000000004">
      <c r="O5894" s="1703"/>
      <c r="V5894" s="1703"/>
      <c r="X5894" s="1703"/>
    </row>
    <row r="5895" spans="15:24" x14ac:dyDescent="0.55000000000000004">
      <c r="O5895" s="1703"/>
      <c r="V5895" s="1703"/>
      <c r="X5895" s="1703"/>
    </row>
    <row r="5896" spans="15:24" x14ac:dyDescent="0.55000000000000004">
      <c r="O5896" s="1703"/>
      <c r="V5896" s="1703"/>
      <c r="X5896" s="1703"/>
    </row>
    <row r="5897" spans="15:24" x14ac:dyDescent="0.55000000000000004">
      <c r="O5897" s="1703"/>
      <c r="V5897" s="1703"/>
      <c r="X5897" s="1703"/>
    </row>
    <row r="5898" spans="15:24" x14ac:dyDescent="0.55000000000000004">
      <c r="O5898" s="1703"/>
      <c r="V5898" s="1703"/>
      <c r="X5898" s="1703"/>
    </row>
    <row r="5899" spans="15:24" x14ac:dyDescent="0.55000000000000004">
      <c r="O5899" s="1703"/>
      <c r="V5899" s="1703"/>
      <c r="X5899" s="1703"/>
    </row>
    <row r="5900" spans="15:24" x14ac:dyDescent="0.55000000000000004">
      <c r="O5900" s="1703"/>
      <c r="V5900" s="1703"/>
      <c r="X5900" s="1703"/>
    </row>
    <row r="5901" spans="15:24" x14ac:dyDescent="0.55000000000000004">
      <c r="O5901" s="1703"/>
      <c r="V5901" s="1703"/>
      <c r="X5901" s="1703"/>
    </row>
    <row r="5902" spans="15:24" x14ac:dyDescent="0.55000000000000004">
      <c r="O5902" s="1703"/>
      <c r="V5902" s="1703"/>
      <c r="X5902" s="1703"/>
    </row>
    <row r="5903" spans="15:24" x14ac:dyDescent="0.55000000000000004">
      <c r="O5903" s="1703"/>
      <c r="V5903" s="1703"/>
      <c r="X5903" s="1703"/>
    </row>
    <row r="5904" spans="15:24" x14ac:dyDescent="0.55000000000000004">
      <c r="O5904" s="1703"/>
      <c r="V5904" s="1703"/>
      <c r="X5904" s="1703"/>
    </row>
    <row r="5905" spans="15:24" x14ac:dyDescent="0.55000000000000004">
      <c r="O5905" s="1703"/>
      <c r="V5905" s="1703"/>
      <c r="X5905" s="1703"/>
    </row>
    <row r="5906" spans="15:24" x14ac:dyDescent="0.55000000000000004">
      <c r="O5906" s="1703"/>
      <c r="V5906" s="1703"/>
      <c r="X5906" s="1703"/>
    </row>
    <row r="5907" spans="15:24" x14ac:dyDescent="0.55000000000000004">
      <c r="O5907" s="1703"/>
      <c r="V5907" s="1703"/>
      <c r="X5907" s="1703"/>
    </row>
    <row r="5908" spans="15:24" x14ac:dyDescent="0.55000000000000004">
      <c r="O5908" s="1703"/>
      <c r="V5908" s="1703"/>
      <c r="X5908" s="1703"/>
    </row>
    <row r="5909" spans="15:24" x14ac:dyDescent="0.55000000000000004">
      <c r="O5909" s="1703"/>
      <c r="V5909" s="1703"/>
      <c r="X5909" s="1703"/>
    </row>
    <row r="5910" spans="15:24" x14ac:dyDescent="0.55000000000000004">
      <c r="O5910" s="1703"/>
      <c r="V5910" s="1703"/>
      <c r="X5910" s="1703"/>
    </row>
    <row r="5911" spans="15:24" x14ac:dyDescent="0.55000000000000004">
      <c r="O5911" s="1703"/>
      <c r="V5911" s="1703"/>
      <c r="X5911" s="1703"/>
    </row>
    <row r="5912" spans="15:24" x14ac:dyDescent="0.55000000000000004">
      <c r="O5912" s="1703"/>
      <c r="V5912" s="1703"/>
      <c r="X5912" s="1703"/>
    </row>
    <row r="5913" spans="15:24" x14ac:dyDescent="0.55000000000000004">
      <c r="O5913" s="1703"/>
      <c r="V5913" s="1703"/>
      <c r="X5913" s="1703"/>
    </row>
    <row r="5914" spans="15:24" x14ac:dyDescent="0.55000000000000004">
      <c r="O5914" s="1703"/>
      <c r="V5914" s="1703"/>
      <c r="X5914" s="1703"/>
    </row>
    <row r="5915" spans="15:24" x14ac:dyDescent="0.55000000000000004">
      <c r="O5915" s="1703"/>
      <c r="V5915" s="1703"/>
      <c r="X5915" s="1703"/>
    </row>
    <row r="5916" spans="15:24" x14ac:dyDescent="0.55000000000000004">
      <c r="O5916" s="1703"/>
      <c r="V5916" s="1703"/>
      <c r="X5916" s="1703"/>
    </row>
    <row r="5917" spans="15:24" x14ac:dyDescent="0.55000000000000004">
      <c r="O5917" s="1703"/>
      <c r="V5917" s="1703"/>
      <c r="X5917" s="1703"/>
    </row>
    <row r="5918" spans="15:24" x14ac:dyDescent="0.55000000000000004">
      <c r="O5918" s="1703"/>
      <c r="V5918" s="1703"/>
      <c r="X5918" s="1703"/>
    </row>
    <row r="5919" spans="15:24" x14ac:dyDescent="0.55000000000000004">
      <c r="O5919" s="1703"/>
      <c r="V5919" s="1703"/>
      <c r="X5919" s="1703"/>
    </row>
    <row r="5920" spans="15:24" x14ac:dyDescent="0.55000000000000004">
      <c r="O5920" s="1703"/>
      <c r="V5920" s="1703"/>
      <c r="X5920" s="1703"/>
    </row>
    <row r="5921" spans="15:24" x14ac:dyDescent="0.55000000000000004">
      <c r="O5921" s="1703"/>
      <c r="V5921" s="1703"/>
      <c r="X5921" s="1703"/>
    </row>
    <row r="5922" spans="15:24" x14ac:dyDescent="0.55000000000000004">
      <c r="O5922" s="1703"/>
      <c r="V5922" s="1703"/>
      <c r="X5922" s="1703"/>
    </row>
    <row r="5923" spans="15:24" x14ac:dyDescent="0.55000000000000004">
      <c r="O5923" s="1703"/>
      <c r="V5923" s="1703"/>
      <c r="X5923" s="1703"/>
    </row>
    <row r="5924" spans="15:24" x14ac:dyDescent="0.55000000000000004">
      <c r="O5924" s="1703"/>
      <c r="V5924" s="1703"/>
      <c r="X5924" s="1703"/>
    </row>
    <row r="5925" spans="15:24" x14ac:dyDescent="0.55000000000000004">
      <c r="O5925" s="1703"/>
      <c r="V5925" s="1703"/>
      <c r="X5925" s="1703"/>
    </row>
    <row r="5926" spans="15:24" x14ac:dyDescent="0.55000000000000004">
      <c r="O5926" s="1703"/>
      <c r="V5926" s="1703"/>
      <c r="X5926" s="1703"/>
    </row>
    <row r="5927" spans="15:24" x14ac:dyDescent="0.55000000000000004">
      <c r="O5927" s="1703"/>
      <c r="V5927" s="1703"/>
      <c r="X5927" s="1703"/>
    </row>
    <row r="5928" spans="15:24" x14ac:dyDescent="0.55000000000000004">
      <c r="O5928" s="1703"/>
      <c r="V5928" s="1703"/>
      <c r="X5928" s="1703"/>
    </row>
    <row r="5929" spans="15:24" x14ac:dyDescent="0.55000000000000004">
      <c r="O5929" s="1703"/>
      <c r="V5929" s="1703"/>
      <c r="X5929" s="1703"/>
    </row>
    <row r="5930" spans="15:24" x14ac:dyDescent="0.55000000000000004">
      <c r="O5930" s="1703"/>
      <c r="V5930" s="1703"/>
      <c r="X5930" s="1703"/>
    </row>
    <row r="5931" spans="15:24" x14ac:dyDescent="0.55000000000000004">
      <c r="O5931" s="1703"/>
      <c r="V5931" s="1703"/>
      <c r="X5931" s="1703"/>
    </row>
    <row r="5932" spans="15:24" x14ac:dyDescent="0.55000000000000004">
      <c r="O5932" s="1703"/>
      <c r="V5932" s="1703"/>
      <c r="X5932" s="1703"/>
    </row>
    <row r="5933" spans="15:24" x14ac:dyDescent="0.55000000000000004">
      <c r="O5933" s="1703"/>
      <c r="V5933" s="1703"/>
      <c r="X5933" s="1703"/>
    </row>
    <row r="5934" spans="15:24" x14ac:dyDescent="0.55000000000000004">
      <c r="O5934" s="1703"/>
      <c r="V5934" s="1703"/>
      <c r="X5934" s="1703"/>
    </row>
    <row r="5935" spans="15:24" x14ac:dyDescent="0.55000000000000004">
      <c r="O5935" s="1703"/>
      <c r="V5935" s="1703"/>
      <c r="X5935" s="1703"/>
    </row>
    <row r="5936" spans="15:24" x14ac:dyDescent="0.55000000000000004">
      <c r="O5936" s="1703"/>
      <c r="V5936" s="1703"/>
      <c r="X5936" s="1703"/>
    </row>
    <row r="5937" spans="15:24" x14ac:dyDescent="0.55000000000000004">
      <c r="O5937" s="1703"/>
      <c r="V5937" s="1703"/>
      <c r="X5937" s="1703"/>
    </row>
    <row r="5938" spans="15:24" x14ac:dyDescent="0.55000000000000004">
      <c r="O5938" s="1703"/>
      <c r="V5938" s="1703"/>
      <c r="X5938" s="1703"/>
    </row>
    <row r="5939" spans="15:24" x14ac:dyDescent="0.55000000000000004">
      <c r="O5939" s="1703"/>
      <c r="V5939" s="1703"/>
      <c r="X5939" s="1703"/>
    </row>
    <row r="5940" spans="15:24" x14ac:dyDescent="0.55000000000000004">
      <c r="O5940" s="1703"/>
      <c r="V5940" s="1703"/>
      <c r="X5940" s="1703"/>
    </row>
    <row r="5941" spans="15:24" x14ac:dyDescent="0.55000000000000004">
      <c r="O5941" s="1703"/>
      <c r="V5941" s="1703"/>
      <c r="X5941" s="1703"/>
    </row>
    <row r="5942" spans="15:24" x14ac:dyDescent="0.55000000000000004">
      <c r="O5942" s="1703"/>
      <c r="V5942" s="1703"/>
      <c r="X5942" s="1703"/>
    </row>
    <row r="5943" spans="15:24" x14ac:dyDescent="0.55000000000000004">
      <c r="O5943" s="1703"/>
      <c r="V5943" s="1703"/>
      <c r="X5943" s="1703"/>
    </row>
    <row r="5944" spans="15:24" x14ac:dyDescent="0.55000000000000004">
      <c r="O5944" s="1703"/>
      <c r="V5944" s="1703"/>
      <c r="X5944" s="1703"/>
    </row>
    <row r="5945" spans="15:24" x14ac:dyDescent="0.55000000000000004">
      <c r="O5945" s="1703"/>
      <c r="V5945" s="1703"/>
      <c r="X5945" s="1703"/>
    </row>
    <row r="5946" spans="15:24" x14ac:dyDescent="0.55000000000000004">
      <c r="O5946" s="1703"/>
      <c r="V5946" s="1703"/>
      <c r="X5946" s="1703"/>
    </row>
    <row r="5947" spans="15:24" x14ac:dyDescent="0.55000000000000004">
      <c r="O5947" s="1703"/>
      <c r="V5947" s="1703"/>
      <c r="X5947" s="1703"/>
    </row>
    <row r="5948" spans="15:24" x14ac:dyDescent="0.55000000000000004">
      <c r="O5948" s="1703"/>
      <c r="V5948" s="1703"/>
      <c r="X5948" s="1703"/>
    </row>
    <row r="5949" spans="15:24" x14ac:dyDescent="0.55000000000000004">
      <c r="O5949" s="1703"/>
      <c r="V5949" s="1703"/>
      <c r="X5949" s="1703"/>
    </row>
    <row r="5950" spans="15:24" x14ac:dyDescent="0.55000000000000004">
      <c r="O5950" s="1703"/>
      <c r="V5950" s="1703"/>
      <c r="X5950" s="1703"/>
    </row>
    <row r="5951" spans="15:24" x14ac:dyDescent="0.55000000000000004">
      <c r="O5951" s="1703"/>
      <c r="V5951" s="1703"/>
      <c r="X5951" s="1703"/>
    </row>
    <row r="5952" spans="15:24" x14ac:dyDescent="0.55000000000000004">
      <c r="O5952" s="1703"/>
      <c r="V5952" s="1703"/>
      <c r="X5952" s="1703"/>
    </row>
    <row r="5953" spans="15:24" x14ac:dyDescent="0.55000000000000004">
      <c r="O5953" s="1703"/>
      <c r="V5953" s="1703"/>
      <c r="X5953" s="1703"/>
    </row>
    <row r="5954" spans="15:24" x14ac:dyDescent="0.55000000000000004">
      <c r="O5954" s="1703"/>
      <c r="V5954" s="1703"/>
      <c r="X5954" s="1703"/>
    </row>
    <row r="5955" spans="15:24" x14ac:dyDescent="0.55000000000000004">
      <c r="O5955" s="1703"/>
      <c r="V5955" s="1703"/>
      <c r="X5955" s="1703"/>
    </row>
    <row r="5956" spans="15:24" x14ac:dyDescent="0.55000000000000004">
      <c r="O5956" s="1703"/>
      <c r="V5956" s="1703"/>
      <c r="X5956" s="1703"/>
    </row>
    <row r="5957" spans="15:24" x14ac:dyDescent="0.55000000000000004">
      <c r="O5957" s="1703"/>
      <c r="V5957" s="1703"/>
      <c r="X5957" s="1703"/>
    </row>
    <row r="5958" spans="15:24" x14ac:dyDescent="0.55000000000000004">
      <c r="O5958" s="1703"/>
      <c r="V5958" s="1703"/>
      <c r="X5958" s="1703"/>
    </row>
    <row r="5959" spans="15:24" x14ac:dyDescent="0.55000000000000004">
      <c r="O5959" s="1703"/>
      <c r="V5959" s="1703"/>
      <c r="X5959" s="1703"/>
    </row>
    <row r="5960" spans="15:24" x14ac:dyDescent="0.55000000000000004">
      <c r="O5960" s="1703"/>
      <c r="V5960" s="1703"/>
      <c r="X5960" s="1703"/>
    </row>
    <row r="5961" spans="15:24" x14ac:dyDescent="0.55000000000000004">
      <c r="O5961" s="1703"/>
      <c r="V5961" s="1703"/>
      <c r="X5961" s="1703"/>
    </row>
    <row r="5962" spans="15:24" x14ac:dyDescent="0.55000000000000004">
      <c r="O5962" s="1703"/>
      <c r="V5962" s="1703"/>
      <c r="X5962" s="1703"/>
    </row>
    <row r="5963" spans="15:24" x14ac:dyDescent="0.55000000000000004">
      <c r="O5963" s="1703"/>
      <c r="V5963" s="1703"/>
      <c r="X5963" s="1703"/>
    </row>
    <row r="5964" spans="15:24" x14ac:dyDescent="0.55000000000000004">
      <c r="O5964" s="1703"/>
      <c r="V5964" s="1703"/>
      <c r="X5964" s="1703"/>
    </row>
    <row r="5965" spans="15:24" x14ac:dyDescent="0.55000000000000004">
      <c r="O5965" s="1703"/>
      <c r="V5965" s="1703"/>
      <c r="X5965" s="1703"/>
    </row>
    <row r="5966" spans="15:24" x14ac:dyDescent="0.55000000000000004">
      <c r="O5966" s="1703"/>
      <c r="V5966" s="1703"/>
      <c r="X5966" s="1703"/>
    </row>
    <row r="5967" spans="15:24" x14ac:dyDescent="0.55000000000000004">
      <c r="O5967" s="1703"/>
      <c r="V5967" s="1703"/>
      <c r="X5967" s="1703"/>
    </row>
    <row r="5968" spans="15:24" x14ac:dyDescent="0.55000000000000004">
      <c r="O5968" s="1703"/>
      <c r="V5968" s="1703"/>
      <c r="X5968" s="1703"/>
    </row>
    <row r="5969" spans="15:24" x14ac:dyDescent="0.55000000000000004">
      <c r="O5969" s="1703"/>
      <c r="V5969" s="1703"/>
      <c r="X5969" s="1703"/>
    </row>
    <row r="5970" spans="15:24" x14ac:dyDescent="0.55000000000000004">
      <c r="O5970" s="1703"/>
      <c r="V5970" s="1703"/>
      <c r="X5970" s="1703"/>
    </row>
    <row r="5971" spans="15:24" x14ac:dyDescent="0.55000000000000004">
      <c r="O5971" s="1703"/>
      <c r="V5971" s="1703"/>
      <c r="X5971" s="1703"/>
    </row>
    <row r="5972" spans="15:24" x14ac:dyDescent="0.55000000000000004">
      <c r="O5972" s="1703"/>
      <c r="V5972" s="1703"/>
      <c r="X5972" s="1703"/>
    </row>
    <row r="5973" spans="15:24" x14ac:dyDescent="0.55000000000000004">
      <c r="O5973" s="1703"/>
      <c r="V5973" s="1703"/>
      <c r="X5973" s="1703"/>
    </row>
    <row r="5974" spans="15:24" x14ac:dyDescent="0.55000000000000004">
      <c r="O5974" s="1703"/>
      <c r="V5974" s="1703"/>
      <c r="X5974" s="1703"/>
    </row>
    <row r="5975" spans="15:24" x14ac:dyDescent="0.55000000000000004">
      <c r="O5975" s="1703"/>
      <c r="V5975" s="1703"/>
      <c r="X5975" s="1703"/>
    </row>
    <row r="5976" spans="15:24" x14ac:dyDescent="0.55000000000000004">
      <c r="O5976" s="1703"/>
      <c r="V5976" s="1703"/>
      <c r="X5976" s="1703"/>
    </row>
    <row r="5977" spans="15:24" x14ac:dyDescent="0.55000000000000004">
      <c r="O5977" s="1703"/>
      <c r="V5977" s="1703"/>
      <c r="X5977" s="1703"/>
    </row>
    <row r="5978" spans="15:24" x14ac:dyDescent="0.55000000000000004">
      <c r="O5978" s="1703"/>
      <c r="V5978" s="1703"/>
      <c r="X5978" s="1703"/>
    </row>
    <row r="5979" spans="15:24" x14ac:dyDescent="0.55000000000000004">
      <c r="O5979" s="1703"/>
      <c r="V5979" s="1703"/>
      <c r="X5979" s="1703"/>
    </row>
    <row r="5980" spans="15:24" x14ac:dyDescent="0.55000000000000004">
      <c r="O5980" s="1703"/>
      <c r="V5980" s="1703"/>
      <c r="X5980" s="1703"/>
    </row>
    <row r="5981" spans="15:24" x14ac:dyDescent="0.55000000000000004">
      <c r="O5981" s="1703"/>
      <c r="V5981" s="1703"/>
      <c r="X5981" s="1703"/>
    </row>
    <row r="5982" spans="15:24" x14ac:dyDescent="0.55000000000000004">
      <c r="O5982" s="1703"/>
      <c r="V5982" s="1703"/>
      <c r="X5982" s="1703"/>
    </row>
    <row r="5983" spans="15:24" x14ac:dyDescent="0.55000000000000004">
      <c r="O5983" s="1703"/>
      <c r="V5983" s="1703"/>
      <c r="X5983" s="1703"/>
    </row>
    <row r="5984" spans="15:24" x14ac:dyDescent="0.55000000000000004">
      <c r="O5984" s="1703"/>
      <c r="V5984" s="1703"/>
      <c r="X5984" s="1703"/>
    </row>
    <row r="5985" spans="15:24" x14ac:dyDescent="0.55000000000000004">
      <c r="O5985" s="1703"/>
      <c r="V5985" s="1703"/>
      <c r="X5985" s="1703"/>
    </row>
    <row r="5986" spans="15:24" x14ac:dyDescent="0.55000000000000004">
      <c r="O5986" s="1703"/>
      <c r="V5986" s="1703"/>
      <c r="X5986" s="1703"/>
    </row>
    <row r="5987" spans="15:24" x14ac:dyDescent="0.55000000000000004">
      <c r="O5987" s="1703"/>
      <c r="V5987" s="1703"/>
      <c r="X5987" s="1703"/>
    </row>
    <row r="5988" spans="15:24" x14ac:dyDescent="0.55000000000000004">
      <c r="O5988" s="1703"/>
      <c r="V5988" s="1703"/>
      <c r="X5988" s="1703"/>
    </row>
    <row r="5989" spans="15:24" x14ac:dyDescent="0.55000000000000004">
      <c r="O5989" s="1703"/>
      <c r="V5989" s="1703"/>
      <c r="X5989" s="1703"/>
    </row>
    <row r="5990" spans="15:24" x14ac:dyDescent="0.55000000000000004">
      <c r="O5990" s="1703"/>
      <c r="V5990" s="1703"/>
      <c r="X5990" s="1703"/>
    </row>
    <row r="5991" spans="15:24" x14ac:dyDescent="0.55000000000000004">
      <c r="O5991" s="1703"/>
      <c r="V5991" s="1703"/>
      <c r="X5991" s="1703"/>
    </row>
    <row r="5992" spans="15:24" x14ac:dyDescent="0.55000000000000004">
      <c r="O5992" s="1703"/>
      <c r="V5992" s="1703"/>
      <c r="X5992" s="1703"/>
    </row>
    <row r="5993" spans="15:24" x14ac:dyDescent="0.55000000000000004">
      <c r="O5993" s="1703"/>
      <c r="V5993" s="1703"/>
      <c r="X5993" s="1703"/>
    </row>
    <row r="5994" spans="15:24" x14ac:dyDescent="0.55000000000000004">
      <c r="O5994" s="1703"/>
      <c r="V5994" s="1703"/>
      <c r="X5994" s="1703"/>
    </row>
    <row r="5995" spans="15:24" x14ac:dyDescent="0.55000000000000004">
      <c r="O5995" s="1703"/>
      <c r="V5995" s="1703"/>
      <c r="X5995" s="1703"/>
    </row>
    <row r="5996" spans="15:24" x14ac:dyDescent="0.55000000000000004">
      <c r="O5996" s="1703"/>
      <c r="V5996" s="1703"/>
      <c r="X5996" s="1703"/>
    </row>
    <row r="5997" spans="15:24" x14ac:dyDescent="0.55000000000000004">
      <c r="O5997" s="1703"/>
      <c r="V5997" s="1703"/>
      <c r="X5997" s="1703"/>
    </row>
    <row r="5998" spans="15:24" x14ac:dyDescent="0.55000000000000004">
      <c r="O5998" s="1703"/>
      <c r="V5998" s="1703"/>
      <c r="X5998" s="1703"/>
    </row>
    <row r="5999" spans="15:24" x14ac:dyDescent="0.55000000000000004">
      <c r="O5999" s="1703"/>
      <c r="V5999" s="1703"/>
      <c r="X5999" s="1703"/>
    </row>
    <row r="6000" spans="15:24" x14ac:dyDescent="0.55000000000000004">
      <c r="O6000" s="1703"/>
      <c r="V6000" s="1703"/>
      <c r="X6000" s="1703"/>
    </row>
    <row r="6001" spans="15:24" x14ac:dyDescent="0.55000000000000004">
      <c r="O6001" s="1703"/>
      <c r="V6001" s="1703"/>
      <c r="X6001" s="1703"/>
    </row>
    <row r="6002" spans="15:24" x14ac:dyDescent="0.55000000000000004">
      <c r="O6002" s="1703"/>
      <c r="V6002" s="1703"/>
      <c r="X6002" s="1703"/>
    </row>
    <row r="6003" spans="15:24" x14ac:dyDescent="0.55000000000000004">
      <c r="O6003" s="1703"/>
      <c r="V6003" s="1703"/>
      <c r="X6003" s="1703"/>
    </row>
    <row r="6004" spans="15:24" x14ac:dyDescent="0.55000000000000004">
      <c r="O6004" s="1703"/>
      <c r="V6004" s="1703"/>
      <c r="X6004" s="1703"/>
    </row>
    <row r="6005" spans="15:24" x14ac:dyDescent="0.55000000000000004">
      <c r="O6005" s="1703"/>
      <c r="V6005" s="1703"/>
      <c r="X6005" s="1703"/>
    </row>
    <row r="6006" spans="15:24" x14ac:dyDescent="0.55000000000000004">
      <c r="O6006" s="1703"/>
      <c r="V6006" s="1703"/>
      <c r="X6006" s="1703"/>
    </row>
    <row r="6007" spans="15:24" x14ac:dyDescent="0.55000000000000004">
      <c r="O6007" s="1703"/>
      <c r="V6007" s="1703"/>
      <c r="X6007" s="1703"/>
    </row>
    <row r="6008" spans="15:24" x14ac:dyDescent="0.55000000000000004">
      <c r="O6008" s="1703"/>
      <c r="V6008" s="1703"/>
      <c r="X6008" s="1703"/>
    </row>
    <row r="6009" spans="15:24" x14ac:dyDescent="0.55000000000000004">
      <c r="O6009" s="1703"/>
      <c r="V6009" s="1703"/>
      <c r="X6009" s="1703"/>
    </row>
    <row r="6010" spans="15:24" x14ac:dyDescent="0.55000000000000004">
      <c r="O6010" s="1703"/>
      <c r="V6010" s="1703"/>
      <c r="X6010" s="1703"/>
    </row>
    <row r="6011" spans="15:24" x14ac:dyDescent="0.55000000000000004">
      <c r="O6011" s="1703"/>
      <c r="V6011" s="1703"/>
      <c r="X6011" s="1703"/>
    </row>
    <row r="6012" spans="15:24" x14ac:dyDescent="0.55000000000000004">
      <c r="O6012" s="1703"/>
      <c r="V6012" s="1703"/>
      <c r="X6012" s="1703"/>
    </row>
    <row r="6013" spans="15:24" x14ac:dyDescent="0.55000000000000004">
      <c r="O6013" s="1703"/>
      <c r="V6013" s="1703"/>
      <c r="X6013" s="1703"/>
    </row>
    <row r="6014" spans="15:24" x14ac:dyDescent="0.55000000000000004">
      <c r="O6014" s="1703"/>
      <c r="V6014" s="1703"/>
      <c r="X6014" s="1703"/>
    </row>
    <row r="6015" spans="15:24" x14ac:dyDescent="0.55000000000000004">
      <c r="O6015" s="1703"/>
      <c r="V6015" s="1703"/>
      <c r="X6015" s="1703"/>
    </row>
    <row r="6016" spans="15:24" x14ac:dyDescent="0.55000000000000004">
      <c r="O6016" s="1703"/>
      <c r="V6016" s="1703"/>
      <c r="X6016" s="1703"/>
    </row>
    <row r="6017" spans="15:24" x14ac:dyDescent="0.55000000000000004">
      <c r="O6017" s="1703"/>
      <c r="V6017" s="1703"/>
      <c r="X6017" s="1703"/>
    </row>
    <row r="6018" spans="15:24" x14ac:dyDescent="0.55000000000000004">
      <c r="O6018" s="1703"/>
      <c r="V6018" s="1703"/>
      <c r="X6018" s="1703"/>
    </row>
    <row r="6019" spans="15:24" x14ac:dyDescent="0.55000000000000004">
      <c r="O6019" s="1703"/>
      <c r="V6019" s="1703"/>
      <c r="X6019" s="1703"/>
    </row>
    <row r="6020" spans="15:24" x14ac:dyDescent="0.55000000000000004">
      <c r="O6020" s="1703"/>
      <c r="V6020" s="1703"/>
      <c r="X6020" s="1703"/>
    </row>
    <row r="6021" spans="15:24" x14ac:dyDescent="0.55000000000000004">
      <c r="O6021" s="1703"/>
      <c r="V6021" s="1703"/>
      <c r="X6021" s="1703"/>
    </row>
    <row r="6022" spans="15:24" x14ac:dyDescent="0.55000000000000004">
      <c r="O6022" s="1703"/>
      <c r="V6022" s="1703"/>
      <c r="X6022" s="1703"/>
    </row>
    <row r="6023" spans="15:24" x14ac:dyDescent="0.55000000000000004">
      <c r="O6023" s="1703"/>
      <c r="V6023" s="1703"/>
      <c r="X6023" s="1703"/>
    </row>
    <row r="6024" spans="15:24" x14ac:dyDescent="0.55000000000000004">
      <c r="O6024" s="1703"/>
      <c r="V6024" s="1703"/>
      <c r="X6024" s="1703"/>
    </row>
    <row r="6025" spans="15:24" x14ac:dyDescent="0.55000000000000004">
      <c r="O6025" s="1703"/>
      <c r="V6025" s="1703"/>
      <c r="X6025" s="1703"/>
    </row>
    <row r="6026" spans="15:24" x14ac:dyDescent="0.55000000000000004">
      <c r="O6026" s="1703"/>
      <c r="V6026" s="1703"/>
      <c r="X6026" s="1703"/>
    </row>
    <row r="6027" spans="15:24" x14ac:dyDescent="0.55000000000000004">
      <c r="O6027" s="1703"/>
      <c r="V6027" s="1703"/>
      <c r="X6027" s="1703"/>
    </row>
    <row r="6028" spans="15:24" x14ac:dyDescent="0.55000000000000004">
      <c r="O6028" s="1703"/>
      <c r="V6028" s="1703"/>
      <c r="X6028" s="1703"/>
    </row>
    <row r="6029" spans="15:24" x14ac:dyDescent="0.55000000000000004">
      <c r="O6029" s="1703"/>
      <c r="V6029" s="1703"/>
      <c r="X6029" s="1703"/>
    </row>
    <row r="6030" spans="15:24" x14ac:dyDescent="0.55000000000000004">
      <c r="O6030" s="1703"/>
      <c r="V6030" s="1703"/>
      <c r="X6030" s="1703"/>
    </row>
    <row r="6031" spans="15:24" x14ac:dyDescent="0.55000000000000004">
      <c r="O6031" s="1703"/>
      <c r="V6031" s="1703"/>
      <c r="X6031" s="1703"/>
    </row>
    <row r="6032" spans="15:24" x14ac:dyDescent="0.55000000000000004">
      <c r="O6032" s="1703"/>
      <c r="V6032" s="1703"/>
      <c r="X6032" s="1703"/>
    </row>
    <row r="6033" spans="15:24" x14ac:dyDescent="0.55000000000000004">
      <c r="O6033" s="1703"/>
      <c r="V6033" s="1703"/>
      <c r="X6033" s="1703"/>
    </row>
    <row r="6034" spans="15:24" x14ac:dyDescent="0.55000000000000004">
      <c r="O6034" s="1703"/>
      <c r="V6034" s="1703"/>
      <c r="X6034" s="1703"/>
    </row>
    <row r="6035" spans="15:24" x14ac:dyDescent="0.55000000000000004">
      <c r="O6035" s="1703"/>
      <c r="V6035" s="1703"/>
      <c r="X6035" s="1703"/>
    </row>
    <row r="6036" spans="15:24" x14ac:dyDescent="0.55000000000000004">
      <c r="O6036" s="1703"/>
      <c r="V6036" s="1703"/>
      <c r="X6036" s="1703"/>
    </row>
    <row r="6037" spans="15:24" x14ac:dyDescent="0.55000000000000004">
      <c r="O6037" s="1703"/>
      <c r="V6037" s="1703"/>
      <c r="X6037" s="1703"/>
    </row>
    <row r="6038" spans="15:24" x14ac:dyDescent="0.55000000000000004">
      <c r="O6038" s="1703"/>
      <c r="V6038" s="1703"/>
      <c r="X6038" s="1703"/>
    </row>
    <row r="6039" spans="15:24" x14ac:dyDescent="0.55000000000000004">
      <c r="O6039" s="1703"/>
      <c r="V6039" s="1703"/>
      <c r="X6039" s="1703"/>
    </row>
    <row r="6040" spans="15:24" x14ac:dyDescent="0.55000000000000004">
      <c r="O6040" s="1703"/>
      <c r="V6040" s="1703"/>
      <c r="X6040" s="1703"/>
    </row>
    <row r="6041" spans="15:24" x14ac:dyDescent="0.55000000000000004">
      <c r="O6041" s="1703"/>
      <c r="V6041" s="1703"/>
      <c r="X6041" s="1703"/>
    </row>
    <row r="6042" spans="15:24" x14ac:dyDescent="0.55000000000000004">
      <c r="O6042" s="1703"/>
      <c r="V6042" s="1703"/>
      <c r="X6042" s="1703"/>
    </row>
    <row r="6043" spans="15:24" x14ac:dyDescent="0.55000000000000004">
      <c r="O6043" s="1703"/>
      <c r="V6043" s="1703"/>
      <c r="X6043" s="1703"/>
    </row>
    <row r="6044" spans="15:24" x14ac:dyDescent="0.55000000000000004">
      <c r="O6044" s="1703"/>
      <c r="V6044" s="1703"/>
      <c r="X6044" s="1703"/>
    </row>
    <row r="6045" spans="15:24" x14ac:dyDescent="0.55000000000000004">
      <c r="O6045" s="1703"/>
      <c r="V6045" s="1703"/>
      <c r="X6045" s="1703"/>
    </row>
    <row r="6046" spans="15:24" x14ac:dyDescent="0.55000000000000004">
      <c r="O6046" s="1703"/>
      <c r="V6046" s="1703"/>
      <c r="X6046" s="1703"/>
    </row>
    <row r="6047" spans="15:24" x14ac:dyDescent="0.55000000000000004">
      <c r="O6047" s="1703"/>
      <c r="V6047" s="1703"/>
      <c r="X6047" s="1703"/>
    </row>
    <row r="6048" spans="15:24" x14ac:dyDescent="0.55000000000000004">
      <c r="O6048" s="1703"/>
      <c r="V6048" s="1703"/>
      <c r="X6048" s="1703"/>
    </row>
    <row r="6049" spans="15:24" x14ac:dyDescent="0.55000000000000004">
      <c r="O6049" s="1703"/>
      <c r="V6049" s="1703"/>
      <c r="X6049" s="1703"/>
    </row>
    <row r="6050" spans="15:24" x14ac:dyDescent="0.55000000000000004">
      <c r="O6050" s="1703"/>
      <c r="V6050" s="1703"/>
      <c r="X6050" s="1703"/>
    </row>
    <row r="6051" spans="15:24" x14ac:dyDescent="0.55000000000000004">
      <c r="O6051" s="1703"/>
      <c r="V6051" s="1703"/>
      <c r="X6051" s="1703"/>
    </row>
    <row r="6052" spans="15:24" x14ac:dyDescent="0.55000000000000004">
      <c r="O6052" s="1703"/>
      <c r="V6052" s="1703"/>
      <c r="X6052" s="1703"/>
    </row>
    <row r="6053" spans="15:24" x14ac:dyDescent="0.55000000000000004">
      <c r="O6053" s="1703"/>
      <c r="V6053" s="1703"/>
      <c r="X6053" s="1703"/>
    </row>
    <row r="6054" spans="15:24" x14ac:dyDescent="0.55000000000000004">
      <c r="O6054" s="1703"/>
      <c r="V6054" s="1703"/>
      <c r="X6054" s="1703"/>
    </row>
    <row r="6055" spans="15:24" x14ac:dyDescent="0.55000000000000004">
      <c r="O6055" s="1703"/>
      <c r="V6055" s="1703"/>
      <c r="X6055" s="1703"/>
    </row>
    <row r="6056" spans="15:24" x14ac:dyDescent="0.55000000000000004">
      <c r="O6056" s="1703"/>
      <c r="V6056" s="1703"/>
      <c r="X6056" s="1703"/>
    </row>
    <row r="6057" spans="15:24" x14ac:dyDescent="0.55000000000000004">
      <c r="O6057" s="1703"/>
      <c r="V6057" s="1703"/>
      <c r="X6057" s="1703"/>
    </row>
    <row r="6058" spans="15:24" x14ac:dyDescent="0.55000000000000004">
      <c r="O6058" s="1703"/>
      <c r="V6058" s="1703"/>
      <c r="X6058" s="1703"/>
    </row>
    <row r="6059" spans="15:24" x14ac:dyDescent="0.55000000000000004">
      <c r="O6059" s="1703"/>
      <c r="V6059" s="1703"/>
      <c r="X6059" s="1703"/>
    </row>
    <row r="6060" spans="15:24" x14ac:dyDescent="0.55000000000000004">
      <c r="O6060" s="1703"/>
      <c r="V6060" s="1703"/>
      <c r="X6060" s="1703"/>
    </row>
    <row r="6061" spans="15:24" x14ac:dyDescent="0.55000000000000004">
      <c r="O6061" s="1703"/>
      <c r="V6061" s="1703"/>
      <c r="X6061" s="1703"/>
    </row>
    <row r="6062" spans="15:24" x14ac:dyDescent="0.55000000000000004">
      <c r="O6062" s="1703"/>
      <c r="V6062" s="1703"/>
      <c r="X6062" s="1703"/>
    </row>
    <row r="6063" spans="15:24" x14ac:dyDescent="0.55000000000000004">
      <c r="O6063" s="1703"/>
      <c r="V6063" s="1703"/>
      <c r="X6063" s="1703"/>
    </row>
    <row r="6064" spans="15:24" x14ac:dyDescent="0.55000000000000004">
      <c r="O6064" s="1703"/>
      <c r="V6064" s="1703"/>
      <c r="X6064" s="1703"/>
    </row>
    <row r="6065" spans="15:24" x14ac:dyDescent="0.55000000000000004">
      <c r="O6065" s="1703"/>
      <c r="V6065" s="1703"/>
      <c r="X6065" s="1703"/>
    </row>
    <row r="6066" spans="15:24" x14ac:dyDescent="0.55000000000000004">
      <c r="O6066" s="1703"/>
      <c r="V6066" s="1703"/>
      <c r="X6066" s="1703"/>
    </row>
    <row r="6067" spans="15:24" x14ac:dyDescent="0.55000000000000004">
      <c r="O6067" s="1703"/>
      <c r="V6067" s="1703"/>
      <c r="X6067" s="1703"/>
    </row>
    <row r="6068" spans="15:24" x14ac:dyDescent="0.55000000000000004">
      <c r="O6068" s="1703"/>
      <c r="V6068" s="1703"/>
      <c r="X6068" s="1703"/>
    </row>
    <row r="6069" spans="15:24" x14ac:dyDescent="0.55000000000000004">
      <c r="O6069" s="1703"/>
      <c r="V6069" s="1703"/>
      <c r="X6069" s="1703"/>
    </row>
    <row r="6070" spans="15:24" x14ac:dyDescent="0.55000000000000004">
      <c r="O6070" s="1703"/>
      <c r="V6070" s="1703"/>
      <c r="X6070" s="1703"/>
    </row>
    <row r="6071" spans="15:24" x14ac:dyDescent="0.55000000000000004">
      <c r="O6071" s="1703"/>
      <c r="V6071" s="1703"/>
      <c r="X6071" s="1703"/>
    </row>
    <row r="6072" spans="15:24" x14ac:dyDescent="0.55000000000000004">
      <c r="O6072" s="1703"/>
      <c r="V6072" s="1703"/>
      <c r="X6072" s="1703"/>
    </row>
    <row r="6073" spans="15:24" x14ac:dyDescent="0.55000000000000004">
      <c r="O6073" s="1703"/>
      <c r="V6073" s="1703"/>
      <c r="X6073" s="1703"/>
    </row>
    <row r="6074" spans="15:24" x14ac:dyDescent="0.55000000000000004">
      <c r="O6074" s="1703"/>
      <c r="V6074" s="1703"/>
      <c r="X6074" s="1703"/>
    </row>
    <row r="6075" spans="15:24" x14ac:dyDescent="0.55000000000000004">
      <c r="O6075" s="1703"/>
      <c r="V6075" s="1703"/>
      <c r="X6075" s="1703"/>
    </row>
    <row r="6076" spans="15:24" x14ac:dyDescent="0.55000000000000004">
      <c r="O6076" s="1703"/>
      <c r="V6076" s="1703"/>
      <c r="X6076" s="1703"/>
    </row>
    <row r="6077" spans="15:24" x14ac:dyDescent="0.55000000000000004">
      <c r="O6077" s="1703"/>
      <c r="V6077" s="1703"/>
      <c r="X6077" s="1703"/>
    </row>
    <row r="6078" spans="15:24" x14ac:dyDescent="0.55000000000000004">
      <c r="O6078" s="1703"/>
      <c r="V6078" s="1703"/>
      <c r="X6078" s="1703"/>
    </row>
    <row r="6079" spans="15:24" x14ac:dyDescent="0.55000000000000004">
      <c r="O6079" s="1703"/>
      <c r="V6079" s="1703"/>
      <c r="X6079" s="1703"/>
    </row>
    <row r="6080" spans="15:24" x14ac:dyDescent="0.55000000000000004">
      <c r="O6080" s="1703"/>
      <c r="V6080" s="1703"/>
      <c r="X6080" s="1703"/>
    </row>
    <row r="6081" spans="15:24" x14ac:dyDescent="0.55000000000000004">
      <c r="O6081" s="1703"/>
      <c r="V6081" s="1703"/>
      <c r="X6081" s="1703"/>
    </row>
    <row r="6082" spans="15:24" x14ac:dyDescent="0.55000000000000004">
      <c r="O6082" s="1703"/>
      <c r="V6082" s="1703"/>
      <c r="X6082" s="1703"/>
    </row>
    <row r="6083" spans="15:24" x14ac:dyDescent="0.55000000000000004">
      <c r="O6083" s="1703"/>
      <c r="V6083" s="1703"/>
      <c r="X6083" s="1703"/>
    </row>
    <row r="6084" spans="15:24" x14ac:dyDescent="0.55000000000000004">
      <c r="O6084" s="1703"/>
      <c r="V6084" s="1703"/>
      <c r="X6084" s="1703"/>
    </row>
    <row r="6085" spans="15:24" x14ac:dyDescent="0.55000000000000004">
      <c r="O6085" s="1703"/>
      <c r="V6085" s="1703"/>
      <c r="X6085" s="1703"/>
    </row>
    <row r="6086" spans="15:24" x14ac:dyDescent="0.55000000000000004">
      <c r="O6086" s="1703"/>
      <c r="V6086" s="1703"/>
      <c r="X6086" s="1703"/>
    </row>
    <row r="6087" spans="15:24" x14ac:dyDescent="0.55000000000000004">
      <c r="O6087" s="1703"/>
      <c r="V6087" s="1703"/>
      <c r="X6087" s="1703"/>
    </row>
    <row r="6088" spans="15:24" x14ac:dyDescent="0.55000000000000004">
      <c r="O6088" s="1703"/>
      <c r="V6088" s="1703"/>
      <c r="X6088" s="1703"/>
    </row>
    <row r="6089" spans="15:24" x14ac:dyDescent="0.55000000000000004">
      <c r="O6089" s="1703"/>
      <c r="V6089" s="1703"/>
      <c r="X6089" s="1703"/>
    </row>
    <row r="6090" spans="15:24" x14ac:dyDescent="0.55000000000000004">
      <c r="O6090" s="1703"/>
      <c r="V6090" s="1703"/>
      <c r="X6090" s="1703"/>
    </row>
    <row r="6091" spans="15:24" x14ac:dyDescent="0.55000000000000004">
      <c r="O6091" s="1703"/>
      <c r="V6091" s="1703"/>
      <c r="X6091" s="1703"/>
    </row>
    <row r="6092" spans="15:24" x14ac:dyDescent="0.55000000000000004">
      <c r="O6092" s="1703"/>
      <c r="V6092" s="1703"/>
      <c r="X6092" s="1703"/>
    </row>
    <row r="6093" spans="15:24" x14ac:dyDescent="0.55000000000000004">
      <c r="O6093" s="1703"/>
      <c r="V6093" s="1703"/>
      <c r="X6093" s="1703"/>
    </row>
    <row r="6094" spans="15:24" x14ac:dyDescent="0.55000000000000004">
      <c r="O6094" s="1703"/>
      <c r="V6094" s="1703"/>
      <c r="X6094" s="1703"/>
    </row>
    <row r="6095" spans="15:24" x14ac:dyDescent="0.55000000000000004">
      <c r="O6095" s="1703"/>
      <c r="V6095" s="1703"/>
      <c r="X6095" s="1703"/>
    </row>
    <row r="6096" spans="15:24" x14ac:dyDescent="0.55000000000000004">
      <c r="O6096" s="1703"/>
      <c r="V6096" s="1703"/>
      <c r="X6096" s="1703"/>
    </row>
    <row r="6097" spans="15:24" x14ac:dyDescent="0.55000000000000004">
      <c r="O6097" s="1703"/>
      <c r="V6097" s="1703"/>
      <c r="X6097" s="1703"/>
    </row>
    <row r="6098" spans="15:24" x14ac:dyDescent="0.55000000000000004">
      <c r="O6098" s="1703"/>
      <c r="V6098" s="1703"/>
      <c r="X6098" s="1703"/>
    </row>
    <row r="6099" spans="15:24" x14ac:dyDescent="0.55000000000000004">
      <c r="O6099" s="1703"/>
      <c r="V6099" s="1703"/>
      <c r="X6099" s="1703"/>
    </row>
    <row r="6100" spans="15:24" x14ac:dyDescent="0.55000000000000004">
      <c r="O6100" s="1703"/>
      <c r="V6100" s="1703"/>
      <c r="X6100" s="1703"/>
    </row>
    <row r="6101" spans="15:24" x14ac:dyDescent="0.55000000000000004">
      <c r="O6101" s="1703"/>
      <c r="V6101" s="1703"/>
      <c r="X6101" s="1703"/>
    </row>
    <row r="6102" spans="15:24" x14ac:dyDescent="0.55000000000000004">
      <c r="O6102" s="1703"/>
      <c r="V6102" s="1703"/>
      <c r="X6102" s="1703"/>
    </row>
    <row r="6103" spans="15:24" x14ac:dyDescent="0.55000000000000004">
      <c r="O6103" s="1703"/>
      <c r="V6103" s="1703"/>
      <c r="X6103" s="1703"/>
    </row>
    <row r="6104" spans="15:24" x14ac:dyDescent="0.55000000000000004">
      <c r="O6104" s="1703"/>
      <c r="V6104" s="1703"/>
      <c r="X6104" s="1703"/>
    </row>
    <row r="6105" spans="15:24" x14ac:dyDescent="0.55000000000000004">
      <c r="O6105" s="1703"/>
      <c r="V6105" s="1703"/>
      <c r="X6105" s="1703"/>
    </row>
    <row r="6106" spans="15:24" x14ac:dyDescent="0.55000000000000004">
      <c r="O6106" s="1703"/>
      <c r="V6106" s="1703"/>
      <c r="X6106" s="1703"/>
    </row>
    <row r="6107" spans="15:24" x14ac:dyDescent="0.55000000000000004">
      <c r="O6107" s="1703"/>
      <c r="V6107" s="1703"/>
      <c r="X6107" s="1703"/>
    </row>
    <row r="6108" spans="15:24" x14ac:dyDescent="0.55000000000000004">
      <c r="O6108" s="1703"/>
      <c r="V6108" s="1703"/>
      <c r="X6108" s="1703"/>
    </row>
    <row r="6109" spans="15:24" x14ac:dyDescent="0.55000000000000004">
      <c r="O6109" s="1703"/>
      <c r="V6109" s="1703"/>
      <c r="X6109" s="1703"/>
    </row>
    <row r="6110" spans="15:24" x14ac:dyDescent="0.55000000000000004">
      <c r="O6110" s="1703"/>
      <c r="V6110" s="1703"/>
      <c r="X6110" s="1703"/>
    </row>
    <row r="6111" spans="15:24" x14ac:dyDescent="0.55000000000000004">
      <c r="O6111" s="1703"/>
      <c r="V6111" s="1703"/>
      <c r="X6111" s="1703"/>
    </row>
    <row r="6112" spans="15:24" x14ac:dyDescent="0.55000000000000004">
      <c r="O6112" s="1703"/>
      <c r="V6112" s="1703"/>
      <c r="X6112" s="1703"/>
    </row>
    <row r="6113" spans="15:24" x14ac:dyDescent="0.55000000000000004">
      <c r="O6113" s="1703"/>
      <c r="V6113" s="1703"/>
      <c r="X6113" s="1703"/>
    </row>
    <row r="6114" spans="15:24" x14ac:dyDescent="0.55000000000000004">
      <c r="O6114" s="1703"/>
      <c r="V6114" s="1703"/>
      <c r="X6114" s="1703"/>
    </row>
    <row r="6115" spans="15:24" x14ac:dyDescent="0.55000000000000004">
      <c r="O6115" s="1703"/>
      <c r="V6115" s="1703"/>
      <c r="X6115" s="1703"/>
    </row>
    <row r="6116" spans="15:24" x14ac:dyDescent="0.55000000000000004">
      <c r="O6116" s="1703"/>
      <c r="V6116" s="1703"/>
      <c r="X6116" s="1703"/>
    </row>
    <row r="6117" spans="15:24" x14ac:dyDescent="0.55000000000000004">
      <c r="O6117" s="1703"/>
      <c r="V6117" s="1703"/>
      <c r="X6117" s="1703"/>
    </row>
    <row r="6118" spans="15:24" x14ac:dyDescent="0.55000000000000004">
      <c r="O6118" s="1703"/>
      <c r="V6118" s="1703"/>
      <c r="X6118" s="1703"/>
    </row>
    <row r="6119" spans="15:24" x14ac:dyDescent="0.55000000000000004">
      <c r="O6119" s="1703"/>
      <c r="V6119" s="1703"/>
      <c r="X6119" s="1703"/>
    </row>
    <row r="6120" spans="15:24" x14ac:dyDescent="0.55000000000000004">
      <c r="O6120" s="1703"/>
      <c r="V6120" s="1703"/>
      <c r="X6120" s="1703"/>
    </row>
    <row r="6121" spans="15:24" x14ac:dyDescent="0.55000000000000004">
      <c r="O6121" s="1703"/>
      <c r="V6121" s="1703"/>
      <c r="X6121" s="1703"/>
    </row>
    <row r="6122" spans="15:24" x14ac:dyDescent="0.55000000000000004">
      <c r="O6122" s="1703"/>
      <c r="V6122" s="1703"/>
      <c r="X6122" s="1703"/>
    </row>
    <row r="6123" spans="15:24" x14ac:dyDescent="0.55000000000000004">
      <c r="O6123" s="1703"/>
      <c r="V6123" s="1703"/>
      <c r="X6123" s="1703"/>
    </row>
    <row r="6124" spans="15:24" x14ac:dyDescent="0.55000000000000004">
      <c r="O6124" s="1703"/>
      <c r="V6124" s="1703"/>
      <c r="X6124" s="1703"/>
    </row>
    <row r="6125" spans="15:24" x14ac:dyDescent="0.55000000000000004">
      <c r="O6125" s="1703"/>
      <c r="V6125" s="1703"/>
      <c r="X6125" s="1703"/>
    </row>
    <row r="6126" spans="15:24" x14ac:dyDescent="0.55000000000000004">
      <c r="O6126" s="1703"/>
      <c r="V6126" s="1703"/>
      <c r="X6126" s="1703"/>
    </row>
    <row r="6127" spans="15:24" x14ac:dyDescent="0.55000000000000004">
      <c r="O6127" s="1703"/>
      <c r="V6127" s="1703"/>
      <c r="X6127" s="1703"/>
    </row>
    <row r="6128" spans="15:24" x14ac:dyDescent="0.55000000000000004">
      <c r="O6128" s="1703"/>
      <c r="V6128" s="1703"/>
      <c r="X6128" s="1703"/>
    </row>
    <row r="6129" spans="15:24" x14ac:dyDescent="0.55000000000000004">
      <c r="O6129" s="1703"/>
      <c r="V6129" s="1703"/>
      <c r="X6129" s="1703"/>
    </row>
    <row r="6130" spans="15:24" x14ac:dyDescent="0.55000000000000004">
      <c r="O6130" s="1703"/>
      <c r="V6130" s="1703"/>
      <c r="X6130" s="1703"/>
    </row>
    <row r="6131" spans="15:24" x14ac:dyDescent="0.55000000000000004">
      <c r="O6131" s="1703"/>
      <c r="V6131" s="1703"/>
      <c r="X6131" s="1703"/>
    </row>
    <row r="6132" spans="15:24" x14ac:dyDescent="0.55000000000000004">
      <c r="O6132" s="1703"/>
      <c r="V6132" s="1703"/>
      <c r="X6132" s="1703"/>
    </row>
    <row r="6133" spans="15:24" x14ac:dyDescent="0.55000000000000004">
      <c r="O6133" s="1703"/>
      <c r="V6133" s="1703"/>
      <c r="X6133" s="1703"/>
    </row>
    <row r="6134" spans="15:24" x14ac:dyDescent="0.55000000000000004">
      <c r="O6134" s="1703"/>
      <c r="V6134" s="1703"/>
      <c r="X6134" s="1703"/>
    </row>
    <row r="6135" spans="15:24" x14ac:dyDescent="0.55000000000000004">
      <c r="O6135" s="1703"/>
      <c r="V6135" s="1703"/>
      <c r="X6135" s="1703"/>
    </row>
    <row r="6136" spans="15:24" x14ac:dyDescent="0.55000000000000004">
      <c r="O6136" s="1703"/>
      <c r="V6136" s="1703"/>
      <c r="X6136" s="1703"/>
    </row>
    <row r="6137" spans="15:24" x14ac:dyDescent="0.55000000000000004">
      <c r="O6137" s="1703"/>
      <c r="V6137" s="1703"/>
      <c r="X6137" s="1703"/>
    </row>
    <row r="6138" spans="15:24" x14ac:dyDescent="0.55000000000000004">
      <c r="O6138" s="1703"/>
      <c r="V6138" s="1703"/>
      <c r="X6138" s="1703"/>
    </row>
    <row r="6139" spans="15:24" x14ac:dyDescent="0.55000000000000004">
      <c r="O6139" s="1703"/>
      <c r="V6139" s="1703"/>
      <c r="X6139" s="1703"/>
    </row>
    <row r="6140" spans="15:24" x14ac:dyDescent="0.55000000000000004">
      <c r="O6140" s="1703"/>
      <c r="V6140" s="1703"/>
      <c r="X6140" s="1703"/>
    </row>
    <row r="6141" spans="15:24" x14ac:dyDescent="0.55000000000000004">
      <c r="O6141" s="1703"/>
      <c r="V6141" s="1703"/>
      <c r="X6141" s="1703"/>
    </row>
    <row r="6142" spans="15:24" x14ac:dyDescent="0.55000000000000004">
      <c r="O6142" s="1703"/>
      <c r="V6142" s="1703"/>
      <c r="X6142" s="1703"/>
    </row>
    <row r="6143" spans="15:24" x14ac:dyDescent="0.55000000000000004">
      <c r="O6143" s="1703"/>
      <c r="V6143" s="1703"/>
      <c r="X6143" s="1703"/>
    </row>
    <row r="6144" spans="15:24" x14ac:dyDescent="0.55000000000000004">
      <c r="O6144" s="1703"/>
      <c r="V6144" s="1703"/>
      <c r="X6144" s="1703"/>
    </row>
    <row r="6145" spans="15:24" x14ac:dyDescent="0.55000000000000004">
      <c r="O6145" s="1703"/>
      <c r="V6145" s="1703"/>
      <c r="X6145" s="1703"/>
    </row>
    <row r="6146" spans="15:24" x14ac:dyDescent="0.55000000000000004">
      <c r="O6146" s="1703"/>
      <c r="V6146" s="1703"/>
      <c r="X6146" s="1703"/>
    </row>
    <row r="6147" spans="15:24" x14ac:dyDescent="0.55000000000000004">
      <c r="O6147" s="1703"/>
      <c r="V6147" s="1703"/>
      <c r="X6147" s="1703"/>
    </row>
    <row r="6148" spans="15:24" x14ac:dyDescent="0.55000000000000004">
      <c r="O6148" s="1703"/>
      <c r="V6148" s="1703"/>
      <c r="X6148" s="1703"/>
    </row>
    <row r="6149" spans="15:24" x14ac:dyDescent="0.55000000000000004">
      <c r="O6149" s="1703"/>
      <c r="V6149" s="1703"/>
      <c r="X6149" s="1703"/>
    </row>
    <row r="6150" spans="15:24" x14ac:dyDescent="0.55000000000000004">
      <c r="O6150" s="1703"/>
      <c r="V6150" s="1703"/>
      <c r="X6150" s="1703"/>
    </row>
    <row r="6151" spans="15:24" x14ac:dyDescent="0.55000000000000004">
      <c r="O6151" s="1703"/>
      <c r="V6151" s="1703"/>
      <c r="X6151" s="1703"/>
    </row>
    <row r="6152" spans="15:24" x14ac:dyDescent="0.55000000000000004">
      <c r="O6152" s="1703"/>
      <c r="V6152" s="1703"/>
      <c r="X6152" s="1703"/>
    </row>
    <row r="6153" spans="15:24" x14ac:dyDescent="0.55000000000000004">
      <c r="O6153" s="1703"/>
      <c r="V6153" s="1703"/>
      <c r="X6153" s="1703"/>
    </row>
    <row r="6154" spans="15:24" x14ac:dyDescent="0.55000000000000004">
      <c r="O6154" s="1703"/>
      <c r="V6154" s="1703"/>
      <c r="X6154" s="1703"/>
    </row>
    <row r="6155" spans="15:24" x14ac:dyDescent="0.55000000000000004">
      <c r="O6155" s="1703"/>
      <c r="V6155" s="1703"/>
      <c r="X6155" s="1703"/>
    </row>
    <row r="6156" spans="15:24" x14ac:dyDescent="0.55000000000000004">
      <c r="O6156" s="1703"/>
      <c r="V6156" s="1703"/>
      <c r="X6156" s="1703"/>
    </row>
    <row r="6157" spans="15:24" x14ac:dyDescent="0.55000000000000004">
      <c r="O6157" s="1703"/>
      <c r="V6157" s="1703"/>
      <c r="X6157" s="1703"/>
    </row>
    <row r="6158" spans="15:24" x14ac:dyDescent="0.55000000000000004">
      <c r="O6158" s="1703"/>
      <c r="V6158" s="1703"/>
      <c r="X6158" s="1703"/>
    </row>
    <row r="6159" spans="15:24" x14ac:dyDescent="0.55000000000000004">
      <c r="O6159" s="1703"/>
      <c r="V6159" s="1703"/>
      <c r="X6159" s="1703"/>
    </row>
    <row r="6160" spans="15:24" x14ac:dyDescent="0.55000000000000004">
      <c r="O6160" s="1703"/>
      <c r="V6160" s="1703"/>
      <c r="X6160" s="1703"/>
    </row>
    <row r="6161" spans="15:24" x14ac:dyDescent="0.55000000000000004">
      <c r="O6161" s="1703"/>
      <c r="V6161" s="1703"/>
      <c r="X6161" s="1703"/>
    </row>
    <row r="6162" spans="15:24" x14ac:dyDescent="0.55000000000000004">
      <c r="O6162" s="1703"/>
      <c r="V6162" s="1703"/>
      <c r="X6162" s="1703"/>
    </row>
    <row r="6163" spans="15:24" x14ac:dyDescent="0.55000000000000004">
      <c r="O6163" s="1703"/>
      <c r="V6163" s="1703"/>
      <c r="X6163" s="1703"/>
    </row>
    <row r="6164" spans="15:24" x14ac:dyDescent="0.55000000000000004">
      <c r="O6164" s="1703"/>
      <c r="V6164" s="1703"/>
      <c r="X6164" s="1703"/>
    </row>
    <row r="6165" spans="15:24" x14ac:dyDescent="0.55000000000000004">
      <c r="O6165" s="1703"/>
      <c r="V6165" s="1703"/>
      <c r="X6165" s="1703"/>
    </row>
    <row r="6166" spans="15:24" x14ac:dyDescent="0.55000000000000004">
      <c r="O6166" s="1703"/>
      <c r="V6166" s="1703"/>
      <c r="X6166" s="1703"/>
    </row>
    <row r="6167" spans="15:24" x14ac:dyDescent="0.55000000000000004">
      <c r="O6167" s="1703"/>
      <c r="V6167" s="1703"/>
      <c r="X6167" s="1703"/>
    </row>
    <row r="6168" spans="15:24" x14ac:dyDescent="0.55000000000000004">
      <c r="O6168" s="1703"/>
      <c r="V6168" s="1703"/>
      <c r="X6168" s="1703"/>
    </row>
    <row r="6169" spans="15:24" x14ac:dyDescent="0.55000000000000004">
      <c r="O6169" s="1703"/>
      <c r="V6169" s="1703"/>
      <c r="X6169" s="1703"/>
    </row>
    <row r="6170" spans="15:24" x14ac:dyDescent="0.55000000000000004">
      <c r="O6170" s="1703"/>
      <c r="V6170" s="1703"/>
      <c r="X6170" s="1703"/>
    </row>
    <row r="6171" spans="15:24" x14ac:dyDescent="0.55000000000000004">
      <c r="O6171" s="1703"/>
      <c r="V6171" s="1703"/>
      <c r="X6171" s="1703"/>
    </row>
    <row r="6172" spans="15:24" x14ac:dyDescent="0.55000000000000004">
      <c r="O6172" s="1703"/>
      <c r="V6172" s="1703"/>
      <c r="X6172" s="1703"/>
    </row>
    <row r="6173" spans="15:24" x14ac:dyDescent="0.55000000000000004">
      <c r="O6173" s="1703"/>
      <c r="V6173" s="1703"/>
      <c r="X6173" s="1703"/>
    </row>
    <row r="6174" spans="15:24" x14ac:dyDescent="0.55000000000000004">
      <c r="O6174" s="1703"/>
      <c r="V6174" s="1703"/>
      <c r="X6174" s="1703"/>
    </row>
    <row r="6175" spans="15:24" x14ac:dyDescent="0.55000000000000004">
      <c r="O6175" s="1703"/>
      <c r="V6175" s="1703"/>
      <c r="X6175" s="1703"/>
    </row>
    <row r="6176" spans="15:24" x14ac:dyDescent="0.55000000000000004">
      <c r="O6176" s="1703"/>
      <c r="V6176" s="1703"/>
      <c r="X6176" s="1703"/>
    </row>
    <row r="6177" spans="15:24" x14ac:dyDescent="0.55000000000000004">
      <c r="O6177" s="1703"/>
      <c r="V6177" s="1703"/>
      <c r="X6177" s="1703"/>
    </row>
    <row r="6178" spans="15:24" x14ac:dyDescent="0.55000000000000004">
      <c r="O6178" s="1703"/>
      <c r="V6178" s="1703"/>
      <c r="X6178" s="1703"/>
    </row>
    <row r="6179" spans="15:24" x14ac:dyDescent="0.55000000000000004">
      <c r="O6179" s="1703"/>
      <c r="V6179" s="1703"/>
      <c r="X6179" s="1703"/>
    </row>
    <row r="6180" spans="15:24" x14ac:dyDescent="0.55000000000000004">
      <c r="O6180" s="1703"/>
      <c r="V6180" s="1703"/>
      <c r="X6180" s="1703"/>
    </row>
    <row r="6181" spans="15:24" x14ac:dyDescent="0.55000000000000004">
      <c r="O6181" s="1703"/>
      <c r="V6181" s="1703"/>
      <c r="X6181" s="1703"/>
    </row>
    <row r="6182" spans="15:24" x14ac:dyDescent="0.55000000000000004">
      <c r="O6182" s="1703"/>
      <c r="V6182" s="1703"/>
      <c r="X6182" s="1703"/>
    </row>
    <row r="6183" spans="15:24" x14ac:dyDescent="0.55000000000000004">
      <c r="O6183" s="1703"/>
      <c r="V6183" s="1703"/>
      <c r="X6183" s="1703"/>
    </row>
    <row r="6184" spans="15:24" x14ac:dyDescent="0.55000000000000004">
      <c r="O6184" s="1703"/>
      <c r="V6184" s="1703"/>
      <c r="X6184" s="1703"/>
    </row>
    <row r="6185" spans="15:24" x14ac:dyDescent="0.55000000000000004">
      <c r="O6185" s="1703"/>
      <c r="V6185" s="1703"/>
      <c r="X6185" s="1703"/>
    </row>
    <row r="6186" spans="15:24" x14ac:dyDescent="0.55000000000000004">
      <c r="O6186" s="1703"/>
      <c r="V6186" s="1703"/>
      <c r="X6186" s="1703"/>
    </row>
    <row r="6187" spans="15:24" x14ac:dyDescent="0.55000000000000004">
      <c r="O6187" s="1703"/>
      <c r="V6187" s="1703"/>
      <c r="X6187" s="1703"/>
    </row>
    <row r="6188" spans="15:24" x14ac:dyDescent="0.55000000000000004">
      <c r="O6188" s="1703"/>
      <c r="V6188" s="1703"/>
      <c r="X6188" s="1703"/>
    </row>
    <row r="6189" spans="15:24" x14ac:dyDescent="0.55000000000000004">
      <c r="O6189" s="1703"/>
      <c r="V6189" s="1703"/>
      <c r="X6189" s="1703"/>
    </row>
    <row r="6190" spans="15:24" x14ac:dyDescent="0.55000000000000004">
      <c r="O6190" s="1703"/>
      <c r="V6190" s="1703"/>
      <c r="X6190" s="1703"/>
    </row>
    <row r="6191" spans="15:24" x14ac:dyDescent="0.55000000000000004">
      <c r="O6191" s="1703"/>
      <c r="V6191" s="1703"/>
      <c r="X6191" s="1703"/>
    </row>
    <row r="6192" spans="15:24" x14ac:dyDescent="0.55000000000000004">
      <c r="O6192" s="1703"/>
      <c r="V6192" s="1703"/>
      <c r="X6192" s="1703"/>
    </row>
    <row r="6193" spans="15:24" x14ac:dyDescent="0.55000000000000004">
      <c r="O6193" s="1703"/>
      <c r="V6193" s="1703"/>
      <c r="X6193" s="1703"/>
    </row>
    <row r="6194" spans="15:24" x14ac:dyDescent="0.55000000000000004">
      <c r="O6194" s="1703"/>
      <c r="V6194" s="1703"/>
      <c r="X6194" s="1703"/>
    </row>
    <row r="6195" spans="15:24" x14ac:dyDescent="0.55000000000000004">
      <c r="O6195" s="1703"/>
      <c r="V6195" s="1703"/>
      <c r="X6195" s="1703"/>
    </row>
    <row r="6196" spans="15:24" x14ac:dyDescent="0.55000000000000004">
      <c r="O6196" s="1703"/>
      <c r="V6196" s="1703"/>
      <c r="X6196" s="1703"/>
    </row>
    <row r="6197" spans="15:24" x14ac:dyDescent="0.55000000000000004">
      <c r="O6197" s="1703"/>
      <c r="V6197" s="1703"/>
      <c r="X6197" s="1703"/>
    </row>
    <row r="6198" spans="15:24" x14ac:dyDescent="0.55000000000000004">
      <c r="O6198" s="1703"/>
      <c r="V6198" s="1703"/>
      <c r="X6198" s="1703"/>
    </row>
    <row r="6199" spans="15:24" x14ac:dyDescent="0.55000000000000004">
      <c r="O6199" s="1703"/>
      <c r="V6199" s="1703"/>
      <c r="X6199" s="1703"/>
    </row>
    <row r="6200" spans="15:24" x14ac:dyDescent="0.55000000000000004">
      <c r="O6200" s="1703"/>
      <c r="V6200" s="1703"/>
      <c r="X6200" s="1703"/>
    </row>
    <row r="6201" spans="15:24" x14ac:dyDescent="0.55000000000000004">
      <c r="O6201" s="1703"/>
      <c r="V6201" s="1703"/>
      <c r="X6201" s="1703"/>
    </row>
    <row r="6202" spans="15:24" x14ac:dyDescent="0.55000000000000004">
      <c r="O6202" s="1703"/>
      <c r="V6202" s="1703"/>
      <c r="X6202" s="1703"/>
    </row>
    <row r="6203" spans="15:24" x14ac:dyDescent="0.55000000000000004">
      <c r="O6203" s="1703"/>
      <c r="V6203" s="1703"/>
      <c r="X6203" s="1703"/>
    </row>
    <row r="6204" spans="15:24" x14ac:dyDescent="0.55000000000000004">
      <c r="O6204" s="1703"/>
      <c r="V6204" s="1703"/>
      <c r="X6204" s="1703"/>
    </row>
    <row r="6205" spans="15:24" x14ac:dyDescent="0.55000000000000004">
      <c r="O6205" s="1703"/>
      <c r="V6205" s="1703"/>
      <c r="X6205" s="1703"/>
    </row>
    <row r="6206" spans="15:24" x14ac:dyDescent="0.55000000000000004">
      <c r="O6206" s="1703"/>
      <c r="V6206" s="1703"/>
      <c r="X6206" s="1703"/>
    </row>
    <row r="6207" spans="15:24" x14ac:dyDescent="0.55000000000000004">
      <c r="O6207" s="1703"/>
      <c r="V6207" s="1703"/>
      <c r="X6207" s="1703"/>
    </row>
    <row r="6208" spans="15:24" x14ac:dyDescent="0.55000000000000004">
      <c r="O6208" s="1703"/>
      <c r="V6208" s="1703"/>
      <c r="X6208" s="1703"/>
    </row>
    <row r="6209" spans="15:24" x14ac:dyDescent="0.55000000000000004">
      <c r="O6209" s="1703"/>
      <c r="V6209" s="1703"/>
      <c r="X6209" s="1703"/>
    </row>
    <row r="6210" spans="15:24" x14ac:dyDescent="0.55000000000000004">
      <c r="O6210" s="1703"/>
      <c r="V6210" s="1703"/>
      <c r="X6210" s="1703"/>
    </row>
    <row r="6211" spans="15:24" x14ac:dyDescent="0.55000000000000004">
      <c r="O6211" s="1703"/>
      <c r="V6211" s="1703"/>
      <c r="X6211" s="1703"/>
    </row>
    <row r="6212" spans="15:24" x14ac:dyDescent="0.55000000000000004">
      <c r="O6212" s="1703"/>
      <c r="V6212" s="1703"/>
      <c r="X6212" s="1703"/>
    </row>
    <row r="6213" spans="15:24" x14ac:dyDescent="0.55000000000000004">
      <c r="O6213" s="1703"/>
      <c r="V6213" s="1703"/>
      <c r="X6213" s="1703"/>
    </row>
    <row r="6214" spans="15:24" x14ac:dyDescent="0.55000000000000004">
      <c r="O6214" s="1703"/>
      <c r="V6214" s="1703"/>
      <c r="X6214" s="1703"/>
    </row>
    <row r="6215" spans="15:24" x14ac:dyDescent="0.55000000000000004">
      <c r="O6215" s="1703"/>
      <c r="V6215" s="1703"/>
      <c r="X6215" s="1703"/>
    </row>
    <row r="6216" spans="15:24" x14ac:dyDescent="0.55000000000000004">
      <c r="O6216" s="1703"/>
      <c r="V6216" s="1703"/>
      <c r="X6216" s="1703"/>
    </row>
    <row r="6217" spans="15:24" x14ac:dyDescent="0.55000000000000004">
      <c r="O6217" s="1703"/>
      <c r="V6217" s="1703"/>
      <c r="X6217" s="1703"/>
    </row>
    <row r="6218" spans="15:24" x14ac:dyDescent="0.55000000000000004">
      <c r="O6218" s="1703"/>
      <c r="V6218" s="1703"/>
      <c r="X6218" s="1703"/>
    </row>
    <row r="6219" spans="15:24" x14ac:dyDescent="0.55000000000000004">
      <c r="O6219" s="1703"/>
      <c r="V6219" s="1703"/>
      <c r="X6219" s="1703"/>
    </row>
    <row r="6220" spans="15:24" x14ac:dyDescent="0.55000000000000004">
      <c r="O6220" s="1703"/>
      <c r="V6220" s="1703"/>
      <c r="X6220" s="1703"/>
    </row>
    <row r="6221" spans="15:24" x14ac:dyDescent="0.55000000000000004">
      <c r="O6221" s="1703"/>
      <c r="V6221" s="1703"/>
      <c r="X6221" s="1703"/>
    </row>
    <row r="6222" spans="15:24" x14ac:dyDescent="0.55000000000000004">
      <c r="O6222" s="1703"/>
      <c r="V6222" s="1703"/>
      <c r="X6222" s="1703"/>
    </row>
    <row r="6223" spans="15:24" x14ac:dyDescent="0.55000000000000004">
      <c r="O6223" s="1703"/>
      <c r="V6223" s="1703"/>
      <c r="X6223" s="1703"/>
    </row>
    <row r="6224" spans="15:24" x14ac:dyDescent="0.55000000000000004">
      <c r="O6224" s="1703"/>
      <c r="V6224" s="1703"/>
      <c r="X6224" s="1703"/>
    </row>
    <row r="6225" spans="15:24" x14ac:dyDescent="0.55000000000000004">
      <c r="O6225" s="1703"/>
      <c r="V6225" s="1703"/>
      <c r="X6225" s="1703"/>
    </row>
    <row r="6226" spans="15:24" x14ac:dyDescent="0.55000000000000004">
      <c r="O6226" s="1703"/>
      <c r="V6226" s="1703"/>
      <c r="X6226" s="1703"/>
    </row>
    <row r="6227" spans="15:24" x14ac:dyDescent="0.55000000000000004">
      <c r="O6227" s="1703"/>
      <c r="V6227" s="1703"/>
      <c r="X6227" s="1703"/>
    </row>
    <row r="6228" spans="15:24" x14ac:dyDescent="0.55000000000000004">
      <c r="O6228" s="1703"/>
      <c r="V6228" s="1703"/>
      <c r="X6228" s="1703"/>
    </row>
    <row r="6229" spans="15:24" x14ac:dyDescent="0.55000000000000004">
      <c r="O6229" s="1703"/>
      <c r="V6229" s="1703"/>
      <c r="X6229" s="1703"/>
    </row>
    <row r="6230" spans="15:24" x14ac:dyDescent="0.55000000000000004">
      <c r="O6230" s="1703"/>
      <c r="V6230" s="1703"/>
      <c r="X6230" s="1703"/>
    </row>
    <row r="6231" spans="15:24" x14ac:dyDescent="0.55000000000000004">
      <c r="O6231" s="1703"/>
      <c r="V6231" s="1703"/>
      <c r="X6231" s="1703"/>
    </row>
    <row r="6232" spans="15:24" x14ac:dyDescent="0.55000000000000004">
      <c r="O6232" s="1703"/>
      <c r="V6232" s="1703"/>
      <c r="X6232" s="1703"/>
    </row>
    <row r="6233" spans="15:24" x14ac:dyDescent="0.55000000000000004">
      <c r="O6233" s="1703"/>
      <c r="V6233" s="1703"/>
      <c r="X6233" s="1703"/>
    </row>
    <row r="6234" spans="15:24" x14ac:dyDescent="0.55000000000000004">
      <c r="O6234" s="1703"/>
      <c r="V6234" s="1703"/>
      <c r="X6234" s="1703"/>
    </row>
    <row r="6235" spans="15:24" x14ac:dyDescent="0.55000000000000004">
      <c r="O6235" s="1703"/>
      <c r="V6235" s="1703"/>
      <c r="X6235" s="1703"/>
    </row>
    <row r="6236" spans="15:24" x14ac:dyDescent="0.55000000000000004">
      <c r="O6236" s="1703"/>
      <c r="V6236" s="1703"/>
      <c r="X6236" s="1703"/>
    </row>
    <row r="6237" spans="15:24" x14ac:dyDescent="0.55000000000000004">
      <c r="O6237" s="1703"/>
      <c r="V6237" s="1703"/>
      <c r="X6237" s="1703"/>
    </row>
    <row r="6238" spans="15:24" x14ac:dyDescent="0.55000000000000004">
      <c r="O6238" s="1703"/>
      <c r="V6238" s="1703"/>
      <c r="X6238" s="1703"/>
    </row>
    <row r="6239" spans="15:24" x14ac:dyDescent="0.55000000000000004">
      <c r="O6239" s="1703"/>
      <c r="V6239" s="1703"/>
      <c r="X6239" s="1703"/>
    </row>
    <row r="6240" spans="15:24" x14ac:dyDescent="0.55000000000000004">
      <c r="O6240" s="1703"/>
      <c r="V6240" s="1703"/>
      <c r="X6240" s="1703"/>
    </row>
    <row r="6241" spans="15:24" x14ac:dyDescent="0.55000000000000004">
      <c r="O6241" s="1703"/>
      <c r="V6241" s="1703"/>
      <c r="X6241" s="1703"/>
    </row>
    <row r="6242" spans="15:24" x14ac:dyDescent="0.55000000000000004">
      <c r="O6242" s="1703"/>
      <c r="V6242" s="1703"/>
      <c r="X6242" s="1703"/>
    </row>
    <row r="6243" spans="15:24" x14ac:dyDescent="0.55000000000000004">
      <c r="O6243" s="1703"/>
      <c r="V6243" s="1703"/>
      <c r="X6243" s="1703"/>
    </row>
    <row r="6244" spans="15:24" x14ac:dyDescent="0.55000000000000004">
      <c r="O6244" s="1703"/>
      <c r="V6244" s="1703"/>
      <c r="X6244" s="1703"/>
    </row>
    <row r="6245" spans="15:24" x14ac:dyDescent="0.55000000000000004">
      <c r="O6245" s="1703"/>
      <c r="V6245" s="1703"/>
      <c r="X6245" s="1703"/>
    </row>
    <row r="6246" spans="15:24" x14ac:dyDescent="0.55000000000000004">
      <c r="O6246" s="1703"/>
      <c r="V6246" s="1703"/>
      <c r="X6246" s="1703"/>
    </row>
    <row r="6247" spans="15:24" x14ac:dyDescent="0.55000000000000004">
      <c r="O6247" s="1703"/>
      <c r="V6247" s="1703"/>
      <c r="X6247" s="1703"/>
    </row>
    <row r="6248" spans="15:24" x14ac:dyDescent="0.55000000000000004">
      <c r="O6248" s="1703"/>
      <c r="V6248" s="1703"/>
      <c r="X6248" s="1703"/>
    </row>
    <row r="6249" spans="15:24" x14ac:dyDescent="0.55000000000000004">
      <c r="O6249" s="1703"/>
      <c r="V6249" s="1703"/>
      <c r="X6249" s="1703"/>
    </row>
    <row r="6250" spans="15:24" x14ac:dyDescent="0.55000000000000004">
      <c r="O6250" s="1703"/>
      <c r="V6250" s="1703"/>
      <c r="X6250" s="1703"/>
    </row>
    <row r="6251" spans="15:24" x14ac:dyDescent="0.55000000000000004">
      <c r="O6251" s="1703"/>
      <c r="V6251" s="1703"/>
      <c r="X6251" s="1703"/>
    </row>
    <row r="6252" spans="15:24" x14ac:dyDescent="0.55000000000000004">
      <c r="O6252" s="1703"/>
      <c r="V6252" s="1703"/>
      <c r="X6252" s="1703"/>
    </row>
    <row r="6253" spans="15:24" x14ac:dyDescent="0.55000000000000004">
      <c r="O6253" s="1703"/>
      <c r="V6253" s="1703"/>
      <c r="X6253" s="1703"/>
    </row>
    <row r="6254" spans="15:24" x14ac:dyDescent="0.55000000000000004">
      <c r="O6254" s="1703"/>
      <c r="V6254" s="1703"/>
      <c r="X6254" s="1703"/>
    </row>
    <row r="6255" spans="15:24" x14ac:dyDescent="0.55000000000000004">
      <c r="O6255" s="1703"/>
      <c r="V6255" s="1703"/>
      <c r="X6255" s="1703"/>
    </row>
    <row r="6256" spans="15:24" x14ac:dyDescent="0.55000000000000004">
      <c r="O6256" s="1703"/>
      <c r="V6256" s="1703"/>
      <c r="X6256" s="1703"/>
    </row>
    <row r="6257" spans="15:24" x14ac:dyDescent="0.55000000000000004">
      <c r="O6257" s="1703"/>
      <c r="V6257" s="1703"/>
      <c r="X6257" s="1703"/>
    </row>
    <row r="6258" spans="15:24" x14ac:dyDescent="0.55000000000000004">
      <c r="O6258" s="1703"/>
      <c r="V6258" s="1703"/>
      <c r="X6258" s="1703"/>
    </row>
    <row r="6259" spans="15:24" x14ac:dyDescent="0.55000000000000004">
      <c r="O6259" s="1703"/>
      <c r="V6259" s="1703"/>
      <c r="X6259" s="1703"/>
    </row>
    <row r="6260" spans="15:24" x14ac:dyDescent="0.55000000000000004">
      <c r="O6260" s="1703"/>
      <c r="V6260" s="1703"/>
      <c r="X6260" s="1703"/>
    </row>
    <row r="6261" spans="15:24" x14ac:dyDescent="0.55000000000000004">
      <c r="O6261" s="1703"/>
      <c r="V6261" s="1703"/>
      <c r="X6261" s="1703"/>
    </row>
    <row r="6262" spans="15:24" x14ac:dyDescent="0.55000000000000004">
      <c r="O6262" s="1703"/>
      <c r="V6262" s="1703"/>
      <c r="X6262" s="1703"/>
    </row>
    <row r="6263" spans="15:24" x14ac:dyDescent="0.55000000000000004">
      <c r="O6263" s="1703"/>
      <c r="V6263" s="1703"/>
      <c r="X6263" s="1703"/>
    </row>
    <row r="6264" spans="15:24" x14ac:dyDescent="0.55000000000000004">
      <c r="O6264" s="1703"/>
      <c r="V6264" s="1703"/>
      <c r="X6264" s="1703"/>
    </row>
    <row r="6265" spans="15:24" x14ac:dyDescent="0.55000000000000004">
      <c r="O6265" s="1703"/>
      <c r="V6265" s="1703"/>
      <c r="X6265" s="1703"/>
    </row>
    <row r="6266" spans="15:24" x14ac:dyDescent="0.55000000000000004">
      <c r="O6266" s="1703"/>
      <c r="V6266" s="1703"/>
      <c r="X6266" s="1703"/>
    </row>
    <row r="6267" spans="15:24" x14ac:dyDescent="0.55000000000000004">
      <c r="O6267" s="1703"/>
      <c r="V6267" s="1703"/>
      <c r="X6267" s="1703"/>
    </row>
    <row r="6268" spans="15:24" x14ac:dyDescent="0.55000000000000004">
      <c r="O6268" s="1703"/>
      <c r="V6268" s="1703"/>
      <c r="X6268" s="1703"/>
    </row>
    <row r="6269" spans="15:24" x14ac:dyDescent="0.55000000000000004">
      <c r="O6269" s="1703"/>
      <c r="V6269" s="1703"/>
      <c r="X6269" s="1703"/>
    </row>
    <row r="6270" spans="15:24" x14ac:dyDescent="0.55000000000000004">
      <c r="O6270" s="1703"/>
      <c r="V6270" s="1703"/>
      <c r="X6270" s="1703"/>
    </row>
    <row r="6271" spans="15:24" x14ac:dyDescent="0.55000000000000004">
      <c r="O6271" s="1703"/>
      <c r="V6271" s="1703"/>
      <c r="X6271" s="1703"/>
    </row>
    <row r="6272" spans="15:24" x14ac:dyDescent="0.55000000000000004">
      <c r="O6272" s="1703"/>
      <c r="V6272" s="1703"/>
      <c r="X6272" s="1703"/>
    </row>
    <row r="6273" spans="15:24" x14ac:dyDescent="0.55000000000000004">
      <c r="O6273" s="1703"/>
      <c r="V6273" s="1703"/>
      <c r="X6273" s="1703"/>
    </row>
    <row r="6274" spans="15:24" x14ac:dyDescent="0.55000000000000004">
      <c r="O6274" s="1703"/>
      <c r="V6274" s="1703"/>
      <c r="X6274" s="1703"/>
    </row>
    <row r="6275" spans="15:24" x14ac:dyDescent="0.55000000000000004">
      <c r="O6275" s="1703"/>
      <c r="V6275" s="1703"/>
      <c r="X6275" s="1703"/>
    </row>
    <row r="6276" spans="15:24" x14ac:dyDescent="0.55000000000000004">
      <c r="O6276" s="1703"/>
      <c r="V6276" s="1703"/>
      <c r="X6276" s="1703"/>
    </row>
    <row r="6277" spans="15:24" x14ac:dyDescent="0.55000000000000004">
      <c r="O6277" s="1703"/>
      <c r="V6277" s="1703"/>
      <c r="X6277" s="1703"/>
    </row>
    <row r="6278" spans="15:24" x14ac:dyDescent="0.55000000000000004">
      <c r="O6278" s="1703"/>
      <c r="V6278" s="1703"/>
      <c r="X6278" s="1703"/>
    </row>
    <row r="6279" spans="15:24" x14ac:dyDescent="0.55000000000000004">
      <c r="O6279" s="1703"/>
      <c r="V6279" s="1703"/>
      <c r="X6279" s="1703"/>
    </row>
    <row r="6280" spans="15:24" x14ac:dyDescent="0.55000000000000004">
      <c r="O6280" s="1703"/>
      <c r="V6280" s="1703"/>
      <c r="X6280" s="1703"/>
    </row>
    <row r="6281" spans="15:24" x14ac:dyDescent="0.55000000000000004">
      <c r="O6281" s="1703"/>
      <c r="V6281" s="1703"/>
      <c r="X6281" s="1703"/>
    </row>
    <row r="6282" spans="15:24" x14ac:dyDescent="0.55000000000000004">
      <c r="O6282" s="1703"/>
      <c r="V6282" s="1703"/>
      <c r="X6282" s="1703"/>
    </row>
    <row r="6283" spans="15:24" x14ac:dyDescent="0.55000000000000004">
      <c r="O6283" s="1703"/>
      <c r="V6283" s="1703"/>
      <c r="X6283" s="1703"/>
    </row>
    <row r="6284" spans="15:24" x14ac:dyDescent="0.55000000000000004">
      <c r="O6284" s="1703"/>
      <c r="V6284" s="1703"/>
      <c r="X6284" s="1703"/>
    </row>
    <row r="6285" spans="15:24" x14ac:dyDescent="0.55000000000000004">
      <c r="O6285" s="1703"/>
      <c r="V6285" s="1703"/>
      <c r="X6285" s="1703"/>
    </row>
    <row r="6286" spans="15:24" x14ac:dyDescent="0.55000000000000004">
      <c r="O6286" s="1703"/>
      <c r="V6286" s="1703"/>
      <c r="X6286" s="1703"/>
    </row>
    <row r="6287" spans="15:24" x14ac:dyDescent="0.55000000000000004">
      <c r="O6287" s="1703"/>
      <c r="V6287" s="1703"/>
      <c r="X6287" s="1703"/>
    </row>
    <row r="6288" spans="15:24" x14ac:dyDescent="0.55000000000000004">
      <c r="O6288" s="1703"/>
      <c r="V6288" s="1703"/>
      <c r="X6288" s="1703"/>
    </row>
    <row r="6289" spans="15:24" x14ac:dyDescent="0.55000000000000004">
      <c r="O6289" s="1703"/>
      <c r="V6289" s="1703"/>
      <c r="X6289" s="1703"/>
    </row>
    <row r="6290" spans="15:24" x14ac:dyDescent="0.55000000000000004">
      <c r="O6290" s="1703"/>
      <c r="V6290" s="1703"/>
      <c r="X6290" s="1703"/>
    </row>
    <row r="6291" spans="15:24" x14ac:dyDescent="0.55000000000000004">
      <c r="O6291" s="1703"/>
      <c r="V6291" s="1703"/>
      <c r="X6291" s="1703"/>
    </row>
    <row r="6292" spans="15:24" x14ac:dyDescent="0.55000000000000004">
      <c r="O6292" s="1703"/>
      <c r="V6292" s="1703"/>
      <c r="X6292" s="1703"/>
    </row>
    <row r="6293" spans="15:24" x14ac:dyDescent="0.55000000000000004">
      <c r="O6293" s="1703"/>
      <c r="V6293" s="1703"/>
      <c r="X6293" s="1703"/>
    </row>
    <row r="6294" spans="15:24" x14ac:dyDescent="0.55000000000000004">
      <c r="O6294" s="1703"/>
      <c r="V6294" s="1703"/>
      <c r="X6294" s="1703"/>
    </row>
    <row r="6295" spans="15:24" x14ac:dyDescent="0.55000000000000004">
      <c r="O6295" s="1703"/>
      <c r="V6295" s="1703"/>
      <c r="X6295" s="1703"/>
    </row>
    <row r="6296" spans="15:24" x14ac:dyDescent="0.55000000000000004">
      <c r="O6296" s="1703"/>
      <c r="V6296" s="1703"/>
      <c r="X6296" s="1703"/>
    </row>
    <row r="6297" spans="15:24" x14ac:dyDescent="0.55000000000000004">
      <c r="O6297" s="1703"/>
      <c r="V6297" s="1703"/>
      <c r="X6297" s="1703"/>
    </row>
    <row r="6298" spans="15:24" x14ac:dyDescent="0.55000000000000004">
      <c r="O6298" s="1703"/>
      <c r="V6298" s="1703"/>
      <c r="X6298" s="1703"/>
    </row>
    <row r="6299" spans="15:24" x14ac:dyDescent="0.55000000000000004">
      <c r="O6299" s="1703"/>
      <c r="V6299" s="1703"/>
      <c r="X6299" s="1703"/>
    </row>
    <row r="6300" spans="15:24" x14ac:dyDescent="0.55000000000000004">
      <c r="O6300" s="1703"/>
      <c r="V6300" s="1703"/>
      <c r="X6300" s="1703"/>
    </row>
    <row r="6301" spans="15:24" x14ac:dyDescent="0.55000000000000004">
      <c r="O6301" s="1703"/>
      <c r="V6301" s="1703"/>
      <c r="X6301" s="1703"/>
    </row>
    <row r="6302" spans="15:24" x14ac:dyDescent="0.55000000000000004">
      <c r="O6302" s="1703"/>
      <c r="V6302" s="1703"/>
      <c r="X6302" s="1703"/>
    </row>
    <row r="6303" spans="15:24" x14ac:dyDescent="0.55000000000000004">
      <c r="O6303" s="1703"/>
      <c r="V6303" s="1703"/>
      <c r="X6303" s="1703"/>
    </row>
    <row r="6304" spans="15:24" x14ac:dyDescent="0.55000000000000004">
      <c r="O6304" s="1703"/>
      <c r="V6304" s="1703"/>
      <c r="X6304" s="1703"/>
    </row>
    <row r="6305" spans="15:24" x14ac:dyDescent="0.55000000000000004">
      <c r="O6305" s="1703"/>
      <c r="V6305" s="1703"/>
      <c r="X6305" s="1703"/>
    </row>
    <row r="6306" spans="15:24" x14ac:dyDescent="0.55000000000000004">
      <c r="O6306" s="1703"/>
      <c r="V6306" s="1703"/>
      <c r="X6306" s="1703"/>
    </row>
    <row r="6307" spans="15:24" x14ac:dyDescent="0.55000000000000004">
      <c r="O6307" s="1703"/>
      <c r="V6307" s="1703"/>
      <c r="X6307" s="1703"/>
    </row>
    <row r="6308" spans="15:24" x14ac:dyDescent="0.55000000000000004">
      <c r="O6308" s="1703"/>
      <c r="V6308" s="1703"/>
      <c r="X6308" s="1703"/>
    </row>
    <row r="6309" spans="15:24" x14ac:dyDescent="0.55000000000000004">
      <c r="O6309" s="1703"/>
      <c r="V6309" s="1703"/>
      <c r="X6309" s="1703"/>
    </row>
    <row r="6310" spans="15:24" x14ac:dyDescent="0.55000000000000004">
      <c r="O6310" s="1703"/>
      <c r="V6310" s="1703"/>
      <c r="X6310" s="1703"/>
    </row>
    <row r="6311" spans="15:24" x14ac:dyDescent="0.55000000000000004">
      <c r="O6311" s="1703"/>
      <c r="V6311" s="1703"/>
      <c r="X6311" s="1703"/>
    </row>
    <row r="6312" spans="15:24" x14ac:dyDescent="0.55000000000000004">
      <c r="O6312" s="1703"/>
      <c r="V6312" s="1703"/>
      <c r="X6312" s="1703"/>
    </row>
    <row r="6313" spans="15:24" x14ac:dyDescent="0.55000000000000004">
      <c r="O6313" s="1703"/>
      <c r="V6313" s="1703"/>
      <c r="X6313" s="1703"/>
    </row>
    <row r="6314" spans="15:24" x14ac:dyDescent="0.55000000000000004">
      <c r="O6314" s="1703"/>
      <c r="V6314" s="1703"/>
      <c r="X6314" s="1703"/>
    </row>
    <row r="6315" spans="15:24" x14ac:dyDescent="0.55000000000000004">
      <c r="O6315" s="1703"/>
      <c r="V6315" s="1703"/>
      <c r="X6315" s="1703"/>
    </row>
    <row r="6316" spans="15:24" x14ac:dyDescent="0.55000000000000004">
      <c r="O6316" s="1703"/>
      <c r="V6316" s="1703"/>
      <c r="X6316" s="1703"/>
    </row>
    <row r="6317" spans="15:24" x14ac:dyDescent="0.55000000000000004">
      <c r="O6317" s="1703"/>
      <c r="V6317" s="1703"/>
      <c r="X6317" s="1703"/>
    </row>
    <row r="6318" spans="15:24" x14ac:dyDescent="0.55000000000000004">
      <c r="O6318" s="1703"/>
      <c r="V6318" s="1703"/>
      <c r="X6318" s="1703"/>
    </row>
    <row r="6319" spans="15:24" x14ac:dyDescent="0.55000000000000004">
      <c r="O6319" s="1703"/>
      <c r="V6319" s="1703"/>
      <c r="X6319" s="1703"/>
    </row>
    <row r="6320" spans="15:24" x14ac:dyDescent="0.55000000000000004">
      <c r="O6320" s="1703"/>
      <c r="V6320" s="1703"/>
      <c r="X6320" s="1703"/>
    </row>
    <row r="6321" spans="15:24" x14ac:dyDescent="0.55000000000000004">
      <c r="O6321" s="1703"/>
      <c r="V6321" s="1703"/>
      <c r="X6321" s="1703"/>
    </row>
    <row r="6322" spans="15:24" x14ac:dyDescent="0.55000000000000004">
      <c r="O6322" s="1703"/>
      <c r="V6322" s="1703"/>
      <c r="X6322" s="1703"/>
    </row>
    <row r="6323" spans="15:24" x14ac:dyDescent="0.55000000000000004">
      <c r="O6323" s="1703"/>
      <c r="V6323" s="1703"/>
      <c r="X6323" s="1703"/>
    </row>
    <row r="6324" spans="15:24" x14ac:dyDescent="0.55000000000000004">
      <c r="O6324" s="1703"/>
      <c r="V6324" s="1703"/>
      <c r="X6324" s="1703"/>
    </row>
    <row r="6325" spans="15:24" x14ac:dyDescent="0.55000000000000004">
      <c r="O6325" s="1703"/>
      <c r="V6325" s="1703"/>
      <c r="X6325" s="1703"/>
    </row>
    <row r="6326" spans="15:24" x14ac:dyDescent="0.55000000000000004">
      <c r="O6326" s="1703"/>
      <c r="V6326" s="1703"/>
      <c r="X6326" s="1703"/>
    </row>
    <row r="6327" spans="15:24" x14ac:dyDescent="0.55000000000000004">
      <c r="O6327" s="1703"/>
      <c r="V6327" s="1703"/>
      <c r="X6327" s="1703"/>
    </row>
    <row r="6328" spans="15:24" x14ac:dyDescent="0.55000000000000004">
      <c r="O6328" s="1703"/>
      <c r="V6328" s="1703"/>
      <c r="X6328" s="1703"/>
    </row>
    <row r="6329" spans="15:24" x14ac:dyDescent="0.55000000000000004">
      <c r="O6329" s="1703"/>
      <c r="V6329" s="1703"/>
      <c r="X6329" s="1703"/>
    </row>
    <row r="6330" spans="15:24" x14ac:dyDescent="0.55000000000000004">
      <c r="O6330" s="1703"/>
      <c r="V6330" s="1703"/>
      <c r="X6330" s="1703"/>
    </row>
    <row r="6331" spans="15:24" x14ac:dyDescent="0.55000000000000004">
      <c r="O6331" s="1703"/>
      <c r="V6331" s="1703"/>
      <c r="X6331" s="1703"/>
    </row>
    <row r="6332" spans="15:24" x14ac:dyDescent="0.55000000000000004">
      <c r="O6332" s="1703"/>
      <c r="V6332" s="1703"/>
      <c r="X6332" s="1703"/>
    </row>
    <row r="6333" spans="15:24" x14ac:dyDescent="0.55000000000000004">
      <c r="O6333" s="1703"/>
      <c r="V6333" s="1703"/>
      <c r="X6333" s="1703"/>
    </row>
    <row r="6334" spans="15:24" x14ac:dyDescent="0.55000000000000004">
      <c r="O6334" s="1703"/>
      <c r="V6334" s="1703"/>
      <c r="X6334" s="1703"/>
    </row>
    <row r="6335" spans="15:24" x14ac:dyDescent="0.55000000000000004">
      <c r="O6335" s="1703"/>
      <c r="V6335" s="1703"/>
      <c r="X6335" s="1703"/>
    </row>
    <row r="6336" spans="15:24" x14ac:dyDescent="0.55000000000000004">
      <c r="O6336" s="1703"/>
      <c r="V6336" s="1703"/>
      <c r="X6336" s="1703"/>
    </row>
    <row r="6337" spans="15:24" x14ac:dyDescent="0.55000000000000004">
      <c r="O6337" s="1703"/>
      <c r="V6337" s="1703"/>
      <c r="X6337" s="1703"/>
    </row>
    <row r="6338" spans="15:24" x14ac:dyDescent="0.55000000000000004">
      <c r="O6338" s="1703"/>
      <c r="V6338" s="1703"/>
      <c r="X6338" s="1703"/>
    </row>
    <row r="6339" spans="15:24" x14ac:dyDescent="0.55000000000000004">
      <c r="O6339" s="1703"/>
      <c r="V6339" s="1703"/>
      <c r="X6339" s="1703"/>
    </row>
    <row r="6340" spans="15:24" x14ac:dyDescent="0.55000000000000004">
      <c r="O6340" s="1703"/>
      <c r="V6340" s="1703"/>
      <c r="X6340" s="1703"/>
    </row>
    <row r="6341" spans="15:24" x14ac:dyDescent="0.55000000000000004">
      <c r="O6341" s="1703"/>
      <c r="V6341" s="1703"/>
      <c r="X6341" s="1703"/>
    </row>
    <row r="6342" spans="15:24" x14ac:dyDescent="0.55000000000000004">
      <c r="O6342" s="1703"/>
      <c r="V6342" s="1703"/>
      <c r="X6342" s="1703"/>
    </row>
    <row r="6343" spans="15:24" x14ac:dyDescent="0.55000000000000004">
      <c r="O6343" s="1703"/>
      <c r="V6343" s="1703"/>
      <c r="X6343" s="1703"/>
    </row>
    <row r="6344" spans="15:24" x14ac:dyDescent="0.55000000000000004">
      <c r="O6344" s="1703"/>
      <c r="V6344" s="1703"/>
      <c r="X6344" s="1703"/>
    </row>
    <row r="6345" spans="15:24" x14ac:dyDescent="0.55000000000000004">
      <c r="O6345" s="1703"/>
      <c r="V6345" s="1703"/>
      <c r="X6345" s="1703"/>
    </row>
    <row r="6346" spans="15:24" x14ac:dyDescent="0.55000000000000004">
      <c r="O6346" s="1703"/>
      <c r="V6346" s="1703"/>
      <c r="X6346" s="1703"/>
    </row>
    <row r="6347" spans="15:24" x14ac:dyDescent="0.55000000000000004">
      <c r="O6347" s="1703"/>
      <c r="V6347" s="1703"/>
      <c r="X6347" s="1703"/>
    </row>
    <row r="6348" spans="15:24" x14ac:dyDescent="0.55000000000000004">
      <c r="O6348" s="1703"/>
      <c r="V6348" s="1703"/>
      <c r="X6348" s="1703"/>
    </row>
    <row r="6349" spans="15:24" x14ac:dyDescent="0.55000000000000004">
      <c r="O6349" s="1703"/>
      <c r="V6349" s="1703"/>
      <c r="X6349" s="1703"/>
    </row>
    <row r="6350" spans="15:24" x14ac:dyDescent="0.55000000000000004">
      <c r="O6350" s="1703"/>
      <c r="V6350" s="1703"/>
      <c r="X6350" s="1703"/>
    </row>
    <row r="6351" spans="15:24" x14ac:dyDescent="0.55000000000000004">
      <c r="O6351" s="1703"/>
      <c r="V6351" s="1703"/>
      <c r="X6351" s="1703"/>
    </row>
    <row r="6352" spans="15:24" x14ac:dyDescent="0.55000000000000004">
      <c r="O6352" s="1703"/>
      <c r="V6352" s="1703"/>
      <c r="X6352" s="1703"/>
    </row>
    <row r="6353" spans="15:24" x14ac:dyDescent="0.55000000000000004">
      <c r="O6353" s="1703"/>
      <c r="V6353" s="1703"/>
      <c r="X6353" s="1703"/>
    </row>
    <row r="6354" spans="15:24" x14ac:dyDescent="0.55000000000000004">
      <c r="O6354" s="1703"/>
      <c r="V6354" s="1703"/>
      <c r="X6354" s="1703"/>
    </row>
    <row r="6355" spans="15:24" x14ac:dyDescent="0.55000000000000004">
      <c r="O6355" s="1703"/>
      <c r="V6355" s="1703"/>
      <c r="X6355" s="1703"/>
    </row>
    <row r="6356" spans="15:24" x14ac:dyDescent="0.55000000000000004">
      <c r="O6356" s="1703"/>
      <c r="V6356" s="1703"/>
      <c r="X6356" s="1703"/>
    </row>
    <row r="6357" spans="15:24" x14ac:dyDescent="0.55000000000000004">
      <c r="O6357" s="1703"/>
      <c r="V6357" s="1703"/>
      <c r="X6357" s="1703"/>
    </row>
    <row r="6358" spans="15:24" x14ac:dyDescent="0.55000000000000004">
      <c r="O6358" s="1703"/>
      <c r="V6358" s="1703"/>
      <c r="X6358" s="1703"/>
    </row>
    <row r="6359" spans="15:24" x14ac:dyDescent="0.55000000000000004">
      <c r="O6359" s="1703"/>
      <c r="V6359" s="1703"/>
      <c r="X6359" s="1703"/>
    </row>
    <row r="6360" spans="15:24" x14ac:dyDescent="0.55000000000000004">
      <c r="O6360" s="1703"/>
      <c r="V6360" s="1703"/>
      <c r="X6360" s="1703"/>
    </row>
    <row r="6361" spans="15:24" x14ac:dyDescent="0.55000000000000004">
      <c r="O6361" s="1703"/>
      <c r="V6361" s="1703"/>
      <c r="X6361" s="1703"/>
    </row>
    <row r="6362" spans="15:24" x14ac:dyDescent="0.55000000000000004">
      <c r="O6362" s="1703"/>
      <c r="V6362" s="1703"/>
      <c r="X6362" s="1703"/>
    </row>
    <row r="6363" spans="15:24" x14ac:dyDescent="0.55000000000000004">
      <c r="O6363" s="1703"/>
      <c r="V6363" s="1703"/>
      <c r="X6363" s="1703"/>
    </row>
    <row r="6364" spans="15:24" x14ac:dyDescent="0.55000000000000004">
      <c r="O6364" s="1703"/>
      <c r="V6364" s="1703"/>
      <c r="X6364" s="1703"/>
    </row>
    <row r="6365" spans="15:24" x14ac:dyDescent="0.55000000000000004">
      <c r="O6365" s="1703"/>
      <c r="V6365" s="1703"/>
      <c r="X6365" s="1703"/>
    </row>
    <row r="6366" spans="15:24" x14ac:dyDescent="0.55000000000000004">
      <c r="O6366" s="1703"/>
      <c r="V6366" s="1703"/>
      <c r="X6366" s="1703"/>
    </row>
    <row r="6367" spans="15:24" x14ac:dyDescent="0.55000000000000004">
      <c r="O6367" s="1703"/>
      <c r="V6367" s="1703"/>
      <c r="X6367" s="1703"/>
    </row>
    <row r="6368" spans="15:24" x14ac:dyDescent="0.55000000000000004">
      <c r="O6368" s="1703"/>
      <c r="V6368" s="1703"/>
      <c r="X6368" s="1703"/>
    </row>
    <row r="6369" spans="15:24" x14ac:dyDescent="0.55000000000000004">
      <c r="O6369" s="1703"/>
      <c r="V6369" s="1703"/>
      <c r="X6369" s="1703"/>
    </row>
    <row r="6370" spans="15:24" x14ac:dyDescent="0.55000000000000004">
      <c r="O6370" s="1703"/>
      <c r="V6370" s="1703"/>
      <c r="X6370" s="1703"/>
    </row>
    <row r="6371" spans="15:24" x14ac:dyDescent="0.55000000000000004">
      <c r="O6371" s="1703"/>
      <c r="V6371" s="1703"/>
      <c r="X6371" s="1703"/>
    </row>
    <row r="6372" spans="15:24" x14ac:dyDescent="0.55000000000000004">
      <c r="O6372" s="1703"/>
      <c r="V6372" s="1703"/>
      <c r="X6372" s="1703"/>
    </row>
    <row r="6373" spans="15:24" x14ac:dyDescent="0.55000000000000004">
      <c r="O6373" s="1703"/>
      <c r="V6373" s="1703"/>
      <c r="X6373" s="1703"/>
    </row>
    <row r="6374" spans="15:24" x14ac:dyDescent="0.55000000000000004">
      <c r="O6374" s="1703"/>
      <c r="V6374" s="1703"/>
      <c r="X6374" s="1703"/>
    </row>
    <row r="6375" spans="15:24" x14ac:dyDescent="0.55000000000000004">
      <c r="O6375" s="1703"/>
      <c r="V6375" s="1703"/>
      <c r="X6375" s="1703"/>
    </row>
    <row r="6376" spans="15:24" x14ac:dyDescent="0.55000000000000004">
      <c r="O6376" s="1703"/>
      <c r="V6376" s="1703"/>
      <c r="X6376" s="1703"/>
    </row>
    <row r="6377" spans="15:24" x14ac:dyDescent="0.55000000000000004">
      <c r="O6377" s="1703"/>
      <c r="V6377" s="1703"/>
      <c r="X6377" s="1703"/>
    </row>
    <row r="6378" spans="15:24" x14ac:dyDescent="0.55000000000000004">
      <c r="O6378" s="1703"/>
      <c r="V6378" s="1703"/>
      <c r="X6378" s="1703"/>
    </row>
    <row r="6379" spans="15:24" x14ac:dyDescent="0.55000000000000004">
      <c r="O6379" s="1703"/>
      <c r="V6379" s="1703"/>
      <c r="X6379" s="1703"/>
    </row>
    <row r="6380" spans="15:24" x14ac:dyDescent="0.55000000000000004">
      <c r="O6380" s="1703"/>
      <c r="V6380" s="1703"/>
      <c r="X6380" s="1703"/>
    </row>
    <row r="6381" spans="15:24" x14ac:dyDescent="0.55000000000000004">
      <c r="O6381" s="1703"/>
      <c r="V6381" s="1703"/>
      <c r="X6381" s="1703"/>
    </row>
    <row r="6382" spans="15:24" x14ac:dyDescent="0.55000000000000004">
      <c r="O6382" s="1703"/>
      <c r="V6382" s="1703"/>
      <c r="X6382" s="1703"/>
    </row>
    <row r="6383" spans="15:24" x14ac:dyDescent="0.55000000000000004">
      <c r="O6383" s="1703"/>
      <c r="V6383" s="1703"/>
      <c r="X6383" s="1703"/>
    </row>
    <row r="6384" spans="15:24" x14ac:dyDescent="0.55000000000000004">
      <c r="O6384" s="1703"/>
      <c r="V6384" s="1703"/>
      <c r="X6384" s="1703"/>
    </row>
    <row r="6385" spans="15:24" x14ac:dyDescent="0.55000000000000004">
      <c r="O6385" s="1703"/>
      <c r="V6385" s="1703"/>
      <c r="X6385" s="1703"/>
    </row>
    <row r="6386" spans="15:24" x14ac:dyDescent="0.55000000000000004">
      <c r="O6386" s="1703"/>
      <c r="V6386" s="1703"/>
      <c r="X6386" s="1703"/>
    </row>
    <row r="6387" spans="15:24" x14ac:dyDescent="0.55000000000000004">
      <c r="O6387" s="1703"/>
      <c r="V6387" s="1703"/>
      <c r="X6387" s="1703"/>
    </row>
    <row r="6388" spans="15:24" x14ac:dyDescent="0.55000000000000004">
      <c r="O6388" s="1703"/>
      <c r="V6388" s="1703"/>
      <c r="X6388" s="1703"/>
    </row>
    <row r="6389" spans="15:24" x14ac:dyDescent="0.55000000000000004">
      <c r="O6389" s="1703"/>
      <c r="V6389" s="1703"/>
      <c r="X6389" s="1703"/>
    </row>
    <row r="6390" spans="15:24" x14ac:dyDescent="0.55000000000000004">
      <c r="O6390" s="1703"/>
      <c r="V6390" s="1703"/>
      <c r="X6390" s="1703"/>
    </row>
    <row r="6391" spans="15:24" x14ac:dyDescent="0.55000000000000004">
      <c r="O6391" s="1703"/>
      <c r="V6391" s="1703"/>
      <c r="X6391" s="1703"/>
    </row>
    <row r="6392" spans="15:24" x14ac:dyDescent="0.55000000000000004">
      <c r="O6392" s="1703"/>
      <c r="V6392" s="1703"/>
      <c r="X6392" s="1703"/>
    </row>
    <row r="6393" spans="15:24" x14ac:dyDescent="0.55000000000000004">
      <c r="O6393" s="1703"/>
      <c r="V6393" s="1703"/>
      <c r="X6393" s="1703"/>
    </row>
    <row r="6394" spans="15:24" x14ac:dyDescent="0.55000000000000004">
      <c r="O6394" s="1703"/>
      <c r="V6394" s="1703"/>
      <c r="X6394" s="1703"/>
    </row>
    <row r="6395" spans="15:24" x14ac:dyDescent="0.55000000000000004">
      <c r="O6395" s="1703"/>
      <c r="V6395" s="1703"/>
      <c r="X6395" s="1703"/>
    </row>
    <row r="6396" spans="15:24" x14ac:dyDescent="0.55000000000000004">
      <c r="O6396" s="1703"/>
      <c r="V6396" s="1703"/>
      <c r="X6396" s="1703"/>
    </row>
    <row r="6397" spans="15:24" x14ac:dyDescent="0.55000000000000004">
      <c r="O6397" s="1703"/>
      <c r="V6397" s="1703"/>
      <c r="X6397" s="1703"/>
    </row>
    <row r="6398" spans="15:24" x14ac:dyDescent="0.55000000000000004">
      <c r="O6398" s="1703"/>
      <c r="V6398" s="1703"/>
      <c r="X6398" s="1703"/>
    </row>
    <row r="6399" spans="15:24" x14ac:dyDescent="0.55000000000000004">
      <c r="O6399" s="1703"/>
      <c r="V6399" s="1703"/>
      <c r="X6399" s="1703"/>
    </row>
    <row r="6400" spans="15:24" x14ac:dyDescent="0.55000000000000004">
      <c r="O6400" s="1703"/>
      <c r="V6400" s="1703"/>
      <c r="X6400" s="1703"/>
    </row>
    <row r="6401" spans="15:24" x14ac:dyDescent="0.55000000000000004">
      <c r="O6401" s="1703"/>
      <c r="V6401" s="1703"/>
      <c r="X6401" s="1703"/>
    </row>
    <row r="6402" spans="15:24" x14ac:dyDescent="0.55000000000000004">
      <c r="O6402" s="1703"/>
      <c r="V6402" s="1703"/>
      <c r="X6402" s="1703"/>
    </row>
    <row r="6403" spans="15:24" x14ac:dyDescent="0.55000000000000004">
      <c r="O6403" s="1703"/>
      <c r="V6403" s="1703"/>
      <c r="X6403" s="1703"/>
    </row>
    <row r="6404" spans="15:24" x14ac:dyDescent="0.55000000000000004">
      <c r="O6404" s="1703"/>
      <c r="V6404" s="1703"/>
      <c r="X6404" s="1703"/>
    </row>
    <row r="6405" spans="15:24" x14ac:dyDescent="0.55000000000000004">
      <c r="O6405" s="1703"/>
      <c r="V6405" s="1703"/>
      <c r="X6405" s="1703"/>
    </row>
    <row r="6406" spans="15:24" x14ac:dyDescent="0.55000000000000004">
      <c r="O6406" s="1703"/>
      <c r="V6406" s="1703"/>
      <c r="X6406" s="1703"/>
    </row>
    <row r="6407" spans="15:24" x14ac:dyDescent="0.55000000000000004">
      <c r="O6407" s="1703"/>
      <c r="V6407" s="1703"/>
      <c r="X6407" s="1703"/>
    </row>
    <row r="6408" spans="15:24" x14ac:dyDescent="0.55000000000000004">
      <c r="O6408" s="1703"/>
      <c r="V6408" s="1703"/>
      <c r="X6408" s="1703"/>
    </row>
    <row r="6409" spans="15:24" x14ac:dyDescent="0.55000000000000004">
      <c r="O6409" s="1703"/>
      <c r="V6409" s="1703"/>
      <c r="X6409" s="1703"/>
    </row>
    <row r="6410" spans="15:24" x14ac:dyDescent="0.55000000000000004">
      <c r="O6410" s="1703"/>
      <c r="V6410" s="1703"/>
      <c r="X6410" s="1703"/>
    </row>
    <row r="6411" spans="15:24" x14ac:dyDescent="0.55000000000000004">
      <c r="O6411" s="1703"/>
      <c r="V6411" s="1703"/>
      <c r="X6411" s="1703"/>
    </row>
    <row r="6412" spans="15:24" x14ac:dyDescent="0.55000000000000004">
      <c r="O6412" s="1703"/>
      <c r="V6412" s="1703"/>
      <c r="X6412" s="1703"/>
    </row>
    <row r="6413" spans="15:24" x14ac:dyDescent="0.55000000000000004">
      <c r="O6413" s="1703"/>
      <c r="V6413" s="1703"/>
      <c r="X6413" s="1703"/>
    </row>
    <row r="6414" spans="15:24" x14ac:dyDescent="0.55000000000000004">
      <c r="O6414" s="1703"/>
      <c r="V6414" s="1703"/>
      <c r="X6414" s="1703"/>
    </row>
    <row r="6415" spans="15:24" x14ac:dyDescent="0.55000000000000004">
      <c r="O6415" s="1703"/>
      <c r="V6415" s="1703"/>
      <c r="X6415" s="1703"/>
    </row>
    <row r="6416" spans="15:24" x14ac:dyDescent="0.55000000000000004">
      <c r="O6416" s="1703"/>
      <c r="V6416" s="1703"/>
      <c r="X6416" s="1703"/>
    </row>
    <row r="6417" spans="15:24" x14ac:dyDescent="0.55000000000000004">
      <c r="O6417" s="1703"/>
      <c r="V6417" s="1703"/>
      <c r="X6417" s="1703"/>
    </row>
    <row r="6418" spans="15:24" x14ac:dyDescent="0.55000000000000004">
      <c r="O6418" s="1703"/>
      <c r="V6418" s="1703"/>
      <c r="X6418" s="1703"/>
    </row>
    <row r="6419" spans="15:24" x14ac:dyDescent="0.55000000000000004">
      <c r="O6419" s="1703"/>
      <c r="V6419" s="1703"/>
      <c r="X6419" s="1703"/>
    </row>
    <row r="6420" spans="15:24" x14ac:dyDescent="0.55000000000000004">
      <c r="O6420" s="1703"/>
      <c r="V6420" s="1703"/>
      <c r="X6420" s="1703"/>
    </row>
    <row r="6421" spans="15:24" x14ac:dyDescent="0.55000000000000004">
      <c r="O6421" s="1703"/>
      <c r="V6421" s="1703"/>
      <c r="X6421" s="1703"/>
    </row>
    <row r="6422" spans="15:24" x14ac:dyDescent="0.55000000000000004">
      <c r="O6422" s="1703"/>
      <c r="V6422" s="1703"/>
      <c r="X6422" s="1703"/>
    </row>
    <row r="6423" spans="15:24" x14ac:dyDescent="0.55000000000000004">
      <c r="O6423" s="1703"/>
      <c r="V6423" s="1703"/>
      <c r="X6423" s="1703"/>
    </row>
    <row r="6424" spans="15:24" x14ac:dyDescent="0.55000000000000004">
      <c r="O6424" s="1703"/>
      <c r="V6424" s="1703"/>
      <c r="X6424" s="1703"/>
    </row>
    <row r="6425" spans="15:24" x14ac:dyDescent="0.55000000000000004">
      <c r="O6425" s="1703"/>
      <c r="V6425" s="1703"/>
      <c r="X6425" s="1703"/>
    </row>
    <row r="6426" spans="15:24" x14ac:dyDescent="0.55000000000000004">
      <c r="O6426" s="1703"/>
      <c r="V6426" s="1703"/>
      <c r="X6426" s="1703"/>
    </row>
    <row r="6427" spans="15:24" x14ac:dyDescent="0.55000000000000004">
      <c r="O6427" s="1703"/>
      <c r="V6427" s="1703"/>
      <c r="X6427" s="1703"/>
    </row>
    <row r="6428" spans="15:24" x14ac:dyDescent="0.55000000000000004">
      <c r="O6428" s="1703"/>
      <c r="V6428" s="1703"/>
      <c r="X6428" s="1703"/>
    </row>
    <row r="6429" spans="15:24" x14ac:dyDescent="0.55000000000000004">
      <c r="O6429" s="1703"/>
      <c r="V6429" s="1703"/>
      <c r="X6429" s="1703"/>
    </row>
    <row r="6430" spans="15:24" x14ac:dyDescent="0.55000000000000004">
      <c r="O6430" s="1703"/>
      <c r="V6430" s="1703"/>
      <c r="X6430" s="1703"/>
    </row>
    <row r="6431" spans="15:24" x14ac:dyDescent="0.55000000000000004">
      <c r="O6431" s="1703"/>
      <c r="V6431" s="1703"/>
      <c r="X6431" s="1703"/>
    </row>
    <row r="6432" spans="15:24" x14ac:dyDescent="0.55000000000000004">
      <c r="O6432" s="1703"/>
      <c r="V6432" s="1703"/>
      <c r="X6432" s="1703"/>
    </row>
    <row r="6433" spans="15:24" x14ac:dyDescent="0.55000000000000004">
      <c r="O6433" s="1703"/>
      <c r="V6433" s="1703"/>
      <c r="X6433" s="1703"/>
    </row>
    <row r="6434" spans="15:24" x14ac:dyDescent="0.55000000000000004">
      <c r="O6434" s="1703"/>
      <c r="V6434" s="1703"/>
      <c r="X6434" s="1703"/>
    </row>
    <row r="6435" spans="15:24" x14ac:dyDescent="0.55000000000000004">
      <c r="O6435" s="1703"/>
      <c r="V6435" s="1703"/>
      <c r="X6435" s="1703"/>
    </row>
    <row r="6436" spans="15:24" x14ac:dyDescent="0.55000000000000004">
      <c r="O6436" s="1703"/>
      <c r="V6436" s="1703"/>
      <c r="X6436" s="1703"/>
    </row>
    <row r="6437" spans="15:24" x14ac:dyDescent="0.55000000000000004">
      <c r="O6437" s="1703"/>
      <c r="V6437" s="1703"/>
      <c r="X6437" s="1703"/>
    </row>
    <row r="6438" spans="15:24" x14ac:dyDescent="0.55000000000000004">
      <c r="O6438" s="1703"/>
      <c r="V6438" s="1703"/>
      <c r="X6438" s="1703"/>
    </row>
    <row r="6439" spans="15:24" x14ac:dyDescent="0.55000000000000004">
      <c r="O6439" s="1703"/>
      <c r="V6439" s="1703"/>
      <c r="X6439" s="1703"/>
    </row>
    <row r="6440" spans="15:24" x14ac:dyDescent="0.55000000000000004">
      <c r="O6440" s="1703"/>
      <c r="V6440" s="1703"/>
      <c r="X6440" s="1703"/>
    </row>
    <row r="6441" spans="15:24" x14ac:dyDescent="0.55000000000000004">
      <c r="O6441" s="1703"/>
      <c r="V6441" s="1703"/>
      <c r="X6441" s="1703"/>
    </row>
    <row r="6442" spans="15:24" x14ac:dyDescent="0.55000000000000004">
      <c r="O6442" s="1703"/>
      <c r="V6442" s="1703"/>
      <c r="X6442" s="1703"/>
    </row>
    <row r="6443" spans="15:24" x14ac:dyDescent="0.55000000000000004">
      <c r="O6443" s="1703"/>
      <c r="V6443" s="1703"/>
      <c r="X6443" s="1703"/>
    </row>
    <row r="6444" spans="15:24" x14ac:dyDescent="0.55000000000000004">
      <c r="O6444" s="1703"/>
      <c r="V6444" s="1703"/>
      <c r="X6444" s="1703"/>
    </row>
    <row r="6445" spans="15:24" x14ac:dyDescent="0.55000000000000004">
      <c r="O6445" s="1703"/>
      <c r="V6445" s="1703"/>
      <c r="X6445" s="1703"/>
    </row>
    <row r="6446" spans="15:24" x14ac:dyDescent="0.55000000000000004">
      <c r="O6446" s="1703"/>
      <c r="V6446" s="1703"/>
      <c r="X6446" s="1703"/>
    </row>
    <row r="6447" spans="15:24" x14ac:dyDescent="0.55000000000000004">
      <c r="O6447" s="1703"/>
      <c r="V6447" s="1703"/>
      <c r="X6447" s="1703"/>
    </row>
    <row r="6448" spans="15:24" x14ac:dyDescent="0.55000000000000004">
      <c r="O6448" s="1703"/>
      <c r="V6448" s="1703"/>
      <c r="X6448" s="1703"/>
    </row>
    <row r="6449" spans="15:24" x14ac:dyDescent="0.55000000000000004">
      <c r="O6449" s="1703"/>
      <c r="V6449" s="1703"/>
      <c r="X6449" s="1703"/>
    </row>
    <row r="6450" spans="15:24" x14ac:dyDescent="0.55000000000000004">
      <c r="O6450" s="1703"/>
      <c r="V6450" s="1703"/>
      <c r="X6450" s="1703"/>
    </row>
    <row r="6451" spans="15:24" x14ac:dyDescent="0.55000000000000004">
      <c r="O6451" s="1703"/>
      <c r="V6451" s="1703"/>
      <c r="X6451" s="1703"/>
    </row>
    <row r="6452" spans="15:24" x14ac:dyDescent="0.55000000000000004">
      <c r="O6452" s="1703"/>
      <c r="V6452" s="1703"/>
      <c r="X6452" s="1703"/>
    </row>
    <row r="6453" spans="15:24" x14ac:dyDescent="0.55000000000000004">
      <c r="O6453" s="1703"/>
      <c r="V6453" s="1703"/>
      <c r="X6453" s="1703"/>
    </row>
    <row r="6454" spans="15:24" x14ac:dyDescent="0.55000000000000004">
      <c r="O6454" s="1703"/>
      <c r="V6454" s="1703"/>
      <c r="X6454" s="1703"/>
    </row>
    <row r="6455" spans="15:24" x14ac:dyDescent="0.55000000000000004">
      <c r="O6455" s="1703"/>
      <c r="V6455" s="1703"/>
      <c r="X6455" s="1703"/>
    </row>
    <row r="6456" spans="15:24" x14ac:dyDescent="0.55000000000000004">
      <c r="O6456" s="1703"/>
      <c r="V6456" s="1703"/>
      <c r="X6456" s="1703"/>
    </row>
    <row r="6457" spans="15:24" x14ac:dyDescent="0.55000000000000004">
      <c r="O6457" s="1703"/>
      <c r="V6457" s="1703"/>
      <c r="X6457" s="1703"/>
    </row>
    <row r="6458" spans="15:24" x14ac:dyDescent="0.55000000000000004">
      <c r="O6458" s="1703"/>
      <c r="V6458" s="1703"/>
      <c r="X6458" s="1703"/>
    </row>
    <row r="6459" spans="15:24" x14ac:dyDescent="0.55000000000000004">
      <c r="O6459" s="1703"/>
      <c r="V6459" s="1703"/>
      <c r="X6459" s="1703"/>
    </row>
    <row r="6460" spans="15:24" x14ac:dyDescent="0.55000000000000004">
      <c r="O6460" s="1703"/>
      <c r="V6460" s="1703"/>
      <c r="X6460" s="1703"/>
    </row>
    <row r="6461" spans="15:24" x14ac:dyDescent="0.55000000000000004">
      <c r="O6461" s="1703"/>
      <c r="V6461" s="1703"/>
      <c r="X6461" s="1703"/>
    </row>
    <row r="6462" spans="15:24" x14ac:dyDescent="0.55000000000000004">
      <c r="O6462" s="1703"/>
      <c r="V6462" s="1703"/>
      <c r="X6462" s="1703"/>
    </row>
    <row r="6463" spans="15:24" x14ac:dyDescent="0.55000000000000004">
      <c r="O6463" s="1703"/>
      <c r="V6463" s="1703"/>
      <c r="X6463" s="1703"/>
    </row>
    <row r="6464" spans="15:24" x14ac:dyDescent="0.55000000000000004">
      <c r="O6464" s="1703"/>
      <c r="V6464" s="1703"/>
      <c r="X6464" s="1703"/>
    </row>
    <row r="6465" spans="15:24" x14ac:dyDescent="0.55000000000000004">
      <c r="O6465" s="1703"/>
      <c r="V6465" s="1703"/>
      <c r="X6465" s="1703"/>
    </row>
    <row r="6466" spans="15:24" x14ac:dyDescent="0.55000000000000004">
      <c r="O6466" s="1703"/>
      <c r="V6466" s="1703"/>
      <c r="X6466" s="1703"/>
    </row>
    <row r="6467" spans="15:24" x14ac:dyDescent="0.55000000000000004">
      <c r="O6467" s="1703"/>
      <c r="V6467" s="1703"/>
      <c r="X6467" s="1703"/>
    </row>
    <row r="6468" spans="15:24" x14ac:dyDescent="0.55000000000000004">
      <c r="O6468" s="1703"/>
      <c r="V6468" s="1703"/>
      <c r="X6468" s="1703"/>
    </row>
    <row r="6469" spans="15:24" x14ac:dyDescent="0.55000000000000004">
      <c r="O6469" s="1703"/>
      <c r="V6469" s="1703"/>
      <c r="X6469" s="1703"/>
    </row>
    <row r="6470" spans="15:24" x14ac:dyDescent="0.55000000000000004">
      <c r="O6470" s="1703"/>
      <c r="V6470" s="1703"/>
      <c r="X6470" s="1703"/>
    </row>
    <row r="6471" spans="15:24" x14ac:dyDescent="0.55000000000000004">
      <c r="O6471" s="1703"/>
      <c r="V6471" s="1703"/>
      <c r="X6471" s="1703"/>
    </row>
    <row r="6472" spans="15:24" x14ac:dyDescent="0.55000000000000004">
      <c r="O6472" s="1703"/>
      <c r="V6472" s="1703"/>
      <c r="X6472" s="1703"/>
    </row>
    <row r="6473" spans="15:24" x14ac:dyDescent="0.55000000000000004">
      <c r="O6473" s="1703"/>
      <c r="V6473" s="1703"/>
      <c r="X6473" s="1703"/>
    </row>
    <row r="6474" spans="15:24" x14ac:dyDescent="0.55000000000000004">
      <c r="O6474" s="1703"/>
      <c r="V6474" s="1703"/>
      <c r="X6474" s="1703"/>
    </row>
    <row r="6475" spans="15:24" x14ac:dyDescent="0.55000000000000004">
      <c r="O6475" s="1703"/>
      <c r="V6475" s="1703"/>
      <c r="X6475" s="1703"/>
    </row>
    <row r="6476" spans="15:24" x14ac:dyDescent="0.55000000000000004">
      <c r="O6476" s="1703"/>
      <c r="V6476" s="1703"/>
      <c r="X6476" s="1703"/>
    </row>
    <row r="6477" spans="15:24" x14ac:dyDescent="0.55000000000000004">
      <c r="O6477" s="1703"/>
      <c r="V6477" s="1703"/>
      <c r="X6477" s="1703"/>
    </row>
    <row r="6478" spans="15:24" x14ac:dyDescent="0.55000000000000004">
      <c r="O6478" s="1703"/>
      <c r="V6478" s="1703"/>
      <c r="X6478" s="1703"/>
    </row>
    <row r="6479" spans="15:24" x14ac:dyDescent="0.55000000000000004">
      <c r="O6479" s="1703"/>
      <c r="V6479" s="1703"/>
      <c r="X6479" s="1703"/>
    </row>
    <row r="6480" spans="15:24" x14ac:dyDescent="0.55000000000000004">
      <c r="O6480" s="1703"/>
      <c r="V6480" s="1703"/>
      <c r="X6480" s="1703"/>
    </row>
    <row r="6481" spans="15:24" x14ac:dyDescent="0.55000000000000004">
      <c r="O6481" s="1703"/>
      <c r="V6481" s="1703"/>
      <c r="X6481" s="1703"/>
    </row>
    <row r="6482" spans="15:24" x14ac:dyDescent="0.55000000000000004">
      <c r="O6482" s="1703"/>
      <c r="V6482" s="1703"/>
      <c r="X6482" s="1703"/>
    </row>
    <row r="6483" spans="15:24" x14ac:dyDescent="0.55000000000000004">
      <c r="O6483" s="1703"/>
      <c r="V6483" s="1703"/>
      <c r="X6483" s="1703"/>
    </row>
    <row r="6484" spans="15:24" x14ac:dyDescent="0.55000000000000004">
      <c r="O6484" s="1703"/>
      <c r="V6484" s="1703"/>
      <c r="X6484" s="1703"/>
    </row>
    <row r="6485" spans="15:24" x14ac:dyDescent="0.55000000000000004">
      <c r="O6485" s="1703"/>
      <c r="V6485" s="1703"/>
      <c r="X6485" s="1703"/>
    </row>
    <row r="6486" spans="15:24" x14ac:dyDescent="0.55000000000000004">
      <c r="O6486" s="1703"/>
      <c r="V6486" s="1703"/>
      <c r="X6486" s="1703"/>
    </row>
    <row r="6487" spans="15:24" x14ac:dyDescent="0.55000000000000004">
      <c r="O6487" s="1703"/>
      <c r="V6487" s="1703"/>
      <c r="X6487" s="1703"/>
    </row>
    <row r="6488" spans="15:24" x14ac:dyDescent="0.55000000000000004">
      <c r="O6488" s="1703"/>
      <c r="V6488" s="1703"/>
      <c r="X6488" s="1703"/>
    </row>
    <row r="6489" spans="15:24" x14ac:dyDescent="0.55000000000000004">
      <c r="O6489" s="1703"/>
      <c r="V6489" s="1703"/>
      <c r="X6489" s="1703"/>
    </row>
    <row r="6490" spans="15:24" x14ac:dyDescent="0.55000000000000004">
      <c r="O6490" s="1703"/>
      <c r="V6490" s="1703"/>
      <c r="X6490" s="1703"/>
    </row>
    <row r="6491" spans="15:24" x14ac:dyDescent="0.55000000000000004">
      <c r="O6491" s="1703"/>
      <c r="V6491" s="1703"/>
      <c r="X6491" s="1703"/>
    </row>
    <row r="6492" spans="15:24" x14ac:dyDescent="0.55000000000000004">
      <c r="O6492" s="1703"/>
      <c r="V6492" s="1703"/>
      <c r="X6492" s="1703"/>
    </row>
    <row r="6493" spans="15:24" x14ac:dyDescent="0.55000000000000004">
      <c r="O6493" s="1703"/>
      <c r="V6493" s="1703"/>
      <c r="X6493" s="1703"/>
    </row>
    <row r="6494" spans="15:24" x14ac:dyDescent="0.55000000000000004">
      <c r="O6494" s="1703"/>
      <c r="V6494" s="1703"/>
      <c r="X6494" s="1703"/>
    </row>
    <row r="6495" spans="15:24" x14ac:dyDescent="0.55000000000000004">
      <c r="O6495" s="1703"/>
      <c r="V6495" s="1703"/>
      <c r="X6495" s="1703"/>
    </row>
    <row r="6496" spans="15:24" x14ac:dyDescent="0.55000000000000004">
      <c r="O6496" s="1703"/>
      <c r="V6496" s="1703"/>
      <c r="X6496" s="1703"/>
    </row>
    <row r="6497" spans="15:24" x14ac:dyDescent="0.55000000000000004">
      <c r="O6497" s="1703"/>
      <c r="V6497" s="1703"/>
      <c r="X6497" s="1703"/>
    </row>
    <row r="6498" spans="15:24" x14ac:dyDescent="0.55000000000000004">
      <c r="O6498" s="1703"/>
      <c r="V6498" s="1703"/>
      <c r="X6498" s="1703"/>
    </row>
    <row r="6499" spans="15:24" x14ac:dyDescent="0.55000000000000004">
      <c r="O6499" s="1703"/>
      <c r="V6499" s="1703"/>
      <c r="X6499" s="1703"/>
    </row>
    <row r="6500" spans="15:24" x14ac:dyDescent="0.55000000000000004">
      <c r="O6500" s="1703"/>
      <c r="V6500" s="1703"/>
      <c r="X6500" s="1703"/>
    </row>
    <row r="6501" spans="15:24" x14ac:dyDescent="0.55000000000000004">
      <c r="O6501" s="1703"/>
      <c r="V6501" s="1703"/>
      <c r="X6501" s="1703"/>
    </row>
    <row r="6502" spans="15:24" x14ac:dyDescent="0.55000000000000004">
      <c r="O6502" s="1703"/>
      <c r="V6502" s="1703"/>
      <c r="X6502" s="1703"/>
    </row>
    <row r="6503" spans="15:24" x14ac:dyDescent="0.55000000000000004">
      <c r="O6503" s="1703"/>
      <c r="V6503" s="1703"/>
      <c r="X6503" s="1703"/>
    </row>
    <row r="6504" spans="15:24" x14ac:dyDescent="0.55000000000000004">
      <c r="O6504" s="1703"/>
      <c r="V6504" s="1703"/>
      <c r="X6504" s="1703"/>
    </row>
    <row r="6505" spans="15:24" x14ac:dyDescent="0.55000000000000004">
      <c r="O6505" s="1703"/>
      <c r="V6505" s="1703"/>
      <c r="X6505" s="1703"/>
    </row>
    <row r="6506" spans="15:24" x14ac:dyDescent="0.55000000000000004">
      <c r="O6506" s="1703"/>
      <c r="V6506" s="1703"/>
      <c r="X6506" s="1703"/>
    </row>
    <row r="6507" spans="15:24" x14ac:dyDescent="0.55000000000000004">
      <c r="O6507" s="1703"/>
      <c r="V6507" s="1703"/>
      <c r="X6507" s="1703"/>
    </row>
    <row r="6508" spans="15:24" x14ac:dyDescent="0.55000000000000004">
      <c r="O6508" s="1703"/>
      <c r="V6508" s="1703"/>
      <c r="X6508" s="1703"/>
    </row>
    <row r="6509" spans="15:24" x14ac:dyDescent="0.55000000000000004">
      <c r="O6509" s="1703"/>
      <c r="V6509" s="1703"/>
      <c r="X6509" s="1703"/>
    </row>
    <row r="6510" spans="15:24" x14ac:dyDescent="0.55000000000000004">
      <c r="O6510" s="1703"/>
      <c r="V6510" s="1703"/>
      <c r="X6510" s="1703"/>
    </row>
    <row r="6511" spans="15:24" x14ac:dyDescent="0.55000000000000004">
      <c r="O6511" s="1703"/>
      <c r="V6511" s="1703"/>
      <c r="X6511" s="1703"/>
    </row>
    <row r="6512" spans="15:24" x14ac:dyDescent="0.55000000000000004">
      <c r="O6512" s="1703"/>
      <c r="V6512" s="1703"/>
      <c r="X6512" s="1703"/>
    </row>
    <row r="6513" spans="15:24" x14ac:dyDescent="0.55000000000000004">
      <c r="O6513" s="1703"/>
      <c r="V6513" s="1703"/>
      <c r="X6513" s="1703"/>
    </row>
    <row r="6514" spans="15:24" x14ac:dyDescent="0.55000000000000004">
      <c r="O6514" s="1703"/>
      <c r="V6514" s="1703"/>
      <c r="X6514" s="1703"/>
    </row>
    <row r="6515" spans="15:24" x14ac:dyDescent="0.55000000000000004">
      <c r="O6515" s="1703"/>
      <c r="V6515" s="1703"/>
      <c r="X6515" s="1703"/>
    </row>
    <row r="6516" spans="15:24" x14ac:dyDescent="0.55000000000000004">
      <c r="O6516" s="1703"/>
      <c r="V6516" s="1703"/>
      <c r="X6516" s="1703"/>
    </row>
    <row r="6517" spans="15:24" x14ac:dyDescent="0.55000000000000004">
      <c r="O6517" s="1703"/>
      <c r="V6517" s="1703"/>
      <c r="X6517" s="1703"/>
    </row>
    <row r="6518" spans="15:24" x14ac:dyDescent="0.55000000000000004">
      <c r="O6518" s="1703"/>
      <c r="V6518" s="1703"/>
      <c r="X6518" s="1703"/>
    </row>
    <row r="6519" spans="15:24" x14ac:dyDescent="0.55000000000000004">
      <c r="O6519" s="1703"/>
      <c r="V6519" s="1703"/>
      <c r="X6519" s="1703"/>
    </row>
    <row r="6520" spans="15:24" x14ac:dyDescent="0.55000000000000004">
      <c r="O6520" s="1703"/>
      <c r="V6520" s="1703"/>
      <c r="X6520" s="1703"/>
    </row>
    <row r="6521" spans="15:24" x14ac:dyDescent="0.55000000000000004">
      <c r="O6521" s="1703"/>
      <c r="V6521" s="1703"/>
      <c r="X6521" s="1703"/>
    </row>
    <row r="6522" spans="15:24" x14ac:dyDescent="0.55000000000000004">
      <c r="O6522" s="1703"/>
      <c r="V6522" s="1703"/>
      <c r="X6522" s="1703"/>
    </row>
    <row r="6523" spans="15:24" x14ac:dyDescent="0.55000000000000004">
      <c r="O6523" s="1703"/>
      <c r="V6523" s="1703"/>
      <c r="X6523" s="1703"/>
    </row>
    <row r="6524" spans="15:24" x14ac:dyDescent="0.55000000000000004">
      <c r="O6524" s="1703"/>
      <c r="V6524" s="1703"/>
      <c r="X6524" s="1703"/>
    </row>
    <row r="6525" spans="15:24" x14ac:dyDescent="0.55000000000000004">
      <c r="O6525" s="1703"/>
      <c r="V6525" s="1703"/>
      <c r="X6525" s="1703"/>
    </row>
    <row r="6526" spans="15:24" x14ac:dyDescent="0.55000000000000004">
      <c r="O6526" s="1703"/>
      <c r="V6526" s="1703"/>
      <c r="X6526" s="1703"/>
    </row>
    <row r="6527" spans="15:24" x14ac:dyDescent="0.55000000000000004">
      <c r="O6527" s="1703"/>
      <c r="V6527" s="1703"/>
      <c r="X6527" s="1703"/>
    </row>
    <row r="6528" spans="15:24" x14ac:dyDescent="0.55000000000000004">
      <c r="O6528" s="1703"/>
      <c r="V6528" s="1703"/>
      <c r="X6528" s="1703"/>
    </row>
    <row r="6529" spans="15:24" x14ac:dyDescent="0.55000000000000004">
      <c r="O6529" s="1703"/>
      <c r="V6529" s="1703"/>
      <c r="X6529" s="1703"/>
    </row>
    <row r="6530" spans="15:24" x14ac:dyDescent="0.55000000000000004">
      <c r="O6530" s="1703"/>
      <c r="V6530" s="1703"/>
      <c r="X6530" s="1703"/>
    </row>
    <row r="6531" spans="15:24" x14ac:dyDescent="0.55000000000000004">
      <c r="O6531" s="1703"/>
      <c r="V6531" s="1703"/>
      <c r="X6531" s="1703"/>
    </row>
    <row r="6532" spans="15:24" x14ac:dyDescent="0.55000000000000004">
      <c r="O6532" s="1703"/>
      <c r="V6532" s="1703"/>
      <c r="X6532" s="1703"/>
    </row>
    <row r="6533" spans="15:24" x14ac:dyDescent="0.55000000000000004">
      <c r="O6533" s="1703"/>
      <c r="V6533" s="1703"/>
      <c r="X6533" s="1703"/>
    </row>
    <row r="6534" spans="15:24" x14ac:dyDescent="0.55000000000000004">
      <c r="O6534" s="1703"/>
      <c r="V6534" s="1703"/>
      <c r="X6534" s="1703"/>
    </row>
    <row r="6535" spans="15:24" x14ac:dyDescent="0.55000000000000004">
      <c r="O6535" s="1703"/>
      <c r="V6535" s="1703"/>
      <c r="X6535" s="1703"/>
    </row>
    <row r="6536" spans="15:24" x14ac:dyDescent="0.55000000000000004">
      <c r="O6536" s="1703"/>
      <c r="V6536" s="1703"/>
      <c r="X6536" s="1703"/>
    </row>
    <row r="6537" spans="15:24" x14ac:dyDescent="0.55000000000000004">
      <c r="O6537" s="1703"/>
      <c r="V6537" s="1703"/>
      <c r="X6537" s="1703"/>
    </row>
    <row r="6538" spans="15:24" x14ac:dyDescent="0.55000000000000004">
      <c r="O6538" s="1703"/>
      <c r="V6538" s="1703"/>
      <c r="X6538" s="1703"/>
    </row>
    <row r="6539" spans="15:24" x14ac:dyDescent="0.55000000000000004">
      <c r="O6539" s="1703"/>
      <c r="V6539" s="1703"/>
      <c r="X6539" s="1703"/>
    </row>
    <row r="6540" spans="15:24" x14ac:dyDescent="0.55000000000000004">
      <c r="O6540" s="1703"/>
      <c r="V6540" s="1703"/>
      <c r="X6540" s="1703"/>
    </row>
    <row r="6541" spans="15:24" x14ac:dyDescent="0.55000000000000004">
      <c r="O6541" s="1703"/>
      <c r="V6541" s="1703"/>
      <c r="X6541" s="1703"/>
    </row>
    <row r="6542" spans="15:24" x14ac:dyDescent="0.55000000000000004">
      <c r="O6542" s="1703"/>
      <c r="V6542" s="1703"/>
      <c r="X6542" s="1703"/>
    </row>
    <row r="6543" spans="15:24" x14ac:dyDescent="0.55000000000000004">
      <c r="O6543" s="1703"/>
      <c r="V6543" s="1703"/>
      <c r="X6543" s="1703"/>
    </row>
    <row r="6544" spans="15:24" x14ac:dyDescent="0.55000000000000004">
      <c r="O6544" s="1703"/>
      <c r="V6544" s="1703"/>
      <c r="X6544" s="1703"/>
    </row>
    <row r="6545" spans="15:24" x14ac:dyDescent="0.55000000000000004">
      <c r="O6545" s="1703"/>
      <c r="V6545" s="1703"/>
      <c r="X6545" s="1703"/>
    </row>
    <row r="6546" spans="15:24" x14ac:dyDescent="0.55000000000000004">
      <c r="O6546" s="1703"/>
      <c r="V6546" s="1703"/>
      <c r="X6546" s="1703"/>
    </row>
    <row r="6547" spans="15:24" x14ac:dyDescent="0.55000000000000004">
      <c r="O6547" s="1703"/>
      <c r="V6547" s="1703"/>
      <c r="X6547" s="1703"/>
    </row>
    <row r="6548" spans="15:24" x14ac:dyDescent="0.55000000000000004">
      <c r="O6548" s="1703"/>
      <c r="V6548" s="1703"/>
      <c r="X6548" s="1703"/>
    </row>
    <row r="6549" spans="15:24" x14ac:dyDescent="0.55000000000000004">
      <c r="O6549" s="1703"/>
      <c r="V6549" s="1703"/>
      <c r="X6549" s="1703"/>
    </row>
    <row r="6550" spans="15:24" x14ac:dyDescent="0.55000000000000004">
      <c r="O6550" s="1703"/>
      <c r="V6550" s="1703"/>
      <c r="X6550" s="1703"/>
    </row>
    <row r="6551" spans="15:24" x14ac:dyDescent="0.55000000000000004">
      <c r="O6551" s="1703"/>
      <c r="V6551" s="1703"/>
      <c r="X6551" s="1703"/>
    </row>
    <row r="6552" spans="15:24" x14ac:dyDescent="0.55000000000000004">
      <c r="O6552" s="1703"/>
      <c r="V6552" s="1703"/>
      <c r="X6552" s="1703"/>
    </row>
    <row r="6553" spans="15:24" x14ac:dyDescent="0.55000000000000004">
      <c r="O6553" s="1703"/>
      <c r="V6553" s="1703"/>
      <c r="X6553" s="1703"/>
    </row>
    <row r="6554" spans="15:24" x14ac:dyDescent="0.55000000000000004">
      <c r="O6554" s="1703"/>
      <c r="V6554" s="1703"/>
      <c r="X6554" s="1703"/>
    </row>
    <row r="6555" spans="15:24" x14ac:dyDescent="0.55000000000000004">
      <c r="O6555" s="1703"/>
      <c r="V6555" s="1703"/>
      <c r="X6555" s="1703"/>
    </row>
    <row r="6556" spans="15:24" x14ac:dyDescent="0.55000000000000004">
      <c r="O6556" s="1703"/>
      <c r="V6556" s="1703"/>
      <c r="X6556" s="1703"/>
    </row>
    <row r="6557" spans="15:24" x14ac:dyDescent="0.55000000000000004">
      <c r="O6557" s="1703"/>
      <c r="V6557" s="1703"/>
      <c r="X6557" s="1703"/>
    </row>
    <row r="6558" spans="15:24" x14ac:dyDescent="0.55000000000000004">
      <c r="O6558" s="1703"/>
      <c r="V6558" s="1703"/>
      <c r="X6558" s="1703"/>
    </row>
    <row r="6559" spans="15:24" x14ac:dyDescent="0.55000000000000004">
      <c r="O6559" s="1703"/>
      <c r="V6559" s="1703"/>
      <c r="X6559" s="1703"/>
    </row>
    <row r="6560" spans="15:24" x14ac:dyDescent="0.55000000000000004">
      <c r="O6560" s="1703"/>
      <c r="V6560" s="1703"/>
      <c r="X6560" s="1703"/>
    </row>
    <row r="6561" spans="15:24" x14ac:dyDescent="0.55000000000000004">
      <c r="O6561" s="1703"/>
      <c r="V6561" s="1703"/>
      <c r="X6561" s="1703"/>
    </row>
    <row r="6562" spans="15:24" x14ac:dyDescent="0.55000000000000004">
      <c r="O6562" s="1703"/>
      <c r="V6562" s="1703"/>
      <c r="X6562" s="1703"/>
    </row>
    <row r="6563" spans="15:24" x14ac:dyDescent="0.55000000000000004">
      <c r="O6563" s="1703"/>
      <c r="V6563" s="1703"/>
      <c r="X6563" s="1703"/>
    </row>
    <row r="6564" spans="15:24" x14ac:dyDescent="0.55000000000000004">
      <c r="O6564" s="1703"/>
      <c r="V6564" s="1703"/>
      <c r="X6564" s="1703"/>
    </row>
    <row r="6565" spans="15:24" x14ac:dyDescent="0.55000000000000004">
      <c r="O6565" s="1703"/>
      <c r="V6565" s="1703"/>
      <c r="X6565" s="1703"/>
    </row>
    <row r="6566" spans="15:24" x14ac:dyDescent="0.55000000000000004">
      <c r="O6566" s="1703"/>
      <c r="V6566" s="1703"/>
      <c r="X6566" s="1703"/>
    </row>
    <row r="6567" spans="15:24" x14ac:dyDescent="0.55000000000000004">
      <c r="O6567" s="1703"/>
      <c r="V6567" s="1703"/>
      <c r="X6567" s="1703"/>
    </row>
    <row r="6568" spans="15:24" x14ac:dyDescent="0.55000000000000004">
      <c r="O6568" s="1703"/>
      <c r="V6568" s="1703"/>
      <c r="X6568" s="1703"/>
    </row>
    <row r="6569" spans="15:24" x14ac:dyDescent="0.55000000000000004">
      <c r="O6569" s="1703"/>
      <c r="V6569" s="1703"/>
      <c r="X6569" s="1703"/>
    </row>
    <row r="6570" spans="15:24" x14ac:dyDescent="0.55000000000000004">
      <c r="O6570" s="1703"/>
      <c r="V6570" s="1703"/>
      <c r="X6570" s="1703"/>
    </row>
    <row r="6571" spans="15:24" x14ac:dyDescent="0.55000000000000004">
      <c r="O6571" s="1703"/>
      <c r="V6571" s="1703"/>
      <c r="X6571" s="1703"/>
    </row>
    <row r="6572" spans="15:24" x14ac:dyDescent="0.55000000000000004">
      <c r="O6572" s="1703"/>
      <c r="V6572" s="1703"/>
      <c r="X6572" s="1703"/>
    </row>
    <row r="6573" spans="15:24" x14ac:dyDescent="0.55000000000000004">
      <c r="O6573" s="1703"/>
      <c r="V6573" s="1703"/>
      <c r="X6573" s="1703"/>
    </row>
    <row r="6574" spans="15:24" x14ac:dyDescent="0.55000000000000004">
      <c r="O6574" s="1703"/>
      <c r="V6574" s="1703"/>
      <c r="X6574" s="1703"/>
    </row>
    <row r="6575" spans="15:24" x14ac:dyDescent="0.55000000000000004">
      <c r="O6575" s="1703"/>
      <c r="V6575" s="1703"/>
      <c r="X6575" s="1703"/>
    </row>
    <row r="6576" spans="15:24" x14ac:dyDescent="0.55000000000000004">
      <c r="O6576" s="1703"/>
      <c r="V6576" s="1703"/>
      <c r="X6576" s="1703"/>
    </row>
    <row r="6577" spans="15:24" x14ac:dyDescent="0.55000000000000004">
      <c r="O6577" s="1703"/>
      <c r="V6577" s="1703"/>
      <c r="X6577" s="1703"/>
    </row>
    <row r="6578" spans="15:24" x14ac:dyDescent="0.55000000000000004">
      <c r="O6578" s="1703"/>
      <c r="V6578" s="1703"/>
      <c r="X6578" s="1703"/>
    </row>
    <row r="6579" spans="15:24" x14ac:dyDescent="0.55000000000000004">
      <c r="O6579" s="1703"/>
      <c r="V6579" s="1703"/>
      <c r="X6579" s="1703"/>
    </row>
    <row r="6580" spans="15:24" x14ac:dyDescent="0.55000000000000004">
      <c r="O6580" s="1703"/>
      <c r="V6580" s="1703"/>
      <c r="X6580" s="1703"/>
    </row>
    <row r="6581" spans="15:24" x14ac:dyDescent="0.55000000000000004">
      <c r="O6581" s="1703"/>
      <c r="V6581" s="1703"/>
      <c r="X6581" s="1703"/>
    </row>
    <row r="6582" spans="15:24" x14ac:dyDescent="0.55000000000000004">
      <c r="O6582" s="1703"/>
      <c r="V6582" s="1703"/>
      <c r="X6582" s="1703"/>
    </row>
    <row r="6583" spans="15:24" x14ac:dyDescent="0.55000000000000004">
      <c r="O6583" s="1703"/>
      <c r="V6583" s="1703"/>
      <c r="X6583" s="1703"/>
    </row>
    <row r="6584" spans="15:24" x14ac:dyDescent="0.55000000000000004">
      <c r="O6584" s="1703"/>
      <c r="V6584" s="1703"/>
      <c r="X6584" s="1703"/>
    </row>
    <row r="6585" spans="15:24" x14ac:dyDescent="0.55000000000000004">
      <c r="O6585" s="1703"/>
      <c r="V6585" s="1703"/>
      <c r="X6585" s="1703"/>
    </row>
    <row r="6586" spans="15:24" x14ac:dyDescent="0.55000000000000004">
      <c r="O6586" s="1703"/>
      <c r="V6586" s="1703"/>
      <c r="X6586" s="1703"/>
    </row>
    <row r="6587" spans="15:24" x14ac:dyDescent="0.55000000000000004">
      <c r="O6587" s="1703"/>
      <c r="V6587" s="1703"/>
      <c r="X6587" s="1703"/>
    </row>
    <row r="6588" spans="15:24" x14ac:dyDescent="0.55000000000000004">
      <c r="O6588" s="1703"/>
      <c r="V6588" s="1703"/>
      <c r="X6588" s="1703"/>
    </row>
    <row r="6589" spans="15:24" x14ac:dyDescent="0.55000000000000004">
      <c r="O6589" s="1703"/>
      <c r="V6589" s="1703"/>
      <c r="X6589" s="1703"/>
    </row>
    <row r="6590" spans="15:24" x14ac:dyDescent="0.55000000000000004">
      <c r="O6590" s="1703"/>
      <c r="V6590" s="1703"/>
      <c r="X6590" s="1703"/>
    </row>
    <row r="6591" spans="15:24" x14ac:dyDescent="0.55000000000000004">
      <c r="O6591" s="1703"/>
      <c r="V6591" s="1703"/>
      <c r="X6591" s="1703"/>
    </row>
    <row r="6592" spans="15:24" x14ac:dyDescent="0.55000000000000004">
      <c r="O6592" s="1703"/>
      <c r="V6592" s="1703"/>
      <c r="X6592" s="1703"/>
    </row>
    <row r="6593" spans="15:24" x14ac:dyDescent="0.55000000000000004">
      <c r="O6593" s="1703"/>
      <c r="V6593" s="1703"/>
      <c r="X6593" s="1703"/>
    </row>
    <row r="6594" spans="15:24" x14ac:dyDescent="0.55000000000000004">
      <c r="O6594" s="1703"/>
      <c r="V6594" s="1703"/>
      <c r="X6594" s="1703"/>
    </row>
    <row r="6595" spans="15:24" x14ac:dyDescent="0.55000000000000004">
      <c r="O6595" s="1703"/>
      <c r="V6595" s="1703"/>
      <c r="X6595" s="1703"/>
    </row>
    <row r="6596" spans="15:24" x14ac:dyDescent="0.55000000000000004">
      <c r="O6596" s="1703"/>
      <c r="V6596" s="1703"/>
      <c r="X6596" s="1703"/>
    </row>
    <row r="6597" spans="15:24" x14ac:dyDescent="0.55000000000000004">
      <c r="O6597" s="1703"/>
      <c r="V6597" s="1703"/>
      <c r="X6597" s="1703"/>
    </row>
    <row r="6598" spans="15:24" x14ac:dyDescent="0.55000000000000004">
      <c r="O6598" s="1703"/>
      <c r="V6598" s="1703"/>
      <c r="X6598" s="1703"/>
    </row>
    <row r="6599" spans="15:24" x14ac:dyDescent="0.55000000000000004">
      <c r="O6599" s="1703"/>
      <c r="V6599" s="1703"/>
      <c r="X6599" s="1703"/>
    </row>
    <row r="6600" spans="15:24" x14ac:dyDescent="0.55000000000000004">
      <c r="O6600" s="1703"/>
      <c r="V6600" s="1703"/>
      <c r="X6600" s="1703"/>
    </row>
    <row r="6601" spans="15:24" x14ac:dyDescent="0.55000000000000004">
      <c r="O6601" s="1703"/>
      <c r="V6601" s="1703"/>
      <c r="X6601" s="1703"/>
    </row>
    <row r="6602" spans="15:24" x14ac:dyDescent="0.55000000000000004">
      <c r="O6602" s="1703"/>
      <c r="V6602" s="1703"/>
      <c r="X6602" s="1703"/>
    </row>
    <row r="6603" spans="15:24" x14ac:dyDescent="0.55000000000000004">
      <c r="O6603" s="1703"/>
      <c r="V6603" s="1703"/>
      <c r="X6603" s="1703"/>
    </row>
    <row r="6604" spans="15:24" x14ac:dyDescent="0.55000000000000004">
      <c r="O6604" s="1703"/>
      <c r="V6604" s="1703"/>
      <c r="X6604" s="1703"/>
    </row>
    <row r="6605" spans="15:24" x14ac:dyDescent="0.55000000000000004">
      <c r="O6605" s="1703"/>
      <c r="V6605" s="1703"/>
      <c r="X6605" s="1703"/>
    </row>
    <row r="6606" spans="15:24" x14ac:dyDescent="0.55000000000000004">
      <c r="O6606" s="1703"/>
      <c r="V6606" s="1703"/>
      <c r="X6606" s="1703"/>
    </row>
    <row r="6607" spans="15:24" x14ac:dyDescent="0.55000000000000004">
      <c r="O6607" s="1703"/>
      <c r="V6607" s="1703"/>
      <c r="X6607" s="1703"/>
    </row>
    <row r="6608" spans="15:24" x14ac:dyDescent="0.55000000000000004">
      <c r="O6608" s="1703"/>
      <c r="V6608" s="1703"/>
      <c r="X6608" s="1703"/>
    </row>
    <row r="6609" spans="15:24" x14ac:dyDescent="0.55000000000000004">
      <c r="O6609" s="1703"/>
      <c r="V6609" s="1703"/>
      <c r="X6609" s="1703"/>
    </row>
    <row r="6610" spans="15:24" x14ac:dyDescent="0.55000000000000004">
      <c r="O6610" s="1703"/>
      <c r="V6610" s="1703"/>
      <c r="X6610" s="1703"/>
    </row>
    <row r="6611" spans="15:24" x14ac:dyDescent="0.55000000000000004">
      <c r="O6611" s="1703"/>
      <c r="V6611" s="1703"/>
      <c r="X6611" s="1703"/>
    </row>
    <row r="6612" spans="15:24" x14ac:dyDescent="0.55000000000000004">
      <c r="O6612" s="1703"/>
      <c r="V6612" s="1703"/>
      <c r="X6612" s="1703"/>
    </row>
    <row r="6613" spans="15:24" x14ac:dyDescent="0.55000000000000004">
      <c r="O6613" s="1703"/>
      <c r="V6613" s="1703"/>
      <c r="X6613" s="1703"/>
    </row>
    <row r="6614" spans="15:24" x14ac:dyDescent="0.55000000000000004">
      <c r="O6614" s="1703"/>
      <c r="V6614" s="1703"/>
      <c r="X6614" s="1703"/>
    </row>
    <row r="6615" spans="15:24" x14ac:dyDescent="0.55000000000000004">
      <c r="O6615" s="1703"/>
      <c r="V6615" s="1703"/>
      <c r="X6615" s="1703"/>
    </row>
    <row r="6616" spans="15:24" x14ac:dyDescent="0.55000000000000004">
      <c r="O6616" s="1703"/>
      <c r="V6616" s="1703"/>
      <c r="X6616" s="1703"/>
    </row>
    <row r="6617" spans="15:24" x14ac:dyDescent="0.55000000000000004">
      <c r="O6617" s="1703"/>
      <c r="V6617" s="1703"/>
      <c r="X6617" s="1703"/>
    </row>
    <row r="6618" spans="15:24" x14ac:dyDescent="0.55000000000000004">
      <c r="O6618" s="1703"/>
      <c r="V6618" s="1703"/>
      <c r="X6618" s="1703"/>
    </row>
    <row r="6619" spans="15:24" x14ac:dyDescent="0.55000000000000004">
      <c r="O6619" s="1703"/>
      <c r="V6619" s="1703"/>
      <c r="X6619" s="1703"/>
    </row>
    <row r="6620" spans="15:24" x14ac:dyDescent="0.55000000000000004">
      <c r="O6620" s="1703"/>
      <c r="V6620" s="1703"/>
      <c r="X6620" s="1703"/>
    </row>
    <row r="6621" spans="15:24" x14ac:dyDescent="0.55000000000000004">
      <c r="O6621" s="1703"/>
      <c r="V6621" s="1703"/>
      <c r="X6621" s="1703"/>
    </row>
    <row r="6622" spans="15:24" x14ac:dyDescent="0.55000000000000004">
      <c r="O6622" s="1703"/>
      <c r="V6622" s="1703"/>
      <c r="X6622" s="1703"/>
    </row>
    <row r="6623" spans="15:24" x14ac:dyDescent="0.55000000000000004">
      <c r="O6623" s="1703"/>
      <c r="V6623" s="1703"/>
      <c r="X6623" s="1703"/>
    </row>
    <row r="6624" spans="15:24" x14ac:dyDescent="0.55000000000000004">
      <c r="O6624" s="1703"/>
      <c r="V6624" s="1703"/>
      <c r="X6624" s="1703"/>
    </row>
    <row r="6625" spans="15:24" x14ac:dyDescent="0.55000000000000004">
      <c r="O6625" s="1703"/>
      <c r="V6625" s="1703"/>
      <c r="X6625" s="1703"/>
    </row>
    <row r="6626" spans="15:24" x14ac:dyDescent="0.55000000000000004">
      <c r="O6626" s="1703"/>
      <c r="V6626" s="1703"/>
      <c r="X6626" s="1703"/>
    </row>
    <row r="6627" spans="15:24" x14ac:dyDescent="0.55000000000000004">
      <c r="O6627" s="1703"/>
      <c r="V6627" s="1703"/>
      <c r="X6627" s="1703"/>
    </row>
    <row r="6628" spans="15:24" x14ac:dyDescent="0.55000000000000004">
      <c r="O6628" s="1703"/>
      <c r="V6628" s="1703"/>
      <c r="X6628" s="1703"/>
    </row>
    <row r="6629" spans="15:24" x14ac:dyDescent="0.55000000000000004">
      <c r="O6629" s="1703"/>
      <c r="V6629" s="1703"/>
      <c r="X6629" s="1703"/>
    </row>
    <row r="6630" spans="15:24" x14ac:dyDescent="0.55000000000000004">
      <c r="O6630" s="1703"/>
      <c r="V6630" s="1703"/>
      <c r="X6630" s="1703"/>
    </row>
    <row r="6631" spans="15:24" x14ac:dyDescent="0.55000000000000004">
      <c r="O6631" s="1703"/>
      <c r="V6631" s="1703"/>
      <c r="X6631" s="1703"/>
    </row>
    <row r="6632" spans="15:24" x14ac:dyDescent="0.55000000000000004">
      <c r="O6632" s="1703"/>
      <c r="V6632" s="1703"/>
      <c r="X6632" s="1703"/>
    </row>
    <row r="6633" spans="15:24" x14ac:dyDescent="0.55000000000000004">
      <c r="O6633" s="1703"/>
      <c r="V6633" s="1703"/>
      <c r="X6633" s="1703"/>
    </row>
    <row r="6634" spans="15:24" x14ac:dyDescent="0.55000000000000004">
      <c r="O6634" s="1703"/>
      <c r="V6634" s="1703"/>
      <c r="X6634" s="1703"/>
    </row>
    <row r="6635" spans="15:24" x14ac:dyDescent="0.55000000000000004">
      <c r="O6635" s="1703"/>
      <c r="V6635" s="1703"/>
      <c r="X6635" s="1703"/>
    </row>
    <row r="6636" spans="15:24" x14ac:dyDescent="0.55000000000000004">
      <c r="O6636" s="1703"/>
      <c r="V6636" s="1703"/>
      <c r="X6636" s="1703"/>
    </row>
    <row r="6637" spans="15:24" x14ac:dyDescent="0.55000000000000004">
      <c r="O6637" s="1703"/>
      <c r="V6637" s="1703"/>
      <c r="X6637" s="1703"/>
    </row>
    <row r="6638" spans="15:24" x14ac:dyDescent="0.55000000000000004">
      <c r="O6638" s="1703"/>
      <c r="V6638" s="1703"/>
      <c r="X6638" s="1703"/>
    </row>
    <row r="6639" spans="15:24" x14ac:dyDescent="0.55000000000000004">
      <c r="O6639" s="1703"/>
      <c r="V6639" s="1703"/>
      <c r="X6639" s="1703"/>
    </row>
    <row r="6640" spans="15:24" x14ac:dyDescent="0.55000000000000004">
      <c r="O6640" s="1703"/>
      <c r="V6640" s="1703"/>
      <c r="X6640" s="1703"/>
    </row>
    <row r="6641" spans="15:24" x14ac:dyDescent="0.55000000000000004">
      <c r="O6641" s="1703"/>
      <c r="V6641" s="1703"/>
      <c r="X6641" s="1703"/>
    </row>
    <row r="6642" spans="15:24" x14ac:dyDescent="0.55000000000000004">
      <c r="O6642" s="1703"/>
      <c r="V6642" s="1703"/>
      <c r="X6642" s="1703"/>
    </row>
    <row r="6643" spans="15:24" x14ac:dyDescent="0.55000000000000004">
      <c r="O6643" s="1703"/>
      <c r="V6643" s="1703"/>
      <c r="X6643" s="1703"/>
    </row>
    <row r="6644" spans="15:24" x14ac:dyDescent="0.55000000000000004">
      <c r="O6644" s="1703"/>
      <c r="V6644" s="1703"/>
      <c r="X6644" s="1703"/>
    </row>
    <row r="6645" spans="15:24" x14ac:dyDescent="0.55000000000000004">
      <c r="O6645" s="1703"/>
      <c r="V6645" s="1703"/>
      <c r="X6645" s="1703"/>
    </row>
    <row r="6646" spans="15:24" x14ac:dyDescent="0.55000000000000004">
      <c r="O6646" s="1703"/>
      <c r="V6646" s="1703"/>
      <c r="X6646" s="1703"/>
    </row>
    <row r="6647" spans="15:24" x14ac:dyDescent="0.55000000000000004">
      <c r="O6647" s="1703"/>
      <c r="V6647" s="1703"/>
      <c r="X6647" s="1703"/>
    </row>
    <row r="6648" spans="15:24" x14ac:dyDescent="0.55000000000000004">
      <c r="O6648" s="1703"/>
      <c r="V6648" s="1703"/>
      <c r="X6648" s="1703"/>
    </row>
    <row r="6649" spans="15:24" x14ac:dyDescent="0.55000000000000004">
      <c r="O6649" s="1703"/>
      <c r="V6649" s="1703"/>
      <c r="X6649" s="1703"/>
    </row>
    <row r="6650" spans="15:24" x14ac:dyDescent="0.55000000000000004">
      <c r="O6650" s="1703"/>
      <c r="V6650" s="1703"/>
      <c r="X6650" s="1703"/>
    </row>
    <row r="6651" spans="15:24" x14ac:dyDescent="0.55000000000000004">
      <c r="O6651" s="1703"/>
      <c r="V6651" s="1703"/>
      <c r="X6651" s="1703"/>
    </row>
    <row r="6652" spans="15:24" x14ac:dyDescent="0.55000000000000004">
      <c r="O6652" s="1703"/>
      <c r="V6652" s="1703"/>
      <c r="X6652" s="1703"/>
    </row>
    <row r="6653" spans="15:24" x14ac:dyDescent="0.55000000000000004">
      <c r="O6653" s="1703"/>
      <c r="V6653" s="1703"/>
      <c r="X6653" s="1703"/>
    </row>
    <row r="6654" spans="15:24" x14ac:dyDescent="0.55000000000000004">
      <c r="O6654" s="1703"/>
      <c r="V6654" s="1703"/>
      <c r="X6654" s="1703"/>
    </row>
    <row r="6655" spans="15:24" x14ac:dyDescent="0.55000000000000004">
      <c r="O6655" s="1703"/>
      <c r="V6655" s="1703"/>
      <c r="X6655" s="1703"/>
    </row>
    <row r="6656" spans="15:24" x14ac:dyDescent="0.55000000000000004">
      <c r="O6656" s="1703"/>
      <c r="V6656" s="1703"/>
      <c r="X6656" s="1703"/>
    </row>
    <row r="6657" spans="15:24" x14ac:dyDescent="0.55000000000000004">
      <c r="O6657" s="1703"/>
      <c r="V6657" s="1703"/>
      <c r="X6657" s="1703"/>
    </row>
    <row r="6658" spans="15:24" x14ac:dyDescent="0.55000000000000004">
      <c r="O6658" s="1703"/>
      <c r="V6658" s="1703"/>
      <c r="X6658" s="1703"/>
    </row>
    <row r="6659" spans="15:24" x14ac:dyDescent="0.55000000000000004">
      <c r="O6659" s="1703"/>
      <c r="V6659" s="1703"/>
      <c r="X6659" s="1703"/>
    </row>
    <row r="6660" spans="15:24" x14ac:dyDescent="0.55000000000000004">
      <c r="O6660" s="1703"/>
      <c r="V6660" s="1703"/>
      <c r="X6660" s="1703"/>
    </row>
    <row r="6661" spans="15:24" x14ac:dyDescent="0.55000000000000004">
      <c r="O6661" s="1703"/>
      <c r="V6661" s="1703"/>
      <c r="X6661" s="1703"/>
    </row>
    <row r="6662" spans="15:24" x14ac:dyDescent="0.55000000000000004">
      <c r="O6662" s="1703"/>
      <c r="V6662" s="1703"/>
      <c r="X6662" s="1703"/>
    </row>
    <row r="6663" spans="15:24" x14ac:dyDescent="0.55000000000000004">
      <c r="O6663" s="1703"/>
      <c r="V6663" s="1703"/>
      <c r="X6663" s="1703"/>
    </row>
    <row r="6664" spans="15:24" x14ac:dyDescent="0.55000000000000004">
      <c r="O6664" s="1703"/>
      <c r="V6664" s="1703"/>
      <c r="X6664" s="1703"/>
    </row>
    <row r="6665" spans="15:24" x14ac:dyDescent="0.55000000000000004">
      <c r="O6665" s="1703"/>
      <c r="V6665" s="1703"/>
      <c r="X6665" s="1703"/>
    </row>
    <row r="6666" spans="15:24" x14ac:dyDescent="0.55000000000000004">
      <c r="O6666" s="1703"/>
      <c r="V6666" s="1703"/>
      <c r="X6666" s="1703"/>
    </row>
    <row r="6667" spans="15:24" x14ac:dyDescent="0.55000000000000004">
      <c r="O6667" s="1703"/>
      <c r="V6667" s="1703"/>
      <c r="X6667" s="1703"/>
    </row>
    <row r="6668" spans="15:24" x14ac:dyDescent="0.55000000000000004">
      <c r="O6668" s="1703"/>
      <c r="V6668" s="1703"/>
      <c r="X6668" s="1703"/>
    </row>
    <row r="6669" spans="15:24" x14ac:dyDescent="0.55000000000000004">
      <c r="O6669" s="1703"/>
      <c r="V6669" s="1703"/>
      <c r="X6669" s="1703"/>
    </row>
    <row r="6670" spans="15:24" x14ac:dyDescent="0.55000000000000004">
      <c r="O6670" s="1703"/>
      <c r="V6670" s="1703"/>
      <c r="X6670" s="1703"/>
    </row>
    <row r="6671" spans="15:24" x14ac:dyDescent="0.55000000000000004">
      <c r="O6671" s="1703"/>
      <c r="V6671" s="1703"/>
      <c r="X6671" s="1703"/>
    </row>
    <row r="6672" spans="15:24" x14ac:dyDescent="0.55000000000000004">
      <c r="O6672" s="1703"/>
      <c r="V6672" s="1703"/>
      <c r="X6672" s="1703"/>
    </row>
    <row r="6673" spans="15:24" x14ac:dyDescent="0.55000000000000004">
      <c r="O6673" s="1703"/>
      <c r="V6673" s="1703"/>
      <c r="X6673" s="1703"/>
    </row>
    <row r="6674" spans="15:24" x14ac:dyDescent="0.55000000000000004">
      <c r="O6674" s="1703"/>
      <c r="V6674" s="1703"/>
      <c r="X6674" s="1703"/>
    </row>
    <row r="6675" spans="15:24" x14ac:dyDescent="0.55000000000000004">
      <c r="O6675" s="1703"/>
      <c r="V6675" s="1703"/>
      <c r="X6675" s="1703"/>
    </row>
    <row r="6676" spans="15:24" x14ac:dyDescent="0.55000000000000004">
      <c r="O6676" s="1703"/>
      <c r="V6676" s="1703"/>
      <c r="X6676" s="1703"/>
    </row>
    <row r="6677" spans="15:24" x14ac:dyDescent="0.55000000000000004">
      <c r="O6677" s="1703"/>
      <c r="V6677" s="1703"/>
      <c r="X6677" s="1703"/>
    </row>
    <row r="6678" spans="15:24" x14ac:dyDescent="0.55000000000000004">
      <c r="O6678" s="1703"/>
      <c r="V6678" s="1703"/>
      <c r="X6678" s="1703"/>
    </row>
    <row r="6679" spans="15:24" x14ac:dyDescent="0.55000000000000004">
      <c r="O6679" s="1703"/>
      <c r="V6679" s="1703"/>
      <c r="X6679" s="1703"/>
    </row>
    <row r="6680" spans="15:24" x14ac:dyDescent="0.55000000000000004">
      <c r="O6680" s="1703"/>
      <c r="V6680" s="1703"/>
      <c r="X6680" s="1703"/>
    </row>
    <row r="6681" spans="15:24" x14ac:dyDescent="0.55000000000000004">
      <c r="O6681" s="1703"/>
      <c r="V6681" s="1703"/>
      <c r="X6681" s="1703"/>
    </row>
    <row r="6682" spans="15:24" x14ac:dyDescent="0.55000000000000004">
      <c r="O6682" s="1703"/>
      <c r="V6682" s="1703"/>
      <c r="X6682" s="1703"/>
    </row>
    <row r="6683" spans="15:24" x14ac:dyDescent="0.55000000000000004">
      <c r="O6683" s="1703"/>
      <c r="V6683" s="1703"/>
      <c r="X6683" s="1703"/>
    </row>
    <row r="6684" spans="15:24" x14ac:dyDescent="0.55000000000000004">
      <c r="O6684" s="1703"/>
      <c r="V6684" s="1703"/>
      <c r="X6684" s="1703"/>
    </row>
    <row r="6685" spans="15:24" x14ac:dyDescent="0.55000000000000004">
      <c r="O6685" s="1703"/>
      <c r="V6685" s="1703"/>
      <c r="X6685" s="1703"/>
    </row>
    <row r="6686" spans="15:24" x14ac:dyDescent="0.55000000000000004">
      <c r="O6686" s="1703"/>
      <c r="V6686" s="1703"/>
      <c r="X6686" s="1703"/>
    </row>
    <row r="6687" spans="15:24" x14ac:dyDescent="0.55000000000000004">
      <c r="O6687" s="1703"/>
      <c r="V6687" s="1703"/>
      <c r="X6687" s="1703"/>
    </row>
    <row r="6688" spans="15:24" x14ac:dyDescent="0.55000000000000004">
      <c r="O6688" s="1703"/>
      <c r="V6688" s="1703"/>
      <c r="X6688" s="1703"/>
    </row>
    <row r="6689" spans="15:24" x14ac:dyDescent="0.55000000000000004">
      <c r="O6689" s="1703"/>
      <c r="V6689" s="1703"/>
      <c r="X6689" s="1703"/>
    </row>
    <row r="6690" spans="15:24" x14ac:dyDescent="0.55000000000000004">
      <c r="O6690" s="1703"/>
      <c r="V6690" s="1703"/>
      <c r="X6690" s="1703"/>
    </row>
    <row r="6691" spans="15:24" x14ac:dyDescent="0.55000000000000004">
      <c r="O6691" s="1703"/>
      <c r="V6691" s="1703"/>
      <c r="X6691" s="1703"/>
    </row>
    <row r="6692" spans="15:24" x14ac:dyDescent="0.55000000000000004">
      <c r="O6692" s="1703"/>
      <c r="V6692" s="1703"/>
      <c r="X6692" s="1703"/>
    </row>
    <row r="6693" spans="15:24" x14ac:dyDescent="0.55000000000000004">
      <c r="O6693" s="1703"/>
      <c r="V6693" s="1703"/>
      <c r="X6693" s="1703"/>
    </row>
    <row r="6694" spans="15:24" x14ac:dyDescent="0.55000000000000004">
      <c r="O6694" s="1703"/>
      <c r="V6694" s="1703"/>
      <c r="X6694" s="1703"/>
    </row>
    <row r="6695" spans="15:24" x14ac:dyDescent="0.55000000000000004">
      <c r="O6695" s="1703"/>
      <c r="V6695" s="1703"/>
      <c r="X6695" s="1703"/>
    </row>
    <row r="6696" spans="15:24" x14ac:dyDescent="0.55000000000000004">
      <c r="O6696" s="1703"/>
      <c r="V6696" s="1703"/>
      <c r="X6696" s="1703"/>
    </row>
    <row r="6697" spans="15:24" x14ac:dyDescent="0.55000000000000004">
      <c r="O6697" s="1703"/>
      <c r="V6697" s="1703"/>
      <c r="X6697" s="1703"/>
    </row>
    <row r="6698" spans="15:24" x14ac:dyDescent="0.55000000000000004">
      <c r="O6698" s="1703"/>
      <c r="V6698" s="1703"/>
      <c r="X6698" s="1703"/>
    </row>
    <row r="6699" spans="15:24" x14ac:dyDescent="0.55000000000000004">
      <c r="O6699" s="1703"/>
      <c r="V6699" s="1703"/>
      <c r="X6699" s="1703"/>
    </row>
    <row r="6700" spans="15:24" x14ac:dyDescent="0.55000000000000004">
      <c r="O6700" s="1703"/>
      <c r="V6700" s="1703"/>
      <c r="X6700" s="1703"/>
    </row>
    <row r="6701" spans="15:24" x14ac:dyDescent="0.55000000000000004">
      <c r="O6701" s="1703"/>
      <c r="V6701" s="1703"/>
      <c r="X6701" s="1703"/>
    </row>
    <row r="6702" spans="15:24" x14ac:dyDescent="0.55000000000000004">
      <c r="O6702" s="1703"/>
      <c r="V6702" s="1703"/>
      <c r="X6702" s="1703"/>
    </row>
    <row r="6703" spans="15:24" x14ac:dyDescent="0.55000000000000004">
      <c r="O6703" s="1703"/>
      <c r="V6703" s="1703"/>
      <c r="X6703" s="1703"/>
    </row>
    <row r="6704" spans="15:24" x14ac:dyDescent="0.55000000000000004">
      <c r="O6704" s="1703"/>
      <c r="V6704" s="1703"/>
      <c r="X6704" s="1703"/>
    </row>
    <row r="6705" spans="15:24" x14ac:dyDescent="0.55000000000000004">
      <c r="O6705" s="1703"/>
      <c r="V6705" s="1703"/>
      <c r="X6705" s="1703"/>
    </row>
    <row r="6706" spans="15:24" x14ac:dyDescent="0.55000000000000004">
      <c r="O6706" s="1703"/>
      <c r="V6706" s="1703"/>
      <c r="X6706" s="1703"/>
    </row>
    <row r="6707" spans="15:24" x14ac:dyDescent="0.55000000000000004">
      <c r="O6707" s="1703"/>
      <c r="V6707" s="1703"/>
      <c r="X6707" s="1703"/>
    </row>
    <row r="6708" spans="15:24" x14ac:dyDescent="0.55000000000000004">
      <c r="O6708" s="1703"/>
      <c r="V6708" s="1703"/>
      <c r="X6708" s="1703"/>
    </row>
    <row r="6709" spans="15:24" x14ac:dyDescent="0.55000000000000004">
      <c r="O6709" s="1703"/>
      <c r="V6709" s="1703"/>
      <c r="X6709" s="1703"/>
    </row>
    <row r="6710" spans="15:24" x14ac:dyDescent="0.55000000000000004">
      <c r="O6710" s="1703"/>
      <c r="V6710" s="1703"/>
      <c r="X6710" s="1703"/>
    </row>
    <row r="6711" spans="15:24" x14ac:dyDescent="0.55000000000000004">
      <c r="O6711" s="1703"/>
      <c r="V6711" s="1703"/>
      <c r="X6711" s="1703"/>
    </row>
    <row r="6712" spans="15:24" x14ac:dyDescent="0.55000000000000004">
      <c r="O6712" s="1703"/>
      <c r="V6712" s="1703"/>
      <c r="X6712" s="1703"/>
    </row>
    <row r="6713" spans="15:24" x14ac:dyDescent="0.55000000000000004">
      <c r="O6713" s="1703"/>
      <c r="V6713" s="1703"/>
      <c r="X6713" s="1703"/>
    </row>
    <row r="6714" spans="15:24" x14ac:dyDescent="0.55000000000000004">
      <c r="O6714" s="1703"/>
      <c r="V6714" s="1703"/>
      <c r="X6714" s="1703"/>
    </row>
    <row r="6715" spans="15:24" x14ac:dyDescent="0.55000000000000004">
      <c r="O6715" s="1703"/>
      <c r="V6715" s="1703"/>
      <c r="X6715" s="1703"/>
    </row>
    <row r="6716" spans="15:24" x14ac:dyDescent="0.55000000000000004">
      <c r="O6716" s="1703"/>
      <c r="V6716" s="1703"/>
      <c r="X6716" s="1703"/>
    </row>
    <row r="6717" spans="15:24" x14ac:dyDescent="0.55000000000000004">
      <c r="O6717" s="1703"/>
      <c r="V6717" s="1703"/>
      <c r="X6717" s="1703"/>
    </row>
    <row r="6718" spans="15:24" x14ac:dyDescent="0.55000000000000004">
      <c r="O6718" s="1703"/>
      <c r="V6718" s="1703"/>
      <c r="X6718" s="1703"/>
    </row>
    <row r="6719" spans="15:24" x14ac:dyDescent="0.55000000000000004">
      <c r="O6719" s="1703"/>
      <c r="V6719" s="1703"/>
      <c r="X6719" s="1703"/>
    </row>
    <row r="6720" spans="15:24" x14ac:dyDescent="0.55000000000000004">
      <c r="O6720" s="1703"/>
      <c r="V6720" s="1703"/>
      <c r="X6720" s="1703"/>
    </row>
    <row r="6721" spans="15:24" x14ac:dyDescent="0.55000000000000004">
      <c r="O6721" s="1703"/>
      <c r="V6721" s="1703"/>
      <c r="X6721" s="1703"/>
    </row>
    <row r="6722" spans="15:24" x14ac:dyDescent="0.55000000000000004">
      <c r="O6722" s="1703"/>
      <c r="V6722" s="1703"/>
      <c r="X6722" s="1703"/>
    </row>
    <row r="6723" spans="15:24" x14ac:dyDescent="0.55000000000000004">
      <c r="O6723" s="1703"/>
      <c r="V6723" s="1703"/>
      <c r="X6723" s="1703"/>
    </row>
    <row r="6724" spans="15:24" x14ac:dyDescent="0.55000000000000004">
      <c r="O6724" s="1703"/>
      <c r="V6724" s="1703"/>
      <c r="X6724" s="1703"/>
    </row>
    <row r="6725" spans="15:24" x14ac:dyDescent="0.55000000000000004">
      <c r="O6725" s="1703"/>
      <c r="V6725" s="1703"/>
      <c r="X6725" s="1703"/>
    </row>
    <row r="6726" spans="15:24" x14ac:dyDescent="0.55000000000000004">
      <c r="O6726" s="1703"/>
      <c r="V6726" s="1703"/>
      <c r="X6726" s="1703"/>
    </row>
    <row r="6727" spans="15:24" x14ac:dyDescent="0.55000000000000004">
      <c r="O6727" s="1703"/>
      <c r="V6727" s="1703"/>
      <c r="X6727" s="1703"/>
    </row>
    <row r="6728" spans="15:24" x14ac:dyDescent="0.55000000000000004">
      <c r="O6728" s="1703"/>
      <c r="V6728" s="1703"/>
      <c r="X6728" s="1703"/>
    </row>
    <row r="6729" spans="15:24" x14ac:dyDescent="0.55000000000000004">
      <c r="O6729" s="1703"/>
      <c r="V6729" s="1703"/>
      <c r="X6729" s="1703"/>
    </row>
    <row r="6730" spans="15:24" x14ac:dyDescent="0.55000000000000004">
      <c r="O6730" s="1703"/>
      <c r="V6730" s="1703"/>
      <c r="X6730" s="1703"/>
    </row>
    <row r="6731" spans="15:24" x14ac:dyDescent="0.55000000000000004">
      <c r="O6731" s="1703"/>
      <c r="V6731" s="1703"/>
      <c r="X6731" s="1703"/>
    </row>
    <row r="6732" spans="15:24" x14ac:dyDescent="0.55000000000000004">
      <c r="O6732" s="1703"/>
      <c r="V6732" s="1703"/>
      <c r="X6732" s="1703"/>
    </row>
    <row r="6733" spans="15:24" x14ac:dyDescent="0.55000000000000004">
      <c r="O6733" s="1703"/>
      <c r="V6733" s="1703"/>
      <c r="X6733" s="1703"/>
    </row>
    <row r="6734" spans="15:24" x14ac:dyDescent="0.55000000000000004">
      <c r="O6734" s="1703"/>
      <c r="V6734" s="1703"/>
      <c r="X6734" s="1703"/>
    </row>
    <row r="6735" spans="15:24" x14ac:dyDescent="0.55000000000000004">
      <c r="O6735" s="1703"/>
      <c r="V6735" s="1703"/>
      <c r="X6735" s="1703"/>
    </row>
    <row r="6736" spans="15:24" x14ac:dyDescent="0.55000000000000004">
      <c r="O6736" s="1703"/>
      <c r="V6736" s="1703"/>
      <c r="X6736" s="1703"/>
    </row>
    <row r="6737" spans="15:24" x14ac:dyDescent="0.55000000000000004">
      <c r="O6737" s="1703"/>
      <c r="V6737" s="1703"/>
      <c r="X6737" s="1703"/>
    </row>
    <row r="6738" spans="15:24" x14ac:dyDescent="0.55000000000000004">
      <c r="O6738" s="1703"/>
      <c r="V6738" s="1703"/>
      <c r="X6738" s="1703"/>
    </row>
    <row r="6739" spans="15:24" x14ac:dyDescent="0.55000000000000004">
      <c r="O6739" s="1703"/>
      <c r="V6739" s="1703"/>
      <c r="X6739" s="1703"/>
    </row>
    <row r="6740" spans="15:24" x14ac:dyDescent="0.55000000000000004">
      <c r="O6740" s="1703"/>
      <c r="V6740" s="1703"/>
      <c r="X6740" s="1703"/>
    </row>
    <row r="6741" spans="15:24" x14ac:dyDescent="0.55000000000000004">
      <c r="O6741" s="1703"/>
      <c r="V6741" s="1703"/>
      <c r="X6741" s="1703"/>
    </row>
    <row r="6742" spans="15:24" x14ac:dyDescent="0.55000000000000004">
      <c r="O6742" s="1703"/>
      <c r="V6742" s="1703"/>
      <c r="X6742" s="1703"/>
    </row>
    <row r="6743" spans="15:24" x14ac:dyDescent="0.55000000000000004">
      <c r="O6743" s="1703"/>
      <c r="V6743" s="1703"/>
      <c r="X6743" s="1703"/>
    </row>
    <row r="6744" spans="15:24" x14ac:dyDescent="0.55000000000000004">
      <c r="O6744" s="1703"/>
      <c r="V6744" s="1703"/>
      <c r="X6744" s="1703"/>
    </row>
    <row r="6745" spans="15:24" x14ac:dyDescent="0.55000000000000004">
      <c r="O6745" s="1703"/>
      <c r="V6745" s="1703"/>
      <c r="X6745" s="1703"/>
    </row>
    <row r="6746" spans="15:24" x14ac:dyDescent="0.55000000000000004">
      <c r="O6746" s="1703"/>
      <c r="V6746" s="1703"/>
      <c r="X6746" s="1703"/>
    </row>
    <row r="6747" spans="15:24" x14ac:dyDescent="0.55000000000000004">
      <c r="O6747" s="1703"/>
      <c r="V6747" s="1703"/>
      <c r="X6747" s="1703"/>
    </row>
    <row r="6748" spans="15:24" x14ac:dyDescent="0.55000000000000004">
      <c r="O6748" s="1703"/>
      <c r="V6748" s="1703"/>
      <c r="X6748" s="1703"/>
    </row>
    <row r="6749" spans="15:24" x14ac:dyDescent="0.55000000000000004">
      <c r="O6749" s="1703"/>
      <c r="V6749" s="1703"/>
      <c r="X6749" s="1703"/>
    </row>
    <row r="6750" spans="15:24" x14ac:dyDescent="0.55000000000000004">
      <c r="O6750" s="1703"/>
      <c r="V6750" s="1703"/>
      <c r="X6750" s="1703"/>
    </row>
    <row r="6751" spans="15:24" x14ac:dyDescent="0.55000000000000004">
      <c r="O6751" s="1703"/>
      <c r="V6751" s="1703"/>
      <c r="X6751" s="1703"/>
    </row>
    <row r="6752" spans="15:24" x14ac:dyDescent="0.55000000000000004">
      <c r="O6752" s="1703"/>
      <c r="V6752" s="1703"/>
      <c r="X6752" s="1703"/>
    </row>
    <row r="6753" spans="15:24" x14ac:dyDescent="0.55000000000000004">
      <c r="O6753" s="1703"/>
      <c r="V6753" s="1703"/>
      <c r="X6753" s="1703"/>
    </row>
    <row r="6754" spans="15:24" x14ac:dyDescent="0.55000000000000004">
      <c r="O6754" s="1703"/>
      <c r="V6754" s="1703"/>
      <c r="X6754" s="1703"/>
    </row>
    <row r="6755" spans="15:24" x14ac:dyDescent="0.55000000000000004">
      <c r="O6755" s="1703"/>
      <c r="V6755" s="1703"/>
      <c r="X6755" s="1703"/>
    </row>
    <row r="6756" spans="15:24" x14ac:dyDescent="0.55000000000000004">
      <c r="O6756" s="1703"/>
      <c r="V6756" s="1703"/>
      <c r="X6756" s="1703"/>
    </row>
    <row r="6757" spans="15:24" x14ac:dyDescent="0.55000000000000004">
      <c r="O6757" s="1703"/>
      <c r="V6757" s="1703"/>
      <c r="X6757" s="1703"/>
    </row>
    <row r="6758" spans="15:24" x14ac:dyDescent="0.55000000000000004">
      <c r="O6758" s="1703"/>
      <c r="V6758" s="1703"/>
      <c r="X6758" s="1703"/>
    </row>
    <row r="6759" spans="15:24" x14ac:dyDescent="0.55000000000000004">
      <c r="O6759" s="1703"/>
      <c r="V6759" s="1703"/>
      <c r="X6759" s="1703"/>
    </row>
    <row r="6760" spans="15:24" x14ac:dyDescent="0.55000000000000004">
      <c r="O6760" s="1703"/>
      <c r="V6760" s="1703"/>
      <c r="X6760" s="1703"/>
    </row>
    <row r="6761" spans="15:24" x14ac:dyDescent="0.55000000000000004">
      <c r="O6761" s="1703"/>
      <c r="V6761" s="1703"/>
      <c r="X6761" s="1703"/>
    </row>
    <row r="6762" spans="15:24" x14ac:dyDescent="0.55000000000000004">
      <c r="O6762" s="1703"/>
      <c r="V6762" s="1703"/>
      <c r="X6762" s="1703"/>
    </row>
    <row r="6763" spans="15:24" x14ac:dyDescent="0.55000000000000004">
      <c r="O6763" s="1703"/>
      <c r="V6763" s="1703"/>
      <c r="X6763" s="1703"/>
    </row>
    <row r="6764" spans="15:24" x14ac:dyDescent="0.55000000000000004">
      <c r="O6764" s="1703"/>
      <c r="V6764" s="1703"/>
      <c r="X6764" s="1703"/>
    </row>
    <row r="6765" spans="15:24" x14ac:dyDescent="0.55000000000000004">
      <c r="O6765" s="1703"/>
      <c r="V6765" s="1703"/>
      <c r="X6765" s="1703"/>
    </row>
    <row r="6766" spans="15:24" x14ac:dyDescent="0.55000000000000004">
      <c r="O6766" s="1703"/>
      <c r="V6766" s="1703"/>
      <c r="X6766" s="1703"/>
    </row>
    <row r="6767" spans="15:24" x14ac:dyDescent="0.55000000000000004">
      <c r="O6767" s="1703"/>
      <c r="V6767" s="1703"/>
      <c r="X6767" s="1703"/>
    </row>
    <row r="6768" spans="15:24" x14ac:dyDescent="0.55000000000000004">
      <c r="O6768" s="1703"/>
      <c r="V6768" s="1703"/>
      <c r="X6768" s="1703"/>
    </row>
    <row r="6769" spans="15:24" x14ac:dyDescent="0.55000000000000004">
      <c r="O6769" s="1703"/>
      <c r="V6769" s="1703"/>
      <c r="X6769" s="1703"/>
    </row>
    <row r="6770" spans="15:24" x14ac:dyDescent="0.55000000000000004">
      <c r="O6770" s="1703"/>
      <c r="V6770" s="1703"/>
      <c r="X6770" s="1703"/>
    </row>
    <row r="6771" spans="15:24" x14ac:dyDescent="0.55000000000000004">
      <c r="O6771" s="1703"/>
      <c r="V6771" s="1703"/>
      <c r="X6771" s="1703"/>
    </row>
    <row r="6772" spans="15:24" x14ac:dyDescent="0.55000000000000004">
      <c r="O6772" s="1703"/>
      <c r="V6772" s="1703"/>
      <c r="X6772" s="1703"/>
    </row>
    <row r="6773" spans="15:24" x14ac:dyDescent="0.55000000000000004">
      <c r="O6773" s="1703"/>
      <c r="V6773" s="1703"/>
      <c r="X6773" s="1703"/>
    </row>
    <row r="6774" spans="15:24" x14ac:dyDescent="0.55000000000000004">
      <c r="O6774" s="1703"/>
      <c r="V6774" s="1703"/>
      <c r="X6774" s="1703"/>
    </row>
    <row r="6775" spans="15:24" x14ac:dyDescent="0.55000000000000004">
      <c r="O6775" s="1703"/>
      <c r="V6775" s="1703"/>
      <c r="X6775" s="1703"/>
    </row>
    <row r="6776" spans="15:24" x14ac:dyDescent="0.55000000000000004">
      <c r="O6776" s="1703"/>
      <c r="V6776" s="1703"/>
      <c r="X6776" s="1703"/>
    </row>
    <row r="6777" spans="15:24" x14ac:dyDescent="0.55000000000000004">
      <c r="O6777" s="1703"/>
      <c r="V6777" s="1703"/>
      <c r="X6777" s="1703"/>
    </row>
    <row r="6778" spans="15:24" x14ac:dyDescent="0.55000000000000004">
      <c r="O6778" s="1703"/>
      <c r="V6778" s="1703"/>
      <c r="X6778" s="1703"/>
    </row>
    <row r="6779" spans="15:24" x14ac:dyDescent="0.55000000000000004">
      <c r="O6779" s="1703"/>
      <c r="V6779" s="1703"/>
      <c r="X6779" s="1703"/>
    </row>
    <row r="6780" spans="15:24" x14ac:dyDescent="0.55000000000000004">
      <c r="O6780" s="1703"/>
      <c r="V6780" s="1703"/>
      <c r="X6780" s="1703"/>
    </row>
    <row r="6781" spans="15:24" x14ac:dyDescent="0.55000000000000004">
      <c r="O6781" s="1703"/>
      <c r="V6781" s="1703"/>
      <c r="X6781" s="1703"/>
    </row>
    <row r="6782" spans="15:24" x14ac:dyDescent="0.55000000000000004">
      <c r="O6782" s="1703"/>
      <c r="V6782" s="1703"/>
      <c r="X6782" s="1703"/>
    </row>
    <row r="6783" spans="15:24" x14ac:dyDescent="0.55000000000000004">
      <c r="O6783" s="1703"/>
      <c r="V6783" s="1703"/>
      <c r="X6783" s="1703"/>
    </row>
    <row r="6784" spans="15:24" x14ac:dyDescent="0.55000000000000004">
      <c r="O6784" s="1703"/>
      <c r="V6784" s="1703"/>
      <c r="X6784" s="1703"/>
    </row>
    <row r="6785" spans="15:24" x14ac:dyDescent="0.55000000000000004">
      <c r="O6785" s="1703"/>
      <c r="V6785" s="1703"/>
      <c r="X6785" s="1703"/>
    </row>
    <row r="6786" spans="15:24" x14ac:dyDescent="0.55000000000000004">
      <c r="O6786" s="1703"/>
      <c r="V6786" s="1703"/>
      <c r="X6786" s="1703"/>
    </row>
    <row r="6787" spans="15:24" x14ac:dyDescent="0.55000000000000004">
      <c r="O6787" s="1703"/>
      <c r="V6787" s="1703"/>
      <c r="X6787" s="1703"/>
    </row>
    <row r="6788" spans="15:24" x14ac:dyDescent="0.55000000000000004">
      <c r="O6788" s="1703"/>
      <c r="V6788" s="1703"/>
      <c r="X6788" s="1703"/>
    </row>
    <row r="6789" spans="15:24" x14ac:dyDescent="0.55000000000000004">
      <c r="O6789" s="1703"/>
      <c r="V6789" s="1703"/>
      <c r="X6789" s="1703"/>
    </row>
    <row r="6790" spans="15:24" x14ac:dyDescent="0.55000000000000004">
      <c r="O6790" s="1703"/>
      <c r="V6790" s="1703"/>
      <c r="X6790" s="1703"/>
    </row>
    <row r="6791" spans="15:24" x14ac:dyDescent="0.55000000000000004">
      <c r="O6791" s="1703"/>
      <c r="V6791" s="1703"/>
      <c r="X6791" s="1703"/>
    </row>
    <row r="6792" spans="15:24" x14ac:dyDescent="0.55000000000000004">
      <c r="O6792" s="1703"/>
      <c r="V6792" s="1703"/>
      <c r="X6792" s="1703"/>
    </row>
    <row r="6793" spans="15:24" x14ac:dyDescent="0.55000000000000004">
      <c r="O6793" s="1703"/>
      <c r="V6793" s="1703"/>
      <c r="X6793" s="1703"/>
    </row>
    <row r="6794" spans="15:24" x14ac:dyDescent="0.55000000000000004">
      <c r="O6794" s="1703"/>
      <c r="V6794" s="1703"/>
      <c r="X6794" s="1703"/>
    </row>
    <row r="6795" spans="15:24" x14ac:dyDescent="0.55000000000000004">
      <c r="O6795" s="1703"/>
      <c r="V6795" s="1703"/>
      <c r="X6795" s="1703"/>
    </row>
    <row r="6796" spans="15:24" x14ac:dyDescent="0.55000000000000004">
      <c r="O6796" s="1703"/>
      <c r="V6796" s="1703"/>
      <c r="X6796" s="1703"/>
    </row>
    <row r="6797" spans="15:24" x14ac:dyDescent="0.55000000000000004">
      <c r="O6797" s="1703"/>
      <c r="V6797" s="1703"/>
      <c r="X6797" s="1703"/>
    </row>
    <row r="6798" spans="15:24" x14ac:dyDescent="0.55000000000000004">
      <c r="O6798" s="1703"/>
      <c r="V6798" s="1703"/>
      <c r="X6798" s="1703"/>
    </row>
    <row r="6799" spans="15:24" x14ac:dyDescent="0.55000000000000004">
      <c r="O6799" s="1703"/>
      <c r="V6799" s="1703"/>
      <c r="X6799" s="1703"/>
    </row>
    <row r="6800" spans="15:24" x14ac:dyDescent="0.55000000000000004">
      <c r="O6800" s="1703"/>
      <c r="V6800" s="1703"/>
      <c r="X6800" s="1703"/>
    </row>
    <row r="6801" spans="15:24" x14ac:dyDescent="0.55000000000000004">
      <c r="O6801" s="1703"/>
      <c r="V6801" s="1703"/>
      <c r="X6801" s="1703"/>
    </row>
    <row r="6802" spans="15:24" x14ac:dyDescent="0.55000000000000004">
      <c r="O6802" s="1703"/>
      <c r="V6802" s="1703"/>
      <c r="X6802" s="1703"/>
    </row>
    <row r="6803" spans="15:24" x14ac:dyDescent="0.55000000000000004">
      <c r="O6803" s="1703"/>
      <c r="V6803" s="1703"/>
      <c r="X6803" s="1703"/>
    </row>
    <row r="6804" spans="15:24" x14ac:dyDescent="0.55000000000000004">
      <c r="O6804" s="1703"/>
      <c r="V6804" s="1703"/>
      <c r="X6804" s="1703"/>
    </row>
    <row r="6805" spans="15:24" x14ac:dyDescent="0.55000000000000004">
      <c r="O6805" s="1703"/>
      <c r="V6805" s="1703"/>
      <c r="X6805" s="1703"/>
    </row>
    <row r="6806" spans="15:24" x14ac:dyDescent="0.55000000000000004">
      <c r="O6806" s="1703"/>
      <c r="V6806" s="1703"/>
      <c r="X6806" s="1703"/>
    </row>
    <row r="6807" spans="15:24" x14ac:dyDescent="0.55000000000000004">
      <c r="O6807" s="1703"/>
      <c r="V6807" s="1703"/>
      <c r="X6807" s="1703"/>
    </row>
    <row r="6808" spans="15:24" x14ac:dyDescent="0.55000000000000004">
      <c r="O6808" s="1703"/>
      <c r="V6808" s="1703"/>
      <c r="X6808" s="1703"/>
    </row>
    <row r="6809" spans="15:24" x14ac:dyDescent="0.55000000000000004">
      <c r="O6809" s="1703"/>
      <c r="V6809" s="1703"/>
      <c r="X6809" s="1703"/>
    </row>
    <row r="6810" spans="15:24" x14ac:dyDescent="0.55000000000000004">
      <c r="O6810" s="1703"/>
      <c r="V6810" s="1703"/>
      <c r="X6810" s="1703"/>
    </row>
    <row r="6811" spans="15:24" x14ac:dyDescent="0.55000000000000004">
      <c r="O6811" s="1703"/>
      <c r="V6811" s="1703"/>
      <c r="X6811" s="1703"/>
    </row>
    <row r="6812" spans="15:24" x14ac:dyDescent="0.55000000000000004">
      <c r="O6812" s="1703"/>
      <c r="V6812" s="1703"/>
      <c r="X6812" s="1703"/>
    </row>
    <row r="6813" spans="15:24" x14ac:dyDescent="0.55000000000000004">
      <c r="O6813" s="1703"/>
      <c r="V6813" s="1703"/>
      <c r="X6813" s="1703"/>
    </row>
    <row r="6814" spans="15:24" x14ac:dyDescent="0.55000000000000004">
      <c r="O6814" s="1703"/>
      <c r="V6814" s="1703"/>
      <c r="X6814" s="1703"/>
    </row>
    <row r="6815" spans="15:24" x14ac:dyDescent="0.55000000000000004">
      <c r="O6815" s="1703"/>
      <c r="V6815" s="1703"/>
      <c r="X6815" s="1703"/>
    </row>
    <row r="6816" spans="15:24" x14ac:dyDescent="0.55000000000000004">
      <c r="O6816" s="1703"/>
      <c r="V6816" s="1703"/>
      <c r="X6816" s="1703"/>
    </row>
    <row r="6817" spans="15:24" x14ac:dyDescent="0.55000000000000004">
      <c r="O6817" s="1703"/>
      <c r="V6817" s="1703"/>
      <c r="X6817" s="1703"/>
    </row>
    <row r="6818" spans="15:24" x14ac:dyDescent="0.55000000000000004">
      <c r="O6818" s="1703"/>
      <c r="V6818" s="1703"/>
      <c r="X6818" s="1703"/>
    </row>
    <row r="6819" spans="15:24" x14ac:dyDescent="0.55000000000000004">
      <c r="O6819" s="1703"/>
      <c r="V6819" s="1703"/>
      <c r="X6819" s="1703"/>
    </row>
    <row r="6820" spans="15:24" x14ac:dyDescent="0.55000000000000004">
      <c r="O6820" s="1703"/>
      <c r="V6820" s="1703"/>
      <c r="X6820" s="1703"/>
    </row>
    <row r="6821" spans="15:24" x14ac:dyDescent="0.55000000000000004">
      <c r="O6821" s="1703"/>
      <c r="V6821" s="1703"/>
      <c r="X6821" s="1703"/>
    </row>
    <row r="6822" spans="15:24" x14ac:dyDescent="0.55000000000000004">
      <c r="O6822" s="1703"/>
      <c r="V6822" s="1703"/>
      <c r="X6822" s="1703"/>
    </row>
    <row r="6823" spans="15:24" x14ac:dyDescent="0.55000000000000004">
      <c r="O6823" s="1703"/>
      <c r="V6823" s="1703"/>
      <c r="X6823" s="1703"/>
    </row>
    <row r="6824" spans="15:24" x14ac:dyDescent="0.55000000000000004">
      <c r="O6824" s="1703"/>
      <c r="V6824" s="1703"/>
      <c r="X6824" s="1703"/>
    </row>
    <row r="6825" spans="15:24" x14ac:dyDescent="0.55000000000000004">
      <c r="O6825" s="1703"/>
      <c r="V6825" s="1703"/>
      <c r="X6825" s="1703"/>
    </row>
    <row r="6826" spans="15:24" x14ac:dyDescent="0.55000000000000004">
      <c r="O6826" s="1703"/>
      <c r="V6826" s="1703"/>
      <c r="X6826" s="1703"/>
    </row>
    <row r="6827" spans="15:24" x14ac:dyDescent="0.55000000000000004">
      <c r="O6827" s="1703"/>
      <c r="V6827" s="1703"/>
      <c r="X6827" s="1703"/>
    </row>
    <row r="6828" spans="15:24" x14ac:dyDescent="0.55000000000000004">
      <c r="O6828" s="1703"/>
      <c r="V6828" s="1703"/>
      <c r="X6828" s="1703"/>
    </row>
    <row r="6829" spans="15:24" x14ac:dyDescent="0.55000000000000004">
      <c r="O6829" s="1703"/>
      <c r="V6829" s="1703"/>
      <c r="X6829" s="1703"/>
    </row>
    <row r="6830" spans="15:24" x14ac:dyDescent="0.55000000000000004">
      <c r="O6830" s="1703"/>
      <c r="V6830" s="1703"/>
      <c r="X6830" s="1703"/>
    </row>
    <row r="6831" spans="15:24" x14ac:dyDescent="0.55000000000000004">
      <c r="O6831" s="1703"/>
      <c r="V6831" s="1703"/>
      <c r="X6831" s="1703"/>
    </row>
    <row r="6832" spans="15:24" x14ac:dyDescent="0.55000000000000004">
      <c r="O6832" s="1703"/>
      <c r="V6832" s="1703"/>
      <c r="X6832" s="1703"/>
    </row>
    <row r="6833" spans="15:24" x14ac:dyDescent="0.55000000000000004">
      <c r="O6833" s="1703"/>
      <c r="V6833" s="1703"/>
      <c r="X6833" s="1703"/>
    </row>
    <row r="6834" spans="15:24" x14ac:dyDescent="0.55000000000000004">
      <c r="O6834" s="1703"/>
      <c r="V6834" s="1703"/>
      <c r="X6834" s="1703"/>
    </row>
    <row r="6835" spans="15:24" x14ac:dyDescent="0.55000000000000004">
      <c r="O6835" s="1703"/>
      <c r="V6835" s="1703"/>
      <c r="X6835" s="1703"/>
    </row>
    <row r="6836" spans="15:24" x14ac:dyDescent="0.55000000000000004">
      <c r="O6836" s="1703"/>
      <c r="V6836" s="1703"/>
      <c r="X6836" s="1703"/>
    </row>
    <row r="6837" spans="15:24" x14ac:dyDescent="0.55000000000000004">
      <c r="O6837" s="1703"/>
      <c r="V6837" s="1703"/>
      <c r="X6837" s="1703"/>
    </row>
    <row r="6838" spans="15:24" x14ac:dyDescent="0.55000000000000004">
      <c r="O6838" s="1703"/>
      <c r="V6838" s="1703"/>
      <c r="X6838" s="1703"/>
    </row>
    <row r="6839" spans="15:24" x14ac:dyDescent="0.55000000000000004">
      <c r="O6839" s="1703"/>
      <c r="V6839" s="1703"/>
      <c r="X6839" s="1703"/>
    </row>
    <row r="6840" spans="15:24" x14ac:dyDescent="0.55000000000000004">
      <c r="O6840" s="1703"/>
      <c r="V6840" s="1703"/>
      <c r="X6840" s="1703"/>
    </row>
    <row r="6841" spans="15:24" x14ac:dyDescent="0.55000000000000004">
      <c r="O6841" s="1703"/>
      <c r="V6841" s="1703"/>
      <c r="X6841" s="1703"/>
    </row>
    <row r="6842" spans="15:24" x14ac:dyDescent="0.55000000000000004">
      <c r="O6842" s="1703"/>
      <c r="V6842" s="1703"/>
      <c r="X6842" s="1703"/>
    </row>
    <row r="6843" spans="15:24" x14ac:dyDescent="0.55000000000000004">
      <c r="O6843" s="1703"/>
      <c r="V6843" s="1703"/>
      <c r="X6843" s="1703"/>
    </row>
    <row r="6844" spans="15:24" x14ac:dyDescent="0.55000000000000004">
      <c r="O6844" s="1703"/>
      <c r="V6844" s="1703"/>
      <c r="X6844" s="1703"/>
    </row>
    <row r="6845" spans="15:24" x14ac:dyDescent="0.55000000000000004">
      <c r="O6845" s="1703"/>
      <c r="V6845" s="1703"/>
      <c r="X6845" s="1703"/>
    </row>
    <row r="6846" spans="15:24" x14ac:dyDescent="0.55000000000000004">
      <c r="O6846" s="1703"/>
      <c r="V6846" s="1703"/>
      <c r="X6846" s="1703"/>
    </row>
    <row r="6847" spans="15:24" x14ac:dyDescent="0.55000000000000004">
      <c r="O6847" s="1703"/>
      <c r="V6847" s="1703"/>
      <c r="X6847" s="1703"/>
    </row>
    <row r="6848" spans="15:24" x14ac:dyDescent="0.55000000000000004">
      <c r="O6848" s="1703"/>
      <c r="V6848" s="1703"/>
      <c r="X6848" s="1703"/>
    </row>
    <row r="6849" spans="15:24" x14ac:dyDescent="0.55000000000000004">
      <c r="O6849" s="1703"/>
      <c r="V6849" s="1703"/>
      <c r="X6849" s="1703"/>
    </row>
    <row r="6850" spans="15:24" x14ac:dyDescent="0.55000000000000004">
      <c r="O6850" s="1703"/>
      <c r="V6850" s="1703"/>
      <c r="X6850" s="1703"/>
    </row>
    <row r="6851" spans="15:24" x14ac:dyDescent="0.55000000000000004">
      <c r="O6851" s="1703"/>
      <c r="V6851" s="1703"/>
      <c r="X6851" s="1703"/>
    </row>
    <row r="6852" spans="15:24" x14ac:dyDescent="0.55000000000000004">
      <c r="O6852" s="1703"/>
      <c r="V6852" s="1703"/>
      <c r="X6852" s="1703"/>
    </row>
    <row r="6853" spans="15:24" x14ac:dyDescent="0.55000000000000004">
      <c r="O6853" s="1703"/>
      <c r="V6853" s="1703"/>
      <c r="X6853" s="1703"/>
    </row>
    <row r="6854" spans="15:24" x14ac:dyDescent="0.55000000000000004">
      <c r="O6854" s="1703"/>
      <c r="V6854" s="1703"/>
      <c r="X6854" s="1703"/>
    </row>
    <row r="6855" spans="15:24" x14ac:dyDescent="0.55000000000000004">
      <c r="O6855" s="1703"/>
      <c r="V6855" s="1703"/>
      <c r="X6855" s="1703"/>
    </row>
    <row r="6856" spans="15:24" x14ac:dyDescent="0.55000000000000004">
      <c r="O6856" s="1703"/>
      <c r="V6856" s="1703"/>
      <c r="X6856" s="1703"/>
    </row>
    <row r="6857" spans="15:24" x14ac:dyDescent="0.55000000000000004">
      <c r="O6857" s="1703"/>
      <c r="V6857" s="1703"/>
      <c r="X6857" s="1703"/>
    </row>
    <row r="6858" spans="15:24" x14ac:dyDescent="0.55000000000000004">
      <c r="O6858" s="1703"/>
      <c r="V6858" s="1703"/>
      <c r="X6858" s="1703"/>
    </row>
    <row r="6859" spans="15:24" x14ac:dyDescent="0.55000000000000004">
      <c r="O6859" s="1703"/>
      <c r="V6859" s="1703"/>
      <c r="X6859" s="1703"/>
    </row>
    <row r="6860" spans="15:24" x14ac:dyDescent="0.55000000000000004">
      <c r="O6860" s="1703"/>
      <c r="V6860" s="1703"/>
      <c r="X6860" s="1703"/>
    </row>
    <row r="6861" spans="15:24" x14ac:dyDescent="0.55000000000000004">
      <c r="O6861" s="1703"/>
      <c r="V6861" s="1703"/>
      <c r="X6861" s="1703"/>
    </row>
    <row r="6862" spans="15:24" x14ac:dyDescent="0.55000000000000004">
      <c r="O6862" s="1703"/>
      <c r="V6862" s="1703"/>
      <c r="X6862" s="1703"/>
    </row>
    <row r="6863" spans="15:24" x14ac:dyDescent="0.55000000000000004">
      <c r="O6863" s="1703"/>
      <c r="V6863" s="1703"/>
      <c r="X6863" s="1703"/>
    </row>
    <row r="6864" spans="15:24" x14ac:dyDescent="0.55000000000000004">
      <c r="O6864" s="1703"/>
      <c r="V6864" s="1703"/>
      <c r="X6864" s="1703"/>
    </row>
    <row r="6865" spans="15:24" x14ac:dyDescent="0.55000000000000004">
      <c r="O6865" s="1703"/>
      <c r="V6865" s="1703"/>
      <c r="X6865" s="1703"/>
    </row>
    <row r="6866" spans="15:24" x14ac:dyDescent="0.55000000000000004">
      <c r="O6866" s="1703"/>
      <c r="V6866" s="1703"/>
      <c r="X6866" s="1703"/>
    </row>
    <row r="6867" spans="15:24" x14ac:dyDescent="0.55000000000000004">
      <c r="O6867" s="1703"/>
      <c r="V6867" s="1703"/>
      <c r="X6867" s="1703"/>
    </row>
    <row r="6868" spans="15:24" x14ac:dyDescent="0.55000000000000004">
      <c r="O6868" s="1703"/>
      <c r="V6868" s="1703"/>
      <c r="X6868" s="1703"/>
    </row>
    <row r="6869" spans="15:24" x14ac:dyDescent="0.55000000000000004">
      <c r="O6869" s="1703"/>
      <c r="V6869" s="1703"/>
      <c r="X6869" s="1703"/>
    </row>
    <row r="6870" spans="15:24" x14ac:dyDescent="0.55000000000000004">
      <c r="O6870" s="1703"/>
      <c r="V6870" s="1703"/>
      <c r="X6870" s="1703"/>
    </row>
    <row r="6871" spans="15:24" x14ac:dyDescent="0.55000000000000004">
      <c r="O6871" s="1703"/>
      <c r="V6871" s="1703"/>
      <c r="X6871" s="1703"/>
    </row>
    <row r="6872" spans="15:24" x14ac:dyDescent="0.55000000000000004">
      <c r="O6872" s="1703"/>
      <c r="V6872" s="1703"/>
      <c r="X6872" s="1703"/>
    </row>
    <row r="6873" spans="15:24" x14ac:dyDescent="0.55000000000000004">
      <c r="O6873" s="1703"/>
      <c r="V6873" s="1703"/>
      <c r="X6873" s="1703"/>
    </row>
    <row r="6874" spans="15:24" x14ac:dyDescent="0.55000000000000004">
      <c r="O6874" s="1703"/>
      <c r="V6874" s="1703"/>
      <c r="X6874" s="1703"/>
    </row>
    <row r="6875" spans="15:24" x14ac:dyDescent="0.55000000000000004">
      <c r="O6875" s="1703"/>
      <c r="V6875" s="1703"/>
      <c r="X6875" s="1703"/>
    </row>
    <row r="6876" spans="15:24" x14ac:dyDescent="0.55000000000000004">
      <c r="O6876" s="1703"/>
      <c r="V6876" s="1703"/>
      <c r="X6876" s="1703"/>
    </row>
    <row r="6877" spans="15:24" x14ac:dyDescent="0.55000000000000004">
      <c r="O6877" s="1703"/>
      <c r="V6877" s="1703"/>
      <c r="X6877" s="1703"/>
    </row>
    <row r="6878" spans="15:24" x14ac:dyDescent="0.55000000000000004">
      <c r="O6878" s="1703"/>
      <c r="V6878" s="1703"/>
      <c r="X6878" s="1703"/>
    </row>
    <row r="6879" spans="15:24" x14ac:dyDescent="0.55000000000000004">
      <c r="O6879" s="1703"/>
      <c r="V6879" s="1703"/>
      <c r="X6879" s="1703"/>
    </row>
    <row r="6880" spans="15:24" x14ac:dyDescent="0.55000000000000004">
      <c r="O6880" s="1703"/>
      <c r="V6880" s="1703"/>
      <c r="X6880" s="1703"/>
    </row>
    <row r="6881" spans="15:24" x14ac:dyDescent="0.55000000000000004">
      <c r="O6881" s="1703"/>
      <c r="V6881" s="1703"/>
      <c r="X6881" s="1703"/>
    </row>
    <row r="6882" spans="15:24" x14ac:dyDescent="0.55000000000000004">
      <c r="O6882" s="1703"/>
      <c r="V6882" s="1703"/>
      <c r="X6882" s="1703"/>
    </row>
    <row r="6883" spans="15:24" x14ac:dyDescent="0.55000000000000004">
      <c r="O6883" s="1703"/>
      <c r="V6883" s="1703"/>
      <c r="X6883" s="1703"/>
    </row>
    <row r="6884" spans="15:24" x14ac:dyDescent="0.55000000000000004">
      <c r="O6884" s="1703"/>
      <c r="V6884" s="1703"/>
      <c r="X6884" s="1703"/>
    </row>
    <row r="6885" spans="15:24" x14ac:dyDescent="0.55000000000000004">
      <c r="O6885" s="1703"/>
      <c r="V6885" s="1703"/>
      <c r="X6885" s="1703"/>
    </row>
    <row r="6886" spans="15:24" x14ac:dyDescent="0.55000000000000004">
      <c r="O6886" s="1703"/>
      <c r="V6886" s="1703"/>
      <c r="X6886" s="1703"/>
    </row>
    <row r="6887" spans="15:24" x14ac:dyDescent="0.55000000000000004">
      <c r="O6887" s="1703"/>
      <c r="V6887" s="1703"/>
      <c r="X6887" s="1703"/>
    </row>
    <row r="6888" spans="15:24" x14ac:dyDescent="0.55000000000000004">
      <c r="O6888" s="1703"/>
      <c r="V6888" s="1703"/>
      <c r="X6888" s="1703"/>
    </row>
    <row r="6889" spans="15:24" x14ac:dyDescent="0.55000000000000004">
      <c r="O6889" s="1703"/>
      <c r="V6889" s="1703"/>
      <c r="X6889" s="1703"/>
    </row>
    <row r="6890" spans="15:24" x14ac:dyDescent="0.55000000000000004">
      <c r="O6890" s="1703"/>
      <c r="V6890" s="1703"/>
      <c r="X6890" s="1703"/>
    </row>
    <row r="6891" spans="15:24" x14ac:dyDescent="0.55000000000000004">
      <c r="O6891" s="1703"/>
      <c r="V6891" s="1703"/>
      <c r="X6891" s="1703"/>
    </row>
    <row r="6892" spans="15:24" x14ac:dyDescent="0.55000000000000004">
      <c r="O6892" s="1703"/>
      <c r="V6892" s="1703"/>
      <c r="X6892" s="1703"/>
    </row>
    <row r="6893" spans="15:24" x14ac:dyDescent="0.55000000000000004">
      <c r="O6893" s="1703"/>
      <c r="V6893" s="1703"/>
      <c r="X6893" s="1703"/>
    </row>
    <row r="6894" spans="15:24" x14ac:dyDescent="0.55000000000000004">
      <c r="O6894" s="1703"/>
      <c r="V6894" s="1703"/>
      <c r="X6894" s="1703"/>
    </row>
    <row r="6895" spans="15:24" x14ac:dyDescent="0.55000000000000004">
      <c r="O6895" s="1703"/>
      <c r="V6895" s="1703"/>
      <c r="X6895" s="1703"/>
    </row>
    <row r="6896" spans="15:24" x14ac:dyDescent="0.55000000000000004">
      <c r="O6896" s="1703"/>
      <c r="V6896" s="1703"/>
      <c r="X6896" s="1703"/>
    </row>
    <row r="6897" spans="15:24" x14ac:dyDescent="0.55000000000000004">
      <c r="O6897" s="1703"/>
      <c r="V6897" s="1703"/>
      <c r="X6897" s="1703"/>
    </row>
    <row r="6898" spans="15:24" x14ac:dyDescent="0.55000000000000004">
      <c r="O6898" s="1703"/>
      <c r="V6898" s="1703"/>
      <c r="X6898" s="1703"/>
    </row>
    <row r="6899" spans="15:24" x14ac:dyDescent="0.55000000000000004">
      <c r="O6899" s="1703"/>
      <c r="V6899" s="1703"/>
      <c r="X6899" s="1703"/>
    </row>
    <row r="6900" spans="15:24" x14ac:dyDescent="0.55000000000000004">
      <c r="O6900" s="1703"/>
      <c r="V6900" s="1703"/>
      <c r="X6900" s="1703"/>
    </row>
    <row r="6901" spans="15:24" x14ac:dyDescent="0.55000000000000004">
      <c r="O6901" s="1703"/>
      <c r="V6901" s="1703"/>
      <c r="X6901" s="1703"/>
    </row>
    <row r="6902" spans="15:24" x14ac:dyDescent="0.55000000000000004">
      <c r="O6902" s="1703"/>
      <c r="V6902" s="1703"/>
      <c r="X6902" s="1703"/>
    </row>
    <row r="6903" spans="15:24" x14ac:dyDescent="0.55000000000000004">
      <c r="O6903" s="1703"/>
      <c r="V6903" s="1703"/>
      <c r="X6903" s="1703"/>
    </row>
    <row r="6904" spans="15:24" x14ac:dyDescent="0.55000000000000004">
      <c r="O6904" s="1703"/>
      <c r="V6904" s="1703"/>
      <c r="X6904" s="1703"/>
    </row>
    <row r="6905" spans="15:24" x14ac:dyDescent="0.55000000000000004">
      <c r="O6905" s="1703"/>
      <c r="V6905" s="1703"/>
      <c r="X6905" s="1703"/>
    </row>
    <row r="6906" spans="15:24" x14ac:dyDescent="0.55000000000000004">
      <c r="O6906" s="1703"/>
      <c r="V6906" s="1703"/>
      <c r="X6906" s="1703"/>
    </row>
    <row r="6907" spans="15:24" x14ac:dyDescent="0.55000000000000004">
      <c r="O6907" s="1703"/>
      <c r="V6907" s="1703"/>
      <c r="X6907" s="1703"/>
    </row>
    <row r="6908" spans="15:24" x14ac:dyDescent="0.55000000000000004">
      <c r="O6908" s="1703"/>
      <c r="V6908" s="1703"/>
      <c r="X6908" s="1703"/>
    </row>
    <row r="6909" spans="15:24" x14ac:dyDescent="0.55000000000000004">
      <c r="O6909" s="1703"/>
      <c r="V6909" s="1703"/>
      <c r="X6909" s="1703"/>
    </row>
    <row r="6910" spans="15:24" x14ac:dyDescent="0.55000000000000004">
      <c r="O6910" s="1703"/>
      <c r="V6910" s="1703"/>
      <c r="X6910" s="1703"/>
    </row>
    <row r="6911" spans="15:24" x14ac:dyDescent="0.55000000000000004">
      <c r="O6911" s="1703"/>
      <c r="V6911" s="1703"/>
      <c r="X6911" s="1703"/>
    </row>
    <row r="6912" spans="15:24" x14ac:dyDescent="0.55000000000000004">
      <c r="O6912" s="1703"/>
      <c r="V6912" s="1703"/>
      <c r="X6912" s="1703"/>
    </row>
    <row r="6913" spans="15:24" x14ac:dyDescent="0.55000000000000004">
      <c r="O6913" s="1703"/>
      <c r="V6913" s="1703"/>
      <c r="X6913" s="1703"/>
    </row>
    <row r="6914" spans="15:24" x14ac:dyDescent="0.55000000000000004">
      <c r="O6914" s="1703"/>
      <c r="V6914" s="1703"/>
      <c r="X6914" s="1703"/>
    </row>
    <row r="6915" spans="15:24" x14ac:dyDescent="0.55000000000000004">
      <c r="O6915" s="1703"/>
      <c r="V6915" s="1703"/>
      <c r="X6915" s="1703"/>
    </row>
    <row r="6916" spans="15:24" x14ac:dyDescent="0.55000000000000004">
      <c r="O6916" s="1703"/>
      <c r="V6916" s="1703"/>
      <c r="X6916" s="1703"/>
    </row>
    <row r="6917" spans="15:24" x14ac:dyDescent="0.55000000000000004">
      <c r="O6917" s="1703"/>
      <c r="V6917" s="1703"/>
      <c r="X6917" s="1703"/>
    </row>
    <row r="6918" spans="15:24" x14ac:dyDescent="0.55000000000000004">
      <c r="O6918" s="1703"/>
      <c r="V6918" s="1703"/>
      <c r="X6918" s="1703"/>
    </row>
    <row r="6919" spans="15:24" x14ac:dyDescent="0.55000000000000004">
      <c r="O6919" s="1703"/>
      <c r="V6919" s="1703"/>
      <c r="X6919" s="1703"/>
    </row>
    <row r="6920" spans="15:24" x14ac:dyDescent="0.55000000000000004">
      <c r="O6920" s="1703"/>
      <c r="V6920" s="1703"/>
      <c r="X6920" s="1703"/>
    </row>
    <row r="6921" spans="15:24" x14ac:dyDescent="0.55000000000000004">
      <c r="O6921" s="1703"/>
      <c r="V6921" s="1703"/>
      <c r="X6921" s="1703"/>
    </row>
    <row r="6922" spans="15:24" x14ac:dyDescent="0.55000000000000004">
      <c r="O6922" s="1703"/>
      <c r="V6922" s="1703"/>
      <c r="X6922" s="1703"/>
    </row>
    <row r="6923" spans="15:24" x14ac:dyDescent="0.55000000000000004">
      <c r="O6923" s="1703"/>
      <c r="V6923" s="1703"/>
      <c r="X6923" s="1703"/>
    </row>
    <row r="6924" spans="15:24" x14ac:dyDescent="0.55000000000000004">
      <c r="O6924" s="1703"/>
      <c r="V6924" s="1703"/>
      <c r="X6924" s="1703"/>
    </row>
    <row r="6925" spans="15:24" x14ac:dyDescent="0.55000000000000004">
      <c r="O6925" s="1703"/>
      <c r="V6925" s="1703"/>
      <c r="X6925" s="1703"/>
    </row>
    <row r="6926" spans="15:24" x14ac:dyDescent="0.55000000000000004">
      <c r="O6926" s="1703"/>
      <c r="V6926" s="1703"/>
      <c r="X6926" s="1703"/>
    </row>
    <row r="6927" spans="15:24" x14ac:dyDescent="0.55000000000000004">
      <c r="O6927" s="1703"/>
      <c r="V6927" s="1703"/>
      <c r="X6927" s="1703"/>
    </row>
    <row r="6928" spans="15:24" x14ac:dyDescent="0.55000000000000004">
      <c r="O6928" s="1703"/>
      <c r="V6928" s="1703"/>
      <c r="X6928" s="1703"/>
    </row>
    <row r="6929" spans="15:24" x14ac:dyDescent="0.55000000000000004">
      <c r="O6929" s="1703"/>
      <c r="V6929" s="1703"/>
      <c r="X6929" s="1703"/>
    </row>
    <row r="6930" spans="15:24" x14ac:dyDescent="0.55000000000000004">
      <c r="O6930" s="1703"/>
      <c r="V6930" s="1703"/>
      <c r="X6930" s="1703"/>
    </row>
    <row r="6931" spans="15:24" x14ac:dyDescent="0.55000000000000004">
      <c r="O6931" s="1703"/>
      <c r="V6931" s="1703"/>
      <c r="X6931" s="1703"/>
    </row>
    <row r="6932" spans="15:24" x14ac:dyDescent="0.55000000000000004">
      <c r="O6932" s="1703"/>
      <c r="V6932" s="1703"/>
      <c r="X6932" s="1703"/>
    </row>
    <row r="6933" spans="15:24" x14ac:dyDescent="0.55000000000000004">
      <c r="O6933" s="1703"/>
      <c r="V6933" s="1703"/>
      <c r="X6933" s="1703"/>
    </row>
    <row r="6934" spans="15:24" x14ac:dyDescent="0.55000000000000004">
      <c r="O6934" s="1703"/>
      <c r="V6934" s="1703"/>
      <c r="X6934" s="1703"/>
    </row>
    <row r="6935" spans="15:24" x14ac:dyDescent="0.55000000000000004">
      <c r="O6935" s="1703"/>
      <c r="V6935" s="1703"/>
      <c r="X6935" s="1703"/>
    </row>
    <row r="6936" spans="15:24" x14ac:dyDescent="0.55000000000000004">
      <c r="O6936" s="1703"/>
      <c r="V6936" s="1703"/>
      <c r="X6936" s="1703"/>
    </row>
    <row r="6937" spans="15:24" x14ac:dyDescent="0.55000000000000004">
      <c r="O6937" s="1703"/>
      <c r="V6937" s="1703"/>
      <c r="X6937" s="1703"/>
    </row>
    <row r="6938" spans="15:24" x14ac:dyDescent="0.55000000000000004">
      <c r="O6938" s="1703"/>
      <c r="V6938" s="1703"/>
      <c r="X6938" s="1703"/>
    </row>
    <row r="6939" spans="15:24" x14ac:dyDescent="0.55000000000000004">
      <c r="O6939" s="1703"/>
      <c r="V6939" s="1703"/>
      <c r="X6939" s="1703"/>
    </row>
    <row r="6940" spans="15:24" x14ac:dyDescent="0.55000000000000004">
      <c r="O6940" s="1703"/>
      <c r="V6940" s="1703"/>
      <c r="X6940" s="1703"/>
    </row>
    <row r="6941" spans="15:24" x14ac:dyDescent="0.55000000000000004">
      <c r="O6941" s="1703"/>
      <c r="V6941" s="1703"/>
      <c r="X6941" s="1703"/>
    </row>
    <row r="6942" spans="15:24" x14ac:dyDescent="0.55000000000000004">
      <c r="O6942" s="1703"/>
      <c r="V6942" s="1703"/>
      <c r="X6942" s="1703"/>
    </row>
    <row r="6943" spans="15:24" x14ac:dyDescent="0.55000000000000004">
      <c r="O6943" s="1703"/>
      <c r="V6943" s="1703"/>
      <c r="X6943" s="1703"/>
    </row>
    <row r="6944" spans="15:24" x14ac:dyDescent="0.55000000000000004">
      <c r="O6944" s="1703"/>
      <c r="V6944" s="1703"/>
      <c r="X6944" s="1703"/>
    </row>
    <row r="6945" spans="15:24" x14ac:dyDescent="0.55000000000000004">
      <c r="O6945" s="1703"/>
      <c r="V6945" s="1703"/>
      <c r="X6945" s="1703"/>
    </row>
    <row r="6946" spans="15:24" x14ac:dyDescent="0.55000000000000004">
      <c r="O6946" s="1703"/>
      <c r="V6946" s="1703"/>
      <c r="X6946" s="1703"/>
    </row>
    <row r="6947" spans="15:24" x14ac:dyDescent="0.55000000000000004">
      <c r="O6947" s="1703"/>
      <c r="V6947" s="1703"/>
      <c r="X6947" s="1703"/>
    </row>
    <row r="6948" spans="15:24" x14ac:dyDescent="0.55000000000000004">
      <c r="O6948" s="1703"/>
      <c r="V6948" s="1703"/>
      <c r="X6948" s="1703"/>
    </row>
    <row r="6949" spans="15:24" x14ac:dyDescent="0.55000000000000004">
      <c r="O6949" s="1703"/>
      <c r="V6949" s="1703"/>
      <c r="X6949" s="1703"/>
    </row>
    <row r="6950" spans="15:24" x14ac:dyDescent="0.55000000000000004">
      <c r="O6950" s="1703"/>
      <c r="V6950" s="1703"/>
      <c r="X6950" s="1703"/>
    </row>
    <row r="6951" spans="15:24" x14ac:dyDescent="0.55000000000000004">
      <c r="O6951" s="1703"/>
      <c r="V6951" s="1703"/>
      <c r="X6951" s="1703"/>
    </row>
    <row r="6952" spans="15:24" x14ac:dyDescent="0.55000000000000004">
      <c r="O6952" s="1703"/>
      <c r="V6952" s="1703"/>
      <c r="X6952" s="1703"/>
    </row>
    <row r="6953" spans="15:24" x14ac:dyDescent="0.55000000000000004">
      <c r="O6953" s="1703"/>
      <c r="V6953" s="1703"/>
      <c r="X6953" s="1703"/>
    </row>
    <row r="6954" spans="15:24" x14ac:dyDescent="0.55000000000000004">
      <c r="O6954" s="1703"/>
      <c r="V6954" s="1703"/>
      <c r="X6954" s="1703"/>
    </row>
    <row r="6955" spans="15:24" x14ac:dyDescent="0.55000000000000004">
      <c r="O6955" s="1703"/>
      <c r="V6955" s="1703"/>
      <c r="X6955" s="1703"/>
    </row>
    <row r="6956" spans="15:24" x14ac:dyDescent="0.55000000000000004">
      <c r="O6956" s="1703"/>
      <c r="V6956" s="1703"/>
      <c r="X6956" s="1703"/>
    </row>
    <row r="6957" spans="15:24" x14ac:dyDescent="0.55000000000000004">
      <c r="O6957" s="1703"/>
      <c r="V6957" s="1703"/>
      <c r="X6957" s="1703"/>
    </row>
    <row r="6958" spans="15:24" x14ac:dyDescent="0.55000000000000004">
      <c r="O6958" s="1703"/>
      <c r="V6958" s="1703"/>
      <c r="X6958" s="1703"/>
    </row>
    <row r="6959" spans="15:24" x14ac:dyDescent="0.55000000000000004">
      <c r="O6959" s="1703"/>
      <c r="V6959" s="1703"/>
      <c r="X6959" s="1703"/>
    </row>
    <row r="6960" spans="15:24" x14ac:dyDescent="0.55000000000000004">
      <c r="O6960" s="1703"/>
      <c r="V6960" s="1703"/>
      <c r="X6960" s="1703"/>
    </row>
    <row r="6961" spans="15:24" x14ac:dyDescent="0.55000000000000004">
      <c r="O6961" s="1703"/>
      <c r="V6961" s="1703"/>
      <c r="X6961" s="1703"/>
    </row>
    <row r="6962" spans="15:24" x14ac:dyDescent="0.55000000000000004">
      <c r="O6962" s="1703"/>
      <c r="V6962" s="1703"/>
      <c r="X6962" s="1703"/>
    </row>
    <row r="6963" spans="15:24" x14ac:dyDescent="0.55000000000000004">
      <c r="O6963" s="1703"/>
      <c r="V6963" s="1703"/>
      <c r="X6963" s="1703"/>
    </row>
    <row r="6964" spans="15:24" x14ac:dyDescent="0.55000000000000004">
      <c r="O6964" s="1703"/>
      <c r="V6964" s="1703"/>
      <c r="X6964" s="1703"/>
    </row>
    <row r="6965" spans="15:24" x14ac:dyDescent="0.55000000000000004">
      <c r="O6965" s="1703"/>
      <c r="V6965" s="1703"/>
      <c r="X6965" s="1703"/>
    </row>
    <row r="6966" spans="15:24" x14ac:dyDescent="0.55000000000000004">
      <c r="O6966" s="1703"/>
      <c r="V6966" s="1703"/>
      <c r="X6966" s="1703"/>
    </row>
    <row r="6967" spans="15:24" x14ac:dyDescent="0.55000000000000004">
      <c r="O6967" s="1703"/>
      <c r="V6967" s="1703"/>
      <c r="X6967" s="1703"/>
    </row>
    <row r="6968" spans="15:24" x14ac:dyDescent="0.55000000000000004">
      <c r="O6968" s="1703"/>
      <c r="V6968" s="1703"/>
      <c r="X6968" s="1703"/>
    </row>
    <row r="6969" spans="15:24" x14ac:dyDescent="0.55000000000000004">
      <c r="O6969" s="1703"/>
      <c r="V6969" s="1703"/>
      <c r="X6969" s="1703"/>
    </row>
    <row r="6970" spans="15:24" x14ac:dyDescent="0.55000000000000004">
      <c r="O6970" s="1703"/>
      <c r="V6970" s="1703"/>
      <c r="X6970" s="1703"/>
    </row>
    <row r="6971" spans="15:24" x14ac:dyDescent="0.55000000000000004">
      <c r="O6971" s="1703"/>
      <c r="V6971" s="1703"/>
      <c r="X6971" s="1703"/>
    </row>
    <row r="6972" spans="15:24" x14ac:dyDescent="0.55000000000000004">
      <c r="O6972" s="1703"/>
      <c r="V6972" s="1703"/>
      <c r="X6972" s="1703"/>
    </row>
    <row r="6973" spans="15:24" x14ac:dyDescent="0.55000000000000004">
      <c r="O6973" s="1703"/>
      <c r="V6973" s="1703"/>
      <c r="X6973" s="1703"/>
    </row>
    <row r="6974" spans="15:24" x14ac:dyDescent="0.55000000000000004">
      <c r="O6974" s="1703"/>
      <c r="V6974" s="1703"/>
      <c r="X6974" s="1703"/>
    </row>
    <row r="6975" spans="15:24" x14ac:dyDescent="0.55000000000000004">
      <c r="O6975" s="1703"/>
      <c r="V6975" s="1703"/>
      <c r="X6975" s="1703"/>
    </row>
    <row r="6976" spans="15:24" x14ac:dyDescent="0.55000000000000004">
      <c r="O6976" s="1703"/>
      <c r="V6976" s="1703"/>
      <c r="X6976" s="1703"/>
    </row>
    <row r="6977" spans="15:24" x14ac:dyDescent="0.55000000000000004">
      <c r="O6977" s="1703"/>
      <c r="V6977" s="1703"/>
      <c r="X6977" s="1703"/>
    </row>
    <row r="6978" spans="15:24" x14ac:dyDescent="0.55000000000000004">
      <c r="O6978" s="1703"/>
      <c r="V6978" s="1703"/>
      <c r="X6978" s="1703"/>
    </row>
    <row r="6979" spans="15:24" x14ac:dyDescent="0.55000000000000004">
      <c r="O6979" s="1703"/>
      <c r="V6979" s="1703"/>
      <c r="X6979" s="1703"/>
    </row>
    <row r="6980" spans="15:24" x14ac:dyDescent="0.55000000000000004">
      <c r="O6980" s="1703"/>
      <c r="V6980" s="1703"/>
      <c r="X6980" s="1703"/>
    </row>
    <row r="6981" spans="15:24" x14ac:dyDescent="0.55000000000000004">
      <c r="O6981" s="1703"/>
      <c r="V6981" s="1703"/>
      <c r="X6981" s="1703"/>
    </row>
    <row r="6982" spans="15:24" x14ac:dyDescent="0.55000000000000004">
      <c r="O6982" s="1703"/>
      <c r="V6982" s="1703"/>
      <c r="X6982" s="1703"/>
    </row>
    <row r="6983" spans="15:24" x14ac:dyDescent="0.55000000000000004">
      <c r="O6983" s="1703"/>
      <c r="V6983" s="1703"/>
      <c r="X6983" s="1703"/>
    </row>
    <row r="6984" spans="15:24" x14ac:dyDescent="0.55000000000000004">
      <c r="O6984" s="1703"/>
      <c r="V6984" s="1703"/>
      <c r="X6984" s="1703"/>
    </row>
    <row r="6985" spans="15:24" x14ac:dyDescent="0.55000000000000004">
      <c r="O6985" s="1703"/>
      <c r="V6985" s="1703"/>
      <c r="X6985" s="1703"/>
    </row>
    <row r="6986" spans="15:24" x14ac:dyDescent="0.55000000000000004">
      <c r="O6986" s="1703"/>
      <c r="V6986" s="1703"/>
      <c r="X6986" s="1703"/>
    </row>
    <row r="6987" spans="15:24" x14ac:dyDescent="0.55000000000000004">
      <c r="O6987" s="1703"/>
      <c r="V6987" s="1703"/>
      <c r="X6987" s="1703"/>
    </row>
    <row r="6988" spans="15:24" x14ac:dyDescent="0.55000000000000004">
      <c r="O6988" s="1703"/>
      <c r="V6988" s="1703"/>
      <c r="X6988" s="1703"/>
    </row>
    <row r="6989" spans="15:24" x14ac:dyDescent="0.55000000000000004">
      <c r="O6989" s="1703"/>
      <c r="V6989" s="1703"/>
      <c r="X6989" s="1703"/>
    </row>
    <row r="6990" spans="15:24" x14ac:dyDescent="0.55000000000000004">
      <c r="O6990" s="1703"/>
      <c r="V6990" s="1703"/>
      <c r="X6990" s="1703"/>
    </row>
    <row r="6991" spans="15:24" x14ac:dyDescent="0.55000000000000004">
      <c r="O6991" s="1703"/>
      <c r="V6991" s="1703"/>
      <c r="X6991" s="1703"/>
    </row>
    <row r="6992" spans="15:24" x14ac:dyDescent="0.55000000000000004">
      <c r="O6992" s="1703"/>
      <c r="V6992" s="1703"/>
      <c r="X6992" s="1703"/>
    </row>
    <row r="6993" spans="15:24" x14ac:dyDescent="0.55000000000000004">
      <c r="O6993" s="1703"/>
      <c r="V6993" s="1703"/>
      <c r="X6993" s="1703"/>
    </row>
    <row r="6994" spans="15:24" x14ac:dyDescent="0.55000000000000004">
      <c r="O6994" s="1703"/>
      <c r="V6994" s="1703"/>
      <c r="X6994" s="1703"/>
    </row>
    <row r="6995" spans="15:24" x14ac:dyDescent="0.55000000000000004">
      <c r="O6995" s="1703"/>
      <c r="V6995" s="1703"/>
      <c r="X6995" s="1703"/>
    </row>
    <row r="6996" spans="15:24" x14ac:dyDescent="0.55000000000000004">
      <c r="O6996" s="1703"/>
      <c r="V6996" s="1703"/>
      <c r="X6996" s="1703"/>
    </row>
    <row r="6997" spans="15:24" x14ac:dyDescent="0.55000000000000004">
      <c r="O6997" s="1703"/>
      <c r="V6997" s="1703"/>
      <c r="X6997" s="1703"/>
    </row>
    <row r="6998" spans="15:24" x14ac:dyDescent="0.55000000000000004">
      <c r="O6998" s="1703"/>
      <c r="V6998" s="1703"/>
      <c r="X6998" s="1703"/>
    </row>
    <row r="6999" spans="15:24" x14ac:dyDescent="0.55000000000000004">
      <c r="O6999" s="1703"/>
      <c r="V6999" s="1703"/>
      <c r="X6999" s="1703"/>
    </row>
    <row r="7000" spans="15:24" x14ac:dyDescent="0.55000000000000004">
      <c r="O7000" s="1703"/>
      <c r="V7000" s="1703"/>
      <c r="X7000" s="1703"/>
    </row>
    <row r="7001" spans="15:24" x14ac:dyDescent="0.55000000000000004">
      <c r="O7001" s="1703"/>
      <c r="V7001" s="1703"/>
      <c r="X7001" s="1703"/>
    </row>
    <row r="7002" spans="15:24" x14ac:dyDescent="0.55000000000000004">
      <c r="O7002" s="1703"/>
      <c r="V7002" s="1703"/>
      <c r="X7002" s="1703"/>
    </row>
    <row r="7003" spans="15:24" x14ac:dyDescent="0.55000000000000004">
      <c r="O7003" s="1703"/>
      <c r="V7003" s="1703"/>
      <c r="X7003" s="1703"/>
    </row>
    <row r="7004" spans="15:24" x14ac:dyDescent="0.55000000000000004">
      <c r="O7004" s="1703"/>
      <c r="V7004" s="1703"/>
      <c r="X7004" s="1703"/>
    </row>
    <row r="7005" spans="15:24" x14ac:dyDescent="0.55000000000000004">
      <c r="O7005" s="1703"/>
      <c r="V7005" s="1703"/>
      <c r="X7005" s="1703"/>
    </row>
    <row r="7006" spans="15:24" x14ac:dyDescent="0.55000000000000004">
      <c r="O7006" s="1703"/>
      <c r="V7006" s="1703"/>
      <c r="X7006" s="1703"/>
    </row>
    <row r="7007" spans="15:24" x14ac:dyDescent="0.55000000000000004">
      <c r="O7007" s="1703"/>
      <c r="V7007" s="1703"/>
      <c r="X7007" s="1703"/>
    </row>
    <row r="7008" spans="15:24" x14ac:dyDescent="0.55000000000000004">
      <c r="O7008" s="1703"/>
      <c r="V7008" s="1703"/>
      <c r="X7008" s="1703"/>
    </row>
    <row r="7009" spans="15:24" x14ac:dyDescent="0.55000000000000004">
      <c r="O7009" s="1703"/>
      <c r="V7009" s="1703"/>
      <c r="X7009" s="1703"/>
    </row>
    <row r="7010" spans="15:24" x14ac:dyDescent="0.55000000000000004">
      <c r="O7010" s="1703"/>
      <c r="V7010" s="1703"/>
      <c r="X7010" s="1703"/>
    </row>
    <row r="7011" spans="15:24" x14ac:dyDescent="0.55000000000000004">
      <c r="O7011" s="1703"/>
      <c r="V7011" s="1703"/>
      <c r="X7011" s="1703"/>
    </row>
    <row r="7012" spans="15:24" x14ac:dyDescent="0.55000000000000004">
      <c r="O7012" s="1703"/>
      <c r="V7012" s="1703"/>
      <c r="X7012" s="1703"/>
    </row>
    <row r="7013" spans="15:24" x14ac:dyDescent="0.55000000000000004">
      <c r="O7013" s="1703"/>
      <c r="V7013" s="1703"/>
      <c r="X7013" s="1703"/>
    </row>
    <row r="7014" spans="15:24" x14ac:dyDescent="0.55000000000000004">
      <c r="O7014" s="1703"/>
      <c r="V7014" s="1703"/>
      <c r="X7014" s="1703"/>
    </row>
    <row r="7015" spans="15:24" x14ac:dyDescent="0.55000000000000004">
      <c r="O7015" s="1703"/>
      <c r="V7015" s="1703"/>
      <c r="X7015" s="1703"/>
    </row>
    <row r="7016" spans="15:24" x14ac:dyDescent="0.55000000000000004">
      <c r="O7016" s="1703"/>
      <c r="V7016" s="1703"/>
      <c r="X7016" s="1703"/>
    </row>
    <row r="7017" spans="15:24" x14ac:dyDescent="0.55000000000000004">
      <c r="O7017" s="1703"/>
      <c r="V7017" s="1703"/>
      <c r="X7017" s="1703"/>
    </row>
    <row r="7018" spans="15:24" x14ac:dyDescent="0.55000000000000004">
      <c r="O7018" s="1703"/>
      <c r="V7018" s="1703"/>
      <c r="X7018" s="1703"/>
    </row>
    <row r="7019" spans="15:24" x14ac:dyDescent="0.55000000000000004">
      <c r="O7019" s="1703"/>
      <c r="V7019" s="1703"/>
      <c r="X7019" s="1703"/>
    </row>
    <row r="7020" spans="15:24" x14ac:dyDescent="0.55000000000000004">
      <c r="O7020" s="1703"/>
      <c r="V7020" s="1703"/>
      <c r="X7020" s="1703"/>
    </row>
    <row r="7021" spans="15:24" x14ac:dyDescent="0.55000000000000004">
      <c r="O7021" s="1703"/>
      <c r="V7021" s="1703"/>
      <c r="X7021" s="1703"/>
    </row>
    <row r="7022" spans="15:24" x14ac:dyDescent="0.55000000000000004">
      <c r="O7022" s="1703"/>
      <c r="V7022" s="1703"/>
      <c r="X7022" s="1703"/>
    </row>
    <row r="7023" spans="15:24" x14ac:dyDescent="0.55000000000000004">
      <c r="O7023" s="1703"/>
      <c r="V7023" s="1703"/>
      <c r="X7023" s="1703"/>
    </row>
    <row r="7024" spans="15:24" x14ac:dyDescent="0.55000000000000004">
      <c r="O7024" s="1703"/>
      <c r="V7024" s="1703"/>
      <c r="X7024" s="1703"/>
    </row>
    <row r="7025" spans="15:24" x14ac:dyDescent="0.55000000000000004">
      <c r="O7025" s="1703"/>
      <c r="V7025" s="1703"/>
      <c r="X7025" s="1703"/>
    </row>
    <row r="7026" spans="15:24" x14ac:dyDescent="0.55000000000000004">
      <c r="O7026" s="1703"/>
      <c r="V7026" s="1703"/>
      <c r="X7026" s="1703"/>
    </row>
    <row r="7027" spans="15:24" x14ac:dyDescent="0.55000000000000004">
      <c r="O7027" s="1703"/>
      <c r="V7027" s="1703"/>
      <c r="X7027" s="1703"/>
    </row>
    <row r="7028" spans="15:24" x14ac:dyDescent="0.55000000000000004">
      <c r="O7028" s="1703"/>
      <c r="V7028" s="1703"/>
      <c r="X7028" s="1703"/>
    </row>
    <row r="7029" spans="15:24" x14ac:dyDescent="0.55000000000000004">
      <c r="O7029" s="1703"/>
      <c r="V7029" s="1703"/>
      <c r="X7029" s="1703"/>
    </row>
    <row r="7030" spans="15:24" x14ac:dyDescent="0.55000000000000004">
      <c r="O7030" s="1703"/>
      <c r="V7030" s="1703"/>
      <c r="X7030" s="1703"/>
    </row>
    <row r="7031" spans="15:24" x14ac:dyDescent="0.55000000000000004">
      <c r="O7031" s="1703"/>
      <c r="V7031" s="1703"/>
      <c r="X7031" s="1703"/>
    </row>
    <row r="7032" spans="15:24" x14ac:dyDescent="0.55000000000000004">
      <c r="O7032" s="1703"/>
      <c r="V7032" s="1703"/>
      <c r="X7032" s="1703"/>
    </row>
    <row r="7033" spans="15:24" x14ac:dyDescent="0.55000000000000004">
      <c r="O7033" s="1703"/>
      <c r="V7033" s="1703"/>
      <c r="X7033" s="1703"/>
    </row>
    <row r="7034" spans="15:24" x14ac:dyDescent="0.55000000000000004">
      <c r="O7034" s="1703"/>
      <c r="V7034" s="1703"/>
      <c r="X7034" s="1703"/>
    </row>
    <row r="7035" spans="15:24" x14ac:dyDescent="0.55000000000000004">
      <c r="O7035" s="1703"/>
      <c r="V7035" s="1703"/>
      <c r="X7035" s="1703"/>
    </row>
    <row r="7036" spans="15:24" x14ac:dyDescent="0.55000000000000004">
      <c r="O7036" s="1703"/>
      <c r="V7036" s="1703"/>
      <c r="X7036" s="1703"/>
    </row>
    <row r="7037" spans="15:24" x14ac:dyDescent="0.55000000000000004">
      <c r="O7037" s="1703"/>
      <c r="V7037" s="1703"/>
      <c r="X7037" s="1703"/>
    </row>
    <row r="7038" spans="15:24" x14ac:dyDescent="0.55000000000000004">
      <c r="O7038" s="1703"/>
      <c r="V7038" s="1703"/>
      <c r="X7038" s="1703"/>
    </row>
    <row r="7039" spans="15:24" x14ac:dyDescent="0.55000000000000004">
      <c r="O7039" s="1703"/>
      <c r="V7039" s="1703"/>
      <c r="X7039" s="1703"/>
    </row>
    <row r="7040" spans="15:24" x14ac:dyDescent="0.55000000000000004">
      <c r="O7040" s="1703"/>
      <c r="V7040" s="1703"/>
      <c r="X7040" s="1703"/>
    </row>
    <row r="7041" spans="15:24" x14ac:dyDescent="0.55000000000000004">
      <c r="O7041" s="1703"/>
      <c r="V7041" s="1703"/>
      <c r="X7041" s="1703"/>
    </row>
    <row r="7042" spans="15:24" x14ac:dyDescent="0.55000000000000004">
      <c r="O7042" s="1703"/>
      <c r="V7042" s="1703"/>
      <c r="X7042" s="1703"/>
    </row>
    <row r="7043" spans="15:24" x14ac:dyDescent="0.55000000000000004">
      <c r="O7043" s="1703"/>
      <c r="V7043" s="1703"/>
      <c r="X7043" s="1703"/>
    </row>
    <row r="7044" spans="15:24" x14ac:dyDescent="0.55000000000000004">
      <c r="O7044" s="1703"/>
      <c r="V7044" s="1703"/>
      <c r="X7044" s="1703"/>
    </row>
    <row r="7045" spans="15:24" x14ac:dyDescent="0.55000000000000004">
      <c r="O7045" s="1703"/>
      <c r="V7045" s="1703"/>
      <c r="X7045" s="1703"/>
    </row>
    <row r="7046" spans="15:24" x14ac:dyDescent="0.55000000000000004">
      <c r="O7046" s="1703"/>
      <c r="V7046" s="1703"/>
      <c r="X7046" s="1703"/>
    </row>
    <row r="7047" spans="15:24" x14ac:dyDescent="0.55000000000000004">
      <c r="O7047" s="1703"/>
      <c r="V7047" s="1703"/>
      <c r="X7047" s="1703"/>
    </row>
    <row r="7048" spans="15:24" x14ac:dyDescent="0.55000000000000004">
      <c r="O7048" s="1703"/>
      <c r="V7048" s="1703"/>
      <c r="X7048" s="1703"/>
    </row>
    <row r="7049" spans="15:24" x14ac:dyDescent="0.55000000000000004">
      <c r="O7049" s="1703"/>
      <c r="V7049" s="1703"/>
      <c r="X7049" s="1703"/>
    </row>
    <row r="7050" spans="15:24" x14ac:dyDescent="0.55000000000000004">
      <c r="O7050" s="1703"/>
      <c r="V7050" s="1703"/>
      <c r="X7050" s="1703"/>
    </row>
    <row r="7051" spans="15:24" x14ac:dyDescent="0.55000000000000004">
      <c r="O7051" s="1703"/>
      <c r="V7051" s="1703"/>
      <c r="X7051" s="1703"/>
    </row>
    <row r="7052" spans="15:24" x14ac:dyDescent="0.55000000000000004">
      <c r="O7052" s="1703"/>
      <c r="V7052" s="1703"/>
      <c r="X7052" s="1703"/>
    </row>
    <row r="7053" spans="15:24" x14ac:dyDescent="0.55000000000000004">
      <c r="O7053" s="1703"/>
      <c r="V7053" s="1703"/>
      <c r="X7053" s="1703"/>
    </row>
    <row r="7054" spans="15:24" x14ac:dyDescent="0.55000000000000004">
      <c r="O7054" s="1703"/>
      <c r="V7054" s="1703"/>
      <c r="X7054" s="1703"/>
    </row>
    <row r="7055" spans="15:24" x14ac:dyDescent="0.55000000000000004">
      <c r="O7055" s="1703"/>
      <c r="V7055" s="1703"/>
      <c r="X7055" s="1703"/>
    </row>
    <row r="7056" spans="15:24" x14ac:dyDescent="0.55000000000000004">
      <c r="O7056" s="1703"/>
      <c r="V7056" s="1703"/>
      <c r="X7056" s="1703"/>
    </row>
    <row r="7057" spans="15:24" x14ac:dyDescent="0.55000000000000004">
      <c r="O7057" s="1703"/>
      <c r="V7057" s="1703"/>
      <c r="X7057" s="1703"/>
    </row>
    <row r="7058" spans="15:24" x14ac:dyDescent="0.55000000000000004">
      <c r="O7058" s="1703"/>
      <c r="V7058" s="1703"/>
      <c r="X7058" s="1703"/>
    </row>
    <row r="7059" spans="15:24" x14ac:dyDescent="0.55000000000000004">
      <c r="O7059" s="1703"/>
      <c r="V7059" s="1703"/>
      <c r="X7059" s="1703"/>
    </row>
    <row r="7060" spans="15:24" x14ac:dyDescent="0.55000000000000004">
      <c r="O7060" s="1703"/>
      <c r="V7060" s="1703"/>
      <c r="X7060" s="1703"/>
    </row>
    <row r="7061" spans="15:24" x14ac:dyDescent="0.55000000000000004">
      <c r="O7061" s="1703"/>
      <c r="V7061" s="1703"/>
      <c r="X7061" s="1703"/>
    </row>
    <row r="7062" spans="15:24" x14ac:dyDescent="0.55000000000000004">
      <c r="O7062" s="1703"/>
      <c r="V7062" s="1703"/>
      <c r="X7062" s="1703"/>
    </row>
    <row r="7063" spans="15:24" x14ac:dyDescent="0.55000000000000004">
      <c r="O7063" s="1703"/>
      <c r="V7063" s="1703"/>
      <c r="X7063" s="1703"/>
    </row>
    <row r="7064" spans="15:24" x14ac:dyDescent="0.55000000000000004">
      <c r="O7064" s="1703"/>
      <c r="V7064" s="1703"/>
      <c r="X7064" s="1703"/>
    </row>
    <row r="7065" spans="15:24" x14ac:dyDescent="0.55000000000000004">
      <c r="O7065" s="1703"/>
      <c r="V7065" s="1703"/>
      <c r="X7065" s="1703"/>
    </row>
    <row r="7066" spans="15:24" x14ac:dyDescent="0.55000000000000004">
      <c r="O7066" s="1703"/>
      <c r="V7066" s="1703"/>
      <c r="X7066" s="1703"/>
    </row>
    <row r="7067" spans="15:24" x14ac:dyDescent="0.55000000000000004">
      <c r="O7067" s="1703"/>
      <c r="V7067" s="1703"/>
      <c r="X7067" s="1703"/>
    </row>
    <row r="7068" spans="15:24" x14ac:dyDescent="0.55000000000000004">
      <c r="O7068" s="1703"/>
      <c r="V7068" s="1703"/>
      <c r="X7068" s="1703"/>
    </row>
    <row r="7069" spans="15:24" x14ac:dyDescent="0.55000000000000004">
      <c r="O7069" s="1703"/>
      <c r="V7069" s="1703"/>
      <c r="X7069" s="1703"/>
    </row>
    <row r="7070" spans="15:24" x14ac:dyDescent="0.55000000000000004">
      <c r="O7070" s="1703"/>
      <c r="V7070" s="1703"/>
      <c r="X7070" s="1703"/>
    </row>
    <row r="7071" spans="15:24" x14ac:dyDescent="0.55000000000000004">
      <c r="O7071" s="1703"/>
      <c r="V7071" s="1703"/>
      <c r="X7071" s="1703"/>
    </row>
    <row r="7072" spans="15:24" x14ac:dyDescent="0.55000000000000004">
      <c r="O7072" s="1703"/>
      <c r="V7072" s="1703"/>
      <c r="X7072" s="1703"/>
    </row>
    <row r="7073" spans="15:24" x14ac:dyDescent="0.55000000000000004">
      <c r="O7073" s="1703"/>
      <c r="V7073" s="1703"/>
      <c r="X7073" s="1703"/>
    </row>
    <row r="7074" spans="15:24" x14ac:dyDescent="0.55000000000000004">
      <c r="O7074" s="1703"/>
      <c r="V7074" s="1703"/>
      <c r="X7074" s="1703"/>
    </row>
    <row r="7075" spans="15:24" x14ac:dyDescent="0.55000000000000004">
      <c r="O7075" s="1703"/>
      <c r="V7075" s="1703"/>
      <c r="X7075" s="1703"/>
    </row>
    <row r="7076" spans="15:24" x14ac:dyDescent="0.55000000000000004">
      <c r="O7076" s="1703"/>
      <c r="V7076" s="1703"/>
      <c r="X7076" s="1703"/>
    </row>
    <row r="7077" spans="15:24" x14ac:dyDescent="0.55000000000000004">
      <c r="O7077" s="1703"/>
      <c r="V7077" s="1703"/>
      <c r="X7077" s="1703"/>
    </row>
    <row r="7078" spans="15:24" x14ac:dyDescent="0.55000000000000004">
      <c r="O7078" s="1703"/>
      <c r="V7078" s="1703"/>
      <c r="X7078" s="1703"/>
    </row>
    <row r="7079" spans="15:24" x14ac:dyDescent="0.55000000000000004">
      <c r="O7079" s="1703"/>
      <c r="V7079" s="1703"/>
      <c r="X7079" s="1703"/>
    </row>
    <row r="7080" spans="15:24" x14ac:dyDescent="0.55000000000000004">
      <c r="O7080" s="1703"/>
      <c r="V7080" s="1703"/>
      <c r="X7080" s="1703"/>
    </row>
    <row r="7081" spans="15:24" x14ac:dyDescent="0.55000000000000004">
      <c r="O7081" s="1703"/>
      <c r="V7081" s="1703"/>
      <c r="X7081" s="1703"/>
    </row>
    <row r="7082" spans="15:24" x14ac:dyDescent="0.55000000000000004">
      <c r="O7082" s="1703"/>
      <c r="V7082" s="1703"/>
      <c r="X7082" s="1703"/>
    </row>
    <row r="7083" spans="15:24" x14ac:dyDescent="0.55000000000000004">
      <c r="O7083" s="1703"/>
      <c r="V7083" s="1703"/>
      <c r="X7083" s="1703"/>
    </row>
    <row r="7084" spans="15:24" x14ac:dyDescent="0.55000000000000004">
      <c r="O7084" s="1703"/>
      <c r="V7084" s="1703"/>
      <c r="X7084" s="1703"/>
    </row>
    <row r="7085" spans="15:24" x14ac:dyDescent="0.55000000000000004">
      <c r="O7085" s="1703"/>
      <c r="V7085" s="1703"/>
      <c r="X7085" s="1703"/>
    </row>
    <row r="7086" spans="15:24" x14ac:dyDescent="0.55000000000000004">
      <c r="O7086" s="1703"/>
      <c r="V7086" s="1703"/>
      <c r="X7086" s="1703"/>
    </row>
    <row r="7087" spans="15:24" x14ac:dyDescent="0.55000000000000004">
      <c r="O7087" s="1703"/>
      <c r="V7087" s="1703"/>
      <c r="X7087" s="1703"/>
    </row>
    <row r="7088" spans="15:24" x14ac:dyDescent="0.55000000000000004">
      <c r="O7088" s="1703"/>
      <c r="V7088" s="1703"/>
      <c r="X7088" s="1703"/>
    </row>
    <row r="7089" spans="15:24" x14ac:dyDescent="0.55000000000000004">
      <c r="O7089" s="1703"/>
      <c r="V7089" s="1703"/>
      <c r="X7089" s="1703"/>
    </row>
    <row r="7090" spans="15:24" x14ac:dyDescent="0.55000000000000004">
      <c r="O7090" s="1703"/>
      <c r="V7090" s="1703"/>
      <c r="X7090" s="1703"/>
    </row>
    <row r="7091" spans="15:24" x14ac:dyDescent="0.55000000000000004">
      <c r="O7091" s="1703"/>
      <c r="V7091" s="1703"/>
      <c r="X7091" s="1703"/>
    </row>
    <row r="7092" spans="15:24" x14ac:dyDescent="0.55000000000000004">
      <c r="O7092" s="1703"/>
      <c r="V7092" s="1703"/>
      <c r="X7092" s="1703"/>
    </row>
    <row r="7093" spans="15:24" x14ac:dyDescent="0.55000000000000004">
      <c r="O7093" s="1703"/>
      <c r="V7093" s="1703"/>
      <c r="X7093" s="1703"/>
    </row>
    <row r="7094" spans="15:24" x14ac:dyDescent="0.55000000000000004">
      <c r="O7094" s="1703"/>
      <c r="V7094" s="1703"/>
      <c r="X7094" s="1703"/>
    </row>
    <row r="7095" spans="15:24" x14ac:dyDescent="0.55000000000000004">
      <c r="O7095" s="1703"/>
      <c r="V7095" s="1703"/>
      <c r="X7095" s="1703"/>
    </row>
    <row r="7096" spans="15:24" x14ac:dyDescent="0.55000000000000004">
      <c r="O7096" s="1703"/>
      <c r="V7096" s="1703"/>
      <c r="X7096" s="1703"/>
    </row>
    <row r="7097" spans="15:24" x14ac:dyDescent="0.55000000000000004">
      <c r="O7097" s="1703"/>
      <c r="V7097" s="1703"/>
      <c r="X7097" s="1703"/>
    </row>
    <row r="7098" spans="15:24" x14ac:dyDescent="0.55000000000000004">
      <c r="O7098" s="1703"/>
      <c r="V7098" s="1703"/>
      <c r="X7098" s="1703"/>
    </row>
    <row r="7099" spans="15:24" x14ac:dyDescent="0.55000000000000004">
      <c r="O7099" s="1703"/>
      <c r="V7099" s="1703"/>
      <c r="X7099" s="1703"/>
    </row>
    <row r="7100" spans="15:24" x14ac:dyDescent="0.55000000000000004">
      <c r="O7100" s="1703"/>
      <c r="V7100" s="1703"/>
      <c r="X7100" s="1703"/>
    </row>
    <row r="7101" spans="15:24" x14ac:dyDescent="0.55000000000000004">
      <c r="O7101" s="1703"/>
      <c r="V7101" s="1703"/>
      <c r="X7101" s="1703"/>
    </row>
    <row r="7102" spans="15:24" x14ac:dyDescent="0.55000000000000004">
      <c r="O7102" s="1703"/>
      <c r="V7102" s="1703"/>
      <c r="X7102" s="1703"/>
    </row>
    <row r="7103" spans="15:24" x14ac:dyDescent="0.55000000000000004">
      <c r="O7103" s="1703"/>
      <c r="V7103" s="1703"/>
      <c r="X7103" s="1703"/>
    </row>
    <row r="7104" spans="15:24" x14ac:dyDescent="0.55000000000000004">
      <c r="O7104" s="1703"/>
      <c r="V7104" s="1703"/>
      <c r="X7104" s="1703"/>
    </row>
    <row r="7105" spans="15:24" x14ac:dyDescent="0.55000000000000004">
      <c r="O7105" s="1703"/>
      <c r="V7105" s="1703"/>
      <c r="X7105" s="1703"/>
    </row>
    <row r="7106" spans="15:24" x14ac:dyDescent="0.55000000000000004">
      <c r="O7106" s="1703"/>
      <c r="V7106" s="1703"/>
      <c r="X7106" s="1703"/>
    </row>
    <row r="7107" spans="15:24" x14ac:dyDescent="0.55000000000000004">
      <c r="O7107" s="1703"/>
      <c r="V7107" s="1703"/>
      <c r="X7107" s="1703"/>
    </row>
    <row r="7108" spans="15:24" x14ac:dyDescent="0.55000000000000004">
      <c r="O7108" s="1703"/>
      <c r="V7108" s="1703"/>
      <c r="X7108" s="1703"/>
    </row>
    <row r="7109" spans="15:24" x14ac:dyDescent="0.55000000000000004">
      <c r="O7109" s="1703"/>
      <c r="V7109" s="1703"/>
      <c r="X7109" s="1703"/>
    </row>
    <row r="7110" spans="15:24" x14ac:dyDescent="0.55000000000000004">
      <c r="O7110" s="1703"/>
      <c r="V7110" s="1703"/>
      <c r="X7110" s="1703"/>
    </row>
    <row r="7111" spans="15:24" x14ac:dyDescent="0.55000000000000004">
      <c r="O7111" s="1703"/>
      <c r="V7111" s="1703"/>
      <c r="X7111" s="1703"/>
    </row>
    <row r="7112" spans="15:24" x14ac:dyDescent="0.55000000000000004">
      <c r="O7112" s="1703"/>
      <c r="V7112" s="1703"/>
      <c r="X7112" s="1703"/>
    </row>
    <row r="7113" spans="15:24" x14ac:dyDescent="0.55000000000000004">
      <c r="O7113" s="1703"/>
      <c r="V7113" s="1703"/>
      <c r="X7113" s="1703"/>
    </row>
    <row r="7114" spans="15:24" x14ac:dyDescent="0.55000000000000004">
      <c r="O7114" s="1703"/>
      <c r="V7114" s="1703"/>
      <c r="X7114" s="1703"/>
    </row>
    <row r="7115" spans="15:24" x14ac:dyDescent="0.55000000000000004">
      <c r="O7115" s="1703"/>
      <c r="V7115" s="1703"/>
      <c r="X7115" s="1703"/>
    </row>
    <row r="7116" spans="15:24" x14ac:dyDescent="0.55000000000000004">
      <c r="O7116" s="1703"/>
      <c r="V7116" s="1703"/>
      <c r="X7116" s="1703"/>
    </row>
    <row r="7117" spans="15:24" x14ac:dyDescent="0.55000000000000004">
      <c r="O7117" s="1703"/>
      <c r="V7117" s="1703"/>
      <c r="X7117" s="1703"/>
    </row>
    <row r="7118" spans="15:24" x14ac:dyDescent="0.55000000000000004">
      <c r="O7118" s="1703"/>
      <c r="V7118" s="1703"/>
      <c r="X7118" s="1703"/>
    </row>
    <row r="7119" spans="15:24" x14ac:dyDescent="0.55000000000000004">
      <c r="O7119" s="1703"/>
      <c r="V7119" s="1703"/>
      <c r="X7119" s="1703"/>
    </row>
    <row r="7120" spans="15:24" x14ac:dyDescent="0.55000000000000004">
      <c r="O7120" s="1703"/>
      <c r="V7120" s="1703"/>
      <c r="X7120" s="1703"/>
    </row>
    <row r="7121" spans="15:24" x14ac:dyDescent="0.55000000000000004">
      <c r="O7121" s="1703"/>
      <c r="V7121" s="1703"/>
      <c r="X7121" s="1703"/>
    </row>
    <row r="7122" spans="15:24" x14ac:dyDescent="0.55000000000000004">
      <c r="O7122" s="1703"/>
      <c r="V7122" s="1703"/>
      <c r="X7122" s="1703"/>
    </row>
    <row r="7123" spans="15:24" x14ac:dyDescent="0.55000000000000004">
      <c r="O7123" s="1703"/>
      <c r="V7123" s="1703"/>
      <c r="X7123" s="1703"/>
    </row>
    <row r="7124" spans="15:24" x14ac:dyDescent="0.55000000000000004">
      <c r="O7124" s="1703"/>
      <c r="V7124" s="1703"/>
      <c r="X7124" s="1703"/>
    </row>
    <row r="7125" spans="15:24" x14ac:dyDescent="0.55000000000000004">
      <c r="O7125" s="1703"/>
      <c r="V7125" s="1703"/>
      <c r="X7125" s="1703"/>
    </row>
    <row r="7126" spans="15:24" x14ac:dyDescent="0.55000000000000004">
      <c r="O7126" s="1703"/>
      <c r="V7126" s="1703"/>
      <c r="X7126" s="1703"/>
    </row>
    <row r="7127" spans="15:24" x14ac:dyDescent="0.55000000000000004">
      <c r="O7127" s="1703"/>
      <c r="V7127" s="1703"/>
      <c r="X7127" s="1703"/>
    </row>
    <row r="7128" spans="15:24" x14ac:dyDescent="0.55000000000000004">
      <c r="O7128" s="1703"/>
      <c r="V7128" s="1703"/>
      <c r="X7128" s="1703"/>
    </row>
    <row r="7129" spans="15:24" x14ac:dyDescent="0.55000000000000004">
      <c r="O7129" s="1703"/>
      <c r="V7129" s="1703"/>
      <c r="X7129" s="1703"/>
    </row>
    <row r="7130" spans="15:24" x14ac:dyDescent="0.55000000000000004">
      <c r="O7130" s="1703"/>
      <c r="V7130" s="1703"/>
      <c r="X7130" s="1703"/>
    </row>
    <row r="7131" spans="15:24" x14ac:dyDescent="0.55000000000000004">
      <c r="O7131" s="1703"/>
      <c r="V7131" s="1703"/>
      <c r="X7131" s="1703"/>
    </row>
    <row r="7132" spans="15:24" x14ac:dyDescent="0.55000000000000004">
      <c r="O7132" s="1703"/>
      <c r="V7132" s="1703"/>
      <c r="X7132" s="1703"/>
    </row>
    <row r="7133" spans="15:24" x14ac:dyDescent="0.55000000000000004">
      <c r="O7133" s="1703"/>
      <c r="V7133" s="1703"/>
      <c r="X7133" s="1703"/>
    </row>
    <row r="7134" spans="15:24" x14ac:dyDescent="0.55000000000000004">
      <c r="O7134" s="1703"/>
      <c r="V7134" s="1703"/>
      <c r="X7134" s="1703"/>
    </row>
    <row r="7135" spans="15:24" x14ac:dyDescent="0.55000000000000004">
      <c r="O7135" s="1703"/>
      <c r="V7135" s="1703"/>
      <c r="X7135" s="1703"/>
    </row>
    <row r="7136" spans="15:24" x14ac:dyDescent="0.55000000000000004">
      <c r="O7136" s="1703"/>
      <c r="V7136" s="1703"/>
      <c r="X7136" s="1703"/>
    </row>
    <row r="7137" spans="15:24" x14ac:dyDescent="0.55000000000000004">
      <c r="O7137" s="1703"/>
      <c r="V7137" s="1703"/>
      <c r="X7137" s="1703"/>
    </row>
    <row r="7138" spans="15:24" x14ac:dyDescent="0.55000000000000004">
      <c r="O7138" s="1703"/>
      <c r="V7138" s="1703"/>
      <c r="X7138" s="1703"/>
    </row>
    <row r="7139" spans="15:24" x14ac:dyDescent="0.55000000000000004">
      <c r="O7139" s="1703"/>
      <c r="V7139" s="1703"/>
      <c r="X7139" s="1703"/>
    </row>
    <row r="7140" spans="15:24" x14ac:dyDescent="0.55000000000000004">
      <c r="O7140" s="1703"/>
      <c r="V7140" s="1703"/>
      <c r="X7140" s="1703"/>
    </row>
    <row r="7141" spans="15:24" x14ac:dyDescent="0.55000000000000004">
      <c r="O7141" s="1703"/>
      <c r="V7141" s="1703"/>
      <c r="X7141" s="1703"/>
    </row>
    <row r="7142" spans="15:24" x14ac:dyDescent="0.55000000000000004">
      <c r="O7142" s="1703"/>
      <c r="V7142" s="1703"/>
      <c r="X7142" s="1703"/>
    </row>
    <row r="7143" spans="15:24" x14ac:dyDescent="0.55000000000000004">
      <c r="O7143" s="1703"/>
      <c r="V7143" s="1703"/>
      <c r="X7143" s="1703"/>
    </row>
    <row r="7144" spans="15:24" x14ac:dyDescent="0.55000000000000004">
      <c r="O7144" s="1703"/>
      <c r="V7144" s="1703"/>
      <c r="X7144" s="1703"/>
    </row>
    <row r="7145" spans="15:24" x14ac:dyDescent="0.55000000000000004">
      <c r="O7145" s="1703"/>
      <c r="V7145" s="1703"/>
      <c r="X7145" s="1703"/>
    </row>
    <row r="7146" spans="15:24" x14ac:dyDescent="0.55000000000000004">
      <c r="O7146" s="1703"/>
      <c r="V7146" s="1703"/>
      <c r="X7146" s="1703"/>
    </row>
    <row r="7147" spans="15:24" x14ac:dyDescent="0.55000000000000004">
      <c r="O7147" s="1703"/>
      <c r="V7147" s="1703"/>
      <c r="X7147" s="1703"/>
    </row>
    <row r="7148" spans="15:24" x14ac:dyDescent="0.55000000000000004">
      <c r="O7148" s="1703"/>
      <c r="V7148" s="1703"/>
      <c r="X7148" s="1703"/>
    </row>
    <row r="7149" spans="15:24" x14ac:dyDescent="0.55000000000000004">
      <c r="O7149" s="1703"/>
      <c r="V7149" s="1703"/>
      <c r="X7149" s="1703"/>
    </row>
    <row r="7150" spans="15:24" x14ac:dyDescent="0.55000000000000004">
      <c r="O7150" s="1703"/>
      <c r="V7150" s="1703"/>
      <c r="X7150" s="1703"/>
    </row>
    <row r="7151" spans="15:24" x14ac:dyDescent="0.55000000000000004">
      <c r="O7151" s="1703"/>
      <c r="V7151" s="1703"/>
      <c r="X7151" s="1703"/>
    </row>
    <row r="7152" spans="15:24" x14ac:dyDescent="0.55000000000000004">
      <c r="O7152" s="1703"/>
      <c r="V7152" s="1703"/>
      <c r="X7152" s="1703"/>
    </row>
    <row r="7153" spans="15:24" x14ac:dyDescent="0.55000000000000004">
      <c r="O7153" s="1703"/>
      <c r="V7153" s="1703"/>
      <c r="X7153" s="1703"/>
    </row>
    <row r="7154" spans="15:24" x14ac:dyDescent="0.55000000000000004">
      <c r="O7154" s="1703"/>
      <c r="V7154" s="1703"/>
      <c r="X7154" s="1703"/>
    </row>
    <row r="7155" spans="15:24" x14ac:dyDescent="0.55000000000000004">
      <c r="O7155" s="1703"/>
      <c r="V7155" s="1703"/>
      <c r="X7155" s="1703"/>
    </row>
    <row r="7156" spans="15:24" x14ac:dyDescent="0.55000000000000004">
      <c r="O7156" s="1703"/>
      <c r="V7156" s="1703"/>
      <c r="X7156" s="1703"/>
    </row>
    <row r="7157" spans="15:24" x14ac:dyDescent="0.55000000000000004">
      <c r="O7157" s="1703"/>
      <c r="V7157" s="1703"/>
      <c r="X7157" s="1703"/>
    </row>
    <row r="7158" spans="15:24" x14ac:dyDescent="0.55000000000000004">
      <c r="O7158" s="1703"/>
      <c r="V7158" s="1703"/>
      <c r="X7158" s="1703"/>
    </row>
    <row r="7159" spans="15:24" x14ac:dyDescent="0.55000000000000004">
      <c r="O7159" s="1703"/>
      <c r="V7159" s="1703"/>
      <c r="X7159" s="1703"/>
    </row>
    <row r="7160" spans="15:24" x14ac:dyDescent="0.55000000000000004">
      <c r="O7160" s="1703"/>
      <c r="V7160" s="1703"/>
      <c r="X7160" s="1703"/>
    </row>
    <row r="7161" spans="15:24" x14ac:dyDescent="0.55000000000000004">
      <c r="O7161" s="1703"/>
      <c r="V7161" s="1703"/>
      <c r="X7161" s="1703"/>
    </row>
    <row r="7162" spans="15:24" x14ac:dyDescent="0.55000000000000004">
      <c r="O7162" s="1703"/>
      <c r="V7162" s="1703"/>
      <c r="X7162" s="1703"/>
    </row>
    <row r="7163" spans="15:24" x14ac:dyDescent="0.55000000000000004">
      <c r="O7163" s="1703"/>
      <c r="V7163" s="1703"/>
      <c r="X7163" s="1703"/>
    </row>
    <row r="7164" spans="15:24" x14ac:dyDescent="0.55000000000000004">
      <c r="O7164" s="1703"/>
      <c r="V7164" s="1703"/>
      <c r="X7164" s="1703"/>
    </row>
    <row r="7165" spans="15:24" x14ac:dyDescent="0.55000000000000004">
      <c r="O7165" s="1703"/>
      <c r="V7165" s="1703"/>
      <c r="X7165" s="1703"/>
    </row>
    <row r="7166" spans="15:24" x14ac:dyDescent="0.55000000000000004">
      <c r="O7166" s="1703"/>
      <c r="V7166" s="1703"/>
      <c r="X7166" s="1703"/>
    </row>
    <row r="7167" spans="15:24" x14ac:dyDescent="0.55000000000000004">
      <c r="O7167" s="1703"/>
      <c r="V7167" s="1703"/>
      <c r="X7167" s="1703"/>
    </row>
    <row r="7168" spans="15:24" x14ac:dyDescent="0.55000000000000004">
      <c r="O7168" s="1703"/>
      <c r="V7168" s="1703"/>
      <c r="X7168" s="1703"/>
    </row>
    <row r="7169" spans="15:24" x14ac:dyDescent="0.55000000000000004">
      <c r="O7169" s="1703"/>
      <c r="V7169" s="1703"/>
      <c r="X7169" s="1703"/>
    </row>
    <row r="7170" spans="15:24" x14ac:dyDescent="0.55000000000000004">
      <c r="O7170" s="1703"/>
      <c r="V7170" s="1703"/>
      <c r="X7170" s="1703"/>
    </row>
    <row r="7171" spans="15:24" x14ac:dyDescent="0.55000000000000004">
      <c r="O7171" s="1703"/>
      <c r="V7171" s="1703"/>
      <c r="X7171" s="1703"/>
    </row>
    <row r="7172" spans="15:24" x14ac:dyDescent="0.55000000000000004">
      <c r="O7172" s="1703"/>
      <c r="V7172" s="1703"/>
      <c r="X7172" s="1703"/>
    </row>
    <row r="7173" spans="15:24" x14ac:dyDescent="0.55000000000000004">
      <c r="O7173" s="1703"/>
      <c r="V7173" s="1703"/>
      <c r="X7173" s="1703"/>
    </row>
    <row r="7174" spans="15:24" x14ac:dyDescent="0.55000000000000004">
      <c r="O7174" s="1703"/>
      <c r="V7174" s="1703"/>
      <c r="X7174" s="1703"/>
    </row>
    <row r="7175" spans="15:24" x14ac:dyDescent="0.55000000000000004">
      <c r="O7175" s="1703"/>
      <c r="V7175" s="1703"/>
      <c r="X7175" s="1703"/>
    </row>
    <row r="7176" spans="15:24" x14ac:dyDescent="0.55000000000000004">
      <c r="O7176" s="1703"/>
      <c r="V7176" s="1703"/>
      <c r="X7176" s="1703"/>
    </row>
    <row r="7177" spans="15:24" x14ac:dyDescent="0.55000000000000004">
      <c r="O7177" s="1703"/>
      <c r="V7177" s="1703"/>
      <c r="X7177" s="1703"/>
    </row>
    <row r="7178" spans="15:24" x14ac:dyDescent="0.55000000000000004">
      <c r="O7178" s="1703"/>
      <c r="V7178" s="1703"/>
      <c r="X7178" s="1703"/>
    </row>
    <row r="7179" spans="15:24" x14ac:dyDescent="0.55000000000000004">
      <c r="O7179" s="1703"/>
      <c r="V7179" s="1703"/>
      <c r="X7179" s="1703"/>
    </row>
    <row r="7180" spans="15:24" x14ac:dyDescent="0.55000000000000004">
      <c r="O7180" s="1703"/>
      <c r="V7180" s="1703"/>
      <c r="X7180" s="1703"/>
    </row>
    <row r="7181" spans="15:24" x14ac:dyDescent="0.55000000000000004">
      <c r="O7181" s="1703"/>
      <c r="V7181" s="1703"/>
      <c r="X7181" s="1703"/>
    </row>
    <row r="7182" spans="15:24" x14ac:dyDescent="0.55000000000000004">
      <c r="O7182" s="1703"/>
      <c r="V7182" s="1703"/>
      <c r="X7182" s="1703"/>
    </row>
    <row r="7183" spans="15:24" x14ac:dyDescent="0.55000000000000004">
      <c r="O7183" s="1703"/>
      <c r="V7183" s="1703"/>
      <c r="X7183" s="1703"/>
    </row>
    <row r="7184" spans="15:24" x14ac:dyDescent="0.55000000000000004">
      <c r="O7184" s="1703"/>
      <c r="V7184" s="1703"/>
      <c r="X7184" s="1703"/>
    </row>
    <row r="7185" spans="15:24" x14ac:dyDescent="0.55000000000000004">
      <c r="O7185" s="1703"/>
      <c r="V7185" s="1703"/>
      <c r="X7185" s="1703"/>
    </row>
    <row r="7186" spans="15:24" x14ac:dyDescent="0.55000000000000004">
      <c r="O7186" s="1703"/>
      <c r="V7186" s="1703"/>
      <c r="X7186" s="1703"/>
    </row>
    <row r="7187" spans="15:24" x14ac:dyDescent="0.55000000000000004">
      <c r="O7187" s="1703"/>
      <c r="V7187" s="1703"/>
      <c r="X7187" s="1703"/>
    </row>
    <row r="7188" spans="15:24" x14ac:dyDescent="0.55000000000000004">
      <c r="O7188" s="1703"/>
      <c r="V7188" s="1703"/>
      <c r="X7188" s="1703"/>
    </row>
    <row r="7189" spans="15:24" x14ac:dyDescent="0.55000000000000004">
      <c r="O7189" s="1703"/>
      <c r="V7189" s="1703"/>
      <c r="X7189" s="1703"/>
    </row>
    <row r="7190" spans="15:24" x14ac:dyDescent="0.55000000000000004">
      <c r="O7190" s="1703"/>
      <c r="V7190" s="1703"/>
      <c r="X7190" s="1703"/>
    </row>
    <row r="7191" spans="15:24" x14ac:dyDescent="0.55000000000000004">
      <c r="O7191" s="1703"/>
      <c r="V7191" s="1703"/>
      <c r="X7191" s="1703"/>
    </row>
    <row r="7192" spans="15:24" x14ac:dyDescent="0.55000000000000004">
      <c r="O7192" s="1703"/>
      <c r="V7192" s="1703"/>
      <c r="X7192" s="1703"/>
    </row>
    <row r="7193" spans="15:24" x14ac:dyDescent="0.55000000000000004">
      <c r="O7193" s="1703"/>
      <c r="V7193" s="1703"/>
      <c r="X7193" s="1703"/>
    </row>
    <row r="7194" spans="15:24" x14ac:dyDescent="0.55000000000000004">
      <c r="O7194" s="1703"/>
      <c r="V7194" s="1703"/>
      <c r="X7194" s="1703"/>
    </row>
    <row r="7195" spans="15:24" x14ac:dyDescent="0.55000000000000004">
      <c r="O7195" s="1703"/>
      <c r="V7195" s="1703"/>
      <c r="X7195" s="1703"/>
    </row>
    <row r="7196" spans="15:24" x14ac:dyDescent="0.55000000000000004">
      <c r="O7196" s="1703"/>
      <c r="V7196" s="1703"/>
      <c r="X7196" s="1703"/>
    </row>
    <row r="7197" spans="15:24" x14ac:dyDescent="0.55000000000000004">
      <c r="O7197" s="1703"/>
      <c r="V7197" s="1703"/>
      <c r="X7197" s="1703"/>
    </row>
    <row r="7198" spans="15:24" x14ac:dyDescent="0.55000000000000004">
      <c r="O7198" s="1703"/>
      <c r="V7198" s="1703"/>
      <c r="X7198" s="1703"/>
    </row>
    <row r="7199" spans="15:24" x14ac:dyDescent="0.55000000000000004">
      <c r="O7199" s="1703"/>
      <c r="V7199" s="1703"/>
      <c r="X7199" s="1703"/>
    </row>
    <row r="7200" spans="15:24" x14ac:dyDescent="0.55000000000000004">
      <c r="O7200" s="1703"/>
      <c r="V7200" s="1703"/>
      <c r="X7200" s="1703"/>
    </row>
    <row r="7201" spans="15:24" x14ac:dyDescent="0.55000000000000004">
      <c r="O7201" s="1703"/>
      <c r="V7201" s="1703"/>
      <c r="X7201" s="1703"/>
    </row>
    <row r="7202" spans="15:24" x14ac:dyDescent="0.55000000000000004">
      <c r="O7202" s="1703"/>
      <c r="V7202" s="1703"/>
      <c r="X7202" s="1703"/>
    </row>
    <row r="7203" spans="15:24" x14ac:dyDescent="0.55000000000000004">
      <c r="O7203" s="1703"/>
      <c r="V7203" s="1703"/>
      <c r="X7203" s="1703"/>
    </row>
    <row r="7204" spans="15:24" x14ac:dyDescent="0.55000000000000004">
      <c r="O7204" s="1703"/>
      <c r="V7204" s="1703"/>
      <c r="X7204" s="1703"/>
    </row>
    <row r="7205" spans="15:24" x14ac:dyDescent="0.55000000000000004">
      <c r="O7205" s="1703"/>
      <c r="V7205" s="1703"/>
      <c r="X7205" s="1703"/>
    </row>
    <row r="7206" spans="15:24" x14ac:dyDescent="0.55000000000000004">
      <c r="O7206" s="1703"/>
      <c r="V7206" s="1703"/>
      <c r="X7206" s="1703"/>
    </row>
    <row r="7207" spans="15:24" x14ac:dyDescent="0.55000000000000004">
      <c r="O7207" s="1703"/>
      <c r="V7207" s="1703"/>
      <c r="X7207" s="1703"/>
    </row>
    <row r="7208" spans="15:24" x14ac:dyDescent="0.55000000000000004">
      <c r="O7208" s="1703"/>
      <c r="V7208" s="1703"/>
      <c r="X7208" s="1703"/>
    </row>
    <row r="7209" spans="15:24" x14ac:dyDescent="0.55000000000000004">
      <c r="O7209" s="1703"/>
      <c r="V7209" s="1703"/>
      <c r="X7209" s="1703"/>
    </row>
    <row r="7210" spans="15:24" x14ac:dyDescent="0.55000000000000004">
      <c r="O7210" s="1703"/>
      <c r="V7210" s="1703"/>
      <c r="X7210" s="1703"/>
    </row>
    <row r="7211" spans="15:24" x14ac:dyDescent="0.55000000000000004">
      <c r="O7211" s="1703"/>
      <c r="V7211" s="1703"/>
      <c r="X7211" s="1703"/>
    </row>
    <row r="7212" spans="15:24" x14ac:dyDescent="0.55000000000000004">
      <c r="O7212" s="1703"/>
      <c r="V7212" s="1703"/>
      <c r="X7212" s="1703"/>
    </row>
    <row r="7213" spans="15:24" x14ac:dyDescent="0.55000000000000004">
      <c r="O7213" s="1703"/>
      <c r="V7213" s="1703"/>
      <c r="X7213" s="1703"/>
    </row>
    <row r="7214" spans="15:24" x14ac:dyDescent="0.55000000000000004">
      <c r="O7214" s="1703"/>
      <c r="V7214" s="1703"/>
      <c r="X7214" s="1703"/>
    </row>
    <row r="7215" spans="15:24" x14ac:dyDescent="0.55000000000000004">
      <c r="O7215" s="1703"/>
      <c r="V7215" s="1703"/>
      <c r="X7215" s="1703"/>
    </row>
    <row r="7216" spans="15:24" x14ac:dyDescent="0.55000000000000004">
      <c r="O7216" s="1703"/>
      <c r="V7216" s="1703"/>
      <c r="X7216" s="1703"/>
    </row>
    <row r="7217" spans="15:24" x14ac:dyDescent="0.55000000000000004">
      <c r="O7217" s="1703"/>
      <c r="V7217" s="1703"/>
      <c r="X7217" s="1703"/>
    </row>
    <row r="7218" spans="15:24" x14ac:dyDescent="0.55000000000000004">
      <c r="O7218" s="1703"/>
      <c r="V7218" s="1703"/>
      <c r="X7218" s="1703"/>
    </row>
    <row r="7219" spans="15:24" x14ac:dyDescent="0.55000000000000004">
      <c r="O7219" s="1703"/>
      <c r="V7219" s="1703"/>
      <c r="X7219" s="1703"/>
    </row>
    <row r="7220" spans="15:24" x14ac:dyDescent="0.55000000000000004">
      <c r="O7220" s="1703"/>
      <c r="V7220" s="1703"/>
      <c r="X7220" s="1703"/>
    </row>
    <row r="7221" spans="15:24" x14ac:dyDescent="0.55000000000000004">
      <c r="O7221" s="1703"/>
      <c r="V7221" s="1703"/>
      <c r="X7221" s="1703"/>
    </row>
    <row r="7222" spans="15:24" x14ac:dyDescent="0.55000000000000004">
      <c r="O7222" s="1703"/>
      <c r="V7222" s="1703"/>
      <c r="X7222" s="1703"/>
    </row>
    <row r="7223" spans="15:24" x14ac:dyDescent="0.55000000000000004">
      <c r="O7223" s="1703"/>
      <c r="V7223" s="1703"/>
      <c r="X7223" s="1703"/>
    </row>
    <row r="7224" spans="15:24" x14ac:dyDescent="0.55000000000000004">
      <c r="O7224" s="1703"/>
      <c r="V7224" s="1703"/>
      <c r="X7224" s="1703"/>
    </row>
    <row r="7225" spans="15:24" x14ac:dyDescent="0.55000000000000004">
      <c r="O7225" s="1703"/>
      <c r="V7225" s="1703"/>
      <c r="X7225" s="1703"/>
    </row>
    <row r="7226" spans="15:24" x14ac:dyDescent="0.55000000000000004">
      <c r="O7226" s="1703"/>
      <c r="V7226" s="1703"/>
      <c r="X7226" s="1703"/>
    </row>
    <row r="7227" spans="15:24" x14ac:dyDescent="0.55000000000000004">
      <c r="O7227" s="1703"/>
      <c r="V7227" s="1703"/>
      <c r="X7227" s="1703"/>
    </row>
    <row r="7228" spans="15:24" x14ac:dyDescent="0.55000000000000004">
      <c r="O7228" s="1703"/>
      <c r="V7228" s="1703"/>
      <c r="X7228" s="1703"/>
    </row>
    <row r="7229" spans="15:24" x14ac:dyDescent="0.55000000000000004">
      <c r="O7229" s="1703"/>
      <c r="V7229" s="1703"/>
      <c r="X7229" s="1703"/>
    </row>
    <row r="7230" spans="15:24" x14ac:dyDescent="0.55000000000000004">
      <c r="O7230" s="1703"/>
      <c r="V7230" s="1703"/>
      <c r="X7230" s="1703"/>
    </row>
    <row r="7231" spans="15:24" x14ac:dyDescent="0.55000000000000004">
      <c r="O7231" s="1703"/>
      <c r="V7231" s="1703"/>
      <c r="X7231" s="1703"/>
    </row>
    <row r="7232" spans="15:24" x14ac:dyDescent="0.55000000000000004">
      <c r="O7232" s="1703"/>
      <c r="V7232" s="1703"/>
      <c r="X7232" s="1703"/>
    </row>
    <row r="7233" spans="15:24" x14ac:dyDescent="0.55000000000000004">
      <c r="O7233" s="1703"/>
      <c r="V7233" s="1703"/>
      <c r="X7233" s="1703"/>
    </row>
    <row r="7234" spans="15:24" x14ac:dyDescent="0.55000000000000004">
      <c r="O7234" s="1703"/>
      <c r="V7234" s="1703"/>
      <c r="X7234" s="1703"/>
    </row>
    <row r="7235" spans="15:24" x14ac:dyDescent="0.55000000000000004">
      <c r="O7235" s="1703"/>
      <c r="V7235" s="1703"/>
      <c r="X7235" s="1703"/>
    </row>
    <row r="7236" spans="15:24" x14ac:dyDescent="0.55000000000000004">
      <c r="O7236" s="1703"/>
      <c r="V7236" s="1703"/>
      <c r="X7236" s="1703"/>
    </row>
    <row r="7237" spans="15:24" x14ac:dyDescent="0.55000000000000004">
      <c r="O7237" s="1703"/>
      <c r="V7237" s="1703"/>
      <c r="X7237" s="1703"/>
    </row>
    <row r="7238" spans="15:24" x14ac:dyDescent="0.55000000000000004">
      <c r="O7238" s="1703"/>
      <c r="V7238" s="1703"/>
      <c r="X7238" s="1703"/>
    </row>
    <row r="7239" spans="15:24" x14ac:dyDescent="0.55000000000000004">
      <c r="O7239" s="1703"/>
      <c r="V7239" s="1703"/>
      <c r="X7239" s="1703"/>
    </row>
    <row r="7240" spans="15:24" x14ac:dyDescent="0.55000000000000004">
      <c r="O7240" s="1703"/>
      <c r="V7240" s="1703"/>
      <c r="X7240" s="1703"/>
    </row>
    <row r="7241" spans="15:24" x14ac:dyDescent="0.55000000000000004">
      <c r="O7241" s="1703"/>
      <c r="V7241" s="1703"/>
      <c r="X7241" s="1703"/>
    </row>
    <row r="7242" spans="15:24" x14ac:dyDescent="0.55000000000000004">
      <c r="O7242" s="1703"/>
      <c r="V7242" s="1703"/>
      <c r="X7242" s="1703"/>
    </row>
    <row r="7243" spans="15:24" x14ac:dyDescent="0.55000000000000004">
      <c r="O7243" s="1703"/>
      <c r="V7243" s="1703"/>
      <c r="X7243" s="1703"/>
    </row>
    <row r="7244" spans="15:24" x14ac:dyDescent="0.55000000000000004">
      <c r="O7244" s="1703"/>
      <c r="V7244" s="1703"/>
      <c r="X7244" s="1703"/>
    </row>
    <row r="7245" spans="15:24" x14ac:dyDescent="0.55000000000000004">
      <c r="O7245" s="1703"/>
      <c r="V7245" s="1703"/>
      <c r="X7245" s="1703"/>
    </row>
    <row r="7246" spans="15:24" x14ac:dyDescent="0.55000000000000004">
      <c r="O7246" s="1703"/>
      <c r="V7246" s="1703"/>
      <c r="X7246" s="1703"/>
    </row>
    <row r="7247" spans="15:24" x14ac:dyDescent="0.55000000000000004">
      <c r="O7247" s="1703"/>
      <c r="V7247" s="1703"/>
      <c r="X7247" s="1703"/>
    </row>
    <row r="7248" spans="15:24" x14ac:dyDescent="0.55000000000000004">
      <c r="O7248" s="1703"/>
      <c r="V7248" s="1703"/>
      <c r="X7248" s="1703"/>
    </row>
    <row r="7249" spans="15:24" x14ac:dyDescent="0.55000000000000004">
      <c r="O7249" s="1703"/>
      <c r="V7249" s="1703"/>
      <c r="X7249" s="1703"/>
    </row>
    <row r="7250" spans="15:24" x14ac:dyDescent="0.55000000000000004">
      <c r="O7250" s="1703"/>
      <c r="V7250" s="1703"/>
      <c r="X7250" s="1703"/>
    </row>
    <row r="7251" spans="15:24" x14ac:dyDescent="0.55000000000000004">
      <c r="O7251" s="1703"/>
      <c r="V7251" s="1703"/>
      <c r="X7251" s="1703"/>
    </row>
    <row r="7252" spans="15:24" x14ac:dyDescent="0.55000000000000004">
      <c r="O7252" s="1703"/>
      <c r="V7252" s="1703"/>
      <c r="X7252" s="1703"/>
    </row>
    <row r="7253" spans="15:24" x14ac:dyDescent="0.55000000000000004">
      <c r="O7253" s="1703"/>
      <c r="V7253" s="1703"/>
      <c r="X7253" s="1703"/>
    </row>
    <row r="7254" spans="15:24" x14ac:dyDescent="0.55000000000000004">
      <c r="O7254" s="1703"/>
      <c r="V7254" s="1703"/>
      <c r="X7254" s="1703"/>
    </row>
    <row r="7255" spans="15:24" x14ac:dyDescent="0.55000000000000004">
      <c r="O7255" s="1703"/>
      <c r="V7255" s="1703"/>
      <c r="X7255" s="1703"/>
    </row>
    <row r="7256" spans="15:24" x14ac:dyDescent="0.55000000000000004">
      <c r="O7256" s="1703"/>
      <c r="V7256" s="1703"/>
      <c r="X7256" s="1703"/>
    </row>
    <row r="7257" spans="15:24" x14ac:dyDescent="0.55000000000000004">
      <c r="O7257" s="1703"/>
      <c r="V7257" s="1703"/>
      <c r="X7257" s="1703"/>
    </row>
    <row r="7258" spans="15:24" x14ac:dyDescent="0.55000000000000004">
      <c r="O7258" s="1703"/>
      <c r="V7258" s="1703"/>
      <c r="X7258" s="1703"/>
    </row>
    <row r="7259" spans="15:24" x14ac:dyDescent="0.55000000000000004">
      <c r="O7259" s="1703"/>
      <c r="V7259" s="1703"/>
      <c r="X7259" s="1703"/>
    </row>
    <row r="7260" spans="15:24" x14ac:dyDescent="0.55000000000000004">
      <c r="O7260" s="1703"/>
      <c r="V7260" s="1703"/>
      <c r="X7260" s="1703"/>
    </row>
    <row r="7261" spans="15:24" x14ac:dyDescent="0.55000000000000004">
      <c r="O7261" s="1703"/>
      <c r="V7261" s="1703"/>
      <c r="X7261" s="1703"/>
    </row>
    <row r="7262" spans="15:24" x14ac:dyDescent="0.55000000000000004">
      <c r="O7262" s="1703"/>
      <c r="V7262" s="1703"/>
      <c r="X7262" s="1703"/>
    </row>
    <row r="7263" spans="15:24" x14ac:dyDescent="0.55000000000000004">
      <c r="O7263" s="1703"/>
      <c r="V7263" s="1703"/>
      <c r="X7263" s="1703"/>
    </row>
    <row r="7264" spans="15:24" x14ac:dyDescent="0.55000000000000004">
      <c r="O7264" s="1703"/>
      <c r="V7264" s="1703"/>
      <c r="X7264" s="1703"/>
    </row>
    <row r="7265" spans="15:24" x14ac:dyDescent="0.55000000000000004">
      <c r="O7265" s="1703"/>
      <c r="V7265" s="1703"/>
      <c r="X7265" s="1703"/>
    </row>
    <row r="7266" spans="15:24" x14ac:dyDescent="0.55000000000000004">
      <c r="O7266" s="1703"/>
      <c r="V7266" s="1703"/>
      <c r="X7266" s="1703"/>
    </row>
    <row r="7267" spans="15:24" x14ac:dyDescent="0.55000000000000004">
      <c r="O7267" s="1703"/>
      <c r="V7267" s="1703"/>
      <c r="X7267" s="1703"/>
    </row>
    <row r="7268" spans="15:24" x14ac:dyDescent="0.55000000000000004">
      <c r="O7268" s="1703"/>
      <c r="V7268" s="1703"/>
      <c r="X7268" s="1703"/>
    </row>
    <row r="7269" spans="15:24" x14ac:dyDescent="0.55000000000000004">
      <c r="O7269" s="1703"/>
      <c r="V7269" s="1703"/>
      <c r="X7269" s="1703"/>
    </row>
    <row r="7270" spans="15:24" x14ac:dyDescent="0.55000000000000004">
      <c r="O7270" s="1703"/>
      <c r="V7270" s="1703"/>
      <c r="X7270" s="1703"/>
    </row>
    <row r="7271" spans="15:24" x14ac:dyDescent="0.55000000000000004">
      <c r="O7271" s="1703"/>
      <c r="V7271" s="1703"/>
      <c r="X7271" s="1703"/>
    </row>
    <row r="7272" spans="15:24" x14ac:dyDescent="0.55000000000000004">
      <c r="O7272" s="1703"/>
      <c r="V7272" s="1703"/>
      <c r="X7272" s="1703"/>
    </row>
    <row r="7273" spans="15:24" x14ac:dyDescent="0.55000000000000004">
      <c r="O7273" s="1703"/>
      <c r="V7273" s="1703"/>
      <c r="X7273" s="1703"/>
    </row>
    <row r="7274" spans="15:24" x14ac:dyDescent="0.55000000000000004">
      <c r="O7274" s="1703"/>
      <c r="V7274" s="1703"/>
      <c r="X7274" s="1703"/>
    </row>
    <row r="7275" spans="15:24" x14ac:dyDescent="0.55000000000000004">
      <c r="O7275" s="1703"/>
      <c r="V7275" s="1703"/>
      <c r="X7275" s="1703"/>
    </row>
    <row r="7276" spans="15:24" x14ac:dyDescent="0.55000000000000004">
      <c r="O7276" s="1703"/>
      <c r="V7276" s="1703"/>
      <c r="X7276" s="1703"/>
    </row>
    <row r="7277" spans="15:24" x14ac:dyDescent="0.55000000000000004">
      <c r="O7277" s="1703"/>
      <c r="V7277" s="1703"/>
      <c r="X7277" s="1703"/>
    </row>
    <row r="7278" spans="15:24" x14ac:dyDescent="0.55000000000000004">
      <c r="O7278" s="1703"/>
      <c r="V7278" s="1703"/>
      <c r="X7278" s="1703"/>
    </row>
    <row r="7279" spans="15:24" x14ac:dyDescent="0.55000000000000004">
      <c r="O7279" s="1703"/>
      <c r="V7279" s="1703"/>
      <c r="X7279" s="1703"/>
    </row>
    <row r="7280" spans="15:24" x14ac:dyDescent="0.55000000000000004">
      <c r="O7280" s="1703"/>
      <c r="V7280" s="1703"/>
      <c r="X7280" s="1703"/>
    </row>
    <row r="7281" spans="15:24" x14ac:dyDescent="0.55000000000000004">
      <c r="O7281" s="1703"/>
      <c r="V7281" s="1703"/>
      <c r="X7281" s="1703"/>
    </row>
    <row r="7282" spans="15:24" x14ac:dyDescent="0.55000000000000004">
      <c r="O7282" s="1703"/>
      <c r="V7282" s="1703"/>
      <c r="X7282" s="1703"/>
    </row>
    <row r="7283" spans="15:24" x14ac:dyDescent="0.55000000000000004">
      <c r="O7283" s="1703"/>
      <c r="V7283" s="1703"/>
      <c r="X7283" s="1703"/>
    </row>
    <row r="7284" spans="15:24" x14ac:dyDescent="0.55000000000000004">
      <c r="O7284" s="1703"/>
      <c r="V7284" s="1703"/>
      <c r="X7284" s="1703"/>
    </row>
    <row r="7285" spans="15:24" x14ac:dyDescent="0.55000000000000004">
      <c r="O7285" s="1703"/>
      <c r="V7285" s="1703"/>
      <c r="X7285" s="1703"/>
    </row>
    <row r="7286" spans="15:24" x14ac:dyDescent="0.55000000000000004">
      <c r="O7286" s="1703"/>
      <c r="V7286" s="1703"/>
      <c r="X7286" s="1703"/>
    </row>
    <row r="7287" spans="15:24" x14ac:dyDescent="0.55000000000000004">
      <c r="O7287" s="1703"/>
      <c r="V7287" s="1703"/>
      <c r="X7287" s="1703"/>
    </row>
    <row r="7288" spans="15:24" x14ac:dyDescent="0.55000000000000004">
      <c r="O7288" s="1703"/>
      <c r="V7288" s="1703"/>
      <c r="X7288" s="1703"/>
    </row>
    <row r="7289" spans="15:24" x14ac:dyDescent="0.55000000000000004">
      <c r="O7289" s="1703"/>
      <c r="V7289" s="1703"/>
      <c r="X7289" s="1703"/>
    </row>
    <row r="7290" spans="15:24" x14ac:dyDescent="0.55000000000000004">
      <c r="O7290" s="1703"/>
      <c r="V7290" s="1703"/>
      <c r="X7290" s="1703"/>
    </row>
    <row r="7291" spans="15:24" x14ac:dyDescent="0.55000000000000004">
      <c r="O7291" s="1703"/>
      <c r="V7291" s="1703"/>
      <c r="X7291" s="1703"/>
    </row>
    <row r="7292" spans="15:24" x14ac:dyDescent="0.55000000000000004">
      <c r="O7292" s="1703"/>
      <c r="V7292" s="1703"/>
      <c r="X7292" s="1703"/>
    </row>
    <row r="7293" spans="15:24" x14ac:dyDescent="0.55000000000000004">
      <c r="O7293" s="1703"/>
      <c r="V7293" s="1703"/>
      <c r="X7293" s="1703"/>
    </row>
    <row r="7294" spans="15:24" x14ac:dyDescent="0.55000000000000004">
      <c r="O7294" s="1703"/>
      <c r="V7294" s="1703"/>
      <c r="X7294" s="1703"/>
    </row>
    <row r="7295" spans="15:24" x14ac:dyDescent="0.55000000000000004">
      <c r="O7295" s="1703"/>
      <c r="V7295" s="1703"/>
      <c r="X7295" s="1703"/>
    </row>
    <row r="7296" spans="15:24" x14ac:dyDescent="0.55000000000000004">
      <c r="O7296" s="1703"/>
      <c r="V7296" s="1703"/>
      <c r="X7296" s="1703"/>
    </row>
    <row r="7297" spans="15:24" x14ac:dyDescent="0.55000000000000004">
      <c r="O7297" s="1703"/>
      <c r="V7297" s="1703"/>
      <c r="X7297" s="1703"/>
    </row>
    <row r="7298" spans="15:24" x14ac:dyDescent="0.55000000000000004">
      <c r="O7298" s="1703"/>
      <c r="V7298" s="1703"/>
      <c r="X7298" s="1703"/>
    </row>
    <row r="7299" spans="15:24" x14ac:dyDescent="0.55000000000000004">
      <c r="O7299" s="1703"/>
      <c r="V7299" s="1703"/>
      <c r="X7299" s="1703"/>
    </row>
    <row r="7300" spans="15:24" x14ac:dyDescent="0.55000000000000004">
      <c r="O7300" s="1703"/>
      <c r="V7300" s="1703"/>
      <c r="X7300" s="1703"/>
    </row>
    <row r="7301" spans="15:24" x14ac:dyDescent="0.55000000000000004">
      <c r="O7301" s="1703"/>
      <c r="V7301" s="1703"/>
      <c r="X7301" s="1703"/>
    </row>
    <row r="7302" spans="15:24" x14ac:dyDescent="0.55000000000000004">
      <c r="O7302" s="1703"/>
      <c r="V7302" s="1703"/>
      <c r="X7302" s="1703"/>
    </row>
    <row r="7303" spans="15:24" x14ac:dyDescent="0.55000000000000004">
      <c r="O7303" s="1703"/>
      <c r="V7303" s="1703"/>
      <c r="X7303" s="1703"/>
    </row>
    <row r="7304" spans="15:24" x14ac:dyDescent="0.55000000000000004">
      <c r="O7304" s="1703"/>
      <c r="V7304" s="1703"/>
      <c r="X7304" s="1703"/>
    </row>
    <row r="7305" spans="15:24" x14ac:dyDescent="0.55000000000000004">
      <c r="O7305" s="1703"/>
      <c r="V7305" s="1703"/>
      <c r="X7305" s="1703"/>
    </row>
    <row r="7306" spans="15:24" x14ac:dyDescent="0.55000000000000004">
      <c r="O7306" s="1703"/>
      <c r="V7306" s="1703"/>
      <c r="X7306" s="1703"/>
    </row>
    <row r="7307" spans="15:24" x14ac:dyDescent="0.55000000000000004">
      <c r="O7307" s="1703"/>
      <c r="V7307" s="1703"/>
      <c r="X7307" s="1703"/>
    </row>
    <row r="7308" spans="15:24" x14ac:dyDescent="0.55000000000000004">
      <c r="O7308" s="1703"/>
      <c r="V7308" s="1703"/>
      <c r="X7308" s="1703"/>
    </row>
    <row r="7309" spans="15:24" x14ac:dyDescent="0.55000000000000004">
      <c r="O7309" s="1703"/>
      <c r="V7309" s="1703"/>
      <c r="X7309" s="1703"/>
    </row>
    <row r="7310" spans="15:24" x14ac:dyDescent="0.55000000000000004">
      <c r="O7310" s="1703"/>
      <c r="V7310" s="1703"/>
      <c r="X7310" s="1703"/>
    </row>
    <row r="7311" spans="15:24" x14ac:dyDescent="0.55000000000000004">
      <c r="O7311" s="1703"/>
      <c r="V7311" s="1703"/>
      <c r="X7311" s="1703"/>
    </row>
    <row r="7312" spans="15:24" x14ac:dyDescent="0.55000000000000004">
      <c r="O7312" s="1703"/>
      <c r="V7312" s="1703"/>
      <c r="X7312" s="1703"/>
    </row>
    <row r="7313" spans="15:24" x14ac:dyDescent="0.55000000000000004">
      <c r="O7313" s="1703"/>
      <c r="V7313" s="1703"/>
      <c r="X7313" s="1703"/>
    </row>
    <row r="7314" spans="15:24" x14ac:dyDescent="0.55000000000000004">
      <c r="O7314" s="1703"/>
      <c r="V7314" s="1703"/>
      <c r="X7314" s="1703"/>
    </row>
    <row r="7315" spans="15:24" x14ac:dyDescent="0.55000000000000004">
      <c r="O7315" s="1703"/>
      <c r="V7315" s="1703"/>
      <c r="X7315" s="1703"/>
    </row>
    <row r="7316" spans="15:24" x14ac:dyDescent="0.55000000000000004">
      <c r="O7316" s="1703"/>
      <c r="V7316" s="1703"/>
      <c r="X7316" s="1703"/>
    </row>
    <row r="7317" spans="15:24" x14ac:dyDescent="0.55000000000000004">
      <c r="O7317" s="1703"/>
      <c r="V7317" s="1703"/>
      <c r="X7317" s="1703"/>
    </row>
    <row r="7318" spans="15:24" x14ac:dyDescent="0.55000000000000004">
      <c r="O7318" s="1703"/>
      <c r="V7318" s="1703"/>
      <c r="X7318" s="1703"/>
    </row>
    <row r="7319" spans="15:24" x14ac:dyDescent="0.55000000000000004">
      <c r="O7319" s="1703"/>
      <c r="V7319" s="1703"/>
      <c r="X7319" s="1703"/>
    </row>
    <row r="7320" spans="15:24" x14ac:dyDescent="0.55000000000000004">
      <c r="O7320" s="1703"/>
      <c r="V7320" s="1703"/>
      <c r="X7320" s="1703"/>
    </row>
    <row r="7321" spans="15:24" x14ac:dyDescent="0.55000000000000004">
      <c r="O7321" s="1703"/>
      <c r="V7321" s="1703"/>
      <c r="X7321" s="1703"/>
    </row>
    <row r="7322" spans="15:24" x14ac:dyDescent="0.55000000000000004">
      <c r="O7322" s="1703"/>
      <c r="V7322" s="1703"/>
      <c r="X7322" s="1703"/>
    </row>
    <row r="7323" spans="15:24" x14ac:dyDescent="0.55000000000000004">
      <c r="O7323" s="1703"/>
      <c r="V7323" s="1703"/>
      <c r="X7323" s="1703"/>
    </row>
    <row r="7324" spans="15:24" x14ac:dyDescent="0.55000000000000004">
      <c r="O7324" s="1703"/>
      <c r="V7324" s="1703"/>
      <c r="X7324" s="1703"/>
    </row>
    <row r="7325" spans="15:24" x14ac:dyDescent="0.55000000000000004">
      <c r="O7325" s="1703"/>
      <c r="V7325" s="1703"/>
      <c r="X7325" s="1703"/>
    </row>
    <row r="7326" spans="15:24" x14ac:dyDescent="0.55000000000000004">
      <c r="O7326" s="1703"/>
      <c r="V7326" s="1703"/>
      <c r="X7326" s="1703"/>
    </row>
    <row r="7327" spans="15:24" x14ac:dyDescent="0.55000000000000004">
      <c r="O7327" s="1703"/>
      <c r="V7327" s="1703"/>
      <c r="X7327" s="1703"/>
    </row>
    <row r="7328" spans="15:24" x14ac:dyDescent="0.55000000000000004">
      <c r="O7328" s="1703"/>
      <c r="V7328" s="1703"/>
      <c r="X7328" s="1703"/>
    </row>
    <row r="7329" spans="15:24" x14ac:dyDescent="0.55000000000000004">
      <c r="O7329" s="1703"/>
      <c r="V7329" s="1703"/>
      <c r="X7329" s="1703"/>
    </row>
    <row r="7330" spans="15:24" x14ac:dyDescent="0.55000000000000004">
      <c r="O7330" s="1703"/>
      <c r="V7330" s="1703"/>
      <c r="X7330" s="1703"/>
    </row>
    <row r="7331" spans="15:24" x14ac:dyDescent="0.55000000000000004">
      <c r="O7331" s="1703"/>
      <c r="V7331" s="1703"/>
      <c r="X7331" s="1703"/>
    </row>
    <row r="7332" spans="15:24" x14ac:dyDescent="0.55000000000000004">
      <c r="O7332" s="1703"/>
      <c r="V7332" s="1703"/>
      <c r="X7332" s="1703"/>
    </row>
    <row r="7333" spans="15:24" x14ac:dyDescent="0.55000000000000004">
      <c r="O7333" s="1703"/>
      <c r="V7333" s="1703"/>
      <c r="X7333" s="1703"/>
    </row>
    <row r="7334" spans="15:24" x14ac:dyDescent="0.55000000000000004">
      <c r="O7334" s="1703"/>
      <c r="V7334" s="1703"/>
      <c r="X7334" s="1703"/>
    </row>
    <row r="7335" spans="15:24" x14ac:dyDescent="0.55000000000000004">
      <c r="O7335" s="1703"/>
      <c r="V7335" s="1703"/>
      <c r="X7335" s="1703"/>
    </row>
    <row r="7336" spans="15:24" x14ac:dyDescent="0.55000000000000004">
      <c r="O7336" s="1703"/>
      <c r="V7336" s="1703"/>
      <c r="X7336" s="1703"/>
    </row>
    <row r="7337" spans="15:24" x14ac:dyDescent="0.55000000000000004">
      <c r="O7337" s="1703"/>
      <c r="V7337" s="1703"/>
      <c r="X7337" s="1703"/>
    </row>
    <row r="7338" spans="15:24" x14ac:dyDescent="0.55000000000000004">
      <c r="O7338" s="1703"/>
      <c r="V7338" s="1703"/>
      <c r="X7338" s="1703"/>
    </row>
    <row r="7339" spans="15:24" x14ac:dyDescent="0.55000000000000004">
      <c r="O7339" s="1703"/>
      <c r="V7339" s="1703"/>
      <c r="X7339" s="1703"/>
    </row>
    <row r="7340" spans="15:24" x14ac:dyDescent="0.55000000000000004">
      <c r="O7340" s="1703"/>
      <c r="V7340" s="1703"/>
      <c r="X7340" s="1703"/>
    </row>
    <row r="7341" spans="15:24" x14ac:dyDescent="0.55000000000000004">
      <c r="O7341" s="1703"/>
      <c r="V7341" s="1703"/>
      <c r="X7341" s="1703"/>
    </row>
    <row r="7342" spans="15:24" x14ac:dyDescent="0.55000000000000004">
      <c r="O7342" s="1703"/>
      <c r="V7342" s="1703"/>
      <c r="X7342" s="1703"/>
    </row>
    <row r="7343" spans="15:24" x14ac:dyDescent="0.55000000000000004">
      <c r="O7343" s="1703"/>
      <c r="V7343" s="1703"/>
      <c r="X7343" s="1703"/>
    </row>
    <row r="7344" spans="15:24" x14ac:dyDescent="0.55000000000000004">
      <c r="O7344" s="1703"/>
      <c r="V7344" s="1703"/>
      <c r="X7344" s="1703"/>
    </row>
    <row r="7345" spans="15:24" x14ac:dyDescent="0.55000000000000004">
      <c r="O7345" s="1703"/>
      <c r="V7345" s="1703"/>
      <c r="X7345" s="1703"/>
    </row>
    <row r="7346" spans="15:24" x14ac:dyDescent="0.55000000000000004">
      <c r="O7346" s="1703"/>
      <c r="V7346" s="1703"/>
      <c r="X7346" s="1703"/>
    </row>
    <row r="7347" spans="15:24" x14ac:dyDescent="0.55000000000000004">
      <c r="O7347" s="1703"/>
      <c r="V7347" s="1703"/>
      <c r="X7347" s="1703"/>
    </row>
    <row r="7348" spans="15:24" x14ac:dyDescent="0.55000000000000004">
      <c r="O7348" s="1703"/>
      <c r="V7348" s="1703"/>
      <c r="X7348" s="1703"/>
    </row>
    <row r="7349" spans="15:24" x14ac:dyDescent="0.55000000000000004">
      <c r="O7349" s="1703"/>
      <c r="V7349" s="1703"/>
      <c r="X7349" s="1703"/>
    </row>
    <row r="7350" spans="15:24" x14ac:dyDescent="0.55000000000000004">
      <c r="O7350" s="1703"/>
      <c r="V7350" s="1703"/>
      <c r="X7350" s="1703"/>
    </row>
    <row r="7351" spans="15:24" x14ac:dyDescent="0.55000000000000004">
      <c r="O7351" s="1703"/>
      <c r="V7351" s="1703"/>
      <c r="X7351" s="1703"/>
    </row>
    <row r="7352" spans="15:24" x14ac:dyDescent="0.55000000000000004">
      <c r="O7352" s="1703"/>
      <c r="V7352" s="1703"/>
      <c r="X7352" s="1703"/>
    </row>
    <row r="7353" spans="15:24" x14ac:dyDescent="0.55000000000000004">
      <c r="O7353" s="1703"/>
      <c r="V7353" s="1703"/>
      <c r="X7353" s="1703"/>
    </row>
    <row r="7354" spans="15:24" x14ac:dyDescent="0.55000000000000004">
      <c r="O7354" s="1703"/>
      <c r="V7354" s="1703"/>
      <c r="X7354" s="1703"/>
    </row>
    <row r="7355" spans="15:24" x14ac:dyDescent="0.55000000000000004">
      <c r="O7355" s="1703"/>
      <c r="V7355" s="1703"/>
      <c r="X7355" s="1703"/>
    </row>
    <row r="7356" spans="15:24" x14ac:dyDescent="0.55000000000000004">
      <c r="O7356" s="1703"/>
      <c r="V7356" s="1703"/>
      <c r="X7356" s="1703"/>
    </row>
    <row r="7357" spans="15:24" x14ac:dyDescent="0.55000000000000004">
      <c r="O7357" s="1703"/>
      <c r="V7357" s="1703"/>
      <c r="X7357" s="1703"/>
    </row>
    <row r="7358" spans="15:24" x14ac:dyDescent="0.55000000000000004">
      <c r="O7358" s="1703"/>
      <c r="V7358" s="1703"/>
      <c r="X7358" s="1703"/>
    </row>
    <row r="7359" spans="15:24" x14ac:dyDescent="0.55000000000000004">
      <c r="O7359" s="1703"/>
      <c r="V7359" s="1703"/>
      <c r="X7359" s="1703"/>
    </row>
    <row r="7360" spans="15:24" x14ac:dyDescent="0.55000000000000004">
      <c r="O7360" s="1703"/>
      <c r="V7360" s="1703"/>
      <c r="X7360" s="1703"/>
    </row>
    <row r="7361" spans="15:24" x14ac:dyDescent="0.55000000000000004">
      <c r="O7361" s="1703"/>
      <c r="V7361" s="1703"/>
      <c r="X7361" s="1703"/>
    </row>
    <row r="7362" spans="15:24" x14ac:dyDescent="0.55000000000000004">
      <c r="O7362" s="1703"/>
      <c r="V7362" s="1703"/>
      <c r="X7362" s="1703"/>
    </row>
    <row r="7363" spans="15:24" x14ac:dyDescent="0.55000000000000004">
      <c r="O7363" s="1703"/>
      <c r="V7363" s="1703"/>
      <c r="X7363" s="1703"/>
    </row>
    <row r="7364" spans="15:24" x14ac:dyDescent="0.55000000000000004">
      <c r="O7364" s="1703"/>
      <c r="V7364" s="1703"/>
      <c r="X7364" s="1703"/>
    </row>
    <row r="7365" spans="15:24" x14ac:dyDescent="0.55000000000000004">
      <c r="O7365" s="1703"/>
      <c r="V7365" s="1703"/>
      <c r="X7365" s="1703"/>
    </row>
    <row r="7366" spans="15:24" x14ac:dyDescent="0.55000000000000004">
      <c r="O7366" s="1703"/>
      <c r="V7366" s="1703"/>
      <c r="X7366" s="1703"/>
    </row>
    <row r="7367" spans="15:24" x14ac:dyDescent="0.55000000000000004">
      <c r="O7367" s="1703"/>
      <c r="V7367" s="1703"/>
      <c r="X7367" s="1703"/>
    </row>
    <row r="7368" spans="15:24" x14ac:dyDescent="0.55000000000000004">
      <c r="O7368" s="1703"/>
      <c r="V7368" s="1703"/>
      <c r="X7368" s="1703"/>
    </row>
    <row r="7369" spans="15:24" x14ac:dyDescent="0.55000000000000004">
      <c r="O7369" s="1703"/>
      <c r="V7369" s="1703"/>
      <c r="X7369" s="1703"/>
    </row>
    <row r="7370" spans="15:24" x14ac:dyDescent="0.55000000000000004">
      <c r="O7370" s="1703"/>
      <c r="V7370" s="1703"/>
      <c r="X7370" s="1703"/>
    </row>
    <row r="7371" spans="15:24" x14ac:dyDescent="0.55000000000000004">
      <c r="O7371" s="1703"/>
      <c r="V7371" s="1703"/>
      <c r="X7371" s="1703"/>
    </row>
    <row r="7372" spans="15:24" x14ac:dyDescent="0.55000000000000004">
      <c r="O7372" s="1703"/>
      <c r="V7372" s="1703"/>
      <c r="X7372" s="1703"/>
    </row>
    <row r="7373" spans="15:24" x14ac:dyDescent="0.55000000000000004">
      <c r="O7373" s="1703"/>
      <c r="V7373" s="1703"/>
      <c r="X7373" s="1703"/>
    </row>
    <row r="7374" spans="15:24" x14ac:dyDescent="0.55000000000000004">
      <c r="O7374" s="1703"/>
      <c r="V7374" s="1703"/>
      <c r="X7374" s="1703"/>
    </row>
    <row r="7375" spans="15:24" x14ac:dyDescent="0.55000000000000004">
      <c r="O7375" s="1703"/>
      <c r="V7375" s="1703"/>
      <c r="X7375" s="1703"/>
    </row>
    <row r="7376" spans="15:24" x14ac:dyDescent="0.55000000000000004">
      <c r="O7376" s="1703"/>
      <c r="V7376" s="1703"/>
      <c r="X7376" s="1703"/>
    </row>
    <row r="7377" spans="15:24" x14ac:dyDescent="0.55000000000000004">
      <c r="O7377" s="1703"/>
      <c r="V7377" s="1703"/>
      <c r="X7377" s="1703"/>
    </row>
    <row r="7378" spans="15:24" x14ac:dyDescent="0.55000000000000004">
      <c r="O7378" s="1703"/>
      <c r="V7378" s="1703"/>
      <c r="X7378" s="1703"/>
    </row>
    <row r="7379" spans="15:24" x14ac:dyDescent="0.55000000000000004">
      <c r="O7379" s="1703"/>
      <c r="V7379" s="1703"/>
      <c r="X7379" s="1703"/>
    </row>
    <row r="7380" spans="15:24" x14ac:dyDescent="0.55000000000000004">
      <c r="O7380" s="1703"/>
      <c r="V7380" s="1703"/>
      <c r="X7380" s="1703"/>
    </row>
    <row r="7381" spans="15:24" x14ac:dyDescent="0.55000000000000004">
      <c r="O7381" s="1703"/>
      <c r="V7381" s="1703"/>
      <c r="X7381" s="1703"/>
    </row>
    <row r="7382" spans="15:24" x14ac:dyDescent="0.55000000000000004">
      <c r="O7382" s="1703"/>
      <c r="V7382" s="1703"/>
      <c r="X7382" s="1703"/>
    </row>
    <row r="7383" spans="15:24" x14ac:dyDescent="0.55000000000000004">
      <c r="O7383" s="1703"/>
      <c r="V7383" s="1703"/>
      <c r="X7383" s="1703"/>
    </row>
    <row r="7384" spans="15:24" x14ac:dyDescent="0.55000000000000004">
      <c r="O7384" s="1703"/>
      <c r="V7384" s="1703"/>
      <c r="X7384" s="1703"/>
    </row>
    <row r="7385" spans="15:24" x14ac:dyDescent="0.55000000000000004">
      <c r="O7385" s="1703"/>
      <c r="V7385" s="1703"/>
      <c r="X7385" s="1703"/>
    </row>
    <row r="7386" spans="15:24" x14ac:dyDescent="0.55000000000000004">
      <c r="O7386" s="1703"/>
      <c r="V7386" s="1703"/>
      <c r="X7386" s="1703"/>
    </row>
    <row r="7387" spans="15:24" x14ac:dyDescent="0.55000000000000004">
      <c r="O7387" s="1703"/>
      <c r="V7387" s="1703"/>
      <c r="X7387" s="1703"/>
    </row>
    <row r="7388" spans="15:24" x14ac:dyDescent="0.55000000000000004">
      <c r="O7388" s="1703"/>
      <c r="V7388" s="1703"/>
      <c r="X7388" s="1703"/>
    </row>
    <row r="7389" spans="15:24" x14ac:dyDescent="0.55000000000000004">
      <c r="O7389" s="1703"/>
      <c r="V7389" s="1703"/>
      <c r="X7389" s="1703"/>
    </row>
    <row r="7390" spans="15:24" x14ac:dyDescent="0.55000000000000004">
      <c r="O7390" s="1703"/>
      <c r="V7390" s="1703"/>
      <c r="X7390" s="1703"/>
    </row>
    <row r="7391" spans="15:24" x14ac:dyDescent="0.55000000000000004">
      <c r="O7391" s="1703"/>
      <c r="V7391" s="1703"/>
      <c r="X7391" s="1703"/>
    </row>
    <row r="7392" spans="15:24" x14ac:dyDescent="0.55000000000000004">
      <c r="O7392" s="1703"/>
      <c r="V7392" s="1703"/>
      <c r="X7392" s="1703"/>
    </row>
    <row r="7393" spans="15:24" x14ac:dyDescent="0.55000000000000004">
      <c r="O7393" s="1703"/>
      <c r="V7393" s="1703"/>
      <c r="X7393" s="1703"/>
    </row>
    <row r="7394" spans="15:24" x14ac:dyDescent="0.55000000000000004">
      <c r="O7394" s="1703"/>
      <c r="V7394" s="1703"/>
      <c r="X7394" s="1703"/>
    </row>
    <row r="7395" spans="15:24" x14ac:dyDescent="0.55000000000000004">
      <c r="O7395" s="1703"/>
      <c r="V7395" s="1703"/>
      <c r="X7395" s="1703"/>
    </row>
    <row r="7396" spans="15:24" x14ac:dyDescent="0.55000000000000004">
      <c r="O7396" s="1703"/>
      <c r="V7396" s="1703"/>
      <c r="X7396" s="1703"/>
    </row>
    <row r="7397" spans="15:24" x14ac:dyDescent="0.55000000000000004">
      <c r="O7397" s="1703"/>
      <c r="V7397" s="1703"/>
      <c r="X7397" s="1703"/>
    </row>
    <row r="7398" spans="15:24" x14ac:dyDescent="0.55000000000000004">
      <c r="O7398" s="1703"/>
      <c r="V7398" s="1703"/>
      <c r="X7398" s="1703"/>
    </row>
    <row r="7399" spans="15:24" x14ac:dyDescent="0.55000000000000004">
      <c r="O7399" s="1703"/>
      <c r="V7399" s="1703"/>
      <c r="X7399" s="1703"/>
    </row>
    <row r="7400" spans="15:24" x14ac:dyDescent="0.55000000000000004">
      <c r="O7400" s="1703"/>
      <c r="V7400" s="1703"/>
      <c r="X7400" s="1703"/>
    </row>
    <row r="7401" spans="15:24" x14ac:dyDescent="0.55000000000000004">
      <c r="O7401" s="1703"/>
      <c r="V7401" s="1703"/>
      <c r="X7401" s="1703"/>
    </row>
    <row r="7402" spans="15:24" x14ac:dyDescent="0.55000000000000004">
      <c r="O7402" s="1703"/>
      <c r="V7402" s="1703"/>
      <c r="X7402" s="1703"/>
    </row>
    <row r="7403" spans="15:24" x14ac:dyDescent="0.55000000000000004">
      <c r="O7403" s="1703"/>
      <c r="V7403" s="1703"/>
      <c r="X7403" s="1703"/>
    </row>
    <row r="7404" spans="15:24" x14ac:dyDescent="0.55000000000000004">
      <c r="O7404" s="1703"/>
      <c r="V7404" s="1703"/>
      <c r="X7404" s="1703"/>
    </row>
    <row r="7405" spans="15:24" x14ac:dyDescent="0.55000000000000004">
      <c r="O7405" s="1703"/>
      <c r="V7405" s="1703"/>
      <c r="X7405" s="1703"/>
    </row>
    <row r="7406" spans="15:24" x14ac:dyDescent="0.55000000000000004">
      <c r="O7406" s="1703"/>
      <c r="V7406" s="1703"/>
      <c r="X7406" s="1703"/>
    </row>
    <row r="7407" spans="15:24" x14ac:dyDescent="0.55000000000000004">
      <c r="O7407" s="1703"/>
      <c r="V7407" s="1703"/>
      <c r="X7407" s="1703"/>
    </row>
    <row r="7408" spans="15:24" x14ac:dyDescent="0.55000000000000004">
      <c r="O7408" s="1703"/>
      <c r="V7408" s="1703"/>
      <c r="X7408" s="1703"/>
    </row>
    <row r="7409" spans="15:24" x14ac:dyDescent="0.55000000000000004">
      <c r="O7409" s="1703"/>
      <c r="V7409" s="1703"/>
      <c r="X7409" s="1703"/>
    </row>
    <row r="7410" spans="15:24" x14ac:dyDescent="0.55000000000000004">
      <c r="O7410" s="1703"/>
      <c r="V7410" s="1703"/>
      <c r="X7410" s="1703"/>
    </row>
    <row r="7411" spans="15:24" x14ac:dyDescent="0.55000000000000004">
      <c r="O7411" s="1703"/>
      <c r="V7411" s="1703"/>
      <c r="X7411" s="1703"/>
    </row>
    <row r="7412" spans="15:24" x14ac:dyDescent="0.55000000000000004">
      <c r="O7412" s="1703"/>
      <c r="V7412" s="1703"/>
      <c r="X7412" s="1703"/>
    </row>
    <row r="7413" spans="15:24" x14ac:dyDescent="0.55000000000000004">
      <c r="O7413" s="1703"/>
      <c r="V7413" s="1703"/>
      <c r="X7413" s="1703"/>
    </row>
    <row r="7414" spans="15:24" x14ac:dyDescent="0.55000000000000004">
      <c r="O7414" s="1703"/>
      <c r="V7414" s="1703"/>
      <c r="X7414" s="1703"/>
    </row>
    <row r="7415" spans="15:24" x14ac:dyDescent="0.55000000000000004">
      <c r="O7415" s="1703"/>
      <c r="V7415" s="1703"/>
      <c r="X7415" s="1703"/>
    </row>
    <row r="7416" spans="15:24" x14ac:dyDescent="0.55000000000000004">
      <c r="O7416" s="1703"/>
      <c r="V7416" s="1703"/>
      <c r="X7416" s="1703"/>
    </row>
    <row r="7417" spans="15:24" x14ac:dyDescent="0.55000000000000004">
      <c r="O7417" s="1703"/>
      <c r="V7417" s="1703"/>
      <c r="X7417" s="1703"/>
    </row>
    <row r="7418" spans="15:24" x14ac:dyDescent="0.55000000000000004">
      <c r="O7418" s="1703"/>
      <c r="V7418" s="1703"/>
      <c r="X7418" s="1703"/>
    </row>
    <row r="7419" spans="15:24" x14ac:dyDescent="0.55000000000000004">
      <c r="O7419" s="1703"/>
      <c r="V7419" s="1703"/>
      <c r="X7419" s="1703"/>
    </row>
    <row r="7420" spans="15:24" x14ac:dyDescent="0.55000000000000004">
      <c r="O7420" s="1703"/>
      <c r="V7420" s="1703"/>
      <c r="X7420" s="1703"/>
    </row>
    <row r="7421" spans="15:24" x14ac:dyDescent="0.55000000000000004">
      <c r="O7421" s="1703"/>
      <c r="V7421" s="1703"/>
      <c r="X7421" s="1703"/>
    </row>
    <row r="7422" spans="15:24" x14ac:dyDescent="0.55000000000000004">
      <c r="O7422" s="1703"/>
      <c r="V7422" s="1703"/>
      <c r="X7422" s="1703"/>
    </row>
    <row r="7423" spans="15:24" x14ac:dyDescent="0.55000000000000004">
      <c r="O7423" s="1703"/>
      <c r="V7423" s="1703"/>
      <c r="X7423" s="1703"/>
    </row>
    <row r="7424" spans="15:24" x14ac:dyDescent="0.55000000000000004">
      <c r="O7424" s="1703"/>
      <c r="V7424" s="1703"/>
      <c r="X7424" s="1703"/>
    </row>
    <row r="7425" spans="15:24" x14ac:dyDescent="0.55000000000000004">
      <c r="O7425" s="1703"/>
      <c r="V7425" s="1703"/>
      <c r="X7425" s="1703"/>
    </row>
    <row r="7426" spans="15:24" x14ac:dyDescent="0.55000000000000004">
      <c r="O7426" s="1703"/>
      <c r="V7426" s="1703"/>
      <c r="X7426" s="1703"/>
    </row>
    <row r="7427" spans="15:24" x14ac:dyDescent="0.55000000000000004">
      <c r="O7427" s="1703"/>
      <c r="V7427" s="1703"/>
      <c r="X7427" s="1703"/>
    </row>
    <row r="7428" spans="15:24" x14ac:dyDescent="0.55000000000000004">
      <c r="O7428" s="1703"/>
      <c r="V7428" s="1703"/>
      <c r="X7428" s="1703"/>
    </row>
    <row r="7429" spans="15:24" x14ac:dyDescent="0.55000000000000004">
      <c r="O7429" s="1703"/>
      <c r="V7429" s="1703"/>
      <c r="X7429" s="1703"/>
    </row>
    <row r="7430" spans="15:24" x14ac:dyDescent="0.55000000000000004">
      <c r="O7430" s="1703"/>
      <c r="V7430" s="1703"/>
      <c r="X7430" s="1703"/>
    </row>
    <row r="7431" spans="15:24" x14ac:dyDescent="0.55000000000000004">
      <c r="O7431" s="1703"/>
      <c r="V7431" s="1703"/>
      <c r="X7431" s="1703"/>
    </row>
    <row r="7432" spans="15:24" x14ac:dyDescent="0.55000000000000004">
      <c r="O7432" s="1703"/>
      <c r="V7432" s="1703"/>
      <c r="X7432" s="1703"/>
    </row>
    <row r="7433" spans="15:24" x14ac:dyDescent="0.55000000000000004">
      <c r="O7433" s="1703"/>
      <c r="V7433" s="1703"/>
      <c r="X7433" s="1703"/>
    </row>
    <row r="7434" spans="15:24" x14ac:dyDescent="0.55000000000000004">
      <c r="O7434" s="1703"/>
      <c r="V7434" s="1703"/>
      <c r="X7434" s="1703"/>
    </row>
    <row r="7435" spans="15:24" x14ac:dyDescent="0.55000000000000004">
      <c r="O7435" s="1703"/>
      <c r="V7435" s="1703"/>
      <c r="X7435" s="1703"/>
    </row>
    <row r="7436" spans="15:24" x14ac:dyDescent="0.55000000000000004">
      <c r="O7436" s="1703"/>
      <c r="V7436" s="1703"/>
      <c r="X7436" s="1703"/>
    </row>
    <row r="7437" spans="15:24" x14ac:dyDescent="0.55000000000000004">
      <c r="O7437" s="1703"/>
      <c r="V7437" s="1703"/>
      <c r="X7437" s="1703"/>
    </row>
    <row r="7438" spans="15:24" x14ac:dyDescent="0.55000000000000004">
      <c r="O7438" s="1703"/>
      <c r="V7438" s="1703"/>
      <c r="X7438" s="1703"/>
    </row>
    <row r="7439" spans="15:24" x14ac:dyDescent="0.55000000000000004">
      <c r="O7439" s="1703"/>
      <c r="V7439" s="1703"/>
      <c r="X7439" s="1703"/>
    </row>
    <row r="7440" spans="15:24" x14ac:dyDescent="0.55000000000000004">
      <c r="O7440" s="1703"/>
      <c r="V7440" s="1703"/>
      <c r="X7440" s="1703"/>
    </row>
    <row r="7441" spans="15:24" x14ac:dyDescent="0.55000000000000004">
      <c r="O7441" s="1703"/>
      <c r="V7441" s="1703"/>
      <c r="X7441" s="1703"/>
    </row>
    <row r="7442" spans="15:24" x14ac:dyDescent="0.55000000000000004">
      <c r="O7442" s="1703"/>
      <c r="V7442" s="1703"/>
      <c r="X7442" s="1703"/>
    </row>
    <row r="7443" spans="15:24" x14ac:dyDescent="0.55000000000000004">
      <c r="O7443" s="1703"/>
      <c r="V7443" s="1703"/>
      <c r="X7443" s="1703"/>
    </row>
    <row r="7444" spans="15:24" x14ac:dyDescent="0.55000000000000004">
      <c r="O7444" s="1703"/>
      <c r="V7444" s="1703"/>
      <c r="X7444" s="1703"/>
    </row>
    <row r="7445" spans="15:24" x14ac:dyDescent="0.55000000000000004">
      <c r="O7445" s="1703"/>
      <c r="V7445" s="1703"/>
      <c r="X7445" s="1703"/>
    </row>
    <row r="7446" spans="15:24" x14ac:dyDescent="0.55000000000000004">
      <c r="O7446" s="1703"/>
      <c r="V7446" s="1703"/>
      <c r="X7446" s="1703"/>
    </row>
    <row r="7447" spans="15:24" x14ac:dyDescent="0.55000000000000004">
      <c r="O7447" s="1703"/>
      <c r="V7447" s="1703"/>
      <c r="X7447" s="1703"/>
    </row>
    <row r="7448" spans="15:24" x14ac:dyDescent="0.55000000000000004">
      <c r="O7448" s="1703"/>
      <c r="V7448" s="1703"/>
      <c r="X7448" s="1703"/>
    </row>
    <row r="7449" spans="15:24" x14ac:dyDescent="0.55000000000000004">
      <c r="O7449" s="1703"/>
      <c r="V7449" s="1703"/>
      <c r="X7449" s="1703"/>
    </row>
    <row r="7450" spans="15:24" x14ac:dyDescent="0.55000000000000004">
      <c r="O7450" s="1703"/>
      <c r="V7450" s="1703"/>
      <c r="X7450" s="1703"/>
    </row>
    <row r="7451" spans="15:24" x14ac:dyDescent="0.55000000000000004">
      <c r="O7451" s="1703"/>
      <c r="V7451" s="1703"/>
      <c r="X7451" s="1703"/>
    </row>
    <row r="7452" spans="15:24" x14ac:dyDescent="0.55000000000000004">
      <c r="O7452" s="1703"/>
      <c r="V7452" s="1703"/>
      <c r="X7452" s="1703"/>
    </row>
    <row r="7453" spans="15:24" x14ac:dyDescent="0.55000000000000004">
      <c r="O7453" s="1703"/>
      <c r="V7453" s="1703"/>
      <c r="X7453" s="1703"/>
    </row>
    <row r="7454" spans="15:24" x14ac:dyDescent="0.55000000000000004">
      <c r="O7454" s="1703"/>
      <c r="V7454" s="1703"/>
      <c r="X7454" s="1703"/>
    </row>
    <row r="7455" spans="15:24" x14ac:dyDescent="0.55000000000000004">
      <c r="O7455" s="1703"/>
      <c r="V7455" s="1703"/>
      <c r="X7455" s="1703"/>
    </row>
    <row r="7456" spans="15:24" x14ac:dyDescent="0.55000000000000004">
      <c r="O7456" s="1703"/>
      <c r="V7456" s="1703"/>
      <c r="X7456" s="1703"/>
    </row>
    <row r="7457" spans="15:24" x14ac:dyDescent="0.55000000000000004">
      <c r="O7457" s="1703"/>
      <c r="V7457" s="1703"/>
      <c r="X7457" s="1703"/>
    </row>
    <row r="7458" spans="15:24" x14ac:dyDescent="0.55000000000000004">
      <c r="O7458" s="1703"/>
      <c r="V7458" s="1703"/>
      <c r="X7458" s="1703"/>
    </row>
    <row r="7459" spans="15:24" x14ac:dyDescent="0.55000000000000004">
      <c r="O7459" s="1703"/>
      <c r="V7459" s="1703"/>
      <c r="X7459" s="1703"/>
    </row>
    <row r="7460" spans="15:24" x14ac:dyDescent="0.55000000000000004">
      <c r="O7460" s="1703"/>
      <c r="V7460" s="1703"/>
      <c r="X7460" s="1703"/>
    </row>
    <row r="7461" spans="15:24" x14ac:dyDescent="0.55000000000000004">
      <c r="O7461" s="1703"/>
      <c r="V7461" s="1703"/>
      <c r="X7461" s="1703"/>
    </row>
    <row r="7462" spans="15:24" x14ac:dyDescent="0.55000000000000004">
      <c r="O7462" s="1703"/>
      <c r="V7462" s="1703"/>
      <c r="X7462" s="1703"/>
    </row>
    <row r="7463" spans="15:24" x14ac:dyDescent="0.55000000000000004">
      <c r="O7463" s="1703"/>
      <c r="V7463" s="1703"/>
      <c r="X7463" s="1703"/>
    </row>
    <row r="7464" spans="15:24" x14ac:dyDescent="0.55000000000000004">
      <c r="O7464" s="1703"/>
      <c r="V7464" s="1703"/>
      <c r="X7464" s="1703"/>
    </row>
    <row r="7465" spans="15:24" x14ac:dyDescent="0.55000000000000004">
      <c r="O7465" s="1703"/>
      <c r="V7465" s="1703"/>
      <c r="X7465" s="1703"/>
    </row>
    <row r="7466" spans="15:24" x14ac:dyDescent="0.55000000000000004">
      <c r="O7466" s="1703"/>
      <c r="V7466" s="1703"/>
      <c r="X7466" s="1703"/>
    </row>
    <row r="7467" spans="15:24" x14ac:dyDescent="0.55000000000000004">
      <c r="O7467" s="1703"/>
      <c r="V7467" s="1703"/>
      <c r="X7467" s="1703"/>
    </row>
    <row r="7468" spans="15:24" x14ac:dyDescent="0.55000000000000004">
      <c r="O7468" s="1703"/>
      <c r="V7468" s="1703"/>
      <c r="X7468" s="1703"/>
    </row>
    <row r="7469" spans="15:24" x14ac:dyDescent="0.55000000000000004">
      <c r="O7469" s="1703"/>
      <c r="V7469" s="1703"/>
      <c r="X7469" s="1703"/>
    </row>
    <row r="7470" spans="15:24" x14ac:dyDescent="0.55000000000000004">
      <c r="O7470" s="1703"/>
      <c r="V7470" s="1703"/>
      <c r="X7470" s="1703"/>
    </row>
    <row r="7471" spans="15:24" x14ac:dyDescent="0.55000000000000004">
      <c r="O7471" s="1703"/>
      <c r="V7471" s="1703"/>
      <c r="X7471" s="1703"/>
    </row>
    <row r="7472" spans="15:24" x14ac:dyDescent="0.55000000000000004">
      <c r="O7472" s="1703"/>
      <c r="V7472" s="1703"/>
      <c r="X7472" s="1703"/>
    </row>
    <row r="7473" spans="15:24" x14ac:dyDescent="0.55000000000000004">
      <c r="O7473" s="1703"/>
      <c r="V7473" s="1703"/>
      <c r="X7473" s="1703"/>
    </row>
    <row r="7474" spans="15:24" x14ac:dyDescent="0.55000000000000004">
      <c r="O7474" s="1703"/>
      <c r="V7474" s="1703"/>
      <c r="X7474" s="1703"/>
    </row>
    <row r="7475" spans="15:24" x14ac:dyDescent="0.55000000000000004">
      <c r="O7475" s="1703"/>
      <c r="V7475" s="1703"/>
      <c r="X7475" s="1703"/>
    </row>
    <row r="7476" spans="15:24" x14ac:dyDescent="0.55000000000000004">
      <c r="O7476" s="1703"/>
      <c r="V7476" s="1703"/>
      <c r="X7476" s="1703"/>
    </row>
    <row r="7477" spans="15:24" x14ac:dyDescent="0.55000000000000004">
      <c r="O7477" s="1703"/>
      <c r="V7477" s="1703"/>
      <c r="X7477" s="1703"/>
    </row>
    <row r="7478" spans="15:24" x14ac:dyDescent="0.55000000000000004">
      <c r="O7478" s="1703"/>
      <c r="V7478" s="1703"/>
      <c r="X7478" s="1703"/>
    </row>
    <row r="7479" spans="15:24" x14ac:dyDescent="0.55000000000000004">
      <c r="O7479" s="1703"/>
      <c r="V7479" s="1703"/>
      <c r="X7479" s="1703"/>
    </row>
    <row r="7480" spans="15:24" x14ac:dyDescent="0.55000000000000004">
      <c r="O7480" s="1703"/>
      <c r="V7480" s="1703"/>
      <c r="X7480" s="1703"/>
    </row>
    <row r="7481" spans="15:24" x14ac:dyDescent="0.55000000000000004">
      <c r="O7481" s="1703"/>
      <c r="V7481" s="1703"/>
      <c r="X7481" s="1703"/>
    </row>
    <row r="7482" spans="15:24" x14ac:dyDescent="0.55000000000000004">
      <c r="O7482" s="1703"/>
      <c r="V7482" s="1703"/>
      <c r="X7482" s="1703"/>
    </row>
    <row r="7483" spans="15:24" x14ac:dyDescent="0.55000000000000004">
      <c r="O7483" s="1703"/>
      <c r="V7483" s="1703"/>
      <c r="X7483" s="1703"/>
    </row>
    <row r="7484" spans="15:24" x14ac:dyDescent="0.55000000000000004">
      <c r="O7484" s="1703"/>
      <c r="V7484" s="1703"/>
      <c r="X7484" s="1703"/>
    </row>
    <row r="7485" spans="15:24" x14ac:dyDescent="0.55000000000000004">
      <c r="O7485" s="1703"/>
      <c r="V7485" s="1703"/>
      <c r="X7485" s="1703"/>
    </row>
    <row r="7486" spans="15:24" x14ac:dyDescent="0.55000000000000004">
      <c r="O7486" s="1703"/>
      <c r="V7486" s="1703"/>
      <c r="X7486" s="1703"/>
    </row>
    <row r="7487" spans="15:24" x14ac:dyDescent="0.55000000000000004">
      <c r="O7487" s="1703"/>
      <c r="V7487" s="1703"/>
      <c r="X7487" s="1703"/>
    </row>
    <row r="7488" spans="15:24" x14ac:dyDescent="0.55000000000000004">
      <c r="O7488" s="1703"/>
      <c r="V7488" s="1703"/>
      <c r="X7488" s="1703"/>
    </row>
    <row r="7489" spans="15:24" x14ac:dyDescent="0.55000000000000004">
      <c r="O7489" s="1703"/>
      <c r="V7489" s="1703"/>
      <c r="X7489" s="1703"/>
    </row>
    <row r="7490" spans="15:24" x14ac:dyDescent="0.55000000000000004">
      <c r="O7490" s="1703"/>
      <c r="V7490" s="1703"/>
      <c r="X7490" s="1703"/>
    </row>
    <row r="7491" spans="15:24" x14ac:dyDescent="0.55000000000000004">
      <c r="O7491" s="1703"/>
      <c r="V7491" s="1703"/>
      <c r="X7491" s="1703"/>
    </row>
    <row r="7492" spans="15:24" x14ac:dyDescent="0.55000000000000004">
      <c r="O7492" s="1703"/>
      <c r="V7492" s="1703"/>
      <c r="X7492" s="1703"/>
    </row>
    <row r="7493" spans="15:24" x14ac:dyDescent="0.55000000000000004">
      <c r="O7493" s="1703"/>
      <c r="V7493" s="1703"/>
      <c r="X7493" s="1703"/>
    </row>
    <row r="7494" spans="15:24" x14ac:dyDescent="0.55000000000000004">
      <c r="O7494" s="1703"/>
      <c r="V7494" s="1703"/>
      <c r="X7494" s="1703"/>
    </row>
    <row r="7495" spans="15:24" x14ac:dyDescent="0.55000000000000004">
      <c r="O7495" s="1703"/>
      <c r="V7495" s="1703"/>
      <c r="X7495" s="1703"/>
    </row>
    <row r="7496" spans="15:24" x14ac:dyDescent="0.55000000000000004">
      <c r="O7496" s="1703"/>
      <c r="V7496" s="1703"/>
      <c r="X7496" s="1703"/>
    </row>
    <row r="7497" spans="15:24" x14ac:dyDescent="0.55000000000000004">
      <c r="O7497" s="1703"/>
      <c r="V7497" s="1703"/>
      <c r="X7497" s="1703"/>
    </row>
    <row r="7498" spans="15:24" x14ac:dyDescent="0.55000000000000004">
      <c r="O7498" s="1703"/>
      <c r="V7498" s="1703"/>
      <c r="X7498" s="1703"/>
    </row>
    <row r="7499" spans="15:24" x14ac:dyDescent="0.55000000000000004">
      <c r="O7499" s="1703"/>
      <c r="V7499" s="1703"/>
      <c r="X7499" s="1703"/>
    </row>
    <row r="7500" spans="15:24" x14ac:dyDescent="0.55000000000000004">
      <c r="O7500" s="1703"/>
      <c r="V7500" s="1703"/>
      <c r="X7500" s="1703"/>
    </row>
    <row r="7501" spans="15:24" x14ac:dyDescent="0.55000000000000004">
      <c r="O7501" s="1703"/>
      <c r="V7501" s="1703"/>
      <c r="X7501" s="1703"/>
    </row>
    <row r="7502" spans="15:24" x14ac:dyDescent="0.55000000000000004">
      <c r="O7502" s="1703"/>
      <c r="V7502" s="1703"/>
      <c r="X7502" s="1703"/>
    </row>
    <row r="7503" spans="15:24" x14ac:dyDescent="0.55000000000000004">
      <c r="O7503" s="1703"/>
      <c r="V7503" s="1703"/>
      <c r="X7503" s="1703"/>
    </row>
    <row r="7504" spans="15:24" x14ac:dyDescent="0.55000000000000004">
      <c r="O7504" s="1703"/>
      <c r="V7504" s="1703"/>
      <c r="X7504" s="1703"/>
    </row>
    <row r="7505" spans="15:24" x14ac:dyDescent="0.55000000000000004">
      <c r="O7505" s="1703"/>
      <c r="V7505" s="1703"/>
      <c r="X7505" s="1703"/>
    </row>
    <row r="7506" spans="15:24" x14ac:dyDescent="0.55000000000000004">
      <c r="O7506" s="1703"/>
      <c r="V7506" s="1703"/>
      <c r="X7506" s="1703"/>
    </row>
    <row r="7507" spans="15:24" x14ac:dyDescent="0.55000000000000004">
      <c r="O7507" s="1703"/>
      <c r="V7507" s="1703"/>
      <c r="X7507" s="1703"/>
    </row>
    <row r="7508" spans="15:24" x14ac:dyDescent="0.55000000000000004">
      <c r="O7508" s="1703"/>
      <c r="V7508" s="1703"/>
      <c r="X7508" s="1703"/>
    </row>
    <row r="7509" spans="15:24" x14ac:dyDescent="0.55000000000000004">
      <c r="O7509" s="1703"/>
      <c r="V7509" s="1703"/>
      <c r="X7509" s="1703"/>
    </row>
    <row r="7510" spans="15:24" x14ac:dyDescent="0.55000000000000004">
      <c r="O7510" s="1703"/>
      <c r="V7510" s="1703"/>
      <c r="X7510" s="1703"/>
    </row>
    <row r="7511" spans="15:24" x14ac:dyDescent="0.55000000000000004">
      <c r="O7511" s="1703"/>
      <c r="V7511" s="1703"/>
      <c r="X7511" s="1703"/>
    </row>
    <row r="7512" spans="15:24" x14ac:dyDescent="0.55000000000000004">
      <c r="O7512" s="1703"/>
      <c r="V7512" s="1703"/>
      <c r="X7512" s="1703"/>
    </row>
    <row r="7513" spans="15:24" x14ac:dyDescent="0.55000000000000004">
      <c r="O7513" s="1703"/>
      <c r="V7513" s="1703"/>
      <c r="X7513" s="1703"/>
    </row>
    <row r="7514" spans="15:24" x14ac:dyDescent="0.55000000000000004">
      <c r="O7514" s="1703"/>
      <c r="V7514" s="1703"/>
      <c r="X7514" s="1703"/>
    </row>
    <row r="7515" spans="15:24" x14ac:dyDescent="0.55000000000000004">
      <c r="O7515" s="1703"/>
      <c r="V7515" s="1703"/>
      <c r="X7515" s="1703"/>
    </row>
    <row r="7516" spans="15:24" x14ac:dyDescent="0.55000000000000004">
      <c r="O7516" s="1703"/>
      <c r="V7516" s="1703"/>
      <c r="X7516" s="1703"/>
    </row>
    <row r="7517" spans="15:24" x14ac:dyDescent="0.55000000000000004">
      <c r="O7517" s="1703"/>
      <c r="V7517" s="1703"/>
      <c r="X7517" s="1703"/>
    </row>
    <row r="7518" spans="15:24" x14ac:dyDescent="0.55000000000000004">
      <c r="O7518" s="1703"/>
      <c r="V7518" s="1703"/>
      <c r="X7518" s="1703"/>
    </row>
    <row r="7519" spans="15:24" x14ac:dyDescent="0.55000000000000004">
      <c r="O7519" s="1703"/>
      <c r="V7519" s="1703"/>
      <c r="X7519" s="1703"/>
    </row>
    <row r="7520" spans="15:24" x14ac:dyDescent="0.55000000000000004">
      <c r="O7520" s="1703"/>
      <c r="V7520" s="1703"/>
      <c r="X7520" s="1703"/>
    </row>
    <row r="7521" spans="15:24" x14ac:dyDescent="0.55000000000000004">
      <c r="O7521" s="1703"/>
      <c r="V7521" s="1703"/>
      <c r="X7521" s="1703"/>
    </row>
    <row r="7522" spans="15:24" x14ac:dyDescent="0.55000000000000004">
      <c r="O7522" s="1703"/>
      <c r="V7522" s="1703"/>
      <c r="X7522" s="1703"/>
    </row>
    <row r="7523" spans="15:24" x14ac:dyDescent="0.55000000000000004">
      <c r="O7523" s="1703"/>
      <c r="V7523" s="1703"/>
      <c r="X7523" s="1703"/>
    </row>
    <row r="7524" spans="15:24" x14ac:dyDescent="0.55000000000000004">
      <c r="O7524" s="1703"/>
      <c r="V7524" s="1703"/>
      <c r="X7524" s="1703"/>
    </row>
    <row r="7525" spans="15:24" x14ac:dyDescent="0.55000000000000004">
      <c r="O7525" s="1703"/>
      <c r="V7525" s="1703"/>
      <c r="X7525" s="1703"/>
    </row>
    <row r="7526" spans="15:24" x14ac:dyDescent="0.55000000000000004">
      <c r="O7526" s="1703"/>
      <c r="V7526" s="1703"/>
      <c r="X7526" s="1703"/>
    </row>
    <row r="7527" spans="15:24" x14ac:dyDescent="0.55000000000000004">
      <c r="O7527" s="1703"/>
      <c r="V7527" s="1703"/>
      <c r="X7527" s="1703"/>
    </row>
    <row r="7528" spans="15:24" x14ac:dyDescent="0.55000000000000004">
      <c r="O7528" s="1703"/>
      <c r="V7528" s="1703"/>
      <c r="X7528" s="1703"/>
    </row>
    <row r="7529" spans="15:24" x14ac:dyDescent="0.55000000000000004">
      <c r="O7529" s="1703"/>
      <c r="V7529" s="1703"/>
      <c r="X7529" s="1703"/>
    </row>
    <row r="7530" spans="15:24" x14ac:dyDescent="0.55000000000000004">
      <c r="O7530" s="1703"/>
      <c r="V7530" s="1703"/>
      <c r="X7530" s="1703"/>
    </row>
    <row r="7531" spans="15:24" x14ac:dyDescent="0.55000000000000004">
      <c r="O7531" s="1703"/>
      <c r="V7531" s="1703"/>
      <c r="X7531" s="1703"/>
    </row>
    <row r="7532" spans="15:24" x14ac:dyDescent="0.55000000000000004">
      <c r="O7532" s="1703"/>
      <c r="V7532" s="1703"/>
      <c r="X7532" s="1703"/>
    </row>
    <row r="7533" spans="15:24" x14ac:dyDescent="0.55000000000000004">
      <c r="O7533" s="1703"/>
      <c r="V7533" s="1703"/>
      <c r="X7533" s="1703"/>
    </row>
    <row r="7534" spans="15:24" x14ac:dyDescent="0.55000000000000004">
      <c r="O7534" s="1703"/>
      <c r="V7534" s="1703"/>
      <c r="X7534" s="1703"/>
    </row>
    <row r="7535" spans="15:24" x14ac:dyDescent="0.55000000000000004">
      <c r="O7535" s="1703"/>
      <c r="V7535" s="1703"/>
      <c r="X7535" s="1703"/>
    </row>
    <row r="7536" spans="15:24" x14ac:dyDescent="0.55000000000000004">
      <c r="O7536" s="1703"/>
      <c r="V7536" s="1703"/>
      <c r="X7536" s="1703"/>
    </row>
    <row r="7537" spans="15:24" x14ac:dyDescent="0.55000000000000004">
      <c r="O7537" s="1703"/>
      <c r="V7537" s="1703"/>
      <c r="X7537" s="1703"/>
    </row>
    <row r="7538" spans="15:24" x14ac:dyDescent="0.55000000000000004">
      <c r="O7538" s="1703"/>
      <c r="V7538" s="1703"/>
      <c r="X7538" s="1703"/>
    </row>
    <row r="7539" spans="15:24" x14ac:dyDescent="0.55000000000000004">
      <c r="O7539" s="1703"/>
      <c r="V7539" s="1703"/>
      <c r="X7539" s="1703"/>
    </row>
    <row r="7540" spans="15:24" x14ac:dyDescent="0.55000000000000004">
      <c r="O7540" s="1703"/>
      <c r="V7540" s="1703"/>
      <c r="X7540" s="1703"/>
    </row>
    <row r="7541" spans="15:24" x14ac:dyDescent="0.55000000000000004">
      <c r="O7541" s="1703"/>
      <c r="V7541" s="1703"/>
      <c r="X7541" s="1703"/>
    </row>
    <row r="7542" spans="15:24" x14ac:dyDescent="0.55000000000000004">
      <c r="O7542" s="1703"/>
      <c r="V7542" s="1703"/>
      <c r="X7542" s="1703"/>
    </row>
    <row r="7543" spans="15:24" x14ac:dyDescent="0.55000000000000004">
      <c r="O7543" s="1703"/>
      <c r="V7543" s="1703"/>
      <c r="X7543" s="1703"/>
    </row>
    <row r="7544" spans="15:24" x14ac:dyDescent="0.55000000000000004">
      <c r="O7544" s="1703"/>
      <c r="V7544" s="1703"/>
      <c r="X7544" s="1703"/>
    </row>
    <row r="7545" spans="15:24" x14ac:dyDescent="0.55000000000000004">
      <c r="O7545" s="1703"/>
      <c r="V7545" s="1703"/>
      <c r="X7545" s="1703"/>
    </row>
    <row r="7546" spans="15:24" x14ac:dyDescent="0.55000000000000004">
      <c r="O7546" s="1703"/>
      <c r="V7546" s="1703"/>
      <c r="X7546" s="1703"/>
    </row>
    <row r="7547" spans="15:24" x14ac:dyDescent="0.55000000000000004">
      <c r="O7547" s="1703"/>
      <c r="V7547" s="1703"/>
      <c r="X7547" s="1703"/>
    </row>
    <row r="7548" spans="15:24" x14ac:dyDescent="0.55000000000000004">
      <c r="O7548" s="1703"/>
      <c r="V7548" s="1703"/>
      <c r="X7548" s="1703"/>
    </row>
    <row r="7549" spans="15:24" x14ac:dyDescent="0.55000000000000004">
      <c r="O7549" s="1703"/>
      <c r="V7549" s="1703"/>
      <c r="X7549" s="1703"/>
    </row>
    <row r="7550" spans="15:24" x14ac:dyDescent="0.55000000000000004">
      <c r="O7550" s="1703"/>
      <c r="V7550" s="1703"/>
      <c r="X7550" s="1703"/>
    </row>
    <row r="7551" spans="15:24" x14ac:dyDescent="0.55000000000000004">
      <c r="O7551" s="1703"/>
      <c r="V7551" s="1703"/>
      <c r="X7551" s="1703"/>
    </row>
    <row r="7552" spans="15:24" x14ac:dyDescent="0.55000000000000004">
      <c r="O7552" s="1703"/>
      <c r="V7552" s="1703"/>
      <c r="X7552" s="1703"/>
    </row>
    <row r="7553" spans="15:24" x14ac:dyDescent="0.55000000000000004">
      <c r="O7553" s="1703"/>
      <c r="V7553" s="1703"/>
      <c r="X7553" s="1703"/>
    </row>
    <row r="7554" spans="15:24" x14ac:dyDescent="0.55000000000000004">
      <c r="O7554" s="1703"/>
      <c r="V7554" s="1703"/>
      <c r="X7554" s="1703"/>
    </row>
    <row r="7555" spans="15:24" x14ac:dyDescent="0.55000000000000004">
      <c r="O7555" s="1703"/>
      <c r="V7555" s="1703"/>
      <c r="X7555" s="1703"/>
    </row>
    <row r="7556" spans="15:24" x14ac:dyDescent="0.55000000000000004">
      <c r="O7556" s="1703"/>
      <c r="V7556" s="1703"/>
      <c r="X7556" s="1703"/>
    </row>
    <row r="7557" spans="15:24" x14ac:dyDescent="0.55000000000000004">
      <c r="O7557" s="1703"/>
      <c r="V7557" s="1703"/>
      <c r="X7557" s="1703"/>
    </row>
    <row r="7558" spans="15:24" x14ac:dyDescent="0.55000000000000004">
      <c r="O7558" s="1703"/>
      <c r="V7558" s="1703"/>
      <c r="X7558" s="1703"/>
    </row>
    <row r="7559" spans="15:24" x14ac:dyDescent="0.55000000000000004">
      <c r="O7559" s="1703"/>
      <c r="V7559" s="1703"/>
      <c r="X7559" s="1703"/>
    </row>
    <row r="7560" spans="15:24" x14ac:dyDescent="0.55000000000000004">
      <c r="O7560" s="1703"/>
      <c r="V7560" s="1703"/>
      <c r="X7560" s="1703"/>
    </row>
    <row r="7561" spans="15:24" x14ac:dyDescent="0.55000000000000004">
      <c r="O7561" s="1703"/>
      <c r="V7561" s="1703"/>
      <c r="X7561" s="1703"/>
    </row>
    <row r="7562" spans="15:24" x14ac:dyDescent="0.55000000000000004">
      <c r="O7562" s="1703"/>
      <c r="V7562" s="1703"/>
      <c r="X7562" s="1703"/>
    </row>
    <row r="7563" spans="15:24" x14ac:dyDescent="0.55000000000000004">
      <c r="O7563" s="1703"/>
      <c r="V7563" s="1703"/>
      <c r="X7563" s="1703"/>
    </row>
    <row r="7564" spans="15:24" x14ac:dyDescent="0.55000000000000004">
      <c r="O7564" s="1703"/>
      <c r="V7564" s="1703"/>
      <c r="X7564" s="1703"/>
    </row>
    <row r="7565" spans="15:24" x14ac:dyDescent="0.55000000000000004">
      <c r="O7565" s="1703"/>
      <c r="V7565" s="1703"/>
      <c r="X7565" s="1703"/>
    </row>
    <row r="7566" spans="15:24" x14ac:dyDescent="0.55000000000000004">
      <c r="O7566" s="1703"/>
      <c r="V7566" s="1703"/>
      <c r="X7566" s="1703"/>
    </row>
    <row r="7567" spans="15:24" x14ac:dyDescent="0.55000000000000004">
      <c r="O7567" s="1703"/>
      <c r="V7567" s="1703"/>
      <c r="X7567" s="1703"/>
    </row>
    <row r="7568" spans="15:24" x14ac:dyDescent="0.55000000000000004">
      <c r="O7568" s="1703"/>
      <c r="V7568" s="1703"/>
      <c r="X7568" s="1703"/>
    </row>
    <row r="7569" spans="15:24" x14ac:dyDescent="0.55000000000000004">
      <c r="O7569" s="1703"/>
      <c r="V7569" s="1703"/>
      <c r="X7569" s="1703"/>
    </row>
    <row r="7570" spans="15:24" x14ac:dyDescent="0.55000000000000004">
      <c r="O7570" s="1703"/>
      <c r="V7570" s="1703"/>
      <c r="X7570" s="1703"/>
    </row>
    <row r="7571" spans="15:24" x14ac:dyDescent="0.55000000000000004">
      <c r="O7571" s="1703"/>
      <c r="V7571" s="1703"/>
      <c r="X7571" s="1703"/>
    </row>
    <row r="7572" spans="15:24" x14ac:dyDescent="0.55000000000000004">
      <c r="O7572" s="1703"/>
      <c r="V7572" s="1703"/>
      <c r="X7572" s="1703"/>
    </row>
    <row r="7573" spans="15:24" x14ac:dyDescent="0.55000000000000004">
      <c r="O7573" s="1703"/>
      <c r="V7573" s="1703"/>
      <c r="X7573" s="1703"/>
    </row>
    <row r="7574" spans="15:24" x14ac:dyDescent="0.55000000000000004">
      <c r="O7574" s="1703"/>
      <c r="V7574" s="1703"/>
      <c r="X7574" s="1703"/>
    </row>
    <row r="7575" spans="15:24" x14ac:dyDescent="0.55000000000000004">
      <c r="O7575" s="1703"/>
      <c r="V7575" s="1703"/>
      <c r="X7575" s="1703"/>
    </row>
    <row r="7576" spans="15:24" x14ac:dyDescent="0.55000000000000004">
      <c r="O7576" s="1703"/>
      <c r="V7576" s="1703"/>
      <c r="X7576" s="1703"/>
    </row>
    <row r="7577" spans="15:24" x14ac:dyDescent="0.55000000000000004">
      <c r="O7577" s="1703"/>
      <c r="V7577" s="1703"/>
      <c r="X7577" s="1703"/>
    </row>
    <row r="7578" spans="15:24" x14ac:dyDescent="0.55000000000000004">
      <c r="O7578" s="1703"/>
      <c r="V7578" s="1703"/>
      <c r="X7578" s="1703"/>
    </row>
    <row r="7579" spans="15:24" x14ac:dyDescent="0.55000000000000004">
      <c r="O7579" s="1703"/>
      <c r="V7579" s="1703"/>
      <c r="X7579" s="1703"/>
    </row>
    <row r="7580" spans="15:24" x14ac:dyDescent="0.55000000000000004">
      <c r="O7580" s="1703"/>
      <c r="V7580" s="1703"/>
      <c r="X7580" s="1703"/>
    </row>
    <row r="7581" spans="15:24" x14ac:dyDescent="0.55000000000000004">
      <c r="O7581" s="1703"/>
      <c r="V7581" s="1703"/>
      <c r="X7581" s="1703"/>
    </row>
    <row r="7582" spans="15:24" x14ac:dyDescent="0.55000000000000004">
      <c r="O7582" s="1703"/>
      <c r="V7582" s="1703"/>
      <c r="X7582" s="1703"/>
    </row>
    <row r="7583" spans="15:24" x14ac:dyDescent="0.55000000000000004">
      <c r="O7583" s="1703"/>
      <c r="V7583" s="1703"/>
      <c r="X7583" s="1703"/>
    </row>
    <row r="7584" spans="15:24" x14ac:dyDescent="0.55000000000000004">
      <c r="O7584" s="1703"/>
      <c r="V7584" s="1703"/>
      <c r="X7584" s="1703"/>
    </row>
    <row r="7585" spans="15:24" x14ac:dyDescent="0.55000000000000004">
      <c r="O7585" s="1703"/>
      <c r="V7585" s="1703"/>
      <c r="X7585" s="1703"/>
    </row>
    <row r="7586" spans="15:24" x14ac:dyDescent="0.55000000000000004">
      <c r="O7586" s="1703"/>
      <c r="V7586" s="1703"/>
      <c r="X7586" s="1703"/>
    </row>
    <row r="7587" spans="15:24" x14ac:dyDescent="0.55000000000000004">
      <c r="O7587" s="1703"/>
      <c r="V7587" s="1703"/>
      <c r="X7587" s="1703"/>
    </row>
    <row r="7588" spans="15:24" x14ac:dyDescent="0.55000000000000004">
      <c r="O7588" s="1703"/>
      <c r="V7588" s="1703"/>
      <c r="X7588" s="1703"/>
    </row>
    <row r="7589" spans="15:24" x14ac:dyDescent="0.55000000000000004">
      <c r="O7589" s="1703"/>
      <c r="V7589" s="1703"/>
      <c r="X7589" s="1703"/>
    </row>
    <row r="7590" spans="15:24" x14ac:dyDescent="0.55000000000000004">
      <c r="O7590" s="1703"/>
      <c r="V7590" s="1703"/>
      <c r="X7590" s="1703"/>
    </row>
    <row r="7591" spans="15:24" x14ac:dyDescent="0.55000000000000004">
      <c r="O7591" s="1703"/>
      <c r="V7591" s="1703"/>
      <c r="X7591" s="1703"/>
    </row>
    <row r="7592" spans="15:24" x14ac:dyDescent="0.55000000000000004">
      <c r="O7592" s="1703"/>
      <c r="V7592" s="1703"/>
      <c r="X7592" s="1703"/>
    </row>
    <row r="7593" spans="15:24" x14ac:dyDescent="0.55000000000000004">
      <c r="O7593" s="1703"/>
      <c r="V7593" s="1703"/>
      <c r="X7593" s="1703"/>
    </row>
    <row r="7594" spans="15:24" x14ac:dyDescent="0.55000000000000004">
      <c r="O7594" s="1703"/>
      <c r="V7594" s="1703"/>
      <c r="X7594" s="1703"/>
    </row>
    <row r="7595" spans="15:24" x14ac:dyDescent="0.55000000000000004">
      <c r="O7595" s="1703"/>
      <c r="V7595" s="1703"/>
      <c r="X7595" s="1703"/>
    </row>
    <row r="7596" spans="15:24" x14ac:dyDescent="0.55000000000000004">
      <c r="O7596" s="1703"/>
      <c r="V7596" s="1703"/>
      <c r="X7596" s="1703"/>
    </row>
    <row r="7597" spans="15:24" x14ac:dyDescent="0.55000000000000004">
      <c r="O7597" s="1703"/>
      <c r="V7597" s="1703"/>
      <c r="X7597" s="1703"/>
    </row>
    <row r="7598" spans="15:24" x14ac:dyDescent="0.55000000000000004">
      <c r="O7598" s="1703"/>
      <c r="V7598" s="1703"/>
      <c r="X7598" s="1703"/>
    </row>
    <row r="7599" spans="15:24" x14ac:dyDescent="0.55000000000000004">
      <c r="O7599" s="1703"/>
      <c r="V7599" s="1703"/>
      <c r="X7599" s="1703"/>
    </row>
    <row r="7600" spans="15:24" x14ac:dyDescent="0.55000000000000004">
      <c r="O7600" s="1703"/>
      <c r="V7600" s="1703"/>
      <c r="X7600" s="1703"/>
    </row>
    <row r="7601" spans="15:24" x14ac:dyDescent="0.55000000000000004">
      <c r="O7601" s="1703"/>
      <c r="V7601" s="1703"/>
      <c r="X7601" s="1703"/>
    </row>
    <row r="7602" spans="15:24" x14ac:dyDescent="0.55000000000000004">
      <c r="O7602" s="1703"/>
      <c r="V7602" s="1703"/>
      <c r="X7602" s="1703"/>
    </row>
    <row r="7603" spans="15:24" x14ac:dyDescent="0.55000000000000004">
      <c r="O7603" s="1703"/>
      <c r="V7603" s="1703"/>
      <c r="X7603" s="1703"/>
    </row>
    <row r="7604" spans="15:24" x14ac:dyDescent="0.55000000000000004">
      <c r="O7604" s="1703"/>
      <c r="V7604" s="1703"/>
      <c r="X7604" s="1703"/>
    </row>
    <row r="7605" spans="15:24" x14ac:dyDescent="0.55000000000000004">
      <c r="O7605" s="1703"/>
      <c r="V7605" s="1703"/>
      <c r="X7605" s="1703"/>
    </row>
    <row r="7606" spans="15:24" x14ac:dyDescent="0.55000000000000004">
      <c r="O7606" s="1703"/>
      <c r="V7606" s="1703"/>
      <c r="X7606" s="1703"/>
    </row>
    <row r="7607" spans="15:24" x14ac:dyDescent="0.55000000000000004">
      <c r="O7607" s="1703"/>
      <c r="V7607" s="1703"/>
      <c r="X7607" s="1703"/>
    </row>
    <row r="7608" spans="15:24" x14ac:dyDescent="0.55000000000000004">
      <c r="O7608" s="1703"/>
      <c r="V7608" s="1703"/>
      <c r="X7608" s="1703"/>
    </row>
    <row r="7609" spans="15:24" x14ac:dyDescent="0.55000000000000004">
      <c r="O7609" s="1703"/>
      <c r="V7609" s="1703"/>
      <c r="X7609" s="1703"/>
    </row>
    <row r="7610" spans="15:24" x14ac:dyDescent="0.55000000000000004">
      <c r="O7610" s="1703"/>
      <c r="V7610" s="1703"/>
      <c r="X7610" s="1703"/>
    </row>
    <row r="7611" spans="15:24" x14ac:dyDescent="0.55000000000000004">
      <c r="O7611" s="1703"/>
      <c r="V7611" s="1703"/>
      <c r="X7611" s="1703"/>
    </row>
    <row r="7612" spans="15:24" x14ac:dyDescent="0.55000000000000004">
      <c r="O7612" s="1703"/>
      <c r="V7612" s="1703"/>
      <c r="X7612" s="1703"/>
    </row>
    <row r="7613" spans="15:24" x14ac:dyDescent="0.55000000000000004">
      <c r="O7613" s="1703"/>
      <c r="V7613" s="1703"/>
      <c r="X7613" s="1703"/>
    </row>
    <row r="7614" spans="15:24" x14ac:dyDescent="0.55000000000000004">
      <c r="O7614" s="1703"/>
      <c r="V7614" s="1703"/>
      <c r="X7614" s="1703"/>
    </row>
    <row r="7615" spans="15:24" x14ac:dyDescent="0.55000000000000004">
      <c r="O7615" s="1703"/>
      <c r="V7615" s="1703"/>
      <c r="X7615" s="1703"/>
    </row>
    <row r="7616" spans="15:24" x14ac:dyDescent="0.55000000000000004">
      <c r="O7616" s="1703"/>
      <c r="V7616" s="1703"/>
      <c r="X7616" s="1703"/>
    </row>
    <row r="7617" spans="15:24" x14ac:dyDescent="0.55000000000000004">
      <c r="O7617" s="1703"/>
      <c r="V7617" s="1703"/>
      <c r="X7617" s="1703"/>
    </row>
    <row r="7618" spans="15:24" x14ac:dyDescent="0.55000000000000004">
      <c r="O7618" s="1703"/>
      <c r="V7618" s="1703"/>
      <c r="X7618" s="1703"/>
    </row>
    <row r="7619" spans="15:24" x14ac:dyDescent="0.55000000000000004">
      <c r="O7619" s="1703"/>
      <c r="V7619" s="1703"/>
      <c r="X7619" s="1703"/>
    </row>
    <row r="7620" spans="15:24" x14ac:dyDescent="0.55000000000000004">
      <c r="O7620" s="1703"/>
      <c r="V7620" s="1703"/>
      <c r="X7620" s="1703"/>
    </row>
    <row r="7621" spans="15:24" x14ac:dyDescent="0.55000000000000004">
      <c r="O7621" s="1703"/>
      <c r="V7621" s="1703"/>
      <c r="X7621" s="1703"/>
    </row>
    <row r="7622" spans="15:24" x14ac:dyDescent="0.55000000000000004">
      <c r="O7622" s="1703"/>
      <c r="V7622" s="1703"/>
      <c r="X7622" s="1703"/>
    </row>
    <row r="7623" spans="15:24" x14ac:dyDescent="0.55000000000000004">
      <c r="O7623" s="1703"/>
      <c r="V7623" s="1703"/>
      <c r="X7623" s="1703"/>
    </row>
    <row r="7624" spans="15:24" x14ac:dyDescent="0.55000000000000004">
      <c r="O7624" s="1703"/>
      <c r="V7624" s="1703"/>
      <c r="X7624" s="1703"/>
    </row>
    <row r="7625" spans="15:24" x14ac:dyDescent="0.55000000000000004">
      <c r="O7625" s="1703"/>
      <c r="V7625" s="1703"/>
      <c r="X7625" s="1703"/>
    </row>
    <row r="7626" spans="15:24" x14ac:dyDescent="0.55000000000000004">
      <c r="O7626" s="1703"/>
      <c r="V7626" s="1703"/>
      <c r="X7626" s="1703"/>
    </row>
    <row r="7627" spans="15:24" x14ac:dyDescent="0.55000000000000004">
      <c r="O7627" s="1703"/>
      <c r="V7627" s="1703"/>
      <c r="X7627" s="1703"/>
    </row>
    <row r="7628" spans="15:24" x14ac:dyDescent="0.55000000000000004">
      <c r="O7628" s="1703"/>
      <c r="V7628" s="1703"/>
      <c r="X7628" s="1703"/>
    </row>
    <row r="7629" spans="15:24" x14ac:dyDescent="0.55000000000000004">
      <c r="O7629" s="1703"/>
      <c r="V7629" s="1703"/>
      <c r="X7629" s="1703"/>
    </row>
    <row r="7630" spans="15:24" x14ac:dyDescent="0.55000000000000004">
      <c r="O7630" s="1703"/>
      <c r="V7630" s="1703"/>
      <c r="X7630" s="1703"/>
    </row>
    <row r="7631" spans="15:24" x14ac:dyDescent="0.55000000000000004">
      <c r="O7631" s="1703"/>
      <c r="V7631" s="1703"/>
      <c r="X7631" s="1703"/>
    </row>
    <row r="7632" spans="15:24" x14ac:dyDescent="0.55000000000000004">
      <c r="O7632" s="1703"/>
      <c r="V7632" s="1703"/>
      <c r="X7632" s="1703"/>
    </row>
    <row r="7633" spans="15:24" x14ac:dyDescent="0.55000000000000004">
      <c r="O7633" s="1703"/>
      <c r="V7633" s="1703"/>
      <c r="X7633" s="1703"/>
    </row>
    <row r="7634" spans="15:24" x14ac:dyDescent="0.55000000000000004">
      <c r="O7634" s="1703"/>
      <c r="V7634" s="1703"/>
      <c r="X7634" s="1703"/>
    </row>
    <row r="7635" spans="15:24" x14ac:dyDescent="0.55000000000000004">
      <c r="O7635" s="1703"/>
      <c r="V7635" s="1703"/>
      <c r="X7635" s="1703"/>
    </row>
    <row r="7636" spans="15:24" x14ac:dyDescent="0.55000000000000004">
      <c r="O7636" s="1703"/>
      <c r="V7636" s="1703"/>
      <c r="X7636" s="1703"/>
    </row>
    <row r="7637" spans="15:24" x14ac:dyDescent="0.55000000000000004">
      <c r="O7637" s="1703"/>
      <c r="V7637" s="1703"/>
      <c r="X7637" s="1703"/>
    </row>
    <row r="7638" spans="15:24" x14ac:dyDescent="0.55000000000000004">
      <c r="O7638" s="1703"/>
      <c r="V7638" s="1703"/>
      <c r="X7638" s="1703"/>
    </row>
    <row r="7639" spans="15:24" x14ac:dyDescent="0.55000000000000004">
      <c r="O7639" s="1703"/>
      <c r="V7639" s="1703"/>
      <c r="X7639" s="1703"/>
    </row>
    <row r="7640" spans="15:24" x14ac:dyDescent="0.55000000000000004">
      <c r="O7640" s="1703"/>
      <c r="V7640" s="1703"/>
      <c r="X7640" s="1703"/>
    </row>
    <row r="7641" spans="15:24" x14ac:dyDescent="0.55000000000000004">
      <c r="O7641" s="1703"/>
      <c r="V7641" s="1703"/>
      <c r="X7641" s="1703"/>
    </row>
    <row r="7642" spans="15:24" x14ac:dyDescent="0.55000000000000004">
      <c r="O7642" s="1703"/>
      <c r="V7642" s="1703"/>
      <c r="X7642" s="1703"/>
    </row>
    <row r="7643" spans="15:24" x14ac:dyDescent="0.55000000000000004">
      <c r="O7643" s="1703"/>
      <c r="V7643" s="1703"/>
      <c r="X7643" s="1703"/>
    </row>
    <row r="7644" spans="15:24" x14ac:dyDescent="0.55000000000000004">
      <c r="O7644" s="1703"/>
      <c r="V7644" s="1703"/>
      <c r="X7644" s="1703"/>
    </row>
    <row r="7645" spans="15:24" x14ac:dyDescent="0.55000000000000004">
      <c r="O7645" s="1703"/>
      <c r="V7645" s="1703"/>
      <c r="X7645" s="1703"/>
    </row>
    <row r="7646" spans="15:24" x14ac:dyDescent="0.55000000000000004">
      <c r="O7646" s="1703"/>
      <c r="V7646" s="1703"/>
      <c r="X7646" s="1703"/>
    </row>
    <row r="7647" spans="15:24" x14ac:dyDescent="0.55000000000000004">
      <c r="O7647" s="1703"/>
      <c r="V7647" s="1703"/>
      <c r="X7647" s="1703"/>
    </row>
    <row r="7648" spans="15:24" x14ac:dyDescent="0.55000000000000004">
      <c r="O7648" s="1703"/>
      <c r="V7648" s="1703"/>
      <c r="X7648" s="1703"/>
    </row>
    <row r="7649" spans="15:24" x14ac:dyDescent="0.55000000000000004">
      <c r="O7649" s="1703"/>
      <c r="V7649" s="1703"/>
      <c r="X7649" s="1703"/>
    </row>
    <row r="7650" spans="15:24" x14ac:dyDescent="0.55000000000000004">
      <c r="O7650" s="1703"/>
      <c r="V7650" s="1703"/>
      <c r="X7650" s="1703"/>
    </row>
    <row r="7651" spans="15:24" x14ac:dyDescent="0.55000000000000004">
      <c r="O7651" s="1703"/>
      <c r="V7651" s="1703"/>
      <c r="X7651" s="1703"/>
    </row>
    <row r="7652" spans="15:24" x14ac:dyDescent="0.55000000000000004">
      <c r="O7652" s="1703"/>
      <c r="V7652" s="1703"/>
      <c r="X7652" s="1703"/>
    </row>
    <row r="7653" spans="15:24" x14ac:dyDescent="0.55000000000000004">
      <c r="O7653" s="1703"/>
      <c r="V7653" s="1703"/>
      <c r="X7653" s="1703"/>
    </row>
    <row r="7654" spans="15:24" x14ac:dyDescent="0.55000000000000004">
      <c r="O7654" s="1703"/>
      <c r="V7654" s="1703"/>
      <c r="X7654" s="1703"/>
    </row>
    <row r="7655" spans="15:24" x14ac:dyDescent="0.55000000000000004">
      <c r="O7655" s="1703"/>
      <c r="V7655" s="1703"/>
      <c r="X7655" s="1703"/>
    </row>
    <row r="7656" spans="15:24" x14ac:dyDescent="0.55000000000000004">
      <c r="O7656" s="1703"/>
      <c r="V7656" s="1703"/>
      <c r="X7656" s="1703"/>
    </row>
    <row r="7657" spans="15:24" x14ac:dyDescent="0.55000000000000004">
      <c r="O7657" s="1703"/>
      <c r="V7657" s="1703"/>
      <c r="X7657" s="1703"/>
    </row>
    <row r="7658" spans="15:24" x14ac:dyDescent="0.55000000000000004">
      <c r="O7658" s="1703"/>
      <c r="V7658" s="1703"/>
      <c r="X7658" s="1703"/>
    </row>
    <row r="7659" spans="15:24" x14ac:dyDescent="0.55000000000000004">
      <c r="O7659" s="1703"/>
      <c r="V7659" s="1703"/>
      <c r="X7659" s="1703"/>
    </row>
    <row r="7660" spans="15:24" x14ac:dyDescent="0.55000000000000004">
      <c r="O7660" s="1703"/>
      <c r="V7660" s="1703"/>
      <c r="X7660" s="1703"/>
    </row>
    <row r="7661" spans="15:24" x14ac:dyDescent="0.55000000000000004">
      <c r="O7661" s="1703"/>
      <c r="V7661" s="1703"/>
      <c r="X7661" s="1703"/>
    </row>
    <row r="7662" spans="15:24" x14ac:dyDescent="0.55000000000000004">
      <c r="O7662" s="1703"/>
      <c r="V7662" s="1703"/>
      <c r="X7662" s="1703"/>
    </row>
    <row r="7663" spans="15:24" x14ac:dyDescent="0.55000000000000004">
      <c r="O7663" s="1703"/>
      <c r="V7663" s="1703"/>
      <c r="X7663" s="1703"/>
    </row>
    <row r="7664" spans="15:24" x14ac:dyDescent="0.55000000000000004">
      <c r="O7664" s="1703"/>
      <c r="V7664" s="1703"/>
      <c r="X7664" s="1703"/>
    </row>
    <row r="7665" spans="15:24" x14ac:dyDescent="0.55000000000000004">
      <c r="O7665" s="1703"/>
      <c r="V7665" s="1703"/>
      <c r="X7665" s="1703"/>
    </row>
    <row r="7666" spans="15:24" x14ac:dyDescent="0.55000000000000004">
      <c r="O7666" s="1703"/>
      <c r="V7666" s="1703"/>
      <c r="X7666" s="1703"/>
    </row>
    <row r="7667" spans="15:24" x14ac:dyDescent="0.55000000000000004">
      <c r="O7667" s="1703"/>
      <c r="V7667" s="1703"/>
      <c r="X7667" s="1703"/>
    </row>
    <row r="7668" spans="15:24" x14ac:dyDescent="0.55000000000000004">
      <c r="O7668" s="1703"/>
      <c r="V7668" s="1703"/>
      <c r="X7668" s="1703"/>
    </row>
    <row r="7669" spans="15:24" x14ac:dyDescent="0.55000000000000004">
      <c r="O7669" s="1703"/>
      <c r="V7669" s="1703"/>
      <c r="X7669" s="1703"/>
    </row>
    <row r="7670" spans="15:24" x14ac:dyDescent="0.55000000000000004">
      <c r="O7670" s="1703"/>
      <c r="V7670" s="1703"/>
      <c r="X7670" s="1703"/>
    </row>
    <row r="7671" spans="15:24" x14ac:dyDescent="0.55000000000000004">
      <c r="O7671" s="1703"/>
      <c r="V7671" s="1703"/>
      <c r="X7671" s="1703"/>
    </row>
    <row r="7672" spans="15:24" x14ac:dyDescent="0.55000000000000004">
      <c r="O7672" s="1703"/>
      <c r="V7672" s="1703"/>
      <c r="X7672" s="1703"/>
    </row>
    <row r="7673" spans="15:24" x14ac:dyDescent="0.55000000000000004">
      <c r="O7673" s="1703"/>
      <c r="V7673" s="1703"/>
      <c r="X7673" s="1703"/>
    </row>
    <row r="7674" spans="15:24" x14ac:dyDescent="0.55000000000000004">
      <c r="O7674" s="1703"/>
      <c r="V7674" s="1703"/>
      <c r="X7674" s="1703"/>
    </row>
    <row r="7675" spans="15:24" x14ac:dyDescent="0.55000000000000004">
      <c r="O7675" s="1703"/>
      <c r="V7675" s="1703"/>
      <c r="X7675" s="1703"/>
    </row>
    <row r="7676" spans="15:24" x14ac:dyDescent="0.55000000000000004">
      <c r="O7676" s="1703"/>
      <c r="V7676" s="1703"/>
      <c r="X7676" s="1703"/>
    </row>
    <row r="7677" spans="15:24" x14ac:dyDescent="0.55000000000000004">
      <c r="O7677" s="1703"/>
      <c r="V7677" s="1703"/>
      <c r="X7677" s="1703"/>
    </row>
    <row r="7678" spans="15:24" x14ac:dyDescent="0.55000000000000004">
      <c r="O7678" s="1703"/>
      <c r="V7678" s="1703"/>
      <c r="X7678" s="1703"/>
    </row>
    <row r="7679" spans="15:24" x14ac:dyDescent="0.55000000000000004">
      <c r="O7679" s="1703"/>
      <c r="V7679" s="1703"/>
      <c r="X7679" s="1703"/>
    </row>
    <row r="7680" spans="15:24" x14ac:dyDescent="0.55000000000000004">
      <c r="O7680" s="1703"/>
      <c r="V7680" s="1703"/>
      <c r="X7680" s="1703"/>
    </row>
    <row r="7681" spans="15:24" x14ac:dyDescent="0.55000000000000004">
      <c r="O7681" s="1703"/>
      <c r="V7681" s="1703"/>
      <c r="X7681" s="1703"/>
    </row>
    <row r="7682" spans="15:24" x14ac:dyDescent="0.55000000000000004">
      <c r="O7682" s="1703"/>
      <c r="V7682" s="1703"/>
      <c r="X7682" s="1703"/>
    </row>
    <row r="7683" spans="15:24" x14ac:dyDescent="0.55000000000000004">
      <c r="O7683" s="1703"/>
      <c r="V7683" s="1703"/>
      <c r="X7683" s="1703"/>
    </row>
    <row r="7684" spans="15:24" x14ac:dyDescent="0.55000000000000004">
      <c r="O7684" s="1703"/>
      <c r="V7684" s="1703"/>
      <c r="X7684" s="1703"/>
    </row>
    <row r="7685" spans="15:24" x14ac:dyDescent="0.55000000000000004">
      <c r="O7685" s="1703"/>
      <c r="V7685" s="1703"/>
      <c r="X7685" s="1703"/>
    </row>
    <row r="7686" spans="15:24" x14ac:dyDescent="0.55000000000000004">
      <c r="O7686" s="1703"/>
      <c r="V7686" s="1703"/>
      <c r="X7686" s="1703"/>
    </row>
    <row r="7687" spans="15:24" x14ac:dyDescent="0.55000000000000004">
      <c r="O7687" s="1703"/>
      <c r="V7687" s="1703"/>
      <c r="X7687" s="1703"/>
    </row>
    <row r="7688" spans="15:24" x14ac:dyDescent="0.55000000000000004">
      <c r="O7688" s="1703"/>
      <c r="V7688" s="1703"/>
      <c r="X7688" s="1703"/>
    </row>
    <row r="7689" spans="15:24" x14ac:dyDescent="0.55000000000000004">
      <c r="O7689" s="1703"/>
      <c r="V7689" s="1703"/>
      <c r="X7689" s="1703"/>
    </row>
    <row r="7690" spans="15:24" x14ac:dyDescent="0.55000000000000004">
      <c r="O7690" s="1703"/>
      <c r="V7690" s="1703"/>
      <c r="X7690" s="1703"/>
    </row>
    <row r="7691" spans="15:24" x14ac:dyDescent="0.55000000000000004">
      <c r="O7691" s="1703"/>
      <c r="V7691" s="1703"/>
      <c r="X7691" s="1703"/>
    </row>
    <row r="7692" spans="15:24" x14ac:dyDescent="0.55000000000000004">
      <c r="O7692" s="1703"/>
      <c r="V7692" s="1703"/>
      <c r="X7692" s="1703"/>
    </row>
    <row r="7693" spans="15:24" x14ac:dyDescent="0.55000000000000004">
      <c r="O7693" s="1703"/>
      <c r="V7693" s="1703"/>
      <c r="X7693" s="1703"/>
    </row>
    <row r="7694" spans="15:24" x14ac:dyDescent="0.55000000000000004">
      <c r="O7694" s="1703"/>
      <c r="V7694" s="1703"/>
      <c r="X7694" s="1703"/>
    </row>
    <row r="7695" spans="15:24" x14ac:dyDescent="0.55000000000000004">
      <c r="O7695" s="1703"/>
      <c r="V7695" s="1703"/>
      <c r="X7695" s="1703"/>
    </row>
    <row r="7696" spans="15:24" x14ac:dyDescent="0.55000000000000004">
      <c r="O7696" s="1703"/>
      <c r="V7696" s="1703"/>
      <c r="X7696" s="1703"/>
    </row>
    <row r="7697" spans="15:24" x14ac:dyDescent="0.55000000000000004">
      <c r="O7697" s="1703"/>
      <c r="V7697" s="1703"/>
      <c r="X7697" s="1703"/>
    </row>
    <row r="7698" spans="15:24" x14ac:dyDescent="0.55000000000000004">
      <c r="O7698" s="1703"/>
      <c r="V7698" s="1703"/>
      <c r="X7698" s="1703"/>
    </row>
    <row r="7699" spans="15:24" x14ac:dyDescent="0.55000000000000004">
      <c r="O7699" s="1703"/>
      <c r="V7699" s="1703"/>
      <c r="X7699" s="1703"/>
    </row>
    <row r="7700" spans="15:24" x14ac:dyDescent="0.55000000000000004">
      <c r="O7700" s="1703"/>
      <c r="V7700" s="1703"/>
      <c r="X7700" s="1703"/>
    </row>
    <row r="7701" spans="15:24" x14ac:dyDescent="0.55000000000000004">
      <c r="O7701" s="1703"/>
      <c r="V7701" s="1703"/>
      <c r="X7701" s="1703"/>
    </row>
    <row r="7702" spans="15:24" x14ac:dyDescent="0.55000000000000004">
      <c r="O7702" s="1703"/>
      <c r="V7702" s="1703"/>
      <c r="X7702" s="1703"/>
    </row>
    <row r="7703" spans="15:24" x14ac:dyDescent="0.55000000000000004">
      <c r="O7703" s="1703"/>
      <c r="V7703" s="1703"/>
      <c r="X7703" s="1703"/>
    </row>
    <row r="7704" spans="15:24" x14ac:dyDescent="0.55000000000000004">
      <c r="O7704" s="1703"/>
      <c r="V7704" s="1703"/>
      <c r="X7704" s="1703"/>
    </row>
    <row r="7705" spans="15:24" x14ac:dyDescent="0.55000000000000004">
      <c r="O7705" s="1703"/>
      <c r="V7705" s="1703"/>
      <c r="X7705" s="1703"/>
    </row>
    <row r="7706" spans="15:24" x14ac:dyDescent="0.55000000000000004">
      <c r="O7706" s="1703"/>
      <c r="V7706" s="1703"/>
      <c r="X7706" s="1703"/>
    </row>
    <row r="7707" spans="15:24" x14ac:dyDescent="0.55000000000000004">
      <c r="O7707" s="1703"/>
      <c r="V7707" s="1703"/>
      <c r="X7707" s="1703"/>
    </row>
    <row r="7708" spans="15:24" x14ac:dyDescent="0.55000000000000004">
      <c r="O7708" s="1703"/>
      <c r="V7708" s="1703"/>
      <c r="X7708" s="1703"/>
    </row>
    <row r="7709" spans="15:24" x14ac:dyDescent="0.55000000000000004">
      <c r="O7709" s="1703"/>
      <c r="V7709" s="1703"/>
      <c r="X7709" s="1703"/>
    </row>
    <row r="7710" spans="15:24" x14ac:dyDescent="0.55000000000000004">
      <c r="O7710" s="1703"/>
      <c r="V7710" s="1703"/>
      <c r="X7710" s="1703"/>
    </row>
    <row r="7711" spans="15:24" x14ac:dyDescent="0.55000000000000004">
      <c r="O7711" s="1703"/>
      <c r="V7711" s="1703"/>
      <c r="X7711" s="1703"/>
    </row>
    <row r="7712" spans="15:24" x14ac:dyDescent="0.55000000000000004">
      <c r="O7712" s="1703"/>
      <c r="V7712" s="1703"/>
      <c r="X7712" s="1703"/>
    </row>
    <row r="7713" spans="15:24" x14ac:dyDescent="0.55000000000000004">
      <c r="O7713" s="1703"/>
      <c r="V7713" s="1703"/>
      <c r="X7713" s="1703"/>
    </row>
    <row r="7714" spans="15:24" x14ac:dyDescent="0.55000000000000004">
      <c r="O7714" s="1703"/>
      <c r="V7714" s="1703"/>
      <c r="X7714" s="1703"/>
    </row>
    <row r="7715" spans="15:24" x14ac:dyDescent="0.55000000000000004">
      <c r="O7715" s="1703"/>
      <c r="V7715" s="1703"/>
      <c r="X7715" s="1703"/>
    </row>
    <row r="7716" spans="15:24" x14ac:dyDescent="0.55000000000000004">
      <c r="O7716" s="1703"/>
      <c r="V7716" s="1703"/>
      <c r="X7716" s="1703"/>
    </row>
    <row r="7717" spans="15:24" x14ac:dyDescent="0.55000000000000004">
      <c r="O7717" s="1703"/>
      <c r="V7717" s="1703"/>
      <c r="X7717" s="1703"/>
    </row>
    <row r="7718" spans="15:24" x14ac:dyDescent="0.55000000000000004">
      <c r="O7718" s="1703"/>
      <c r="V7718" s="1703"/>
      <c r="X7718" s="1703"/>
    </row>
    <row r="7719" spans="15:24" x14ac:dyDescent="0.55000000000000004">
      <c r="O7719" s="1703"/>
      <c r="V7719" s="1703"/>
      <c r="X7719" s="1703"/>
    </row>
    <row r="7720" spans="15:24" x14ac:dyDescent="0.55000000000000004">
      <c r="O7720" s="1703"/>
      <c r="V7720" s="1703"/>
      <c r="X7720" s="1703"/>
    </row>
    <row r="7721" spans="15:24" x14ac:dyDescent="0.55000000000000004">
      <c r="O7721" s="1703"/>
      <c r="V7721" s="1703"/>
      <c r="X7721" s="1703"/>
    </row>
    <row r="7722" spans="15:24" x14ac:dyDescent="0.55000000000000004">
      <c r="O7722" s="1703"/>
      <c r="V7722" s="1703"/>
      <c r="X7722" s="1703"/>
    </row>
    <row r="7723" spans="15:24" x14ac:dyDescent="0.55000000000000004">
      <c r="O7723" s="1703"/>
      <c r="V7723" s="1703"/>
      <c r="X7723" s="1703"/>
    </row>
    <row r="7724" spans="15:24" x14ac:dyDescent="0.55000000000000004">
      <c r="O7724" s="1703"/>
      <c r="V7724" s="1703"/>
      <c r="X7724" s="1703"/>
    </row>
    <row r="7725" spans="15:24" x14ac:dyDescent="0.55000000000000004">
      <c r="O7725" s="1703"/>
      <c r="V7725" s="1703"/>
      <c r="X7725" s="1703"/>
    </row>
    <row r="7726" spans="15:24" x14ac:dyDescent="0.55000000000000004">
      <c r="O7726" s="1703"/>
      <c r="V7726" s="1703"/>
      <c r="X7726" s="1703"/>
    </row>
    <row r="7727" spans="15:24" x14ac:dyDescent="0.55000000000000004">
      <c r="O7727" s="1703"/>
      <c r="V7727" s="1703"/>
      <c r="X7727" s="1703"/>
    </row>
    <row r="7728" spans="15:24" x14ac:dyDescent="0.55000000000000004">
      <c r="O7728" s="1703"/>
      <c r="V7728" s="1703"/>
      <c r="X7728" s="1703"/>
    </row>
    <row r="7729" spans="15:24" x14ac:dyDescent="0.55000000000000004">
      <c r="O7729" s="1703"/>
      <c r="V7729" s="1703"/>
      <c r="X7729" s="1703"/>
    </row>
    <row r="7730" spans="15:24" x14ac:dyDescent="0.55000000000000004">
      <c r="O7730" s="1703"/>
      <c r="V7730" s="1703"/>
      <c r="X7730" s="1703"/>
    </row>
    <row r="7731" spans="15:24" x14ac:dyDescent="0.55000000000000004">
      <c r="O7731" s="1703"/>
      <c r="V7731" s="1703"/>
      <c r="X7731" s="1703"/>
    </row>
    <row r="7732" spans="15:24" x14ac:dyDescent="0.55000000000000004">
      <c r="O7732" s="1703"/>
      <c r="V7732" s="1703"/>
      <c r="X7732" s="1703"/>
    </row>
    <row r="7733" spans="15:24" x14ac:dyDescent="0.55000000000000004">
      <c r="O7733" s="1703"/>
      <c r="V7733" s="1703"/>
      <c r="X7733" s="1703"/>
    </row>
    <row r="7734" spans="15:24" x14ac:dyDescent="0.55000000000000004">
      <c r="O7734" s="1703"/>
      <c r="V7734" s="1703"/>
      <c r="X7734" s="1703"/>
    </row>
    <row r="7735" spans="15:24" x14ac:dyDescent="0.55000000000000004">
      <c r="O7735" s="1703"/>
      <c r="V7735" s="1703"/>
      <c r="X7735" s="1703"/>
    </row>
    <row r="7736" spans="15:24" x14ac:dyDescent="0.55000000000000004">
      <c r="O7736" s="1703"/>
      <c r="V7736" s="1703"/>
      <c r="X7736" s="1703"/>
    </row>
    <row r="7737" spans="15:24" x14ac:dyDescent="0.55000000000000004">
      <c r="O7737" s="1703"/>
      <c r="V7737" s="1703"/>
      <c r="X7737" s="1703"/>
    </row>
    <row r="7738" spans="15:24" x14ac:dyDescent="0.55000000000000004">
      <c r="O7738" s="1703"/>
      <c r="V7738" s="1703"/>
      <c r="X7738" s="1703"/>
    </row>
    <row r="7739" spans="15:24" x14ac:dyDescent="0.55000000000000004">
      <c r="O7739" s="1703"/>
      <c r="V7739" s="1703"/>
      <c r="X7739" s="1703"/>
    </row>
    <row r="7740" spans="15:24" x14ac:dyDescent="0.55000000000000004">
      <c r="O7740" s="1703"/>
      <c r="V7740" s="1703"/>
      <c r="X7740" s="1703"/>
    </row>
    <row r="7741" spans="15:24" x14ac:dyDescent="0.55000000000000004">
      <c r="O7741" s="1703"/>
      <c r="V7741" s="1703"/>
      <c r="X7741" s="1703"/>
    </row>
    <row r="7742" spans="15:24" x14ac:dyDescent="0.55000000000000004">
      <c r="O7742" s="1703"/>
      <c r="V7742" s="1703"/>
      <c r="X7742" s="1703"/>
    </row>
    <row r="7743" spans="15:24" x14ac:dyDescent="0.55000000000000004">
      <c r="O7743" s="1703"/>
      <c r="V7743" s="1703"/>
      <c r="X7743" s="1703"/>
    </row>
    <row r="7744" spans="15:24" x14ac:dyDescent="0.55000000000000004">
      <c r="O7744" s="1703"/>
      <c r="V7744" s="1703"/>
      <c r="X7744" s="1703"/>
    </row>
    <row r="7745" spans="15:24" x14ac:dyDescent="0.55000000000000004">
      <c r="O7745" s="1703"/>
      <c r="V7745" s="1703"/>
      <c r="X7745" s="1703"/>
    </row>
    <row r="7746" spans="15:24" x14ac:dyDescent="0.55000000000000004">
      <c r="O7746" s="1703"/>
      <c r="V7746" s="1703"/>
      <c r="X7746" s="1703"/>
    </row>
    <row r="7747" spans="15:24" x14ac:dyDescent="0.55000000000000004">
      <c r="O7747" s="1703"/>
      <c r="V7747" s="1703"/>
      <c r="X7747" s="1703"/>
    </row>
    <row r="7748" spans="15:24" x14ac:dyDescent="0.55000000000000004">
      <c r="O7748" s="1703"/>
      <c r="V7748" s="1703"/>
      <c r="X7748" s="1703"/>
    </row>
    <row r="7749" spans="15:24" x14ac:dyDescent="0.55000000000000004">
      <c r="O7749" s="1703"/>
      <c r="V7749" s="1703"/>
      <c r="X7749" s="1703"/>
    </row>
    <row r="7750" spans="15:24" x14ac:dyDescent="0.55000000000000004">
      <c r="O7750" s="1703"/>
      <c r="V7750" s="1703"/>
      <c r="X7750" s="1703"/>
    </row>
    <row r="7751" spans="15:24" x14ac:dyDescent="0.55000000000000004">
      <c r="O7751" s="1703"/>
      <c r="V7751" s="1703"/>
      <c r="X7751" s="1703"/>
    </row>
    <row r="7752" spans="15:24" x14ac:dyDescent="0.55000000000000004">
      <c r="O7752" s="1703"/>
      <c r="V7752" s="1703"/>
      <c r="X7752" s="1703"/>
    </row>
    <row r="7753" spans="15:24" x14ac:dyDescent="0.55000000000000004">
      <c r="O7753" s="1703"/>
      <c r="V7753" s="1703"/>
      <c r="X7753" s="1703"/>
    </row>
    <row r="7754" spans="15:24" x14ac:dyDescent="0.55000000000000004">
      <c r="O7754" s="1703"/>
      <c r="V7754" s="1703"/>
      <c r="X7754" s="1703"/>
    </row>
    <row r="7755" spans="15:24" x14ac:dyDescent="0.55000000000000004">
      <c r="O7755" s="1703"/>
      <c r="V7755" s="1703"/>
      <c r="X7755" s="1703"/>
    </row>
    <row r="7756" spans="15:24" x14ac:dyDescent="0.55000000000000004">
      <c r="O7756" s="1703"/>
      <c r="V7756" s="1703"/>
      <c r="X7756" s="1703"/>
    </row>
    <row r="7757" spans="15:24" x14ac:dyDescent="0.55000000000000004">
      <c r="O7757" s="1703"/>
      <c r="V7757" s="1703"/>
      <c r="X7757" s="1703"/>
    </row>
    <row r="7758" spans="15:24" x14ac:dyDescent="0.55000000000000004">
      <c r="O7758" s="1703"/>
      <c r="V7758" s="1703"/>
      <c r="X7758" s="1703"/>
    </row>
    <row r="7759" spans="15:24" x14ac:dyDescent="0.55000000000000004">
      <c r="O7759" s="1703"/>
      <c r="V7759" s="1703"/>
      <c r="X7759" s="1703"/>
    </row>
    <row r="7760" spans="15:24" x14ac:dyDescent="0.55000000000000004">
      <c r="O7760" s="1703"/>
      <c r="V7760" s="1703"/>
      <c r="X7760" s="1703"/>
    </row>
    <row r="7761" spans="15:24" x14ac:dyDescent="0.55000000000000004">
      <c r="O7761" s="1703"/>
      <c r="V7761" s="1703"/>
      <c r="X7761" s="1703"/>
    </row>
    <row r="7762" spans="15:24" x14ac:dyDescent="0.55000000000000004">
      <c r="O7762" s="1703"/>
      <c r="V7762" s="1703"/>
      <c r="X7762" s="1703"/>
    </row>
    <row r="7763" spans="15:24" x14ac:dyDescent="0.55000000000000004">
      <c r="O7763" s="1703"/>
      <c r="V7763" s="1703"/>
      <c r="X7763" s="1703"/>
    </row>
    <row r="7764" spans="15:24" x14ac:dyDescent="0.55000000000000004">
      <c r="O7764" s="1703"/>
      <c r="V7764" s="1703"/>
      <c r="X7764" s="1703"/>
    </row>
    <row r="7765" spans="15:24" x14ac:dyDescent="0.55000000000000004">
      <c r="O7765" s="1703"/>
      <c r="V7765" s="1703"/>
      <c r="X7765" s="1703"/>
    </row>
    <row r="7766" spans="15:24" x14ac:dyDescent="0.55000000000000004">
      <c r="O7766" s="1703"/>
      <c r="V7766" s="1703"/>
      <c r="X7766" s="1703"/>
    </row>
    <row r="7767" spans="15:24" x14ac:dyDescent="0.55000000000000004">
      <c r="O7767" s="1703"/>
      <c r="V7767" s="1703"/>
      <c r="X7767" s="1703"/>
    </row>
    <row r="7768" spans="15:24" x14ac:dyDescent="0.55000000000000004">
      <c r="O7768" s="1703"/>
      <c r="V7768" s="1703"/>
      <c r="X7768" s="1703"/>
    </row>
    <row r="7769" spans="15:24" x14ac:dyDescent="0.55000000000000004">
      <c r="O7769" s="1703"/>
      <c r="V7769" s="1703"/>
      <c r="X7769" s="1703"/>
    </row>
    <row r="7770" spans="15:24" x14ac:dyDescent="0.55000000000000004">
      <c r="O7770" s="1703"/>
      <c r="V7770" s="1703"/>
      <c r="X7770" s="1703"/>
    </row>
    <row r="7771" spans="15:24" x14ac:dyDescent="0.55000000000000004">
      <c r="O7771" s="1703"/>
      <c r="V7771" s="1703"/>
      <c r="X7771" s="1703"/>
    </row>
    <row r="7772" spans="15:24" x14ac:dyDescent="0.55000000000000004">
      <c r="O7772" s="1703"/>
      <c r="V7772" s="1703"/>
      <c r="X7772" s="1703"/>
    </row>
    <row r="7773" spans="15:24" x14ac:dyDescent="0.55000000000000004">
      <c r="O7773" s="1703"/>
      <c r="V7773" s="1703"/>
      <c r="X7773" s="1703"/>
    </row>
    <row r="7774" spans="15:24" x14ac:dyDescent="0.55000000000000004">
      <c r="O7774" s="1703"/>
      <c r="V7774" s="1703"/>
      <c r="X7774" s="1703"/>
    </row>
    <row r="7775" spans="15:24" x14ac:dyDescent="0.55000000000000004">
      <c r="O7775" s="1703"/>
      <c r="V7775" s="1703"/>
      <c r="X7775" s="1703"/>
    </row>
    <row r="7776" spans="15:24" x14ac:dyDescent="0.55000000000000004">
      <c r="O7776" s="1703"/>
      <c r="V7776" s="1703"/>
      <c r="X7776" s="1703"/>
    </row>
    <row r="7777" spans="15:24" x14ac:dyDescent="0.55000000000000004">
      <c r="O7777" s="1703"/>
      <c r="V7777" s="1703"/>
      <c r="X7777" s="1703"/>
    </row>
    <row r="7778" spans="15:24" x14ac:dyDescent="0.55000000000000004">
      <c r="O7778" s="1703"/>
      <c r="V7778" s="1703"/>
      <c r="X7778" s="1703"/>
    </row>
    <row r="7779" spans="15:24" x14ac:dyDescent="0.55000000000000004">
      <c r="O7779" s="1703"/>
      <c r="V7779" s="1703"/>
      <c r="X7779" s="1703"/>
    </row>
    <row r="7780" spans="15:24" x14ac:dyDescent="0.55000000000000004">
      <c r="O7780" s="1703"/>
      <c r="V7780" s="1703"/>
      <c r="X7780" s="1703"/>
    </row>
    <row r="7781" spans="15:24" x14ac:dyDescent="0.55000000000000004">
      <c r="O7781" s="1703"/>
      <c r="V7781" s="1703"/>
      <c r="X7781" s="1703"/>
    </row>
    <row r="7782" spans="15:24" x14ac:dyDescent="0.55000000000000004">
      <c r="O7782" s="1703"/>
      <c r="V7782" s="1703"/>
      <c r="X7782" s="1703"/>
    </row>
    <row r="7783" spans="15:24" x14ac:dyDescent="0.55000000000000004">
      <c r="O7783" s="1703"/>
      <c r="V7783" s="1703"/>
      <c r="X7783" s="1703"/>
    </row>
    <row r="7784" spans="15:24" x14ac:dyDescent="0.55000000000000004">
      <c r="O7784" s="1703"/>
      <c r="V7784" s="1703"/>
      <c r="X7784" s="1703"/>
    </row>
    <row r="7785" spans="15:24" x14ac:dyDescent="0.55000000000000004">
      <c r="O7785" s="1703"/>
      <c r="V7785" s="1703"/>
      <c r="X7785" s="1703"/>
    </row>
    <row r="7786" spans="15:24" x14ac:dyDescent="0.55000000000000004">
      <c r="O7786" s="1703"/>
      <c r="V7786" s="1703"/>
      <c r="X7786" s="1703"/>
    </row>
    <row r="7787" spans="15:24" x14ac:dyDescent="0.55000000000000004">
      <c r="O7787" s="1703"/>
      <c r="V7787" s="1703"/>
      <c r="X7787" s="1703"/>
    </row>
    <row r="7788" spans="15:24" x14ac:dyDescent="0.55000000000000004">
      <c r="O7788" s="1703"/>
      <c r="V7788" s="1703"/>
      <c r="X7788" s="1703"/>
    </row>
    <row r="7789" spans="15:24" x14ac:dyDescent="0.55000000000000004">
      <c r="O7789" s="1703"/>
      <c r="V7789" s="1703"/>
      <c r="X7789" s="1703"/>
    </row>
    <row r="7790" spans="15:24" x14ac:dyDescent="0.55000000000000004">
      <c r="O7790" s="1703"/>
      <c r="V7790" s="1703"/>
      <c r="X7790" s="1703"/>
    </row>
    <row r="7791" spans="15:24" x14ac:dyDescent="0.55000000000000004">
      <c r="O7791" s="1703"/>
      <c r="V7791" s="1703"/>
      <c r="X7791" s="1703"/>
    </row>
    <row r="7792" spans="15:24" x14ac:dyDescent="0.55000000000000004">
      <c r="O7792" s="1703"/>
      <c r="V7792" s="1703"/>
      <c r="X7792" s="1703"/>
    </row>
    <row r="7793" spans="15:24" x14ac:dyDescent="0.55000000000000004">
      <c r="O7793" s="1703"/>
      <c r="V7793" s="1703"/>
      <c r="X7793" s="1703"/>
    </row>
    <row r="7794" spans="15:24" x14ac:dyDescent="0.55000000000000004">
      <c r="O7794" s="1703"/>
      <c r="V7794" s="1703"/>
      <c r="X7794" s="1703"/>
    </row>
    <row r="7795" spans="15:24" x14ac:dyDescent="0.55000000000000004">
      <c r="O7795" s="1703"/>
      <c r="V7795" s="1703"/>
      <c r="X7795" s="1703"/>
    </row>
    <row r="7796" spans="15:24" x14ac:dyDescent="0.55000000000000004">
      <c r="O7796" s="1703"/>
      <c r="V7796" s="1703"/>
      <c r="X7796" s="1703"/>
    </row>
    <row r="7797" spans="15:24" x14ac:dyDescent="0.55000000000000004">
      <c r="O7797" s="1703"/>
      <c r="V7797" s="1703"/>
      <c r="X7797" s="1703"/>
    </row>
    <row r="7798" spans="15:24" x14ac:dyDescent="0.55000000000000004">
      <c r="O7798" s="1703"/>
      <c r="V7798" s="1703"/>
      <c r="X7798" s="1703"/>
    </row>
    <row r="7799" spans="15:24" x14ac:dyDescent="0.55000000000000004">
      <c r="O7799" s="1703"/>
      <c r="V7799" s="1703"/>
      <c r="X7799" s="1703"/>
    </row>
    <row r="7800" spans="15:24" x14ac:dyDescent="0.55000000000000004">
      <c r="O7800" s="1703"/>
      <c r="V7800" s="1703"/>
      <c r="X7800" s="1703"/>
    </row>
    <row r="7801" spans="15:24" x14ac:dyDescent="0.55000000000000004">
      <c r="O7801" s="1703"/>
      <c r="V7801" s="1703"/>
      <c r="X7801" s="1703"/>
    </row>
    <row r="7802" spans="15:24" x14ac:dyDescent="0.55000000000000004">
      <c r="O7802" s="1703"/>
      <c r="V7802" s="1703"/>
      <c r="X7802" s="1703"/>
    </row>
    <row r="7803" spans="15:24" x14ac:dyDescent="0.55000000000000004">
      <c r="O7803" s="1703"/>
      <c r="V7803" s="1703"/>
      <c r="X7803" s="1703"/>
    </row>
    <row r="7804" spans="15:24" x14ac:dyDescent="0.55000000000000004">
      <c r="O7804" s="1703"/>
      <c r="V7804" s="1703"/>
      <c r="X7804" s="1703"/>
    </row>
    <row r="7805" spans="15:24" x14ac:dyDescent="0.55000000000000004">
      <c r="O7805" s="1703"/>
      <c r="V7805" s="1703"/>
      <c r="X7805" s="1703"/>
    </row>
    <row r="7806" spans="15:24" x14ac:dyDescent="0.55000000000000004">
      <c r="O7806" s="1703"/>
      <c r="V7806" s="1703"/>
      <c r="X7806" s="1703"/>
    </row>
    <row r="7807" spans="15:24" x14ac:dyDescent="0.55000000000000004">
      <c r="O7807" s="1703"/>
      <c r="V7807" s="1703"/>
      <c r="X7807" s="1703"/>
    </row>
    <row r="7808" spans="15:24" x14ac:dyDescent="0.55000000000000004">
      <c r="O7808" s="1703"/>
      <c r="V7808" s="1703"/>
      <c r="X7808" s="1703"/>
    </row>
    <row r="7809" spans="15:24" x14ac:dyDescent="0.55000000000000004">
      <c r="O7809" s="1703"/>
      <c r="V7809" s="1703"/>
      <c r="X7809" s="1703"/>
    </row>
    <row r="7810" spans="15:24" x14ac:dyDescent="0.55000000000000004">
      <c r="O7810" s="1703"/>
      <c r="V7810" s="1703"/>
      <c r="X7810" s="1703"/>
    </row>
    <row r="7811" spans="15:24" x14ac:dyDescent="0.55000000000000004">
      <c r="O7811" s="1703"/>
      <c r="V7811" s="1703"/>
      <c r="X7811" s="1703"/>
    </row>
    <row r="7812" spans="15:24" x14ac:dyDescent="0.55000000000000004">
      <c r="O7812" s="1703"/>
      <c r="V7812" s="1703"/>
      <c r="X7812" s="1703"/>
    </row>
    <row r="7813" spans="15:24" x14ac:dyDescent="0.55000000000000004">
      <c r="O7813" s="1703"/>
      <c r="V7813" s="1703"/>
      <c r="X7813" s="1703"/>
    </row>
    <row r="7814" spans="15:24" x14ac:dyDescent="0.55000000000000004">
      <c r="O7814" s="1703"/>
      <c r="V7814" s="1703"/>
      <c r="X7814" s="1703"/>
    </row>
    <row r="7815" spans="15:24" x14ac:dyDescent="0.55000000000000004">
      <c r="O7815" s="1703"/>
      <c r="V7815" s="1703"/>
      <c r="X7815" s="1703"/>
    </row>
    <row r="7816" spans="15:24" x14ac:dyDescent="0.55000000000000004">
      <c r="O7816" s="1703"/>
      <c r="V7816" s="1703"/>
      <c r="X7816" s="1703"/>
    </row>
    <row r="7817" spans="15:24" x14ac:dyDescent="0.55000000000000004">
      <c r="O7817" s="1703"/>
      <c r="V7817" s="1703"/>
      <c r="X7817" s="1703"/>
    </row>
    <row r="7818" spans="15:24" x14ac:dyDescent="0.55000000000000004">
      <c r="O7818" s="1703"/>
      <c r="V7818" s="1703"/>
      <c r="X7818" s="1703"/>
    </row>
    <row r="7819" spans="15:24" x14ac:dyDescent="0.55000000000000004">
      <c r="O7819" s="1703"/>
      <c r="V7819" s="1703"/>
      <c r="X7819" s="1703"/>
    </row>
    <row r="7820" spans="15:24" x14ac:dyDescent="0.55000000000000004">
      <c r="O7820" s="1703"/>
      <c r="V7820" s="1703"/>
      <c r="X7820" s="1703"/>
    </row>
    <row r="7821" spans="15:24" x14ac:dyDescent="0.55000000000000004">
      <c r="O7821" s="1703"/>
      <c r="V7821" s="1703"/>
      <c r="X7821" s="1703"/>
    </row>
    <row r="7822" spans="15:24" x14ac:dyDescent="0.55000000000000004">
      <c r="O7822" s="1703"/>
      <c r="V7822" s="1703"/>
      <c r="X7822" s="1703"/>
    </row>
    <row r="7823" spans="15:24" x14ac:dyDescent="0.55000000000000004">
      <c r="O7823" s="1703"/>
      <c r="V7823" s="1703"/>
      <c r="X7823" s="1703"/>
    </row>
    <row r="7824" spans="15:24" x14ac:dyDescent="0.55000000000000004">
      <c r="O7824" s="1703"/>
      <c r="V7824" s="1703"/>
      <c r="X7824" s="1703"/>
    </row>
    <row r="7825" spans="15:24" x14ac:dyDescent="0.55000000000000004">
      <c r="O7825" s="1703"/>
      <c r="V7825" s="1703"/>
      <c r="X7825" s="1703"/>
    </row>
    <row r="7826" spans="15:24" x14ac:dyDescent="0.55000000000000004">
      <c r="O7826" s="1703"/>
      <c r="V7826" s="1703"/>
      <c r="X7826" s="1703"/>
    </row>
    <row r="7827" spans="15:24" x14ac:dyDescent="0.55000000000000004">
      <c r="O7827" s="1703"/>
      <c r="V7827" s="1703"/>
      <c r="X7827" s="1703"/>
    </row>
    <row r="7828" spans="15:24" x14ac:dyDescent="0.55000000000000004">
      <c r="O7828" s="1703"/>
      <c r="V7828" s="1703"/>
      <c r="X7828" s="1703"/>
    </row>
    <row r="7829" spans="15:24" x14ac:dyDescent="0.55000000000000004">
      <c r="O7829" s="1703"/>
      <c r="V7829" s="1703"/>
      <c r="X7829" s="1703"/>
    </row>
    <row r="7830" spans="15:24" x14ac:dyDescent="0.55000000000000004">
      <c r="O7830" s="1703"/>
      <c r="V7830" s="1703"/>
      <c r="X7830" s="1703"/>
    </row>
    <row r="7831" spans="15:24" x14ac:dyDescent="0.55000000000000004">
      <c r="O7831" s="1703"/>
      <c r="V7831" s="1703"/>
      <c r="X7831" s="1703"/>
    </row>
    <row r="7832" spans="15:24" x14ac:dyDescent="0.55000000000000004">
      <c r="O7832" s="1703"/>
      <c r="V7832" s="1703"/>
      <c r="X7832" s="1703"/>
    </row>
    <row r="7833" spans="15:24" x14ac:dyDescent="0.55000000000000004">
      <c r="O7833" s="1703"/>
      <c r="V7833" s="1703"/>
      <c r="X7833" s="1703"/>
    </row>
    <row r="7834" spans="15:24" x14ac:dyDescent="0.55000000000000004">
      <c r="O7834" s="1703"/>
      <c r="V7834" s="1703"/>
      <c r="X7834" s="1703"/>
    </row>
    <row r="7835" spans="15:24" x14ac:dyDescent="0.55000000000000004">
      <c r="O7835" s="1703"/>
      <c r="V7835" s="1703"/>
      <c r="X7835" s="1703"/>
    </row>
    <row r="7836" spans="15:24" x14ac:dyDescent="0.55000000000000004">
      <c r="O7836" s="1703"/>
      <c r="V7836" s="1703"/>
      <c r="X7836" s="1703"/>
    </row>
    <row r="7837" spans="15:24" x14ac:dyDescent="0.55000000000000004">
      <c r="O7837" s="1703"/>
      <c r="V7837" s="1703"/>
      <c r="X7837" s="1703"/>
    </row>
    <row r="7838" spans="15:24" x14ac:dyDescent="0.55000000000000004">
      <c r="O7838" s="1703"/>
      <c r="V7838" s="1703"/>
      <c r="X7838" s="1703"/>
    </row>
    <row r="7839" spans="15:24" x14ac:dyDescent="0.55000000000000004">
      <c r="O7839" s="1703"/>
      <c r="V7839" s="1703"/>
      <c r="X7839" s="1703"/>
    </row>
    <row r="7840" spans="15:24" x14ac:dyDescent="0.55000000000000004">
      <c r="O7840" s="1703"/>
      <c r="V7840" s="1703"/>
      <c r="X7840" s="1703"/>
    </row>
    <row r="7841" spans="15:24" x14ac:dyDescent="0.55000000000000004">
      <c r="O7841" s="1703"/>
      <c r="V7841" s="1703"/>
      <c r="X7841" s="1703"/>
    </row>
    <row r="7842" spans="15:24" x14ac:dyDescent="0.55000000000000004">
      <c r="O7842" s="1703"/>
      <c r="V7842" s="1703"/>
      <c r="X7842" s="1703"/>
    </row>
    <row r="7843" spans="15:24" x14ac:dyDescent="0.55000000000000004">
      <c r="O7843" s="1703"/>
      <c r="V7843" s="1703"/>
      <c r="X7843" s="1703"/>
    </row>
    <row r="7844" spans="15:24" x14ac:dyDescent="0.55000000000000004">
      <c r="O7844" s="1703"/>
      <c r="V7844" s="1703"/>
      <c r="X7844" s="1703"/>
    </row>
    <row r="7845" spans="15:24" x14ac:dyDescent="0.55000000000000004">
      <c r="O7845" s="1703"/>
      <c r="V7845" s="1703"/>
      <c r="X7845" s="1703"/>
    </row>
    <row r="7846" spans="15:24" x14ac:dyDescent="0.55000000000000004">
      <c r="O7846" s="1703"/>
      <c r="V7846" s="1703"/>
      <c r="X7846" s="1703"/>
    </row>
    <row r="7847" spans="15:24" x14ac:dyDescent="0.55000000000000004">
      <c r="O7847" s="1703"/>
      <c r="V7847" s="1703"/>
      <c r="X7847" s="1703"/>
    </row>
    <row r="7848" spans="15:24" x14ac:dyDescent="0.55000000000000004">
      <c r="O7848" s="1703"/>
      <c r="V7848" s="1703"/>
      <c r="X7848" s="1703"/>
    </row>
    <row r="7849" spans="15:24" x14ac:dyDescent="0.55000000000000004">
      <c r="O7849" s="1703"/>
      <c r="V7849" s="1703"/>
      <c r="X7849" s="1703"/>
    </row>
    <row r="7850" spans="15:24" x14ac:dyDescent="0.55000000000000004">
      <c r="O7850" s="1703"/>
      <c r="V7850" s="1703"/>
      <c r="X7850" s="1703"/>
    </row>
    <row r="7851" spans="15:24" x14ac:dyDescent="0.55000000000000004">
      <c r="O7851" s="1703"/>
      <c r="V7851" s="1703"/>
      <c r="X7851" s="1703"/>
    </row>
    <row r="7852" spans="15:24" x14ac:dyDescent="0.55000000000000004">
      <c r="O7852" s="1703"/>
      <c r="V7852" s="1703"/>
      <c r="X7852" s="1703"/>
    </row>
    <row r="7853" spans="15:24" x14ac:dyDescent="0.55000000000000004">
      <c r="O7853" s="1703"/>
      <c r="V7853" s="1703"/>
      <c r="X7853" s="1703"/>
    </row>
    <row r="7854" spans="15:24" x14ac:dyDescent="0.55000000000000004">
      <c r="O7854" s="1703"/>
      <c r="V7854" s="1703"/>
      <c r="X7854" s="1703"/>
    </row>
    <row r="7855" spans="15:24" x14ac:dyDescent="0.55000000000000004">
      <c r="O7855" s="1703"/>
      <c r="V7855" s="1703"/>
      <c r="X7855" s="1703"/>
    </row>
    <row r="7856" spans="15:24" x14ac:dyDescent="0.55000000000000004">
      <c r="O7856" s="1703"/>
      <c r="V7856" s="1703"/>
      <c r="X7856" s="1703"/>
    </row>
    <row r="7857" spans="15:24" x14ac:dyDescent="0.55000000000000004">
      <c r="O7857" s="1703"/>
      <c r="V7857" s="1703"/>
      <c r="X7857" s="1703"/>
    </row>
    <row r="7858" spans="15:24" x14ac:dyDescent="0.55000000000000004">
      <c r="O7858" s="1703"/>
      <c r="V7858" s="1703"/>
      <c r="X7858" s="1703"/>
    </row>
    <row r="7859" spans="15:24" x14ac:dyDescent="0.55000000000000004">
      <c r="O7859" s="1703"/>
      <c r="V7859" s="1703"/>
      <c r="X7859" s="1703"/>
    </row>
    <row r="7860" spans="15:24" x14ac:dyDescent="0.55000000000000004">
      <c r="O7860" s="1703"/>
      <c r="V7860" s="1703"/>
      <c r="X7860" s="1703"/>
    </row>
    <row r="7861" spans="15:24" x14ac:dyDescent="0.55000000000000004">
      <c r="O7861" s="1703"/>
      <c r="V7861" s="1703"/>
      <c r="X7861" s="1703"/>
    </row>
    <row r="7862" spans="15:24" x14ac:dyDescent="0.55000000000000004">
      <c r="O7862" s="1703"/>
      <c r="V7862" s="1703"/>
      <c r="X7862" s="1703"/>
    </row>
    <row r="7863" spans="15:24" x14ac:dyDescent="0.55000000000000004">
      <c r="O7863" s="1703"/>
      <c r="V7863" s="1703"/>
      <c r="X7863" s="1703"/>
    </row>
    <row r="7864" spans="15:24" x14ac:dyDescent="0.55000000000000004">
      <c r="O7864" s="1703"/>
      <c r="V7864" s="1703"/>
      <c r="X7864" s="1703"/>
    </row>
    <row r="7865" spans="15:24" x14ac:dyDescent="0.55000000000000004">
      <c r="O7865" s="1703"/>
      <c r="V7865" s="1703"/>
      <c r="X7865" s="1703"/>
    </row>
    <row r="7866" spans="15:24" x14ac:dyDescent="0.55000000000000004">
      <c r="O7866" s="1703"/>
      <c r="V7866" s="1703"/>
      <c r="X7866" s="1703"/>
    </row>
    <row r="7867" spans="15:24" x14ac:dyDescent="0.55000000000000004">
      <c r="O7867" s="1703"/>
      <c r="V7867" s="1703"/>
      <c r="X7867" s="1703"/>
    </row>
    <row r="7868" spans="15:24" x14ac:dyDescent="0.55000000000000004">
      <c r="O7868" s="1703"/>
      <c r="V7868" s="1703"/>
      <c r="X7868" s="1703"/>
    </row>
    <row r="7869" spans="15:24" x14ac:dyDescent="0.55000000000000004">
      <c r="O7869" s="1703"/>
      <c r="V7869" s="1703"/>
      <c r="X7869" s="1703"/>
    </row>
    <row r="7870" spans="15:24" x14ac:dyDescent="0.55000000000000004">
      <c r="O7870" s="1703"/>
      <c r="V7870" s="1703"/>
      <c r="X7870" s="1703"/>
    </row>
    <row r="7871" spans="15:24" x14ac:dyDescent="0.55000000000000004">
      <c r="O7871" s="1703"/>
      <c r="V7871" s="1703"/>
      <c r="X7871" s="1703"/>
    </row>
    <row r="7872" spans="15:24" x14ac:dyDescent="0.55000000000000004">
      <c r="O7872" s="1703"/>
      <c r="V7872" s="1703"/>
      <c r="X7872" s="1703"/>
    </row>
    <row r="7873" spans="15:24" x14ac:dyDescent="0.55000000000000004">
      <c r="O7873" s="1703"/>
      <c r="V7873" s="1703"/>
      <c r="X7873" s="1703"/>
    </row>
    <row r="7874" spans="15:24" x14ac:dyDescent="0.55000000000000004">
      <c r="O7874" s="1703"/>
      <c r="V7874" s="1703"/>
      <c r="X7874" s="1703"/>
    </row>
    <row r="7875" spans="15:24" x14ac:dyDescent="0.55000000000000004">
      <c r="O7875" s="1703"/>
      <c r="V7875" s="1703"/>
      <c r="X7875" s="1703"/>
    </row>
    <row r="7876" spans="15:24" x14ac:dyDescent="0.55000000000000004">
      <c r="O7876" s="1703"/>
      <c r="V7876" s="1703"/>
      <c r="X7876" s="1703"/>
    </row>
    <row r="7877" spans="15:24" x14ac:dyDescent="0.55000000000000004">
      <c r="O7877" s="1703"/>
      <c r="V7877" s="1703"/>
      <c r="X7877" s="1703"/>
    </row>
    <row r="7878" spans="15:24" x14ac:dyDescent="0.55000000000000004">
      <c r="O7878" s="1703"/>
      <c r="V7878" s="1703"/>
      <c r="X7878" s="1703"/>
    </row>
    <row r="7879" spans="15:24" x14ac:dyDescent="0.55000000000000004">
      <c r="O7879" s="1703"/>
      <c r="V7879" s="1703"/>
      <c r="X7879" s="1703"/>
    </row>
    <row r="7880" spans="15:24" x14ac:dyDescent="0.55000000000000004">
      <c r="O7880" s="1703"/>
      <c r="V7880" s="1703"/>
      <c r="X7880" s="1703"/>
    </row>
    <row r="7881" spans="15:24" x14ac:dyDescent="0.55000000000000004">
      <c r="O7881" s="1703"/>
      <c r="V7881" s="1703"/>
      <c r="X7881" s="1703"/>
    </row>
    <row r="7882" spans="15:24" x14ac:dyDescent="0.55000000000000004">
      <c r="O7882" s="1703"/>
      <c r="V7882" s="1703"/>
      <c r="X7882" s="1703"/>
    </row>
    <row r="7883" spans="15:24" x14ac:dyDescent="0.55000000000000004">
      <c r="O7883" s="1703"/>
      <c r="V7883" s="1703"/>
      <c r="X7883" s="1703"/>
    </row>
    <row r="7884" spans="15:24" x14ac:dyDescent="0.55000000000000004">
      <c r="O7884" s="1703"/>
      <c r="V7884" s="1703"/>
      <c r="X7884" s="1703"/>
    </row>
    <row r="7885" spans="15:24" x14ac:dyDescent="0.55000000000000004">
      <c r="O7885" s="1703"/>
      <c r="V7885" s="1703"/>
      <c r="X7885" s="1703"/>
    </row>
    <row r="7886" spans="15:24" x14ac:dyDescent="0.55000000000000004">
      <c r="O7886" s="1703"/>
      <c r="V7886" s="1703"/>
      <c r="X7886" s="1703"/>
    </row>
    <row r="7887" spans="15:24" x14ac:dyDescent="0.55000000000000004">
      <c r="O7887" s="1703"/>
      <c r="V7887" s="1703"/>
      <c r="X7887" s="1703"/>
    </row>
    <row r="7888" spans="15:24" x14ac:dyDescent="0.55000000000000004">
      <c r="O7888" s="1703"/>
      <c r="V7888" s="1703"/>
      <c r="X7888" s="1703"/>
    </row>
    <row r="7889" spans="15:24" x14ac:dyDescent="0.55000000000000004">
      <c r="O7889" s="1703"/>
      <c r="V7889" s="1703"/>
      <c r="X7889" s="1703"/>
    </row>
    <row r="7890" spans="15:24" x14ac:dyDescent="0.55000000000000004">
      <c r="O7890" s="1703"/>
      <c r="V7890" s="1703"/>
      <c r="X7890" s="1703"/>
    </row>
    <row r="7891" spans="15:24" x14ac:dyDescent="0.55000000000000004">
      <c r="O7891" s="1703"/>
      <c r="V7891" s="1703"/>
      <c r="X7891" s="1703"/>
    </row>
    <row r="7892" spans="15:24" x14ac:dyDescent="0.55000000000000004">
      <c r="O7892" s="1703"/>
      <c r="V7892" s="1703"/>
      <c r="X7892" s="1703"/>
    </row>
    <row r="7893" spans="15:24" x14ac:dyDescent="0.55000000000000004">
      <c r="O7893" s="1703"/>
      <c r="V7893" s="1703"/>
      <c r="X7893" s="1703"/>
    </row>
    <row r="7894" spans="15:24" x14ac:dyDescent="0.55000000000000004">
      <c r="O7894" s="1703"/>
      <c r="V7894" s="1703"/>
      <c r="X7894" s="1703"/>
    </row>
    <row r="7895" spans="15:24" x14ac:dyDescent="0.55000000000000004">
      <c r="O7895" s="1703"/>
      <c r="V7895" s="1703"/>
      <c r="X7895" s="1703"/>
    </row>
    <row r="7896" spans="15:24" x14ac:dyDescent="0.55000000000000004">
      <c r="O7896" s="1703"/>
      <c r="V7896" s="1703"/>
      <c r="X7896" s="1703"/>
    </row>
    <row r="7897" spans="15:24" x14ac:dyDescent="0.55000000000000004">
      <c r="O7897" s="1703"/>
      <c r="V7897" s="1703"/>
      <c r="X7897" s="1703"/>
    </row>
    <row r="7898" spans="15:24" x14ac:dyDescent="0.55000000000000004">
      <c r="O7898" s="1703"/>
      <c r="V7898" s="1703"/>
      <c r="X7898" s="1703"/>
    </row>
    <row r="7899" spans="15:24" x14ac:dyDescent="0.55000000000000004">
      <c r="O7899" s="1703"/>
      <c r="V7899" s="1703"/>
      <c r="X7899" s="1703"/>
    </row>
    <row r="7900" spans="15:24" x14ac:dyDescent="0.55000000000000004">
      <c r="O7900" s="1703"/>
      <c r="V7900" s="1703"/>
      <c r="X7900" s="1703"/>
    </row>
    <row r="7901" spans="15:24" x14ac:dyDescent="0.55000000000000004">
      <c r="O7901" s="1703"/>
      <c r="V7901" s="1703"/>
      <c r="X7901" s="1703"/>
    </row>
    <row r="7902" spans="15:24" x14ac:dyDescent="0.55000000000000004">
      <c r="O7902" s="1703"/>
      <c r="V7902" s="1703"/>
      <c r="X7902" s="1703"/>
    </row>
    <row r="7903" spans="15:24" x14ac:dyDescent="0.55000000000000004">
      <c r="O7903" s="1703"/>
      <c r="V7903" s="1703"/>
      <c r="X7903" s="1703"/>
    </row>
    <row r="7904" spans="15:24" x14ac:dyDescent="0.55000000000000004">
      <c r="O7904" s="1703"/>
      <c r="V7904" s="1703"/>
      <c r="X7904" s="1703"/>
    </row>
    <row r="7905" spans="15:24" x14ac:dyDescent="0.55000000000000004">
      <c r="O7905" s="1703"/>
      <c r="V7905" s="1703"/>
      <c r="X7905" s="1703"/>
    </row>
    <row r="7906" spans="15:24" x14ac:dyDescent="0.55000000000000004">
      <c r="O7906" s="1703"/>
      <c r="V7906" s="1703"/>
      <c r="X7906" s="1703"/>
    </row>
    <row r="7907" spans="15:24" x14ac:dyDescent="0.55000000000000004">
      <c r="O7907" s="1703"/>
      <c r="V7907" s="1703"/>
      <c r="X7907" s="1703"/>
    </row>
    <row r="7908" spans="15:24" x14ac:dyDescent="0.55000000000000004">
      <c r="O7908" s="1703"/>
      <c r="V7908" s="1703"/>
      <c r="X7908" s="1703"/>
    </row>
    <row r="7909" spans="15:24" x14ac:dyDescent="0.55000000000000004">
      <c r="O7909" s="1703"/>
      <c r="V7909" s="1703"/>
      <c r="X7909" s="1703"/>
    </row>
    <row r="7910" spans="15:24" x14ac:dyDescent="0.55000000000000004">
      <c r="O7910" s="1703"/>
      <c r="V7910" s="1703"/>
      <c r="X7910" s="1703"/>
    </row>
    <row r="7911" spans="15:24" x14ac:dyDescent="0.55000000000000004">
      <c r="O7911" s="1703"/>
      <c r="V7911" s="1703"/>
      <c r="X7911" s="1703"/>
    </row>
    <row r="7912" spans="15:24" x14ac:dyDescent="0.55000000000000004">
      <c r="O7912" s="1703"/>
      <c r="V7912" s="1703"/>
      <c r="X7912" s="1703"/>
    </row>
    <row r="7913" spans="15:24" x14ac:dyDescent="0.55000000000000004">
      <c r="O7913" s="1703"/>
      <c r="V7913" s="1703"/>
      <c r="X7913" s="1703"/>
    </row>
    <row r="7914" spans="15:24" x14ac:dyDescent="0.55000000000000004">
      <c r="O7914" s="1703"/>
      <c r="V7914" s="1703"/>
      <c r="X7914" s="1703"/>
    </row>
    <row r="7915" spans="15:24" x14ac:dyDescent="0.55000000000000004">
      <c r="O7915" s="1703"/>
      <c r="V7915" s="1703"/>
      <c r="X7915" s="1703"/>
    </row>
    <row r="7916" spans="15:24" x14ac:dyDescent="0.55000000000000004">
      <c r="O7916" s="1703"/>
      <c r="V7916" s="1703"/>
      <c r="X7916" s="1703"/>
    </row>
    <row r="7917" spans="15:24" x14ac:dyDescent="0.55000000000000004">
      <c r="O7917" s="1703"/>
      <c r="V7917" s="1703"/>
      <c r="X7917" s="1703"/>
    </row>
    <row r="7918" spans="15:24" x14ac:dyDescent="0.55000000000000004">
      <c r="O7918" s="1703"/>
      <c r="V7918" s="1703"/>
      <c r="X7918" s="1703"/>
    </row>
    <row r="7919" spans="15:24" x14ac:dyDescent="0.55000000000000004">
      <c r="O7919" s="1703"/>
      <c r="V7919" s="1703"/>
      <c r="X7919" s="1703"/>
    </row>
    <row r="7920" spans="15:24" x14ac:dyDescent="0.55000000000000004">
      <c r="O7920" s="1703"/>
      <c r="V7920" s="1703"/>
      <c r="X7920" s="1703"/>
    </row>
    <row r="7921" spans="15:24" x14ac:dyDescent="0.55000000000000004">
      <c r="O7921" s="1703"/>
      <c r="V7921" s="1703"/>
      <c r="X7921" s="1703"/>
    </row>
    <row r="7922" spans="15:24" x14ac:dyDescent="0.55000000000000004">
      <c r="O7922" s="1703"/>
      <c r="V7922" s="1703"/>
      <c r="X7922" s="1703"/>
    </row>
    <row r="7923" spans="15:24" x14ac:dyDescent="0.55000000000000004">
      <c r="O7923" s="1703"/>
      <c r="V7923" s="1703"/>
      <c r="X7923" s="1703"/>
    </row>
    <row r="7924" spans="15:24" x14ac:dyDescent="0.55000000000000004">
      <c r="O7924" s="1703"/>
      <c r="V7924" s="1703"/>
      <c r="X7924" s="1703"/>
    </row>
    <row r="7925" spans="15:24" x14ac:dyDescent="0.55000000000000004">
      <c r="O7925" s="1703"/>
      <c r="V7925" s="1703"/>
      <c r="X7925" s="1703"/>
    </row>
    <row r="7926" spans="15:24" x14ac:dyDescent="0.55000000000000004">
      <c r="O7926" s="1703"/>
      <c r="V7926" s="1703"/>
      <c r="X7926" s="1703"/>
    </row>
    <row r="7927" spans="15:24" x14ac:dyDescent="0.55000000000000004">
      <c r="O7927" s="1703"/>
      <c r="V7927" s="1703"/>
      <c r="X7927" s="1703"/>
    </row>
    <row r="7928" spans="15:24" x14ac:dyDescent="0.55000000000000004">
      <c r="O7928" s="1703"/>
      <c r="V7928" s="1703"/>
      <c r="X7928" s="1703"/>
    </row>
    <row r="7929" spans="15:24" x14ac:dyDescent="0.55000000000000004">
      <c r="O7929" s="1703"/>
      <c r="V7929" s="1703"/>
      <c r="X7929" s="1703"/>
    </row>
    <row r="7930" spans="15:24" x14ac:dyDescent="0.55000000000000004">
      <c r="O7930" s="1703"/>
      <c r="V7930" s="1703"/>
      <c r="X7930" s="1703"/>
    </row>
    <row r="7931" spans="15:24" x14ac:dyDescent="0.55000000000000004">
      <c r="O7931" s="1703"/>
      <c r="V7931" s="1703"/>
      <c r="X7931" s="1703"/>
    </row>
    <row r="7932" spans="15:24" x14ac:dyDescent="0.55000000000000004">
      <c r="O7932" s="1703"/>
      <c r="V7932" s="1703"/>
      <c r="X7932" s="1703"/>
    </row>
    <row r="7933" spans="15:24" x14ac:dyDescent="0.55000000000000004">
      <c r="O7933" s="1703"/>
      <c r="V7933" s="1703"/>
      <c r="X7933" s="1703"/>
    </row>
    <row r="7934" spans="15:24" x14ac:dyDescent="0.55000000000000004">
      <c r="O7934" s="1703"/>
      <c r="V7934" s="1703"/>
      <c r="X7934" s="1703"/>
    </row>
    <row r="7935" spans="15:24" x14ac:dyDescent="0.55000000000000004">
      <c r="O7935" s="1703"/>
      <c r="V7935" s="1703"/>
      <c r="X7935" s="1703"/>
    </row>
    <row r="7936" spans="15:24" x14ac:dyDescent="0.55000000000000004">
      <c r="O7936" s="1703"/>
      <c r="V7936" s="1703"/>
      <c r="X7936" s="1703"/>
    </row>
    <row r="7937" spans="15:24" x14ac:dyDescent="0.55000000000000004">
      <c r="O7937" s="1703"/>
      <c r="V7937" s="1703"/>
      <c r="X7937" s="1703"/>
    </row>
    <row r="7938" spans="15:24" x14ac:dyDescent="0.55000000000000004">
      <c r="O7938" s="1703"/>
      <c r="V7938" s="1703"/>
      <c r="X7938" s="1703"/>
    </row>
    <row r="7939" spans="15:24" x14ac:dyDescent="0.55000000000000004">
      <c r="O7939" s="1703"/>
      <c r="V7939" s="1703"/>
      <c r="X7939" s="1703"/>
    </row>
    <row r="7940" spans="15:24" x14ac:dyDescent="0.55000000000000004">
      <c r="O7940" s="1703"/>
      <c r="V7940" s="1703"/>
      <c r="X7940" s="1703"/>
    </row>
    <row r="7941" spans="15:24" x14ac:dyDescent="0.55000000000000004">
      <c r="O7941" s="1703"/>
      <c r="V7941" s="1703"/>
      <c r="X7941" s="1703"/>
    </row>
    <row r="7942" spans="15:24" x14ac:dyDescent="0.55000000000000004">
      <c r="O7942" s="1703"/>
      <c r="V7942" s="1703"/>
      <c r="X7942" s="1703"/>
    </row>
    <row r="7943" spans="15:24" x14ac:dyDescent="0.55000000000000004">
      <c r="O7943" s="1703"/>
      <c r="V7943" s="1703"/>
      <c r="X7943" s="1703"/>
    </row>
    <row r="7944" spans="15:24" x14ac:dyDescent="0.55000000000000004">
      <c r="O7944" s="1703"/>
      <c r="V7944" s="1703"/>
      <c r="X7944" s="1703"/>
    </row>
    <row r="7945" spans="15:24" x14ac:dyDescent="0.55000000000000004">
      <c r="O7945" s="1703"/>
      <c r="V7945" s="1703"/>
      <c r="X7945" s="1703"/>
    </row>
    <row r="7946" spans="15:24" x14ac:dyDescent="0.55000000000000004">
      <c r="O7946" s="1703"/>
      <c r="V7946" s="1703"/>
      <c r="X7946" s="1703"/>
    </row>
    <row r="7947" spans="15:24" x14ac:dyDescent="0.55000000000000004">
      <c r="O7947" s="1703"/>
      <c r="V7947" s="1703"/>
      <c r="X7947" s="1703"/>
    </row>
    <row r="7948" spans="15:24" x14ac:dyDescent="0.55000000000000004">
      <c r="O7948" s="1703"/>
      <c r="V7948" s="1703"/>
      <c r="X7948" s="1703"/>
    </row>
    <row r="7949" spans="15:24" x14ac:dyDescent="0.55000000000000004">
      <c r="O7949" s="1703"/>
      <c r="V7949" s="1703"/>
      <c r="X7949" s="1703"/>
    </row>
    <row r="7950" spans="15:24" x14ac:dyDescent="0.55000000000000004">
      <c r="O7950" s="1703"/>
      <c r="V7950" s="1703"/>
      <c r="X7950" s="1703"/>
    </row>
    <row r="7951" spans="15:24" x14ac:dyDescent="0.55000000000000004">
      <c r="O7951" s="1703"/>
      <c r="V7951" s="1703"/>
      <c r="X7951" s="1703"/>
    </row>
    <row r="7952" spans="15:24" x14ac:dyDescent="0.55000000000000004">
      <c r="O7952" s="1703"/>
      <c r="V7952" s="1703"/>
      <c r="X7952" s="1703"/>
    </row>
    <row r="7953" spans="15:24" x14ac:dyDescent="0.55000000000000004">
      <c r="O7953" s="1703"/>
      <c r="V7953" s="1703"/>
      <c r="X7953" s="1703"/>
    </row>
    <row r="7954" spans="15:24" x14ac:dyDescent="0.55000000000000004">
      <c r="O7954" s="1703"/>
      <c r="V7954" s="1703"/>
      <c r="X7954" s="1703"/>
    </row>
    <row r="7955" spans="15:24" x14ac:dyDescent="0.55000000000000004">
      <c r="O7955" s="1703"/>
      <c r="V7955" s="1703"/>
      <c r="X7955" s="1703"/>
    </row>
    <row r="7956" spans="15:24" x14ac:dyDescent="0.55000000000000004">
      <c r="O7956" s="1703"/>
      <c r="V7956" s="1703"/>
      <c r="X7956" s="1703"/>
    </row>
    <row r="7957" spans="15:24" x14ac:dyDescent="0.55000000000000004">
      <c r="O7957" s="1703"/>
      <c r="V7957" s="1703"/>
      <c r="X7957" s="1703"/>
    </row>
    <row r="7958" spans="15:24" x14ac:dyDescent="0.55000000000000004">
      <c r="O7958" s="1703"/>
      <c r="V7958" s="1703"/>
      <c r="X7958" s="1703"/>
    </row>
    <row r="7959" spans="15:24" x14ac:dyDescent="0.55000000000000004">
      <c r="O7959" s="1703"/>
      <c r="V7959" s="1703"/>
      <c r="X7959" s="1703"/>
    </row>
    <row r="7960" spans="15:24" x14ac:dyDescent="0.55000000000000004">
      <c r="O7960" s="1703"/>
      <c r="V7960" s="1703"/>
      <c r="X7960" s="1703"/>
    </row>
    <row r="7961" spans="15:24" x14ac:dyDescent="0.55000000000000004">
      <c r="O7961" s="1703"/>
      <c r="V7961" s="1703"/>
      <c r="X7961" s="1703"/>
    </row>
    <row r="7962" spans="15:24" x14ac:dyDescent="0.55000000000000004">
      <c r="O7962" s="1703"/>
      <c r="V7962" s="1703"/>
      <c r="X7962" s="1703"/>
    </row>
    <row r="7963" spans="15:24" x14ac:dyDescent="0.55000000000000004">
      <c r="O7963" s="1703"/>
      <c r="V7963" s="1703"/>
      <c r="X7963" s="1703"/>
    </row>
    <row r="7964" spans="15:24" x14ac:dyDescent="0.55000000000000004">
      <c r="O7964" s="1703"/>
      <c r="V7964" s="1703"/>
      <c r="X7964" s="1703"/>
    </row>
    <row r="7965" spans="15:24" x14ac:dyDescent="0.55000000000000004">
      <c r="O7965" s="1703"/>
      <c r="V7965" s="1703"/>
      <c r="X7965" s="1703"/>
    </row>
    <row r="7966" spans="15:24" x14ac:dyDescent="0.55000000000000004">
      <c r="O7966" s="1703"/>
      <c r="V7966" s="1703"/>
      <c r="X7966" s="1703"/>
    </row>
    <row r="7967" spans="15:24" x14ac:dyDescent="0.55000000000000004">
      <c r="O7967" s="1703"/>
      <c r="V7967" s="1703"/>
      <c r="X7967" s="1703"/>
    </row>
    <row r="7968" spans="15:24" x14ac:dyDescent="0.55000000000000004">
      <c r="O7968" s="1703"/>
      <c r="V7968" s="1703"/>
      <c r="X7968" s="1703"/>
    </row>
    <row r="7969" spans="15:24" x14ac:dyDescent="0.55000000000000004">
      <c r="O7969" s="1703"/>
      <c r="V7969" s="1703"/>
      <c r="X7969" s="1703"/>
    </row>
    <row r="7970" spans="15:24" x14ac:dyDescent="0.55000000000000004">
      <c r="O7970" s="1703"/>
      <c r="V7970" s="1703"/>
      <c r="X7970" s="1703"/>
    </row>
    <row r="7971" spans="15:24" x14ac:dyDescent="0.55000000000000004">
      <c r="O7971" s="1703"/>
      <c r="V7971" s="1703"/>
      <c r="X7971" s="1703"/>
    </row>
    <row r="7972" spans="15:24" x14ac:dyDescent="0.55000000000000004">
      <c r="O7972" s="1703"/>
      <c r="V7972" s="1703"/>
      <c r="X7972" s="1703"/>
    </row>
    <row r="7973" spans="15:24" x14ac:dyDescent="0.55000000000000004">
      <c r="O7973" s="1703"/>
      <c r="V7973" s="1703"/>
      <c r="X7973" s="1703"/>
    </row>
    <row r="7974" spans="15:24" x14ac:dyDescent="0.55000000000000004">
      <c r="O7974" s="1703"/>
      <c r="V7974" s="1703"/>
      <c r="X7974" s="1703"/>
    </row>
    <row r="7975" spans="15:24" x14ac:dyDescent="0.55000000000000004">
      <c r="O7975" s="1703"/>
      <c r="V7975" s="1703"/>
      <c r="X7975" s="1703"/>
    </row>
    <row r="7976" spans="15:24" x14ac:dyDescent="0.55000000000000004">
      <c r="O7976" s="1703"/>
      <c r="V7976" s="1703"/>
      <c r="X7976" s="1703"/>
    </row>
    <row r="7977" spans="15:24" x14ac:dyDescent="0.55000000000000004">
      <c r="O7977" s="1703"/>
      <c r="V7977" s="1703"/>
      <c r="X7977" s="1703"/>
    </row>
    <row r="7978" spans="15:24" x14ac:dyDescent="0.55000000000000004">
      <c r="O7978" s="1703"/>
      <c r="V7978" s="1703"/>
      <c r="X7978" s="1703"/>
    </row>
    <row r="7979" spans="15:24" x14ac:dyDescent="0.55000000000000004">
      <c r="O7979" s="1703"/>
      <c r="V7979" s="1703"/>
      <c r="X7979" s="1703"/>
    </row>
    <row r="7980" spans="15:24" x14ac:dyDescent="0.55000000000000004">
      <c r="O7980" s="1703"/>
      <c r="V7980" s="1703"/>
      <c r="X7980" s="1703"/>
    </row>
    <row r="7981" spans="15:24" x14ac:dyDescent="0.55000000000000004">
      <c r="O7981" s="1703"/>
      <c r="V7981" s="1703"/>
      <c r="X7981" s="1703"/>
    </row>
    <row r="7982" spans="15:24" x14ac:dyDescent="0.55000000000000004">
      <c r="O7982" s="1703"/>
      <c r="V7982" s="1703"/>
      <c r="X7982" s="1703"/>
    </row>
    <row r="7983" spans="15:24" x14ac:dyDescent="0.55000000000000004">
      <c r="O7983" s="1703"/>
      <c r="V7983" s="1703"/>
      <c r="X7983" s="1703"/>
    </row>
    <row r="7984" spans="15:24" x14ac:dyDescent="0.55000000000000004">
      <c r="O7984" s="1703"/>
      <c r="V7984" s="1703"/>
      <c r="X7984" s="1703"/>
    </row>
    <row r="7985" spans="15:24" x14ac:dyDescent="0.55000000000000004">
      <c r="O7985" s="1703"/>
      <c r="V7985" s="1703"/>
      <c r="X7985" s="1703"/>
    </row>
    <row r="7986" spans="15:24" x14ac:dyDescent="0.55000000000000004">
      <c r="O7986" s="1703"/>
      <c r="V7986" s="1703"/>
      <c r="X7986" s="1703"/>
    </row>
    <row r="7987" spans="15:24" x14ac:dyDescent="0.55000000000000004">
      <c r="O7987" s="1703"/>
      <c r="V7987" s="1703"/>
      <c r="X7987" s="1703"/>
    </row>
    <row r="7988" spans="15:24" x14ac:dyDescent="0.55000000000000004">
      <c r="O7988" s="1703"/>
      <c r="V7988" s="1703"/>
      <c r="X7988" s="1703"/>
    </row>
    <row r="7989" spans="15:24" x14ac:dyDescent="0.55000000000000004">
      <c r="O7989" s="1703"/>
      <c r="V7989" s="1703"/>
      <c r="X7989" s="1703"/>
    </row>
    <row r="7990" spans="15:24" x14ac:dyDescent="0.55000000000000004">
      <c r="O7990" s="1703"/>
      <c r="V7990" s="1703"/>
      <c r="X7990" s="1703"/>
    </row>
    <row r="7991" spans="15:24" x14ac:dyDescent="0.55000000000000004">
      <c r="O7991" s="1703"/>
      <c r="V7991" s="1703"/>
      <c r="X7991" s="1703"/>
    </row>
    <row r="7992" spans="15:24" x14ac:dyDescent="0.55000000000000004">
      <c r="O7992" s="1703"/>
      <c r="V7992" s="1703"/>
      <c r="X7992" s="1703"/>
    </row>
    <row r="7993" spans="15:24" x14ac:dyDescent="0.55000000000000004">
      <c r="O7993" s="1703"/>
      <c r="V7993" s="1703"/>
      <c r="X7993" s="1703"/>
    </row>
    <row r="7994" spans="15:24" x14ac:dyDescent="0.55000000000000004">
      <c r="O7994" s="1703"/>
      <c r="V7994" s="1703"/>
      <c r="X7994" s="1703"/>
    </row>
    <row r="7995" spans="15:24" x14ac:dyDescent="0.55000000000000004">
      <c r="O7995" s="1703"/>
      <c r="V7995" s="1703"/>
      <c r="X7995" s="1703"/>
    </row>
    <row r="7996" spans="15:24" x14ac:dyDescent="0.55000000000000004">
      <c r="O7996" s="1703"/>
      <c r="V7996" s="1703"/>
      <c r="X7996" s="1703"/>
    </row>
    <row r="7997" spans="15:24" x14ac:dyDescent="0.55000000000000004">
      <c r="O7997" s="1703"/>
      <c r="V7997" s="1703"/>
      <c r="X7997" s="1703"/>
    </row>
    <row r="7998" spans="15:24" x14ac:dyDescent="0.55000000000000004">
      <c r="O7998" s="1703"/>
      <c r="V7998" s="1703"/>
      <c r="X7998" s="1703"/>
    </row>
    <row r="7999" spans="15:24" x14ac:dyDescent="0.55000000000000004">
      <c r="O7999" s="1703"/>
      <c r="V7999" s="1703"/>
      <c r="X7999" s="1703"/>
    </row>
    <row r="8000" spans="15:24" x14ac:dyDescent="0.55000000000000004">
      <c r="O8000" s="1703"/>
      <c r="V8000" s="1703"/>
      <c r="X8000" s="1703"/>
    </row>
    <row r="8001" spans="15:24" x14ac:dyDescent="0.55000000000000004">
      <c r="O8001" s="1703"/>
      <c r="V8001" s="1703"/>
      <c r="X8001" s="1703"/>
    </row>
    <row r="8002" spans="15:24" x14ac:dyDescent="0.55000000000000004">
      <c r="O8002" s="1703"/>
      <c r="V8002" s="1703"/>
      <c r="X8002" s="1703"/>
    </row>
    <row r="8003" spans="15:24" x14ac:dyDescent="0.55000000000000004">
      <c r="O8003" s="1703"/>
      <c r="V8003" s="1703"/>
      <c r="X8003" s="1703"/>
    </row>
    <row r="8004" spans="15:24" x14ac:dyDescent="0.55000000000000004">
      <c r="O8004" s="1703"/>
      <c r="V8004" s="1703"/>
      <c r="X8004" s="1703"/>
    </row>
    <row r="8005" spans="15:24" x14ac:dyDescent="0.55000000000000004">
      <c r="O8005" s="1703"/>
      <c r="V8005" s="1703"/>
      <c r="X8005" s="1703"/>
    </row>
    <row r="8006" spans="15:24" x14ac:dyDescent="0.55000000000000004">
      <c r="O8006" s="1703"/>
      <c r="V8006" s="1703"/>
      <c r="X8006" s="1703"/>
    </row>
    <row r="8007" spans="15:24" x14ac:dyDescent="0.55000000000000004">
      <c r="O8007" s="1703"/>
      <c r="V8007" s="1703"/>
      <c r="X8007" s="1703"/>
    </row>
    <row r="8008" spans="15:24" x14ac:dyDescent="0.55000000000000004">
      <c r="O8008" s="1703"/>
      <c r="V8008" s="1703"/>
      <c r="X8008" s="1703"/>
    </row>
    <row r="8009" spans="15:24" x14ac:dyDescent="0.55000000000000004">
      <c r="O8009" s="1703"/>
      <c r="V8009" s="1703"/>
      <c r="X8009" s="1703"/>
    </row>
    <row r="8010" spans="15:24" x14ac:dyDescent="0.55000000000000004">
      <c r="O8010" s="1703"/>
      <c r="V8010" s="1703"/>
      <c r="X8010" s="1703"/>
    </row>
    <row r="8011" spans="15:24" x14ac:dyDescent="0.55000000000000004">
      <c r="O8011" s="1703"/>
      <c r="V8011" s="1703"/>
      <c r="X8011" s="1703"/>
    </row>
    <row r="8012" spans="15:24" x14ac:dyDescent="0.55000000000000004">
      <c r="O8012" s="1703"/>
      <c r="V8012" s="1703"/>
      <c r="X8012" s="1703"/>
    </row>
    <row r="8013" spans="15:24" x14ac:dyDescent="0.55000000000000004">
      <c r="O8013" s="1703"/>
      <c r="V8013" s="1703"/>
      <c r="X8013" s="1703"/>
    </row>
    <row r="8014" spans="15:24" x14ac:dyDescent="0.55000000000000004">
      <c r="O8014" s="1703"/>
      <c r="V8014" s="1703"/>
      <c r="X8014" s="1703"/>
    </row>
    <row r="8015" spans="15:24" x14ac:dyDescent="0.55000000000000004">
      <c r="O8015" s="1703"/>
      <c r="V8015" s="1703"/>
      <c r="X8015" s="1703"/>
    </row>
    <row r="8016" spans="15:24" x14ac:dyDescent="0.55000000000000004">
      <c r="O8016" s="1703"/>
      <c r="V8016" s="1703"/>
      <c r="X8016" s="1703"/>
    </row>
    <row r="8017" spans="15:24" x14ac:dyDescent="0.55000000000000004">
      <c r="O8017" s="1703"/>
      <c r="V8017" s="1703"/>
      <c r="X8017" s="1703"/>
    </row>
    <row r="8018" spans="15:24" x14ac:dyDescent="0.55000000000000004">
      <c r="O8018" s="1703"/>
      <c r="V8018" s="1703"/>
      <c r="X8018" s="1703"/>
    </row>
    <row r="8019" spans="15:24" x14ac:dyDescent="0.55000000000000004">
      <c r="O8019" s="1703"/>
      <c r="V8019" s="1703"/>
      <c r="X8019" s="1703"/>
    </row>
    <row r="8020" spans="15:24" x14ac:dyDescent="0.55000000000000004">
      <c r="O8020" s="1703"/>
      <c r="V8020" s="1703"/>
      <c r="X8020" s="1703"/>
    </row>
    <row r="8021" spans="15:24" x14ac:dyDescent="0.55000000000000004">
      <c r="O8021" s="1703"/>
      <c r="V8021" s="1703"/>
      <c r="X8021" s="1703"/>
    </row>
    <row r="8022" spans="15:24" x14ac:dyDescent="0.55000000000000004">
      <c r="O8022" s="1703"/>
      <c r="V8022" s="1703"/>
      <c r="X8022" s="1703"/>
    </row>
    <row r="8023" spans="15:24" x14ac:dyDescent="0.55000000000000004">
      <c r="O8023" s="1703"/>
      <c r="V8023" s="1703"/>
      <c r="X8023" s="1703"/>
    </row>
    <row r="8024" spans="15:24" x14ac:dyDescent="0.55000000000000004">
      <c r="O8024" s="1703"/>
      <c r="V8024" s="1703"/>
      <c r="X8024" s="1703"/>
    </row>
    <row r="8025" spans="15:24" x14ac:dyDescent="0.55000000000000004">
      <c r="O8025" s="1703"/>
      <c r="V8025" s="1703"/>
      <c r="X8025" s="1703"/>
    </row>
    <row r="8026" spans="15:24" x14ac:dyDescent="0.55000000000000004">
      <c r="O8026" s="1703"/>
      <c r="V8026" s="1703"/>
      <c r="X8026" s="1703"/>
    </row>
    <row r="8027" spans="15:24" x14ac:dyDescent="0.55000000000000004">
      <c r="O8027" s="1703"/>
      <c r="V8027" s="1703"/>
      <c r="X8027" s="1703"/>
    </row>
    <row r="8028" spans="15:24" x14ac:dyDescent="0.55000000000000004">
      <c r="O8028" s="1703"/>
      <c r="V8028" s="1703"/>
      <c r="X8028" s="1703"/>
    </row>
    <row r="8029" spans="15:24" x14ac:dyDescent="0.55000000000000004">
      <c r="O8029" s="1703"/>
      <c r="V8029" s="1703"/>
      <c r="X8029" s="1703"/>
    </row>
    <row r="8030" spans="15:24" x14ac:dyDescent="0.55000000000000004">
      <c r="O8030" s="1703"/>
      <c r="V8030" s="1703"/>
      <c r="X8030" s="1703"/>
    </row>
    <row r="8031" spans="15:24" x14ac:dyDescent="0.55000000000000004">
      <c r="O8031" s="1703"/>
      <c r="V8031" s="1703"/>
      <c r="X8031" s="1703"/>
    </row>
    <row r="8032" spans="15:24" x14ac:dyDescent="0.55000000000000004">
      <c r="O8032" s="1703"/>
      <c r="V8032" s="1703"/>
      <c r="X8032" s="1703"/>
    </row>
    <row r="8033" spans="15:24" x14ac:dyDescent="0.55000000000000004">
      <c r="O8033" s="1703"/>
      <c r="V8033" s="1703"/>
      <c r="X8033" s="1703"/>
    </row>
    <row r="8034" spans="15:24" x14ac:dyDescent="0.55000000000000004">
      <c r="O8034" s="1703"/>
      <c r="V8034" s="1703"/>
      <c r="X8034" s="1703"/>
    </row>
    <row r="8035" spans="15:24" x14ac:dyDescent="0.55000000000000004">
      <c r="O8035" s="1703"/>
      <c r="V8035" s="1703"/>
      <c r="X8035" s="1703"/>
    </row>
    <row r="8036" spans="15:24" x14ac:dyDescent="0.55000000000000004">
      <c r="O8036" s="1703"/>
      <c r="V8036" s="1703"/>
      <c r="X8036" s="1703"/>
    </row>
    <row r="8037" spans="15:24" x14ac:dyDescent="0.55000000000000004">
      <c r="O8037" s="1703"/>
      <c r="V8037" s="1703"/>
      <c r="X8037" s="1703"/>
    </row>
    <row r="8038" spans="15:24" x14ac:dyDescent="0.55000000000000004">
      <c r="O8038" s="1703"/>
      <c r="V8038" s="1703"/>
      <c r="X8038" s="1703"/>
    </row>
    <row r="8039" spans="15:24" x14ac:dyDescent="0.55000000000000004">
      <c r="O8039" s="1703"/>
      <c r="V8039" s="1703"/>
      <c r="X8039" s="1703"/>
    </row>
    <row r="8040" spans="15:24" x14ac:dyDescent="0.55000000000000004">
      <c r="O8040" s="1703"/>
      <c r="V8040" s="1703"/>
      <c r="X8040" s="1703"/>
    </row>
    <row r="8041" spans="15:24" x14ac:dyDescent="0.55000000000000004">
      <c r="O8041" s="1703"/>
      <c r="V8041" s="1703"/>
      <c r="X8041" s="1703"/>
    </row>
    <row r="8042" spans="15:24" x14ac:dyDescent="0.55000000000000004">
      <c r="O8042" s="1703"/>
      <c r="V8042" s="1703"/>
      <c r="X8042" s="1703"/>
    </row>
    <row r="8043" spans="15:24" x14ac:dyDescent="0.55000000000000004">
      <c r="O8043" s="1703"/>
      <c r="V8043" s="1703"/>
      <c r="X8043" s="1703"/>
    </row>
    <row r="8044" spans="15:24" x14ac:dyDescent="0.55000000000000004">
      <c r="O8044" s="1703"/>
      <c r="V8044" s="1703"/>
      <c r="X8044" s="1703"/>
    </row>
    <row r="8045" spans="15:24" x14ac:dyDescent="0.55000000000000004">
      <c r="O8045" s="1703"/>
      <c r="V8045" s="1703"/>
      <c r="X8045" s="1703"/>
    </row>
    <row r="8046" spans="15:24" x14ac:dyDescent="0.55000000000000004">
      <c r="O8046" s="1703"/>
      <c r="V8046" s="1703"/>
      <c r="X8046" s="1703"/>
    </row>
    <row r="8047" spans="15:24" x14ac:dyDescent="0.55000000000000004">
      <c r="O8047" s="1703"/>
      <c r="V8047" s="1703"/>
      <c r="X8047" s="1703"/>
    </row>
    <row r="8048" spans="15:24" x14ac:dyDescent="0.55000000000000004">
      <c r="O8048" s="1703"/>
      <c r="V8048" s="1703"/>
      <c r="X8048" s="1703"/>
    </row>
    <row r="8049" spans="15:24" x14ac:dyDescent="0.55000000000000004">
      <c r="O8049" s="1703"/>
      <c r="V8049" s="1703"/>
      <c r="X8049" s="1703"/>
    </row>
    <row r="8050" spans="15:24" x14ac:dyDescent="0.55000000000000004">
      <c r="O8050" s="1703"/>
      <c r="V8050" s="1703"/>
      <c r="X8050" s="1703"/>
    </row>
    <row r="8051" spans="15:24" x14ac:dyDescent="0.55000000000000004">
      <c r="O8051" s="1703"/>
      <c r="V8051" s="1703"/>
      <c r="X8051" s="1703"/>
    </row>
    <row r="8052" spans="15:24" x14ac:dyDescent="0.55000000000000004">
      <c r="O8052" s="1703"/>
      <c r="V8052" s="1703"/>
      <c r="X8052" s="1703"/>
    </row>
    <row r="8053" spans="15:24" x14ac:dyDescent="0.55000000000000004">
      <c r="O8053" s="1703"/>
      <c r="V8053" s="1703"/>
      <c r="X8053" s="1703"/>
    </row>
    <row r="8054" spans="15:24" x14ac:dyDescent="0.55000000000000004">
      <c r="O8054" s="1703"/>
      <c r="V8054" s="1703"/>
      <c r="X8054" s="1703"/>
    </row>
    <row r="8055" spans="15:24" x14ac:dyDescent="0.55000000000000004">
      <c r="O8055" s="1703"/>
      <c r="V8055" s="1703"/>
      <c r="X8055" s="1703"/>
    </row>
    <row r="8056" spans="15:24" x14ac:dyDescent="0.55000000000000004">
      <c r="O8056" s="1703"/>
      <c r="V8056" s="1703"/>
      <c r="X8056" s="1703"/>
    </row>
    <row r="8057" spans="15:24" x14ac:dyDescent="0.55000000000000004">
      <c r="O8057" s="1703"/>
      <c r="V8057" s="1703"/>
      <c r="X8057" s="1703"/>
    </row>
    <row r="8058" spans="15:24" x14ac:dyDescent="0.55000000000000004">
      <c r="O8058" s="1703"/>
      <c r="V8058" s="1703"/>
      <c r="X8058" s="1703"/>
    </row>
    <row r="8059" spans="15:24" x14ac:dyDescent="0.55000000000000004">
      <c r="O8059" s="1703"/>
      <c r="V8059" s="1703"/>
      <c r="X8059" s="1703"/>
    </row>
    <row r="8060" spans="15:24" x14ac:dyDescent="0.55000000000000004">
      <c r="O8060" s="1703"/>
      <c r="V8060" s="1703"/>
      <c r="X8060" s="1703"/>
    </row>
    <row r="8061" spans="15:24" x14ac:dyDescent="0.55000000000000004">
      <c r="O8061" s="1703"/>
      <c r="V8061" s="1703"/>
      <c r="X8061" s="1703"/>
    </row>
    <row r="8062" spans="15:24" x14ac:dyDescent="0.55000000000000004">
      <c r="O8062" s="1703"/>
      <c r="V8062" s="1703"/>
      <c r="X8062" s="1703"/>
    </row>
    <row r="8063" spans="15:24" x14ac:dyDescent="0.55000000000000004">
      <c r="O8063" s="1703"/>
      <c r="V8063" s="1703"/>
      <c r="X8063" s="1703"/>
    </row>
    <row r="8064" spans="15:24" x14ac:dyDescent="0.55000000000000004">
      <c r="O8064" s="1703"/>
      <c r="V8064" s="1703"/>
      <c r="X8064" s="1703"/>
    </row>
    <row r="8065" spans="15:24" x14ac:dyDescent="0.55000000000000004">
      <c r="O8065" s="1703"/>
      <c r="V8065" s="1703"/>
      <c r="X8065" s="1703"/>
    </row>
    <row r="8066" spans="15:24" x14ac:dyDescent="0.55000000000000004">
      <c r="O8066" s="1703"/>
      <c r="V8066" s="1703"/>
      <c r="X8066" s="1703"/>
    </row>
    <row r="8067" spans="15:24" x14ac:dyDescent="0.55000000000000004">
      <c r="O8067" s="1703"/>
      <c r="V8067" s="1703"/>
      <c r="X8067" s="1703"/>
    </row>
    <row r="8068" spans="15:24" x14ac:dyDescent="0.55000000000000004">
      <c r="O8068" s="1703"/>
      <c r="V8068" s="1703"/>
      <c r="X8068" s="1703"/>
    </row>
    <row r="8069" spans="15:24" x14ac:dyDescent="0.55000000000000004">
      <c r="O8069" s="1703"/>
      <c r="V8069" s="1703"/>
      <c r="X8069" s="1703"/>
    </row>
    <row r="8070" spans="15:24" x14ac:dyDescent="0.55000000000000004">
      <c r="O8070" s="1703"/>
      <c r="V8070" s="1703"/>
      <c r="X8070" s="1703"/>
    </row>
    <row r="8071" spans="15:24" x14ac:dyDescent="0.55000000000000004">
      <c r="O8071" s="1703"/>
      <c r="V8071" s="1703"/>
      <c r="X8071" s="1703"/>
    </row>
    <row r="8072" spans="15:24" x14ac:dyDescent="0.55000000000000004">
      <c r="O8072" s="1703"/>
      <c r="V8072" s="1703"/>
      <c r="X8072" s="1703"/>
    </row>
    <row r="8073" spans="15:24" x14ac:dyDescent="0.55000000000000004">
      <c r="O8073" s="1703"/>
      <c r="V8073" s="1703"/>
      <c r="X8073" s="1703"/>
    </row>
    <row r="8074" spans="15:24" x14ac:dyDescent="0.55000000000000004">
      <c r="O8074" s="1703"/>
      <c r="V8074" s="1703"/>
      <c r="X8074" s="1703"/>
    </row>
    <row r="8075" spans="15:24" x14ac:dyDescent="0.55000000000000004">
      <c r="O8075" s="1703"/>
      <c r="V8075" s="1703"/>
      <c r="X8075" s="1703"/>
    </row>
    <row r="8076" spans="15:24" x14ac:dyDescent="0.55000000000000004">
      <c r="O8076" s="1703"/>
      <c r="V8076" s="1703"/>
      <c r="X8076" s="1703"/>
    </row>
    <row r="8077" spans="15:24" x14ac:dyDescent="0.55000000000000004">
      <c r="O8077" s="1703"/>
      <c r="V8077" s="1703"/>
      <c r="X8077" s="1703"/>
    </row>
    <row r="8078" spans="15:24" x14ac:dyDescent="0.55000000000000004">
      <c r="O8078" s="1703"/>
      <c r="V8078" s="1703"/>
      <c r="X8078" s="1703"/>
    </row>
    <row r="8079" spans="15:24" x14ac:dyDescent="0.55000000000000004">
      <c r="O8079" s="1703"/>
      <c r="V8079" s="1703"/>
      <c r="X8079" s="1703"/>
    </row>
    <row r="8080" spans="15:24" x14ac:dyDescent="0.55000000000000004">
      <c r="O8080" s="1703"/>
      <c r="V8080" s="1703"/>
      <c r="X8080" s="1703"/>
    </row>
    <row r="8081" spans="15:24" x14ac:dyDescent="0.55000000000000004">
      <c r="O8081" s="1703"/>
      <c r="V8081" s="1703"/>
      <c r="X8081" s="1703"/>
    </row>
    <row r="8082" spans="15:24" x14ac:dyDescent="0.55000000000000004">
      <c r="O8082" s="1703"/>
      <c r="V8082" s="1703"/>
      <c r="X8082" s="1703"/>
    </row>
    <row r="8083" spans="15:24" x14ac:dyDescent="0.55000000000000004">
      <c r="O8083" s="1703"/>
      <c r="V8083" s="1703"/>
      <c r="X8083" s="1703"/>
    </row>
    <row r="8084" spans="15:24" x14ac:dyDescent="0.55000000000000004">
      <c r="O8084" s="1703"/>
      <c r="V8084" s="1703"/>
      <c r="X8084" s="1703"/>
    </row>
    <row r="8085" spans="15:24" x14ac:dyDescent="0.55000000000000004">
      <c r="O8085" s="1703"/>
      <c r="V8085" s="1703"/>
      <c r="X8085" s="1703"/>
    </row>
    <row r="8086" spans="15:24" x14ac:dyDescent="0.55000000000000004">
      <c r="O8086" s="1703"/>
      <c r="V8086" s="1703"/>
      <c r="X8086" s="1703"/>
    </row>
    <row r="8087" spans="15:24" x14ac:dyDescent="0.55000000000000004">
      <c r="O8087" s="1703"/>
      <c r="V8087" s="1703"/>
      <c r="X8087" s="1703"/>
    </row>
    <row r="8088" spans="15:24" x14ac:dyDescent="0.55000000000000004">
      <c r="O8088" s="1703"/>
      <c r="V8088" s="1703"/>
      <c r="X8088" s="1703"/>
    </row>
    <row r="8089" spans="15:24" x14ac:dyDescent="0.55000000000000004">
      <c r="O8089" s="1703"/>
      <c r="V8089" s="1703"/>
      <c r="X8089" s="1703"/>
    </row>
    <row r="8090" spans="15:24" x14ac:dyDescent="0.55000000000000004">
      <c r="O8090" s="1703"/>
      <c r="V8090" s="1703"/>
      <c r="X8090" s="1703"/>
    </row>
    <row r="8091" spans="15:24" x14ac:dyDescent="0.55000000000000004">
      <c r="O8091" s="1703"/>
      <c r="V8091" s="1703"/>
      <c r="X8091" s="1703"/>
    </row>
    <row r="8092" spans="15:24" x14ac:dyDescent="0.55000000000000004">
      <c r="O8092" s="1703"/>
      <c r="V8092" s="1703"/>
      <c r="X8092" s="1703"/>
    </row>
    <row r="8093" spans="15:24" x14ac:dyDescent="0.55000000000000004">
      <c r="O8093" s="1703"/>
      <c r="V8093" s="1703"/>
      <c r="X8093" s="1703"/>
    </row>
    <row r="8094" spans="15:24" x14ac:dyDescent="0.55000000000000004">
      <c r="O8094" s="1703"/>
      <c r="V8094" s="1703"/>
      <c r="X8094" s="1703"/>
    </row>
    <row r="8095" spans="15:24" x14ac:dyDescent="0.55000000000000004">
      <c r="O8095" s="1703"/>
      <c r="V8095" s="1703"/>
      <c r="X8095" s="1703"/>
    </row>
    <row r="8096" spans="15:24" x14ac:dyDescent="0.55000000000000004">
      <c r="O8096" s="1703"/>
      <c r="V8096" s="1703"/>
      <c r="X8096" s="1703"/>
    </row>
    <row r="8097" spans="15:24" x14ac:dyDescent="0.55000000000000004">
      <c r="O8097" s="1703"/>
      <c r="V8097" s="1703"/>
      <c r="X8097" s="1703"/>
    </row>
    <row r="8098" spans="15:24" x14ac:dyDescent="0.55000000000000004">
      <c r="O8098" s="1703"/>
      <c r="V8098" s="1703"/>
      <c r="X8098" s="1703"/>
    </row>
    <row r="8099" spans="15:24" x14ac:dyDescent="0.55000000000000004">
      <c r="O8099" s="1703"/>
      <c r="V8099" s="1703"/>
      <c r="X8099" s="1703"/>
    </row>
    <row r="8100" spans="15:24" x14ac:dyDescent="0.55000000000000004">
      <c r="O8100" s="1703"/>
      <c r="V8100" s="1703"/>
      <c r="X8100" s="1703"/>
    </row>
    <row r="8101" spans="15:24" x14ac:dyDescent="0.55000000000000004">
      <c r="O8101" s="1703"/>
      <c r="V8101" s="1703"/>
      <c r="X8101" s="1703"/>
    </row>
    <row r="8102" spans="15:24" x14ac:dyDescent="0.55000000000000004">
      <c r="O8102" s="1703"/>
      <c r="V8102" s="1703"/>
      <c r="X8102" s="1703"/>
    </row>
    <row r="8103" spans="15:24" x14ac:dyDescent="0.55000000000000004">
      <c r="O8103" s="1703"/>
      <c r="V8103" s="1703"/>
      <c r="X8103" s="1703"/>
    </row>
    <row r="8104" spans="15:24" x14ac:dyDescent="0.55000000000000004">
      <c r="O8104" s="1703"/>
      <c r="V8104" s="1703"/>
      <c r="X8104" s="1703"/>
    </row>
    <row r="8105" spans="15:24" x14ac:dyDescent="0.55000000000000004">
      <c r="O8105" s="1703"/>
      <c r="V8105" s="1703"/>
      <c r="X8105" s="1703"/>
    </row>
    <row r="8106" spans="15:24" x14ac:dyDescent="0.55000000000000004">
      <c r="O8106" s="1703"/>
      <c r="V8106" s="1703"/>
      <c r="X8106" s="1703"/>
    </row>
    <row r="8107" spans="15:24" x14ac:dyDescent="0.55000000000000004">
      <c r="O8107" s="1703"/>
      <c r="V8107" s="1703"/>
      <c r="X8107" s="1703"/>
    </row>
    <row r="8108" spans="15:24" x14ac:dyDescent="0.55000000000000004">
      <c r="O8108" s="1703"/>
      <c r="V8108" s="1703"/>
      <c r="X8108" s="1703"/>
    </row>
    <row r="8109" spans="15:24" x14ac:dyDescent="0.55000000000000004">
      <c r="O8109" s="1703"/>
      <c r="V8109" s="1703"/>
      <c r="X8109" s="1703"/>
    </row>
    <row r="8110" spans="15:24" x14ac:dyDescent="0.55000000000000004">
      <c r="O8110" s="1703"/>
      <c r="V8110" s="1703"/>
      <c r="X8110" s="1703"/>
    </row>
    <row r="8111" spans="15:24" x14ac:dyDescent="0.55000000000000004">
      <c r="O8111" s="1703"/>
      <c r="V8111" s="1703"/>
      <c r="X8111" s="1703"/>
    </row>
    <row r="8112" spans="15:24" x14ac:dyDescent="0.55000000000000004">
      <c r="O8112" s="1703"/>
      <c r="V8112" s="1703"/>
      <c r="X8112" s="1703"/>
    </row>
    <row r="8113" spans="15:24" x14ac:dyDescent="0.55000000000000004">
      <c r="O8113" s="1703"/>
      <c r="V8113" s="1703"/>
      <c r="X8113" s="1703"/>
    </row>
    <row r="8114" spans="15:24" x14ac:dyDescent="0.55000000000000004">
      <c r="O8114" s="1703"/>
      <c r="V8114" s="1703"/>
      <c r="X8114" s="1703"/>
    </row>
    <row r="8115" spans="15:24" x14ac:dyDescent="0.55000000000000004">
      <c r="O8115" s="1703"/>
      <c r="V8115" s="1703"/>
      <c r="X8115" s="1703"/>
    </row>
    <row r="8116" spans="15:24" x14ac:dyDescent="0.55000000000000004">
      <c r="O8116" s="1703"/>
      <c r="V8116" s="1703"/>
      <c r="X8116" s="1703"/>
    </row>
    <row r="8117" spans="15:24" x14ac:dyDescent="0.55000000000000004">
      <c r="O8117" s="1703"/>
      <c r="V8117" s="1703"/>
      <c r="X8117" s="1703"/>
    </row>
    <row r="8118" spans="15:24" x14ac:dyDescent="0.55000000000000004">
      <c r="O8118" s="1703"/>
      <c r="V8118" s="1703"/>
      <c r="X8118" s="1703"/>
    </row>
    <row r="8119" spans="15:24" x14ac:dyDescent="0.55000000000000004">
      <c r="O8119" s="1703"/>
      <c r="V8119" s="1703"/>
      <c r="X8119" s="1703"/>
    </row>
    <row r="8120" spans="15:24" x14ac:dyDescent="0.55000000000000004">
      <c r="O8120" s="1703"/>
      <c r="V8120" s="1703"/>
      <c r="X8120" s="1703"/>
    </row>
    <row r="8121" spans="15:24" x14ac:dyDescent="0.55000000000000004">
      <c r="O8121" s="1703"/>
      <c r="V8121" s="1703"/>
      <c r="X8121" s="1703"/>
    </row>
    <row r="8122" spans="15:24" x14ac:dyDescent="0.55000000000000004">
      <c r="O8122" s="1703"/>
      <c r="V8122" s="1703"/>
      <c r="X8122" s="1703"/>
    </row>
    <row r="8123" spans="15:24" x14ac:dyDescent="0.55000000000000004">
      <c r="O8123" s="1703"/>
      <c r="V8123" s="1703"/>
      <c r="X8123" s="1703"/>
    </row>
    <row r="8124" spans="15:24" x14ac:dyDescent="0.55000000000000004">
      <c r="O8124" s="1703"/>
      <c r="V8124" s="1703"/>
      <c r="X8124" s="1703"/>
    </row>
    <row r="8125" spans="15:24" x14ac:dyDescent="0.55000000000000004">
      <c r="O8125" s="1703"/>
      <c r="V8125" s="1703"/>
      <c r="X8125" s="1703"/>
    </row>
    <row r="8126" spans="15:24" x14ac:dyDescent="0.55000000000000004">
      <c r="O8126" s="1703"/>
      <c r="V8126" s="1703"/>
      <c r="X8126" s="1703"/>
    </row>
    <row r="8127" spans="15:24" x14ac:dyDescent="0.55000000000000004">
      <c r="O8127" s="1703"/>
      <c r="V8127" s="1703"/>
      <c r="X8127" s="1703"/>
    </row>
    <row r="8128" spans="15:24" x14ac:dyDescent="0.55000000000000004">
      <c r="O8128" s="1703"/>
      <c r="V8128" s="1703"/>
      <c r="X8128" s="1703"/>
    </row>
    <row r="8129" spans="15:24" x14ac:dyDescent="0.55000000000000004">
      <c r="O8129" s="1703"/>
      <c r="V8129" s="1703"/>
      <c r="X8129" s="1703"/>
    </row>
    <row r="8130" spans="15:24" x14ac:dyDescent="0.55000000000000004">
      <c r="O8130" s="1703"/>
      <c r="V8130" s="1703"/>
      <c r="X8130" s="1703"/>
    </row>
    <row r="8131" spans="15:24" x14ac:dyDescent="0.55000000000000004">
      <c r="O8131" s="1703"/>
      <c r="V8131" s="1703"/>
      <c r="X8131" s="1703"/>
    </row>
    <row r="8132" spans="15:24" x14ac:dyDescent="0.55000000000000004">
      <c r="O8132" s="1703"/>
      <c r="V8132" s="1703"/>
      <c r="X8132" s="1703"/>
    </row>
    <row r="8133" spans="15:24" x14ac:dyDescent="0.55000000000000004">
      <c r="O8133" s="1703"/>
      <c r="V8133" s="1703"/>
      <c r="X8133" s="1703"/>
    </row>
    <row r="8134" spans="15:24" x14ac:dyDescent="0.55000000000000004">
      <c r="O8134" s="1703"/>
      <c r="V8134" s="1703"/>
      <c r="X8134" s="1703"/>
    </row>
    <row r="8135" spans="15:24" x14ac:dyDescent="0.55000000000000004">
      <c r="O8135" s="1703"/>
      <c r="V8135" s="1703"/>
      <c r="X8135" s="1703"/>
    </row>
    <row r="8136" spans="15:24" x14ac:dyDescent="0.55000000000000004">
      <c r="O8136" s="1703"/>
      <c r="V8136" s="1703"/>
      <c r="X8136" s="1703"/>
    </row>
    <row r="8137" spans="15:24" x14ac:dyDescent="0.55000000000000004">
      <c r="O8137" s="1703"/>
      <c r="V8137" s="1703"/>
      <c r="X8137" s="1703"/>
    </row>
    <row r="8138" spans="15:24" x14ac:dyDescent="0.55000000000000004">
      <c r="O8138" s="1703"/>
      <c r="V8138" s="1703"/>
      <c r="X8138" s="1703"/>
    </row>
    <row r="8139" spans="15:24" x14ac:dyDescent="0.55000000000000004">
      <c r="O8139" s="1703"/>
      <c r="V8139" s="1703"/>
      <c r="X8139" s="1703"/>
    </row>
    <row r="8140" spans="15:24" x14ac:dyDescent="0.55000000000000004">
      <c r="O8140" s="1703"/>
      <c r="V8140" s="1703"/>
      <c r="X8140" s="1703"/>
    </row>
    <row r="8141" spans="15:24" x14ac:dyDescent="0.55000000000000004">
      <c r="O8141" s="1703"/>
      <c r="V8141" s="1703"/>
      <c r="X8141" s="1703"/>
    </row>
    <row r="8142" spans="15:24" x14ac:dyDescent="0.55000000000000004">
      <c r="O8142" s="1703"/>
      <c r="V8142" s="1703"/>
      <c r="X8142" s="1703"/>
    </row>
    <row r="8143" spans="15:24" x14ac:dyDescent="0.55000000000000004">
      <c r="O8143" s="1703"/>
      <c r="V8143" s="1703"/>
      <c r="X8143" s="1703"/>
    </row>
    <row r="8144" spans="15:24" x14ac:dyDescent="0.55000000000000004">
      <c r="O8144" s="1703"/>
      <c r="V8144" s="1703"/>
      <c r="X8144" s="1703"/>
    </row>
    <row r="8145" spans="15:24" x14ac:dyDescent="0.55000000000000004">
      <c r="O8145" s="1703"/>
      <c r="V8145" s="1703"/>
      <c r="X8145" s="1703"/>
    </row>
    <row r="8146" spans="15:24" x14ac:dyDescent="0.55000000000000004">
      <c r="O8146" s="1703"/>
      <c r="V8146" s="1703"/>
      <c r="X8146" s="1703"/>
    </row>
    <row r="8147" spans="15:24" x14ac:dyDescent="0.55000000000000004">
      <c r="O8147" s="1703"/>
      <c r="V8147" s="1703"/>
      <c r="X8147" s="1703"/>
    </row>
    <row r="8148" spans="15:24" x14ac:dyDescent="0.55000000000000004">
      <c r="O8148" s="1703"/>
      <c r="V8148" s="1703"/>
      <c r="X8148" s="1703"/>
    </row>
    <row r="8149" spans="15:24" x14ac:dyDescent="0.55000000000000004">
      <c r="O8149" s="1703"/>
      <c r="V8149" s="1703"/>
      <c r="X8149" s="1703"/>
    </row>
    <row r="8150" spans="15:24" x14ac:dyDescent="0.55000000000000004">
      <c r="O8150" s="1703"/>
      <c r="V8150" s="1703"/>
      <c r="X8150" s="1703"/>
    </row>
    <row r="8151" spans="15:24" x14ac:dyDescent="0.55000000000000004">
      <c r="O8151" s="1703"/>
      <c r="V8151" s="1703"/>
      <c r="X8151" s="1703"/>
    </row>
    <row r="8152" spans="15:24" x14ac:dyDescent="0.55000000000000004">
      <c r="O8152" s="1703"/>
      <c r="V8152" s="1703"/>
      <c r="X8152" s="1703"/>
    </row>
    <row r="8153" spans="15:24" x14ac:dyDescent="0.55000000000000004">
      <c r="O8153" s="1703"/>
      <c r="V8153" s="1703"/>
      <c r="X8153" s="1703"/>
    </row>
    <row r="8154" spans="15:24" x14ac:dyDescent="0.55000000000000004">
      <c r="O8154" s="1703"/>
      <c r="V8154" s="1703"/>
      <c r="X8154" s="1703"/>
    </row>
    <row r="8155" spans="15:24" x14ac:dyDescent="0.55000000000000004">
      <c r="O8155" s="1703"/>
      <c r="V8155" s="1703"/>
      <c r="X8155" s="1703"/>
    </row>
    <row r="8156" spans="15:24" x14ac:dyDescent="0.55000000000000004">
      <c r="O8156" s="1703"/>
      <c r="V8156" s="1703"/>
      <c r="X8156" s="1703"/>
    </row>
    <row r="8157" spans="15:24" x14ac:dyDescent="0.55000000000000004">
      <c r="O8157" s="1703"/>
      <c r="V8157" s="1703"/>
      <c r="X8157" s="1703"/>
    </row>
    <row r="8158" spans="15:24" x14ac:dyDescent="0.55000000000000004">
      <c r="O8158" s="1703"/>
      <c r="V8158" s="1703"/>
      <c r="X8158" s="1703"/>
    </row>
    <row r="8159" spans="15:24" x14ac:dyDescent="0.55000000000000004">
      <c r="O8159" s="1703"/>
      <c r="V8159" s="1703"/>
      <c r="X8159" s="1703"/>
    </row>
    <row r="8160" spans="15:24" x14ac:dyDescent="0.55000000000000004">
      <c r="O8160" s="1703"/>
      <c r="V8160" s="1703"/>
      <c r="X8160" s="1703"/>
    </row>
    <row r="8161" spans="15:24" x14ac:dyDescent="0.55000000000000004">
      <c r="O8161" s="1703"/>
      <c r="V8161" s="1703"/>
      <c r="X8161" s="1703"/>
    </row>
    <row r="8162" spans="15:24" x14ac:dyDescent="0.55000000000000004">
      <c r="O8162" s="1703"/>
      <c r="V8162" s="1703"/>
      <c r="X8162" s="1703"/>
    </row>
    <row r="8163" spans="15:24" x14ac:dyDescent="0.55000000000000004">
      <c r="O8163" s="1703"/>
      <c r="V8163" s="1703"/>
      <c r="X8163" s="1703"/>
    </row>
    <row r="8164" spans="15:24" x14ac:dyDescent="0.55000000000000004">
      <c r="O8164" s="1703"/>
      <c r="V8164" s="1703"/>
      <c r="X8164" s="1703"/>
    </row>
    <row r="8165" spans="15:24" x14ac:dyDescent="0.55000000000000004">
      <c r="O8165" s="1703"/>
      <c r="V8165" s="1703"/>
      <c r="X8165" s="1703"/>
    </row>
    <row r="8166" spans="15:24" x14ac:dyDescent="0.55000000000000004">
      <c r="O8166" s="1703"/>
      <c r="V8166" s="1703"/>
      <c r="X8166" s="1703"/>
    </row>
    <row r="8167" spans="15:24" x14ac:dyDescent="0.55000000000000004">
      <c r="O8167" s="1703"/>
      <c r="V8167" s="1703"/>
      <c r="X8167" s="1703"/>
    </row>
    <row r="8168" spans="15:24" x14ac:dyDescent="0.55000000000000004">
      <c r="O8168" s="1703"/>
      <c r="V8168" s="1703"/>
      <c r="X8168" s="1703"/>
    </row>
    <row r="8169" spans="15:24" x14ac:dyDescent="0.55000000000000004">
      <c r="O8169" s="1703"/>
      <c r="V8169" s="1703"/>
      <c r="X8169" s="1703"/>
    </row>
    <row r="8170" spans="15:24" x14ac:dyDescent="0.55000000000000004">
      <c r="O8170" s="1703"/>
      <c r="V8170" s="1703"/>
      <c r="X8170" s="1703"/>
    </row>
    <row r="8171" spans="15:24" x14ac:dyDescent="0.55000000000000004">
      <c r="O8171" s="1703"/>
      <c r="V8171" s="1703"/>
      <c r="X8171" s="1703"/>
    </row>
    <row r="8172" spans="15:24" x14ac:dyDescent="0.55000000000000004">
      <c r="O8172" s="1703"/>
      <c r="V8172" s="1703"/>
      <c r="X8172" s="1703"/>
    </row>
    <row r="8173" spans="15:24" x14ac:dyDescent="0.55000000000000004">
      <c r="O8173" s="1703"/>
      <c r="V8173" s="1703"/>
      <c r="X8173" s="1703"/>
    </row>
    <row r="8174" spans="15:24" x14ac:dyDescent="0.55000000000000004">
      <c r="O8174" s="1703"/>
      <c r="V8174" s="1703"/>
      <c r="X8174" s="1703"/>
    </row>
    <row r="8175" spans="15:24" x14ac:dyDescent="0.55000000000000004">
      <c r="O8175" s="1703"/>
      <c r="V8175" s="1703"/>
      <c r="X8175" s="1703"/>
    </row>
    <row r="8176" spans="15:24" x14ac:dyDescent="0.55000000000000004">
      <c r="O8176" s="1703"/>
      <c r="V8176" s="1703"/>
      <c r="X8176" s="1703"/>
    </row>
    <row r="8177" spans="15:24" x14ac:dyDescent="0.55000000000000004">
      <c r="O8177" s="1703"/>
      <c r="V8177" s="1703"/>
      <c r="X8177" s="1703"/>
    </row>
    <row r="8178" spans="15:24" x14ac:dyDescent="0.55000000000000004">
      <c r="O8178" s="1703"/>
      <c r="V8178" s="1703"/>
      <c r="X8178" s="1703"/>
    </row>
    <row r="8179" spans="15:24" x14ac:dyDescent="0.55000000000000004">
      <c r="O8179" s="1703"/>
      <c r="V8179" s="1703"/>
      <c r="X8179" s="1703"/>
    </row>
    <row r="8180" spans="15:24" x14ac:dyDescent="0.55000000000000004">
      <c r="O8180" s="1703"/>
      <c r="V8180" s="1703"/>
      <c r="X8180" s="1703"/>
    </row>
    <row r="8181" spans="15:24" x14ac:dyDescent="0.55000000000000004">
      <c r="O8181" s="1703"/>
      <c r="V8181" s="1703"/>
      <c r="X8181" s="1703"/>
    </row>
    <row r="8182" spans="15:24" x14ac:dyDescent="0.55000000000000004">
      <c r="O8182" s="1703"/>
      <c r="V8182" s="1703"/>
      <c r="X8182" s="1703"/>
    </row>
    <row r="8183" spans="15:24" x14ac:dyDescent="0.55000000000000004">
      <c r="O8183" s="1703"/>
      <c r="V8183" s="1703"/>
      <c r="X8183" s="1703"/>
    </row>
    <row r="8184" spans="15:24" x14ac:dyDescent="0.55000000000000004">
      <c r="O8184" s="1703"/>
      <c r="V8184" s="1703"/>
      <c r="X8184" s="1703"/>
    </row>
    <row r="8185" spans="15:24" x14ac:dyDescent="0.55000000000000004">
      <c r="O8185" s="1703"/>
      <c r="V8185" s="1703"/>
      <c r="X8185" s="1703"/>
    </row>
    <row r="8186" spans="15:24" x14ac:dyDescent="0.55000000000000004">
      <c r="O8186" s="1703"/>
      <c r="V8186" s="1703"/>
      <c r="X8186" s="1703"/>
    </row>
    <row r="8187" spans="15:24" x14ac:dyDescent="0.55000000000000004">
      <c r="O8187" s="1703"/>
      <c r="V8187" s="1703"/>
      <c r="X8187" s="1703"/>
    </row>
    <row r="8188" spans="15:24" x14ac:dyDescent="0.55000000000000004">
      <c r="O8188" s="1703"/>
      <c r="V8188" s="1703"/>
      <c r="X8188" s="1703"/>
    </row>
    <row r="8189" spans="15:24" x14ac:dyDescent="0.55000000000000004">
      <c r="O8189" s="1703"/>
      <c r="V8189" s="1703"/>
      <c r="X8189" s="1703"/>
    </row>
    <row r="8190" spans="15:24" x14ac:dyDescent="0.55000000000000004">
      <c r="O8190" s="1703"/>
      <c r="V8190" s="1703"/>
      <c r="X8190" s="1703"/>
    </row>
    <row r="8191" spans="15:24" x14ac:dyDescent="0.55000000000000004">
      <c r="O8191" s="1703"/>
      <c r="V8191" s="1703"/>
      <c r="X8191" s="1703"/>
    </row>
    <row r="8192" spans="15:24" x14ac:dyDescent="0.55000000000000004">
      <c r="O8192" s="1703"/>
      <c r="V8192" s="1703"/>
      <c r="X8192" s="1703"/>
    </row>
    <row r="8193" spans="15:24" x14ac:dyDescent="0.55000000000000004">
      <c r="O8193" s="1703"/>
      <c r="V8193" s="1703"/>
      <c r="X8193" s="1703"/>
    </row>
    <row r="8194" spans="15:24" x14ac:dyDescent="0.55000000000000004">
      <c r="O8194" s="1703"/>
      <c r="V8194" s="1703"/>
      <c r="X8194" s="1703"/>
    </row>
    <row r="8195" spans="15:24" x14ac:dyDescent="0.55000000000000004">
      <c r="O8195" s="1703"/>
      <c r="V8195" s="1703"/>
      <c r="X8195" s="1703"/>
    </row>
    <row r="8196" spans="15:24" x14ac:dyDescent="0.55000000000000004">
      <c r="O8196" s="1703"/>
      <c r="V8196" s="1703"/>
      <c r="X8196" s="1703"/>
    </row>
    <row r="8197" spans="15:24" x14ac:dyDescent="0.55000000000000004">
      <c r="O8197" s="1703"/>
      <c r="V8197" s="1703"/>
      <c r="X8197" s="1703"/>
    </row>
    <row r="8198" spans="15:24" x14ac:dyDescent="0.55000000000000004">
      <c r="O8198" s="1703"/>
      <c r="V8198" s="1703"/>
      <c r="X8198" s="1703"/>
    </row>
    <row r="8199" spans="15:24" x14ac:dyDescent="0.55000000000000004">
      <c r="O8199" s="1703"/>
      <c r="V8199" s="1703"/>
      <c r="X8199" s="1703"/>
    </row>
    <row r="8200" spans="15:24" x14ac:dyDescent="0.55000000000000004">
      <c r="O8200" s="1703"/>
      <c r="V8200" s="1703"/>
      <c r="X8200" s="1703"/>
    </row>
    <row r="8201" spans="15:24" x14ac:dyDescent="0.55000000000000004">
      <c r="O8201" s="1703"/>
      <c r="V8201" s="1703"/>
      <c r="X8201" s="1703"/>
    </row>
    <row r="8202" spans="15:24" x14ac:dyDescent="0.55000000000000004">
      <c r="O8202" s="1703"/>
      <c r="V8202" s="1703"/>
      <c r="X8202" s="1703"/>
    </row>
    <row r="8203" spans="15:24" x14ac:dyDescent="0.55000000000000004">
      <c r="O8203" s="1703"/>
      <c r="V8203" s="1703"/>
      <c r="X8203" s="1703"/>
    </row>
    <row r="8204" spans="15:24" x14ac:dyDescent="0.55000000000000004">
      <c r="O8204" s="1703"/>
      <c r="V8204" s="1703"/>
      <c r="X8204" s="1703"/>
    </row>
    <row r="8205" spans="15:24" x14ac:dyDescent="0.55000000000000004">
      <c r="O8205" s="1703"/>
      <c r="V8205" s="1703"/>
      <c r="X8205" s="1703"/>
    </row>
    <row r="8206" spans="15:24" x14ac:dyDescent="0.55000000000000004">
      <c r="O8206" s="1703"/>
      <c r="V8206" s="1703"/>
      <c r="X8206" s="1703"/>
    </row>
    <row r="8207" spans="15:24" x14ac:dyDescent="0.55000000000000004">
      <c r="O8207" s="1703"/>
      <c r="V8207" s="1703"/>
      <c r="X8207" s="1703"/>
    </row>
    <row r="8208" spans="15:24" x14ac:dyDescent="0.55000000000000004">
      <c r="O8208" s="1703"/>
      <c r="V8208" s="1703"/>
      <c r="X8208" s="1703"/>
    </row>
    <row r="8209" spans="15:24" x14ac:dyDescent="0.55000000000000004">
      <c r="O8209" s="1703"/>
      <c r="V8209" s="1703"/>
      <c r="X8209" s="1703"/>
    </row>
    <row r="8210" spans="15:24" x14ac:dyDescent="0.55000000000000004">
      <c r="O8210" s="1703"/>
      <c r="V8210" s="1703"/>
      <c r="X8210" s="1703"/>
    </row>
    <row r="8211" spans="15:24" x14ac:dyDescent="0.55000000000000004">
      <c r="O8211" s="1703"/>
      <c r="V8211" s="1703"/>
      <c r="X8211" s="1703"/>
    </row>
    <row r="8212" spans="15:24" x14ac:dyDescent="0.55000000000000004">
      <c r="O8212" s="1703"/>
      <c r="V8212" s="1703"/>
      <c r="X8212" s="1703"/>
    </row>
    <row r="8213" spans="15:24" x14ac:dyDescent="0.55000000000000004">
      <c r="O8213" s="1703"/>
      <c r="V8213" s="1703"/>
      <c r="X8213" s="1703"/>
    </row>
    <row r="8214" spans="15:24" x14ac:dyDescent="0.55000000000000004">
      <c r="O8214" s="1703"/>
      <c r="V8214" s="1703"/>
      <c r="X8214" s="1703"/>
    </row>
    <row r="8215" spans="15:24" x14ac:dyDescent="0.55000000000000004">
      <c r="O8215" s="1703"/>
      <c r="V8215" s="1703"/>
      <c r="X8215" s="1703"/>
    </row>
    <row r="8216" spans="15:24" x14ac:dyDescent="0.55000000000000004">
      <c r="O8216" s="1703"/>
      <c r="V8216" s="1703"/>
      <c r="X8216" s="1703"/>
    </row>
    <row r="8217" spans="15:24" x14ac:dyDescent="0.55000000000000004">
      <c r="O8217" s="1703"/>
      <c r="V8217" s="1703"/>
      <c r="X8217" s="1703"/>
    </row>
    <row r="8218" spans="15:24" x14ac:dyDescent="0.55000000000000004">
      <c r="O8218" s="1703"/>
      <c r="V8218" s="1703"/>
      <c r="X8218" s="1703"/>
    </row>
    <row r="8219" spans="15:24" x14ac:dyDescent="0.55000000000000004">
      <c r="O8219" s="1703"/>
      <c r="V8219" s="1703"/>
      <c r="X8219" s="1703"/>
    </row>
    <row r="8220" spans="15:24" x14ac:dyDescent="0.55000000000000004">
      <c r="O8220" s="1703"/>
      <c r="V8220" s="1703"/>
      <c r="X8220" s="1703"/>
    </row>
    <row r="8221" spans="15:24" x14ac:dyDescent="0.55000000000000004">
      <c r="O8221" s="1703"/>
      <c r="V8221" s="1703"/>
      <c r="X8221" s="1703"/>
    </row>
    <row r="8222" spans="15:24" x14ac:dyDescent="0.55000000000000004">
      <c r="O8222" s="1703"/>
      <c r="V8222" s="1703"/>
      <c r="X8222" s="1703"/>
    </row>
    <row r="8223" spans="15:24" x14ac:dyDescent="0.55000000000000004">
      <c r="O8223" s="1703"/>
      <c r="V8223" s="1703"/>
      <c r="X8223" s="1703"/>
    </row>
    <row r="8224" spans="15:24" x14ac:dyDescent="0.55000000000000004">
      <c r="O8224" s="1703"/>
      <c r="V8224" s="1703"/>
      <c r="X8224" s="1703"/>
    </row>
    <row r="8225" spans="15:24" x14ac:dyDescent="0.55000000000000004">
      <c r="O8225" s="1703"/>
      <c r="V8225" s="1703"/>
      <c r="X8225" s="1703"/>
    </row>
    <row r="8226" spans="15:24" x14ac:dyDescent="0.55000000000000004">
      <c r="O8226" s="1703"/>
      <c r="V8226" s="1703"/>
      <c r="X8226" s="1703"/>
    </row>
    <row r="8227" spans="15:24" x14ac:dyDescent="0.55000000000000004">
      <c r="O8227" s="1703"/>
      <c r="V8227" s="1703"/>
      <c r="X8227" s="1703"/>
    </row>
    <row r="8228" spans="15:24" x14ac:dyDescent="0.55000000000000004">
      <c r="O8228" s="1703"/>
      <c r="V8228" s="1703"/>
      <c r="X8228" s="1703"/>
    </row>
    <row r="8229" spans="15:24" x14ac:dyDescent="0.55000000000000004">
      <c r="O8229" s="1703"/>
      <c r="V8229" s="1703"/>
      <c r="X8229" s="1703"/>
    </row>
    <row r="8230" spans="15:24" x14ac:dyDescent="0.55000000000000004">
      <c r="O8230" s="1703"/>
      <c r="V8230" s="1703"/>
      <c r="X8230" s="1703"/>
    </row>
    <row r="8231" spans="15:24" x14ac:dyDescent="0.55000000000000004">
      <c r="O8231" s="1703"/>
      <c r="V8231" s="1703"/>
      <c r="X8231" s="1703"/>
    </row>
    <row r="8232" spans="15:24" x14ac:dyDescent="0.55000000000000004">
      <c r="O8232" s="1703"/>
      <c r="V8232" s="1703"/>
      <c r="X8232" s="1703"/>
    </row>
    <row r="8233" spans="15:24" x14ac:dyDescent="0.55000000000000004">
      <c r="O8233" s="1703"/>
      <c r="V8233" s="1703"/>
      <c r="X8233" s="1703"/>
    </row>
    <row r="8234" spans="15:24" x14ac:dyDescent="0.55000000000000004">
      <c r="O8234" s="1703"/>
      <c r="V8234" s="1703"/>
      <c r="X8234" s="1703"/>
    </row>
    <row r="8235" spans="15:24" x14ac:dyDescent="0.55000000000000004">
      <c r="O8235" s="1703"/>
      <c r="V8235" s="1703"/>
      <c r="X8235" s="1703"/>
    </row>
    <row r="8236" spans="15:24" x14ac:dyDescent="0.55000000000000004">
      <c r="O8236" s="1703"/>
      <c r="V8236" s="1703"/>
      <c r="X8236" s="1703"/>
    </row>
    <row r="8237" spans="15:24" x14ac:dyDescent="0.55000000000000004">
      <c r="O8237" s="1703"/>
      <c r="V8237" s="1703"/>
      <c r="X8237" s="1703"/>
    </row>
    <row r="8238" spans="15:24" x14ac:dyDescent="0.55000000000000004">
      <c r="O8238" s="1703"/>
      <c r="V8238" s="1703"/>
      <c r="X8238" s="1703"/>
    </row>
    <row r="8239" spans="15:24" x14ac:dyDescent="0.55000000000000004">
      <c r="O8239" s="1703"/>
      <c r="V8239" s="1703"/>
      <c r="X8239" s="1703"/>
    </row>
    <row r="8240" spans="15:24" x14ac:dyDescent="0.55000000000000004">
      <c r="O8240" s="1703"/>
      <c r="V8240" s="1703"/>
      <c r="X8240" s="1703"/>
    </row>
    <row r="8241" spans="15:24" x14ac:dyDescent="0.55000000000000004">
      <c r="O8241" s="1703"/>
      <c r="V8241" s="1703"/>
      <c r="X8241" s="1703"/>
    </row>
    <row r="8242" spans="15:24" x14ac:dyDescent="0.55000000000000004">
      <c r="O8242" s="1703"/>
      <c r="V8242" s="1703"/>
      <c r="X8242" s="1703"/>
    </row>
    <row r="8243" spans="15:24" x14ac:dyDescent="0.55000000000000004">
      <c r="O8243" s="1703"/>
      <c r="V8243" s="1703"/>
      <c r="X8243" s="1703"/>
    </row>
    <row r="8244" spans="15:24" x14ac:dyDescent="0.55000000000000004">
      <c r="O8244" s="1703"/>
      <c r="V8244" s="1703"/>
      <c r="X8244" s="1703"/>
    </row>
    <row r="8245" spans="15:24" x14ac:dyDescent="0.55000000000000004">
      <c r="O8245" s="1703"/>
      <c r="V8245" s="1703"/>
      <c r="X8245" s="1703"/>
    </row>
    <row r="8246" spans="15:24" x14ac:dyDescent="0.55000000000000004">
      <c r="O8246" s="1703"/>
      <c r="V8246" s="1703"/>
      <c r="X8246" s="1703"/>
    </row>
    <row r="8247" spans="15:24" x14ac:dyDescent="0.55000000000000004">
      <c r="O8247" s="1703"/>
      <c r="V8247" s="1703"/>
      <c r="X8247" s="1703"/>
    </row>
    <row r="8248" spans="15:24" x14ac:dyDescent="0.55000000000000004">
      <c r="O8248" s="1703"/>
      <c r="V8248" s="1703"/>
      <c r="X8248" s="1703"/>
    </row>
    <row r="8249" spans="15:24" x14ac:dyDescent="0.55000000000000004">
      <c r="O8249" s="1703"/>
      <c r="V8249" s="1703"/>
      <c r="X8249" s="1703"/>
    </row>
    <row r="8250" spans="15:24" x14ac:dyDescent="0.55000000000000004">
      <c r="O8250" s="1703"/>
      <c r="V8250" s="1703"/>
      <c r="X8250" s="1703"/>
    </row>
    <row r="8251" spans="15:24" x14ac:dyDescent="0.55000000000000004">
      <c r="O8251" s="1703"/>
      <c r="V8251" s="1703"/>
      <c r="X8251" s="1703"/>
    </row>
    <row r="8252" spans="15:24" x14ac:dyDescent="0.55000000000000004">
      <c r="O8252" s="1703"/>
      <c r="V8252" s="1703"/>
      <c r="X8252" s="1703"/>
    </row>
    <row r="8253" spans="15:24" x14ac:dyDescent="0.55000000000000004">
      <c r="O8253" s="1703"/>
      <c r="V8253" s="1703"/>
      <c r="X8253" s="1703"/>
    </row>
    <row r="8254" spans="15:24" x14ac:dyDescent="0.55000000000000004">
      <c r="O8254" s="1703"/>
      <c r="V8254" s="1703"/>
      <c r="X8254" s="1703"/>
    </row>
    <row r="8255" spans="15:24" x14ac:dyDescent="0.55000000000000004">
      <c r="O8255" s="1703"/>
      <c r="V8255" s="1703"/>
      <c r="X8255" s="1703"/>
    </row>
    <row r="8256" spans="15:24" x14ac:dyDescent="0.55000000000000004">
      <c r="O8256" s="1703"/>
      <c r="V8256" s="1703"/>
      <c r="X8256" s="1703"/>
    </row>
    <row r="8257" spans="15:24" x14ac:dyDescent="0.55000000000000004">
      <c r="O8257" s="1703"/>
      <c r="V8257" s="1703"/>
      <c r="X8257" s="1703"/>
    </row>
    <row r="8258" spans="15:24" x14ac:dyDescent="0.55000000000000004">
      <c r="O8258" s="1703"/>
      <c r="V8258" s="1703"/>
      <c r="X8258" s="1703"/>
    </row>
    <row r="8259" spans="15:24" x14ac:dyDescent="0.55000000000000004">
      <c r="O8259" s="1703"/>
      <c r="V8259" s="1703"/>
      <c r="X8259" s="1703"/>
    </row>
    <row r="8260" spans="15:24" x14ac:dyDescent="0.55000000000000004">
      <c r="O8260" s="1703"/>
      <c r="V8260" s="1703"/>
      <c r="X8260" s="1703"/>
    </row>
    <row r="8261" spans="15:24" x14ac:dyDescent="0.55000000000000004">
      <c r="O8261" s="1703"/>
      <c r="V8261" s="1703"/>
      <c r="X8261" s="1703"/>
    </row>
    <row r="8262" spans="15:24" x14ac:dyDescent="0.55000000000000004">
      <c r="O8262" s="1703"/>
      <c r="V8262" s="1703"/>
      <c r="X8262" s="1703"/>
    </row>
    <row r="8263" spans="15:24" x14ac:dyDescent="0.55000000000000004">
      <c r="O8263" s="1703"/>
      <c r="V8263" s="1703"/>
      <c r="X8263" s="1703"/>
    </row>
    <row r="8264" spans="15:24" x14ac:dyDescent="0.55000000000000004">
      <c r="O8264" s="1703"/>
      <c r="V8264" s="1703"/>
      <c r="X8264" s="1703"/>
    </row>
    <row r="8265" spans="15:24" x14ac:dyDescent="0.55000000000000004">
      <c r="O8265" s="1703"/>
      <c r="V8265" s="1703"/>
      <c r="X8265" s="1703"/>
    </row>
    <row r="8266" spans="15:24" x14ac:dyDescent="0.55000000000000004">
      <c r="O8266" s="1703"/>
      <c r="V8266" s="1703"/>
      <c r="X8266" s="1703"/>
    </row>
    <row r="8267" spans="15:24" x14ac:dyDescent="0.55000000000000004">
      <c r="O8267" s="1703"/>
      <c r="V8267" s="1703"/>
      <c r="X8267" s="1703"/>
    </row>
    <row r="8268" spans="15:24" x14ac:dyDescent="0.55000000000000004">
      <c r="O8268" s="1703"/>
      <c r="V8268" s="1703"/>
      <c r="X8268" s="1703"/>
    </row>
    <row r="8269" spans="15:24" x14ac:dyDescent="0.55000000000000004">
      <c r="O8269" s="1703"/>
      <c r="V8269" s="1703"/>
      <c r="X8269" s="1703"/>
    </row>
    <row r="8270" spans="15:24" x14ac:dyDescent="0.55000000000000004">
      <c r="O8270" s="1703"/>
      <c r="V8270" s="1703"/>
      <c r="X8270" s="1703"/>
    </row>
    <row r="8271" spans="15:24" x14ac:dyDescent="0.55000000000000004">
      <c r="O8271" s="1703"/>
      <c r="V8271" s="1703"/>
      <c r="X8271" s="1703"/>
    </row>
    <row r="8272" spans="15:24" x14ac:dyDescent="0.55000000000000004">
      <c r="O8272" s="1703"/>
      <c r="V8272" s="1703"/>
      <c r="X8272" s="1703"/>
    </row>
    <row r="8273" spans="15:24" x14ac:dyDescent="0.55000000000000004">
      <c r="O8273" s="1703"/>
      <c r="V8273" s="1703"/>
      <c r="X8273" s="1703"/>
    </row>
    <row r="8274" spans="15:24" x14ac:dyDescent="0.55000000000000004">
      <c r="O8274" s="1703"/>
      <c r="V8274" s="1703"/>
      <c r="X8274" s="1703"/>
    </row>
    <row r="8275" spans="15:24" x14ac:dyDescent="0.55000000000000004">
      <c r="O8275" s="1703"/>
      <c r="V8275" s="1703"/>
      <c r="X8275" s="1703"/>
    </row>
    <row r="8276" spans="15:24" x14ac:dyDescent="0.55000000000000004">
      <c r="O8276" s="1703"/>
      <c r="V8276" s="1703"/>
      <c r="X8276" s="1703"/>
    </row>
    <row r="8277" spans="15:24" x14ac:dyDescent="0.55000000000000004">
      <c r="O8277" s="1703"/>
      <c r="V8277" s="1703"/>
      <c r="X8277" s="1703"/>
    </row>
    <row r="8278" spans="15:24" x14ac:dyDescent="0.55000000000000004">
      <c r="O8278" s="1703"/>
      <c r="V8278" s="1703"/>
      <c r="X8278" s="1703"/>
    </row>
    <row r="8279" spans="15:24" x14ac:dyDescent="0.55000000000000004">
      <c r="O8279" s="1703"/>
      <c r="V8279" s="1703"/>
      <c r="X8279" s="1703"/>
    </row>
    <row r="8280" spans="15:24" x14ac:dyDescent="0.55000000000000004">
      <c r="O8280" s="1703"/>
      <c r="V8280" s="1703"/>
      <c r="X8280" s="1703"/>
    </row>
    <row r="8281" spans="15:24" x14ac:dyDescent="0.55000000000000004">
      <c r="O8281" s="1703"/>
      <c r="V8281" s="1703"/>
      <c r="X8281" s="1703"/>
    </row>
    <row r="8282" spans="15:24" x14ac:dyDescent="0.55000000000000004">
      <c r="O8282" s="1703"/>
      <c r="V8282" s="1703"/>
      <c r="X8282" s="1703"/>
    </row>
    <row r="8283" spans="15:24" x14ac:dyDescent="0.55000000000000004">
      <c r="O8283" s="1703"/>
      <c r="V8283" s="1703"/>
      <c r="X8283" s="1703"/>
    </row>
    <row r="8284" spans="15:24" x14ac:dyDescent="0.55000000000000004">
      <c r="O8284" s="1703"/>
      <c r="V8284" s="1703"/>
      <c r="X8284" s="1703"/>
    </row>
    <row r="8285" spans="15:24" x14ac:dyDescent="0.55000000000000004">
      <c r="O8285" s="1703"/>
      <c r="V8285" s="1703"/>
      <c r="X8285" s="1703"/>
    </row>
    <row r="8286" spans="15:24" x14ac:dyDescent="0.55000000000000004">
      <c r="O8286" s="1703"/>
      <c r="V8286" s="1703"/>
      <c r="X8286" s="1703"/>
    </row>
    <row r="8287" spans="15:24" x14ac:dyDescent="0.55000000000000004">
      <c r="O8287" s="1703"/>
      <c r="V8287" s="1703"/>
      <c r="X8287" s="1703"/>
    </row>
    <row r="8288" spans="15:24" x14ac:dyDescent="0.55000000000000004">
      <c r="O8288" s="1703"/>
      <c r="V8288" s="1703"/>
      <c r="X8288" s="1703"/>
    </row>
    <row r="8289" spans="15:24" x14ac:dyDescent="0.55000000000000004">
      <c r="O8289" s="1703"/>
      <c r="V8289" s="1703"/>
      <c r="X8289" s="1703"/>
    </row>
    <row r="8290" spans="15:24" x14ac:dyDescent="0.55000000000000004">
      <c r="O8290" s="1703"/>
      <c r="V8290" s="1703"/>
      <c r="X8290" s="1703"/>
    </row>
    <row r="8291" spans="15:24" x14ac:dyDescent="0.55000000000000004">
      <c r="O8291" s="1703"/>
      <c r="V8291" s="1703"/>
      <c r="X8291" s="1703"/>
    </row>
    <row r="8292" spans="15:24" x14ac:dyDescent="0.55000000000000004">
      <c r="O8292" s="1703"/>
      <c r="V8292" s="1703"/>
      <c r="X8292" s="1703"/>
    </row>
    <row r="8293" spans="15:24" x14ac:dyDescent="0.55000000000000004">
      <c r="O8293" s="1703"/>
      <c r="V8293" s="1703"/>
      <c r="X8293" s="1703"/>
    </row>
    <row r="8294" spans="15:24" x14ac:dyDescent="0.55000000000000004">
      <c r="O8294" s="1703"/>
      <c r="V8294" s="1703"/>
      <c r="X8294" s="1703"/>
    </row>
    <row r="8295" spans="15:24" x14ac:dyDescent="0.55000000000000004">
      <c r="O8295" s="1703"/>
      <c r="V8295" s="1703"/>
      <c r="X8295" s="1703"/>
    </row>
    <row r="8296" spans="15:24" x14ac:dyDescent="0.55000000000000004">
      <c r="O8296" s="1703"/>
      <c r="V8296" s="1703"/>
      <c r="X8296" s="1703"/>
    </row>
    <row r="8297" spans="15:24" x14ac:dyDescent="0.55000000000000004">
      <c r="O8297" s="1703"/>
      <c r="V8297" s="1703"/>
      <c r="X8297" s="1703"/>
    </row>
    <row r="8298" spans="15:24" x14ac:dyDescent="0.55000000000000004">
      <c r="O8298" s="1703"/>
      <c r="V8298" s="1703"/>
      <c r="X8298" s="1703"/>
    </row>
    <row r="8299" spans="15:24" x14ac:dyDescent="0.55000000000000004">
      <c r="O8299" s="1703"/>
      <c r="V8299" s="1703"/>
      <c r="X8299" s="1703"/>
    </row>
    <row r="8300" spans="15:24" x14ac:dyDescent="0.55000000000000004">
      <c r="O8300" s="1703"/>
      <c r="V8300" s="1703"/>
      <c r="X8300" s="1703"/>
    </row>
    <row r="8301" spans="15:24" x14ac:dyDescent="0.55000000000000004">
      <c r="O8301" s="1703"/>
      <c r="V8301" s="1703"/>
      <c r="X8301" s="1703"/>
    </row>
    <row r="8302" spans="15:24" x14ac:dyDescent="0.55000000000000004">
      <c r="O8302" s="1703"/>
      <c r="V8302" s="1703"/>
      <c r="X8302" s="1703"/>
    </row>
    <row r="8303" spans="15:24" x14ac:dyDescent="0.55000000000000004">
      <c r="O8303" s="1703"/>
      <c r="V8303" s="1703"/>
      <c r="X8303" s="1703"/>
    </row>
    <row r="8304" spans="15:24" x14ac:dyDescent="0.55000000000000004">
      <c r="O8304" s="1703"/>
      <c r="V8304" s="1703"/>
      <c r="X8304" s="1703"/>
    </row>
    <row r="8305" spans="15:24" x14ac:dyDescent="0.55000000000000004">
      <c r="O8305" s="1703"/>
      <c r="V8305" s="1703"/>
      <c r="X8305" s="1703"/>
    </row>
    <row r="8306" spans="15:24" x14ac:dyDescent="0.55000000000000004">
      <c r="O8306" s="1703"/>
      <c r="V8306" s="1703"/>
      <c r="X8306" s="1703"/>
    </row>
    <row r="8307" spans="15:24" x14ac:dyDescent="0.55000000000000004">
      <c r="O8307" s="1703"/>
      <c r="V8307" s="1703"/>
      <c r="X8307" s="1703"/>
    </row>
    <row r="8308" spans="15:24" x14ac:dyDescent="0.55000000000000004">
      <c r="O8308" s="1703"/>
      <c r="V8308" s="1703"/>
      <c r="X8308" s="1703"/>
    </row>
    <row r="8309" spans="15:24" x14ac:dyDescent="0.55000000000000004">
      <c r="O8309" s="1703"/>
      <c r="V8309" s="1703"/>
      <c r="X8309" s="1703"/>
    </row>
    <row r="8310" spans="15:24" x14ac:dyDescent="0.55000000000000004">
      <c r="O8310" s="1703"/>
      <c r="V8310" s="1703"/>
      <c r="X8310" s="1703"/>
    </row>
    <row r="8311" spans="15:24" x14ac:dyDescent="0.55000000000000004">
      <c r="O8311" s="1703"/>
      <c r="V8311" s="1703"/>
      <c r="X8311" s="1703"/>
    </row>
    <row r="8312" spans="15:24" x14ac:dyDescent="0.55000000000000004">
      <c r="O8312" s="1703"/>
      <c r="V8312" s="1703"/>
      <c r="X8312" s="1703"/>
    </row>
    <row r="8313" spans="15:24" x14ac:dyDescent="0.55000000000000004">
      <c r="O8313" s="1703"/>
      <c r="V8313" s="1703"/>
      <c r="X8313" s="1703"/>
    </row>
    <row r="8314" spans="15:24" x14ac:dyDescent="0.55000000000000004">
      <c r="O8314" s="1703"/>
      <c r="V8314" s="1703"/>
      <c r="X8314" s="1703"/>
    </row>
    <row r="8315" spans="15:24" x14ac:dyDescent="0.55000000000000004">
      <c r="O8315" s="1703"/>
      <c r="V8315" s="1703"/>
      <c r="X8315" s="1703"/>
    </row>
    <row r="8316" spans="15:24" x14ac:dyDescent="0.55000000000000004">
      <c r="O8316" s="1703"/>
      <c r="V8316" s="1703"/>
      <c r="X8316" s="1703"/>
    </row>
    <row r="8317" spans="15:24" x14ac:dyDescent="0.55000000000000004">
      <c r="O8317" s="1703"/>
      <c r="V8317" s="1703"/>
      <c r="X8317" s="1703"/>
    </row>
    <row r="8318" spans="15:24" x14ac:dyDescent="0.55000000000000004">
      <c r="O8318" s="1703"/>
      <c r="V8318" s="1703"/>
      <c r="X8318" s="1703"/>
    </row>
    <row r="8319" spans="15:24" x14ac:dyDescent="0.55000000000000004">
      <c r="O8319" s="1703"/>
      <c r="V8319" s="1703"/>
      <c r="X8319" s="1703"/>
    </row>
    <row r="8320" spans="15:24" x14ac:dyDescent="0.55000000000000004">
      <c r="O8320" s="1703"/>
      <c r="V8320" s="1703"/>
      <c r="X8320" s="1703"/>
    </row>
    <row r="8321" spans="15:24" x14ac:dyDescent="0.55000000000000004">
      <c r="O8321" s="1703"/>
      <c r="V8321" s="1703"/>
      <c r="X8321" s="1703"/>
    </row>
    <row r="8322" spans="15:24" x14ac:dyDescent="0.55000000000000004">
      <c r="O8322" s="1703"/>
      <c r="V8322" s="1703"/>
      <c r="X8322" s="1703"/>
    </row>
    <row r="8323" spans="15:24" x14ac:dyDescent="0.55000000000000004">
      <c r="O8323" s="1703"/>
      <c r="V8323" s="1703"/>
      <c r="X8323" s="1703"/>
    </row>
    <row r="8324" spans="15:24" x14ac:dyDescent="0.55000000000000004">
      <c r="O8324" s="1703"/>
      <c r="V8324" s="1703"/>
      <c r="X8324" s="1703"/>
    </row>
    <row r="8325" spans="15:24" x14ac:dyDescent="0.55000000000000004">
      <c r="O8325" s="1703"/>
      <c r="V8325" s="1703"/>
      <c r="X8325" s="1703"/>
    </row>
    <row r="8326" spans="15:24" x14ac:dyDescent="0.55000000000000004">
      <c r="O8326" s="1703"/>
      <c r="V8326" s="1703"/>
      <c r="X8326" s="1703"/>
    </row>
    <row r="8327" spans="15:24" x14ac:dyDescent="0.55000000000000004">
      <c r="O8327" s="1703"/>
      <c r="V8327" s="1703"/>
      <c r="X8327" s="1703"/>
    </row>
    <row r="8328" spans="15:24" x14ac:dyDescent="0.55000000000000004">
      <c r="O8328" s="1703"/>
      <c r="V8328" s="1703"/>
      <c r="X8328" s="1703"/>
    </row>
    <row r="8329" spans="15:24" x14ac:dyDescent="0.55000000000000004">
      <c r="O8329" s="1703"/>
      <c r="V8329" s="1703"/>
      <c r="X8329" s="1703"/>
    </row>
    <row r="8330" spans="15:24" x14ac:dyDescent="0.55000000000000004">
      <c r="O8330" s="1703"/>
      <c r="V8330" s="1703"/>
      <c r="X8330" s="1703"/>
    </row>
    <row r="8331" spans="15:24" x14ac:dyDescent="0.55000000000000004">
      <c r="O8331" s="1703"/>
      <c r="V8331" s="1703"/>
      <c r="X8331" s="1703"/>
    </row>
    <row r="8332" spans="15:24" x14ac:dyDescent="0.55000000000000004">
      <c r="O8332" s="1703"/>
      <c r="V8332" s="1703"/>
      <c r="X8332" s="1703"/>
    </row>
    <row r="8333" spans="15:24" x14ac:dyDescent="0.55000000000000004">
      <c r="O8333" s="1703"/>
      <c r="V8333" s="1703"/>
      <c r="X8333" s="1703"/>
    </row>
    <row r="8334" spans="15:24" x14ac:dyDescent="0.55000000000000004">
      <c r="O8334" s="1703"/>
      <c r="V8334" s="1703"/>
      <c r="X8334" s="1703"/>
    </row>
    <row r="8335" spans="15:24" x14ac:dyDescent="0.55000000000000004">
      <c r="O8335" s="1703"/>
      <c r="V8335" s="1703"/>
      <c r="X8335" s="1703"/>
    </row>
    <row r="8336" spans="15:24" x14ac:dyDescent="0.55000000000000004">
      <c r="O8336" s="1703"/>
      <c r="V8336" s="1703"/>
      <c r="X8336" s="1703"/>
    </row>
    <row r="8337" spans="15:24" x14ac:dyDescent="0.55000000000000004">
      <c r="O8337" s="1703"/>
      <c r="V8337" s="1703"/>
      <c r="X8337" s="1703"/>
    </row>
    <row r="8338" spans="15:24" x14ac:dyDescent="0.55000000000000004">
      <c r="O8338" s="1703"/>
      <c r="V8338" s="1703"/>
      <c r="X8338" s="1703"/>
    </row>
    <row r="8339" spans="15:24" x14ac:dyDescent="0.55000000000000004">
      <c r="O8339" s="1703"/>
      <c r="V8339" s="1703"/>
      <c r="X8339" s="1703"/>
    </row>
    <row r="8340" spans="15:24" x14ac:dyDescent="0.55000000000000004">
      <c r="O8340" s="1703"/>
      <c r="V8340" s="1703"/>
      <c r="X8340" s="1703"/>
    </row>
    <row r="8341" spans="15:24" x14ac:dyDescent="0.55000000000000004">
      <c r="O8341" s="1703"/>
      <c r="V8341" s="1703"/>
      <c r="X8341" s="1703"/>
    </row>
    <row r="8342" spans="15:24" x14ac:dyDescent="0.55000000000000004">
      <c r="O8342" s="1703"/>
      <c r="V8342" s="1703"/>
      <c r="X8342" s="1703"/>
    </row>
    <row r="8343" spans="15:24" x14ac:dyDescent="0.55000000000000004">
      <c r="O8343" s="1703"/>
      <c r="V8343" s="1703"/>
      <c r="X8343" s="1703"/>
    </row>
    <row r="8344" spans="15:24" x14ac:dyDescent="0.55000000000000004">
      <c r="O8344" s="1703"/>
      <c r="V8344" s="1703"/>
      <c r="X8344" s="1703"/>
    </row>
    <row r="8345" spans="15:24" x14ac:dyDescent="0.55000000000000004">
      <c r="O8345" s="1703"/>
      <c r="V8345" s="1703"/>
      <c r="X8345" s="1703"/>
    </row>
    <row r="8346" spans="15:24" x14ac:dyDescent="0.55000000000000004">
      <c r="O8346" s="1703"/>
      <c r="V8346" s="1703"/>
      <c r="X8346" s="1703"/>
    </row>
    <row r="8347" spans="15:24" x14ac:dyDescent="0.55000000000000004">
      <c r="O8347" s="1703"/>
      <c r="V8347" s="1703"/>
      <c r="X8347" s="1703"/>
    </row>
    <row r="8348" spans="15:24" x14ac:dyDescent="0.55000000000000004">
      <c r="O8348" s="1703"/>
      <c r="V8348" s="1703"/>
      <c r="X8348" s="1703"/>
    </row>
    <row r="8349" spans="15:24" x14ac:dyDescent="0.55000000000000004">
      <c r="O8349" s="1703"/>
      <c r="V8349" s="1703"/>
      <c r="X8349" s="1703"/>
    </row>
    <row r="8350" spans="15:24" x14ac:dyDescent="0.55000000000000004">
      <c r="O8350" s="1703"/>
      <c r="V8350" s="1703"/>
      <c r="X8350" s="1703"/>
    </row>
    <row r="8351" spans="15:24" x14ac:dyDescent="0.55000000000000004">
      <c r="O8351" s="1703"/>
      <c r="V8351" s="1703"/>
      <c r="X8351" s="1703"/>
    </row>
    <row r="8352" spans="15:24" x14ac:dyDescent="0.55000000000000004">
      <c r="O8352" s="1703"/>
      <c r="V8352" s="1703"/>
      <c r="X8352" s="1703"/>
    </row>
    <row r="8353" spans="15:24" x14ac:dyDescent="0.55000000000000004">
      <c r="O8353" s="1703"/>
      <c r="V8353" s="1703"/>
      <c r="X8353" s="1703"/>
    </row>
    <row r="8354" spans="15:24" x14ac:dyDescent="0.55000000000000004">
      <c r="O8354" s="1703"/>
      <c r="V8354" s="1703"/>
      <c r="X8354" s="1703"/>
    </row>
    <row r="8355" spans="15:24" x14ac:dyDescent="0.55000000000000004">
      <c r="O8355" s="1703"/>
      <c r="V8355" s="1703"/>
      <c r="X8355" s="1703"/>
    </row>
    <row r="8356" spans="15:24" x14ac:dyDescent="0.55000000000000004">
      <c r="O8356" s="1703"/>
      <c r="V8356" s="1703"/>
      <c r="X8356" s="1703"/>
    </row>
    <row r="8357" spans="15:24" x14ac:dyDescent="0.55000000000000004">
      <c r="O8357" s="1703"/>
      <c r="V8357" s="1703"/>
      <c r="X8357" s="1703"/>
    </row>
    <row r="8358" spans="15:24" x14ac:dyDescent="0.55000000000000004">
      <c r="O8358" s="1703"/>
      <c r="V8358" s="1703"/>
      <c r="X8358" s="1703"/>
    </row>
    <row r="8359" spans="15:24" x14ac:dyDescent="0.55000000000000004">
      <c r="O8359" s="1703"/>
      <c r="V8359" s="1703"/>
      <c r="X8359" s="1703"/>
    </row>
    <row r="8360" spans="15:24" x14ac:dyDescent="0.55000000000000004">
      <c r="O8360" s="1703"/>
      <c r="V8360" s="1703"/>
      <c r="X8360" s="1703"/>
    </row>
    <row r="8361" spans="15:24" x14ac:dyDescent="0.55000000000000004">
      <c r="O8361" s="1703"/>
      <c r="V8361" s="1703"/>
      <c r="X8361" s="1703"/>
    </row>
    <row r="8362" spans="15:24" x14ac:dyDescent="0.55000000000000004">
      <c r="O8362" s="1703"/>
      <c r="V8362" s="1703"/>
      <c r="X8362" s="1703"/>
    </row>
    <row r="8363" spans="15:24" x14ac:dyDescent="0.55000000000000004">
      <c r="O8363" s="1703"/>
      <c r="V8363" s="1703"/>
      <c r="X8363" s="1703"/>
    </row>
    <row r="8364" spans="15:24" x14ac:dyDescent="0.55000000000000004">
      <c r="O8364" s="1703"/>
      <c r="V8364" s="1703"/>
      <c r="X8364" s="1703"/>
    </row>
    <row r="8365" spans="15:24" x14ac:dyDescent="0.55000000000000004">
      <c r="O8365" s="1703"/>
      <c r="V8365" s="1703"/>
      <c r="X8365" s="1703"/>
    </row>
    <row r="8366" spans="15:24" x14ac:dyDescent="0.55000000000000004">
      <c r="O8366" s="1703"/>
      <c r="V8366" s="1703"/>
      <c r="X8366" s="1703"/>
    </row>
    <row r="8367" spans="15:24" x14ac:dyDescent="0.55000000000000004">
      <c r="O8367" s="1703"/>
      <c r="V8367" s="1703"/>
      <c r="X8367" s="1703"/>
    </row>
    <row r="8368" spans="15:24" x14ac:dyDescent="0.55000000000000004">
      <c r="O8368" s="1703"/>
      <c r="V8368" s="1703"/>
      <c r="X8368" s="1703"/>
    </row>
    <row r="8369" spans="15:24" x14ac:dyDescent="0.55000000000000004">
      <c r="O8369" s="1703"/>
      <c r="V8369" s="1703"/>
      <c r="X8369" s="1703"/>
    </row>
    <row r="8370" spans="15:24" x14ac:dyDescent="0.55000000000000004">
      <c r="O8370" s="1703"/>
      <c r="V8370" s="1703"/>
      <c r="X8370" s="1703"/>
    </row>
    <row r="8371" spans="15:24" x14ac:dyDescent="0.55000000000000004">
      <c r="O8371" s="1703"/>
      <c r="V8371" s="1703"/>
      <c r="X8371" s="1703"/>
    </row>
    <row r="8372" spans="15:24" x14ac:dyDescent="0.55000000000000004">
      <c r="O8372" s="1703"/>
      <c r="V8372" s="1703"/>
      <c r="X8372" s="1703"/>
    </row>
    <row r="8373" spans="15:24" x14ac:dyDescent="0.55000000000000004">
      <c r="O8373" s="1703"/>
      <c r="V8373" s="1703"/>
      <c r="X8373" s="1703"/>
    </row>
    <row r="8374" spans="15:24" x14ac:dyDescent="0.55000000000000004">
      <c r="O8374" s="1703"/>
      <c r="V8374" s="1703"/>
      <c r="X8374" s="1703"/>
    </row>
    <row r="8375" spans="15:24" x14ac:dyDescent="0.55000000000000004">
      <c r="O8375" s="1703"/>
      <c r="V8375" s="1703"/>
      <c r="X8375" s="1703"/>
    </row>
    <row r="8376" spans="15:24" x14ac:dyDescent="0.55000000000000004">
      <c r="O8376" s="1703"/>
      <c r="V8376" s="1703"/>
      <c r="X8376" s="1703"/>
    </row>
    <row r="8377" spans="15:24" x14ac:dyDescent="0.55000000000000004">
      <c r="O8377" s="1703"/>
      <c r="V8377" s="1703"/>
      <c r="X8377" s="1703"/>
    </row>
    <row r="8378" spans="15:24" x14ac:dyDescent="0.55000000000000004">
      <c r="O8378" s="1703"/>
      <c r="V8378" s="1703"/>
      <c r="X8378" s="1703"/>
    </row>
    <row r="8379" spans="15:24" x14ac:dyDescent="0.55000000000000004">
      <c r="O8379" s="1703"/>
      <c r="V8379" s="1703"/>
      <c r="X8379" s="1703"/>
    </row>
    <row r="8380" spans="15:24" x14ac:dyDescent="0.55000000000000004">
      <c r="O8380" s="1703"/>
      <c r="V8380" s="1703"/>
      <c r="X8380" s="1703"/>
    </row>
    <row r="8381" spans="15:24" x14ac:dyDescent="0.55000000000000004">
      <c r="O8381" s="1703"/>
      <c r="V8381" s="1703"/>
      <c r="X8381" s="1703"/>
    </row>
    <row r="8382" spans="15:24" x14ac:dyDescent="0.55000000000000004">
      <c r="O8382" s="1703"/>
      <c r="V8382" s="1703"/>
      <c r="X8382" s="1703"/>
    </row>
    <row r="8383" spans="15:24" x14ac:dyDescent="0.55000000000000004">
      <c r="O8383" s="1703"/>
      <c r="V8383" s="1703"/>
      <c r="X8383" s="1703"/>
    </row>
    <row r="8384" spans="15:24" x14ac:dyDescent="0.55000000000000004">
      <c r="O8384" s="1703"/>
      <c r="V8384" s="1703"/>
      <c r="X8384" s="1703"/>
    </row>
    <row r="8385" spans="15:24" x14ac:dyDescent="0.55000000000000004">
      <c r="O8385" s="1703"/>
      <c r="V8385" s="1703"/>
      <c r="X8385" s="1703"/>
    </row>
    <row r="8386" spans="15:24" x14ac:dyDescent="0.55000000000000004">
      <c r="O8386" s="1703"/>
      <c r="V8386" s="1703"/>
      <c r="X8386" s="1703"/>
    </row>
    <row r="8387" spans="15:24" x14ac:dyDescent="0.55000000000000004">
      <c r="O8387" s="1703"/>
      <c r="V8387" s="1703"/>
      <c r="X8387" s="1703"/>
    </row>
    <row r="8388" spans="15:24" x14ac:dyDescent="0.55000000000000004">
      <c r="O8388" s="1703"/>
      <c r="V8388" s="1703"/>
      <c r="X8388" s="1703"/>
    </row>
    <row r="8389" spans="15:24" x14ac:dyDescent="0.55000000000000004">
      <c r="O8389" s="1703"/>
      <c r="V8389" s="1703"/>
      <c r="X8389" s="1703"/>
    </row>
    <row r="8390" spans="15:24" x14ac:dyDescent="0.55000000000000004">
      <c r="O8390" s="1703"/>
      <c r="V8390" s="1703"/>
      <c r="X8390" s="1703"/>
    </row>
    <row r="8391" spans="15:24" x14ac:dyDescent="0.55000000000000004">
      <c r="O8391" s="1703"/>
      <c r="V8391" s="1703"/>
      <c r="X8391" s="1703"/>
    </row>
    <row r="8392" spans="15:24" x14ac:dyDescent="0.55000000000000004">
      <c r="O8392" s="1703"/>
      <c r="V8392" s="1703"/>
      <c r="X8392" s="1703"/>
    </row>
    <row r="8393" spans="15:24" x14ac:dyDescent="0.55000000000000004">
      <c r="O8393" s="1703"/>
      <c r="V8393" s="1703"/>
      <c r="X8393" s="1703"/>
    </row>
    <row r="8394" spans="15:24" x14ac:dyDescent="0.55000000000000004">
      <c r="O8394" s="1703"/>
      <c r="V8394" s="1703"/>
      <c r="X8394" s="1703"/>
    </row>
    <row r="8395" spans="15:24" x14ac:dyDescent="0.55000000000000004">
      <c r="O8395" s="1703"/>
      <c r="V8395" s="1703"/>
      <c r="X8395" s="1703"/>
    </row>
    <row r="8396" spans="15:24" x14ac:dyDescent="0.55000000000000004">
      <c r="O8396" s="1703"/>
      <c r="V8396" s="1703"/>
      <c r="X8396" s="1703"/>
    </row>
    <row r="8397" spans="15:24" x14ac:dyDescent="0.55000000000000004">
      <c r="O8397" s="1703"/>
      <c r="V8397" s="1703"/>
      <c r="X8397" s="1703"/>
    </row>
    <row r="8398" spans="15:24" x14ac:dyDescent="0.55000000000000004">
      <c r="O8398" s="1703"/>
      <c r="V8398" s="1703"/>
      <c r="X8398" s="1703"/>
    </row>
    <row r="8399" spans="15:24" x14ac:dyDescent="0.55000000000000004">
      <c r="O8399" s="1703"/>
      <c r="V8399" s="1703"/>
      <c r="X8399" s="1703"/>
    </row>
    <row r="8400" spans="15:24" x14ac:dyDescent="0.55000000000000004">
      <c r="O8400" s="1703"/>
      <c r="V8400" s="1703"/>
      <c r="X8400" s="1703"/>
    </row>
    <row r="8401" spans="15:24" x14ac:dyDescent="0.55000000000000004">
      <c r="O8401" s="1703"/>
      <c r="V8401" s="1703"/>
      <c r="X8401" s="1703"/>
    </row>
    <row r="8402" spans="15:24" x14ac:dyDescent="0.55000000000000004">
      <c r="O8402" s="1703"/>
      <c r="V8402" s="1703"/>
      <c r="X8402" s="1703"/>
    </row>
    <row r="8403" spans="15:24" x14ac:dyDescent="0.55000000000000004">
      <c r="O8403" s="1703"/>
      <c r="V8403" s="1703"/>
      <c r="X8403" s="1703"/>
    </row>
    <row r="8404" spans="15:24" x14ac:dyDescent="0.55000000000000004">
      <c r="O8404" s="1703"/>
      <c r="V8404" s="1703"/>
      <c r="X8404" s="1703"/>
    </row>
    <row r="8405" spans="15:24" x14ac:dyDescent="0.55000000000000004">
      <c r="O8405" s="1703"/>
      <c r="V8405" s="1703"/>
      <c r="X8405" s="1703"/>
    </row>
    <row r="8406" spans="15:24" x14ac:dyDescent="0.55000000000000004">
      <c r="O8406" s="1703"/>
      <c r="V8406" s="1703"/>
      <c r="X8406" s="1703"/>
    </row>
    <row r="8407" spans="15:24" x14ac:dyDescent="0.55000000000000004">
      <c r="O8407" s="1703"/>
      <c r="V8407" s="1703"/>
      <c r="X8407" s="1703"/>
    </row>
    <row r="8408" spans="15:24" x14ac:dyDescent="0.55000000000000004">
      <c r="O8408" s="1703"/>
      <c r="V8408" s="1703"/>
      <c r="X8408" s="1703"/>
    </row>
    <row r="8409" spans="15:24" x14ac:dyDescent="0.55000000000000004">
      <c r="O8409" s="1703"/>
      <c r="V8409" s="1703"/>
      <c r="X8409" s="1703"/>
    </row>
    <row r="8410" spans="15:24" x14ac:dyDescent="0.55000000000000004">
      <c r="O8410" s="1703"/>
      <c r="V8410" s="1703"/>
      <c r="X8410" s="1703"/>
    </row>
    <row r="8411" spans="15:24" x14ac:dyDescent="0.55000000000000004">
      <c r="O8411" s="1703"/>
      <c r="V8411" s="1703"/>
      <c r="X8411" s="1703"/>
    </row>
    <row r="8412" spans="15:24" x14ac:dyDescent="0.55000000000000004">
      <c r="O8412" s="1703"/>
      <c r="V8412" s="1703"/>
      <c r="X8412" s="1703"/>
    </row>
    <row r="8413" spans="15:24" x14ac:dyDescent="0.55000000000000004">
      <c r="O8413" s="1703"/>
      <c r="V8413" s="1703"/>
      <c r="X8413" s="1703"/>
    </row>
    <row r="8414" spans="15:24" x14ac:dyDescent="0.55000000000000004">
      <c r="O8414" s="1703"/>
      <c r="V8414" s="1703"/>
      <c r="X8414" s="1703"/>
    </row>
    <row r="8415" spans="15:24" x14ac:dyDescent="0.55000000000000004">
      <c r="O8415" s="1703"/>
      <c r="V8415" s="1703"/>
      <c r="X8415" s="1703"/>
    </row>
    <row r="8416" spans="15:24" x14ac:dyDescent="0.55000000000000004">
      <c r="O8416" s="1703"/>
      <c r="V8416" s="1703"/>
      <c r="X8416" s="1703"/>
    </row>
    <row r="8417" spans="15:24" x14ac:dyDescent="0.55000000000000004">
      <c r="O8417" s="1703"/>
      <c r="V8417" s="1703"/>
      <c r="X8417" s="1703"/>
    </row>
    <row r="8418" spans="15:24" x14ac:dyDescent="0.55000000000000004">
      <c r="O8418" s="1703"/>
      <c r="V8418" s="1703"/>
      <c r="X8418" s="1703"/>
    </row>
    <row r="8419" spans="15:24" x14ac:dyDescent="0.55000000000000004">
      <c r="O8419" s="1703"/>
      <c r="V8419" s="1703"/>
      <c r="X8419" s="1703"/>
    </row>
    <row r="8420" spans="15:24" x14ac:dyDescent="0.55000000000000004">
      <c r="O8420" s="1703"/>
      <c r="V8420" s="1703"/>
      <c r="X8420" s="1703"/>
    </row>
    <row r="8421" spans="15:24" x14ac:dyDescent="0.55000000000000004">
      <c r="O8421" s="1703"/>
      <c r="V8421" s="1703"/>
      <c r="X8421" s="1703"/>
    </row>
    <row r="8422" spans="15:24" x14ac:dyDescent="0.55000000000000004">
      <c r="O8422" s="1703"/>
      <c r="V8422" s="1703"/>
      <c r="X8422" s="1703"/>
    </row>
    <row r="8423" spans="15:24" x14ac:dyDescent="0.55000000000000004">
      <c r="O8423" s="1703"/>
      <c r="V8423" s="1703"/>
      <c r="X8423" s="1703"/>
    </row>
    <row r="8424" spans="15:24" x14ac:dyDescent="0.55000000000000004">
      <c r="O8424" s="1703"/>
      <c r="V8424" s="1703"/>
      <c r="X8424" s="1703"/>
    </row>
    <row r="8425" spans="15:24" x14ac:dyDescent="0.55000000000000004">
      <c r="O8425" s="1703"/>
      <c r="V8425" s="1703"/>
      <c r="X8425" s="1703"/>
    </row>
    <row r="8426" spans="15:24" x14ac:dyDescent="0.55000000000000004">
      <c r="O8426" s="1703"/>
      <c r="V8426" s="1703"/>
      <c r="X8426" s="1703"/>
    </row>
    <row r="8427" spans="15:24" x14ac:dyDescent="0.55000000000000004">
      <c r="O8427" s="1703"/>
      <c r="V8427" s="1703"/>
      <c r="X8427" s="1703"/>
    </row>
    <row r="8428" spans="15:24" x14ac:dyDescent="0.55000000000000004">
      <c r="O8428" s="1703"/>
      <c r="V8428" s="1703"/>
      <c r="X8428" s="1703"/>
    </row>
    <row r="8429" spans="15:24" x14ac:dyDescent="0.55000000000000004">
      <c r="O8429" s="1703"/>
      <c r="V8429" s="1703"/>
      <c r="X8429" s="1703"/>
    </row>
    <row r="8430" spans="15:24" x14ac:dyDescent="0.55000000000000004">
      <c r="O8430" s="1703"/>
      <c r="V8430" s="1703"/>
      <c r="X8430" s="1703"/>
    </row>
    <row r="8431" spans="15:24" x14ac:dyDescent="0.55000000000000004">
      <c r="O8431" s="1703"/>
      <c r="V8431" s="1703"/>
      <c r="X8431" s="1703"/>
    </row>
    <row r="8432" spans="15:24" x14ac:dyDescent="0.55000000000000004">
      <c r="O8432" s="1703"/>
      <c r="V8432" s="1703"/>
      <c r="X8432" s="1703"/>
    </row>
    <row r="8433" spans="15:24" x14ac:dyDescent="0.55000000000000004">
      <c r="O8433" s="1703"/>
      <c r="V8433" s="1703"/>
      <c r="X8433" s="1703"/>
    </row>
    <row r="8434" spans="15:24" x14ac:dyDescent="0.55000000000000004">
      <c r="O8434" s="1703"/>
      <c r="V8434" s="1703"/>
      <c r="X8434" s="1703"/>
    </row>
    <row r="8435" spans="15:24" x14ac:dyDescent="0.55000000000000004">
      <c r="O8435" s="1703"/>
      <c r="V8435" s="1703"/>
      <c r="X8435" s="1703"/>
    </row>
    <row r="8436" spans="15:24" x14ac:dyDescent="0.55000000000000004">
      <c r="O8436" s="1703"/>
      <c r="V8436" s="1703"/>
      <c r="X8436" s="1703"/>
    </row>
    <row r="8437" spans="15:24" x14ac:dyDescent="0.55000000000000004">
      <c r="O8437" s="1703"/>
      <c r="V8437" s="1703"/>
      <c r="X8437" s="1703"/>
    </row>
    <row r="8438" spans="15:24" x14ac:dyDescent="0.55000000000000004">
      <c r="O8438" s="1703"/>
      <c r="V8438" s="1703"/>
      <c r="X8438" s="1703"/>
    </row>
    <row r="8439" spans="15:24" x14ac:dyDescent="0.55000000000000004">
      <c r="O8439" s="1703"/>
      <c r="V8439" s="1703"/>
      <c r="X8439" s="1703"/>
    </row>
    <row r="8440" spans="15:24" x14ac:dyDescent="0.55000000000000004">
      <c r="O8440" s="1703"/>
      <c r="V8440" s="1703"/>
      <c r="X8440" s="1703"/>
    </row>
    <row r="8441" spans="15:24" x14ac:dyDescent="0.55000000000000004">
      <c r="O8441" s="1703"/>
      <c r="V8441" s="1703"/>
      <c r="X8441" s="1703"/>
    </row>
    <row r="8442" spans="15:24" x14ac:dyDescent="0.55000000000000004">
      <c r="O8442" s="1703"/>
      <c r="V8442" s="1703"/>
      <c r="X8442" s="1703"/>
    </row>
    <row r="8443" spans="15:24" x14ac:dyDescent="0.55000000000000004">
      <c r="O8443" s="1703"/>
      <c r="V8443" s="1703"/>
      <c r="X8443" s="1703"/>
    </row>
    <row r="8444" spans="15:24" x14ac:dyDescent="0.55000000000000004">
      <c r="O8444" s="1703"/>
      <c r="V8444" s="1703"/>
      <c r="X8444" s="1703"/>
    </row>
    <row r="8445" spans="15:24" x14ac:dyDescent="0.55000000000000004">
      <c r="O8445" s="1703"/>
      <c r="V8445" s="1703"/>
      <c r="X8445" s="1703"/>
    </row>
    <row r="8446" spans="15:24" x14ac:dyDescent="0.55000000000000004">
      <c r="O8446" s="1703"/>
      <c r="V8446" s="1703"/>
      <c r="X8446" s="1703"/>
    </row>
    <row r="8447" spans="15:24" x14ac:dyDescent="0.55000000000000004">
      <c r="O8447" s="1703"/>
      <c r="V8447" s="1703"/>
      <c r="X8447" s="1703"/>
    </row>
    <row r="8448" spans="15:24" x14ac:dyDescent="0.55000000000000004">
      <c r="O8448" s="1703"/>
      <c r="V8448" s="1703"/>
      <c r="X8448" s="1703"/>
    </row>
    <row r="8449" spans="15:24" x14ac:dyDescent="0.55000000000000004">
      <c r="O8449" s="1703"/>
      <c r="V8449" s="1703"/>
      <c r="X8449" s="1703"/>
    </row>
    <row r="8450" spans="15:24" x14ac:dyDescent="0.55000000000000004">
      <c r="O8450" s="1703"/>
      <c r="V8450" s="1703"/>
      <c r="X8450" s="1703"/>
    </row>
    <row r="8451" spans="15:24" x14ac:dyDescent="0.55000000000000004">
      <c r="O8451" s="1703"/>
      <c r="V8451" s="1703"/>
      <c r="X8451" s="1703"/>
    </row>
    <row r="8452" spans="15:24" x14ac:dyDescent="0.55000000000000004">
      <c r="O8452" s="1703"/>
      <c r="V8452" s="1703"/>
      <c r="X8452" s="1703"/>
    </row>
    <row r="8453" spans="15:24" x14ac:dyDescent="0.55000000000000004">
      <c r="O8453" s="1703"/>
      <c r="V8453" s="1703"/>
      <c r="X8453" s="1703"/>
    </row>
    <row r="8454" spans="15:24" x14ac:dyDescent="0.55000000000000004">
      <c r="O8454" s="1703"/>
      <c r="V8454" s="1703"/>
      <c r="X8454" s="1703"/>
    </row>
    <row r="8455" spans="15:24" x14ac:dyDescent="0.55000000000000004">
      <c r="O8455" s="1703"/>
      <c r="V8455" s="1703"/>
      <c r="X8455" s="1703"/>
    </row>
    <row r="8456" spans="15:24" x14ac:dyDescent="0.55000000000000004">
      <c r="O8456" s="1703"/>
      <c r="V8456" s="1703"/>
      <c r="X8456" s="1703"/>
    </row>
    <row r="8457" spans="15:24" x14ac:dyDescent="0.55000000000000004">
      <c r="O8457" s="1703"/>
      <c r="V8457" s="1703"/>
      <c r="X8457" s="1703"/>
    </row>
    <row r="8458" spans="15:24" x14ac:dyDescent="0.55000000000000004">
      <c r="O8458" s="1703"/>
      <c r="V8458" s="1703"/>
      <c r="X8458" s="1703"/>
    </row>
    <row r="8459" spans="15:24" x14ac:dyDescent="0.55000000000000004">
      <c r="O8459" s="1703"/>
      <c r="V8459" s="1703"/>
      <c r="X8459" s="1703"/>
    </row>
    <row r="8460" spans="15:24" x14ac:dyDescent="0.55000000000000004">
      <c r="O8460" s="1703"/>
      <c r="V8460" s="1703"/>
      <c r="X8460" s="1703"/>
    </row>
    <row r="8461" spans="15:24" x14ac:dyDescent="0.55000000000000004">
      <c r="O8461" s="1703"/>
      <c r="V8461" s="1703"/>
      <c r="X8461" s="1703"/>
    </row>
    <row r="8462" spans="15:24" x14ac:dyDescent="0.55000000000000004">
      <c r="O8462" s="1703"/>
      <c r="V8462" s="1703"/>
      <c r="X8462" s="1703"/>
    </row>
    <row r="8463" spans="15:24" x14ac:dyDescent="0.55000000000000004">
      <c r="O8463" s="1703"/>
      <c r="V8463" s="1703"/>
      <c r="X8463" s="1703"/>
    </row>
    <row r="8464" spans="15:24" x14ac:dyDescent="0.55000000000000004">
      <c r="O8464" s="1703"/>
      <c r="V8464" s="1703"/>
      <c r="X8464" s="1703"/>
    </row>
    <row r="8465" spans="15:24" x14ac:dyDescent="0.55000000000000004">
      <c r="O8465" s="1703"/>
      <c r="V8465" s="1703"/>
      <c r="X8465" s="1703"/>
    </row>
    <row r="8466" spans="15:24" x14ac:dyDescent="0.55000000000000004">
      <c r="O8466" s="1703"/>
      <c r="V8466" s="1703"/>
      <c r="X8466" s="1703"/>
    </row>
    <row r="8467" spans="15:24" x14ac:dyDescent="0.55000000000000004">
      <c r="O8467" s="1703"/>
      <c r="V8467" s="1703"/>
      <c r="X8467" s="1703"/>
    </row>
    <row r="8468" spans="15:24" x14ac:dyDescent="0.55000000000000004">
      <c r="O8468" s="1703"/>
      <c r="V8468" s="1703"/>
      <c r="X8468" s="1703"/>
    </row>
    <row r="8469" spans="15:24" x14ac:dyDescent="0.55000000000000004">
      <c r="O8469" s="1703"/>
      <c r="V8469" s="1703"/>
      <c r="X8469" s="1703"/>
    </row>
    <row r="8470" spans="15:24" x14ac:dyDescent="0.55000000000000004">
      <c r="O8470" s="1703"/>
      <c r="V8470" s="1703"/>
      <c r="X8470" s="1703"/>
    </row>
    <row r="8471" spans="15:24" x14ac:dyDescent="0.55000000000000004">
      <c r="O8471" s="1703"/>
      <c r="V8471" s="1703"/>
      <c r="X8471" s="1703"/>
    </row>
    <row r="8472" spans="15:24" x14ac:dyDescent="0.55000000000000004">
      <c r="O8472" s="1703"/>
      <c r="V8472" s="1703"/>
      <c r="X8472" s="1703"/>
    </row>
    <row r="8473" spans="15:24" x14ac:dyDescent="0.55000000000000004">
      <c r="O8473" s="1703"/>
      <c r="V8473" s="1703"/>
      <c r="X8473" s="1703"/>
    </row>
    <row r="8474" spans="15:24" x14ac:dyDescent="0.55000000000000004">
      <c r="O8474" s="1703"/>
      <c r="V8474" s="1703"/>
      <c r="X8474" s="1703"/>
    </row>
    <row r="8475" spans="15:24" x14ac:dyDescent="0.55000000000000004">
      <c r="O8475" s="1703"/>
      <c r="V8475" s="1703"/>
      <c r="X8475" s="1703"/>
    </row>
    <row r="8476" spans="15:24" x14ac:dyDescent="0.55000000000000004">
      <c r="O8476" s="1703"/>
      <c r="V8476" s="1703"/>
      <c r="X8476" s="1703"/>
    </row>
    <row r="8477" spans="15:24" x14ac:dyDescent="0.55000000000000004">
      <c r="O8477" s="1703"/>
      <c r="V8477" s="1703"/>
      <c r="X8477" s="1703"/>
    </row>
    <row r="8478" spans="15:24" x14ac:dyDescent="0.55000000000000004">
      <c r="O8478" s="1703"/>
      <c r="V8478" s="1703"/>
      <c r="X8478" s="1703"/>
    </row>
    <row r="8479" spans="15:24" x14ac:dyDescent="0.55000000000000004">
      <c r="O8479" s="1703"/>
      <c r="V8479" s="1703"/>
      <c r="X8479" s="1703"/>
    </row>
    <row r="8480" spans="15:24" x14ac:dyDescent="0.55000000000000004">
      <c r="O8480" s="1703"/>
      <c r="V8480" s="1703"/>
      <c r="X8480" s="1703"/>
    </row>
    <row r="8481" spans="15:24" x14ac:dyDescent="0.55000000000000004">
      <c r="O8481" s="1703"/>
      <c r="V8481" s="1703"/>
      <c r="X8481" s="1703"/>
    </row>
    <row r="8482" spans="15:24" x14ac:dyDescent="0.55000000000000004">
      <c r="O8482" s="1703"/>
      <c r="V8482" s="1703"/>
      <c r="X8482" s="1703"/>
    </row>
    <row r="8483" spans="15:24" x14ac:dyDescent="0.55000000000000004">
      <c r="O8483" s="1703"/>
      <c r="V8483" s="1703"/>
      <c r="X8483" s="1703"/>
    </row>
    <row r="8484" spans="15:24" x14ac:dyDescent="0.55000000000000004">
      <c r="O8484" s="1703"/>
      <c r="V8484" s="1703"/>
      <c r="X8484" s="1703"/>
    </row>
    <row r="8485" spans="15:24" x14ac:dyDescent="0.55000000000000004">
      <c r="O8485" s="1703"/>
      <c r="V8485" s="1703"/>
      <c r="X8485" s="1703"/>
    </row>
    <row r="8486" spans="15:24" x14ac:dyDescent="0.55000000000000004">
      <c r="O8486" s="1703"/>
      <c r="V8486" s="1703"/>
      <c r="X8486" s="1703"/>
    </row>
    <row r="8487" spans="15:24" x14ac:dyDescent="0.55000000000000004">
      <c r="O8487" s="1703"/>
      <c r="V8487" s="1703"/>
      <c r="X8487" s="1703"/>
    </row>
    <row r="8488" spans="15:24" x14ac:dyDescent="0.55000000000000004">
      <c r="O8488" s="1703"/>
      <c r="V8488" s="1703"/>
      <c r="X8488" s="1703"/>
    </row>
    <row r="8489" spans="15:24" x14ac:dyDescent="0.55000000000000004">
      <c r="O8489" s="1703"/>
      <c r="V8489" s="1703"/>
      <c r="X8489" s="1703"/>
    </row>
    <row r="8490" spans="15:24" x14ac:dyDescent="0.55000000000000004">
      <c r="O8490" s="1703"/>
      <c r="V8490" s="1703"/>
      <c r="X8490" s="1703"/>
    </row>
    <row r="8491" spans="15:24" x14ac:dyDescent="0.55000000000000004">
      <c r="O8491" s="1703"/>
      <c r="V8491" s="1703"/>
      <c r="X8491" s="1703"/>
    </row>
    <row r="8492" spans="15:24" x14ac:dyDescent="0.55000000000000004">
      <c r="O8492" s="1703"/>
      <c r="V8492" s="1703"/>
      <c r="X8492" s="1703"/>
    </row>
    <row r="8493" spans="15:24" x14ac:dyDescent="0.55000000000000004">
      <c r="O8493" s="1703"/>
      <c r="V8493" s="1703"/>
      <c r="X8493" s="1703"/>
    </row>
    <row r="8494" spans="15:24" x14ac:dyDescent="0.55000000000000004">
      <c r="O8494" s="1703"/>
      <c r="V8494" s="1703"/>
      <c r="X8494" s="1703"/>
    </row>
    <row r="8495" spans="15:24" x14ac:dyDescent="0.55000000000000004">
      <c r="O8495" s="1703"/>
      <c r="V8495" s="1703"/>
      <c r="X8495" s="1703"/>
    </row>
    <row r="8496" spans="15:24" x14ac:dyDescent="0.55000000000000004">
      <c r="O8496" s="1703"/>
      <c r="V8496" s="1703"/>
      <c r="X8496" s="1703"/>
    </row>
    <row r="8497" spans="15:24" x14ac:dyDescent="0.55000000000000004">
      <c r="O8497" s="1703"/>
      <c r="V8497" s="1703"/>
      <c r="X8497" s="1703"/>
    </row>
    <row r="8498" spans="15:24" x14ac:dyDescent="0.55000000000000004">
      <c r="O8498" s="1703"/>
      <c r="V8498" s="1703"/>
      <c r="X8498" s="1703"/>
    </row>
    <row r="8499" spans="15:24" x14ac:dyDescent="0.55000000000000004">
      <c r="O8499" s="1703"/>
      <c r="V8499" s="1703"/>
      <c r="X8499" s="1703"/>
    </row>
    <row r="8500" spans="15:24" x14ac:dyDescent="0.55000000000000004">
      <c r="O8500" s="1703"/>
      <c r="V8500" s="1703"/>
      <c r="X8500" s="1703"/>
    </row>
    <row r="8501" spans="15:24" x14ac:dyDescent="0.55000000000000004">
      <c r="O8501" s="1703"/>
      <c r="V8501" s="1703"/>
      <c r="X8501" s="1703"/>
    </row>
    <row r="8502" spans="15:24" x14ac:dyDescent="0.55000000000000004">
      <c r="O8502" s="1703"/>
      <c r="V8502" s="1703"/>
      <c r="X8502" s="1703"/>
    </row>
    <row r="8503" spans="15:24" x14ac:dyDescent="0.55000000000000004">
      <c r="O8503" s="1703"/>
      <c r="V8503" s="1703"/>
      <c r="X8503" s="1703"/>
    </row>
    <row r="8504" spans="15:24" x14ac:dyDescent="0.55000000000000004">
      <c r="O8504" s="1703"/>
      <c r="V8504" s="1703"/>
      <c r="X8504" s="1703"/>
    </row>
    <row r="8505" spans="15:24" x14ac:dyDescent="0.55000000000000004">
      <c r="O8505" s="1703"/>
      <c r="V8505" s="1703"/>
      <c r="X8505" s="1703"/>
    </row>
    <row r="8506" spans="15:24" x14ac:dyDescent="0.55000000000000004">
      <c r="O8506" s="1703"/>
      <c r="V8506" s="1703"/>
      <c r="X8506" s="1703"/>
    </row>
    <row r="8507" spans="15:24" x14ac:dyDescent="0.55000000000000004">
      <c r="O8507" s="1703"/>
      <c r="V8507" s="1703"/>
      <c r="X8507" s="1703"/>
    </row>
    <row r="8508" spans="15:24" x14ac:dyDescent="0.55000000000000004">
      <c r="O8508" s="1703"/>
      <c r="V8508" s="1703"/>
      <c r="X8508" s="1703"/>
    </row>
    <row r="8509" spans="15:24" x14ac:dyDescent="0.55000000000000004">
      <c r="O8509" s="1703"/>
      <c r="V8509" s="1703"/>
      <c r="X8509" s="1703"/>
    </row>
    <row r="8510" spans="15:24" x14ac:dyDescent="0.55000000000000004">
      <c r="O8510" s="1703"/>
      <c r="V8510" s="1703"/>
      <c r="X8510" s="1703"/>
    </row>
    <row r="8511" spans="15:24" x14ac:dyDescent="0.55000000000000004">
      <c r="O8511" s="1703"/>
      <c r="V8511" s="1703"/>
      <c r="X8511" s="1703"/>
    </row>
    <row r="8512" spans="15:24" x14ac:dyDescent="0.55000000000000004">
      <c r="O8512" s="1703"/>
      <c r="V8512" s="1703"/>
      <c r="X8512" s="1703"/>
    </row>
    <row r="8513" spans="15:24" x14ac:dyDescent="0.55000000000000004">
      <c r="O8513" s="1703"/>
      <c r="V8513" s="1703"/>
      <c r="X8513" s="1703"/>
    </row>
    <row r="8514" spans="15:24" x14ac:dyDescent="0.55000000000000004">
      <c r="O8514" s="1703"/>
      <c r="V8514" s="1703"/>
      <c r="X8514" s="1703"/>
    </row>
    <row r="8515" spans="15:24" x14ac:dyDescent="0.55000000000000004">
      <c r="O8515" s="1703"/>
      <c r="V8515" s="1703"/>
      <c r="X8515" s="1703"/>
    </row>
    <row r="8516" spans="15:24" x14ac:dyDescent="0.55000000000000004">
      <c r="O8516" s="1703"/>
      <c r="V8516" s="1703"/>
      <c r="X8516" s="1703"/>
    </row>
    <row r="8517" spans="15:24" x14ac:dyDescent="0.55000000000000004">
      <c r="O8517" s="1703"/>
      <c r="V8517" s="1703"/>
      <c r="X8517" s="1703"/>
    </row>
    <row r="8518" spans="15:24" x14ac:dyDescent="0.55000000000000004">
      <c r="O8518" s="1703"/>
      <c r="V8518" s="1703"/>
      <c r="X8518" s="1703"/>
    </row>
    <row r="8519" spans="15:24" x14ac:dyDescent="0.55000000000000004">
      <c r="O8519" s="1703"/>
      <c r="V8519" s="1703"/>
      <c r="X8519" s="1703"/>
    </row>
    <row r="8520" spans="15:24" x14ac:dyDescent="0.55000000000000004">
      <c r="O8520" s="1703"/>
      <c r="V8520" s="1703"/>
      <c r="X8520" s="1703"/>
    </row>
    <row r="8521" spans="15:24" x14ac:dyDescent="0.55000000000000004">
      <c r="O8521" s="1703"/>
      <c r="V8521" s="1703"/>
      <c r="X8521" s="1703"/>
    </row>
    <row r="8522" spans="15:24" x14ac:dyDescent="0.55000000000000004">
      <c r="O8522" s="1703"/>
      <c r="V8522" s="1703"/>
      <c r="X8522" s="1703"/>
    </row>
    <row r="8523" spans="15:24" x14ac:dyDescent="0.55000000000000004">
      <c r="O8523" s="1703"/>
      <c r="V8523" s="1703"/>
      <c r="X8523" s="1703"/>
    </row>
    <row r="8524" spans="15:24" x14ac:dyDescent="0.55000000000000004">
      <c r="O8524" s="1703"/>
      <c r="V8524" s="1703"/>
      <c r="X8524" s="1703"/>
    </row>
    <row r="8525" spans="15:24" x14ac:dyDescent="0.55000000000000004">
      <c r="O8525" s="1703"/>
      <c r="V8525" s="1703"/>
      <c r="X8525" s="1703"/>
    </row>
    <row r="8526" spans="15:24" x14ac:dyDescent="0.55000000000000004">
      <c r="O8526" s="1703"/>
      <c r="V8526" s="1703"/>
      <c r="X8526" s="1703"/>
    </row>
    <row r="8527" spans="15:24" x14ac:dyDescent="0.55000000000000004">
      <c r="O8527" s="1703"/>
      <c r="V8527" s="1703"/>
      <c r="X8527" s="1703"/>
    </row>
    <row r="8528" spans="15:24" x14ac:dyDescent="0.55000000000000004">
      <c r="O8528" s="1703"/>
      <c r="V8528" s="1703"/>
      <c r="X8528" s="1703"/>
    </row>
    <row r="8529" spans="15:24" x14ac:dyDescent="0.55000000000000004">
      <c r="O8529" s="1703"/>
      <c r="V8529" s="1703"/>
      <c r="X8529" s="1703"/>
    </row>
    <row r="8530" spans="15:24" x14ac:dyDescent="0.55000000000000004">
      <c r="O8530" s="1703"/>
      <c r="V8530" s="1703"/>
      <c r="X8530" s="1703"/>
    </row>
    <row r="8531" spans="15:24" x14ac:dyDescent="0.55000000000000004">
      <c r="O8531" s="1703"/>
      <c r="V8531" s="1703"/>
      <c r="X8531" s="1703"/>
    </row>
    <row r="8532" spans="15:24" x14ac:dyDescent="0.55000000000000004">
      <c r="O8532" s="1703"/>
      <c r="V8532" s="1703"/>
      <c r="X8532" s="1703"/>
    </row>
    <row r="8533" spans="15:24" x14ac:dyDescent="0.55000000000000004">
      <c r="O8533" s="1703"/>
      <c r="V8533" s="1703"/>
      <c r="X8533" s="1703"/>
    </row>
    <row r="8534" spans="15:24" x14ac:dyDescent="0.55000000000000004">
      <c r="O8534" s="1703"/>
      <c r="V8534" s="1703"/>
      <c r="X8534" s="1703"/>
    </row>
    <row r="8535" spans="15:24" x14ac:dyDescent="0.55000000000000004">
      <c r="O8535" s="1703"/>
      <c r="V8535" s="1703"/>
      <c r="X8535" s="1703"/>
    </row>
    <row r="8536" spans="15:24" x14ac:dyDescent="0.55000000000000004">
      <c r="O8536" s="1703"/>
      <c r="V8536" s="1703"/>
      <c r="X8536" s="1703"/>
    </row>
    <row r="8537" spans="15:24" x14ac:dyDescent="0.55000000000000004">
      <c r="O8537" s="1703"/>
      <c r="V8537" s="1703"/>
      <c r="X8537" s="1703"/>
    </row>
    <row r="8538" spans="15:24" x14ac:dyDescent="0.55000000000000004">
      <c r="O8538" s="1703"/>
      <c r="V8538" s="1703"/>
      <c r="X8538" s="1703"/>
    </row>
    <row r="8539" spans="15:24" x14ac:dyDescent="0.55000000000000004">
      <c r="O8539" s="1703"/>
      <c r="V8539" s="1703"/>
      <c r="X8539" s="1703"/>
    </row>
    <row r="8540" spans="15:24" x14ac:dyDescent="0.55000000000000004">
      <c r="O8540" s="1703"/>
      <c r="V8540" s="1703"/>
      <c r="X8540" s="1703"/>
    </row>
    <row r="8541" spans="15:24" x14ac:dyDescent="0.55000000000000004">
      <c r="O8541" s="1703"/>
      <c r="V8541" s="1703"/>
      <c r="X8541" s="1703"/>
    </row>
    <row r="8542" spans="15:24" x14ac:dyDescent="0.55000000000000004">
      <c r="O8542" s="1703"/>
      <c r="V8542" s="1703"/>
      <c r="X8542" s="1703"/>
    </row>
    <row r="8543" spans="15:24" x14ac:dyDescent="0.55000000000000004">
      <c r="O8543" s="1703"/>
      <c r="V8543" s="1703"/>
      <c r="X8543" s="1703"/>
    </row>
    <row r="8544" spans="15:24" x14ac:dyDescent="0.55000000000000004">
      <c r="O8544" s="1703"/>
      <c r="V8544" s="1703"/>
      <c r="X8544" s="1703"/>
    </row>
    <row r="8545" spans="15:24" x14ac:dyDescent="0.55000000000000004">
      <c r="O8545" s="1703"/>
      <c r="V8545" s="1703"/>
      <c r="X8545" s="1703"/>
    </row>
    <row r="8546" spans="15:24" x14ac:dyDescent="0.55000000000000004">
      <c r="O8546" s="1703"/>
      <c r="V8546" s="1703"/>
      <c r="X8546" s="1703"/>
    </row>
    <row r="8547" spans="15:24" x14ac:dyDescent="0.55000000000000004">
      <c r="O8547" s="1703"/>
      <c r="V8547" s="1703"/>
      <c r="X8547" s="1703"/>
    </row>
    <row r="8548" spans="15:24" x14ac:dyDescent="0.55000000000000004">
      <c r="O8548" s="1703"/>
      <c r="V8548" s="1703"/>
      <c r="X8548" s="1703"/>
    </row>
    <row r="8549" spans="15:24" x14ac:dyDescent="0.55000000000000004">
      <c r="O8549" s="1703"/>
      <c r="V8549" s="1703"/>
      <c r="X8549" s="1703"/>
    </row>
    <row r="8550" spans="15:24" x14ac:dyDescent="0.55000000000000004">
      <c r="O8550" s="1703"/>
      <c r="V8550" s="1703"/>
      <c r="X8550" s="1703"/>
    </row>
    <row r="8551" spans="15:24" x14ac:dyDescent="0.55000000000000004">
      <c r="O8551" s="1703"/>
      <c r="V8551" s="1703"/>
      <c r="X8551" s="1703"/>
    </row>
    <row r="8552" spans="15:24" x14ac:dyDescent="0.55000000000000004">
      <c r="O8552" s="1703"/>
      <c r="V8552" s="1703"/>
      <c r="X8552" s="1703"/>
    </row>
    <row r="8553" spans="15:24" x14ac:dyDescent="0.55000000000000004">
      <c r="O8553" s="1703"/>
      <c r="V8553" s="1703"/>
      <c r="X8553" s="1703"/>
    </row>
    <row r="8554" spans="15:24" x14ac:dyDescent="0.55000000000000004">
      <c r="O8554" s="1703"/>
      <c r="V8554" s="1703"/>
      <c r="X8554" s="1703"/>
    </row>
    <row r="8555" spans="15:24" x14ac:dyDescent="0.55000000000000004">
      <c r="O8555" s="1703"/>
      <c r="V8555" s="1703"/>
      <c r="X8555" s="1703"/>
    </row>
    <row r="8556" spans="15:24" x14ac:dyDescent="0.55000000000000004">
      <c r="O8556" s="1703"/>
      <c r="V8556" s="1703"/>
      <c r="X8556" s="1703"/>
    </row>
    <row r="8557" spans="15:24" x14ac:dyDescent="0.55000000000000004">
      <c r="O8557" s="1703"/>
      <c r="V8557" s="1703"/>
      <c r="X8557" s="1703"/>
    </row>
    <row r="8558" spans="15:24" x14ac:dyDescent="0.55000000000000004">
      <c r="O8558" s="1703"/>
      <c r="V8558" s="1703"/>
      <c r="X8558" s="1703"/>
    </row>
    <row r="8559" spans="15:24" x14ac:dyDescent="0.55000000000000004">
      <c r="O8559" s="1703"/>
      <c r="V8559" s="1703"/>
      <c r="X8559" s="1703"/>
    </row>
    <row r="8560" spans="15:24" x14ac:dyDescent="0.55000000000000004">
      <c r="O8560" s="1703"/>
      <c r="V8560" s="1703"/>
      <c r="X8560" s="1703"/>
    </row>
    <row r="8561" spans="15:24" x14ac:dyDescent="0.55000000000000004">
      <c r="O8561" s="1703"/>
      <c r="V8561" s="1703"/>
      <c r="X8561" s="1703"/>
    </row>
    <row r="8562" spans="15:24" x14ac:dyDescent="0.55000000000000004">
      <c r="O8562" s="1703"/>
      <c r="V8562" s="1703"/>
      <c r="X8562" s="1703"/>
    </row>
    <row r="8563" spans="15:24" x14ac:dyDescent="0.55000000000000004">
      <c r="O8563" s="1703"/>
      <c r="V8563" s="1703"/>
      <c r="X8563" s="1703"/>
    </row>
    <row r="8564" spans="15:24" x14ac:dyDescent="0.55000000000000004">
      <c r="O8564" s="1703"/>
      <c r="V8564" s="1703"/>
      <c r="X8564" s="1703"/>
    </row>
    <row r="8565" spans="15:24" x14ac:dyDescent="0.55000000000000004">
      <c r="O8565" s="1703"/>
      <c r="V8565" s="1703"/>
      <c r="X8565" s="1703"/>
    </row>
    <row r="8566" spans="15:24" x14ac:dyDescent="0.55000000000000004">
      <c r="O8566" s="1703"/>
      <c r="V8566" s="1703"/>
      <c r="X8566" s="1703"/>
    </row>
    <row r="8567" spans="15:24" x14ac:dyDescent="0.55000000000000004">
      <c r="O8567" s="1703"/>
      <c r="V8567" s="1703"/>
      <c r="X8567" s="1703"/>
    </row>
    <row r="8568" spans="15:24" x14ac:dyDescent="0.55000000000000004">
      <c r="O8568" s="1703"/>
      <c r="V8568" s="1703"/>
      <c r="X8568" s="1703"/>
    </row>
    <row r="8569" spans="15:24" x14ac:dyDescent="0.55000000000000004">
      <c r="O8569" s="1703"/>
      <c r="V8569" s="1703"/>
      <c r="X8569" s="1703"/>
    </row>
    <row r="8570" spans="15:24" x14ac:dyDescent="0.55000000000000004">
      <c r="O8570" s="1703"/>
      <c r="V8570" s="1703"/>
      <c r="X8570" s="1703"/>
    </row>
    <row r="8571" spans="15:24" x14ac:dyDescent="0.55000000000000004">
      <c r="O8571" s="1703"/>
      <c r="V8571" s="1703"/>
      <c r="X8571" s="1703"/>
    </row>
    <row r="8572" spans="15:24" x14ac:dyDescent="0.55000000000000004">
      <c r="O8572" s="1703"/>
      <c r="V8572" s="1703"/>
      <c r="X8572" s="1703"/>
    </row>
    <row r="8573" spans="15:24" x14ac:dyDescent="0.55000000000000004">
      <c r="O8573" s="1703"/>
      <c r="V8573" s="1703"/>
      <c r="X8573" s="1703"/>
    </row>
    <row r="8574" spans="15:24" x14ac:dyDescent="0.55000000000000004">
      <c r="O8574" s="1703"/>
      <c r="V8574" s="1703"/>
      <c r="X8574" s="1703"/>
    </row>
    <row r="8575" spans="15:24" x14ac:dyDescent="0.55000000000000004">
      <c r="O8575" s="1703"/>
      <c r="V8575" s="1703"/>
      <c r="X8575" s="1703"/>
    </row>
    <row r="8576" spans="15:24" x14ac:dyDescent="0.55000000000000004">
      <c r="O8576" s="1703"/>
      <c r="V8576" s="1703"/>
      <c r="X8576" s="1703"/>
    </row>
    <row r="8577" spans="15:24" x14ac:dyDescent="0.55000000000000004">
      <c r="O8577" s="1703"/>
      <c r="V8577" s="1703"/>
      <c r="X8577" s="1703"/>
    </row>
    <row r="8578" spans="15:24" x14ac:dyDescent="0.55000000000000004">
      <c r="O8578" s="1703"/>
      <c r="V8578" s="1703"/>
      <c r="X8578" s="1703"/>
    </row>
    <row r="8579" spans="15:24" x14ac:dyDescent="0.55000000000000004">
      <c r="O8579" s="1703"/>
      <c r="V8579" s="1703"/>
      <c r="X8579" s="1703"/>
    </row>
    <row r="8580" spans="15:24" x14ac:dyDescent="0.55000000000000004">
      <c r="O8580" s="1703"/>
      <c r="V8580" s="1703"/>
      <c r="X8580" s="1703"/>
    </row>
    <row r="8581" spans="15:24" x14ac:dyDescent="0.55000000000000004">
      <c r="O8581" s="1703"/>
      <c r="V8581" s="1703"/>
      <c r="X8581" s="1703"/>
    </row>
    <row r="8582" spans="15:24" x14ac:dyDescent="0.55000000000000004">
      <c r="O8582" s="1703"/>
      <c r="V8582" s="1703"/>
      <c r="X8582" s="1703"/>
    </row>
    <row r="8583" spans="15:24" x14ac:dyDescent="0.55000000000000004">
      <c r="O8583" s="1703"/>
      <c r="V8583" s="1703"/>
      <c r="X8583" s="1703"/>
    </row>
    <row r="8584" spans="15:24" x14ac:dyDescent="0.55000000000000004">
      <c r="O8584" s="1703"/>
      <c r="V8584" s="1703"/>
      <c r="X8584" s="1703"/>
    </row>
    <row r="8585" spans="15:24" x14ac:dyDescent="0.55000000000000004">
      <c r="O8585" s="1703"/>
      <c r="V8585" s="1703"/>
      <c r="X8585" s="1703"/>
    </row>
    <row r="8586" spans="15:24" x14ac:dyDescent="0.55000000000000004">
      <c r="O8586" s="1703"/>
      <c r="V8586" s="1703"/>
      <c r="X8586" s="1703"/>
    </row>
    <row r="8587" spans="15:24" x14ac:dyDescent="0.55000000000000004">
      <c r="O8587" s="1703"/>
      <c r="V8587" s="1703"/>
      <c r="X8587" s="1703"/>
    </row>
    <row r="8588" spans="15:24" x14ac:dyDescent="0.55000000000000004">
      <c r="O8588" s="1703"/>
      <c r="V8588" s="1703"/>
      <c r="X8588" s="1703"/>
    </row>
    <row r="8589" spans="15:24" x14ac:dyDescent="0.55000000000000004">
      <c r="O8589" s="1703"/>
      <c r="V8589" s="1703"/>
      <c r="X8589" s="1703"/>
    </row>
    <row r="8590" spans="15:24" x14ac:dyDescent="0.55000000000000004">
      <c r="O8590" s="1703"/>
      <c r="V8590" s="1703"/>
      <c r="X8590" s="1703"/>
    </row>
    <row r="8591" spans="15:24" x14ac:dyDescent="0.55000000000000004">
      <c r="O8591" s="1703"/>
      <c r="V8591" s="1703"/>
      <c r="X8591" s="1703"/>
    </row>
    <row r="8592" spans="15:24" x14ac:dyDescent="0.55000000000000004">
      <c r="O8592" s="1703"/>
      <c r="V8592" s="1703"/>
      <c r="X8592" s="1703"/>
    </row>
    <row r="8593" spans="15:24" x14ac:dyDescent="0.55000000000000004">
      <c r="O8593" s="1703"/>
      <c r="V8593" s="1703"/>
      <c r="X8593" s="1703"/>
    </row>
    <row r="8594" spans="15:24" x14ac:dyDescent="0.55000000000000004">
      <c r="O8594" s="1703"/>
      <c r="V8594" s="1703"/>
      <c r="X8594" s="1703"/>
    </row>
    <row r="8595" spans="15:24" x14ac:dyDescent="0.55000000000000004">
      <c r="O8595" s="1703"/>
      <c r="V8595" s="1703"/>
      <c r="X8595" s="1703"/>
    </row>
    <row r="8596" spans="15:24" x14ac:dyDescent="0.55000000000000004">
      <c r="O8596" s="1703"/>
      <c r="V8596" s="1703"/>
      <c r="X8596" s="1703"/>
    </row>
    <row r="8597" spans="15:24" x14ac:dyDescent="0.55000000000000004">
      <c r="O8597" s="1703"/>
      <c r="V8597" s="1703"/>
      <c r="X8597" s="1703"/>
    </row>
    <row r="8598" spans="15:24" x14ac:dyDescent="0.55000000000000004">
      <c r="O8598" s="1703"/>
      <c r="V8598" s="1703"/>
      <c r="X8598" s="1703"/>
    </row>
    <row r="8599" spans="15:24" x14ac:dyDescent="0.55000000000000004">
      <c r="O8599" s="1703"/>
      <c r="V8599" s="1703"/>
      <c r="X8599" s="1703"/>
    </row>
    <row r="8600" spans="15:24" x14ac:dyDescent="0.55000000000000004">
      <c r="O8600" s="1703"/>
      <c r="V8600" s="1703"/>
      <c r="X8600" s="1703"/>
    </row>
    <row r="8601" spans="15:24" x14ac:dyDescent="0.55000000000000004">
      <c r="O8601" s="1703"/>
      <c r="V8601" s="1703"/>
      <c r="X8601" s="1703"/>
    </row>
    <row r="8602" spans="15:24" x14ac:dyDescent="0.55000000000000004">
      <c r="O8602" s="1703"/>
      <c r="V8602" s="1703"/>
      <c r="X8602" s="1703"/>
    </row>
    <row r="8603" spans="15:24" x14ac:dyDescent="0.55000000000000004">
      <c r="O8603" s="1703"/>
      <c r="V8603" s="1703"/>
      <c r="X8603" s="1703"/>
    </row>
    <row r="8604" spans="15:24" x14ac:dyDescent="0.55000000000000004">
      <c r="O8604" s="1703"/>
      <c r="V8604" s="1703"/>
      <c r="X8604" s="1703"/>
    </row>
    <row r="8605" spans="15:24" x14ac:dyDescent="0.55000000000000004">
      <c r="O8605" s="1703"/>
      <c r="V8605" s="1703"/>
      <c r="X8605" s="1703"/>
    </row>
    <row r="8606" spans="15:24" x14ac:dyDescent="0.55000000000000004">
      <c r="O8606" s="1703"/>
      <c r="V8606" s="1703"/>
      <c r="X8606" s="1703"/>
    </row>
    <row r="8607" spans="15:24" x14ac:dyDescent="0.55000000000000004">
      <c r="O8607" s="1703"/>
      <c r="V8607" s="1703"/>
      <c r="X8607" s="1703"/>
    </row>
    <row r="8608" spans="15:24" x14ac:dyDescent="0.55000000000000004">
      <c r="O8608" s="1703"/>
      <c r="V8608" s="1703"/>
      <c r="X8608" s="1703"/>
    </row>
    <row r="8609" spans="15:24" x14ac:dyDescent="0.55000000000000004">
      <c r="O8609" s="1703"/>
      <c r="V8609" s="1703"/>
      <c r="X8609" s="1703"/>
    </row>
    <row r="8610" spans="15:24" x14ac:dyDescent="0.55000000000000004">
      <c r="O8610" s="1703"/>
      <c r="V8610" s="1703"/>
      <c r="X8610" s="1703"/>
    </row>
    <row r="8611" spans="15:24" x14ac:dyDescent="0.55000000000000004">
      <c r="O8611" s="1703"/>
      <c r="V8611" s="1703"/>
      <c r="X8611" s="1703"/>
    </row>
    <row r="8612" spans="15:24" x14ac:dyDescent="0.55000000000000004">
      <c r="O8612" s="1703"/>
      <c r="V8612" s="1703"/>
      <c r="X8612" s="1703"/>
    </row>
    <row r="8613" spans="15:24" x14ac:dyDescent="0.55000000000000004">
      <c r="O8613" s="1703"/>
      <c r="V8613" s="1703"/>
      <c r="X8613" s="1703"/>
    </row>
    <row r="8614" spans="15:24" x14ac:dyDescent="0.55000000000000004">
      <c r="O8614" s="1703"/>
      <c r="V8614" s="1703"/>
      <c r="X8614" s="1703"/>
    </row>
    <row r="8615" spans="15:24" x14ac:dyDescent="0.55000000000000004">
      <c r="O8615" s="1703"/>
      <c r="V8615" s="1703"/>
      <c r="X8615" s="1703"/>
    </row>
    <row r="8616" spans="15:24" x14ac:dyDescent="0.55000000000000004">
      <c r="O8616" s="1703"/>
      <c r="V8616" s="1703"/>
      <c r="X8616" s="1703"/>
    </row>
    <row r="8617" spans="15:24" x14ac:dyDescent="0.55000000000000004">
      <c r="O8617" s="1703"/>
      <c r="V8617" s="1703"/>
      <c r="X8617" s="1703"/>
    </row>
    <row r="8618" spans="15:24" x14ac:dyDescent="0.55000000000000004">
      <c r="O8618" s="1703"/>
      <c r="V8618" s="1703"/>
      <c r="X8618" s="1703"/>
    </row>
    <row r="8619" spans="15:24" x14ac:dyDescent="0.55000000000000004">
      <c r="O8619" s="1703"/>
      <c r="V8619" s="1703"/>
      <c r="X8619" s="1703"/>
    </row>
    <row r="8620" spans="15:24" x14ac:dyDescent="0.55000000000000004">
      <c r="O8620" s="1703"/>
      <c r="V8620" s="1703"/>
      <c r="X8620" s="1703"/>
    </row>
    <row r="8621" spans="15:24" x14ac:dyDescent="0.55000000000000004">
      <c r="O8621" s="1703"/>
      <c r="V8621" s="1703"/>
      <c r="X8621" s="1703"/>
    </row>
    <row r="8622" spans="15:24" x14ac:dyDescent="0.55000000000000004">
      <c r="O8622" s="1703"/>
      <c r="V8622" s="1703"/>
      <c r="X8622" s="1703"/>
    </row>
    <row r="8623" spans="15:24" x14ac:dyDescent="0.55000000000000004">
      <c r="O8623" s="1703"/>
      <c r="V8623" s="1703"/>
      <c r="X8623" s="1703"/>
    </row>
    <row r="8624" spans="15:24" x14ac:dyDescent="0.55000000000000004">
      <c r="O8624" s="1703"/>
      <c r="V8624" s="1703"/>
      <c r="X8624" s="1703"/>
    </row>
    <row r="8625" spans="15:24" x14ac:dyDescent="0.55000000000000004">
      <c r="O8625" s="1703"/>
      <c r="V8625" s="1703"/>
      <c r="X8625" s="1703"/>
    </row>
    <row r="8626" spans="15:24" x14ac:dyDescent="0.55000000000000004">
      <c r="O8626" s="1703"/>
      <c r="V8626" s="1703"/>
      <c r="X8626" s="1703"/>
    </row>
    <row r="8627" spans="15:24" x14ac:dyDescent="0.55000000000000004">
      <c r="O8627" s="1703"/>
      <c r="V8627" s="1703"/>
      <c r="X8627" s="1703"/>
    </row>
    <row r="8628" spans="15:24" x14ac:dyDescent="0.55000000000000004">
      <c r="O8628" s="1703"/>
      <c r="V8628" s="1703"/>
      <c r="X8628" s="1703"/>
    </row>
    <row r="8629" spans="15:24" x14ac:dyDescent="0.55000000000000004">
      <c r="O8629" s="1703"/>
      <c r="V8629" s="1703"/>
      <c r="X8629" s="1703"/>
    </row>
    <row r="8630" spans="15:24" x14ac:dyDescent="0.55000000000000004">
      <c r="O8630" s="1703"/>
      <c r="V8630" s="1703"/>
      <c r="X8630" s="1703"/>
    </row>
    <row r="8631" spans="15:24" x14ac:dyDescent="0.55000000000000004">
      <c r="O8631" s="1703"/>
      <c r="V8631" s="1703"/>
      <c r="X8631" s="1703"/>
    </row>
    <row r="8632" spans="15:24" x14ac:dyDescent="0.55000000000000004">
      <c r="O8632" s="1703"/>
      <c r="V8632" s="1703"/>
      <c r="X8632" s="1703"/>
    </row>
    <row r="8633" spans="15:24" x14ac:dyDescent="0.55000000000000004">
      <c r="O8633" s="1703"/>
      <c r="V8633" s="1703"/>
      <c r="X8633" s="1703"/>
    </row>
    <row r="8634" spans="15:24" x14ac:dyDescent="0.55000000000000004">
      <c r="O8634" s="1703"/>
      <c r="V8634" s="1703"/>
      <c r="X8634" s="1703"/>
    </row>
    <row r="8635" spans="15:24" x14ac:dyDescent="0.55000000000000004">
      <c r="O8635" s="1703"/>
      <c r="V8635" s="1703"/>
      <c r="X8635" s="1703"/>
    </row>
    <row r="8636" spans="15:24" x14ac:dyDescent="0.55000000000000004">
      <c r="O8636" s="1703"/>
      <c r="V8636" s="1703"/>
      <c r="X8636" s="1703"/>
    </row>
    <row r="8637" spans="15:24" x14ac:dyDescent="0.55000000000000004">
      <c r="O8637" s="1703"/>
      <c r="V8637" s="1703"/>
      <c r="X8637" s="1703"/>
    </row>
    <row r="8638" spans="15:24" x14ac:dyDescent="0.55000000000000004">
      <c r="O8638" s="1703"/>
      <c r="V8638" s="1703"/>
      <c r="X8638" s="1703"/>
    </row>
    <row r="8639" spans="15:24" x14ac:dyDescent="0.55000000000000004">
      <c r="O8639" s="1703"/>
      <c r="V8639" s="1703"/>
      <c r="X8639" s="1703"/>
    </row>
    <row r="8640" spans="15:24" x14ac:dyDescent="0.55000000000000004">
      <c r="O8640" s="1703"/>
      <c r="V8640" s="1703"/>
      <c r="X8640" s="1703"/>
    </row>
    <row r="8641" spans="15:24" x14ac:dyDescent="0.55000000000000004">
      <c r="O8641" s="1703"/>
      <c r="V8641" s="1703"/>
      <c r="X8641" s="1703"/>
    </row>
    <row r="8642" spans="15:24" x14ac:dyDescent="0.55000000000000004">
      <c r="O8642" s="1703"/>
      <c r="V8642" s="1703"/>
      <c r="X8642" s="1703"/>
    </row>
    <row r="8643" spans="15:24" x14ac:dyDescent="0.55000000000000004">
      <c r="O8643" s="1703"/>
      <c r="V8643" s="1703"/>
      <c r="X8643" s="1703"/>
    </row>
    <row r="8644" spans="15:24" x14ac:dyDescent="0.55000000000000004">
      <c r="O8644" s="1703"/>
      <c r="V8644" s="1703"/>
      <c r="X8644" s="1703"/>
    </row>
    <row r="8645" spans="15:24" x14ac:dyDescent="0.55000000000000004">
      <c r="O8645" s="1703"/>
      <c r="V8645" s="1703"/>
      <c r="X8645" s="1703"/>
    </row>
    <row r="8646" spans="15:24" x14ac:dyDescent="0.55000000000000004">
      <c r="O8646" s="1703"/>
      <c r="V8646" s="1703"/>
      <c r="X8646" s="1703"/>
    </row>
    <row r="8647" spans="15:24" x14ac:dyDescent="0.55000000000000004">
      <c r="O8647" s="1703"/>
      <c r="V8647" s="1703"/>
      <c r="X8647" s="1703"/>
    </row>
    <row r="8648" spans="15:24" x14ac:dyDescent="0.55000000000000004">
      <c r="O8648" s="1703"/>
      <c r="V8648" s="1703"/>
      <c r="X8648" s="1703"/>
    </row>
    <row r="8649" spans="15:24" x14ac:dyDescent="0.55000000000000004">
      <c r="O8649" s="1703"/>
      <c r="V8649" s="1703"/>
      <c r="X8649" s="1703"/>
    </row>
    <row r="8650" spans="15:24" x14ac:dyDescent="0.55000000000000004">
      <c r="O8650" s="1703"/>
      <c r="V8650" s="1703"/>
      <c r="X8650" s="1703"/>
    </row>
    <row r="8651" spans="15:24" x14ac:dyDescent="0.55000000000000004">
      <c r="O8651" s="1703"/>
      <c r="V8651" s="1703"/>
      <c r="X8651" s="1703"/>
    </row>
    <row r="8652" spans="15:24" x14ac:dyDescent="0.55000000000000004">
      <c r="O8652" s="1703"/>
      <c r="V8652" s="1703"/>
      <c r="X8652" s="1703"/>
    </row>
    <row r="8653" spans="15:24" x14ac:dyDescent="0.55000000000000004">
      <c r="O8653" s="1703"/>
      <c r="V8653" s="1703"/>
      <c r="X8653" s="1703"/>
    </row>
    <row r="8654" spans="15:24" x14ac:dyDescent="0.55000000000000004">
      <c r="O8654" s="1703"/>
      <c r="V8654" s="1703"/>
      <c r="X8654" s="1703"/>
    </row>
    <row r="8655" spans="15:24" x14ac:dyDescent="0.55000000000000004">
      <c r="O8655" s="1703"/>
      <c r="V8655" s="1703"/>
      <c r="X8655" s="1703"/>
    </row>
    <row r="8656" spans="15:24" x14ac:dyDescent="0.55000000000000004">
      <c r="O8656" s="1703"/>
      <c r="V8656" s="1703"/>
      <c r="X8656" s="1703"/>
    </row>
    <row r="8657" spans="15:24" x14ac:dyDescent="0.55000000000000004">
      <c r="O8657" s="1703"/>
      <c r="V8657" s="1703"/>
      <c r="X8657" s="1703"/>
    </row>
    <row r="8658" spans="15:24" x14ac:dyDescent="0.55000000000000004">
      <c r="O8658" s="1703"/>
      <c r="V8658" s="1703"/>
      <c r="X8658" s="1703"/>
    </row>
    <row r="8659" spans="15:24" x14ac:dyDescent="0.55000000000000004">
      <c r="O8659" s="1703"/>
      <c r="V8659" s="1703"/>
      <c r="X8659" s="1703"/>
    </row>
    <row r="8660" spans="15:24" x14ac:dyDescent="0.55000000000000004">
      <c r="O8660" s="1703"/>
      <c r="V8660" s="1703"/>
      <c r="X8660" s="1703"/>
    </row>
    <row r="8661" spans="15:24" x14ac:dyDescent="0.55000000000000004">
      <c r="O8661" s="1703"/>
      <c r="V8661" s="1703"/>
      <c r="X8661" s="1703"/>
    </row>
    <row r="8662" spans="15:24" x14ac:dyDescent="0.55000000000000004">
      <c r="O8662" s="1703"/>
      <c r="V8662" s="1703"/>
      <c r="X8662" s="1703"/>
    </row>
    <row r="8663" spans="15:24" x14ac:dyDescent="0.55000000000000004">
      <c r="O8663" s="1703"/>
      <c r="V8663" s="1703"/>
      <c r="X8663" s="1703"/>
    </row>
    <row r="8664" spans="15:24" x14ac:dyDescent="0.55000000000000004">
      <c r="O8664" s="1703"/>
      <c r="V8664" s="1703"/>
      <c r="X8664" s="1703"/>
    </row>
    <row r="8665" spans="15:24" x14ac:dyDescent="0.55000000000000004">
      <c r="O8665" s="1703"/>
      <c r="V8665" s="1703"/>
      <c r="X8665" s="1703"/>
    </row>
    <row r="8666" spans="15:24" x14ac:dyDescent="0.55000000000000004">
      <c r="O8666" s="1703"/>
      <c r="V8666" s="1703"/>
      <c r="X8666" s="1703"/>
    </row>
    <row r="8667" spans="15:24" x14ac:dyDescent="0.55000000000000004">
      <c r="O8667" s="1703"/>
      <c r="V8667" s="1703"/>
      <c r="X8667" s="1703"/>
    </row>
    <row r="8668" spans="15:24" x14ac:dyDescent="0.55000000000000004">
      <c r="O8668" s="1703"/>
      <c r="V8668" s="1703"/>
      <c r="X8668" s="1703"/>
    </row>
    <row r="8669" spans="15:24" x14ac:dyDescent="0.55000000000000004">
      <c r="O8669" s="1703"/>
      <c r="V8669" s="1703"/>
      <c r="X8669" s="1703"/>
    </row>
    <row r="8670" spans="15:24" x14ac:dyDescent="0.55000000000000004">
      <c r="O8670" s="1703"/>
      <c r="V8670" s="1703"/>
      <c r="X8670" s="1703"/>
    </row>
    <row r="8671" spans="15:24" x14ac:dyDescent="0.55000000000000004">
      <c r="O8671" s="1703"/>
      <c r="V8671" s="1703"/>
      <c r="X8671" s="1703"/>
    </row>
    <row r="8672" spans="15:24" x14ac:dyDescent="0.55000000000000004">
      <c r="O8672" s="1703"/>
      <c r="V8672" s="1703"/>
      <c r="X8672" s="1703"/>
    </row>
    <row r="8673" spans="15:24" x14ac:dyDescent="0.55000000000000004">
      <c r="O8673" s="1703"/>
      <c r="V8673" s="1703"/>
      <c r="X8673" s="1703"/>
    </row>
    <row r="8674" spans="15:24" x14ac:dyDescent="0.55000000000000004">
      <c r="O8674" s="1703"/>
      <c r="V8674" s="1703"/>
      <c r="X8674" s="1703"/>
    </row>
    <row r="8675" spans="15:24" x14ac:dyDescent="0.55000000000000004">
      <c r="O8675" s="1703"/>
      <c r="V8675" s="1703"/>
      <c r="X8675" s="1703"/>
    </row>
    <row r="8676" spans="15:24" x14ac:dyDescent="0.55000000000000004">
      <c r="O8676" s="1703"/>
      <c r="V8676" s="1703"/>
      <c r="X8676" s="1703"/>
    </row>
    <row r="8677" spans="15:24" x14ac:dyDescent="0.55000000000000004">
      <c r="O8677" s="1703"/>
      <c r="V8677" s="1703"/>
      <c r="X8677" s="1703"/>
    </row>
    <row r="8678" spans="15:24" x14ac:dyDescent="0.55000000000000004">
      <c r="O8678" s="1703"/>
      <c r="V8678" s="1703"/>
      <c r="X8678" s="1703"/>
    </row>
    <row r="8679" spans="15:24" x14ac:dyDescent="0.55000000000000004">
      <c r="O8679" s="1703"/>
      <c r="V8679" s="1703"/>
      <c r="X8679" s="1703"/>
    </row>
    <row r="8680" spans="15:24" x14ac:dyDescent="0.55000000000000004">
      <c r="O8680" s="1703"/>
      <c r="V8680" s="1703"/>
      <c r="X8680" s="1703"/>
    </row>
    <row r="8681" spans="15:24" x14ac:dyDescent="0.55000000000000004">
      <c r="O8681" s="1703"/>
      <c r="V8681" s="1703"/>
      <c r="X8681" s="1703"/>
    </row>
    <row r="8682" spans="15:24" x14ac:dyDescent="0.55000000000000004">
      <c r="O8682" s="1703"/>
      <c r="V8682" s="1703"/>
      <c r="X8682" s="1703"/>
    </row>
    <row r="8683" spans="15:24" x14ac:dyDescent="0.55000000000000004">
      <c r="O8683" s="1703"/>
      <c r="V8683" s="1703"/>
      <c r="X8683" s="1703"/>
    </row>
    <row r="8684" spans="15:24" x14ac:dyDescent="0.55000000000000004">
      <c r="O8684" s="1703"/>
      <c r="V8684" s="1703"/>
      <c r="X8684" s="1703"/>
    </row>
    <row r="8685" spans="15:24" x14ac:dyDescent="0.55000000000000004">
      <c r="O8685" s="1703"/>
      <c r="V8685" s="1703"/>
      <c r="X8685" s="1703"/>
    </row>
    <row r="8686" spans="15:24" x14ac:dyDescent="0.55000000000000004">
      <c r="O8686" s="1703"/>
      <c r="V8686" s="1703"/>
      <c r="X8686" s="1703"/>
    </row>
    <row r="8687" spans="15:24" x14ac:dyDescent="0.55000000000000004">
      <c r="O8687" s="1703"/>
      <c r="V8687" s="1703"/>
      <c r="X8687" s="1703"/>
    </row>
    <row r="8688" spans="15:24" x14ac:dyDescent="0.55000000000000004">
      <c r="O8688" s="1703"/>
      <c r="V8688" s="1703"/>
      <c r="X8688" s="1703"/>
    </row>
    <row r="8689" spans="15:24" x14ac:dyDescent="0.55000000000000004">
      <c r="O8689" s="1703"/>
      <c r="V8689" s="1703"/>
      <c r="X8689" s="1703"/>
    </row>
    <row r="8690" spans="15:24" x14ac:dyDescent="0.55000000000000004">
      <c r="O8690" s="1703"/>
      <c r="V8690" s="1703"/>
      <c r="X8690" s="1703"/>
    </row>
    <row r="8691" spans="15:24" x14ac:dyDescent="0.55000000000000004">
      <c r="O8691" s="1703"/>
      <c r="V8691" s="1703"/>
      <c r="X8691" s="1703"/>
    </row>
    <row r="8692" spans="15:24" x14ac:dyDescent="0.55000000000000004">
      <c r="O8692" s="1703"/>
      <c r="V8692" s="1703"/>
      <c r="X8692" s="1703"/>
    </row>
    <row r="8693" spans="15:24" x14ac:dyDescent="0.55000000000000004">
      <c r="O8693" s="1703"/>
      <c r="V8693" s="1703"/>
      <c r="X8693" s="1703"/>
    </row>
    <row r="8694" spans="15:24" x14ac:dyDescent="0.55000000000000004">
      <c r="O8694" s="1703"/>
      <c r="V8694" s="1703"/>
      <c r="X8694" s="1703"/>
    </row>
    <row r="8695" spans="15:24" x14ac:dyDescent="0.55000000000000004">
      <c r="O8695" s="1703"/>
      <c r="V8695" s="1703"/>
      <c r="X8695" s="1703"/>
    </row>
    <row r="8696" spans="15:24" x14ac:dyDescent="0.55000000000000004">
      <c r="O8696" s="1703"/>
      <c r="V8696" s="1703"/>
      <c r="X8696" s="1703"/>
    </row>
    <row r="8697" spans="15:24" x14ac:dyDescent="0.55000000000000004">
      <c r="O8697" s="1703"/>
      <c r="V8697" s="1703"/>
      <c r="X8697" s="1703"/>
    </row>
    <row r="8698" spans="15:24" x14ac:dyDescent="0.55000000000000004">
      <c r="O8698" s="1703"/>
      <c r="V8698" s="1703"/>
      <c r="X8698" s="1703"/>
    </row>
    <row r="8699" spans="15:24" x14ac:dyDescent="0.55000000000000004">
      <c r="O8699" s="1703"/>
      <c r="V8699" s="1703"/>
      <c r="X8699" s="1703"/>
    </row>
    <row r="8700" spans="15:24" x14ac:dyDescent="0.55000000000000004">
      <c r="O8700" s="1703"/>
      <c r="V8700" s="1703"/>
      <c r="X8700" s="1703"/>
    </row>
    <row r="8701" spans="15:24" x14ac:dyDescent="0.55000000000000004">
      <c r="O8701" s="1703"/>
      <c r="V8701" s="1703"/>
      <c r="X8701" s="1703"/>
    </row>
    <row r="8702" spans="15:24" x14ac:dyDescent="0.55000000000000004">
      <c r="O8702" s="1703"/>
      <c r="V8702" s="1703"/>
      <c r="X8702" s="1703"/>
    </row>
    <row r="8703" spans="15:24" x14ac:dyDescent="0.55000000000000004">
      <c r="O8703" s="1703"/>
      <c r="V8703" s="1703"/>
      <c r="X8703" s="1703"/>
    </row>
    <row r="8704" spans="15:24" x14ac:dyDescent="0.55000000000000004">
      <c r="O8704" s="1703"/>
      <c r="V8704" s="1703"/>
      <c r="X8704" s="1703"/>
    </row>
    <row r="8705" spans="15:24" x14ac:dyDescent="0.55000000000000004">
      <c r="O8705" s="1703"/>
      <c r="V8705" s="1703"/>
      <c r="X8705" s="1703"/>
    </row>
    <row r="8706" spans="15:24" x14ac:dyDescent="0.55000000000000004">
      <c r="O8706" s="1703"/>
      <c r="V8706" s="1703"/>
      <c r="X8706" s="1703"/>
    </row>
    <row r="8707" spans="15:24" x14ac:dyDescent="0.55000000000000004">
      <c r="O8707" s="1703"/>
      <c r="V8707" s="1703"/>
      <c r="X8707" s="1703"/>
    </row>
    <row r="8708" spans="15:24" x14ac:dyDescent="0.55000000000000004">
      <c r="O8708" s="1703"/>
      <c r="V8708" s="1703"/>
      <c r="X8708" s="1703"/>
    </row>
    <row r="8709" spans="15:24" x14ac:dyDescent="0.55000000000000004">
      <c r="O8709" s="1703"/>
      <c r="V8709" s="1703"/>
      <c r="X8709" s="1703"/>
    </row>
    <row r="8710" spans="15:24" x14ac:dyDescent="0.55000000000000004">
      <c r="O8710" s="1703"/>
      <c r="V8710" s="1703"/>
      <c r="X8710" s="1703"/>
    </row>
    <row r="8711" spans="15:24" x14ac:dyDescent="0.55000000000000004">
      <c r="O8711" s="1703"/>
      <c r="V8711" s="1703"/>
      <c r="X8711" s="1703"/>
    </row>
    <row r="8712" spans="15:24" x14ac:dyDescent="0.55000000000000004">
      <c r="O8712" s="1703"/>
      <c r="V8712" s="1703"/>
      <c r="X8712" s="1703"/>
    </row>
    <row r="8713" spans="15:24" x14ac:dyDescent="0.55000000000000004">
      <c r="O8713" s="1703"/>
      <c r="V8713" s="1703"/>
      <c r="X8713" s="1703"/>
    </row>
    <row r="8714" spans="15:24" x14ac:dyDescent="0.55000000000000004">
      <c r="O8714" s="1703"/>
      <c r="V8714" s="1703"/>
      <c r="X8714" s="1703"/>
    </row>
    <row r="8715" spans="15:24" x14ac:dyDescent="0.55000000000000004">
      <c r="O8715" s="1703"/>
      <c r="V8715" s="1703"/>
      <c r="X8715" s="1703"/>
    </row>
    <row r="8716" spans="15:24" x14ac:dyDescent="0.55000000000000004">
      <c r="O8716" s="1703"/>
      <c r="V8716" s="1703"/>
      <c r="X8716" s="1703"/>
    </row>
    <row r="8717" spans="15:24" x14ac:dyDescent="0.55000000000000004">
      <c r="O8717" s="1703"/>
      <c r="V8717" s="1703"/>
      <c r="X8717" s="1703"/>
    </row>
    <row r="8718" spans="15:24" x14ac:dyDescent="0.55000000000000004">
      <c r="O8718" s="1703"/>
      <c r="V8718" s="1703"/>
      <c r="X8718" s="1703"/>
    </row>
    <row r="8719" spans="15:24" x14ac:dyDescent="0.55000000000000004">
      <c r="O8719" s="1703"/>
      <c r="V8719" s="1703"/>
      <c r="X8719" s="1703"/>
    </row>
    <row r="8720" spans="15:24" x14ac:dyDescent="0.55000000000000004">
      <c r="O8720" s="1703"/>
      <c r="V8720" s="1703"/>
      <c r="X8720" s="1703"/>
    </row>
    <row r="8721" spans="15:24" x14ac:dyDescent="0.55000000000000004">
      <c r="O8721" s="1703"/>
      <c r="V8721" s="1703"/>
      <c r="X8721" s="1703"/>
    </row>
    <row r="8722" spans="15:24" x14ac:dyDescent="0.55000000000000004">
      <c r="O8722" s="1703"/>
      <c r="V8722" s="1703"/>
      <c r="X8722" s="1703"/>
    </row>
    <row r="8723" spans="15:24" x14ac:dyDescent="0.55000000000000004">
      <c r="O8723" s="1703"/>
      <c r="V8723" s="1703"/>
      <c r="X8723" s="1703"/>
    </row>
    <row r="8724" spans="15:24" x14ac:dyDescent="0.55000000000000004">
      <c r="O8724" s="1703"/>
      <c r="V8724" s="1703"/>
      <c r="X8724" s="1703"/>
    </row>
    <row r="8725" spans="15:24" x14ac:dyDescent="0.55000000000000004">
      <c r="O8725" s="1703"/>
      <c r="V8725" s="1703"/>
      <c r="X8725" s="1703"/>
    </row>
    <row r="8726" spans="15:24" x14ac:dyDescent="0.55000000000000004">
      <c r="O8726" s="1703"/>
      <c r="V8726" s="1703"/>
      <c r="X8726" s="1703"/>
    </row>
    <row r="8727" spans="15:24" x14ac:dyDescent="0.55000000000000004">
      <c r="O8727" s="1703"/>
      <c r="V8727" s="1703"/>
      <c r="X8727" s="1703"/>
    </row>
    <row r="8728" spans="15:24" x14ac:dyDescent="0.55000000000000004">
      <c r="O8728" s="1703"/>
      <c r="V8728" s="1703"/>
      <c r="X8728" s="1703"/>
    </row>
    <row r="8729" spans="15:24" x14ac:dyDescent="0.55000000000000004">
      <c r="O8729" s="1703"/>
      <c r="V8729" s="1703"/>
      <c r="X8729" s="1703"/>
    </row>
    <row r="8730" spans="15:24" x14ac:dyDescent="0.55000000000000004">
      <c r="O8730" s="1703"/>
      <c r="V8730" s="1703"/>
      <c r="X8730" s="1703"/>
    </row>
    <row r="8731" spans="15:24" x14ac:dyDescent="0.55000000000000004">
      <c r="O8731" s="1703"/>
      <c r="V8731" s="1703"/>
      <c r="X8731" s="1703"/>
    </row>
    <row r="8732" spans="15:24" x14ac:dyDescent="0.55000000000000004">
      <c r="O8732" s="1703"/>
      <c r="V8732" s="1703"/>
      <c r="X8732" s="1703"/>
    </row>
    <row r="8733" spans="15:24" x14ac:dyDescent="0.55000000000000004">
      <c r="O8733" s="1703"/>
      <c r="V8733" s="1703"/>
      <c r="X8733" s="1703"/>
    </row>
    <row r="8734" spans="15:24" x14ac:dyDescent="0.55000000000000004">
      <c r="O8734" s="1703"/>
      <c r="V8734" s="1703"/>
      <c r="X8734" s="1703"/>
    </row>
    <row r="8735" spans="15:24" x14ac:dyDescent="0.55000000000000004">
      <c r="O8735" s="1703"/>
      <c r="V8735" s="1703"/>
      <c r="X8735" s="1703"/>
    </row>
    <row r="8736" spans="15:24" x14ac:dyDescent="0.55000000000000004">
      <c r="O8736" s="1703"/>
      <c r="V8736" s="1703"/>
      <c r="X8736" s="1703"/>
    </row>
    <row r="8737" spans="15:24" x14ac:dyDescent="0.55000000000000004">
      <c r="O8737" s="1703"/>
      <c r="V8737" s="1703"/>
      <c r="X8737" s="1703"/>
    </row>
    <row r="8738" spans="15:24" x14ac:dyDescent="0.55000000000000004">
      <c r="O8738" s="1703"/>
      <c r="V8738" s="1703"/>
      <c r="X8738" s="1703"/>
    </row>
    <row r="8739" spans="15:24" x14ac:dyDescent="0.55000000000000004">
      <c r="O8739" s="1703"/>
      <c r="V8739" s="1703"/>
      <c r="X8739" s="1703"/>
    </row>
    <row r="8740" spans="15:24" x14ac:dyDescent="0.55000000000000004">
      <c r="O8740" s="1703"/>
      <c r="V8740" s="1703"/>
      <c r="X8740" s="1703"/>
    </row>
    <row r="8741" spans="15:24" x14ac:dyDescent="0.55000000000000004">
      <c r="O8741" s="1703"/>
      <c r="V8741" s="1703"/>
      <c r="X8741" s="1703"/>
    </row>
    <row r="8742" spans="15:24" x14ac:dyDescent="0.55000000000000004">
      <c r="O8742" s="1703"/>
      <c r="V8742" s="1703"/>
      <c r="X8742" s="1703"/>
    </row>
    <row r="8743" spans="15:24" x14ac:dyDescent="0.55000000000000004">
      <c r="O8743" s="1703"/>
      <c r="V8743" s="1703"/>
      <c r="X8743" s="1703"/>
    </row>
    <row r="8744" spans="15:24" x14ac:dyDescent="0.55000000000000004">
      <c r="O8744" s="1703"/>
      <c r="V8744" s="1703"/>
      <c r="X8744" s="1703"/>
    </row>
    <row r="8745" spans="15:24" x14ac:dyDescent="0.55000000000000004">
      <c r="O8745" s="1703"/>
      <c r="V8745" s="1703"/>
      <c r="X8745" s="1703"/>
    </row>
    <row r="8746" spans="15:24" x14ac:dyDescent="0.55000000000000004">
      <c r="O8746" s="1703"/>
      <c r="V8746" s="1703"/>
      <c r="X8746" s="1703"/>
    </row>
    <row r="8747" spans="15:24" x14ac:dyDescent="0.55000000000000004">
      <c r="O8747" s="1703"/>
      <c r="V8747" s="1703"/>
      <c r="X8747" s="1703"/>
    </row>
    <row r="8748" spans="15:24" x14ac:dyDescent="0.55000000000000004">
      <c r="O8748" s="1703"/>
      <c r="V8748" s="1703"/>
      <c r="X8748" s="1703"/>
    </row>
    <row r="8749" spans="15:24" x14ac:dyDescent="0.55000000000000004">
      <c r="O8749" s="1703"/>
      <c r="V8749" s="1703"/>
      <c r="X8749" s="1703"/>
    </row>
    <row r="8750" spans="15:24" x14ac:dyDescent="0.55000000000000004">
      <c r="O8750" s="1703"/>
      <c r="V8750" s="1703"/>
      <c r="X8750" s="1703"/>
    </row>
    <row r="8751" spans="15:24" x14ac:dyDescent="0.55000000000000004">
      <c r="O8751" s="1703"/>
      <c r="V8751" s="1703"/>
      <c r="X8751" s="1703"/>
    </row>
    <row r="8752" spans="15:24" x14ac:dyDescent="0.55000000000000004">
      <c r="O8752" s="1703"/>
      <c r="V8752" s="1703"/>
      <c r="X8752" s="1703"/>
    </row>
    <row r="8753" spans="15:24" x14ac:dyDescent="0.55000000000000004">
      <c r="O8753" s="1703"/>
      <c r="V8753" s="1703"/>
      <c r="X8753" s="1703"/>
    </row>
    <row r="8754" spans="15:24" x14ac:dyDescent="0.55000000000000004">
      <c r="O8754" s="1703"/>
      <c r="V8754" s="1703"/>
      <c r="X8754" s="1703"/>
    </row>
    <row r="8755" spans="15:24" x14ac:dyDescent="0.55000000000000004">
      <c r="O8755" s="1703"/>
      <c r="V8755" s="1703"/>
      <c r="X8755" s="1703"/>
    </row>
    <row r="8756" spans="15:24" x14ac:dyDescent="0.55000000000000004">
      <c r="O8756" s="1703"/>
      <c r="V8756" s="1703"/>
      <c r="X8756" s="1703"/>
    </row>
    <row r="8757" spans="15:24" x14ac:dyDescent="0.55000000000000004">
      <c r="O8757" s="1703"/>
      <c r="V8757" s="1703"/>
      <c r="X8757" s="1703"/>
    </row>
    <row r="8758" spans="15:24" x14ac:dyDescent="0.55000000000000004">
      <c r="O8758" s="1703"/>
      <c r="V8758" s="1703"/>
      <c r="X8758" s="1703"/>
    </row>
    <row r="8759" spans="15:24" x14ac:dyDescent="0.55000000000000004">
      <c r="O8759" s="1703"/>
      <c r="V8759" s="1703"/>
      <c r="X8759" s="1703"/>
    </row>
    <row r="8760" spans="15:24" x14ac:dyDescent="0.55000000000000004">
      <c r="O8760" s="1703"/>
      <c r="V8760" s="1703"/>
      <c r="X8760" s="1703"/>
    </row>
    <row r="8761" spans="15:24" x14ac:dyDescent="0.55000000000000004">
      <c r="O8761" s="1703"/>
      <c r="V8761" s="1703"/>
      <c r="X8761" s="1703"/>
    </row>
    <row r="8762" spans="15:24" x14ac:dyDescent="0.55000000000000004">
      <c r="O8762" s="1703"/>
      <c r="V8762" s="1703"/>
      <c r="X8762" s="1703"/>
    </row>
    <row r="8763" spans="15:24" x14ac:dyDescent="0.55000000000000004">
      <c r="O8763" s="1703"/>
      <c r="V8763" s="1703"/>
      <c r="X8763" s="1703"/>
    </row>
    <row r="8764" spans="15:24" x14ac:dyDescent="0.55000000000000004">
      <c r="O8764" s="1703"/>
      <c r="V8764" s="1703"/>
      <c r="X8764" s="1703"/>
    </row>
    <row r="8765" spans="15:24" x14ac:dyDescent="0.55000000000000004">
      <c r="O8765" s="1703"/>
      <c r="V8765" s="1703"/>
      <c r="X8765" s="1703"/>
    </row>
    <row r="8766" spans="15:24" x14ac:dyDescent="0.55000000000000004">
      <c r="O8766" s="1703"/>
      <c r="V8766" s="1703"/>
      <c r="X8766" s="1703"/>
    </row>
    <row r="8767" spans="15:24" x14ac:dyDescent="0.55000000000000004">
      <c r="O8767" s="1703"/>
      <c r="V8767" s="1703"/>
      <c r="X8767" s="1703"/>
    </row>
    <row r="8768" spans="15:24" x14ac:dyDescent="0.55000000000000004">
      <c r="O8768" s="1703"/>
      <c r="V8768" s="1703"/>
      <c r="X8768" s="1703"/>
    </row>
    <row r="8769" spans="15:24" x14ac:dyDescent="0.55000000000000004">
      <c r="O8769" s="1703"/>
      <c r="V8769" s="1703"/>
      <c r="X8769" s="1703"/>
    </row>
    <row r="8770" spans="15:24" x14ac:dyDescent="0.55000000000000004">
      <c r="O8770" s="1703"/>
      <c r="V8770" s="1703"/>
      <c r="X8770" s="1703"/>
    </row>
    <row r="8771" spans="15:24" x14ac:dyDescent="0.55000000000000004">
      <c r="O8771" s="1703"/>
      <c r="V8771" s="1703"/>
      <c r="X8771" s="1703"/>
    </row>
    <row r="8772" spans="15:24" x14ac:dyDescent="0.55000000000000004">
      <c r="O8772" s="1703"/>
      <c r="V8772" s="1703"/>
      <c r="X8772" s="1703"/>
    </row>
    <row r="8773" spans="15:24" x14ac:dyDescent="0.55000000000000004">
      <c r="O8773" s="1703"/>
      <c r="V8773" s="1703"/>
      <c r="X8773" s="1703"/>
    </row>
    <row r="8774" spans="15:24" x14ac:dyDescent="0.55000000000000004">
      <c r="O8774" s="1703"/>
      <c r="V8774" s="1703"/>
      <c r="X8774" s="1703"/>
    </row>
    <row r="8775" spans="15:24" x14ac:dyDescent="0.55000000000000004">
      <c r="O8775" s="1703"/>
      <c r="V8775" s="1703"/>
      <c r="X8775" s="1703"/>
    </row>
    <row r="8776" spans="15:24" x14ac:dyDescent="0.55000000000000004">
      <c r="O8776" s="1703"/>
      <c r="V8776" s="1703"/>
      <c r="X8776" s="1703"/>
    </row>
    <row r="8777" spans="15:24" x14ac:dyDescent="0.55000000000000004">
      <c r="O8777" s="1703"/>
      <c r="V8777" s="1703"/>
      <c r="X8777" s="1703"/>
    </row>
    <row r="8778" spans="15:24" x14ac:dyDescent="0.55000000000000004">
      <c r="O8778" s="1703"/>
      <c r="V8778" s="1703"/>
      <c r="X8778" s="1703"/>
    </row>
    <row r="8779" spans="15:24" x14ac:dyDescent="0.55000000000000004">
      <c r="O8779" s="1703"/>
      <c r="V8779" s="1703"/>
      <c r="X8779" s="1703"/>
    </row>
    <row r="8780" spans="15:24" x14ac:dyDescent="0.55000000000000004">
      <c r="O8780" s="1703"/>
      <c r="V8780" s="1703"/>
      <c r="X8780" s="1703"/>
    </row>
    <row r="8781" spans="15:24" x14ac:dyDescent="0.55000000000000004">
      <c r="O8781" s="1703"/>
      <c r="V8781" s="1703"/>
      <c r="X8781" s="1703"/>
    </row>
    <row r="8782" spans="15:24" x14ac:dyDescent="0.55000000000000004">
      <c r="O8782" s="1703"/>
      <c r="V8782" s="1703"/>
      <c r="X8782" s="1703"/>
    </row>
    <row r="8783" spans="15:24" x14ac:dyDescent="0.55000000000000004">
      <c r="O8783" s="1703"/>
      <c r="V8783" s="1703"/>
      <c r="X8783" s="1703"/>
    </row>
    <row r="8784" spans="15:24" x14ac:dyDescent="0.55000000000000004">
      <c r="O8784" s="1703"/>
      <c r="V8784" s="1703"/>
      <c r="X8784" s="1703"/>
    </row>
    <row r="8785" spans="15:24" x14ac:dyDescent="0.55000000000000004">
      <c r="O8785" s="1703"/>
      <c r="V8785" s="1703"/>
      <c r="X8785" s="1703"/>
    </row>
    <row r="8786" spans="15:24" x14ac:dyDescent="0.55000000000000004">
      <c r="O8786" s="1703"/>
      <c r="V8786" s="1703"/>
      <c r="X8786" s="1703"/>
    </row>
    <row r="8787" spans="15:24" x14ac:dyDescent="0.55000000000000004">
      <c r="O8787" s="1703"/>
      <c r="V8787" s="1703"/>
      <c r="X8787" s="1703"/>
    </row>
    <row r="8788" spans="15:24" x14ac:dyDescent="0.55000000000000004">
      <c r="O8788" s="1703"/>
      <c r="V8788" s="1703"/>
      <c r="X8788" s="1703"/>
    </row>
    <row r="8789" spans="15:24" x14ac:dyDescent="0.55000000000000004">
      <c r="O8789" s="1703"/>
      <c r="V8789" s="1703"/>
      <c r="X8789" s="1703"/>
    </row>
    <row r="8790" spans="15:24" x14ac:dyDescent="0.55000000000000004">
      <c r="O8790" s="1703"/>
      <c r="V8790" s="1703"/>
      <c r="X8790" s="1703"/>
    </row>
    <row r="8791" spans="15:24" x14ac:dyDescent="0.55000000000000004">
      <c r="O8791" s="1703"/>
      <c r="V8791" s="1703"/>
      <c r="X8791" s="1703"/>
    </row>
    <row r="8792" spans="15:24" x14ac:dyDescent="0.55000000000000004">
      <c r="O8792" s="1703"/>
      <c r="V8792" s="1703"/>
      <c r="X8792" s="1703"/>
    </row>
    <row r="8793" spans="15:24" x14ac:dyDescent="0.55000000000000004">
      <c r="O8793" s="1703"/>
      <c r="V8793" s="1703"/>
      <c r="X8793" s="1703"/>
    </row>
    <row r="8794" spans="15:24" x14ac:dyDescent="0.55000000000000004">
      <c r="O8794" s="1703"/>
      <c r="V8794" s="1703"/>
      <c r="X8794" s="1703"/>
    </row>
    <row r="8795" spans="15:24" x14ac:dyDescent="0.55000000000000004">
      <c r="O8795" s="1703"/>
      <c r="V8795" s="1703"/>
      <c r="X8795" s="1703"/>
    </row>
    <row r="8796" spans="15:24" x14ac:dyDescent="0.55000000000000004">
      <c r="O8796" s="1703"/>
      <c r="V8796" s="1703"/>
      <c r="X8796" s="1703"/>
    </row>
    <row r="8797" spans="15:24" x14ac:dyDescent="0.55000000000000004">
      <c r="O8797" s="1703"/>
      <c r="V8797" s="1703"/>
      <c r="X8797" s="1703"/>
    </row>
    <row r="8798" spans="15:24" x14ac:dyDescent="0.55000000000000004">
      <c r="O8798" s="1703"/>
      <c r="V8798" s="1703"/>
      <c r="X8798" s="1703"/>
    </row>
    <row r="8799" spans="15:24" x14ac:dyDescent="0.55000000000000004">
      <c r="O8799" s="1703"/>
      <c r="V8799" s="1703"/>
      <c r="X8799" s="1703"/>
    </row>
    <row r="8800" spans="15:24" x14ac:dyDescent="0.55000000000000004">
      <c r="O8800" s="1703"/>
      <c r="V8800" s="1703"/>
      <c r="X8800" s="1703"/>
    </row>
    <row r="8801" spans="15:24" x14ac:dyDescent="0.55000000000000004">
      <c r="O8801" s="1703"/>
      <c r="V8801" s="1703"/>
      <c r="X8801" s="1703"/>
    </row>
    <row r="8802" spans="15:24" x14ac:dyDescent="0.55000000000000004">
      <c r="O8802" s="1703"/>
      <c r="V8802" s="1703"/>
      <c r="X8802" s="1703"/>
    </row>
    <row r="8803" spans="15:24" x14ac:dyDescent="0.55000000000000004">
      <c r="O8803" s="1703"/>
      <c r="V8803" s="1703"/>
      <c r="X8803" s="1703"/>
    </row>
    <row r="8804" spans="15:24" x14ac:dyDescent="0.55000000000000004">
      <c r="O8804" s="1703"/>
      <c r="V8804" s="1703"/>
      <c r="X8804" s="1703"/>
    </row>
    <row r="8805" spans="15:24" x14ac:dyDescent="0.55000000000000004">
      <c r="O8805" s="1703"/>
      <c r="V8805" s="1703"/>
      <c r="X8805" s="1703"/>
    </row>
    <row r="8806" spans="15:24" x14ac:dyDescent="0.55000000000000004">
      <c r="O8806" s="1703"/>
      <c r="V8806" s="1703"/>
      <c r="X8806" s="1703"/>
    </row>
    <row r="8807" spans="15:24" x14ac:dyDescent="0.55000000000000004">
      <c r="O8807" s="1703"/>
      <c r="V8807" s="1703"/>
      <c r="X8807" s="1703"/>
    </row>
    <row r="8808" spans="15:24" x14ac:dyDescent="0.55000000000000004">
      <c r="O8808" s="1703"/>
      <c r="V8808" s="1703"/>
      <c r="X8808" s="1703"/>
    </row>
    <row r="8809" spans="15:24" x14ac:dyDescent="0.55000000000000004">
      <c r="O8809" s="1703"/>
      <c r="V8809" s="1703"/>
      <c r="X8809" s="1703"/>
    </row>
    <row r="8810" spans="15:24" x14ac:dyDescent="0.55000000000000004">
      <c r="O8810" s="1703"/>
      <c r="V8810" s="1703"/>
      <c r="X8810" s="1703"/>
    </row>
    <row r="8811" spans="15:24" x14ac:dyDescent="0.55000000000000004">
      <c r="O8811" s="1703"/>
      <c r="V8811" s="1703"/>
      <c r="X8811" s="1703"/>
    </row>
    <row r="8812" spans="15:24" x14ac:dyDescent="0.55000000000000004">
      <c r="O8812" s="1703"/>
      <c r="V8812" s="1703"/>
      <c r="X8812" s="1703"/>
    </row>
    <row r="8813" spans="15:24" x14ac:dyDescent="0.55000000000000004">
      <c r="O8813" s="1703"/>
      <c r="V8813" s="1703"/>
      <c r="X8813" s="1703"/>
    </row>
    <row r="8814" spans="15:24" x14ac:dyDescent="0.55000000000000004">
      <c r="O8814" s="1703"/>
      <c r="V8814" s="1703"/>
      <c r="X8814" s="1703"/>
    </row>
    <row r="8815" spans="15:24" x14ac:dyDescent="0.55000000000000004">
      <c r="O8815" s="1703"/>
      <c r="V8815" s="1703"/>
      <c r="X8815" s="1703"/>
    </row>
    <row r="8816" spans="15:24" x14ac:dyDescent="0.55000000000000004">
      <c r="O8816" s="1703"/>
      <c r="V8816" s="1703"/>
      <c r="X8816" s="1703"/>
    </row>
    <row r="8817" spans="15:24" x14ac:dyDescent="0.55000000000000004">
      <c r="O8817" s="1703"/>
      <c r="V8817" s="1703"/>
      <c r="X8817" s="1703"/>
    </row>
    <row r="8818" spans="15:24" x14ac:dyDescent="0.55000000000000004">
      <c r="O8818" s="1703"/>
      <c r="V8818" s="1703"/>
      <c r="X8818" s="1703"/>
    </row>
    <row r="8819" spans="15:24" x14ac:dyDescent="0.55000000000000004">
      <c r="O8819" s="1703"/>
      <c r="V8819" s="1703"/>
      <c r="X8819" s="1703"/>
    </row>
    <row r="8820" spans="15:24" x14ac:dyDescent="0.55000000000000004">
      <c r="O8820" s="1703"/>
      <c r="V8820" s="1703"/>
      <c r="X8820" s="1703"/>
    </row>
    <row r="8821" spans="15:24" x14ac:dyDescent="0.55000000000000004">
      <c r="O8821" s="1703"/>
      <c r="V8821" s="1703"/>
      <c r="X8821" s="1703"/>
    </row>
    <row r="8822" spans="15:24" x14ac:dyDescent="0.55000000000000004">
      <c r="O8822" s="1703"/>
      <c r="V8822" s="1703"/>
      <c r="X8822" s="1703"/>
    </row>
    <row r="8823" spans="15:24" x14ac:dyDescent="0.55000000000000004">
      <c r="O8823" s="1703"/>
      <c r="V8823" s="1703"/>
      <c r="X8823" s="1703"/>
    </row>
    <row r="8824" spans="15:24" x14ac:dyDescent="0.55000000000000004">
      <c r="O8824" s="1703"/>
      <c r="V8824" s="1703"/>
      <c r="X8824" s="1703"/>
    </row>
    <row r="8825" spans="15:24" x14ac:dyDescent="0.55000000000000004">
      <c r="O8825" s="1703"/>
      <c r="V8825" s="1703"/>
      <c r="X8825" s="1703"/>
    </row>
    <row r="8826" spans="15:24" x14ac:dyDescent="0.55000000000000004">
      <c r="O8826" s="1703"/>
      <c r="V8826" s="1703"/>
      <c r="X8826" s="1703"/>
    </row>
    <row r="8827" spans="15:24" x14ac:dyDescent="0.55000000000000004">
      <c r="O8827" s="1703"/>
      <c r="V8827" s="1703"/>
      <c r="X8827" s="1703"/>
    </row>
    <row r="8828" spans="15:24" x14ac:dyDescent="0.55000000000000004">
      <c r="O8828" s="1703"/>
      <c r="V8828" s="1703"/>
      <c r="X8828" s="1703"/>
    </row>
    <row r="8829" spans="15:24" x14ac:dyDescent="0.55000000000000004">
      <c r="O8829" s="1703"/>
      <c r="V8829" s="1703"/>
      <c r="X8829" s="1703"/>
    </row>
    <row r="8830" spans="15:24" x14ac:dyDescent="0.55000000000000004">
      <c r="O8830" s="1703"/>
      <c r="V8830" s="1703"/>
      <c r="X8830" s="1703"/>
    </row>
    <row r="8831" spans="15:24" x14ac:dyDescent="0.55000000000000004">
      <c r="O8831" s="1703"/>
      <c r="V8831" s="1703"/>
      <c r="X8831" s="1703"/>
    </row>
    <row r="8832" spans="15:24" x14ac:dyDescent="0.55000000000000004">
      <c r="O8832" s="1703"/>
      <c r="V8832" s="1703"/>
      <c r="X8832" s="1703"/>
    </row>
    <row r="8833" spans="15:24" x14ac:dyDescent="0.55000000000000004">
      <c r="O8833" s="1703"/>
      <c r="V8833" s="1703"/>
      <c r="X8833" s="1703"/>
    </row>
    <row r="8834" spans="15:24" x14ac:dyDescent="0.55000000000000004">
      <c r="O8834" s="1703"/>
      <c r="V8834" s="1703"/>
      <c r="X8834" s="1703"/>
    </row>
    <row r="8835" spans="15:24" x14ac:dyDescent="0.55000000000000004">
      <c r="O8835" s="1703"/>
      <c r="V8835" s="1703"/>
      <c r="X8835" s="1703"/>
    </row>
    <row r="8836" spans="15:24" x14ac:dyDescent="0.55000000000000004">
      <c r="O8836" s="1703"/>
      <c r="V8836" s="1703"/>
      <c r="X8836" s="1703"/>
    </row>
    <row r="8837" spans="15:24" x14ac:dyDescent="0.55000000000000004">
      <c r="O8837" s="1703"/>
      <c r="V8837" s="1703"/>
      <c r="X8837" s="1703"/>
    </row>
    <row r="8838" spans="15:24" x14ac:dyDescent="0.55000000000000004">
      <c r="O8838" s="1703"/>
      <c r="V8838" s="1703"/>
      <c r="X8838" s="1703"/>
    </row>
    <row r="8839" spans="15:24" x14ac:dyDescent="0.55000000000000004">
      <c r="O8839" s="1703"/>
      <c r="V8839" s="1703"/>
      <c r="X8839" s="1703"/>
    </row>
    <row r="8840" spans="15:24" x14ac:dyDescent="0.55000000000000004">
      <c r="O8840" s="1703"/>
      <c r="V8840" s="1703"/>
      <c r="X8840" s="1703"/>
    </row>
    <row r="8841" spans="15:24" x14ac:dyDescent="0.55000000000000004">
      <c r="O8841" s="1703"/>
      <c r="V8841" s="1703"/>
      <c r="X8841" s="1703"/>
    </row>
    <row r="8842" spans="15:24" x14ac:dyDescent="0.55000000000000004">
      <c r="O8842" s="1703"/>
      <c r="V8842" s="1703"/>
      <c r="X8842" s="1703"/>
    </row>
    <row r="8843" spans="15:24" x14ac:dyDescent="0.55000000000000004">
      <c r="O8843" s="1703"/>
      <c r="V8843" s="1703"/>
      <c r="X8843" s="1703"/>
    </row>
    <row r="8844" spans="15:24" x14ac:dyDescent="0.55000000000000004">
      <c r="O8844" s="1703"/>
      <c r="V8844" s="1703"/>
      <c r="X8844" s="1703"/>
    </row>
    <row r="8845" spans="15:24" x14ac:dyDescent="0.55000000000000004">
      <c r="O8845" s="1703"/>
      <c r="V8845" s="1703"/>
      <c r="X8845" s="1703"/>
    </row>
    <row r="8846" spans="15:24" x14ac:dyDescent="0.55000000000000004">
      <c r="O8846" s="1703"/>
      <c r="V8846" s="1703"/>
      <c r="X8846" s="1703"/>
    </row>
    <row r="8847" spans="15:24" x14ac:dyDescent="0.55000000000000004">
      <c r="O8847" s="1703"/>
      <c r="V8847" s="1703"/>
      <c r="X8847" s="1703"/>
    </row>
    <row r="8848" spans="15:24" x14ac:dyDescent="0.55000000000000004">
      <c r="O8848" s="1703"/>
      <c r="V8848" s="1703"/>
      <c r="X8848" s="1703"/>
    </row>
    <row r="8849" spans="15:24" x14ac:dyDescent="0.55000000000000004">
      <c r="O8849" s="1703"/>
      <c r="V8849" s="1703"/>
      <c r="X8849" s="1703"/>
    </row>
    <row r="8850" spans="15:24" x14ac:dyDescent="0.55000000000000004">
      <c r="O8850" s="1703"/>
      <c r="V8850" s="1703"/>
      <c r="X8850" s="1703"/>
    </row>
    <row r="8851" spans="15:24" x14ac:dyDescent="0.55000000000000004">
      <c r="O8851" s="1703"/>
      <c r="V8851" s="1703"/>
      <c r="X8851" s="1703"/>
    </row>
    <row r="8852" spans="15:24" x14ac:dyDescent="0.55000000000000004">
      <c r="O8852" s="1703"/>
      <c r="V8852" s="1703"/>
      <c r="X8852" s="1703"/>
    </row>
    <row r="8853" spans="15:24" x14ac:dyDescent="0.55000000000000004">
      <c r="O8853" s="1703"/>
      <c r="V8853" s="1703"/>
      <c r="X8853" s="1703"/>
    </row>
    <row r="8854" spans="15:24" x14ac:dyDescent="0.55000000000000004">
      <c r="O8854" s="1703"/>
      <c r="V8854" s="1703"/>
      <c r="X8854" s="1703"/>
    </row>
    <row r="8855" spans="15:24" x14ac:dyDescent="0.55000000000000004">
      <c r="O8855" s="1703"/>
      <c r="V8855" s="1703"/>
      <c r="X8855" s="1703"/>
    </row>
    <row r="8856" spans="15:24" x14ac:dyDescent="0.55000000000000004">
      <c r="O8856" s="1703"/>
      <c r="V8856" s="1703"/>
      <c r="X8856" s="1703"/>
    </row>
    <row r="8857" spans="15:24" x14ac:dyDescent="0.55000000000000004">
      <c r="O8857" s="1703"/>
      <c r="V8857" s="1703"/>
      <c r="X8857" s="1703"/>
    </row>
    <row r="8858" spans="15:24" x14ac:dyDescent="0.55000000000000004">
      <c r="O8858" s="1703"/>
      <c r="V8858" s="1703"/>
      <c r="X8858" s="1703"/>
    </row>
    <row r="8859" spans="15:24" x14ac:dyDescent="0.55000000000000004">
      <c r="O8859" s="1703"/>
      <c r="V8859" s="1703"/>
      <c r="X8859" s="1703"/>
    </row>
    <row r="8860" spans="15:24" x14ac:dyDescent="0.55000000000000004">
      <c r="O8860" s="1703"/>
      <c r="V8860" s="1703"/>
      <c r="X8860" s="1703"/>
    </row>
    <row r="8861" spans="15:24" x14ac:dyDescent="0.55000000000000004">
      <c r="O8861" s="1703"/>
      <c r="V8861" s="1703"/>
      <c r="X8861" s="1703"/>
    </row>
    <row r="8862" spans="15:24" x14ac:dyDescent="0.55000000000000004">
      <c r="O8862" s="1703"/>
      <c r="V8862" s="1703"/>
      <c r="X8862" s="1703"/>
    </row>
    <row r="8863" spans="15:24" x14ac:dyDescent="0.55000000000000004">
      <c r="O8863" s="1703"/>
      <c r="V8863" s="1703"/>
      <c r="X8863" s="1703"/>
    </row>
    <row r="8864" spans="15:24" x14ac:dyDescent="0.55000000000000004">
      <c r="O8864" s="1703"/>
      <c r="V8864" s="1703"/>
      <c r="X8864" s="1703"/>
    </row>
    <row r="8865" spans="15:24" x14ac:dyDescent="0.55000000000000004">
      <c r="O8865" s="1703"/>
      <c r="V8865" s="1703"/>
      <c r="X8865" s="1703"/>
    </row>
    <row r="8866" spans="15:24" x14ac:dyDescent="0.55000000000000004">
      <c r="O8866" s="1703"/>
      <c r="V8866" s="1703"/>
      <c r="X8866" s="1703"/>
    </row>
    <row r="8867" spans="15:24" x14ac:dyDescent="0.55000000000000004">
      <c r="O8867" s="1703"/>
      <c r="V8867" s="1703"/>
      <c r="X8867" s="1703"/>
    </row>
    <row r="8868" spans="15:24" x14ac:dyDescent="0.55000000000000004">
      <c r="O8868" s="1703"/>
      <c r="V8868" s="1703"/>
      <c r="X8868" s="1703"/>
    </row>
    <row r="8869" spans="15:24" x14ac:dyDescent="0.55000000000000004">
      <c r="O8869" s="1703"/>
      <c r="V8869" s="1703"/>
      <c r="X8869" s="1703"/>
    </row>
    <row r="8870" spans="15:24" x14ac:dyDescent="0.55000000000000004">
      <c r="O8870" s="1703"/>
      <c r="V8870" s="1703"/>
      <c r="X8870" s="1703"/>
    </row>
    <row r="8871" spans="15:24" x14ac:dyDescent="0.55000000000000004">
      <c r="O8871" s="1703"/>
      <c r="V8871" s="1703"/>
      <c r="X8871" s="1703"/>
    </row>
    <row r="8872" spans="15:24" x14ac:dyDescent="0.55000000000000004">
      <c r="O8872" s="1703"/>
      <c r="V8872" s="1703"/>
      <c r="X8872" s="1703"/>
    </row>
    <row r="8873" spans="15:24" x14ac:dyDescent="0.55000000000000004">
      <c r="O8873" s="1703"/>
      <c r="V8873" s="1703"/>
      <c r="X8873" s="1703"/>
    </row>
    <row r="8874" spans="15:24" x14ac:dyDescent="0.55000000000000004">
      <c r="O8874" s="1703"/>
      <c r="V8874" s="1703"/>
      <c r="X8874" s="1703"/>
    </row>
    <row r="8875" spans="15:24" x14ac:dyDescent="0.55000000000000004">
      <c r="O8875" s="1703"/>
      <c r="V8875" s="1703"/>
      <c r="X8875" s="1703"/>
    </row>
    <row r="8876" spans="15:24" x14ac:dyDescent="0.55000000000000004">
      <c r="O8876" s="1703"/>
      <c r="V8876" s="1703"/>
      <c r="X8876" s="1703"/>
    </row>
    <row r="8877" spans="15:24" x14ac:dyDescent="0.55000000000000004">
      <c r="O8877" s="1703"/>
      <c r="V8877" s="1703"/>
      <c r="X8877" s="1703"/>
    </row>
    <row r="8878" spans="15:24" x14ac:dyDescent="0.55000000000000004">
      <c r="O8878" s="1703"/>
      <c r="V8878" s="1703"/>
      <c r="X8878" s="1703"/>
    </row>
    <row r="8879" spans="15:24" x14ac:dyDescent="0.55000000000000004">
      <c r="O8879" s="1703"/>
      <c r="V8879" s="1703"/>
      <c r="X8879" s="1703"/>
    </row>
    <row r="8880" spans="15:24" x14ac:dyDescent="0.55000000000000004">
      <c r="O8880" s="1703"/>
      <c r="V8880" s="1703"/>
      <c r="X8880" s="1703"/>
    </row>
    <row r="8881" spans="15:24" x14ac:dyDescent="0.55000000000000004">
      <c r="O8881" s="1703"/>
      <c r="V8881" s="1703"/>
      <c r="X8881" s="1703"/>
    </row>
    <row r="8882" spans="15:24" x14ac:dyDescent="0.55000000000000004">
      <c r="O8882" s="1703"/>
      <c r="V8882" s="1703"/>
      <c r="X8882" s="1703"/>
    </row>
    <row r="8883" spans="15:24" x14ac:dyDescent="0.55000000000000004">
      <c r="O8883" s="1703"/>
      <c r="V8883" s="1703"/>
      <c r="X8883" s="1703"/>
    </row>
    <row r="8884" spans="15:24" x14ac:dyDescent="0.55000000000000004">
      <c r="O8884" s="1703"/>
      <c r="V8884" s="1703"/>
      <c r="X8884" s="1703"/>
    </row>
    <row r="8885" spans="15:24" x14ac:dyDescent="0.55000000000000004">
      <c r="O8885" s="1703"/>
      <c r="V8885" s="1703"/>
      <c r="X8885" s="1703"/>
    </row>
    <row r="8886" spans="15:24" x14ac:dyDescent="0.55000000000000004">
      <c r="O8886" s="1703"/>
      <c r="V8886" s="1703"/>
      <c r="X8886" s="1703"/>
    </row>
    <row r="8887" spans="15:24" x14ac:dyDescent="0.55000000000000004">
      <c r="O8887" s="1703"/>
      <c r="V8887" s="1703"/>
      <c r="X8887" s="1703"/>
    </row>
    <row r="8888" spans="15:24" x14ac:dyDescent="0.55000000000000004">
      <c r="O8888" s="1703"/>
      <c r="V8888" s="1703"/>
      <c r="X8888" s="1703"/>
    </row>
    <row r="8889" spans="15:24" x14ac:dyDescent="0.55000000000000004">
      <c r="O8889" s="1703"/>
      <c r="V8889" s="1703"/>
      <c r="X8889" s="1703"/>
    </row>
    <row r="8890" spans="15:24" x14ac:dyDescent="0.55000000000000004">
      <c r="O8890" s="1703"/>
      <c r="V8890" s="1703"/>
      <c r="X8890" s="1703"/>
    </row>
    <row r="8891" spans="15:24" x14ac:dyDescent="0.55000000000000004">
      <c r="O8891" s="1703"/>
      <c r="V8891" s="1703"/>
      <c r="X8891" s="1703"/>
    </row>
    <row r="8892" spans="15:24" x14ac:dyDescent="0.55000000000000004">
      <c r="O8892" s="1703"/>
      <c r="V8892" s="1703"/>
      <c r="X8892" s="1703"/>
    </row>
    <row r="8893" spans="15:24" x14ac:dyDescent="0.55000000000000004">
      <c r="O8893" s="1703"/>
      <c r="V8893" s="1703"/>
      <c r="X8893" s="1703"/>
    </row>
    <row r="8894" spans="15:24" x14ac:dyDescent="0.55000000000000004">
      <c r="O8894" s="1703"/>
      <c r="V8894" s="1703"/>
      <c r="X8894" s="1703"/>
    </row>
    <row r="8895" spans="15:24" x14ac:dyDescent="0.55000000000000004">
      <c r="O8895" s="1703"/>
      <c r="V8895" s="1703"/>
      <c r="X8895" s="1703"/>
    </row>
    <row r="8896" spans="15:24" x14ac:dyDescent="0.55000000000000004">
      <c r="O8896" s="1703"/>
      <c r="V8896" s="1703"/>
      <c r="X8896" s="1703"/>
    </row>
    <row r="8897" spans="15:24" x14ac:dyDescent="0.55000000000000004">
      <c r="O8897" s="1703"/>
      <c r="V8897" s="1703"/>
      <c r="X8897" s="1703"/>
    </row>
    <row r="8898" spans="15:24" x14ac:dyDescent="0.55000000000000004">
      <c r="O8898" s="1703"/>
      <c r="V8898" s="1703"/>
      <c r="X8898" s="1703"/>
    </row>
    <row r="8899" spans="15:24" x14ac:dyDescent="0.55000000000000004">
      <c r="O8899" s="1703"/>
      <c r="V8899" s="1703"/>
      <c r="X8899" s="1703"/>
    </row>
    <row r="8900" spans="15:24" x14ac:dyDescent="0.55000000000000004">
      <c r="O8900" s="1703"/>
      <c r="V8900" s="1703"/>
      <c r="X8900" s="1703"/>
    </row>
    <row r="8901" spans="15:24" x14ac:dyDescent="0.55000000000000004">
      <c r="O8901" s="1703"/>
      <c r="V8901" s="1703"/>
      <c r="X8901" s="1703"/>
    </row>
    <row r="8902" spans="15:24" x14ac:dyDescent="0.55000000000000004">
      <c r="O8902" s="1703"/>
      <c r="V8902" s="1703"/>
      <c r="X8902" s="1703"/>
    </row>
    <row r="8903" spans="15:24" x14ac:dyDescent="0.55000000000000004">
      <c r="O8903" s="1703"/>
      <c r="V8903" s="1703"/>
      <c r="X8903" s="1703"/>
    </row>
    <row r="8904" spans="15:24" x14ac:dyDescent="0.55000000000000004">
      <c r="O8904" s="1703"/>
      <c r="V8904" s="1703"/>
      <c r="X8904" s="1703"/>
    </row>
    <row r="8905" spans="15:24" x14ac:dyDescent="0.55000000000000004">
      <c r="O8905" s="1703"/>
      <c r="V8905" s="1703"/>
      <c r="X8905" s="1703"/>
    </row>
    <row r="8906" spans="15:24" x14ac:dyDescent="0.55000000000000004">
      <c r="O8906" s="1703"/>
      <c r="V8906" s="1703"/>
      <c r="X8906" s="1703"/>
    </row>
    <row r="8907" spans="15:24" x14ac:dyDescent="0.55000000000000004">
      <c r="O8907" s="1703"/>
      <c r="V8907" s="1703"/>
      <c r="X8907" s="1703"/>
    </row>
    <row r="8908" spans="15:24" x14ac:dyDescent="0.55000000000000004">
      <c r="O8908" s="1703"/>
      <c r="V8908" s="1703"/>
      <c r="X8908" s="1703"/>
    </row>
    <row r="8909" spans="15:24" x14ac:dyDescent="0.55000000000000004">
      <c r="O8909" s="1703"/>
      <c r="V8909" s="1703"/>
      <c r="X8909" s="1703"/>
    </row>
    <row r="8910" spans="15:24" x14ac:dyDescent="0.55000000000000004">
      <c r="O8910" s="1703"/>
      <c r="V8910" s="1703"/>
      <c r="X8910" s="1703"/>
    </row>
    <row r="8911" spans="15:24" x14ac:dyDescent="0.55000000000000004">
      <c r="O8911" s="1703"/>
      <c r="V8911" s="1703"/>
      <c r="X8911" s="1703"/>
    </row>
    <row r="8912" spans="15:24" x14ac:dyDescent="0.55000000000000004">
      <c r="O8912" s="1703"/>
      <c r="V8912" s="1703"/>
      <c r="X8912" s="1703"/>
    </row>
    <row r="8913" spans="15:24" x14ac:dyDescent="0.55000000000000004">
      <c r="O8913" s="1703"/>
      <c r="V8913" s="1703"/>
      <c r="X8913" s="1703"/>
    </row>
    <row r="8914" spans="15:24" x14ac:dyDescent="0.55000000000000004">
      <c r="O8914" s="1703"/>
      <c r="V8914" s="1703"/>
      <c r="X8914" s="1703"/>
    </row>
    <row r="8915" spans="15:24" x14ac:dyDescent="0.55000000000000004">
      <c r="O8915" s="1703"/>
      <c r="V8915" s="1703"/>
      <c r="X8915" s="1703"/>
    </row>
    <row r="8916" spans="15:24" x14ac:dyDescent="0.55000000000000004">
      <c r="O8916" s="1703"/>
      <c r="V8916" s="1703"/>
      <c r="X8916" s="1703"/>
    </row>
    <row r="8917" spans="15:24" x14ac:dyDescent="0.55000000000000004">
      <c r="O8917" s="1703"/>
      <c r="V8917" s="1703"/>
      <c r="X8917" s="1703"/>
    </row>
    <row r="8918" spans="15:24" x14ac:dyDescent="0.55000000000000004">
      <c r="O8918" s="1703"/>
      <c r="V8918" s="1703"/>
      <c r="X8918" s="1703"/>
    </row>
    <row r="8919" spans="15:24" x14ac:dyDescent="0.55000000000000004">
      <c r="O8919" s="1703"/>
      <c r="V8919" s="1703"/>
      <c r="X8919" s="1703"/>
    </row>
    <row r="8920" spans="15:24" x14ac:dyDescent="0.55000000000000004">
      <c r="O8920" s="1703"/>
      <c r="V8920" s="1703"/>
      <c r="X8920" s="1703"/>
    </row>
    <row r="8921" spans="15:24" x14ac:dyDescent="0.55000000000000004">
      <c r="O8921" s="1703"/>
      <c r="V8921" s="1703"/>
      <c r="X8921" s="1703"/>
    </row>
    <row r="8922" spans="15:24" x14ac:dyDescent="0.55000000000000004">
      <c r="O8922" s="1703"/>
      <c r="V8922" s="1703"/>
      <c r="X8922" s="1703"/>
    </row>
    <row r="8923" spans="15:24" x14ac:dyDescent="0.55000000000000004">
      <c r="O8923" s="1703"/>
      <c r="V8923" s="1703"/>
      <c r="X8923" s="1703"/>
    </row>
    <row r="8924" spans="15:24" x14ac:dyDescent="0.55000000000000004">
      <c r="O8924" s="1703"/>
      <c r="V8924" s="1703"/>
      <c r="X8924" s="1703"/>
    </row>
    <row r="8925" spans="15:24" x14ac:dyDescent="0.55000000000000004">
      <c r="O8925" s="1703"/>
      <c r="V8925" s="1703"/>
      <c r="X8925" s="1703"/>
    </row>
    <row r="8926" spans="15:24" x14ac:dyDescent="0.55000000000000004">
      <c r="O8926" s="1703"/>
      <c r="V8926" s="1703"/>
      <c r="X8926" s="1703"/>
    </row>
    <row r="8927" spans="15:24" x14ac:dyDescent="0.55000000000000004">
      <c r="O8927" s="1703"/>
      <c r="V8927" s="1703"/>
      <c r="X8927" s="1703"/>
    </row>
    <row r="8928" spans="15:24" x14ac:dyDescent="0.55000000000000004">
      <c r="O8928" s="1703"/>
      <c r="V8928" s="1703"/>
      <c r="X8928" s="1703"/>
    </row>
    <row r="8929" spans="15:24" x14ac:dyDescent="0.55000000000000004">
      <c r="O8929" s="1703"/>
      <c r="V8929" s="1703"/>
      <c r="X8929" s="1703"/>
    </row>
    <row r="8930" spans="15:24" x14ac:dyDescent="0.55000000000000004">
      <c r="O8930" s="1703"/>
      <c r="V8930" s="1703"/>
      <c r="X8930" s="1703"/>
    </row>
    <row r="8931" spans="15:24" x14ac:dyDescent="0.55000000000000004">
      <c r="O8931" s="1703"/>
      <c r="V8931" s="1703"/>
      <c r="X8931" s="1703"/>
    </row>
    <row r="8932" spans="15:24" x14ac:dyDescent="0.55000000000000004">
      <c r="O8932" s="1703"/>
      <c r="V8932" s="1703"/>
      <c r="X8932" s="1703"/>
    </row>
    <row r="8933" spans="15:24" x14ac:dyDescent="0.55000000000000004">
      <c r="O8933" s="1703"/>
      <c r="V8933" s="1703"/>
      <c r="X8933" s="1703"/>
    </row>
    <row r="8934" spans="15:24" x14ac:dyDescent="0.55000000000000004">
      <c r="O8934" s="1703"/>
      <c r="V8934" s="1703"/>
      <c r="X8934" s="1703"/>
    </row>
    <row r="8935" spans="15:24" x14ac:dyDescent="0.55000000000000004">
      <c r="O8935" s="1703"/>
      <c r="V8935" s="1703"/>
      <c r="X8935" s="1703"/>
    </row>
    <row r="8936" spans="15:24" x14ac:dyDescent="0.55000000000000004">
      <c r="O8936" s="1703"/>
      <c r="V8936" s="1703"/>
      <c r="X8936" s="1703"/>
    </row>
    <row r="8937" spans="15:24" x14ac:dyDescent="0.55000000000000004">
      <c r="O8937" s="1703"/>
      <c r="V8937" s="1703"/>
      <c r="X8937" s="1703"/>
    </row>
    <row r="8938" spans="15:24" x14ac:dyDescent="0.55000000000000004">
      <c r="O8938" s="1703"/>
      <c r="V8938" s="1703"/>
      <c r="X8938" s="1703"/>
    </row>
    <row r="8939" spans="15:24" x14ac:dyDescent="0.55000000000000004">
      <c r="O8939" s="1703"/>
      <c r="V8939" s="1703"/>
      <c r="X8939" s="1703"/>
    </row>
    <row r="8940" spans="15:24" x14ac:dyDescent="0.55000000000000004">
      <c r="O8940" s="1703"/>
      <c r="V8940" s="1703"/>
      <c r="X8940" s="1703"/>
    </row>
    <row r="8941" spans="15:24" x14ac:dyDescent="0.55000000000000004">
      <c r="O8941" s="1703"/>
      <c r="V8941" s="1703"/>
      <c r="X8941" s="1703"/>
    </row>
    <row r="8942" spans="15:24" x14ac:dyDescent="0.55000000000000004">
      <c r="O8942" s="1703"/>
      <c r="V8942" s="1703"/>
      <c r="X8942" s="1703"/>
    </row>
    <row r="8943" spans="15:24" x14ac:dyDescent="0.55000000000000004">
      <c r="O8943" s="1703"/>
      <c r="V8943" s="1703"/>
      <c r="X8943" s="1703"/>
    </row>
    <row r="8944" spans="15:24" x14ac:dyDescent="0.55000000000000004">
      <c r="O8944" s="1703"/>
      <c r="V8944" s="1703"/>
      <c r="X8944" s="1703"/>
    </row>
    <row r="8945" spans="15:24" x14ac:dyDescent="0.55000000000000004">
      <c r="O8945" s="1703"/>
      <c r="V8945" s="1703"/>
      <c r="X8945" s="1703"/>
    </row>
    <row r="8946" spans="15:24" x14ac:dyDescent="0.55000000000000004">
      <c r="O8946" s="1703"/>
      <c r="V8946" s="1703"/>
      <c r="X8946" s="1703"/>
    </row>
    <row r="8947" spans="15:24" x14ac:dyDescent="0.55000000000000004">
      <c r="O8947" s="1703"/>
      <c r="V8947" s="1703"/>
      <c r="X8947" s="1703"/>
    </row>
    <row r="8948" spans="15:24" x14ac:dyDescent="0.55000000000000004">
      <c r="O8948" s="1703"/>
      <c r="V8948" s="1703"/>
      <c r="X8948" s="1703"/>
    </row>
    <row r="8949" spans="15:24" x14ac:dyDescent="0.55000000000000004">
      <c r="O8949" s="1703"/>
      <c r="V8949" s="1703"/>
      <c r="X8949" s="1703"/>
    </row>
    <row r="8950" spans="15:24" x14ac:dyDescent="0.55000000000000004">
      <c r="O8950" s="1703"/>
      <c r="V8950" s="1703"/>
      <c r="X8950" s="1703"/>
    </row>
    <row r="8951" spans="15:24" x14ac:dyDescent="0.55000000000000004">
      <c r="O8951" s="1703"/>
      <c r="V8951" s="1703"/>
      <c r="X8951" s="1703"/>
    </row>
    <row r="8952" spans="15:24" x14ac:dyDescent="0.55000000000000004">
      <c r="O8952" s="1703"/>
      <c r="V8952" s="1703"/>
      <c r="X8952" s="1703"/>
    </row>
    <row r="8953" spans="15:24" x14ac:dyDescent="0.55000000000000004">
      <c r="O8953" s="1703"/>
      <c r="V8953" s="1703"/>
      <c r="X8953" s="1703"/>
    </row>
    <row r="8954" spans="15:24" x14ac:dyDescent="0.55000000000000004">
      <c r="O8954" s="1703"/>
      <c r="V8954" s="1703"/>
      <c r="X8954" s="1703"/>
    </row>
    <row r="8955" spans="15:24" x14ac:dyDescent="0.55000000000000004">
      <c r="O8955" s="1703"/>
      <c r="V8955" s="1703"/>
      <c r="X8955" s="1703"/>
    </row>
    <row r="8956" spans="15:24" x14ac:dyDescent="0.55000000000000004">
      <c r="O8956" s="1703"/>
      <c r="V8956" s="1703"/>
      <c r="X8956" s="1703"/>
    </row>
    <row r="8957" spans="15:24" x14ac:dyDescent="0.55000000000000004">
      <c r="O8957" s="1703"/>
      <c r="V8957" s="1703"/>
      <c r="X8957" s="1703"/>
    </row>
    <row r="8958" spans="15:24" x14ac:dyDescent="0.55000000000000004">
      <c r="O8958" s="1703"/>
      <c r="V8958" s="1703"/>
      <c r="X8958" s="1703"/>
    </row>
    <row r="8959" spans="15:24" x14ac:dyDescent="0.55000000000000004">
      <c r="O8959" s="1703"/>
      <c r="V8959" s="1703"/>
      <c r="X8959" s="1703"/>
    </row>
    <row r="8960" spans="15:24" x14ac:dyDescent="0.55000000000000004">
      <c r="O8960" s="1703"/>
      <c r="V8960" s="1703"/>
      <c r="X8960" s="1703"/>
    </row>
    <row r="8961" spans="15:24" x14ac:dyDescent="0.55000000000000004">
      <c r="O8961" s="1703"/>
      <c r="V8961" s="1703"/>
      <c r="X8961" s="1703"/>
    </row>
    <row r="8962" spans="15:24" x14ac:dyDescent="0.55000000000000004">
      <c r="O8962" s="1703"/>
      <c r="V8962" s="1703"/>
      <c r="X8962" s="1703"/>
    </row>
    <row r="8963" spans="15:24" x14ac:dyDescent="0.55000000000000004">
      <c r="O8963" s="1703"/>
      <c r="V8963" s="1703"/>
      <c r="X8963" s="1703"/>
    </row>
    <row r="8964" spans="15:24" x14ac:dyDescent="0.55000000000000004">
      <c r="O8964" s="1703"/>
      <c r="V8964" s="1703"/>
      <c r="X8964" s="1703"/>
    </row>
    <row r="8965" spans="15:24" x14ac:dyDescent="0.55000000000000004">
      <c r="O8965" s="1703"/>
      <c r="V8965" s="1703"/>
      <c r="X8965" s="1703"/>
    </row>
    <row r="8966" spans="15:24" x14ac:dyDescent="0.55000000000000004">
      <c r="O8966" s="1703"/>
      <c r="V8966" s="1703"/>
      <c r="X8966" s="1703"/>
    </row>
    <row r="8967" spans="15:24" x14ac:dyDescent="0.55000000000000004">
      <c r="O8967" s="1703"/>
      <c r="V8967" s="1703"/>
      <c r="X8967" s="1703"/>
    </row>
    <row r="8968" spans="15:24" x14ac:dyDescent="0.55000000000000004">
      <c r="O8968" s="1703"/>
      <c r="V8968" s="1703"/>
      <c r="X8968" s="1703"/>
    </row>
    <row r="8969" spans="15:24" x14ac:dyDescent="0.55000000000000004">
      <c r="O8969" s="1703"/>
      <c r="V8969" s="1703"/>
      <c r="X8969" s="1703"/>
    </row>
    <row r="8970" spans="15:24" x14ac:dyDescent="0.55000000000000004">
      <c r="O8970" s="1703"/>
      <c r="V8970" s="1703"/>
      <c r="X8970" s="1703"/>
    </row>
    <row r="8971" spans="15:24" x14ac:dyDescent="0.55000000000000004">
      <c r="O8971" s="1703"/>
      <c r="V8971" s="1703"/>
      <c r="X8971" s="1703"/>
    </row>
    <row r="8972" spans="15:24" x14ac:dyDescent="0.55000000000000004">
      <c r="O8972" s="1703"/>
      <c r="V8972" s="1703"/>
      <c r="X8972" s="1703"/>
    </row>
    <row r="8973" spans="15:24" x14ac:dyDescent="0.55000000000000004">
      <c r="O8973" s="1703"/>
      <c r="V8973" s="1703"/>
      <c r="X8973" s="1703"/>
    </row>
    <row r="8974" spans="15:24" x14ac:dyDescent="0.55000000000000004">
      <c r="O8974" s="1703"/>
      <c r="V8974" s="1703"/>
      <c r="X8974" s="1703"/>
    </row>
    <row r="8975" spans="15:24" x14ac:dyDescent="0.55000000000000004">
      <c r="O8975" s="1703"/>
      <c r="V8975" s="1703"/>
      <c r="X8975" s="1703"/>
    </row>
    <row r="8976" spans="15:24" x14ac:dyDescent="0.55000000000000004">
      <c r="O8976" s="1703"/>
      <c r="V8976" s="1703"/>
      <c r="X8976" s="1703"/>
    </row>
    <row r="8977" spans="15:24" x14ac:dyDescent="0.55000000000000004">
      <c r="O8977" s="1703"/>
      <c r="V8977" s="1703"/>
      <c r="X8977" s="1703"/>
    </row>
    <row r="8978" spans="15:24" x14ac:dyDescent="0.55000000000000004">
      <c r="O8978" s="1703"/>
      <c r="V8978" s="1703"/>
      <c r="X8978" s="1703"/>
    </row>
    <row r="8979" spans="15:24" x14ac:dyDescent="0.55000000000000004">
      <c r="O8979" s="1703"/>
      <c r="V8979" s="1703"/>
      <c r="X8979" s="1703"/>
    </row>
    <row r="8980" spans="15:24" x14ac:dyDescent="0.55000000000000004">
      <c r="O8980" s="1703"/>
      <c r="V8980" s="1703"/>
      <c r="X8980" s="1703"/>
    </row>
    <row r="8981" spans="15:24" x14ac:dyDescent="0.55000000000000004">
      <c r="O8981" s="1703"/>
      <c r="V8981" s="1703"/>
      <c r="X8981" s="1703"/>
    </row>
    <row r="8982" spans="15:24" x14ac:dyDescent="0.55000000000000004">
      <c r="O8982" s="1703"/>
      <c r="V8982" s="1703"/>
      <c r="X8982" s="1703"/>
    </row>
    <row r="8983" spans="15:24" x14ac:dyDescent="0.55000000000000004">
      <c r="O8983" s="1703"/>
      <c r="V8983" s="1703"/>
      <c r="X8983" s="1703"/>
    </row>
    <row r="8984" spans="15:24" x14ac:dyDescent="0.55000000000000004">
      <c r="O8984" s="1703"/>
      <c r="V8984" s="1703"/>
      <c r="X8984" s="1703"/>
    </row>
    <row r="8985" spans="15:24" x14ac:dyDescent="0.55000000000000004">
      <c r="O8985" s="1703"/>
      <c r="V8985" s="1703"/>
      <c r="X8985" s="1703"/>
    </row>
    <row r="8986" spans="15:24" x14ac:dyDescent="0.55000000000000004">
      <c r="O8986" s="1703"/>
      <c r="V8986" s="1703"/>
      <c r="X8986" s="1703"/>
    </row>
    <row r="8987" spans="15:24" x14ac:dyDescent="0.55000000000000004">
      <c r="O8987" s="1703"/>
      <c r="V8987" s="1703"/>
      <c r="X8987" s="1703"/>
    </row>
    <row r="8988" spans="15:24" x14ac:dyDescent="0.55000000000000004">
      <c r="O8988" s="1703"/>
      <c r="V8988" s="1703"/>
      <c r="X8988" s="1703"/>
    </row>
    <row r="8989" spans="15:24" x14ac:dyDescent="0.55000000000000004">
      <c r="O8989" s="1703"/>
      <c r="V8989" s="1703"/>
      <c r="X8989" s="1703"/>
    </row>
    <row r="8990" spans="15:24" x14ac:dyDescent="0.55000000000000004">
      <c r="O8990" s="1703"/>
      <c r="V8990" s="1703"/>
      <c r="X8990" s="1703"/>
    </row>
    <row r="8991" spans="15:24" x14ac:dyDescent="0.55000000000000004">
      <c r="O8991" s="1703"/>
      <c r="V8991" s="1703"/>
      <c r="X8991" s="1703"/>
    </row>
    <row r="8992" spans="15:24" x14ac:dyDescent="0.55000000000000004">
      <c r="O8992" s="1703"/>
      <c r="V8992" s="1703"/>
      <c r="X8992" s="1703"/>
    </row>
    <row r="8993" spans="15:24" x14ac:dyDescent="0.55000000000000004">
      <c r="O8993" s="1703"/>
      <c r="V8993" s="1703"/>
      <c r="X8993" s="1703"/>
    </row>
    <row r="8994" spans="15:24" x14ac:dyDescent="0.55000000000000004">
      <c r="O8994" s="1703"/>
      <c r="V8994" s="1703"/>
      <c r="X8994" s="1703"/>
    </row>
    <row r="8995" spans="15:24" x14ac:dyDescent="0.55000000000000004">
      <c r="O8995" s="1703"/>
      <c r="V8995" s="1703"/>
      <c r="X8995" s="1703"/>
    </row>
    <row r="8996" spans="15:24" x14ac:dyDescent="0.55000000000000004">
      <c r="O8996" s="1703"/>
      <c r="V8996" s="1703"/>
      <c r="X8996" s="1703"/>
    </row>
    <row r="8997" spans="15:24" x14ac:dyDescent="0.55000000000000004">
      <c r="O8997" s="1703"/>
      <c r="V8997" s="1703"/>
      <c r="X8997" s="1703"/>
    </row>
    <row r="8998" spans="15:24" x14ac:dyDescent="0.55000000000000004">
      <c r="O8998" s="1703"/>
      <c r="V8998" s="1703"/>
      <c r="X8998" s="1703"/>
    </row>
    <row r="8999" spans="15:24" x14ac:dyDescent="0.55000000000000004">
      <c r="O8999" s="1703"/>
      <c r="V8999" s="1703"/>
      <c r="X8999" s="1703"/>
    </row>
    <row r="9000" spans="15:24" x14ac:dyDescent="0.55000000000000004">
      <c r="O9000" s="1703"/>
      <c r="V9000" s="1703"/>
      <c r="X9000" s="1703"/>
    </row>
    <row r="9001" spans="15:24" x14ac:dyDescent="0.55000000000000004">
      <c r="O9001" s="1703"/>
      <c r="V9001" s="1703"/>
      <c r="X9001" s="1703"/>
    </row>
    <row r="9002" spans="15:24" x14ac:dyDescent="0.55000000000000004">
      <c r="O9002" s="1703"/>
      <c r="V9002" s="1703"/>
      <c r="X9002" s="1703"/>
    </row>
    <row r="9003" spans="15:24" x14ac:dyDescent="0.55000000000000004">
      <c r="O9003" s="1703"/>
      <c r="V9003" s="1703"/>
      <c r="X9003" s="1703"/>
    </row>
    <row r="9004" spans="15:24" x14ac:dyDescent="0.55000000000000004">
      <c r="O9004" s="1703"/>
      <c r="V9004" s="1703"/>
      <c r="X9004" s="1703"/>
    </row>
    <row r="9005" spans="15:24" x14ac:dyDescent="0.55000000000000004">
      <c r="O9005" s="1703"/>
      <c r="V9005" s="1703"/>
      <c r="X9005" s="1703"/>
    </row>
    <row r="9006" spans="15:24" x14ac:dyDescent="0.55000000000000004">
      <c r="O9006" s="1703"/>
      <c r="V9006" s="1703"/>
      <c r="X9006" s="1703"/>
    </row>
    <row r="9007" spans="15:24" x14ac:dyDescent="0.55000000000000004">
      <c r="O9007" s="1703"/>
      <c r="V9007" s="1703"/>
      <c r="X9007" s="1703"/>
    </row>
    <row r="9008" spans="15:24" x14ac:dyDescent="0.55000000000000004">
      <c r="O9008" s="1703"/>
      <c r="V9008" s="1703"/>
      <c r="X9008" s="1703"/>
    </row>
    <row r="9009" spans="15:24" x14ac:dyDescent="0.55000000000000004">
      <c r="O9009" s="1703"/>
      <c r="V9009" s="1703"/>
      <c r="X9009" s="1703"/>
    </row>
    <row r="9010" spans="15:24" x14ac:dyDescent="0.55000000000000004">
      <c r="O9010" s="1703"/>
      <c r="V9010" s="1703"/>
      <c r="X9010" s="1703"/>
    </row>
    <row r="9011" spans="15:24" x14ac:dyDescent="0.55000000000000004">
      <c r="O9011" s="1703"/>
      <c r="V9011" s="1703"/>
      <c r="X9011" s="1703"/>
    </row>
    <row r="9012" spans="15:24" x14ac:dyDescent="0.55000000000000004">
      <c r="O9012" s="1703"/>
      <c r="V9012" s="1703"/>
      <c r="X9012" s="1703"/>
    </row>
    <row r="9013" spans="15:24" x14ac:dyDescent="0.55000000000000004">
      <c r="O9013" s="1703"/>
      <c r="V9013" s="1703"/>
      <c r="X9013" s="1703"/>
    </row>
    <row r="9014" spans="15:24" x14ac:dyDescent="0.55000000000000004">
      <c r="O9014" s="1703"/>
      <c r="V9014" s="1703"/>
      <c r="X9014" s="1703"/>
    </row>
    <row r="9015" spans="15:24" x14ac:dyDescent="0.55000000000000004">
      <c r="O9015" s="1703"/>
      <c r="V9015" s="1703"/>
      <c r="X9015" s="1703"/>
    </row>
    <row r="9016" spans="15:24" x14ac:dyDescent="0.55000000000000004">
      <c r="O9016" s="1703"/>
      <c r="V9016" s="1703"/>
      <c r="X9016" s="1703"/>
    </row>
    <row r="9017" spans="15:24" x14ac:dyDescent="0.55000000000000004">
      <c r="O9017" s="1703"/>
      <c r="V9017" s="1703"/>
      <c r="X9017" s="1703"/>
    </row>
    <row r="9018" spans="15:24" x14ac:dyDescent="0.55000000000000004">
      <c r="O9018" s="1703"/>
      <c r="V9018" s="1703"/>
      <c r="X9018" s="1703"/>
    </row>
    <row r="9019" spans="15:24" x14ac:dyDescent="0.55000000000000004">
      <c r="O9019" s="1703"/>
      <c r="V9019" s="1703"/>
      <c r="X9019" s="1703"/>
    </row>
    <row r="9020" spans="15:24" x14ac:dyDescent="0.55000000000000004">
      <c r="O9020" s="1703"/>
      <c r="V9020" s="1703"/>
      <c r="X9020" s="1703"/>
    </row>
    <row r="9021" spans="15:24" x14ac:dyDescent="0.55000000000000004">
      <c r="O9021" s="1703"/>
      <c r="V9021" s="1703"/>
      <c r="X9021" s="1703"/>
    </row>
    <row r="9022" spans="15:24" x14ac:dyDescent="0.55000000000000004">
      <c r="O9022" s="1703"/>
      <c r="V9022" s="1703"/>
      <c r="X9022" s="1703"/>
    </row>
    <row r="9023" spans="15:24" x14ac:dyDescent="0.55000000000000004">
      <c r="O9023" s="1703"/>
      <c r="V9023" s="1703"/>
      <c r="X9023" s="1703"/>
    </row>
    <row r="9024" spans="15:24" x14ac:dyDescent="0.55000000000000004">
      <c r="O9024" s="1703"/>
      <c r="V9024" s="1703"/>
      <c r="X9024" s="1703"/>
    </row>
    <row r="9025" spans="15:24" x14ac:dyDescent="0.55000000000000004">
      <c r="O9025" s="1703"/>
      <c r="V9025" s="1703"/>
      <c r="X9025" s="1703"/>
    </row>
    <row r="9026" spans="15:24" x14ac:dyDescent="0.55000000000000004">
      <c r="O9026" s="1703"/>
      <c r="V9026" s="1703"/>
      <c r="X9026" s="1703"/>
    </row>
    <row r="9027" spans="15:24" x14ac:dyDescent="0.55000000000000004">
      <c r="O9027" s="1703"/>
      <c r="V9027" s="1703"/>
      <c r="X9027" s="1703"/>
    </row>
    <row r="9028" spans="15:24" x14ac:dyDescent="0.55000000000000004">
      <c r="O9028" s="1703"/>
      <c r="V9028" s="1703"/>
      <c r="X9028" s="1703"/>
    </row>
    <row r="9029" spans="15:24" x14ac:dyDescent="0.55000000000000004">
      <c r="O9029" s="1703"/>
      <c r="V9029" s="1703"/>
      <c r="X9029" s="1703"/>
    </row>
    <row r="9030" spans="15:24" x14ac:dyDescent="0.55000000000000004">
      <c r="O9030" s="1703"/>
      <c r="V9030" s="1703"/>
      <c r="X9030" s="1703"/>
    </row>
    <row r="9031" spans="15:24" x14ac:dyDescent="0.55000000000000004">
      <c r="O9031" s="1703"/>
      <c r="V9031" s="1703"/>
      <c r="X9031" s="1703"/>
    </row>
    <row r="9032" spans="15:24" x14ac:dyDescent="0.55000000000000004">
      <c r="O9032" s="1703"/>
      <c r="V9032" s="1703"/>
      <c r="X9032" s="1703"/>
    </row>
    <row r="9033" spans="15:24" x14ac:dyDescent="0.55000000000000004">
      <c r="O9033" s="1703"/>
      <c r="V9033" s="1703"/>
      <c r="X9033" s="1703"/>
    </row>
    <row r="9034" spans="15:24" x14ac:dyDescent="0.55000000000000004">
      <c r="O9034" s="1703"/>
      <c r="V9034" s="1703"/>
      <c r="X9034" s="1703"/>
    </row>
    <row r="9035" spans="15:24" x14ac:dyDescent="0.55000000000000004">
      <c r="O9035" s="1703"/>
      <c r="V9035" s="1703"/>
      <c r="X9035" s="1703"/>
    </row>
    <row r="9036" spans="15:24" x14ac:dyDescent="0.55000000000000004">
      <c r="O9036" s="1703"/>
      <c r="V9036" s="1703"/>
      <c r="X9036" s="1703"/>
    </row>
    <row r="9037" spans="15:24" x14ac:dyDescent="0.55000000000000004">
      <c r="O9037" s="1703"/>
      <c r="V9037" s="1703"/>
      <c r="X9037" s="1703"/>
    </row>
    <row r="9038" spans="15:24" x14ac:dyDescent="0.55000000000000004">
      <c r="O9038" s="1703"/>
      <c r="V9038" s="1703"/>
      <c r="X9038" s="1703"/>
    </row>
    <row r="9039" spans="15:24" x14ac:dyDescent="0.55000000000000004">
      <c r="O9039" s="1703"/>
      <c r="V9039" s="1703"/>
      <c r="X9039" s="1703"/>
    </row>
    <row r="9040" spans="15:24" x14ac:dyDescent="0.55000000000000004">
      <c r="O9040" s="1703"/>
      <c r="V9040" s="1703"/>
      <c r="X9040" s="1703"/>
    </row>
    <row r="9041" spans="15:24" x14ac:dyDescent="0.55000000000000004">
      <c r="O9041" s="1703"/>
      <c r="V9041" s="1703"/>
      <c r="X9041" s="1703"/>
    </row>
    <row r="9042" spans="15:24" x14ac:dyDescent="0.55000000000000004">
      <c r="O9042" s="1703"/>
      <c r="V9042" s="1703"/>
      <c r="X9042" s="1703"/>
    </row>
    <row r="9043" spans="15:24" x14ac:dyDescent="0.55000000000000004">
      <c r="O9043" s="1703"/>
      <c r="V9043" s="1703"/>
      <c r="X9043" s="1703"/>
    </row>
    <row r="9044" spans="15:24" x14ac:dyDescent="0.55000000000000004">
      <c r="O9044" s="1703"/>
      <c r="V9044" s="1703"/>
      <c r="X9044" s="1703"/>
    </row>
    <row r="9045" spans="15:24" x14ac:dyDescent="0.55000000000000004">
      <c r="O9045" s="1703"/>
      <c r="V9045" s="1703"/>
      <c r="X9045" s="1703"/>
    </row>
    <row r="9046" spans="15:24" x14ac:dyDescent="0.55000000000000004">
      <c r="O9046" s="1703"/>
      <c r="V9046" s="1703"/>
      <c r="X9046" s="1703"/>
    </row>
    <row r="9047" spans="15:24" x14ac:dyDescent="0.55000000000000004">
      <c r="O9047" s="1703"/>
      <c r="V9047" s="1703"/>
      <c r="X9047" s="1703"/>
    </row>
    <row r="9048" spans="15:24" x14ac:dyDescent="0.55000000000000004">
      <c r="O9048" s="1703"/>
      <c r="V9048" s="1703"/>
      <c r="X9048" s="1703"/>
    </row>
    <row r="9049" spans="15:24" x14ac:dyDescent="0.55000000000000004">
      <c r="O9049" s="1703"/>
      <c r="V9049" s="1703"/>
      <c r="X9049" s="1703"/>
    </row>
    <row r="9050" spans="15:24" x14ac:dyDescent="0.55000000000000004">
      <c r="O9050" s="1703"/>
      <c r="V9050" s="1703"/>
      <c r="X9050" s="1703"/>
    </row>
    <row r="9051" spans="15:24" x14ac:dyDescent="0.55000000000000004">
      <c r="O9051" s="1703"/>
      <c r="V9051" s="1703"/>
      <c r="X9051" s="1703"/>
    </row>
    <row r="9052" spans="15:24" x14ac:dyDescent="0.55000000000000004">
      <c r="O9052" s="1703"/>
      <c r="V9052" s="1703"/>
      <c r="X9052" s="1703"/>
    </row>
    <row r="9053" spans="15:24" x14ac:dyDescent="0.55000000000000004">
      <c r="O9053" s="1703"/>
      <c r="V9053" s="1703"/>
      <c r="X9053" s="1703"/>
    </row>
    <row r="9054" spans="15:24" x14ac:dyDescent="0.55000000000000004">
      <c r="O9054" s="1703"/>
      <c r="V9054" s="1703"/>
      <c r="X9054" s="1703"/>
    </row>
    <row r="9055" spans="15:24" x14ac:dyDescent="0.55000000000000004">
      <c r="O9055" s="1703"/>
      <c r="V9055" s="1703"/>
      <c r="X9055" s="1703"/>
    </row>
    <row r="9056" spans="15:24" x14ac:dyDescent="0.55000000000000004">
      <c r="O9056" s="1703"/>
      <c r="V9056" s="1703"/>
      <c r="X9056" s="1703"/>
    </row>
    <row r="9057" spans="15:24" x14ac:dyDescent="0.55000000000000004">
      <c r="O9057" s="1703"/>
      <c r="V9057" s="1703"/>
      <c r="X9057" s="1703"/>
    </row>
    <row r="9058" spans="15:24" x14ac:dyDescent="0.55000000000000004">
      <c r="O9058" s="1703"/>
      <c r="V9058" s="1703"/>
      <c r="X9058" s="1703"/>
    </row>
    <row r="9059" spans="15:24" x14ac:dyDescent="0.55000000000000004">
      <c r="O9059" s="1703"/>
      <c r="V9059" s="1703"/>
      <c r="X9059" s="1703"/>
    </row>
    <row r="9060" spans="15:24" x14ac:dyDescent="0.55000000000000004">
      <c r="O9060" s="1703"/>
      <c r="V9060" s="1703"/>
      <c r="X9060" s="1703"/>
    </row>
    <row r="9061" spans="15:24" x14ac:dyDescent="0.55000000000000004">
      <c r="O9061" s="1703"/>
      <c r="V9061" s="1703"/>
      <c r="X9061" s="1703"/>
    </row>
    <row r="9062" spans="15:24" x14ac:dyDescent="0.55000000000000004">
      <c r="O9062" s="1703"/>
      <c r="V9062" s="1703"/>
      <c r="X9062" s="1703"/>
    </row>
    <row r="9063" spans="15:24" x14ac:dyDescent="0.55000000000000004">
      <c r="O9063" s="1703"/>
      <c r="V9063" s="1703"/>
      <c r="X9063" s="1703"/>
    </row>
    <row r="9064" spans="15:24" x14ac:dyDescent="0.55000000000000004">
      <c r="O9064" s="1703"/>
      <c r="V9064" s="1703"/>
      <c r="X9064" s="1703"/>
    </row>
    <row r="9065" spans="15:24" x14ac:dyDescent="0.55000000000000004">
      <c r="O9065" s="1703"/>
      <c r="V9065" s="1703"/>
      <c r="X9065" s="1703"/>
    </row>
    <row r="9066" spans="15:24" x14ac:dyDescent="0.55000000000000004">
      <c r="O9066" s="1703"/>
      <c r="V9066" s="1703"/>
      <c r="X9066" s="1703"/>
    </row>
    <row r="9067" spans="15:24" x14ac:dyDescent="0.55000000000000004">
      <c r="O9067" s="1703"/>
      <c r="V9067" s="1703"/>
      <c r="X9067" s="1703"/>
    </row>
    <row r="9068" spans="15:24" x14ac:dyDescent="0.55000000000000004">
      <c r="O9068" s="1703"/>
      <c r="V9068" s="1703"/>
      <c r="X9068" s="1703"/>
    </row>
    <row r="9069" spans="15:24" x14ac:dyDescent="0.55000000000000004">
      <c r="O9069" s="1703"/>
      <c r="V9069" s="1703"/>
      <c r="X9069" s="1703"/>
    </row>
    <row r="9070" spans="15:24" x14ac:dyDescent="0.55000000000000004">
      <c r="O9070" s="1703"/>
      <c r="V9070" s="1703"/>
      <c r="X9070" s="1703"/>
    </row>
    <row r="9071" spans="15:24" x14ac:dyDescent="0.55000000000000004">
      <c r="O9071" s="1703"/>
      <c r="V9071" s="1703"/>
      <c r="X9071" s="1703"/>
    </row>
    <row r="9072" spans="15:24" x14ac:dyDescent="0.55000000000000004">
      <c r="O9072" s="1703"/>
      <c r="V9072" s="1703"/>
      <c r="X9072" s="1703"/>
    </row>
    <row r="9073" spans="15:24" x14ac:dyDescent="0.55000000000000004">
      <c r="O9073" s="1703"/>
      <c r="V9073" s="1703"/>
      <c r="X9073" s="1703"/>
    </row>
    <row r="9074" spans="15:24" x14ac:dyDescent="0.55000000000000004">
      <c r="O9074" s="1703"/>
      <c r="V9074" s="1703"/>
      <c r="X9074" s="1703"/>
    </row>
    <row r="9075" spans="15:24" x14ac:dyDescent="0.55000000000000004">
      <c r="O9075" s="1703"/>
      <c r="V9075" s="1703"/>
      <c r="X9075" s="1703"/>
    </row>
    <row r="9076" spans="15:24" x14ac:dyDescent="0.55000000000000004">
      <c r="O9076" s="1703"/>
      <c r="V9076" s="1703"/>
      <c r="X9076" s="1703"/>
    </row>
    <row r="9077" spans="15:24" x14ac:dyDescent="0.55000000000000004">
      <c r="O9077" s="1703"/>
      <c r="V9077" s="1703"/>
      <c r="X9077" s="1703"/>
    </row>
    <row r="9078" spans="15:24" x14ac:dyDescent="0.55000000000000004">
      <c r="O9078" s="1703"/>
      <c r="V9078" s="1703"/>
      <c r="X9078" s="1703"/>
    </row>
    <row r="9079" spans="15:24" x14ac:dyDescent="0.55000000000000004">
      <c r="O9079" s="1703"/>
      <c r="V9079" s="1703"/>
      <c r="X9079" s="1703"/>
    </row>
    <row r="9080" spans="15:24" x14ac:dyDescent="0.55000000000000004">
      <c r="O9080" s="1703"/>
      <c r="V9080" s="1703"/>
      <c r="X9080" s="1703"/>
    </row>
    <row r="9081" spans="15:24" x14ac:dyDescent="0.55000000000000004">
      <c r="O9081" s="1703"/>
      <c r="V9081" s="1703"/>
      <c r="X9081" s="1703"/>
    </row>
    <row r="9082" spans="15:24" x14ac:dyDescent="0.55000000000000004">
      <c r="O9082" s="1703"/>
      <c r="V9082" s="1703"/>
      <c r="X9082" s="1703"/>
    </row>
    <row r="9083" spans="15:24" x14ac:dyDescent="0.55000000000000004">
      <c r="O9083" s="1703"/>
      <c r="V9083" s="1703"/>
      <c r="X9083" s="1703"/>
    </row>
    <row r="9084" spans="15:24" x14ac:dyDescent="0.55000000000000004">
      <c r="O9084" s="1703"/>
      <c r="V9084" s="1703"/>
      <c r="X9084" s="1703"/>
    </row>
    <row r="9085" spans="15:24" x14ac:dyDescent="0.55000000000000004">
      <c r="O9085" s="1703"/>
      <c r="V9085" s="1703"/>
      <c r="X9085" s="1703"/>
    </row>
    <row r="9086" spans="15:24" x14ac:dyDescent="0.55000000000000004">
      <c r="O9086" s="1703"/>
      <c r="V9086" s="1703"/>
      <c r="X9086" s="1703"/>
    </row>
    <row r="9087" spans="15:24" x14ac:dyDescent="0.55000000000000004">
      <c r="O9087" s="1703"/>
      <c r="V9087" s="1703"/>
      <c r="X9087" s="1703"/>
    </row>
    <row r="9088" spans="15:24" x14ac:dyDescent="0.55000000000000004">
      <c r="O9088" s="1703"/>
      <c r="V9088" s="1703"/>
      <c r="X9088" s="1703"/>
    </row>
    <row r="9089" spans="15:24" x14ac:dyDescent="0.55000000000000004">
      <c r="O9089" s="1703"/>
      <c r="V9089" s="1703"/>
      <c r="X9089" s="1703"/>
    </row>
    <row r="9090" spans="15:24" x14ac:dyDescent="0.55000000000000004">
      <c r="O9090" s="1703"/>
      <c r="V9090" s="1703"/>
      <c r="X9090" s="1703"/>
    </row>
    <row r="9091" spans="15:24" x14ac:dyDescent="0.55000000000000004">
      <c r="O9091" s="1703"/>
      <c r="V9091" s="1703"/>
      <c r="X9091" s="1703"/>
    </row>
    <row r="9092" spans="15:24" x14ac:dyDescent="0.55000000000000004">
      <c r="O9092" s="1703"/>
      <c r="V9092" s="1703"/>
      <c r="X9092" s="1703"/>
    </row>
    <row r="9093" spans="15:24" x14ac:dyDescent="0.55000000000000004">
      <c r="O9093" s="1703"/>
      <c r="V9093" s="1703"/>
      <c r="X9093" s="1703"/>
    </row>
    <row r="9094" spans="15:24" x14ac:dyDescent="0.55000000000000004">
      <c r="O9094" s="1703"/>
      <c r="V9094" s="1703"/>
      <c r="X9094" s="1703"/>
    </row>
    <row r="9095" spans="15:24" x14ac:dyDescent="0.55000000000000004">
      <c r="O9095" s="1703"/>
      <c r="V9095" s="1703"/>
      <c r="X9095" s="1703"/>
    </row>
    <row r="9096" spans="15:24" x14ac:dyDescent="0.55000000000000004">
      <c r="O9096" s="1703"/>
      <c r="V9096" s="1703"/>
      <c r="X9096" s="1703"/>
    </row>
    <row r="9097" spans="15:24" x14ac:dyDescent="0.55000000000000004">
      <c r="O9097" s="1703"/>
      <c r="V9097" s="1703"/>
      <c r="X9097" s="1703"/>
    </row>
    <row r="9098" spans="15:24" x14ac:dyDescent="0.55000000000000004">
      <c r="O9098" s="1703"/>
      <c r="V9098" s="1703"/>
      <c r="X9098" s="1703"/>
    </row>
    <row r="9099" spans="15:24" x14ac:dyDescent="0.55000000000000004">
      <c r="O9099" s="1703"/>
      <c r="V9099" s="1703"/>
      <c r="X9099" s="1703"/>
    </row>
    <row r="9100" spans="15:24" x14ac:dyDescent="0.55000000000000004">
      <c r="O9100" s="1703"/>
      <c r="V9100" s="1703"/>
      <c r="X9100" s="1703"/>
    </row>
    <row r="9101" spans="15:24" x14ac:dyDescent="0.55000000000000004">
      <c r="O9101" s="1703"/>
      <c r="V9101" s="1703"/>
      <c r="X9101" s="1703"/>
    </row>
    <row r="9102" spans="15:24" x14ac:dyDescent="0.55000000000000004">
      <c r="O9102" s="1703"/>
      <c r="V9102" s="1703"/>
      <c r="X9102" s="1703"/>
    </row>
    <row r="9103" spans="15:24" x14ac:dyDescent="0.55000000000000004">
      <c r="O9103" s="1703"/>
      <c r="V9103" s="1703"/>
      <c r="X9103" s="1703"/>
    </row>
    <row r="9104" spans="15:24" x14ac:dyDescent="0.55000000000000004">
      <c r="O9104" s="1703"/>
      <c r="V9104" s="1703"/>
      <c r="X9104" s="1703"/>
    </row>
    <row r="9105" spans="15:24" x14ac:dyDescent="0.55000000000000004">
      <c r="O9105" s="1703"/>
      <c r="V9105" s="1703"/>
      <c r="X9105" s="1703"/>
    </row>
    <row r="9106" spans="15:24" x14ac:dyDescent="0.55000000000000004">
      <c r="O9106" s="1703"/>
      <c r="V9106" s="1703"/>
      <c r="X9106" s="1703"/>
    </row>
    <row r="9107" spans="15:24" x14ac:dyDescent="0.55000000000000004">
      <c r="O9107" s="1703"/>
      <c r="V9107" s="1703"/>
      <c r="X9107" s="1703"/>
    </row>
    <row r="9108" spans="15:24" x14ac:dyDescent="0.55000000000000004">
      <c r="O9108" s="1703"/>
      <c r="V9108" s="1703"/>
      <c r="X9108" s="1703"/>
    </row>
    <row r="9109" spans="15:24" x14ac:dyDescent="0.55000000000000004">
      <c r="O9109" s="1703"/>
      <c r="V9109" s="1703"/>
      <c r="X9109" s="1703"/>
    </row>
    <row r="9110" spans="15:24" x14ac:dyDescent="0.55000000000000004">
      <c r="O9110" s="1703"/>
      <c r="V9110" s="1703"/>
      <c r="X9110" s="1703"/>
    </row>
    <row r="9111" spans="15:24" x14ac:dyDescent="0.55000000000000004">
      <c r="O9111" s="1703"/>
      <c r="V9111" s="1703"/>
      <c r="X9111" s="1703"/>
    </row>
    <row r="9112" spans="15:24" x14ac:dyDescent="0.55000000000000004">
      <c r="O9112" s="1703"/>
      <c r="V9112" s="1703"/>
      <c r="X9112" s="1703"/>
    </row>
    <row r="9113" spans="15:24" x14ac:dyDescent="0.55000000000000004">
      <c r="O9113" s="1703"/>
      <c r="V9113" s="1703"/>
      <c r="X9113" s="1703"/>
    </row>
    <row r="9114" spans="15:24" x14ac:dyDescent="0.55000000000000004">
      <c r="O9114" s="1703"/>
      <c r="V9114" s="1703"/>
      <c r="X9114" s="1703"/>
    </row>
    <row r="9115" spans="15:24" x14ac:dyDescent="0.55000000000000004">
      <c r="O9115" s="1703"/>
      <c r="V9115" s="1703"/>
      <c r="X9115" s="1703"/>
    </row>
    <row r="9116" spans="15:24" x14ac:dyDescent="0.55000000000000004">
      <c r="O9116" s="1703"/>
      <c r="V9116" s="1703"/>
      <c r="X9116" s="1703"/>
    </row>
    <row r="9117" spans="15:24" x14ac:dyDescent="0.55000000000000004">
      <c r="O9117" s="1703"/>
      <c r="V9117" s="1703"/>
      <c r="X9117" s="1703"/>
    </row>
    <row r="9118" spans="15:24" x14ac:dyDescent="0.55000000000000004">
      <c r="O9118" s="1703"/>
      <c r="V9118" s="1703"/>
      <c r="X9118" s="1703"/>
    </row>
    <row r="9119" spans="15:24" x14ac:dyDescent="0.55000000000000004">
      <c r="O9119" s="1703"/>
      <c r="V9119" s="1703"/>
      <c r="X9119" s="1703"/>
    </row>
    <row r="9120" spans="15:24" x14ac:dyDescent="0.55000000000000004">
      <c r="O9120" s="1703"/>
      <c r="V9120" s="1703"/>
      <c r="X9120" s="1703"/>
    </row>
    <row r="9121" spans="15:24" x14ac:dyDescent="0.55000000000000004">
      <c r="O9121" s="1703"/>
      <c r="V9121" s="1703"/>
      <c r="X9121" s="1703"/>
    </row>
    <row r="9122" spans="15:24" x14ac:dyDescent="0.55000000000000004">
      <c r="O9122" s="1703"/>
      <c r="V9122" s="1703"/>
      <c r="X9122" s="1703"/>
    </row>
    <row r="9123" spans="15:24" x14ac:dyDescent="0.55000000000000004">
      <c r="O9123" s="1703"/>
      <c r="V9123" s="1703"/>
      <c r="X9123" s="1703"/>
    </row>
    <row r="9124" spans="15:24" x14ac:dyDescent="0.55000000000000004">
      <c r="O9124" s="1703"/>
      <c r="V9124" s="1703"/>
      <c r="X9124" s="1703"/>
    </row>
    <row r="9125" spans="15:24" x14ac:dyDescent="0.55000000000000004">
      <c r="O9125" s="1703"/>
      <c r="V9125" s="1703"/>
      <c r="X9125" s="1703"/>
    </row>
    <row r="9126" spans="15:24" x14ac:dyDescent="0.55000000000000004">
      <c r="O9126" s="1703"/>
      <c r="V9126" s="1703"/>
      <c r="X9126" s="1703"/>
    </row>
    <row r="9127" spans="15:24" x14ac:dyDescent="0.55000000000000004">
      <c r="O9127" s="1703"/>
      <c r="V9127" s="1703"/>
      <c r="X9127" s="1703"/>
    </row>
    <row r="9128" spans="15:24" x14ac:dyDescent="0.55000000000000004">
      <c r="O9128" s="1703"/>
      <c r="V9128" s="1703"/>
      <c r="X9128" s="1703"/>
    </row>
    <row r="9129" spans="15:24" x14ac:dyDescent="0.55000000000000004">
      <c r="O9129" s="1703"/>
      <c r="V9129" s="1703"/>
      <c r="X9129" s="1703"/>
    </row>
    <row r="9130" spans="15:24" x14ac:dyDescent="0.55000000000000004">
      <c r="O9130" s="1703"/>
      <c r="V9130" s="1703"/>
      <c r="X9130" s="1703"/>
    </row>
    <row r="9131" spans="15:24" x14ac:dyDescent="0.55000000000000004">
      <c r="O9131" s="1703"/>
      <c r="V9131" s="1703"/>
      <c r="X9131" s="1703"/>
    </row>
    <row r="9132" spans="15:24" x14ac:dyDescent="0.55000000000000004">
      <c r="O9132" s="1703"/>
      <c r="V9132" s="1703"/>
      <c r="X9132" s="1703"/>
    </row>
    <row r="9133" spans="15:24" x14ac:dyDescent="0.55000000000000004">
      <c r="O9133" s="1703"/>
      <c r="V9133" s="1703"/>
      <c r="X9133" s="1703"/>
    </row>
    <row r="9134" spans="15:24" x14ac:dyDescent="0.55000000000000004">
      <c r="O9134" s="1703"/>
      <c r="V9134" s="1703"/>
      <c r="X9134" s="1703"/>
    </row>
    <row r="9135" spans="15:24" x14ac:dyDescent="0.55000000000000004">
      <c r="O9135" s="1703"/>
      <c r="V9135" s="1703"/>
      <c r="X9135" s="1703"/>
    </row>
    <row r="9136" spans="15:24" x14ac:dyDescent="0.55000000000000004">
      <c r="O9136" s="1703"/>
      <c r="V9136" s="1703"/>
      <c r="X9136" s="1703"/>
    </row>
    <row r="9137" spans="15:24" x14ac:dyDescent="0.55000000000000004">
      <c r="O9137" s="1703"/>
      <c r="V9137" s="1703"/>
      <c r="X9137" s="1703"/>
    </row>
    <row r="9138" spans="15:24" x14ac:dyDescent="0.55000000000000004">
      <c r="O9138" s="1703"/>
      <c r="V9138" s="1703"/>
      <c r="X9138" s="1703"/>
    </row>
    <row r="9139" spans="15:24" x14ac:dyDescent="0.55000000000000004">
      <c r="O9139" s="1703"/>
      <c r="V9139" s="1703"/>
      <c r="X9139" s="1703"/>
    </row>
    <row r="9140" spans="15:24" x14ac:dyDescent="0.55000000000000004">
      <c r="O9140" s="1703"/>
      <c r="V9140" s="1703"/>
      <c r="X9140" s="1703"/>
    </row>
    <row r="9141" spans="15:24" x14ac:dyDescent="0.55000000000000004">
      <c r="O9141" s="1703"/>
      <c r="V9141" s="1703"/>
      <c r="X9141" s="1703"/>
    </row>
    <row r="9142" spans="15:24" x14ac:dyDescent="0.55000000000000004">
      <c r="O9142" s="1703"/>
      <c r="V9142" s="1703"/>
      <c r="X9142" s="1703"/>
    </row>
    <row r="9143" spans="15:24" x14ac:dyDescent="0.55000000000000004">
      <c r="O9143" s="1703"/>
      <c r="V9143" s="1703"/>
      <c r="X9143" s="1703"/>
    </row>
    <row r="9144" spans="15:24" x14ac:dyDescent="0.55000000000000004">
      <c r="O9144" s="1703"/>
      <c r="V9144" s="1703"/>
      <c r="X9144" s="1703"/>
    </row>
    <row r="9145" spans="15:24" x14ac:dyDescent="0.55000000000000004">
      <c r="O9145" s="1703"/>
      <c r="V9145" s="1703"/>
      <c r="X9145" s="1703"/>
    </row>
    <row r="9146" spans="15:24" x14ac:dyDescent="0.55000000000000004">
      <c r="O9146" s="1703"/>
      <c r="V9146" s="1703"/>
      <c r="X9146" s="1703"/>
    </row>
    <row r="9147" spans="15:24" x14ac:dyDescent="0.55000000000000004">
      <c r="O9147" s="1703"/>
      <c r="V9147" s="1703"/>
      <c r="X9147" s="1703"/>
    </row>
    <row r="9148" spans="15:24" x14ac:dyDescent="0.55000000000000004">
      <c r="O9148" s="1703"/>
      <c r="V9148" s="1703"/>
      <c r="X9148" s="1703"/>
    </row>
    <row r="9149" spans="15:24" x14ac:dyDescent="0.55000000000000004">
      <c r="O9149" s="1703"/>
      <c r="V9149" s="1703"/>
      <c r="X9149" s="1703"/>
    </row>
    <row r="9150" spans="15:24" x14ac:dyDescent="0.55000000000000004">
      <c r="O9150" s="1703"/>
      <c r="V9150" s="1703"/>
      <c r="X9150" s="1703"/>
    </row>
    <row r="9151" spans="15:24" x14ac:dyDescent="0.55000000000000004">
      <c r="O9151" s="1703"/>
      <c r="V9151" s="1703"/>
      <c r="X9151" s="1703"/>
    </row>
    <row r="9152" spans="15:24" x14ac:dyDescent="0.55000000000000004">
      <c r="O9152" s="1703"/>
      <c r="V9152" s="1703"/>
      <c r="X9152" s="1703"/>
    </row>
    <row r="9153" spans="15:24" x14ac:dyDescent="0.55000000000000004">
      <c r="O9153" s="1703"/>
      <c r="V9153" s="1703"/>
      <c r="X9153" s="1703"/>
    </row>
    <row r="9154" spans="15:24" x14ac:dyDescent="0.55000000000000004">
      <c r="O9154" s="1703"/>
      <c r="V9154" s="1703"/>
      <c r="X9154" s="1703"/>
    </row>
    <row r="9155" spans="15:24" x14ac:dyDescent="0.55000000000000004">
      <c r="O9155" s="1703"/>
      <c r="V9155" s="1703"/>
      <c r="X9155" s="1703"/>
    </row>
    <row r="9156" spans="15:24" x14ac:dyDescent="0.55000000000000004">
      <c r="O9156" s="1703"/>
      <c r="V9156" s="1703"/>
      <c r="X9156" s="1703"/>
    </row>
    <row r="9157" spans="15:24" x14ac:dyDescent="0.55000000000000004">
      <c r="O9157" s="1703"/>
      <c r="V9157" s="1703"/>
      <c r="X9157" s="1703"/>
    </row>
    <row r="9158" spans="15:24" x14ac:dyDescent="0.55000000000000004">
      <c r="O9158" s="1703"/>
      <c r="V9158" s="1703"/>
      <c r="X9158" s="1703"/>
    </row>
    <row r="9159" spans="15:24" x14ac:dyDescent="0.55000000000000004">
      <c r="O9159" s="1703"/>
      <c r="V9159" s="1703"/>
      <c r="X9159" s="1703"/>
    </row>
    <row r="9160" spans="15:24" x14ac:dyDescent="0.55000000000000004">
      <c r="O9160" s="1703"/>
      <c r="V9160" s="1703"/>
      <c r="X9160" s="1703"/>
    </row>
    <row r="9161" spans="15:24" x14ac:dyDescent="0.55000000000000004">
      <c r="O9161" s="1703"/>
      <c r="V9161" s="1703"/>
      <c r="X9161" s="1703"/>
    </row>
    <row r="9162" spans="15:24" x14ac:dyDescent="0.55000000000000004">
      <c r="O9162" s="1703"/>
      <c r="V9162" s="1703"/>
      <c r="X9162" s="1703"/>
    </row>
    <row r="9163" spans="15:24" x14ac:dyDescent="0.55000000000000004">
      <c r="O9163" s="1703"/>
      <c r="V9163" s="1703"/>
      <c r="X9163" s="1703"/>
    </row>
    <row r="9164" spans="15:24" x14ac:dyDescent="0.55000000000000004">
      <c r="O9164" s="1703"/>
      <c r="V9164" s="1703"/>
      <c r="X9164" s="1703"/>
    </row>
    <row r="9165" spans="15:24" x14ac:dyDescent="0.55000000000000004">
      <c r="O9165" s="1703"/>
      <c r="V9165" s="1703"/>
      <c r="X9165" s="1703"/>
    </row>
    <row r="9166" spans="15:24" x14ac:dyDescent="0.55000000000000004">
      <c r="O9166" s="1703"/>
      <c r="V9166" s="1703"/>
      <c r="X9166" s="1703"/>
    </row>
    <row r="9167" spans="15:24" x14ac:dyDescent="0.55000000000000004">
      <c r="O9167" s="1703"/>
      <c r="V9167" s="1703"/>
      <c r="X9167" s="1703"/>
    </row>
    <row r="9168" spans="15:24" x14ac:dyDescent="0.55000000000000004">
      <c r="O9168" s="1703"/>
      <c r="V9168" s="1703"/>
      <c r="X9168" s="1703"/>
    </row>
    <row r="9169" spans="15:24" x14ac:dyDescent="0.55000000000000004">
      <c r="O9169" s="1703"/>
      <c r="V9169" s="1703"/>
      <c r="X9169" s="1703"/>
    </row>
    <row r="9170" spans="15:24" x14ac:dyDescent="0.55000000000000004">
      <c r="O9170" s="1703"/>
      <c r="V9170" s="1703"/>
      <c r="X9170" s="1703"/>
    </row>
    <row r="9171" spans="15:24" x14ac:dyDescent="0.55000000000000004">
      <c r="O9171" s="1703"/>
      <c r="V9171" s="1703"/>
      <c r="X9171" s="1703"/>
    </row>
    <row r="9172" spans="15:24" x14ac:dyDescent="0.55000000000000004">
      <c r="O9172" s="1703"/>
      <c r="V9172" s="1703"/>
      <c r="X9172" s="1703"/>
    </row>
    <row r="9173" spans="15:24" x14ac:dyDescent="0.55000000000000004">
      <c r="O9173" s="1703"/>
      <c r="V9173" s="1703"/>
      <c r="X9173" s="1703"/>
    </row>
    <row r="9174" spans="15:24" x14ac:dyDescent="0.55000000000000004">
      <c r="O9174" s="1703"/>
      <c r="V9174" s="1703"/>
      <c r="X9174" s="1703"/>
    </row>
    <row r="9175" spans="15:24" x14ac:dyDescent="0.55000000000000004">
      <c r="O9175" s="1703"/>
      <c r="V9175" s="1703"/>
      <c r="X9175" s="1703"/>
    </row>
    <row r="9176" spans="15:24" x14ac:dyDescent="0.55000000000000004">
      <c r="O9176" s="1703"/>
      <c r="V9176" s="1703"/>
      <c r="X9176" s="1703"/>
    </row>
    <row r="9177" spans="15:24" x14ac:dyDescent="0.55000000000000004">
      <c r="O9177" s="1703"/>
      <c r="V9177" s="1703"/>
      <c r="X9177" s="1703"/>
    </row>
    <row r="9178" spans="15:24" x14ac:dyDescent="0.55000000000000004">
      <c r="O9178" s="1703"/>
      <c r="V9178" s="1703"/>
      <c r="X9178" s="1703"/>
    </row>
    <row r="9179" spans="15:24" x14ac:dyDescent="0.55000000000000004">
      <c r="O9179" s="1703"/>
      <c r="V9179" s="1703"/>
      <c r="X9179" s="1703"/>
    </row>
    <row r="9180" spans="15:24" x14ac:dyDescent="0.55000000000000004">
      <c r="O9180" s="1703"/>
      <c r="V9180" s="1703"/>
      <c r="X9180" s="1703"/>
    </row>
    <row r="9181" spans="15:24" x14ac:dyDescent="0.55000000000000004">
      <c r="O9181" s="1703"/>
      <c r="V9181" s="1703"/>
      <c r="X9181" s="1703"/>
    </row>
    <row r="9182" spans="15:24" x14ac:dyDescent="0.55000000000000004">
      <c r="O9182" s="1703"/>
      <c r="V9182" s="1703"/>
      <c r="X9182" s="1703"/>
    </row>
    <row r="9183" spans="15:24" x14ac:dyDescent="0.55000000000000004">
      <c r="O9183" s="1703"/>
      <c r="V9183" s="1703"/>
      <c r="X9183" s="1703"/>
    </row>
    <row r="9184" spans="15:24" x14ac:dyDescent="0.55000000000000004">
      <c r="O9184" s="1703"/>
      <c r="V9184" s="1703"/>
      <c r="X9184" s="1703"/>
    </row>
    <row r="9185" spans="15:24" x14ac:dyDescent="0.55000000000000004">
      <c r="O9185" s="1703"/>
      <c r="V9185" s="1703"/>
      <c r="X9185" s="1703"/>
    </row>
    <row r="9186" spans="15:24" x14ac:dyDescent="0.55000000000000004">
      <c r="O9186" s="1703"/>
      <c r="V9186" s="1703"/>
      <c r="X9186" s="1703"/>
    </row>
    <row r="9187" spans="15:24" x14ac:dyDescent="0.55000000000000004">
      <c r="O9187" s="1703"/>
      <c r="V9187" s="1703"/>
      <c r="X9187" s="1703"/>
    </row>
    <row r="9188" spans="15:24" x14ac:dyDescent="0.55000000000000004">
      <c r="O9188" s="1703"/>
      <c r="V9188" s="1703"/>
      <c r="X9188" s="1703"/>
    </row>
    <row r="9189" spans="15:24" x14ac:dyDescent="0.55000000000000004">
      <c r="O9189" s="1703"/>
      <c r="V9189" s="1703"/>
      <c r="X9189" s="1703"/>
    </row>
    <row r="9190" spans="15:24" x14ac:dyDescent="0.55000000000000004">
      <c r="O9190" s="1703"/>
      <c r="V9190" s="1703"/>
      <c r="X9190" s="1703"/>
    </row>
    <row r="9191" spans="15:24" x14ac:dyDescent="0.55000000000000004">
      <c r="O9191" s="1703"/>
      <c r="V9191" s="1703"/>
      <c r="X9191" s="1703"/>
    </row>
    <row r="9192" spans="15:24" x14ac:dyDescent="0.55000000000000004">
      <c r="O9192" s="1703"/>
      <c r="V9192" s="1703"/>
      <c r="X9192" s="1703"/>
    </row>
    <row r="9193" spans="15:24" x14ac:dyDescent="0.55000000000000004">
      <c r="O9193" s="1703"/>
      <c r="V9193" s="1703"/>
      <c r="X9193" s="1703"/>
    </row>
    <row r="9194" spans="15:24" x14ac:dyDescent="0.55000000000000004">
      <c r="O9194" s="1703"/>
      <c r="V9194" s="1703"/>
      <c r="X9194" s="1703"/>
    </row>
    <row r="9195" spans="15:24" x14ac:dyDescent="0.55000000000000004">
      <c r="O9195" s="1703"/>
      <c r="V9195" s="1703"/>
      <c r="X9195" s="1703"/>
    </row>
    <row r="9196" spans="15:24" x14ac:dyDescent="0.55000000000000004">
      <c r="O9196" s="1703"/>
      <c r="V9196" s="1703"/>
      <c r="X9196" s="1703"/>
    </row>
    <row r="9197" spans="15:24" x14ac:dyDescent="0.55000000000000004">
      <c r="O9197" s="1703"/>
      <c r="V9197" s="1703"/>
      <c r="X9197" s="1703"/>
    </row>
    <row r="9198" spans="15:24" x14ac:dyDescent="0.55000000000000004">
      <c r="O9198" s="1703"/>
      <c r="V9198" s="1703"/>
      <c r="X9198" s="1703"/>
    </row>
    <row r="9199" spans="15:24" x14ac:dyDescent="0.55000000000000004">
      <c r="O9199" s="1703"/>
      <c r="V9199" s="1703"/>
      <c r="X9199" s="1703"/>
    </row>
    <row r="9200" spans="15:24" x14ac:dyDescent="0.55000000000000004">
      <c r="O9200" s="1703"/>
      <c r="V9200" s="1703"/>
      <c r="X9200" s="1703"/>
    </row>
    <row r="9201" spans="15:24" x14ac:dyDescent="0.55000000000000004">
      <c r="O9201" s="1703"/>
      <c r="V9201" s="1703"/>
      <c r="X9201" s="1703"/>
    </row>
    <row r="9202" spans="15:24" x14ac:dyDescent="0.55000000000000004">
      <c r="O9202" s="1703"/>
      <c r="V9202" s="1703"/>
      <c r="X9202" s="1703"/>
    </row>
    <row r="9203" spans="15:24" x14ac:dyDescent="0.55000000000000004">
      <c r="O9203" s="1703"/>
      <c r="V9203" s="1703"/>
      <c r="X9203" s="1703"/>
    </row>
    <row r="9204" spans="15:24" x14ac:dyDescent="0.55000000000000004">
      <c r="O9204" s="1703"/>
      <c r="V9204" s="1703"/>
      <c r="X9204" s="1703"/>
    </row>
    <row r="9205" spans="15:24" x14ac:dyDescent="0.55000000000000004">
      <c r="O9205" s="1703"/>
      <c r="V9205" s="1703"/>
      <c r="X9205" s="1703"/>
    </row>
    <row r="9206" spans="15:24" x14ac:dyDescent="0.55000000000000004">
      <c r="O9206" s="1703"/>
      <c r="V9206" s="1703"/>
      <c r="X9206" s="1703"/>
    </row>
    <row r="9207" spans="15:24" x14ac:dyDescent="0.55000000000000004">
      <c r="O9207" s="1703"/>
      <c r="V9207" s="1703"/>
      <c r="X9207" s="1703"/>
    </row>
    <row r="9208" spans="15:24" x14ac:dyDescent="0.55000000000000004">
      <c r="O9208" s="1703"/>
      <c r="V9208" s="1703"/>
      <c r="X9208" s="1703"/>
    </row>
    <row r="9209" spans="15:24" x14ac:dyDescent="0.55000000000000004">
      <c r="O9209" s="1703"/>
      <c r="V9209" s="1703"/>
      <c r="X9209" s="1703"/>
    </row>
    <row r="9210" spans="15:24" x14ac:dyDescent="0.55000000000000004">
      <c r="O9210" s="1703"/>
      <c r="V9210" s="1703"/>
      <c r="X9210" s="1703"/>
    </row>
    <row r="9211" spans="15:24" x14ac:dyDescent="0.55000000000000004">
      <c r="O9211" s="1703"/>
      <c r="V9211" s="1703"/>
      <c r="X9211" s="1703"/>
    </row>
    <row r="9212" spans="15:24" x14ac:dyDescent="0.55000000000000004">
      <c r="O9212" s="1703"/>
      <c r="V9212" s="1703"/>
      <c r="X9212" s="1703"/>
    </row>
    <row r="9213" spans="15:24" x14ac:dyDescent="0.55000000000000004">
      <c r="O9213" s="1703"/>
      <c r="V9213" s="1703"/>
      <c r="X9213" s="1703"/>
    </row>
    <row r="9214" spans="15:24" x14ac:dyDescent="0.55000000000000004">
      <c r="O9214" s="1703"/>
      <c r="V9214" s="1703"/>
      <c r="X9214" s="1703"/>
    </row>
    <row r="9215" spans="15:24" x14ac:dyDescent="0.55000000000000004">
      <c r="O9215" s="1703"/>
      <c r="V9215" s="1703"/>
      <c r="X9215" s="1703"/>
    </row>
    <row r="9216" spans="15:24" x14ac:dyDescent="0.55000000000000004">
      <c r="O9216" s="1703"/>
      <c r="V9216" s="1703"/>
      <c r="X9216" s="1703"/>
    </row>
    <row r="9217" spans="15:24" x14ac:dyDescent="0.55000000000000004">
      <c r="O9217" s="1703"/>
      <c r="V9217" s="1703"/>
      <c r="X9217" s="1703"/>
    </row>
    <row r="9218" spans="15:24" x14ac:dyDescent="0.55000000000000004">
      <c r="O9218" s="1703"/>
      <c r="V9218" s="1703"/>
      <c r="X9218" s="1703"/>
    </row>
    <row r="9219" spans="15:24" x14ac:dyDescent="0.55000000000000004">
      <c r="O9219" s="1703"/>
      <c r="V9219" s="1703"/>
      <c r="X9219" s="1703"/>
    </row>
    <row r="9220" spans="15:24" x14ac:dyDescent="0.55000000000000004">
      <c r="O9220" s="1703"/>
      <c r="V9220" s="1703"/>
      <c r="X9220" s="1703"/>
    </row>
    <row r="9221" spans="15:24" x14ac:dyDescent="0.55000000000000004">
      <c r="O9221" s="1703"/>
      <c r="V9221" s="1703"/>
      <c r="X9221" s="1703"/>
    </row>
    <row r="9222" spans="15:24" x14ac:dyDescent="0.55000000000000004">
      <c r="O9222" s="1703"/>
      <c r="V9222" s="1703"/>
      <c r="X9222" s="1703"/>
    </row>
    <row r="9223" spans="15:24" x14ac:dyDescent="0.55000000000000004">
      <c r="O9223" s="1703"/>
      <c r="V9223" s="1703"/>
      <c r="X9223" s="1703"/>
    </row>
    <row r="9224" spans="15:24" x14ac:dyDescent="0.55000000000000004">
      <c r="O9224" s="1703"/>
      <c r="V9224" s="1703"/>
      <c r="X9224" s="1703"/>
    </row>
    <row r="9225" spans="15:24" x14ac:dyDescent="0.55000000000000004">
      <c r="O9225" s="1703"/>
      <c r="V9225" s="1703"/>
      <c r="X9225" s="1703"/>
    </row>
    <row r="9226" spans="15:24" x14ac:dyDescent="0.55000000000000004">
      <c r="O9226" s="1703"/>
      <c r="V9226" s="1703"/>
      <c r="X9226" s="1703"/>
    </row>
    <row r="9227" spans="15:24" x14ac:dyDescent="0.55000000000000004">
      <c r="O9227" s="1703"/>
      <c r="V9227" s="1703"/>
      <c r="X9227" s="1703"/>
    </row>
    <row r="9228" spans="15:24" x14ac:dyDescent="0.55000000000000004">
      <c r="O9228" s="1703"/>
      <c r="V9228" s="1703"/>
      <c r="X9228" s="1703"/>
    </row>
    <row r="9229" spans="15:24" x14ac:dyDescent="0.55000000000000004">
      <c r="O9229" s="1703"/>
      <c r="V9229" s="1703"/>
      <c r="X9229" s="1703"/>
    </row>
    <row r="9230" spans="15:24" x14ac:dyDescent="0.55000000000000004">
      <c r="O9230" s="1703"/>
      <c r="V9230" s="1703"/>
      <c r="X9230" s="1703"/>
    </row>
    <row r="9231" spans="15:24" x14ac:dyDescent="0.55000000000000004">
      <c r="O9231" s="1703"/>
      <c r="V9231" s="1703"/>
      <c r="X9231" s="1703"/>
    </row>
    <row r="9232" spans="15:24" x14ac:dyDescent="0.55000000000000004">
      <c r="O9232" s="1703"/>
      <c r="V9232" s="1703"/>
      <c r="X9232" s="1703"/>
    </row>
    <row r="9233" spans="15:24" x14ac:dyDescent="0.55000000000000004">
      <c r="O9233" s="1703"/>
      <c r="V9233" s="1703"/>
      <c r="X9233" s="1703"/>
    </row>
    <row r="9234" spans="15:24" x14ac:dyDescent="0.55000000000000004">
      <c r="O9234" s="1703"/>
      <c r="V9234" s="1703"/>
      <c r="X9234" s="1703"/>
    </row>
    <row r="9235" spans="15:24" x14ac:dyDescent="0.55000000000000004">
      <c r="O9235" s="1703"/>
      <c r="V9235" s="1703"/>
      <c r="X9235" s="1703"/>
    </row>
    <row r="9236" spans="15:24" x14ac:dyDescent="0.55000000000000004">
      <c r="O9236" s="1703"/>
      <c r="V9236" s="1703"/>
      <c r="X9236" s="1703"/>
    </row>
    <row r="9237" spans="15:24" x14ac:dyDescent="0.55000000000000004">
      <c r="O9237" s="1703"/>
      <c r="V9237" s="1703"/>
      <c r="X9237" s="1703"/>
    </row>
    <row r="9238" spans="15:24" x14ac:dyDescent="0.55000000000000004">
      <c r="O9238" s="1703"/>
      <c r="V9238" s="1703"/>
      <c r="X9238" s="1703"/>
    </row>
    <row r="9239" spans="15:24" x14ac:dyDescent="0.55000000000000004">
      <c r="O9239" s="1703"/>
      <c r="V9239" s="1703"/>
      <c r="X9239" s="1703"/>
    </row>
    <row r="9240" spans="15:24" x14ac:dyDescent="0.55000000000000004">
      <c r="O9240" s="1703"/>
      <c r="V9240" s="1703"/>
      <c r="X9240" s="1703"/>
    </row>
    <row r="9241" spans="15:24" x14ac:dyDescent="0.55000000000000004">
      <c r="O9241" s="1703"/>
      <c r="V9241" s="1703"/>
      <c r="X9241" s="1703"/>
    </row>
    <row r="9242" spans="15:24" x14ac:dyDescent="0.55000000000000004">
      <c r="O9242" s="1703"/>
      <c r="V9242" s="1703"/>
      <c r="X9242" s="1703"/>
    </row>
    <row r="9243" spans="15:24" x14ac:dyDescent="0.55000000000000004">
      <c r="O9243" s="1703"/>
      <c r="V9243" s="1703"/>
      <c r="X9243" s="1703"/>
    </row>
    <row r="9244" spans="15:24" x14ac:dyDescent="0.55000000000000004">
      <c r="O9244" s="1703"/>
      <c r="V9244" s="1703"/>
      <c r="X9244" s="1703"/>
    </row>
    <row r="9245" spans="15:24" x14ac:dyDescent="0.55000000000000004">
      <c r="O9245" s="1703"/>
      <c r="V9245" s="1703"/>
      <c r="X9245" s="1703"/>
    </row>
    <row r="9246" spans="15:24" x14ac:dyDescent="0.55000000000000004">
      <c r="O9246" s="1703"/>
      <c r="V9246" s="1703"/>
      <c r="X9246" s="1703"/>
    </row>
    <row r="9247" spans="15:24" x14ac:dyDescent="0.55000000000000004">
      <c r="O9247" s="1703"/>
      <c r="V9247" s="1703"/>
      <c r="X9247" s="1703"/>
    </row>
    <row r="9248" spans="15:24" x14ac:dyDescent="0.55000000000000004">
      <c r="O9248" s="1703"/>
      <c r="V9248" s="1703"/>
      <c r="X9248" s="1703"/>
    </row>
    <row r="9249" spans="15:24" x14ac:dyDescent="0.55000000000000004">
      <c r="O9249" s="1703"/>
      <c r="V9249" s="1703"/>
      <c r="X9249" s="1703"/>
    </row>
    <row r="9250" spans="15:24" x14ac:dyDescent="0.55000000000000004">
      <c r="O9250" s="1703"/>
      <c r="V9250" s="1703"/>
      <c r="X9250" s="1703"/>
    </row>
    <row r="9251" spans="15:24" x14ac:dyDescent="0.55000000000000004">
      <c r="O9251" s="1703"/>
      <c r="V9251" s="1703"/>
      <c r="X9251" s="1703"/>
    </row>
    <row r="9252" spans="15:24" x14ac:dyDescent="0.55000000000000004">
      <c r="O9252" s="1703"/>
      <c r="V9252" s="1703"/>
      <c r="X9252" s="1703"/>
    </row>
    <row r="9253" spans="15:24" x14ac:dyDescent="0.55000000000000004">
      <c r="O9253" s="1703"/>
      <c r="V9253" s="1703"/>
      <c r="X9253" s="1703"/>
    </row>
    <row r="9254" spans="15:24" x14ac:dyDescent="0.55000000000000004">
      <c r="O9254" s="1703"/>
      <c r="V9254" s="1703"/>
      <c r="X9254" s="1703"/>
    </row>
    <row r="9255" spans="15:24" x14ac:dyDescent="0.55000000000000004">
      <c r="O9255" s="1703"/>
      <c r="V9255" s="1703"/>
      <c r="X9255" s="1703"/>
    </row>
    <row r="9256" spans="15:24" x14ac:dyDescent="0.55000000000000004">
      <c r="O9256" s="1703"/>
      <c r="V9256" s="1703"/>
      <c r="X9256" s="1703"/>
    </row>
    <row r="9257" spans="15:24" x14ac:dyDescent="0.55000000000000004">
      <c r="O9257" s="1703"/>
      <c r="V9257" s="1703"/>
      <c r="X9257" s="1703"/>
    </row>
    <row r="9258" spans="15:24" x14ac:dyDescent="0.55000000000000004">
      <c r="O9258" s="1703"/>
      <c r="V9258" s="1703"/>
      <c r="X9258" s="1703"/>
    </row>
    <row r="9259" spans="15:24" x14ac:dyDescent="0.55000000000000004">
      <c r="O9259" s="1703"/>
      <c r="V9259" s="1703"/>
      <c r="X9259" s="1703"/>
    </row>
    <row r="9260" spans="15:24" x14ac:dyDescent="0.55000000000000004">
      <c r="O9260" s="1703"/>
      <c r="V9260" s="1703"/>
      <c r="X9260" s="1703"/>
    </row>
    <row r="9261" spans="15:24" x14ac:dyDescent="0.55000000000000004">
      <c r="O9261" s="1703"/>
      <c r="V9261" s="1703"/>
      <c r="X9261" s="1703"/>
    </row>
    <row r="9262" spans="15:24" x14ac:dyDescent="0.55000000000000004">
      <c r="O9262" s="1703"/>
      <c r="V9262" s="1703"/>
      <c r="X9262" s="1703"/>
    </row>
    <row r="9263" spans="15:24" x14ac:dyDescent="0.55000000000000004">
      <c r="O9263" s="1703"/>
      <c r="V9263" s="1703"/>
      <c r="X9263" s="1703"/>
    </row>
    <row r="9264" spans="15:24" x14ac:dyDescent="0.55000000000000004">
      <c r="O9264" s="1703"/>
      <c r="V9264" s="1703"/>
      <c r="X9264" s="1703"/>
    </row>
    <row r="9265" spans="15:24" x14ac:dyDescent="0.55000000000000004">
      <c r="O9265" s="1703"/>
      <c r="V9265" s="1703"/>
      <c r="X9265" s="1703"/>
    </row>
    <row r="9266" spans="15:24" x14ac:dyDescent="0.55000000000000004">
      <c r="O9266" s="1703"/>
      <c r="V9266" s="1703"/>
      <c r="X9266" s="1703"/>
    </row>
    <row r="9267" spans="15:24" x14ac:dyDescent="0.55000000000000004">
      <c r="O9267" s="1703"/>
      <c r="V9267" s="1703"/>
      <c r="X9267" s="1703"/>
    </row>
    <row r="9268" spans="15:24" x14ac:dyDescent="0.55000000000000004">
      <c r="O9268" s="1703"/>
      <c r="V9268" s="1703"/>
      <c r="X9268" s="1703"/>
    </row>
    <row r="9269" spans="15:24" x14ac:dyDescent="0.55000000000000004">
      <c r="O9269" s="1703"/>
      <c r="V9269" s="1703"/>
      <c r="X9269" s="1703"/>
    </row>
    <row r="9270" spans="15:24" x14ac:dyDescent="0.55000000000000004">
      <c r="O9270" s="1703"/>
      <c r="V9270" s="1703"/>
      <c r="X9270" s="1703"/>
    </row>
    <row r="9271" spans="15:24" x14ac:dyDescent="0.55000000000000004">
      <c r="O9271" s="1703"/>
      <c r="V9271" s="1703"/>
      <c r="X9271" s="1703"/>
    </row>
    <row r="9272" spans="15:24" x14ac:dyDescent="0.55000000000000004">
      <c r="O9272" s="1703"/>
      <c r="V9272" s="1703"/>
      <c r="X9272" s="1703"/>
    </row>
    <row r="9273" spans="15:24" x14ac:dyDescent="0.55000000000000004">
      <c r="O9273" s="1703"/>
      <c r="V9273" s="1703"/>
      <c r="X9273" s="1703"/>
    </row>
    <row r="9274" spans="15:24" x14ac:dyDescent="0.55000000000000004">
      <c r="O9274" s="1703"/>
      <c r="V9274" s="1703"/>
      <c r="X9274" s="1703"/>
    </row>
    <row r="9275" spans="15:24" x14ac:dyDescent="0.55000000000000004">
      <c r="O9275" s="1703"/>
      <c r="V9275" s="1703"/>
      <c r="X9275" s="1703"/>
    </row>
    <row r="9276" spans="15:24" x14ac:dyDescent="0.55000000000000004">
      <c r="O9276" s="1703"/>
      <c r="V9276" s="1703"/>
      <c r="X9276" s="1703"/>
    </row>
    <row r="9277" spans="15:24" x14ac:dyDescent="0.55000000000000004">
      <c r="O9277" s="1703"/>
      <c r="V9277" s="1703"/>
      <c r="X9277" s="1703"/>
    </row>
    <row r="9278" spans="15:24" x14ac:dyDescent="0.55000000000000004">
      <c r="O9278" s="1703"/>
      <c r="V9278" s="1703"/>
      <c r="X9278" s="1703"/>
    </row>
    <row r="9279" spans="15:24" x14ac:dyDescent="0.55000000000000004">
      <c r="O9279" s="1703"/>
      <c r="V9279" s="1703"/>
      <c r="X9279" s="1703"/>
    </row>
    <row r="9280" spans="15:24" x14ac:dyDescent="0.55000000000000004">
      <c r="O9280" s="1703"/>
      <c r="V9280" s="1703"/>
      <c r="X9280" s="1703"/>
    </row>
    <row r="9281" spans="15:24" x14ac:dyDescent="0.55000000000000004">
      <c r="O9281" s="1703"/>
      <c r="V9281" s="1703"/>
      <c r="X9281" s="1703"/>
    </row>
    <row r="9282" spans="15:24" x14ac:dyDescent="0.55000000000000004">
      <c r="O9282" s="1703"/>
      <c r="V9282" s="1703"/>
      <c r="X9282" s="1703"/>
    </row>
    <row r="9283" spans="15:24" x14ac:dyDescent="0.55000000000000004">
      <c r="O9283" s="1703"/>
      <c r="V9283" s="1703"/>
      <c r="X9283" s="1703"/>
    </row>
    <row r="9284" spans="15:24" x14ac:dyDescent="0.55000000000000004">
      <c r="O9284" s="1703"/>
      <c r="V9284" s="1703"/>
      <c r="X9284" s="1703"/>
    </row>
    <row r="9285" spans="15:24" x14ac:dyDescent="0.55000000000000004">
      <c r="O9285" s="1703"/>
      <c r="V9285" s="1703"/>
      <c r="X9285" s="1703"/>
    </row>
    <row r="9286" spans="15:24" x14ac:dyDescent="0.55000000000000004">
      <c r="O9286" s="1703"/>
      <c r="V9286" s="1703"/>
      <c r="X9286" s="1703"/>
    </row>
    <row r="9287" spans="15:24" x14ac:dyDescent="0.55000000000000004">
      <c r="O9287" s="1703"/>
      <c r="V9287" s="1703"/>
      <c r="X9287" s="1703"/>
    </row>
    <row r="9288" spans="15:24" x14ac:dyDescent="0.55000000000000004">
      <c r="O9288" s="1703"/>
      <c r="V9288" s="1703"/>
      <c r="X9288" s="1703"/>
    </row>
    <row r="9289" spans="15:24" x14ac:dyDescent="0.55000000000000004">
      <c r="O9289" s="1703"/>
      <c r="V9289" s="1703"/>
      <c r="X9289" s="1703"/>
    </row>
    <row r="9290" spans="15:24" x14ac:dyDescent="0.55000000000000004">
      <c r="O9290" s="1703"/>
      <c r="V9290" s="1703"/>
      <c r="X9290" s="1703"/>
    </row>
    <row r="9291" spans="15:24" x14ac:dyDescent="0.55000000000000004">
      <c r="O9291" s="1703"/>
      <c r="V9291" s="1703"/>
      <c r="X9291" s="1703"/>
    </row>
    <row r="9292" spans="15:24" x14ac:dyDescent="0.55000000000000004">
      <c r="O9292" s="1703"/>
      <c r="V9292" s="1703"/>
      <c r="X9292" s="1703"/>
    </row>
    <row r="9293" spans="15:24" x14ac:dyDescent="0.55000000000000004">
      <c r="O9293" s="1703"/>
      <c r="V9293" s="1703"/>
      <c r="X9293" s="1703"/>
    </row>
    <row r="9294" spans="15:24" x14ac:dyDescent="0.55000000000000004">
      <c r="O9294" s="1703"/>
      <c r="V9294" s="1703"/>
      <c r="X9294" s="1703"/>
    </row>
    <row r="9295" spans="15:24" x14ac:dyDescent="0.55000000000000004">
      <c r="O9295" s="1703"/>
      <c r="V9295" s="1703"/>
      <c r="X9295" s="1703"/>
    </row>
    <row r="9296" spans="15:24" x14ac:dyDescent="0.55000000000000004">
      <c r="O9296" s="1703"/>
      <c r="V9296" s="1703"/>
      <c r="X9296" s="1703"/>
    </row>
    <row r="9297" spans="15:24" x14ac:dyDescent="0.55000000000000004">
      <c r="O9297" s="1703"/>
      <c r="V9297" s="1703"/>
      <c r="X9297" s="1703"/>
    </row>
    <row r="9298" spans="15:24" x14ac:dyDescent="0.55000000000000004">
      <c r="O9298" s="1703"/>
      <c r="V9298" s="1703"/>
      <c r="X9298" s="1703"/>
    </row>
    <row r="9299" spans="15:24" x14ac:dyDescent="0.55000000000000004">
      <c r="O9299" s="1703"/>
      <c r="V9299" s="1703"/>
      <c r="X9299" s="1703"/>
    </row>
    <row r="9300" spans="15:24" x14ac:dyDescent="0.55000000000000004">
      <c r="O9300" s="1703"/>
      <c r="V9300" s="1703"/>
      <c r="X9300" s="1703"/>
    </row>
    <row r="9301" spans="15:24" x14ac:dyDescent="0.55000000000000004">
      <c r="O9301" s="1703"/>
      <c r="V9301" s="1703"/>
      <c r="X9301" s="1703"/>
    </row>
    <row r="9302" spans="15:24" x14ac:dyDescent="0.55000000000000004">
      <c r="O9302" s="1703"/>
      <c r="V9302" s="1703"/>
      <c r="X9302" s="1703"/>
    </row>
    <row r="9303" spans="15:24" x14ac:dyDescent="0.55000000000000004">
      <c r="O9303" s="1703"/>
      <c r="V9303" s="1703"/>
      <c r="X9303" s="1703"/>
    </row>
    <row r="9304" spans="15:24" x14ac:dyDescent="0.55000000000000004">
      <c r="O9304" s="1703"/>
      <c r="V9304" s="1703"/>
      <c r="X9304" s="1703"/>
    </row>
    <row r="9305" spans="15:24" x14ac:dyDescent="0.55000000000000004">
      <c r="O9305" s="1703"/>
      <c r="V9305" s="1703"/>
      <c r="X9305" s="1703"/>
    </row>
    <row r="9306" spans="15:24" x14ac:dyDescent="0.55000000000000004">
      <c r="O9306" s="1703"/>
      <c r="V9306" s="1703"/>
      <c r="X9306" s="1703"/>
    </row>
    <row r="9307" spans="15:24" x14ac:dyDescent="0.55000000000000004">
      <c r="O9307" s="1703"/>
      <c r="V9307" s="1703"/>
      <c r="X9307" s="1703"/>
    </row>
    <row r="9308" spans="15:24" x14ac:dyDescent="0.55000000000000004">
      <c r="O9308" s="1703"/>
      <c r="V9308" s="1703"/>
      <c r="X9308" s="1703"/>
    </row>
    <row r="9309" spans="15:24" x14ac:dyDescent="0.55000000000000004">
      <c r="O9309" s="1703"/>
      <c r="V9309" s="1703"/>
      <c r="X9309" s="1703"/>
    </row>
    <row r="9310" spans="15:24" x14ac:dyDescent="0.55000000000000004">
      <c r="O9310" s="1703"/>
      <c r="V9310" s="1703"/>
      <c r="X9310" s="1703"/>
    </row>
    <row r="9311" spans="15:24" x14ac:dyDescent="0.55000000000000004">
      <c r="O9311" s="1703"/>
      <c r="V9311" s="1703"/>
      <c r="X9311" s="1703"/>
    </row>
    <row r="9312" spans="15:24" x14ac:dyDescent="0.55000000000000004">
      <c r="O9312" s="1703"/>
      <c r="V9312" s="1703"/>
      <c r="X9312" s="1703"/>
    </row>
    <row r="9313" spans="15:24" x14ac:dyDescent="0.55000000000000004">
      <c r="O9313" s="1703"/>
      <c r="V9313" s="1703"/>
      <c r="X9313" s="1703"/>
    </row>
    <row r="9314" spans="15:24" x14ac:dyDescent="0.55000000000000004">
      <c r="O9314" s="1703"/>
      <c r="V9314" s="1703"/>
      <c r="X9314" s="1703"/>
    </row>
    <row r="9315" spans="15:24" x14ac:dyDescent="0.55000000000000004">
      <c r="O9315" s="1703"/>
      <c r="V9315" s="1703"/>
      <c r="X9315" s="1703"/>
    </row>
    <row r="9316" spans="15:24" x14ac:dyDescent="0.55000000000000004">
      <c r="O9316" s="1703"/>
      <c r="V9316" s="1703"/>
      <c r="X9316" s="1703"/>
    </row>
    <row r="9317" spans="15:24" x14ac:dyDescent="0.55000000000000004">
      <c r="O9317" s="1703"/>
      <c r="V9317" s="1703"/>
      <c r="X9317" s="1703"/>
    </row>
    <row r="9318" spans="15:24" x14ac:dyDescent="0.55000000000000004">
      <c r="O9318" s="1703"/>
      <c r="V9318" s="1703"/>
      <c r="X9318" s="1703"/>
    </row>
    <row r="9319" spans="15:24" x14ac:dyDescent="0.55000000000000004">
      <c r="O9319" s="1703"/>
      <c r="V9319" s="1703"/>
      <c r="X9319" s="1703"/>
    </row>
    <row r="9320" spans="15:24" x14ac:dyDescent="0.55000000000000004">
      <c r="O9320" s="1703"/>
      <c r="V9320" s="1703"/>
      <c r="X9320" s="1703"/>
    </row>
    <row r="9321" spans="15:24" x14ac:dyDescent="0.55000000000000004">
      <c r="O9321" s="1703"/>
      <c r="V9321" s="1703"/>
      <c r="X9321" s="1703"/>
    </row>
    <row r="9322" spans="15:24" x14ac:dyDescent="0.55000000000000004">
      <c r="O9322" s="1703"/>
      <c r="V9322" s="1703"/>
      <c r="X9322" s="1703"/>
    </row>
    <row r="9323" spans="15:24" x14ac:dyDescent="0.55000000000000004">
      <c r="O9323" s="1703"/>
      <c r="V9323" s="1703"/>
      <c r="X9323" s="1703"/>
    </row>
    <row r="9324" spans="15:24" x14ac:dyDescent="0.55000000000000004">
      <c r="O9324" s="1703"/>
      <c r="V9324" s="1703"/>
      <c r="X9324" s="1703"/>
    </row>
    <row r="9325" spans="15:24" x14ac:dyDescent="0.55000000000000004">
      <c r="O9325" s="1703"/>
      <c r="V9325" s="1703"/>
      <c r="X9325" s="1703"/>
    </row>
    <row r="9326" spans="15:24" x14ac:dyDescent="0.55000000000000004">
      <c r="O9326" s="1703"/>
      <c r="V9326" s="1703"/>
      <c r="X9326" s="1703"/>
    </row>
    <row r="9327" spans="15:24" x14ac:dyDescent="0.55000000000000004">
      <c r="O9327" s="1703"/>
      <c r="V9327" s="1703"/>
      <c r="X9327" s="1703"/>
    </row>
    <row r="9328" spans="15:24" x14ac:dyDescent="0.55000000000000004">
      <c r="O9328" s="1703"/>
      <c r="V9328" s="1703"/>
      <c r="X9328" s="1703"/>
    </row>
    <row r="9329" spans="15:24" x14ac:dyDescent="0.55000000000000004">
      <c r="O9329" s="1703"/>
      <c r="V9329" s="1703"/>
      <c r="X9329" s="1703"/>
    </row>
    <row r="9330" spans="15:24" x14ac:dyDescent="0.55000000000000004">
      <c r="O9330" s="1703"/>
      <c r="V9330" s="1703"/>
      <c r="X9330" s="1703"/>
    </row>
    <row r="9331" spans="15:24" x14ac:dyDescent="0.55000000000000004">
      <c r="O9331" s="1703"/>
      <c r="V9331" s="1703"/>
      <c r="X9331" s="1703"/>
    </row>
    <row r="9332" spans="15:24" x14ac:dyDescent="0.55000000000000004">
      <c r="O9332" s="1703"/>
      <c r="V9332" s="1703"/>
      <c r="X9332" s="1703"/>
    </row>
    <row r="9333" spans="15:24" x14ac:dyDescent="0.55000000000000004">
      <c r="O9333" s="1703"/>
      <c r="V9333" s="1703"/>
      <c r="X9333" s="1703"/>
    </row>
    <row r="9334" spans="15:24" x14ac:dyDescent="0.55000000000000004">
      <c r="O9334" s="1703"/>
      <c r="V9334" s="1703"/>
      <c r="X9334" s="1703"/>
    </row>
    <row r="9335" spans="15:24" x14ac:dyDescent="0.55000000000000004">
      <c r="O9335" s="1703"/>
      <c r="V9335" s="1703"/>
      <c r="X9335" s="1703"/>
    </row>
    <row r="9336" spans="15:24" x14ac:dyDescent="0.55000000000000004">
      <c r="O9336" s="1703"/>
      <c r="V9336" s="1703"/>
      <c r="X9336" s="1703"/>
    </row>
    <row r="9337" spans="15:24" x14ac:dyDescent="0.55000000000000004">
      <c r="O9337" s="1703"/>
      <c r="V9337" s="1703"/>
      <c r="X9337" s="1703"/>
    </row>
    <row r="9338" spans="15:24" x14ac:dyDescent="0.55000000000000004">
      <c r="O9338" s="1703"/>
      <c r="V9338" s="1703"/>
      <c r="X9338" s="1703"/>
    </row>
    <row r="9339" spans="15:24" x14ac:dyDescent="0.55000000000000004">
      <c r="O9339" s="1703"/>
      <c r="V9339" s="1703"/>
      <c r="X9339" s="1703"/>
    </row>
    <row r="9340" spans="15:24" x14ac:dyDescent="0.55000000000000004">
      <c r="O9340" s="1703"/>
      <c r="V9340" s="1703"/>
      <c r="X9340" s="1703"/>
    </row>
    <row r="9341" spans="15:24" x14ac:dyDescent="0.55000000000000004">
      <c r="O9341" s="1703"/>
      <c r="V9341" s="1703"/>
      <c r="X9341" s="1703"/>
    </row>
    <row r="9342" spans="15:24" x14ac:dyDescent="0.55000000000000004">
      <c r="O9342" s="1703"/>
      <c r="V9342" s="1703"/>
      <c r="X9342" s="1703"/>
    </row>
    <row r="9343" spans="15:24" x14ac:dyDescent="0.55000000000000004">
      <c r="O9343" s="1703"/>
      <c r="V9343" s="1703"/>
      <c r="X9343" s="1703"/>
    </row>
    <row r="9344" spans="15:24" x14ac:dyDescent="0.55000000000000004">
      <c r="O9344" s="1703"/>
      <c r="V9344" s="1703"/>
      <c r="X9344" s="1703"/>
    </row>
    <row r="9345" spans="15:24" x14ac:dyDescent="0.55000000000000004">
      <c r="O9345" s="1703"/>
      <c r="V9345" s="1703"/>
      <c r="X9345" s="1703"/>
    </row>
    <row r="9346" spans="15:24" x14ac:dyDescent="0.55000000000000004">
      <c r="O9346" s="1703"/>
      <c r="V9346" s="1703"/>
      <c r="X9346" s="1703"/>
    </row>
    <row r="9347" spans="15:24" x14ac:dyDescent="0.55000000000000004">
      <c r="O9347" s="1703"/>
      <c r="V9347" s="1703"/>
      <c r="X9347" s="1703"/>
    </row>
    <row r="9348" spans="15:24" x14ac:dyDescent="0.55000000000000004">
      <c r="O9348" s="1703"/>
      <c r="V9348" s="1703"/>
      <c r="X9348" s="1703"/>
    </row>
    <row r="9349" spans="15:24" x14ac:dyDescent="0.55000000000000004">
      <c r="O9349" s="1703"/>
      <c r="V9349" s="1703"/>
      <c r="X9349" s="1703"/>
    </row>
    <row r="9350" spans="15:24" x14ac:dyDescent="0.55000000000000004">
      <c r="O9350" s="1703"/>
      <c r="V9350" s="1703"/>
      <c r="X9350" s="1703"/>
    </row>
    <row r="9351" spans="15:24" x14ac:dyDescent="0.55000000000000004">
      <c r="O9351" s="1703"/>
      <c r="V9351" s="1703"/>
      <c r="X9351" s="1703"/>
    </row>
    <row r="9352" spans="15:24" x14ac:dyDescent="0.55000000000000004">
      <c r="O9352" s="1703"/>
      <c r="V9352" s="1703"/>
      <c r="X9352" s="1703"/>
    </row>
    <row r="9353" spans="15:24" x14ac:dyDescent="0.55000000000000004">
      <c r="O9353" s="1703"/>
      <c r="V9353" s="1703"/>
      <c r="X9353" s="1703"/>
    </row>
    <row r="9354" spans="15:24" x14ac:dyDescent="0.55000000000000004">
      <c r="O9354" s="1703"/>
      <c r="V9354" s="1703"/>
      <c r="X9354" s="1703"/>
    </row>
    <row r="9355" spans="15:24" x14ac:dyDescent="0.55000000000000004">
      <c r="O9355" s="1703"/>
      <c r="V9355" s="1703"/>
      <c r="X9355" s="1703"/>
    </row>
    <row r="9356" spans="15:24" x14ac:dyDescent="0.55000000000000004">
      <c r="O9356" s="1703"/>
      <c r="V9356" s="1703"/>
      <c r="X9356" s="1703"/>
    </row>
    <row r="9357" spans="15:24" x14ac:dyDescent="0.55000000000000004">
      <c r="O9357" s="1703"/>
      <c r="V9357" s="1703"/>
      <c r="X9357" s="1703"/>
    </row>
    <row r="9358" spans="15:24" x14ac:dyDescent="0.55000000000000004">
      <c r="O9358" s="1703"/>
      <c r="V9358" s="1703"/>
      <c r="X9358" s="1703"/>
    </row>
    <row r="9359" spans="15:24" x14ac:dyDescent="0.55000000000000004">
      <c r="O9359" s="1703"/>
      <c r="V9359" s="1703"/>
      <c r="X9359" s="1703"/>
    </row>
    <row r="9360" spans="15:24" x14ac:dyDescent="0.55000000000000004">
      <c r="O9360" s="1703"/>
      <c r="V9360" s="1703"/>
      <c r="X9360" s="1703"/>
    </row>
    <row r="9361" spans="15:24" x14ac:dyDescent="0.55000000000000004">
      <c r="O9361" s="1703"/>
      <c r="V9361" s="1703"/>
      <c r="X9361" s="1703"/>
    </row>
    <row r="9362" spans="15:24" x14ac:dyDescent="0.55000000000000004">
      <c r="O9362" s="1703"/>
      <c r="V9362" s="1703"/>
      <c r="X9362" s="1703"/>
    </row>
    <row r="9363" spans="15:24" x14ac:dyDescent="0.55000000000000004">
      <c r="O9363" s="1703"/>
      <c r="V9363" s="1703"/>
      <c r="X9363" s="1703"/>
    </row>
    <row r="9364" spans="15:24" x14ac:dyDescent="0.55000000000000004">
      <c r="O9364" s="1703"/>
      <c r="V9364" s="1703"/>
      <c r="X9364" s="1703"/>
    </row>
    <row r="9365" spans="15:24" x14ac:dyDescent="0.55000000000000004">
      <c r="O9365" s="1703"/>
      <c r="V9365" s="1703"/>
      <c r="X9365" s="1703"/>
    </row>
    <row r="9366" spans="15:24" x14ac:dyDescent="0.55000000000000004">
      <c r="O9366" s="1703"/>
      <c r="V9366" s="1703"/>
      <c r="X9366" s="1703"/>
    </row>
    <row r="9367" spans="15:24" x14ac:dyDescent="0.55000000000000004">
      <c r="O9367" s="1703"/>
      <c r="V9367" s="1703"/>
      <c r="X9367" s="1703"/>
    </row>
    <row r="9368" spans="15:24" x14ac:dyDescent="0.55000000000000004">
      <c r="O9368" s="1703"/>
      <c r="V9368" s="1703"/>
      <c r="X9368" s="1703"/>
    </row>
    <row r="9369" spans="15:24" x14ac:dyDescent="0.55000000000000004">
      <c r="O9369" s="1703"/>
      <c r="V9369" s="1703"/>
      <c r="X9369" s="1703"/>
    </row>
    <row r="9370" spans="15:24" x14ac:dyDescent="0.55000000000000004">
      <c r="O9370" s="1703"/>
      <c r="V9370" s="1703"/>
      <c r="X9370" s="1703"/>
    </row>
    <row r="9371" spans="15:24" x14ac:dyDescent="0.55000000000000004">
      <c r="O9371" s="1703"/>
      <c r="V9371" s="1703"/>
      <c r="X9371" s="1703"/>
    </row>
    <row r="9372" spans="15:24" x14ac:dyDescent="0.55000000000000004">
      <c r="O9372" s="1703"/>
      <c r="V9372" s="1703"/>
      <c r="X9372" s="1703"/>
    </row>
    <row r="9373" spans="15:24" x14ac:dyDescent="0.55000000000000004">
      <c r="O9373" s="1703"/>
      <c r="V9373" s="1703"/>
      <c r="X9373" s="1703"/>
    </row>
    <row r="9374" spans="15:24" x14ac:dyDescent="0.55000000000000004">
      <c r="O9374" s="1703"/>
      <c r="V9374" s="1703"/>
      <c r="X9374" s="1703"/>
    </row>
    <row r="9375" spans="15:24" x14ac:dyDescent="0.55000000000000004">
      <c r="O9375" s="1703"/>
      <c r="V9375" s="1703"/>
      <c r="X9375" s="1703"/>
    </row>
    <row r="9376" spans="15:24" x14ac:dyDescent="0.55000000000000004">
      <c r="O9376" s="1703"/>
      <c r="V9376" s="1703"/>
      <c r="X9376" s="1703"/>
    </row>
    <row r="9377" spans="15:24" x14ac:dyDescent="0.55000000000000004">
      <c r="O9377" s="1703"/>
      <c r="V9377" s="1703"/>
      <c r="X9377" s="1703"/>
    </row>
    <row r="9378" spans="15:24" x14ac:dyDescent="0.55000000000000004">
      <c r="O9378" s="1703"/>
      <c r="V9378" s="1703"/>
      <c r="X9378" s="1703"/>
    </row>
    <row r="9379" spans="15:24" x14ac:dyDescent="0.55000000000000004">
      <c r="O9379" s="1703"/>
      <c r="V9379" s="1703"/>
      <c r="X9379" s="1703"/>
    </row>
    <row r="9380" spans="15:24" x14ac:dyDescent="0.55000000000000004">
      <c r="O9380" s="1703"/>
      <c r="V9380" s="1703"/>
      <c r="X9380" s="1703"/>
    </row>
    <row r="9381" spans="15:24" x14ac:dyDescent="0.55000000000000004">
      <c r="O9381" s="1703"/>
      <c r="V9381" s="1703"/>
      <c r="X9381" s="1703"/>
    </row>
    <row r="9382" spans="15:24" x14ac:dyDescent="0.55000000000000004">
      <c r="O9382" s="1703"/>
      <c r="V9382" s="1703"/>
      <c r="X9382" s="1703"/>
    </row>
    <row r="9383" spans="15:24" x14ac:dyDescent="0.55000000000000004">
      <c r="O9383" s="1703"/>
      <c r="V9383" s="1703"/>
      <c r="X9383" s="1703"/>
    </row>
    <row r="9384" spans="15:24" x14ac:dyDescent="0.55000000000000004">
      <c r="O9384" s="1703"/>
      <c r="V9384" s="1703"/>
      <c r="X9384" s="1703"/>
    </row>
    <row r="9385" spans="15:24" x14ac:dyDescent="0.55000000000000004">
      <c r="O9385" s="1703"/>
      <c r="V9385" s="1703"/>
      <c r="X9385" s="1703"/>
    </row>
    <row r="9386" spans="15:24" x14ac:dyDescent="0.55000000000000004">
      <c r="O9386" s="1703"/>
      <c r="V9386" s="1703"/>
      <c r="X9386" s="1703"/>
    </row>
    <row r="9387" spans="15:24" x14ac:dyDescent="0.55000000000000004">
      <c r="O9387" s="1703"/>
      <c r="V9387" s="1703"/>
      <c r="X9387" s="1703"/>
    </row>
    <row r="9388" spans="15:24" x14ac:dyDescent="0.55000000000000004">
      <c r="O9388" s="1703"/>
      <c r="V9388" s="1703"/>
      <c r="X9388" s="1703"/>
    </row>
    <row r="9389" spans="15:24" x14ac:dyDescent="0.55000000000000004">
      <c r="O9389" s="1703"/>
      <c r="V9389" s="1703"/>
      <c r="X9389" s="1703"/>
    </row>
    <row r="9390" spans="15:24" x14ac:dyDescent="0.55000000000000004">
      <c r="O9390" s="1703"/>
      <c r="V9390" s="1703"/>
      <c r="X9390" s="1703"/>
    </row>
    <row r="9391" spans="15:24" x14ac:dyDescent="0.55000000000000004">
      <c r="O9391" s="1703"/>
      <c r="V9391" s="1703"/>
      <c r="X9391" s="1703"/>
    </row>
    <row r="9392" spans="15:24" x14ac:dyDescent="0.55000000000000004">
      <c r="O9392" s="1703"/>
      <c r="V9392" s="1703"/>
      <c r="X9392" s="1703"/>
    </row>
    <row r="9393" spans="15:24" x14ac:dyDescent="0.55000000000000004">
      <c r="O9393" s="1703"/>
      <c r="V9393" s="1703"/>
      <c r="X9393" s="1703"/>
    </row>
    <row r="9394" spans="15:24" x14ac:dyDescent="0.55000000000000004">
      <c r="O9394" s="1703"/>
      <c r="V9394" s="1703"/>
      <c r="X9394" s="1703"/>
    </row>
    <row r="9395" spans="15:24" x14ac:dyDescent="0.55000000000000004">
      <c r="O9395" s="1703"/>
      <c r="V9395" s="1703"/>
      <c r="X9395" s="1703"/>
    </row>
    <row r="9396" spans="15:24" x14ac:dyDescent="0.55000000000000004">
      <c r="O9396" s="1703"/>
      <c r="V9396" s="1703"/>
      <c r="X9396" s="1703"/>
    </row>
    <row r="9397" spans="15:24" x14ac:dyDescent="0.55000000000000004">
      <c r="O9397" s="1703"/>
      <c r="V9397" s="1703"/>
      <c r="X9397" s="1703"/>
    </row>
    <row r="9398" spans="15:24" x14ac:dyDescent="0.55000000000000004">
      <c r="O9398" s="1703"/>
      <c r="V9398" s="1703"/>
      <c r="X9398" s="1703"/>
    </row>
    <row r="9399" spans="15:24" x14ac:dyDescent="0.55000000000000004">
      <c r="O9399" s="1703"/>
      <c r="V9399" s="1703"/>
      <c r="X9399" s="1703"/>
    </row>
    <row r="9400" spans="15:24" x14ac:dyDescent="0.55000000000000004">
      <c r="O9400" s="1703"/>
      <c r="V9400" s="1703"/>
      <c r="X9400" s="1703"/>
    </row>
    <row r="9401" spans="15:24" x14ac:dyDescent="0.55000000000000004">
      <c r="O9401" s="1703"/>
      <c r="V9401" s="1703"/>
      <c r="X9401" s="1703"/>
    </row>
    <row r="9402" spans="15:24" x14ac:dyDescent="0.55000000000000004">
      <c r="O9402" s="1703"/>
      <c r="V9402" s="1703"/>
      <c r="X9402" s="1703"/>
    </row>
    <row r="9403" spans="15:24" x14ac:dyDescent="0.55000000000000004">
      <c r="O9403" s="1703"/>
      <c r="V9403" s="1703"/>
      <c r="X9403" s="1703"/>
    </row>
    <row r="9404" spans="15:24" x14ac:dyDescent="0.55000000000000004">
      <c r="O9404" s="1703"/>
      <c r="V9404" s="1703"/>
      <c r="X9404" s="1703"/>
    </row>
    <row r="9405" spans="15:24" x14ac:dyDescent="0.55000000000000004">
      <c r="O9405" s="1703"/>
      <c r="V9405" s="1703"/>
      <c r="X9405" s="1703"/>
    </row>
    <row r="9406" spans="15:24" x14ac:dyDescent="0.55000000000000004">
      <c r="O9406" s="1703"/>
      <c r="V9406" s="1703"/>
      <c r="X9406" s="1703"/>
    </row>
    <row r="9407" spans="15:24" x14ac:dyDescent="0.55000000000000004">
      <c r="O9407" s="1703"/>
      <c r="V9407" s="1703"/>
      <c r="X9407" s="1703"/>
    </row>
    <row r="9408" spans="15:24" x14ac:dyDescent="0.55000000000000004">
      <c r="O9408" s="1703"/>
      <c r="V9408" s="1703"/>
      <c r="X9408" s="1703"/>
    </row>
    <row r="9409" spans="15:24" x14ac:dyDescent="0.55000000000000004">
      <c r="O9409" s="1703"/>
      <c r="V9409" s="1703"/>
      <c r="X9409" s="1703"/>
    </row>
    <row r="9410" spans="15:24" x14ac:dyDescent="0.55000000000000004">
      <c r="O9410" s="1703"/>
      <c r="V9410" s="1703"/>
      <c r="X9410" s="1703"/>
    </row>
    <row r="9411" spans="15:24" x14ac:dyDescent="0.55000000000000004">
      <c r="O9411" s="1703"/>
      <c r="V9411" s="1703"/>
      <c r="X9411" s="1703"/>
    </row>
    <row r="9412" spans="15:24" x14ac:dyDescent="0.55000000000000004">
      <c r="O9412" s="1703"/>
      <c r="V9412" s="1703"/>
      <c r="X9412" s="1703"/>
    </row>
    <row r="9413" spans="15:24" x14ac:dyDescent="0.55000000000000004">
      <c r="O9413" s="1703"/>
      <c r="V9413" s="1703"/>
      <c r="X9413" s="1703"/>
    </row>
    <row r="9414" spans="15:24" x14ac:dyDescent="0.55000000000000004">
      <c r="O9414" s="1703"/>
      <c r="V9414" s="1703"/>
      <c r="X9414" s="1703"/>
    </row>
    <row r="9415" spans="15:24" x14ac:dyDescent="0.55000000000000004">
      <c r="O9415" s="1703"/>
      <c r="V9415" s="1703"/>
      <c r="X9415" s="1703"/>
    </row>
    <row r="9416" spans="15:24" x14ac:dyDescent="0.55000000000000004">
      <c r="O9416" s="1703"/>
      <c r="V9416" s="1703"/>
      <c r="X9416" s="1703"/>
    </row>
    <row r="9417" spans="15:24" x14ac:dyDescent="0.55000000000000004">
      <c r="O9417" s="1703"/>
      <c r="V9417" s="1703"/>
      <c r="X9417" s="1703"/>
    </row>
    <row r="9418" spans="15:24" x14ac:dyDescent="0.55000000000000004">
      <c r="O9418" s="1703"/>
      <c r="V9418" s="1703"/>
      <c r="X9418" s="1703"/>
    </row>
    <row r="9419" spans="15:24" x14ac:dyDescent="0.55000000000000004">
      <c r="O9419" s="1703"/>
      <c r="V9419" s="1703"/>
      <c r="X9419" s="1703"/>
    </row>
    <row r="9420" spans="15:24" x14ac:dyDescent="0.55000000000000004">
      <c r="O9420" s="1703"/>
      <c r="V9420" s="1703"/>
      <c r="X9420" s="1703"/>
    </row>
    <row r="9421" spans="15:24" x14ac:dyDescent="0.55000000000000004">
      <c r="O9421" s="1703"/>
      <c r="V9421" s="1703"/>
      <c r="X9421" s="1703"/>
    </row>
    <row r="9422" spans="15:24" x14ac:dyDescent="0.55000000000000004">
      <c r="O9422" s="1703"/>
      <c r="V9422" s="1703"/>
      <c r="X9422" s="1703"/>
    </row>
    <row r="9423" spans="15:24" x14ac:dyDescent="0.55000000000000004">
      <c r="O9423" s="1703"/>
      <c r="V9423" s="1703"/>
      <c r="X9423" s="1703"/>
    </row>
    <row r="9424" spans="15:24" x14ac:dyDescent="0.55000000000000004">
      <c r="O9424" s="1703"/>
      <c r="V9424" s="1703"/>
      <c r="X9424" s="1703"/>
    </row>
    <row r="9425" spans="15:24" x14ac:dyDescent="0.55000000000000004">
      <c r="O9425" s="1703"/>
      <c r="V9425" s="1703"/>
      <c r="X9425" s="1703"/>
    </row>
    <row r="9426" spans="15:24" x14ac:dyDescent="0.55000000000000004">
      <c r="O9426" s="1703"/>
      <c r="V9426" s="1703"/>
      <c r="X9426" s="1703"/>
    </row>
    <row r="9427" spans="15:24" x14ac:dyDescent="0.55000000000000004">
      <c r="O9427" s="1703"/>
      <c r="V9427" s="1703"/>
      <c r="X9427" s="1703"/>
    </row>
    <row r="9428" spans="15:24" x14ac:dyDescent="0.55000000000000004">
      <c r="O9428" s="1703"/>
      <c r="V9428" s="1703"/>
      <c r="X9428" s="1703"/>
    </row>
    <row r="9429" spans="15:24" x14ac:dyDescent="0.55000000000000004">
      <c r="O9429" s="1703"/>
      <c r="V9429" s="1703"/>
      <c r="X9429" s="1703"/>
    </row>
    <row r="9430" spans="15:24" x14ac:dyDescent="0.55000000000000004">
      <c r="O9430" s="1703"/>
      <c r="V9430" s="1703"/>
      <c r="X9430" s="1703"/>
    </row>
    <row r="9431" spans="15:24" x14ac:dyDescent="0.55000000000000004">
      <c r="O9431" s="1703"/>
      <c r="V9431" s="1703"/>
      <c r="X9431" s="1703"/>
    </row>
    <row r="9432" spans="15:24" x14ac:dyDescent="0.55000000000000004">
      <c r="O9432" s="1703"/>
      <c r="V9432" s="1703"/>
      <c r="X9432" s="1703"/>
    </row>
    <row r="9433" spans="15:24" x14ac:dyDescent="0.55000000000000004">
      <c r="O9433" s="1703"/>
      <c r="V9433" s="1703"/>
      <c r="X9433" s="1703"/>
    </row>
    <row r="9434" spans="15:24" x14ac:dyDescent="0.55000000000000004">
      <c r="O9434" s="1703"/>
      <c r="V9434" s="1703"/>
      <c r="X9434" s="1703"/>
    </row>
    <row r="9435" spans="15:24" x14ac:dyDescent="0.55000000000000004">
      <c r="O9435" s="1703"/>
      <c r="V9435" s="1703"/>
      <c r="X9435" s="1703"/>
    </row>
    <row r="9436" spans="15:24" x14ac:dyDescent="0.55000000000000004">
      <c r="O9436" s="1703"/>
      <c r="V9436" s="1703"/>
      <c r="X9436" s="1703"/>
    </row>
    <row r="9437" spans="15:24" x14ac:dyDescent="0.55000000000000004">
      <c r="O9437" s="1703"/>
      <c r="V9437" s="1703"/>
      <c r="X9437" s="1703"/>
    </row>
    <row r="9438" spans="15:24" x14ac:dyDescent="0.55000000000000004">
      <c r="O9438" s="1703"/>
      <c r="V9438" s="1703"/>
      <c r="X9438" s="1703"/>
    </row>
    <row r="9439" spans="15:24" x14ac:dyDescent="0.55000000000000004">
      <c r="O9439" s="1703"/>
      <c r="V9439" s="1703"/>
      <c r="X9439" s="1703"/>
    </row>
    <row r="9440" spans="15:24" x14ac:dyDescent="0.55000000000000004">
      <c r="O9440" s="1703"/>
      <c r="V9440" s="1703"/>
      <c r="X9440" s="1703"/>
    </row>
    <row r="9441" spans="15:24" x14ac:dyDescent="0.55000000000000004">
      <c r="O9441" s="1703"/>
      <c r="V9441" s="1703"/>
      <c r="X9441" s="1703"/>
    </row>
    <row r="9442" spans="15:24" x14ac:dyDescent="0.55000000000000004">
      <c r="O9442" s="1703"/>
      <c r="V9442" s="1703"/>
      <c r="X9442" s="1703"/>
    </row>
    <row r="9443" spans="15:24" x14ac:dyDescent="0.55000000000000004">
      <c r="O9443" s="1703"/>
      <c r="V9443" s="1703"/>
      <c r="X9443" s="1703"/>
    </row>
    <row r="9444" spans="15:24" x14ac:dyDescent="0.55000000000000004">
      <c r="O9444" s="1703"/>
      <c r="V9444" s="1703"/>
      <c r="X9444" s="1703"/>
    </row>
    <row r="9445" spans="15:24" x14ac:dyDescent="0.55000000000000004">
      <c r="O9445" s="1703"/>
      <c r="V9445" s="1703"/>
      <c r="X9445" s="1703"/>
    </row>
    <row r="9446" spans="15:24" x14ac:dyDescent="0.55000000000000004">
      <c r="O9446" s="1703"/>
      <c r="V9446" s="1703"/>
      <c r="X9446" s="1703"/>
    </row>
    <row r="9447" spans="15:24" x14ac:dyDescent="0.55000000000000004">
      <c r="O9447" s="1703"/>
      <c r="V9447" s="1703"/>
      <c r="X9447" s="1703"/>
    </row>
    <row r="9448" spans="15:24" x14ac:dyDescent="0.55000000000000004">
      <c r="O9448" s="1703"/>
      <c r="V9448" s="1703"/>
      <c r="X9448" s="1703"/>
    </row>
    <row r="9449" spans="15:24" x14ac:dyDescent="0.55000000000000004">
      <c r="O9449" s="1703"/>
      <c r="V9449" s="1703"/>
      <c r="X9449" s="1703"/>
    </row>
    <row r="9450" spans="15:24" x14ac:dyDescent="0.55000000000000004">
      <c r="O9450" s="1703"/>
      <c r="V9450" s="1703"/>
      <c r="X9450" s="1703"/>
    </row>
    <row r="9451" spans="15:24" x14ac:dyDescent="0.55000000000000004">
      <c r="O9451" s="1703"/>
      <c r="V9451" s="1703"/>
      <c r="X9451" s="1703"/>
    </row>
    <row r="9452" spans="15:24" x14ac:dyDescent="0.55000000000000004">
      <c r="O9452" s="1703"/>
      <c r="V9452" s="1703"/>
      <c r="X9452" s="1703"/>
    </row>
    <row r="9453" spans="15:24" x14ac:dyDescent="0.55000000000000004">
      <c r="O9453" s="1703"/>
      <c r="V9453" s="1703"/>
      <c r="X9453" s="1703"/>
    </row>
    <row r="9454" spans="15:24" x14ac:dyDescent="0.55000000000000004">
      <c r="O9454" s="1703"/>
      <c r="V9454" s="1703"/>
      <c r="X9454" s="1703"/>
    </row>
    <row r="9455" spans="15:24" x14ac:dyDescent="0.55000000000000004">
      <c r="O9455" s="1703"/>
      <c r="V9455" s="1703"/>
      <c r="X9455" s="1703"/>
    </row>
    <row r="9456" spans="15:24" x14ac:dyDescent="0.55000000000000004">
      <c r="O9456" s="1703"/>
      <c r="V9456" s="1703"/>
      <c r="X9456" s="1703"/>
    </row>
    <row r="9457" spans="15:24" x14ac:dyDescent="0.55000000000000004">
      <c r="O9457" s="1703"/>
      <c r="V9457" s="1703"/>
      <c r="X9457" s="1703"/>
    </row>
    <row r="9458" spans="15:24" x14ac:dyDescent="0.55000000000000004">
      <c r="O9458" s="1703"/>
      <c r="V9458" s="1703"/>
      <c r="X9458" s="1703"/>
    </row>
    <row r="9459" spans="15:24" x14ac:dyDescent="0.55000000000000004">
      <c r="O9459" s="1703"/>
      <c r="V9459" s="1703"/>
      <c r="X9459" s="1703"/>
    </row>
    <row r="9460" spans="15:24" x14ac:dyDescent="0.55000000000000004">
      <c r="O9460" s="1703"/>
      <c r="V9460" s="1703"/>
      <c r="X9460" s="1703"/>
    </row>
    <row r="9461" spans="15:24" x14ac:dyDescent="0.55000000000000004">
      <c r="O9461" s="1703"/>
      <c r="V9461" s="1703"/>
      <c r="X9461" s="1703"/>
    </row>
    <row r="9462" spans="15:24" x14ac:dyDescent="0.55000000000000004">
      <c r="O9462" s="1703"/>
      <c r="V9462" s="1703"/>
      <c r="X9462" s="1703"/>
    </row>
    <row r="9463" spans="15:24" x14ac:dyDescent="0.55000000000000004">
      <c r="O9463" s="1703"/>
      <c r="V9463" s="1703"/>
      <c r="X9463" s="1703"/>
    </row>
    <row r="9464" spans="15:24" x14ac:dyDescent="0.55000000000000004">
      <c r="O9464" s="1703"/>
      <c r="V9464" s="1703"/>
      <c r="X9464" s="1703"/>
    </row>
    <row r="9465" spans="15:24" x14ac:dyDescent="0.55000000000000004">
      <c r="O9465" s="1703"/>
      <c r="V9465" s="1703"/>
      <c r="X9465" s="1703"/>
    </row>
    <row r="9466" spans="15:24" x14ac:dyDescent="0.55000000000000004">
      <c r="O9466" s="1703"/>
      <c r="V9466" s="1703"/>
      <c r="X9466" s="1703"/>
    </row>
    <row r="9467" spans="15:24" x14ac:dyDescent="0.55000000000000004">
      <c r="O9467" s="1703"/>
      <c r="V9467" s="1703"/>
      <c r="X9467" s="1703"/>
    </row>
    <row r="9468" spans="15:24" x14ac:dyDescent="0.55000000000000004">
      <c r="O9468" s="1703"/>
      <c r="V9468" s="1703"/>
      <c r="X9468" s="1703"/>
    </row>
    <row r="9469" spans="15:24" x14ac:dyDescent="0.55000000000000004">
      <c r="O9469" s="1703"/>
      <c r="V9469" s="1703"/>
      <c r="X9469" s="1703"/>
    </row>
    <row r="9470" spans="15:24" x14ac:dyDescent="0.55000000000000004">
      <c r="O9470" s="1703"/>
      <c r="V9470" s="1703"/>
      <c r="X9470" s="1703"/>
    </row>
    <row r="9471" spans="15:24" x14ac:dyDescent="0.55000000000000004">
      <c r="O9471" s="1703"/>
      <c r="V9471" s="1703"/>
      <c r="X9471" s="1703"/>
    </row>
    <row r="9472" spans="15:24" x14ac:dyDescent="0.55000000000000004">
      <c r="O9472" s="1703"/>
      <c r="V9472" s="1703"/>
      <c r="X9472" s="1703"/>
    </row>
    <row r="9473" spans="15:24" x14ac:dyDescent="0.55000000000000004">
      <c r="O9473" s="1703"/>
      <c r="V9473" s="1703"/>
      <c r="X9473" s="1703"/>
    </row>
    <row r="9474" spans="15:24" x14ac:dyDescent="0.55000000000000004">
      <c r="O9474" s="1703"/>
      <c r="V9474" s="1703"/>
      <c r="X9474" s="1703"/>
    </row>
    <row r="9475" spans="15:24" x14ac:dyDescent="0.55000000000000004">
      <c r="O9475" s="1703"/>
      <c r="V9475" s="1703"/>
      <c r="X9475" s="1703"/>
    </row>
    <row r="9476" spans="15:24" x14ac:dyDescent="0.55000000000000004">
      <c r="O9476" s="1703"/>
      <c r="V9476" s="1703"/>
      <c r="X9476" s="1703"/>
    </row>
    <row r="9477" spans="15:24" x14ac:dyDescent="0.55000000000000004">
      <c r="O9477" s="1703"/>
      <c r="V9477" s="1703"/>
      <c r="X9477" s="1703"/>
    </row>
    <row r="9478" spans="15:24" x14ac:dyDescent="0.55000000000000004">
      <c r="O9478" s="1703"/>
      <c r="V9478" s="1703"/>
      <c r="X9478" s="1703"/>
    </row>
    <row r="9479" spans="15:24" x14ac:dyDescent="0.55000000000000004">
      <c r="O9479" s="1703"/>
      <c r="V9479" s="1703"/>
      <c r="X9479" s="1703"/>
    </row>
    <row r="9480" spans="15:24" x14ac:dyDescent="0.55000000000000004">
      <c r="O9480" s="1703"/>
      <c r="V9480" s="1703"/>
      <c r="X9480" s="1703"/>
    </row>
    <row r="9481" spans="15:24" x14ac:dyDescent="0.55000000000000004">
      <c r="O9481" s="1703"/>
      <c r="V9481" s="1703"/>
      <c r="X9481" s="1703"/>
    </row>
    <row r="9482" spans="15:24" x14ac:dyDescent="0.55000000000000004">
      <c r="O9482" s="1703"/>
      <c r="V9482" s="1703"/>
      <c r="X9482" s="1703"/>
    </row>
    <row r="9483" spans="15:24" x14ac:dyDescent="0.55000000000000004">
      <c r="O9483" s="1703"/>
      <c r="V9483" s="1703"/>
      <c r="X9483" s="1703"/>
    </row>
    <row r="9484" spans="15:24" x14ac:dyDescent="0.55000000000000004">
      <c r="O9484" s="1703"/>
      <c r="V9484" s="1703"/>
      <c r="X9484" s="1703"/>
    </row>
    <row r="9485" spans="15:24" x14ac:dyDescent="0.55000000000000004">
      <c r="O9485" s="1703"/>
      <c r="V9485" s="1703"/>
      <c r="X9485" s="1703"/>
    </row>
    <row r="9486" spans="15:24" x14ac:dyDescent="0.55000000000000004">
      <c r="O9486" s="1703"/>
      <c r="V9486" s="1703"/>
      <c r="X9486" s="1703"/>
    </row>
    <row r="9487" spans="15:24" x14ac:dyDescent="0.55000000000000004">
      <c r="O9487" s="1703"/>
      <c r="V9487" s="1703"/>
      <c r="X9487" s="1703"/>
    </row>
    <row r="9488" spans="15:24" x14ac:dyDescent="0.55000000000000004">
      <c r="O9488" s="1703"/>
      <c r="V9488" s="1703"/>
      <c r="X9488" s="1703"/>
    </row>
    <row r="9489" spans="15:24" x14ac:dyDescent="0.55000000000000004">
      <c r="O9489" s="1703"/>
      <c r="V9489" s="1703"/>
      <c r="X9489" s="1703"/>
    </row>
    <row r="9490" spans="15:24" x14ac:dyDescent="0.55000000000000004">
      <c r="O9490" s="1703"/>
      <c r="V9490" s="1703"/>
      <c r="X9490" s="1703"/>
    </row>
    <row r="9491" spans="15:24" x14ac:dyDescent="0.55000000000000004">
      <c r="O9491" s="1703"/>
      <c r="V9491" s="1703"/>
      <c r="X9491" s="1703"/>
    </row>
    <row r="9492" spans="15:24" x14ac:dyDescent="0.55000000000000004">
      <c r="O9492" s="1703"/>
      <c r="V9492" s="1703"/>
      <c r="X9492" s="1703"/>
    </row>
    <row r="9493" spans="15:24" x14ac:dyDescent="0.55000000000000004">
      <c r="O9493" s="1703"/>
      <c r="V9493" s="1703"/>
      <c r="X9493" s="1703"/>
    </row>
    <row r="9494" spans="15:24" x14ac:dyDescent="0.55000000000000004">
      <c r="O9494" s="1703"/>
      <c r="V9494" s="1703"/>
      <c r="X9494" s="1703"/>
    </row>
    <row r="9495" spans="15:24" x14ac:dyDescent="0.55000000000000004">
      <c r="O9495" s="1703"/>
      <c r="V9495" s="1703"/>
      <c r="X9495" s="1703"/>
    </row>
    <row r="9496" spans="15:24" x14ac:dyDescent="0.55000000000000004">
      <c r="O9496" s="1703"/>
      <c r="V9496" s="1703"/>
      <c r="X9496" s="1703"/>
    </row>
    <row r="9497" spans="15:24" x14ac:dyDescent="0.55000000000000004">
      <c r="O9497" s="1703"/>
      <c r="V9497" s="1703"/>
      <c r="X9497" s="1703"/>
    </row>
    <row r="9498" spans="15:24" x14ac:dyDescent="0.55000000000000004">
      <c r="O9498" s="1703"/>
      <c r="V9498" s="1703"/>
      <c r="X9498" s="1703"/>
    </row>
    <row r="9499" spans="15:24" x14ac:dyDescent="0.55000000000000004">
      <c r="O9499" s="1703"/>
      <c r="V9499" s="1703"/>
      <c r="X9499" s="1703"/>
    </row>
    <row r="9500" spans="15:24" x14ac:dyDescent="0.55000000000000004">
      <c r="O9500" s="1703"/>
      <c r="V9500" s="1703"/>
      <c r="X9500" s="1703"/>
    </row>
    <row r="9501" spans="15:24" x14ac:dyDescent="0.55000000000000004">
      <c r="O9501" s="1703"/>
      <c r="V9501" s="1703"/>
      <c r="X9501" s="1703"/>
    </row>
    <row r="9502" spans="15:24" x14ac:dyDescent="0.55000000000000004">
      <c r="O9502" s="1703"/>
      <c r="V9502" s="1703"/>
      <c r="X9502" s="1703"/>
    </row>
    <row r="9503" spans="15:24" x14ac:dyDescent="0.55000000000000004">
      <c r="O9503" s="1703"/>
      <c r="V9503" s="1703"/>
      <c r="X9503" s="1703"/>
    </row>
    <row r="9504" spans="15:24" x14ac:dyDescent="0.55000000000000004">
      <c r="O9504" s="1703"/>
      <c r="V9504" s="1703"/>
      <c r="X9504" s="1703"/>
    </row>
    <row r="9505" spans="15:24" x14ac:dyDescent="0.55000000000000004">
      <c r="O9505" s="1703"/>
      <c r="V9505" s="1703"/>
      <c r="X9505" s="1703"/>
    </row>
    <row r="9506" spans="15:24" x14ac:dyDescent="0.55000000000000004">
      <c r="O9506" s="1703"/>
      <c r="V9506" s="1703"/>
      <c r="X9506" s="1703"/>
    </row>
    <row r="9507" spans="15:24" x14ac:dyDescent="0.55000000000000004">
      <c r="O9507" s="1703"/>
      <c r="V9507" s="1703"/>
      <c r="X9507" s="1703"/>
    </row>
    <row r="9508" spans="15:24" x14ac:dyDescent="0.55000000000000004">
      <c r="O9508" s="1703"/>
      <c r="V9508" s="1703"/>
      <c r="X9508" s="1703"/>
    </row>
    <row r="9509" spans="15:24" x14ac:dyDescent="0.55000000000000004">
      <c r="O9509" s="1703"/>
      <c r="V9509" s="1703"/>
      <c r="X9509" s="1703"/>
    </row>
    <row r="9510" spans="15:24" x14ac:dyDescent="0.55000000000000004">
      <c r="O9510" s="1703"/>
      <c r="V9510" s="1703"/>
      <c r="X9510" s="1703"/>
    </row>
    <row r="9511" spans="15:24" x14ac:dyDescent="0.55000000000000004">
      <c r="O9511" s="1703"/>
      <c r="V9511" s="1703"/>
      <c r="X9511" s="1703"/>
    </row>
    <row r="9512" spans="15:24" x14ac:dyDescent="0.55000000000000004">
      <c r="O9512" s="1703"/>
      <c r="V9512" s="1703"/>
      <c r="X9512" s="1703"/>
    </row>
    <row r="9513" spans="15:24" x14ac:dyDescent="0.55000000000000004">
      <c r="O9513" s="1703"/>
      <c r="V9513" s="1703"/>
      <c r="X9513" s="1703"/>
    </row>
    <row r="9514" spans="15:24" x14ac:dyDescent="0.55000000000000004">
      <c r="O9514" s="1703"/>
      <c r="V9514" s="1703"/>
      <c r="X9514" s="1703"/>
    </row>
    <row r="9515" spans="15:24" x14ac:dyDescent="0.55000000000000004">
      <c r="O9515" s="1703"/>
      <c r="V9515" s="1703"/>
      <c r="X9515" s="1703"/>
    </row>
    <row r="9516" spans="15:24" x14ac:dyDescent="0.55000000000000004">
      <c r="O9516" s="1703"/>
      <c r="V9516" s="1703"/>
      <c r="X9516" s="1703"/>
    </row>
    <row r="9517" spans="15:24" x14ac:dyDescent="0.55000000000000004">
      <c r="O9517" s="1703"/>
      <c r="V9517" s="1703"/>
      <c r="X9517" s="1703"/>
    </row>
    <row r="9518" spans="15:24" x14ac:dyDescent="0.55000000000000004">
      <c r="O9518" s="1703"/>
      <c r="V9518" s="1703"/>
      <c r="X9518" s="1703"/>
    </row>
    <row r="9519" spans="15:24" x14ac:dyDescent="0.55000000000000004">
      <c r="O9519" s="1703"/>
      <c r="V9519" s="1703"/>
      <c r="X9519" s="1703"/>
    </row>
    <row r="9520" spans="15:24" x14ac:dyDescent="0.55000000000000004">
      <c r="O9520" s="1703"/>
      <c r="V9520" s="1703"/>
      <c r="X9520" s="1703"/>
    </row>
    <row r="9521" spans="15:24" x14ac:dyDescent="0.55000000000000004">
      <c r="O9521" s="1703"/>
      <c r="V9521" s="1703"/>
      <c r="X9521" s="1703"/>
    </row>
    <row r="9522" spans="15:24" x14ac:dyDescent="0.55000000000000004">
      <c r="O9522" s="1703"/>
      <c r="V9522" s="1703"/>
      <c r="X9522" s="1703"/>
    </row>
    <row r="9523" spans="15:24" x14ac:dyDescent="0.55000000000000004">
      <c r="O9523" s="1703"/>
      <c r="V9523" s="1703"/>
      <c r="X9523" s="1703"/>
    </row>
    <row r="9524" spans="15:24" x14ac:dyDescent="0.55000000000000004">
      <c r="O9524" s="1703"/>
      <c r="V9524" s="1703"/>
      <c r="X9524" s="1703"/>
    </row>
    <row r="9525" spans="15:24" x14ac:dyDescent="0.55000000000000004">
      <c r="O9525" s="1703"/>
      <c r="V9525" s="1703"/>
      <c r="X9525" s="1703"/>
    </row>
    <row r="9526" spans="15:24" x14ac:dyDescent="0.55000000000000004">
      <c r="O9526" s="1703"/>
      <c r="V9526" s="1703"/>
      <c r="X9526" s="1703"/>
    </row>
    <row r="9527" spans="15:24" x14ac:dyDescent="0.55000000000000004">
      <c r="O9527" s="1703"/>
      <c r="V9527" s="1703"/>
      <c r="X9527" s="1703"/>
    </row>
    <row r="9528" spans="15:24" x14ac:dyDescent="0.55000000000000004">
      <c r="O9528" s="1703"/>
      <c r="V9528" s="1703"/>
      <c r="X9528" s="1703"/>
    </row>
    <row r="9529" spans="15:24" x14ac:dyDescent="0.55000000000000004">
      <c r="O9529" s="1703"/>
      <c r="V9529" s="1703"/>
      <c r="X9529" s="1703"/>
    </row>
    <row r="9530" spans="15:24" x14ac:dyDescent="0.55000000000000004">
      <c r="O9530" s="1703"/>
      <c r="V9530" s="1703"/>
      <c r="X9530" s="1703"/>
    </row>
    <row r="9531" spans="15:24" x14ac:dyDescent="0.55000000000000004">
      <c r="O9531" s="1703"/>
      <c r="V9531" s="1703"/>
      <c r="X9531" s="1703"/>
    </row>
    <row r="9532" spans="15:24" x14ac:dyDescent="0.55000000000000004">
      <c r="O9532" s="1703"/>
      <c r="V9532" s="1703"/>
      <c r="X9532" s="1703"/>
    </row>
    <row r="9533" spans="15:24" x14ac:dyDescent="0.55000000000000004">
      <c r="O9533" s="1703"/>
      <c r="V9533" s="1703"/>
      <c r="X9533" s="1703"/>
    </row>
    <row r="9534" spans="15:24" x14ac:dyDescent="0.55000000000000004">
      <c r="O9534" s="1703"/>
      <c r="V9534" s="1703"/>
      <c r="X9534" s="1703"/>
    </row>
    <row r="9535" spans="15:24" x14ac:dyDescent="0.55000000000000004">
      <c r="O9535" s="1703"/>
      <c r="V9535" s="1703"/>
      <c r="X9535" s="1703"/>
    </row>
    <row r="9536" spans="15:24" x14ac:dyDescent="0.55000000000000004">
      <c r="O9536" s="1703"/>
      <c r="V9536" s="1703"/>
      <c r="X9536" s="1703"/>
    </row>
    <row r="9537" spans="15:24" x14ac:dyDescent="0.55000000000000004">
      <c r="O9537" s="1703"/>
      <c r="V9537" s="1703"/>
      <c r="X9537" s="1703"/>
    </row>
    <row r="9538" spans="15:24" x14ac:dyDescent="0.55000000000000004">
      <c r="O9538" s="1703"/>
      <c r="V9538" s="1703"/>
      <c r="X9538" s="1703"/>
    </row>
    <row r="9539" spans="15:24" x14ac:dyDescent="0.55000000000000004">
      <c r="O9539" s="1703"/>
      <c r="V9539" s="1703"/>
      <c r="X9539" s="1703"/>
    </row>
    <row r="9540" spans="15:24" x14ac:dyDescent="0.55000000000000004">
      <c r="O9540" s="1703"/>
      <c r="V9540" s="1703"/>
      <c r="X9540" s="1703"/>
    </row>
    <row r="9541" spans="15:24" x14ac:dyDescent="0.55000000000000004">
      <c r="O9541" s="1703"/>
      <c r="V9541" s="1703"/>
      <c r="X9541" s="1703"/>
    </row>
    <row r="9542" spans="15:24" x14ac:dyDescent="0.55000000000000004">
      <c r="O9542" s="1703"/>
      <c r="V9542" s="1703"/>
      <c r="X9542" s="1703"/>
    </row>
    <row r="9543" spans="15:24" x14ac:dyDescent="0.55000000000000004">
      <c r="O9543" s="1703"/>
      <c r="V9543" s="1703"/>
      <c r="X9543" s="1703"/>
    </row>
    <row r="9544" spans="15:24" x14ac:dyDescent="0.55000000000000004">
      <c r="O9544" s="1703"/>
      <c r="V9544" s="1703"/>
      <c r="X9544" s="1703"/>
    </row>
    <row r="9545" spans="15:24" x14ac:dyDescent="0.55000000000000004">
      <c r="O9545" s="1703"/>
      <c r="V9545" s="1703"/>
      <c r="X9545" s="1703"/>
    </row>
    <row r="9546" spans="15:24" x14ac:dyDescent="0.55000000000000004">
      <c r="O9546" s="1703"/>
      <c r="V9546" s="1703"/>
      <c r="X9546" s="1703"/>
    </row>
    <row r="9547" spans="15:24" x14ac:dyDescent="0.55000000000000004">
      <c r="O9547" s="1703"/>
      <c r="V9547" s="1703"/>
      <c r="X9547" s="1703"/>
    </row>
    <row r="9548" spans="15:24" x14ac:dyDescent="0.55000000000000004">
      <c r="O9548" s="1703"/>
      <c r="V9548" s="1703"/>
      <c r="X9548" s="1703"/>
    </row>
    <row r="9549" spans="15:24" x14ac:dyDescent="0.55000000000000004">
      <c r="O9549" s="1703"/>
      <c r="V9549" s="1703"/>
      <c r="X9549" s="1703"/>
    </row>
    <row r="9550" spans="15:24" x14ac:dyDescent="0.55000000000000004">
      <c r="O9550" s="1703"/>
      <c r="V9550" s="1703"/>
      <c r="X9550" s="1703"/>
    </row>
    <row r="9551" spans="15:24" x14ac:dyDescent="0.55000000000000004">
      <c r="O9551" s="1703"/>
      <c r="V9551" s="1703"/>
      <c r="X9551" s="1703"/>
    </row>
    <row r="9552" spans="15:24" x14ac:dyDescent="0.55000000000000004">
      <c r="O9552" s="1703"/>
      <c r="V9552" s="1703"/>
      <c r="X9552" s="1703"/>
    </row>
    <row r="9553" spans="15:24" x14ac:dyDescent="0.55000000000000004">
      <c r="O9553" s="1703"/>
      <c r="V9553" s="1703"/>
      <c r="X9553" s="1703"/>
    </row>
    <row r="9554" spans="15:24" x14ac:dyDescent="0.55000000000000004">
      <c r="O9554" s="1703"/>
      <c r="V9554" s="1703"/>
      <c r="X9554" s="1703"/>
    </row>
    <row r="9555" spans="15:24" x14ac:dyDescent="0.55000000000000004">
      <c r="O9555" s="1703"/>
      <c r="V9555" s="1703"/>
      <c r="X9555" s="1703"/>
    </row>
    <row r="9556" spans="15:24" x14ac:dyDescent="0.55000000000000004">
      <c r="O9556" s="1703"/>
      <c r="V9556" s="1703"/>
      <c r="X9556" s="1703"/>
    </row>
    <row r="9557" spans="15:24" x14ac:dyDescent="0.55000000000000004">
      <c r="O9557" s="1703"/>
      <c r="V9557" s="1703"/>
      <c r="X9557" s="1703"/>
    </row>
    <row r="9558" spans="15:24" x14ac:dyDescent="0.55000000000000004">
      <c r="O9558" s="1703"/>
      <c r="V9558" s="1703"/>
      <c r="X9558" s="1703"/>
    </row>
    <row r="9559" spans="15:24" x14ac:dyDescent="0.55000000000000004">
      <c r="O9559" s="1703"/>
      <c r="V9559" s="1703"/>
      <c r="X9559" s="1703"/>
    </row>
    <row r="9560" spans="15:24" x14ac:dyDescent="0.55000000000000004">
      <c r="O9560" s="1703"/>
      <c r="V9560" s="1703"/>
      <c r="X9560" s="1703"/>
    </row>
    <row r="9561" spans="15:24" x14ac:dyDescent="0.55000000000000004">
      <c r="O9561" s="1703"/>
      <c r="V9561" s="1703"/>
      <c r="X9561" s="1703"/>
    </row>
    <row r="9562" spans="15:24" x14ac:dyDescent="0.55000000000000004">
      <c r="O9562" s="1703"/>
      <c r="V9562" s="1703"/>
      <c r="X9562" s="1703"/>
    </row>
    <row r="9563" spans="15:24" x14ac:dyDescent="0.55000000000000004">
      <c r="O9563" s="1703"/>
      <c r="V9563" s="1703"/>
      <c r="X9563" s="1703"/>
    </row>
    <row r="9564" spans="15:24" x14ac:dyDescent="0.55000000000000004">
      <c r="O9564" s="1703"/>
      <c r="V9564" s="1703"/>
      <c r="X9564" s="1703"/>
    </row>
    <row r="9565" spans="15:24" x14ac:dyDescent="0.55000000000000004">
      <c r="O9565" s="1703"/>
      <c r="V9565" s="1703"/>
      <c r="X9565" s="1703"/>
    </row>
    <row r="9566" spans="15:24" x14ac:dyDescent="0.55000000000000004">
      <c r="O9566" s="1703"/>
      <c r="V9566" s="1703"/>
      <c r="X9566" s="1703"/>
    </row>
    <row r="9567" spans="15:24" x14ac:dyDescent="0.55000000000000004">
      <c r="O9567" s="1703"/>
      <c r="V9567" s="1703"/>
      <c r="X9567" s="1703"/>
    </row>
    <row r="9568" spans="15:24" x14ac:dyDescent="0.55000000000000004">
      <c r="O9568" s="1703"/>
      <c r="V9568" s="1703"/>
      <c r="X9568" s="1703"/>
    </row>
    <row r="9569" spans="15:24" x14ac:dyDescent="0.55000000000000004">
      <c r="O9569" s="1703"/>
      <c r="V9569" s="1703"/>
      <c r="X9569" s="1703"/>
    </row>
    <row r="9570" spans="15:24" x14ac:dyDescent="0.55000000000000004">
      <c r="O9570" s="1703"/>
      <c r="V9570" s="1703"/>
      <c r="X9570" s="1703"/>
    </row>
    <row r="9571" spans="15:24" x14ac:dyDescent="0.55000000000000004">
      <c r="O9571" s="1703"/>
      <c r="V9571" s="1703"/>
      <c r="X9571" s="1703"/>
    </row>
    <row r="9572" spans="15:24" x14ac:dyDescent="0.55000000000000004">
      <c r="O9572" s="1703"/>
      <c r="V9572" s="1703"/>
      <c r="X9572" s="1703"/>
    </row>
    <row r="9573" spans="15:24" x14ac:dyDescent="0.55000000000000004">
      <c r="O9573" s="1703"/>
      <c r="V9573" s="1703"/>
      <c r="X9573" s="1703"/>
    </row>
    <row r="9574" spans="15:24" x14ac:dyDescent="0.55000000000000004">
      <c r="O9574" s="1703"/>
      <c r="V9574" s="1703"/>
      <c r="X9574" s="1703"/>
    </row>
    <row r="9575" spans="15:24" x14ac:dyDescent="0.55000000000000004">
      <c r="O9575" s="1703"/>
      <c r="V9575" s="1703"/>
      <c r="X9575" s="1703"/>
    </row>
    <row r="9576" spans="15:24" x14ac:dyDescent="0.55000000000000004">
      <c r="O9576" s="1703"/>
      <c r="V9576" s="1703"/>
      <c r="X9576" s="1703"/>
    </row>
    <row r="9577" spans="15:24" x14ac:dyDescent="0.55000000000000004">
      <c r="O9577" s="1703"/>
      <c r="V9577" s="1703"/>
      <c r="X9577" s="1703"/>
    </row>
    <row r="9578" spans="15:24" x14ac:dyDescent="0.55000000000000004">
      <c r="O9578" s="1703"/>
      <c r="V9578" s="1703"/>
      <c r="X9578" s="1703"/>
    </row>
    <row r="9579" spans="15:24" x14ac:dyDescent="0.55000000000000004">
      <c r="O9579" s="1703"/>
      <c r="V9579" s="1703"/>
      <c r="X9579" s="1703"/>
    </row>
    <row r="9580" spans="15:24" x14ac:dyDescent="0.55000000000000004">
      <c r="O9580" s="1703"/>
      <c r="V9580" s="1703"/>
      <c r="X9580" s="1703"/>
    </row>
    <row r="9581" spans="15:24" x14ac:dyDescent="0.55000000000000004">
      <c r="O9581" s="1703"/>
      <c r="V9581" s="1703"/>
      <c r="X9581" s="1703"/>
    </row>
    <row r="9582" spans="15:24" x14ac:dyDescent="0.55000000000000004">
      <c r="O9582" s="1703"/>
      <c r="V9582" s="1703"/>
      <c r="X9582" s="1703"/>
    </row>
    <row r="9583" spans="15:24" x14ac:dyDescent="0.55000000000000004">
      <c r="O9583" s="1703"/>
      <c r="V9583" s="1703"/>
      <c r="X9583" s="1703"/>
    </row>
    <row r="9584" spans="15:24" x14ac:dyDescent="0.55000000000000004">
      <c r="O9584" s="1703"/>
      <c r="V9584" s="1703"/>
      <c r="X9584" s="1703"/>
    </row>
    <row r="9585" spans="15:24" x14ac:dyDescent="0.55000000000000004">
      <c r="O9585" s="1703"/>
      <c r="V9585" s="1703"/>
      <c r="X9585" s="1703"/>
    </row>
    <row r="9586" spans="15:24" x14ac:dyDescent="0.55000000000000004">
      <c r="O9586" s="1703"/>
      <c r="V9586" s="1703"/>
      <c r="X9586" s="1703"/>
    </row>
    <row r="9587" spans="15:24" x14ac:dyDescent="0.55000000000000004">
      <c r="O9587" s="1703"/>
      <c r="V9587" s="1703"/>
      <c r="X9587" s="1703"/>
    </row>
    <row r="9588" spans="15:24" x14ac:dyDescent="0.55000000000000004">
      <c r="O9588" s="1703"/>
      <c r="V9588" s="1703"/>
      <c r="X9588" s="1703"/>
    </row>
    <row r="9589" spans="15:24" x14ac:dyDescent="0.55000000000000004">
      <c r="O9589" s="1703"/>
      <c r="V9589" s="1703"/>
      <c r="X9589" s="1703"/>
    </row>
    <row r="9590" spans="15:24" x14ac:dyDescent="0.55000000000000004">
      <c r="O9590" s="1703"/>
      <c r="V9590" s="1703"/>
      <c r="X9590" s="1703"/>
    </row>
    <row r="9591" spans="15:24" x14ac:dyDescent="0.55000000000000004">
      <c r="O9591" s="1703"/>
      <c r="V9591" s="1703"/>
      <c r="X9591" s="1703"/>
    </row>
    <row r="9592" spans="15:24" x14ac:dyDescent="0.55000000000000004">
      <c r="O9592" s="1703"/>
      <c r="V9592" s="1703"/>
      <c r="X9592" s="1703"/>
    </row>
    <row r="9593" spans="15:24" x14ac:dyDescent="0.55000000000000004">
      <c r="O9593" s="1703"/>
      <c r="V9593" s="1703"/>
      <c r="X9593" s="1703"/>
    </row>
    <row r="9594" spans="15:24" x14ac:dyDescent="0.55000000000000004">
      <c r="O9594" s="1703"/>
      <c r="V9594" s="1703"/>
      <c r="X9594" s="1703"/>
    </row>
    <row r="9595" spans="15:24" x14ac:dyDescent="0.55000000000000004">
      <c r="O9595" s="1703"/>
      <c r="V9595" s="1703"/>
      <c r="X9595" s="1703"/>
    </row>
    <row r="9596" spans="15:24" x14ac:dyDescent="0.55000000000000004">
      <c r="O9596" s="1703"/>
      <c r="V9596" s="1703"/>
      <c r="X9596" s="1703"/>
    </row>
    <row r="9597" spans="15:24" x14ac:dyDescent="0.55000000000000004">
      <c r="O9597" s="1703"/>
      <c r="V9597" s="1703"/>
      <c r="X9597" s="1703"/>
    </row>
    <row r="9598" spans="15:24" x14ac:dyDescent="0.55000000000000004">
      <c r="O9598" s="1703"/>
      <c r="V9598" s="1703"/>
      <c r="X9598" s="1703"/>
    </row>
    <row r="9599" spans="15:24" x14ac:dyDescent="0.55000000000000004">
      <c r="O9599" s="1703"/>
      <c r="V9599" s="1703"/>
      <c r="X9599" s="1703"/>
    </row>
    <row r="9600" spans="15:24" x14ac:dyDescent="0.55000000000000004">
      <c r="O9600" s="1703"/>
      <c r="V9600" s="1703"/>
      <c r="X9600" s="1703"/>
    </row>
    <row r="9601" spans="15:24" x14ac:dyDescent="0.55000000000000004">
      <c r="O9601" s="1703"/>
      <c r="V9601" s="1703"/>
      <c r="X9601" s="1703"/>
    </row>
    <row r="9602" spans="15:24" x14ac:dyDescent="0.55000000000000004">
      <c r="O9602" s="1703"/>
      <c r="V9602" s="1703"/>
      <c r="X9602" s="1703"/>
    </row>
    <row r="9603" spans="15:24" x14ac:dyDescent="0.55000000000000004">
      <c r="O9603" s="1703"/>
      <c r="V9603" s="1703"/>
      <c r="X9603" s="1703"/>
    </row>
    <row r="9604" spans="15:24" x14ac:dyDescent="0.55000000000000004">
      <c r="O9604" s="1703"/>
      <c r="V9604" s="1703"/>
      <c r="X9604" s="1703"/>
    </row>
    <row r="9605" spans="15:24" x14ac:dyDescent="0.55000000000000004">
      <c r="O9605" s="1703"/>
      <c r="V9605" s="1703"/>
      <c r="X9605" s="1703"/>
    </row>
    <row r="9606" spans="15:24" x14ac:dyDescent="0.55000000000000004">
      <c r="O9606" s="1703"/>
      <c r="V9606" s="1703"/>
      <c r="X9606" s="1703"/>
    </row>
    <row r="9607" spans="15:24" x14ac:dyDescent="0.55000000000000004">
      <c r="O9607" s="1703"/>
      <c r="V9607" s="1703"/>
      <c r="X9607" s="1703"/>
    </row>
    <row r="9608" spans="15:24" x14ac:dyDescent="0.55000000000000004">
      <c r="O9608" s="1703"/>
      <c r="V9608" s="1703"/>
      <c r="X9608" s="1703"/>
    </row>
    <row r="9609" spans="15:24" x14ac:dyDescent="0.55000000000000004">
      <c r="O9609" s="1703"/>
      <c r="V9609" s="1703"/>
      <c r="X9609" s="1703"/>
    </row>
    <row r="9610" spans="15:24" x14ac:dyDescent="0.55000000000000004">
      <c r="O9610" s="1703"/>
      <c r="V9610" s="1703"/>
      <c r="X9610" s="1703"/>
    </row>
    <row r="9611" spans="15:24" x14ac:dyDescent="0.55000000000000004">
      <c r="O9611" s="1703"/>
      <c r="V9611" s="1703"/>
      <c r="X9611" s="1703"/>
    </row>
    <row r="9612" spans="15:24" x14ac:dyDescent="0.55000000000000004">
      <c r="O9612" s="1703"/>
      <c r="V9612" s="1703"/>
      <c r="X9612" s="1703"/>
    </row>
    <row r="9613" spans="15:24" x14ac:dyDescent="0.55000000000000004">
      <c r="O9613" s="1703"/>
      <c r="V9613" s="1703"/>
      <c r="X9613" s="1703"/>
    </row>
    <row r="9614" spans="15:24" x14ac:dyDescent="0.55000000000000004">
      <c r="O9614" s="1703"/>
      <c r="V9614" s="1703"/>
      <c r="X9614" s="1703"/>
    </row>
    <row r="9615" spans="15:24" x14ac:dyDescent="0.55000000000000004">
      <c r="O9615" s="1703"/>
      <c r="V9615" s="1703"/>
      <c r="X9615" s="1703"/>
    </row>
    <row r="9616" spans="15:24" x14ac:dyDescent="0.55000000000000004">
      <c r="O9616" s="1703"/>
      <c r="V9616" s="1703"/>
      <c r="X9616" s="1703"/>
    </row>
    <row r="9617" spans="15:24" x14ac:dyDescent="0.55000000000000004">
      <c r="O9617" s="1703"/>
      <c r="V9617" s="1703"/>
      <c r="X9617" s="1703"/>
    </row>
    <row r="9618" spans="15:24" x14ac:dyDescent="0.55000000000000004">
      <c r="O9618" s="1703"/>
      <c r="V9618" s="1703"/>
      <c r="X9618" s="1703"/>
    </row>
    <row r="9619" spans="15:24" x14ac:dyDescent="0.55000000000000004">
      <c r="O9619" s="1703"/>
      <c r="V9619" s="1703"/>
      <c r="X9619" s="1703"/>
    </row>
    <row r="9620" spans="15:24" x14ac:dyDescent="0.55000000000000004">
      <c r="O9620" s="1703"/>
      <c r="V9620" s="1703"/>
      <c r="X9620" s="1703"/>
    </row>
    <row r="9621" spans="15:24" x14ac:dyDescent="0.55000000000000004">
      <c r="O9621" s="1703"/>
      <c r="V9621" s="1703"/>
      <c r="X9621" s="1703"/>
    </row>
    <row r="9622" spans="15:24" x14ac:dyDescent="0.55000000000000004">
      <c r="O9622" s="1703"/>
      <c r="V9622" s="1703"/>
      <c r="X9622" s="1703"/>
    </row>
    <row r="9623" spans="15:24" x14ac:dyDescent="0.55000000000000004">
      <c r="O9623" s="1703"/>
      <c r="V9623" s="1703"/>
      <c r="X9623" s="1703"/>
    </row>
    <row r="9624" spans="15:24" x14ac:dyDescent="0.55000000000000004">
      <c r="O9624" s="1703"/>
      <c r="V9624" s="1703"/>
      <c r="X9624" s="1703"/>
    </row>
    <row r="9625" spans="15:24" x14ac:dyDescent="0.55000000000000004">
      <c r="O9625" s="1703"/>
      <c r="V9625" s="1703"/>
      <c r="X9625" s="1703"/>
    </row>
    <row r="9626" spans="15:24" x14ac:dyDescent="0.55000000000000004">
      <c r="O9626" s="1703"/>
      <c r="V9626" s="1703"/>
      <c r="X9626" s="1703"/>
    </row>
    <row r="9627" spans="15:24" x14ac:dyDescent="0.55000000000000004">
      <c r="O9627" s="1703"/>
      <c r="V9627" s="1703"/>
      <c r="X9627" s="1703"/>
    </row>
    <row r="9628" spans="15:24" x14ac:dyDescent="0.55000000000000004">
      <c r="O9628" s="1703"/>
      <c r="V9628" s="1703"/>
      <c r="X9628" s="1703"/>
    </row>
    <row r="9629" spans="15:24" x14ac:dyDescent="0.55000000000000004">
      <c r="O9629" s="1703"/>
      <c r="V9629" s="1703"/>
      <c r="X9629" s="1703"/>
    </row>
    <row r="9630" spans="15:24" x14ac:dyDescent="0.55000000000000004">
      <c r="O9630" s="1703"/>
      <c r="V9630" s="1703"/>
      <c r="X9630" s="1703"/>
    </row>
    <row r="9631" spans="15:24" x14ac:dyDescent="0.55000000000000004">
      <c r="O9631" s="1703"/>
      <c r="V9631" s="1703"/>
      <c r="X9631" s="1703"/>
    </row>
    <row r="9632" spans="15:24" x14ac:dyDescent="0.55000000000000004">
      <c r="O9632" s="1703"/>
      <c r="V9632" s="1703"/>
      <c r="X9632" s="1703"/>
    </row>
    <row r="9633" spans="15:24" x14ac:dyDescent="0.55000000000000004">
      <c r="O9633" s="1703"/>
      <c r="V9633" s="1703"/>
      <c r="X9633" s="1703"/>
    </row>
    <row r="9634" spans="15:24" x14ac:dyDescent="0.55000000000000004">
      <c r="O9634" s="1703"/>
      <c r="V9634" s="1703"/>
      <c r="X9634" s="1703"/>
    </row>
    <row r="9635" spans="15:24" x14ac:dyDescent="0.55000000000000004">
      <c r="O9635" s="1703"/>
      <c r="V9635" s="1703"/>
      <c r="X9635" s="1703"/>
    </row>
    <row r="9636" spans="15:24" x14ac:dyDescent="0.55000000000000004">
      <c r="O9636" s="1703"/>
      <c r="V9636" s="1703"/>
      <c r="X9636" s="1703"/>
    </row>
    <row r="9637" spans="15:24" x14ac:dyDescent="0.55000000000000004">
      <c r="O9637" s="1703"/>
      <c r="V9637" s="1703"/>
      <c r="X9637" s="1703"/>
    </row>
    <row r="9638" spans="15:24" x14ac:dyDescent="0.55000000000000004">
      <c r="O9638" s="1703"/>
      <c r="V9638" s="1703"/>
      <c r="X9638" s="1703"/>
    </row>
    <row r="9639" spans="15:24" x14ac:dyDescent="0.55000000000000004">
      <c r="O9639" s="1703"/>
      <c r="V9639" s="1703"/>
      <c r="X9639" s="1703"/>
    </row>
    <row r="9640" spans="15:24" x14ac:dyDescent="0.55000000000000004">
      <c r="O9640" s="1703"/>
      <c r="V9640" s="1703"/>
      <c r="X9640" s="1703"/>
    </row>
    <row r="9641" spans="15:24" x14ac:dyDescent="0.55000000000000004">
      <c r="O9641" s="1703"/>
      <c r="V9641" s="1703"/>
      <c r="X9641" s="1703"/>
    </row>
    <row r="9642" spans="15:24" x14ac:dyDescent="0.55000000000000004">
      <c r="O9642" s="1703"/>
      <c r="V9642" s="1703"/>
      <c r="X9642" s="1703"/>
    </row>
    <row r="9643" spans="15:24" x14ac:dyDescent="0.55000000000000004">
      <c r="O9643" s="1703"/>
      <c r="V9643" s="1703"/>
      <c r="X9643" s="1703"/>
    </row>
    <row r="9644" spans="15:24" x14ac:dyDescent="0.55000000000000004">
      <c r="O9644" s="1703"/>
      <c r="V9644" s="1703"/>
      <c r="X9644" s="1703"/>
    </row>
    <row r="9645" spans="15:24" x14ac:dyDescent="0.55000000000000004">
      <c r="O9645" s="1703"/>
      <c r="V9645" s="1703"/>
      <c r="X9645" s="1703"/>
    </row>
    <row r="9646" spans="15:24" x14ac:dyDescent="0.55000000000000004">
      <c r="O9646" s="1703"/>
      <c r="V9646" s="1703"/>
      <c r="X9646" s="1703"/>
    </row>
    <row r="9647" spans="15:24" x14ac:dyDescent="0.55000000000000004">
      <c r="O9647" s="1703"/>
      <c r="V9647" s="1703"/>
      <c r="X9647" s="1703"/>
    </row>
    <row r="9648" spans="15:24" x14ac:dyDescent="0.55000000000000004">
      <c r="O9648" s="1703"/>
      <c r="V9648" s="1703"/>
      <c r="X9648" s="1703"/>
    </row>
    <row r="9649" spans="15:24" x14ac:dyDescent="0.55000000000000004">
      <c r="O9649" s="1703"/>
      <c r="V9649" s="1703"/>
      <c r="X9649" s="1703"/>
    </row>
    <row r="9650" spans="15:24" x14ac:dyDescent="0.55000000000000004">
      <c r="O9650" s="1703"/>
      <c r="V9650" s="1703"/>
      <c r="X9650" s="1703"/>
    </row>
    <row r="9651" spans="15:24" x14ac:dyDescent="0.55000000000000004">
      <c r="O9651" s="1703"/>
      <c r="V9651" s="1703"/>
      <c r="X9651" s="1703"/>
    </row>
    <row r="9652" spans="15:24" x14ac:dyDescent="0.55000000000000004">
      <c r="O9652" s="1703"/>
      <c r="V9652" s="1703"/>
      <c r="X9652" s="1703"/>
    </row>
    <row r="9653" spans="15:24" x14ac:dyDescent="0.55000000000000004">
      <c r="O9653" s="1703"/>
      <c r="V9653" s="1703"/>
      <c r="X9653" s="1703"/>
    </row>
    <row r="9654" spans="15:24" x14ac:dyDescent="0.55000000000000004">
      <c r="O9654" s="1703"/>
      <c r="V9654" s="1703"/>
      <c r="X9654" s="1703"/>
    </row>
    <row r="9655" spans="15:24" x14ac:dyDescent="0.55000000000000004">
      <c r="O9655" s="1703"/>
      <c r="V9655" s="1703"/>
      <c r="X9655" s="1703"/>
    </row>
    <row r="9656" spans="15:24" x14ac:dyDescent="0.55000000000000004">
      <c r="O9656" s="1703"/>
      <c r="V9656" s="1703"/>
      <c r="X9656" s="1703"/>
    </row>
    <row r="9657" spans="15:24" x14ac:dyDescent="0.55000000000000004">
      <c r="O9657" s="1703"/>
      <c r="V9657" s="1703"/>
      <c r="X9657" s="1703"/>
    </row>
    <row r="9658" spans="15:24" x14ac:dyDescent="0.55000000000000004">
      <c r="O9658" s="1703"/>
      <c r="V9658" s="1703"/>
      <c r="X9658" s="1703"/>
    </row>
    <row r="9659" spans="15:24" x14ac:dyDescent="0.55000000000000004">
      <c r="O9659" s="1703"/>
      <c r="V9659" s="1703"/>
      <c r="X9659" s="1703"/>
    </row>
    <row r="9660" spans="15:24" x14ac:dyDescent="0.55000000000000004">
      <c r="O9660" s="1703"/>
      <c r="V9660" s="1703"/>
      <c r="X9660" s="1703"/>
    </row>
    <row r="9661" spans="15:24" x14ac:dyDescent="0.55000000000000004">
      <c r="O9661" s="1703"/>
      <c r="V9661" s="1703"/>
      <c r="X9661" s="1703"/>
    </row>
    <row r="9662" spans="15:24" x14ac:dyDescent="0.55000000000000004">
      <c r="O9662" s="1703"/>
      <c r="V9662" s="1703"/>
      <c r="X9662" s="1703"/>
    </row>
    <row r="9663" spans="15:24" x14ac:dyDescent="0.55000000000000004">
      <c r="O9663" s="1703"/>
      <c r="V9663" s="1703"/>
      <c r="X9663" s="1703"/>
    </row>
    <row r="9664" spans="15:24" x14ac:dyDescent="0.55000000000000004">
      <c r="O9664" s="1703"/>
      <c r="V9664" s="1703"/>
      <c r="X9664" s="1703"/>
    </row>
    <row r="9665" spans="15:24" x14ac:dyDescent="0.55000000000000004">
      <c r="O9665" s="1703"/>
      <c r="V9665" s="1703"/>
      <c r="X9665" s="1703"/>
    </row>
    <row r="9666" spans="15:24" x14ac:dyDescent="0.55000000000000004">
      <c r="O9666" s="1703"/>
      <c r="V9666" s="1703"/>
      <c r="X9666" s="1703"/>
    </row>
    <row r="9667" spans="15:24" x14ac:dyDescent="0.55000000000000004">
      <c r="O9667" s="1703"/>
      <c r="V9667" s="1703"/>
      <c r="X9667" s="1703"/>
    </row>
    <row r="9668" spans="15:24" x14ac:dyDescent="0.55000000000000004">
      <c r="O9668" s="1703"/>
      <c r="V9668" s="1703"/>
      <c r="X9668" s="1703"/>
    </row>
    <row r="9669" spans="15:24" x14ac:dyDescent="0.55000000000000004">
      <c r="O9669" s="1703"/>
      <c r="V9669" s="1703"/>
      <c r="X9669" s="1703"/>
    </row>
    <row r="9670" spans="15:24" x14ac:dyDescent="0.55000000000000004">
      <c r="O9670" s="1703"/>
      <c r="V9670" s="1703"/>
      <c r="X9670" s="1703"/>
    </row>
    <row r="9671" spans="15:24" x14ac:dyDescent="0.55000000000000004">
      <c r="O9671" s="1703"/>
      <c r="V9671" s="1703"/>
      <c r="X9671" s="1703"/>
    </row>
    <row r="9672" spans="15:24" x14ac:dyDescent="0.55000000000000004">
      <c r="O9672" s="1703"/>
      <c r="V9672" s="1703"/>
      <c r="X9672" s="1703"/>
    </row>
    <row r="9673" spans="15:24" x14ac:dyDescent="0.55000000000000004">
      <c r="O9673" s="1703"/>
      <c r="V9673" s="1703"/>
      <c r="X9673" s="1703"/>
    </row>
    <row r="9674" spans="15:24" x14ac:dyDescent="0.55000000000000004">
      <c r="O9674" s="1703"/>
      <c r="V9674" s="1703"/>
      <c r="X9674" s="1703"/>
    </row>
    <row r="9675" spans="15:24" x14ac:dyDescent="0.55000000000000004">
      <c r="O9675" s="1703"/>
      <c r="V9675" s="1703"/>
      <c r="X9675" s="1703"/>
    </row>
    <row r="9676" spans="15:24" x14ac:dyDescent="0.55000000000000004">
      <c r="O9676" s="1703"/>
      <c r="V9676" s="1703"/>
      <c r="X9676" s="1703"/>
    </row>
    <row r="9677" spans="15:24" x14ac:dyDescent="0.55000000000000004">
      <c r="O9677" s="1703"/>
      <c r="V9677" s="1703"/>
      <c r="X9677" s="1703"/>
    </row>
    <row r="9678" spans="15:24" x14ac:dyDescent="0.55000000000000004">
      <c r="O9678" s="1703"/>
      <c r="V9678" s="1703"/>
      <c r="X9678" s="1703"/>
    </row>
    <row r="9679" spans="15:24" x14ac:dyDescent="0.55000000000000004">
      <c r="O9679" s="1703"/>
      <c r="V9679" s="1703"/>
      <c r="X9679" s="1703"/>
    </row>
    <row r="9680" spans="15:24" x14ac:dyDescent="0.55000000000000004">
      <c r="O9680" s="1703"/>
      <c r="V9680" s="1703"/>
      <c r="X9680" s="1703"/>
    </row>
    <row r="9681" spans="15:24" x14ac:dyDescent="0.55000000000000004">
      <c r="O9681" s="1703"/>
      <c r="V9681" s="1703"/>
      <c r="X9681" s="1703"/>
    </row>
    <row r="9682" spans="15:24" x14ac:dyDescent="0.55000000000000004">
      <c r="O9682" s="1703"/>
      <c r="V9682" s="1703"/>
      <c r="X9682" s="1703"/>
    </row>
    <row r="9683" spans="15:24" x14ac:dyDescent="0.55000000000000004">
      <c r="O9683" s="1703"/>
      <c r="V9683" s="1703"/>
      <c r="X9683" s="1703"/>
    </row>
    <row r="9684" spans="15:24" x14ac:dyDescent="0.55000000000000004">
      <c r="O9684" s="1703"/>
      <c r="V9684" s="1703"/>
      <c r="X9684" s="1703"/>
    </row>
    <row r="9685" spans="15:24" x14ac:dyDescent="0.55000000000000004">
      <c r="O9685" s="1703"/>
      <c r="V9685" s="1703"/>
      <c r="X9685" s="1703"/>
    </row>
    <row r="9686" spans="15:24" x14ac:dyDescent="0.55000000000000004">
      <c r="O9686" s="1703"/>
      <c r="V9686" s="1703"/>
      <c r="X9686" s="1703"/>
    </row>
    <row r="9687" spans="15:24" x14ac:dyDescent="0.55000000000000004">
      <c r="O9687" s="1703"/>
      <c r="V9687" s="1703"/>
      <c r="X9687" s="1703"/>
    </row>
    <row r="9688" spans="15:24" x14ac:dyDescent="0.55000000000000004">
      <c r="O9688" s="1703"/>
      <c r="V9688" s="1703"/>
      <c r="X9688" s="1703"/>
    </row>
    <row r="9689" spans="15:24" x14ac:dyDescent="0.55000000000000004">
      <c r="O9689" s="1703"/>
      <c r="V9689" s="1703"/>
      <c r="X9689" s="1703"/>
    </row>
    <row r="9690" spans="15:24" x14ac:dyDescent="0.55000000000000004">
      <c r="O9690" s="1703"/>
      <c r="V9690" s="1703"/>
      <c r="X9690" s="1703"/>
    </row>
    <row r="9691" spans="15:24" x14ac:dyDescent="0.55000000000000004">
      <c r="O9691" s="1703"/>
      <c r="V9691" s="1703"/>
      <c r="X9691" s="1703"/>
    </row>
    <row r="9692" spans="15:24" x14ac:dyDescent="0.55000000000000004">
      <c r="O9692" s="1703"/>
      <c r="V9692" s="1703"/>
      <c r="X9692" s="1703"/>
    </row>
    <row r="9693" spans="15:24" x14ac:dyDescent="0.55000000000000004">
      <c r="O9693" s="1703"/>
      <c r="V9693" s="1703"/>
      <c r="X9693" s="1703"/>
    </row>
    <row r="9694" spans="15:24" x14ac:dyDescent="0.55000000000000004">
      <c r="O9694" s="1703"/>
      <c r="V9694" s="1703"/>
      <c r="X9694" s="1703"/>
    </row>
    <row r="9695" spans="15:24" x14ac:dyDescent="0.55000000000000004">
      <c r="O9695" s="1703"/>
      <c r="V9695" s="1703"/>
      <c r="X9695" s="1703"/>
    </row>
    <row r="9696" spans="15:24" x14ac:dyDescent="0.55000000000000004">
      <c r="O9696" s="1703"/>
      <c r="V9696" s="1703"/>
      <c r="X9696" s="1703"/>
    </row>
    <row r="9697" spans="15:24" x14ac:dyDescent="0.55000000000000004">
      <c r="O9697" s="1703"/>
      <c r="V9697" s="1703"/>
      <c r="X9697" s="1703"/>
    </row>
    <row r="9698" spans="15:24" x14ac:dyDescent="0.55000000000000004">
      <c r="O9698" s="1703"/>
      <c r="V9698" s="1703"/>
      <c r="X9698" s="1703"/>
    </row>
    <row r="9699" spans="15:24" x14ac:dyDescent="0.55000000000000004">
      <c r="O9699" s="1703"/>
      <c r="V9699" s="1703"/>
      <c r="X9699" s="1703"/>
    </row>
    <row r="9700" spans="15:24" x14ac:dyDescent="0.55000000000000004">
      <c r="O9700" s="1703"/>
      <c r="V9700" s="1703"/>
      <c r="X9700" s="1703"/>
    </row>
    <row r="9701" spans="15:24" x14ac:dyDescent="0.55000000000000004">
      <c r="O9701" s="1703"/>
      <c r="V9701" s="1703"/>
      <c r="X9701" s="1703"/>
    </row>
    <row r="9702" spans="15:24" x14ac:dyDescent="0.55000000000000004">
      <c r="O9702" s="1703"/>
      <c r="V9702" s="1703"/>
      <c r="X9702" s="1703"/>
    </row>
    <row r="9703" spans="15:24" x14ac:dyDescent="0.55000000000000004">
      <c r="O9703" s="1703"/>
      <c r="V9703" s="1703"/>
      <c r="X9703" s="1703"/>
    </row>
    <row r="9704" spans="15:24" x14ac:dyDescent="0.55000000000000004">
      <c r="O9704" s="1703"/>
      <c r="V9704" s="1703"/>
      <c r="X9704" s="1703"/>
    </row>
    <row r="9705" spans="15:24" x14ac:dyDescent="0.55000000000000004">
      <c r="O9705" s="1703"/>
      <c r="V9705" s="1703"/>
      <c r="X9705" s="1703"/>
    </row>
    <row r="9706" spans="15:24" x14ac:dyDescent="0.55000000000000004">
      <c r="O9706" s="1703"/>
      <c r="V9706" s="1703"/>
      <c r="X9706" s="1703"/>
    </row>
    <row r="9707" spans="15:24" x14ac:dyDescent="0.55000000000000004">
      <c r="O9707" s="1703"/>
      <c r="V9707" s="1703"/>
      <c r="X9707" s="1703"/>
    </row>
    <row r="9708" spans="15:24" x14ac:dyDescent="0.55000000000000004">
      <c r="O9708" s="1703"/>
      <c r="V9708" s="1703"/>
      <c r="X9708" s="1703"/>
    </row>
    <row r="9709" spans="15:24" x14ac:dyDescent="0.55000000000000004">
      <c r="O9709" s="1703"/>
      <c r="V9709" s="1703"/>
      <c r="X9709" s="1703"/>
    </row>
    <row r="9710" spans="15:24" x14ac:dyDescent="0.55000000000000004">
      <c r="O9710" s="1703"/>
      <c r="V9710" s="1703"/>
      <c r="X9710" s="1703"/>
    </row>
    <row r="9711" spans="15:24" x14ac:dyDescent="0.55000000000000004">
      <c r="O9711" s="1703"/>
      <c r="V9711" s="1703"/>
      <c r="X9711" s="1703"/>
    </row>
    <row r="9712" spans="15:24" x14ac:dyDescent="0.55000000000000004">
      <c r="O9712" s="1703"/>
      <c r="V9712" s="1703"/>
      <c r="X9712" s="1703"/>
    </row>
    <row r="9713" spans="15:24" x14ac:dyDescent="0.55000000000000004">
      <c r="O9713" s="1703"/>
      <c r="V9713" s="1703"/>
      <c r="X9713" s="1703"/>
    </row>
    <row r="9714" spans="15:24" x14ac:dyDescent="0.55000000000000004">
      <c r="O9714" s="1703"/>
      <c r="V9714" s="1703"/>
      <c r="X9714" s="1703"/>
    </row>
    <row r="9715" spans="15:24" x14ac:dyDescent="0.55000000000000004">
      <c r="O9715" s="1703"/>
      <c r="V9715" s="1703"/>
      <c r="X9715" s="1703"/>
    </row>
    <row r="9716" spans="15:24" x14ac:dyDescent="0.55000000000000004">
      <c r="O9716" s="1703"/>
      <c r="V9716" s="1703"/>
      <c r="X9716" s="1703"/>
    </row>
    <row r="9717" spans="15:24" x14ac:dyDescent="0.55000000000000004">
      <c r="O9717" s="1703"/>
      <c r="V9717" s="1703"/>
      <c r="X9717" s="1703"/>
    </row>
    <row r="9718" spans="15:24" x14ac:dyDescent="0.55000000000000004">
      <c r="O9718" s="1703"/>
      <c r="V9718" s="1703"/>
      <c r="X9718" s="1703"/>
    </row>
    <row r="9719" spans="15:24" x14ac:dyDescent="0.55000000000000004">
      <c r="O9719" s="1703"/>
      <c r="V9719" s="1703"/>
      <c r="X9719" s="1703"/>
    </row>
    <row r="9720" spans="15:24" x14ac:dyDescent="0.55000000000000004">
      <c r="O9720" s="1703"/>
      <c r="V9720" s="1703"/>
      <c r="X9720" s="1703"/>
    </row>
    <row r="9721" spans="15:24" x14ac:dyDescent="0.55000000000000004">
      <c r="O9721" s="1703"/>
      <c r="V9721" s="1703"/>
      <c r="X9721" s="1703"/>
    </row>
    <row r="9722" spans="15:24" x14ac:dyDescent="0.55000000000000004">
      <c r="O9722" s="1703"/>
      <c r="V9722" s="1703"/>
      <c r="X9722" s="1703"/>
    </row>
    <row r="9723" spans="15:24" x14ac:dyDescent="0.55000000000000004">
      <c r="O9723" s="1703"/>
      <c r="V9723" s="1703"/>
      <c r="X9723" s="1703"/>
    </row>
    <row r="9724" spans="15:24" x14ac:dyDescent="0.55000000000000004">
      <c r="O9724" s="1703"/>
      <c r="V9724" s="1703"/>
      <c r="X9724" s="1703"/>
    </row>
    <row r="9725" spans="15:24" x14ac:dyDescent="0.55000000000000004">
      <c r="O9725" s="1703"/>
      <c r="V9725" s="1703"/>
      <c r="X9725" s="1703"/>
    </row>
    <row r="9726" spans="15:24" x14ac:dyDescent="0.55000000000000004">
      <c r="O9726" s="1703"/>
      <c r="V9726" s="1703"/>
      <c r="X9726" s="1703"/>
    </row>
    <row r="9727" spans="15:24" x14ac:dyDescent="0.55000000000000004">
      <c r="O9727" s="1703"/>
      <c r="V9727" s="1703"/>
      <c r="X9727" s="1703"/>
    </row>
    <row r="9728" spans="15:24" x14ac:dyDescent="0.55000000000000004">
      <c r="O9728" s="1703"/>
      <c r="V9728" s="1703"/>
      <c r="X9728" s="1703"/>
    </row>
    <row r="9729" spans="15:24" x14ac:dyDescent="0.55000000000000004">
      <c r="O9729" s="1703"/>
      <c r="V9729" s="1703"/>
      <c r="X9729" s="1703"/>
    </row>
    <row r="9730" spans="15:24" x14ac:dyDescent="0.55000000000000004">
      <c r="O9730" s="1703"/>
      <c r="V9730" s="1703"/>
      <c r="X9730" s="1703"/>
    </row>
    <row r="9731" spans="15:24" x14ac:dyDescent="0.55000000000000004">
      <c r="O9731" s="1703"/>
      <c r="V9731" s="1703"/>
      <c r="X9731" s="1703"/>
    </row>
    <row r="9732" spans="15:24" x14ac:dyDescent="0.55000000000000004">
      <c r="O9732" s="1703"/>
      <c r="V9732" s="1703"/>
      <c r="X9732" s="1703"/>
    </row>
    <row r="9733" spans="15:24" x14ac:dyDescent="0.55000000000000004">
      <c r="O9733" s="1703"/>
      <c r="V9733" s="1703"/>
      <c r="X9733" s="1703"/>
    </row>
    <row r="9734" spans="15:24" x14ac:dyDescent="0.55000000000000004">
      <c r="O9734" s="1703"/>
      <c r="V9734" s="1703"/>
      <c r="X9734" s="1703"/>
    </row>
    <row r="9735" spans="15:24" x14ac:dyDescent="0.55000000000000004">
      <c r="O9735" s="1703"/>
      <c r="V9735" s="1703"/>
      <c r="X9735" s="1703"/>
    </row>
    <row r="9736" spans="15:24" x14ac:dyDescent="0.55000000000000004">
      <c r="O9736" s="1703"/>
      <c r="V9736" s="1703"/>
      <c r="X9736" s="1703"/>
    </row>
    <row r="9737" spans="15:24" x14ac:dyDescent="0.55000000000000004">
      <c r="O9737" s="1703"/>
      <c r="V9737" s="1703"/>
      <c r="X9737" s="1703"/>
    </row>
    <row r="9738" spans="15:24" x14ac:dyDescent="0.55000000000000004">
      <c r="O9738" s="1703"/>
      <c r="V9738" s="1703"/>
      <c r="X9738" s="1703"/>
    </row>
    <row r="9739" spans="15:24" x14ac:dyDescent="0.55000000000000004">
      <c r="O9739" s="1703"/>
      <c r="V9739" s="1703"/>
      <c r="X9739" s="1703"/>
    </row>
    <row r="9740" spans="15:24" x14ac:dyDescent="0.55000000000000004">
      <c r="O9740" s="1703"/>
      <c r="V9740" s="1703"/>
      <c r="X9740" s="1703"/>
    </row>
    <row r="9741" spans="15:24" x14ac:dyDescent="0.55000000000000004">
      <c r="O9741" s="1703"/>
      <c r="V9741" s="1703"/>
      <c r="X9741" s="1703"/>
    </row>
    <row r="9742" spans="15:24" x14ac:dyDescent="0.55000000000000004">
      <c r="O9742" s="1703"/>
      <c r="V9742" s="1703"/>
      <c r="X9742" s="1703"/>
    </row>
    <row r="9743" spans="15:24" x14ac:dyDescent="0.55000000000000004">
      <c r="O9743" s="1703"/>
      <c r="V9743" s="1703"/>
      <c r="X9743" s="1703"/>
    </row>
    <row r="9744" spans="15:24" x14ac:dyDescent="0.55000000000000004">
      <c r="O9744" s="1703"/>
      <c r="V9744" s="1703"/>
      <c r="X9744" s="1703"/>
    </row>
    <row r="9745" spans="15:24" x14ac:dyDescent="0.55000000000000004">
      <c r="O9745" s="1703"/>
      <c r="V9745" s="1703"/>
      <c r="X9745" s="1703"/>
    </row>
    <row r="9746" spans="15:24" x14ac:dyDescent="0.55000000000000004">
      <c r="O9746" s="1703"/>
      <c r="V9746" s="1703"/>
      <c r="X9746" s="1703"/>
    </row>
    <row r="9747" spans="15:24" x14ac:dyDescent="0.55000000000000004">
      <c r="O9747" s="1703"/>
      <c r="V9747" s="1703"/>
      <c r="X9747" s="1703"/>
    </row>
    <row r="9748" spans="15:24" x14ac:dyDescent="0.55000000000000004">
      <c r="O9748" s="1703"/>
      <c r="V9748" s="1703"/>
      <c r="X9748" s="1703"/>
    </row>
    <row r="9749" spans="15:24" x14ac:dyDescent="0.55000000000000004">
      <c r="O9749" s="1703"/>
      <c r="V9749" s="1703"/>
      <c r="X9749" s="1703"/>
    </row>
    <row r="9750" spans="15:24" x14ac:dyDescent="0.55000000000000004">
      <c r="O9750" s="1703"/>
      <c r="V9750" s="1703"/>
      <c r="X9750" s="1703"/>
    </row>
    <row r="9751" spans="15:24" x14ac:dyDescent="0.55000000000000004">
      <c r="O9751" s="1703"/>
      <c r="V9751" s="1703"/>
      <c r="X9751" s="1703"/>
    </row>
    <row r="9752" spans="15:24" x14ac:dyDescent="0.55000000000000004">
      <c r="O9752" s="1703"/>
      <c r="V9752" s="1703"/>
      <c r="X9752" s="1703"/>
    </row>
    <row r="9753" spans="15:24" x14ac:dyDescent="0.55000000000000004">
      <c r="O9753" s="1703"/>
      <c r="V9753" s="1703"/>
      <c r="X9753" s="1703"/>
    </row>
    <row r="9754" spans="15:24" x14ac:dyDescent="0.55000000000000004">
      <c r="O9754" s="1703"/>
      <c r="V9754" s="1703"/>
      <c r="X9754" s="1703"/>
    </row>
    <row r="9755" spans="15:24" x14ac:dyDescent="0.55000000000000004">
      <c r="O9755" s="1703"/>
      <c r="V9755" s="1703"/>
      <c r="X9755" s="1703"/>
    </row>
    <row r="9756" spans="15:24" x14ac:dyDescent="0.55000000000000004">
      <c r="O9756" s="1703"/>
      <c r="V9756" s="1703"/>
      <c r="X9756" s="1703"/>
    </row>
    <row r="9757" spans="15:24" x14ac:dyDescent="0.55000000000000004">
      <c r="O9757" s="1703"/>
      <c r="V9757" s="1703"/>
      <c r="X9757" s="1703"/>
    </row>
    <row r="9758" spans="15:24" x14ac:dyDescent="0.55000000000000004">
      <c r="O9758" s="1703"/>
      <c r="V9758" s="1703"/>
      <c r="X9758" s="1703"/>
    </row>
    <row r="9759" spans="15:24" x14ac:dyDescent="0.55000000000000004">
      <c r="O9759" s="1703"/>
      <c r="V9759" s="1703"/>
      <c r="X9759" s="1703"/>
    </row>
    <row r="9760" spans="15:24" x14ac:dyDescent="0.55000000000000004">
      <c r="O9760" s="1703"/>
      <c r="V9760" s="1703"/>
      <c r="X9760" s="1703"/>
    </row>
    <row r="9761" spans="15:24" x14ac:dyDescent="0.55000000000000004">
      <c r="O9761" s="1703"/>
      <c r="V9761" s="1703"/>
      <c r="X9761" s="1703"/>
    </row>
    <row r="9762" spans="15:24" x14ac:dyDescent="0.55000000000000004">
      <c r="O9762" s="1703"/>
      <c r="V9762" s="1703"/>
      <c r="X9762" s="1703"/>
    </row>
    <row r="9763" spans="15:24" x14ac:dyDescent="0.55000000000000004">
      <c r="O9763" s="1703"/>
      <c r="V9763" s="1703"/>
      <c r="X9763" s="1703"/>
    </row>
    <row r="9764" spans="15:24" x14ac:dyDescent="0.55000000000000004">
      <c r="O9764" s="1703"/>
      <c r="V9764" s="1703"/>
      <c r="X9764" s="1703"/>
    </row>
    <row r="9765" spans="15:24" x14ac:dyDescent="0.55000000000000004">
      <c r="O9765" s="1703"/>
      <c r="V9765" s="1703"/>
      <c r="X9765" s="1703"/>
    </row>
    <row r="9766" spans="15:24" x14ac:dyDescent="0.55000000000000004">
      <c r="O9766" s="1703"/>
      <c r="V9766" s="1703"/>
      <c r="X9766" s="1703"/>
    </row>
    <row r="9767" spans="15:24" x14ac:dyDescent="0.55000000000000004">
      <c r="O9767" s="1703"/>
      <c r="V9767" s="1703"/>
      <c r="X9767" s="1703"/>
    </row>
    <row r="9768" spans="15:24" x14ac:dyDescent="0.55000000000000004">
      <c r="O9768" s="1703"/>
      <c r="V9768" s="1703"/>
      <c r="X9768" s="1703"/>
    </row>
    <row r="9769" spans="15:24" x14ac:dyDescent="0.55000000000000004">
      <c r="O9769" s="1703"/>
      <c r="V9769" s="1703"/>
      <c r="X9769" s="1703"/>
    </row>
    <row r="9770" spans="15:24" x14ac:dyDescent="0.55000000000000004">
      <c r="O9770" s="1703"/>
      <c r="V9770" s="1703"/>
      <c r="X9770" s="1703"/>
    </row>
    <row r="9771" spans="15:24" x14ac:dyDescent="0.55000000000000004">
      <c r="O9771" s="1703"/>
      <c r="V9771" s="1703"/>
      <c r="X9771" s="1703"/>
    </row>
    <row r="9772" spans="15:24" x14ac:dyDescent="0.55000000000000004">
      <c r="O9772" s="1703"/>
      <c r="V9772" s="1703"/>
      <c r="X9772" s="1703"/>
    </row>
    <row r="9773" spans="15:24" x14ac:dyDescent="0.55000000000000004">
      <c r="O9773" s="1703"/>
      <c r="V9773" s="1703"/>
      <c r="X9773" s="1703"/>
    </row>
    <row r="9774" spans="15:24" x14ac:dyDescent="0.55000000000000004">
      <c r="O9774" s="1703"/>
      <c r="V9774" s="1703"/>
      <c r="X9774" s="1703"/>
    </row>
    <row r="9775" spans="15:24" x14ac:dyDescent="0.55000000000000004">
      <c r="O9775" s="1703"/>
      <c r="V9775" s="1703"/>
      <c r="X9775" s="1703"/>
    </row>
    <row r="9776" spans="15:24" x14ac:dyDescent="0.55000000000000004">
      <c r="O9776" s="1703"/>
      <c r="V9776" s="1703"/>
      <c r="X9776" s="1703"/>
    </row>
    <row r="9777" spans="15:24" x14ac:dyDescent="0.55000000000000004">
      <c r="O9777" s="1703"/>
      <c r="V9777" s="1703"/>
      <c r="X9777" s="1703"/>
    </row>
    <row r="9778" spans="15:24" x14ac:dyDescent="0.55000000000000004">
      <c r="O9778" s="1703"/>
      <c r="V9778" s="1703"/>
      <c r="X9778" s="1703"/>
    </row>
    <row r="9779" spans="15:24" x14ac:dyDescent="0.55000000000000004">
      <c r="O9779" s="1703"/>
      <c r="V9779" s="1703"/>
      <c r="X9779" s="1703"/>
    </row>
    <row r="9780" spans="15:24" x14ac:dyDescent="0.55000000000000004">
      <c r="O9780" s="1703"/>
      <c r="V9780" s="1703"/>
      <c r="X9780" s="1703"/>
    </row>
    <row r="9781" spans="15:24" x14ac:dyDescent="0.55000000000000004">
      <c r="O9781" s="1703"/>
      <c r="V9781" s="1703"/>
      <c r="X9781" s="1703"/>
    </row>
    <row r="9782" spans="15:24" x14ac:dyDescent="0.55000000000000004">
      <c r="O9782" s="1703"/>
      <c r="V9782" s="1703"/>
      <c r="X9782" s="1703"/>
    </row>
    <row r="9783" spans="15:24" x14ac:dyDescent="0.55000000000000004">
      <c r="O9783" s="1703"/>
      <c r="V9783" s="1703"/>
      <c r="X9783" s="1703"/>
    </row>
    <row r="9784" spans="15:24" x14ac:dyDescent="0.55000000000000004">
      <c r="O9784" s="1703"/>
      <c r="V9784" s="1703"/>
      <c r="X9784" s="1703"/>
    </row>
    <row r="9785" spans="15:24" x14ac:dyDescent="0.55000000000000004">
      <c r="O9785" s="1703"/>
      <c r="V9785" s="1703"/>
      <c r="X9785" s="1703"/>
    </row>
    <row r="9786" spans="15:24" x14ac:dyDescent="0.55000000000000004">
      <c r="O9786" s="1703"/>
      <c r="V9786" s="1703"/>
      <c r="X9786" s="1703"/>
    </row>
    <row r="9787" spans="15:24" x14ac:dyDescent="0.55000000000000004">
      <c r="O9787" s="1703"/>
      <c r="V9787" s="1703"/>
      <c r="X9787" s="1703"/>
    </row>
    <row r="9788" spans="15:24" x14ac:dyDescent="0.55000000000000004">
      <c r="O9788" s="1703"/>
      <c r="V9788" s="1703"/>
      <c r="X9788" s="1703"/>
    </row>
    <row r="9789" spans="15:24" x14ac:dyDescent="0.55000000000000004">
      <c r="O9789" s="1703"/>
      <c r="V9789" s="1703"/>
      <c r="X9789" s="1703"/>
    </row>
    <row r="9790" spans="15:24" x14ac:dyDescent="0.55000000000000004">
      <c r="O9790" s="1703"/>
      <c r="V9790" s="1703"/>
      <c r="X9790" s="1703"/>
    </row>
    <row r="9791" spans="15:24" x14ac:dyDescent="0.55000000000000004">
      <c r="O9791" s="1703"/>
      <c r="V9791" s="1703"/>
      <c r="X9791" s="1703"/>
    </row>
    <row r="9792" spans="15:24" x14ac:dyDescent="0.55000000000000004">
      <c r="O9792" s="1703"/>
      <c r="V9792" s="1703"/>
      <c r="X9792" s="1703"/>
    </row>
    <row r="9793" spans="15:24" x14ac:dyDescent="0.55000000000000004">
      <c r="O9793" s="1703"/>
      <c r="V9793" s="1703"/>
      <c r="X9793" s="1703"/>
    </row>
    <row r="9794" spans="15:24" x14ac:dyDescent="0.55000000000000004">
      <c r="O9794" s="1703"/>
      <c r="V9794" s="1703"/>
      <c r="X9794" s="1703"/>
    </row>
    <row r="9795" spans="15:24" x14ac:dyDescent="0.55000000000000004">
      <c r="O9795" s="1703"/>
      <c r="V9795" s="1703"/>
      <c r="X9795" s="1703"/>
    </row>
    <row r="9796" spans="15:24" x14ac:dyDescent="0.55000000000000004">
      <c r="O9796" s="1703"/>
      <c r="V9796" s="1703"/>
      <c r="X9796" s="1703"/>
    </row>
    <row r="9797" spans="15:24" x14ac:dyDescent="0.55000000000000004">
      <c r="O9797" s="1703"/>
      <c r="V9797" s="1703"/>
      <c r="X9797" s="1703"/>
    </row>
    <row r="9798" spans="15:24" x14ac:dyDescent="0.55000000000000004">
      <c r="O9798" s="1703"/>
      <c r="V9798" s="1703"/>
      <c r="X9798" s="1703"/>
    </row>
    <row r="9799" spans="15:24" x14ac:dyDescent="0.55000000000000004">
      <c r="O9799" s="1703"/>
      <c r="V9799" s="1703"/>
      <c r="X9799" s="1703"/>
    </row>
    <row r="9800" spans="15:24" x14ac:dyDescent="0.55000000000000004">
      <c r="O9800" s="1703"/>
      <c r="V9800" s="1703"/>
      <c r="X9800" s="1703"/>
    </row>
    <row r="9801" spans="15:24" x14ac:dyDescent="0.55000000000000004">
      <c r="O9801" s="1703"/>
      <c r="V9801" s="1703"/>
      <c r="X9801" s="1703"/>
    </row>
    <row r="9802" spans="15:24" x14ac:dyDescent="0.55000000000000004">
      <c r="O9802" s="1703"/>
      <c r="V9802" s="1703"/>
      <c r="X9802" s="1703"/>
    </row>
    <row r="9803" spans="15:24" x14ac:dyDescent="0.55000000000000004">
      <c r="O9803" s="1703"/>
      <c r="V9803" s="1703"/>
      <c r="X9803" s="1703"/>
    </row>
    <row r="9804" spans="15:24" x14ac:dyDescent="0.55000000000000004">
      <c r="O9804" s="1703"/>
      <c r="V9804" s="1703"/>
      <c r="X9804" s="1703"/>
    </row>
    <row r="9805" spans="15:24" x14ac:dyDescent="0.55000000000000004">
      <c r="O9805" s="1703"/>
      <c r="V9805" s="1703"/>
      <c r="X9805" s="1703"/>
    </row>
    <row r="9806" spans="15:24" x14ac:dyDescent="0.55000000000000004">
      <c r="O9806" s="1703"/>
      <c r="V9806" s="1703"/>
      <c r="X9806" s="1703"/>
    </row>
    <row r="9807" spans="15:24" x14ac:dyDescent="0.55000000000000004">
      <c r="O9807" s="1703"/>
      <c r="V9807" s="1703"/>
      <c r="X9807" s="1703"/>
    </row>
    <row r="9808" spans="15:24" x14ac:dyDescent="0.55000000000000004">
      <c r="O9808" s="1703"/>
      <c r="V9808" s="1703"/>
      <c r="X9808" s="1703"/>
    </row>
    <row r="9809" spans="15:24" x14ac:dyDescent="0.55000000000000004">
      <c r="O9809" s="1703"/>
      <c r="V9809" s="1703"/>
      <c r="X9809" s="1703"/>
    </row>
    <row r="9810" spans="15:24" x14ac:dyDescent="0.55000000000000004">
      <c r="O9810" s="1703"/>
      <c r="V9810" s="1703"/>
      <c r="X9810" s="1703"/>
    </row>
    <row r="9811" spans="15:24" x14ac:dyDescent="0.55000000000000004">
      <c r="O9811" s="1703"/>
      <c r="V9811" s="1703"/>
      <c r="X9811" s="1703"/>
    </row>
    <row r="9812" spans="15:24" x14ac:dyDescent="0.55000000000000004">
      <c r="O9812" s="1703"/>
      <c r="V9812" s="1703"/>
      <c r="X9812" s="1703"/>
    </row>
    <row r="9813" spans="15:24" x14ac:dyDescent="0.55000000000000004">
      <c r="O9813" s="1703"/>
      <c r="V9813" s="1703"/>
      <c r="X9813" s="1703"/>
    </row>
    <row r="9814" spans="15:24" x14ac:dyDescent="0.55000000000000004">
      <c r="O9814" s="1703"/>
      <c r="V9814" s="1703"/>
      <c r="X9814" s="1703"/>
    </row>
    <row r="9815" spans="15:24" x14ac:dyDescent="0.55000000000000004">
      <c r="O9815" s="1703"/>
      <c r="V9815" s="1703"/>
      <c r="X9815" s="1703"/>
    </row>
    <row r="9816" spans="15:24" x14ac:dyDescent="0.55000000000000004">
      <c r="O9816" s="1703"/>
      <c r="V9816" s="1703"/>
      <c r="X9816" s="1703"/>
    </row>
    <row r="9817" spans="15:24" x14ac:dyDescent="0.55000000000000004">
      <c r="O9817" s="1703"/>
      <c r="V9817" s="1703"/>
      <c r="X9817" s="1703"/>
    </row>
    <row r="9818" spans="15:24" x14ac:dyDescent="0.55000000000000004">
      <c r="O9818" s="1703"/>
      <c r="V9818" s="1703"/>
      <c r="X9818" s="1703"/>
    </row>
    <row r="9819" spans="15:24" x14ac:dyDescent="0.55000000000000004">
      <c r="O9819" s="1703"/>
      <c r="V9819" s="1703"/>
      <c r="X9819" s="1703"/>
    </row>
    <row r="9820" spans="15:24" x14ac:dyDescent="0.55000000000000004">
      <c r="O9820" s="1703"/>
      <c r="V9820" s="1703"/>
      <c r="X9820" s="1703"/>
    </row>
    <row r="9821" spans="15:24" x14ac:dyDescent="0.55000000000000004">
      <c r="O9821" s="1703"/>
      <c r="V9821" s="1703"/>
      <c r="X9821" s="1703"/>
    </row>
    <row r="9822" spans="15:24" x14ac:dyDescent="0.55000000000000004">
      <c r="O9822" s="1703"/>
      <c r="V9822" s="1703"/>
      <c r="X9822" s="1703"/>
    </row>
    <row r="9823" spans="15:24" x14ac:dyDescent="0.55000000000000004">
      <c r="O9823" s="1703"/>
      <c r="V9823" s="1703"/>
      <c r="X9823" s="1703"/>
    </row>
    <row r="9824" spans="15:24" x14ac:dyDescent="0.55000000000000004">
      <c r="O9824" s="1703"/>
      <c r="V9824" s="1703"/>
      <c r="X9824" s="1703"/>
    </row>
    <row r="9825" spans="15:24" x14ac:dyDescent="0.55000000000000004">
      <c r="O9825" s="1703"/>
      <c r="V9825" s="1703"/>
      <c r="X9825" s="1703"/>
    </row>
    <row r="9826" spans="15:24" x14ac:dyDescent="0.55000000000000004">
      <c r="O9826" s="1703"/>
      <c r="V9826" s="1703"/>
      <c r="X9826" s="1703"/>
    </row>
    <row r="9827" spans="15:24" x14ac:dyDescent="0.55000000000000004">
      <c r="O9827" s="1703"/>
      <c r="V9827" s="1703"/>
      <c r="X9827" s="1703"/>
    </row>
    <row r="9828" spans="15:24" x14ac:dyDescent="0.55000000000000004">
      <c r="O9828" s="1703"/>
      <c r="V9828" s="1703"/>
      <c r="X9828" s="1703"/>
    </row>
    <row r="9829" spans="15:24" x14ac:dyDescent="0.55000000000000004">
      <c r="O9829" s="1703"/>
      <c r="V9829" s="1703"/>
      <c r="X9829" s="1703"/>
    </row>
    <row r="9830" spans="15:24" x14ac:dyDescent="0.55000000000000004">
      <c r="O9830" s="1703"/>
      <c r="V9830" s="1703"/>
      <c r="X9830" s="1703"/>
    </row>
    <row r="9831" spans="15:24" x14ac:dyDescent="0.55000000000000004">
      <c r="O9831" s="1703"/>
      <c r="V9831" s="1703"/>
      <c r="X9831" s="1703"/>
    </row>
    <row r="9832" spans="15:24" x14ac:dyDescent="0.55000000000000004">
      <c r="O9832" s="1703"/>
      <c r="V9832" s="1703"/>
      <c r="X9832" s="1703"/>
    </row>
    <row r="9833" spans="15:24" x14ac:dyDescent="0.55000000000000004">
      <c r="O9833" s="1703"/>
      <c r="V9833" s="1703"/>
      <c r="X9833" s="1703"/>
    </row>
    <row r="9834" spans="15:24" x14ac:dyDescent="0.55000000000000004">
      <c r="O9834" s="1703"/>
      <c r="V9834" s="1703"/>
      <c r="X9834" s="1703"/>
    </row>
    <row r="9835" spans="15:24" x14ac:dyDescent="0.55000000000000004">
      <c r="O9835" s="1703"/>
      <c r="V9835" s="1703"/>
      <c r="X9835" s="1703"/>
    </row>
    <row r="9836" spans="15:24" x14ac:dyDescent="0.55000000000000004">
      <c r="O9836" s="1703"/>
      <c r="V9836" s="1703"/>
      <c r="X9836" s="1703"/>
    </row>
    <row r="9837" spans="15:24" x14ac:dyDescent="0.55000000000000004">
      <c r="O9837" s="1703"/>
      <c r="V9837" s="1703"/>
      <c r="X9837" s="1703"/>
    </row>
    <row r="9838" spans="15:24" x14ac:dyDescent="0.55000000000000004">
      <c r="O9838" s="1703"/>
      <c r="V9838" s="1703"/>
      <c r="X9838" s="1703"/>
    </row>
    <row r="9839" spans="15:24" x14ac:dyDescent="0.55000000000000004">
      <c r="O9839" s="1703"/>
      <c r="V9839" s="1703"/>
      <c r="X9839" s="1703"/>
    </row>
    <row r="9840" spans="15:24" x14ac:dyDescent="0.55000000000000004">
      <c r="O9840" s="1703"/>
      <c r="V9840" s="1703"/>
      <c r="X9840" s="1703"/>
    </row>
    <row r="9841" spans="15:24" x14ac:dyDescent="0.55000000000000004">
      <c r="O9841" s="1703"/>
      <c r="V9841" s="1703"/>
      <c r="X9841" s="1703"/>
    </row>
    <row r="9842" spans="15:24" x14ac:dyDescent="0.55000000000000004">
      <c r="O9842" s="1703"/>
      <c r="V9842" s="1703"/>
      <c r="X9842" s="1703"/>
    </row>
    <row r="9843" spans="15:24" x14ac:dyDescent="0.55000000000000004">
      <c r="O9843" s="1703"/>
      <c r="V9843" s="1703"/>
      <c r="X9843" s="1703"/>
    </row>
    <row r="9844" spans="15:24" x14ac:dyDescent="0.55000000000000004">
      <c r="O9844" s="1703"/>
      <c r="V9844" s="1703"/>
      <c r="X9844" s="1703"/>
    </row>
    <row r="9845" spans="15:24" x14ac:dyDescent="0.55000000000000004">
      <c r="O9845" s="1703"/>
      <c r="V9845" s="1703"/>
      <c r="X9845" s="1703"/>
    </row>
    <row r="9846" spans="15:24" x14ac:dyDescent="0.55000000000000004">
      <c r="O9846" s="1703"/>
      <c r="V9846" s="1703"/>
      <c r="X9846" s="1703"/>
    </row>
    <row r="9847" spans="15:24" x14ac:dyDescent="0.55000000000000004">
      <c r="O9847" s="1703"/>
      <c r="V9847" s="1703"/>
      <c r="X9847" s="1703"/>
    </row>
    <row r="9848" spans="15:24" x14ac:dyDescent="0.55000000000000004">
      <c r="O9848" s="1703"/>
      <c r="V9848" s="1703"/>
      <c r="X9848" s="1703"/>
    </row>
    <row r="9849" spans="15:24" x14ac:dyDescent="0.55000000000000004">
      <c r="O9849" s="1703"/>
      <c r="V9849" s="1703"/>
      <c r="X9849" s="1703"/>
    </row>
    <row r="9850" spans="15:24" x14ac:dyDescent="0.55000000000000004">
      <c r="O9850" s="1703"/>
      <c r="V9850" s="1703"/>
      <c r="X9850" s="1703"/>
    </row>
    <row r="9851" spans="15:24" x14ac:dyDescent="0.55000000000000004">
      <c r="O9851" s="1703"/>
      <c r="V9851" s="1703"/>
      <c r="X9851" s="1703"/>
    </row>
    <row r="9852" spans="15:24" x14ac:dyDescent="0.55000000000000004">
      <c r="O9852" s="1703"/>
      <c r="V9852" s="1703"/>
      <c r="X9852" s="1703"/>
    </row>
    <row r="9853" spans="15:24" x14ac:dyDescent="0.55000000000000004">
      <c r="O9853" s="1703"/>
      <c r="V9853" s="1703"/>
      <c r="X9853" s="1703"/>
    </row>
    <row r="9854" spans="15:24" x14ac:dyDescent="0.55000000000000004">
      <c r="O9854" s="1703"/>
      <c r="V9854" s="1703"/>
      <c r="X9854" s="1703"/>
    </row>
    <row r="9855" spans="15:24" x14ac:dyDescent="0.55000000000000004">
      <c r="O9855" s="1703"/>
      <c r="V9855" s="1703"/>
      <c r="X9855" s="1703"/>
    </row>
    <row r="9856" spans="15:24" x14ac:dyDescent="0.55000000000000004">
      <c r="O9856" s="1703"/>
      <c r="V9856" s="1703"/>
      <c r="X9856" s="1703"/>
    </row>
    <row r="9857" spans="15:24" x14ac:dyDescent="0.55000000000000004">
      <c r="O9857" s="1703"/>
      <c r="V9857" s="1703"/>
      <c r="X9857" s="1703"/>
    </row>
    <row r="9858" spans="15:24" x14ac:dyDescent="0.55000000000000004">
      <c r="O9858" s="1703"/>
      <c r="V9858" s="1703"/>
      <c r="X9858" s="1703"/>
    </row>
    <row r="9859" spans="15:24" x14ac:dyDescent="0.55000000000000004">
      <c r="O9859" s="1703"/>
      <c r="V9859" s="1703"/>
      <c r="X9859" s="1703"/>
    </row>
    <row r="9860" spans="15:24" x14ac:dyDescent="0.55000000000000004">
      <c r="O9860" s="1703"/>
      <c r="V9860" s="1703"/>
      <c r="X9860" s="1703"/>
    </row>
    <row r="9861" spans="15:24" x14ac:dyDescent="0.55000000000000004">
      <c r="O9861" s="1703"/>
      <c r="V9861" s="1703"/>
      <c r="X9861" s="1703"/>
    </row>
    <row r="9862" spans="15:24" x14ac:dyDescent="0.55000000000000004">
      <c r="O9862" s="1703"/>
      <c r="V9862" s="1703"/>
      <c r="X9862" s="1703"/>
    </row>
    <row r="9863" spans="15:24" x14ac:dyDescent="0.55000000000000004">
      <c r="O9863" s="1703"/>
      <c r="V9863" s="1703"/>
      <c r="X9863" s="1703"/>
    </row>
    <row r="9864" spans="15:24" x14ac:dyDescent="0.55000000000000004">
      <c r="O9864" s="1703"/>
      <c r="V9864" s="1703"/>
      <c r="X9864" s="1703"/>
    </row>
    <row r="9865" spans="15:24" x14ac:dyDescent="0.55000000000000004">
      <c r="O9865" s="1703"/>
      <c r="V9865" s="1703"/>
      <c r="X9865" s="1703"/>
    </row>
    <row r="9866" spans="15:24" x14ac:dyDescent="0.55000000000000004">
      <c r="O9866" s="1703"/>
      <c r="V9866" s="1703"/>
      <c r="X9866" s="1703"/>
    </row>
    <row r="9867" spans="15:24" x14ac:dyDescent="0.55000000000000004">
      <c r="O9867" s="1703"/>
      <c r="V9867" s="1703"/>
      <c r="X9867" s="1703"/>
    </row>
    <row r="9868" spans="15:24" x14ac:dyDescent="0.55000000000000004">
      <c r="O9868" s="1703"/>
      <c r="V9868" s="1703"/>
      <c r="X9868" s="1703"/>
    </row>
    <row r="9869" spans="15:24" x14ac:dyDescent="0.55000000000000004">
      <c r="O9869" s="1703"/>
      <c r="V9869" s="1703"/>
      <c r="X9869" s="1703"/>
    </row>
    <row r="9870" spans="15:24" x14ac:dyDescent="0.55000000000000004">
      <c r="O9870" s="1703"/>
      <c r="V9870" s="1703"/>
      <c r="X9870" s="1703"/>
    </row>
    <row r="9871" spans="15:24" x14ac:dyDescent="0.55000000000000004">
      <c r="O9871" s="1703"/>
      <c r="V9871" s="1703"/>
      <c r="X9871" s="1703"/>
    </row>
    <row r="9872" spans="15:24" x14ac:dyDescent="0.55000000000000004">
      <c r="O9872" s="1703"/>
      <c r="V9872" s="1703"/>
      <c r="X9872" s="1703"/>
    </row>
    <row r="9873" spans="15:24" x14ac:dyDescent="0.55000000000000004">
      <c r="O9873" s="1703"/>
      <c r="V9873" s="1703"/>
      <c r="X9873" s="1703"/>
    </row>
    <row r="9874" spans="15:24" x14ac:dyDescent="0.55000000000000004">
      <c r="O9874" s="1703"/>
      <c r="V9874" s="1703"/>
      <c r="X9874" s="1703"/>
    </row>
    <row r="9875" spans="15:24" x14ac:dyDescent="0.55000000000000004">
      <c r="O9875" s="1703"/>
      <c r="V9875" s="1703"/>
      <c r="X9875" s="1703"/>
    </row>
    <row r="9876" spans="15:24" x14ac:dyDescent="0.55000000000000004">
      <c r="O9876" s="1703"/>
      <c r="V9876" s="1703"/>
      <c r="X9876" s="1703"/>
    </row>
    <row r="9877" spans="15:24" x14ac:dyDescent="0.55000000000000004">
      <c r="O9877" s="1703"/>
      <c r="V9877" s="1703"/>
      <c r="X9877" s="1703"/>
    </row>
    <row r="9878" spans="15:24" x14ac:dyDescent="0.55000000000000004">
      <c r="O9878" s="1703"/>
      <c r="V9878" s="1703"/>
      <c r="X9878" s="1703"/>
    </row>
    <row r="9879" spans="15:24" x14ac:dyDescent="0.55000000000000004">
      <c r="O9879" s="1703"/>
      <c r="V9879" s="1703"/>
      <c r="X9879" s="1703"/>
    </row>
    <row r="9880" spans="15:24" x14ac:dyDescent="0.55000000000000004">
      <c r="O9880" s="1703"/>
      <c r="V9880" s="1703"/>
      <c r="X9880" s="1703"/>
    </row>
    <row r="9881" spans="15:24" x14ac:dyDescent="0.55000000000000004">
      <c r="O9881" s="1703"/>
      <c r="V9881" s="1703"/>
      <c r="X9881" s="1703"/>
    </row>
    <row r="9882" spans="15:24" x14ac:dyDescent="0.55000000000000004">
      <c r="O9882" s="1703"/>
      <c r="V9882" s="1703"/>
      <c r="X9882" s="1703"/>
    </row>
    <row r="9883" spans="15:24" x14ac:dyDescent="0.55000000000000004">
      <c r="O9883" s="1703"/>
      <c r="V9883" s="1703"/>
      <c r="X9883" s="1703"/>
    </row>
    <row r="9884" spans="15:24" x14ac:dyDescent="0.55000000000000004">
      <c r="O9884" s="1703"/>
      <c r="V9884" s="1703"/>
      <c r="X9884" s="1703"/>
    </row>
    <row r="9885" spans="15:24" x14ac:dyDescent="0.55000000000000004">
      <c r="O9885" s="1703"/>
      <c r="V9885" s="1703"/>
      <c r="X9885" s="1703"/>
    </row>
    <row r="9886" spans="15:24" x14ac:dyDescent="0.55000000000000004">
      <c r="O9886" s="1703"/>
      <c r="V9886" s="1703"/>
      <c r="X9886" s="1703"/>
    </row>
    <row r="9887" spans="15:24" x14ac:dyDescent="0.55000000000000004">
      <c r="O9887" s="1703"/>
      <c r="V9887" s="1703"/>
      <c r="X9887" s="1703"/>
    </row>
    <row r="9888" spans="15:24" x14ac:dyDescent="0.55000000000000004">
      <c r="O9888" s="1703"/>
      <c r="V9888" s="1703"/>
      <c r="X9888" s="1703"/>
    </row>
    <row r="9889" spans="15:24" x14ac:dyDescent="0.55000000000000004">
      <c r="O9889" s="1703"/>
      <c r="V9889" s="1703"/>
      <c r="X9889" s="1703"/>
    </row>
    <row r="9890" spans="15:24" x14ac:dyDescent="0.55000000000000004">
      <c r="O9890" s="1703"/>
      <c r="V9890" s="1703"/>
      <c r="X9890" s="1703"/>
    </row>
    <row r="9891" spans="15:24" x14ac:dyDescent="0.55000000000000004">
      <c r="O9891" s="1703"/>
      <c r="V9891" s="1703"/>
      <c r="X9891" s="1703"/>
    </row>
    <row r="9892" spans="15:24" x14ac:dyDescent="0.55000000000000004">
      <c r="O9892" s="1703"/>
      <c r="V9892" s="1703"/>
      <c r="X9892" s="1703"/>
    </row>
    <row r="9893" spans="15:24" x14ac:dyDescent="0.55000000000000004">
      <c r="O9893" s="1703"/>
      <c r="V9893" s="1703"/>
      <c r="X9893" s="1703"/>
    </row>
    <row r="9894" spans="15:24" x14ac:dyDescent="0.55000000000000004">
      <c r="O9894" s="1703"/>
      <c r="V9894" s="1703"/>
      <c r="X9894" s="1703"/>
    </row>
    <row r="9895" spans="15:24" x14ac:dyDescent="0.55000000000000004">
      <c r="O9895" s="1703"/>
      <c r="V9895" s="1703"/>
      <c r="X9895" s="1703"/>
    </row>
    <row r="9896" spans="15:24" x14ac:dyDescent="0.55000000000000004">
      <c r="O9896" s="1703"/>
      <c r="V9896" s="1703"/>
      <c r="X9896" s="1703"/>
    </row>
    <row r="9897" spans="15:24" x14ac:dyDescent="0.55000000000000004">
      <c r="O9897" s="1703"/>
      <c r="V9897" s="1703"/>
      <c r="X9897" s="1703"/>
    </row>
    <row r="9898" spans="15:24" x14ac:dyDescent="0.55000000000000004">
      <c r="O9898" s="1703"/>
      <c r="V9898" s="1703"/>
      <c r="X9898" s="1703"/>
    </row>
    <row r="9899" spans="15:24" x14ac:dyDescent="0.55000000000000004">
      <c r="O9899" s="1703"/>
      <c r="V9899" s="1703"/>
      <c r="X9899" s="1703"/>
    </row>
    <row r="9900" spans="15:24" x14ac:dyDescent="0.55000000000000004">
      <c r="O9900" s="1703"/>
      <c r="V9900" s="1703"/>
      <c r="X9900" s="1703"/>
    </row>
    <row r="9901" spans="15:24" x14ac:dyDescent="0.55000000000000004">
      <c r="O9901" s="1703"/>
      <c r="V9901" s="1703"/>
      <c r="X9901" s="1703"/>
    </row>
    <row r="9902" spans="15:24" x14ac:dyDescent="0.55000000000000004">
      <c r="O9902" s="1703"/>
      <c r="V9902" s="1703"/>
      <c r="X9902" s="1703"/>
    </row>
    <row r="9903" spans="15:24" x14ac:dyDescent="0.55000000000000004">
      <c r="O9903" s="1703"/>
      <c r="V9903" s="1703"/>
      <c r="X9903" s="1703"/>
    </row>
    <row r="9904" spans="15:24" x14ac:dyDescent="0.55000000000000004">
      <c r="O9904" s="1703"/>
      <c r="V9904" s="1703"/>
      <c r="X9904" s="1703"/>
    </row>
    <row r="9905" spans="15:24" x14ac:dyDescent="0.55000000000000004">
      <c r="O9905" s="1703"/>
      <c r="V9905" s="1703"/>
      <c r="X9905" s="1703"/>
    </row>
    <row r="9906" spans="15:24" x14ac:dyDescent="0.55000000000000004">
      <c r="O9906" s="1703"/>
      <c r="V9906" s="1703"/>
      <c r="X9906" s="1703"/>
    </row>
    <row r="9907" spans="15:24" x14ac:dyDescent="0.55000000000000004">
      <c r="O9907" s="1703"/>
      <c r="V9907" s="1703"/>
      <c r="X9907" s="1703"/>
    </row>
    <row r="9908" spans="15:24" x14ac:dyDescent="0.55000000000000004">
      <c r="O9908" s="1703"/>
      <c r="V9908" s="1703"/>
      <c r="X9908" s="1703"/>
    </row>
    <row r="9909" spans="15:24" x14ac:dyDescent="0.55000000000000004">
      <c r="O9909" s="1703"/>
      <c r="V9909" s="1703"/>
      <c r="X9909" s="1703"/>
    </row>
    <row r="9910" spans="15:24" x14ac:dyDescent="0.55000000000000004">
      <c r="O9910" s="1703"/>
      <c r="V9910" s="1703"/>
      <c r="X9910" s="1703"/>
    </row>
    <row r="9911" spans="15:24" x14ac:dyDescent="0.55000000000000004">
      <c r="O9911" s="1703"/>
      <c r="V9911" s="1703"/>
      <c r="X9911" s="1703"/>
    </row>
    <row r="9912" spans="15:24" x14ac:dyDescent="0.55000000000000004">
      <c r="O9912" s="1703"/>
      <c r="V9912" s="1703"/>
      <c r="X9912" s="1703"/>
    </row>
    <row r="9913" spans="15:24" x14ac:dyDescent="0.55000000000000004">
      <c r="O9913" s="1703"/>
      <c r="V9913" s="1703"/>
      <c r="X9913" s="1703"/>
    </row>
    <row r="9914" spans="15:24" x14ac:dyDescent="0.55000000000000004">
      <c r="O9914" s="1703"/>
      <c r="V9914" s="1703"/>
      <c r="X9914" s="1703"/>
    </row>
    <row r="9915" spans="15:24" x14ac:dyDescent="0.55000000000000004">
      <c r="O9915" s="1703"/>
      <c r="V9915" s="1703"/>
      <c r="X9915" s="1703"/>
    </row>
    <row r="9916" spans="15:24" x14ac:dyDescent="0.55000000000000004">
      <c r="O9916" s="1703"/>
      <c r="V9916" s="1703"/>
      <c r="X9916" s="1703"/>
    </row>
    <row r="9917" spans="15:24" x14ac:dyDescent="0.55000000000000004">
      <c r="O9917" s="1703"/>
      <c r="V9917" s="1703"/>
      <c r="X9917" s="1703"/>
    </row>
    <row r="9918" spans="15:24" x14ac:dyDescent="0.55000000000000004">
      <c r="O9918" s="1703"/>
      <c r="V9918" s="1703"/>
      <c r="X9918" s="1703"/>
    </row>
    <row r="9919" spans="15:24" x14ac:dyDescent="0.55000000000000004">
      <c r="O9919" s="1703"/>
      <c r="V9919" s="1703"/>
      <c r="X9919" s="1703"/>
    </row>
    <row r="9920" spans="15:24" x14ac:dyDescent="0.55000000000000004">
      <c r="O9920" s="1703"/>
      <c r="V9920" s="1703"/>
      <c r="X9920" s="1703"/>
    </row>
    <row r="9921" spans="15:24" x14ac:dyDescent="0.55000000000000004">
      <c r="O9921" s="1703"/>
      <c r="V9921" s="1703"/>
      <c r="X9921" s="1703"/>
    </row>
    <row r="9922" spans="15:24" x14ac:dyDescent="0.55000000000000004">
      <c r="O9922" s="1703"/>
      <c r="V9922" s="1703"/>
      <c r="X9922" s="1703"/>
    </row>
    <row r="9923" spans="15:24" x14ac:dyDescent="0.55000000000000004">
      <c r="O9923" s="1703"/>
      <c r="V9923" s="1703"/>
      <c r="X9923" s="1703"/>
    </row>
    <row r="9924" spans="15:24" x14ac:dyDescent="0.55000000000000004">
      <c r="O9924" s="1703"/>
      <c r="V9924" s="1703"/>
      <c r="X9924" s="1703"/>
    </row>
    <row r="9925" spans="15:24" x14ac:dyDescent="0.55000000000000004">
      <c r="O9925" s="1703"/>
      <c r="V9925" s="1703"/>
      <c r="X9925" s="1703"/>
    </row>
    <row r="9926" spans="15:24" x14ac:dyDescent="0.55000000000000004">
      <c r="O9926" s="1703"/>
      <c r="V9926" s="1703"/>
      <c r="X9926" s="1703"/>
    </row>
    <row r="9927" spans="15:24" x14ac:dyDescent="0.55000000000000004">
      <c r="O9927" s="1703"/>
      <c r="V9927" s="1703"/>
      <c r="X9927" s="1703"/>
    </row>
    <row r="9928" spans="15:24" x14ac:dyDescent="0.55000000000000004">
      <c r="O9928" s="1703"/>
      <c r="V9928" s="1703"/>
      <c r="X9928" s="1703"/>
    </row>
    <row r="9929" spans="15:24" x14ac:dyDescent="0.55000000000000004">
      <c r="O9929" s="1703"/>
      <c r="V9929" s="1703"/>
      <c r="X9929" s="1703"/>
    </row>
    <row r="9930" spans="15:24" x14ac:dyDescent="0.55000000000000004">
      <c r="O9930" s="1703"/>
      <c r="V9930" s="1703"/>
      <c r="X9930" s="1703"/>
    </row>
    <row r="9931" spans="15:24" x14ac:dyDescent="0.55000000000000004">
      <c r="O9931" s="1703"/>
      <c r="V9931" s="1703"/>
      <c r="X9931" s="1703"/>
    </row>
    <row r="9932" spans="15:24" x14ac:dyDescent="0.55000000000000004">
      <c r="O9932" s="1703"/>
      <c r="V9932" s="1703"/>
      <c r="X9932" s="1703"/>
    </row>
    <row r="9933" spans="15:24" x14ac:dyDescent="0.55000000000000004">
      <c r="O9933" s="1703"/>
      <c r="V9933" s="1703"/>
      <c r="X9933" s="1703"/>
    </row>
    <row r="9934" spans="15:24" x14ac:dyDescent="0.55000000000000004">
      <c r="O9934" s="1703"/>
      <c r="V9934" s="1703"/>
      <c r="X9934" s="1703"/>
    </row>
    <row r="9935" spans="15:24" x14ac:dyDescent="0.55000000000000004">
      <c r="O9935" s="1703"/>
      <c r="V9935" s="1703"/>
      <c r="X9935" s="1703"/>
    </row>
    <row r="9936" spans="15:24" x14ac:dyDescent="0.55000000000000004">
      <c r="O9936" s="1703"/>
      <c r="V9936" s="1703"/>
      <c r="X9936" s="1703"/>
    </row>
    <row r="9937" spans="15:24" x14ac:dyDescent="0.55000000000000004">
      <c r="O9937" s="1703"/>
      <c r="V9937" s="1703"/>
      <c r="X9937" s="1703"/>
    </row>
    <row r="9938" spans="15:24" x14ac:dyDescent="0.55000000000000004">
      <c r="O9938" s="1703"/>
      <c r="V9938" s="1703"/>
      <c r="X9938" s="1703"/>
    </row>
    <row r="9939" spans="15:24" x14ac:dyDescent="0.55000000000000004">
      <c r="O9939" s="1703"/>
      <c r="V9939" s="1703"/>
      <c r="X9939" s="1703"/>
    </row>
    <row r="9940" spans="15:24" x14ac:dyDescent="0.55000000000000004">
      <c r="O9940" s="1703"/>
      <c r="V9940" s="1703"/>
      <c r="X9940" s="1703"/>
    </row>
    <row r="9941" spans="15:24" x14ac:dyDescent="0.55000000000000004">
      <c r="O9941" s="1703"/>
      <c r="V9941" s="1703"/>
      <c r="X9941" s="1703"/>
    </row>
    <row r="9942" spans="15:24" x14ac:dyDescent="0.55000000000000004">
      <c r="O9942" s="1703"/>
      <c r="V9942" s="1703"/>
      <c r="X9942" s="1703"/>
    </row>
    <row r="9943" spans="15:24" x14ac:dyDescent="0.55000000000000004">
      <c r="O9943" s="1703"/>
      <c r="V9943" s="1703"/>
      <c r="X9943" s="1703"/>
    </row>
    <row r="9944" spans="15:24" x14ac:dyDescent="0.55000000000000004">
      <c r="O9944" s="1703"/>
      <c r="V9944" s="1703"/>
      <c r="X9944" s="1703"/>
    </row>
    <row r="9945" spans="15:24" x14ac:dyDescent="0.55000000000000004">
      <c r="O9945" s="1703"/>
      <c r="V9945" s="1703"/>
      <c r="X9945" s="1703"/>
    </row>
    <row r="9946" spans="15:24" x14ac:dyDescent="0.55000000000000004">
      <c r="O9946" s="1703"/>
      <c r="V9946" s="1703"/>
      <c r="X9946" s="1703"/>
    </row>
    <row r="9947" spans="15:24" x14ac:dyDescent="0.55000000000000004">
      <c r="O9947" s="1703"/>
      <c r="V9947" s="1703"/>
      <c r="X9947" s="1703"/>
    </row>
    <row r="9948" spans="15:24" x14ac:dyDescent="0.55000000000000004">
      <c r="O9948" s="1703"/>
      <c r="V9948" s="1703"/>
      <c r="X9948" s="1703"/>
    </row>
    <row r="9949" spans="15:24" x14ac:dyDescent="0.55000000000000004">
      <c r="O9949" s="1703"/>
      <c r="V9949" s="1703"/>
      <c r="X9949" s="1703"/>
    </row>
    <row r="9950" spans="15:24" x14ac:dyDescent="0.55000000000000004">
      <c r="O9950" s="1703"/>
      <c r="V9950" s="1703"/>
      <c r="X9950" s="1703"/>
    </row>
    <row r="9951" spans="15:24" x14ac:dyDescent="0.55000000000000004">
      <c r="O9951" s="1703"/>
      <c r="V9951" s="1703"/>
      <c r="X9951" s="1703"/>
    </row>
    <row r="9952" spans="15:24" x14ac:dyDescent="0.55000000000000004">
      <c r="O9952" s="1703"/>
      <c r="V9952" s="1703"/>
      <c r="X9952" s="1703"/>
    </row>
    <row r="9953" spans="15:24" x14ac:dyDescent="0.55000000000000004">
      <c r="O9953" s="1703"/>
      <c r="V9953" s="1703"/>
      <c r="X9953" s="1703"/>
    </row>
    <row r="9954" spans="15:24" x14ac:dyDescent="0.55000000000000004">
      <c r="O9954" s="1703"/>
      <c r="V9954" s="1703"/>
      <c r="X9954" s="1703"/>
    </row>
    <row r="9955" spans="15:24" x14ac:dyDescent="0.55000000000000004">
      <c r="O9955" s="1703"/>
      <c r="V9955" s="1703"/>
      <c r="X9955" s="1703"/>
    </row>
    <row r="9956" spans="15:24" x14ac:dyDescent="0.55000000000000004">
      <c r="O9956" s="1703"/>
      <c r="V9956" s="1703"/>
      <c r="X9956" s="1703"/>
    </row>
    <row r="9957" spans="15:24" x14ac:dyDescent="0.55000000000000004">
      <c r="O9957" s="1703"/>
      <c r="V9957" s="1703"/>
      <c r="X9957" s="1703"/>
    </row>
    <row r="9958" spans="15:24" x14ac:dyDescent="0.55000000000000004">
      <c r="O9958" s="1703"/>
      <c r="V9958" s="1703"/>
      <c r="X9958" s="1703"/>
    </row>
    <row r="9959" spans="15:24" x14ac:dyDescent="0.55000000000000004">
      <c r="O9959" s="1703"/>
      <c r="V9959" s="1703"/>
      <c r="X9959" s="1703"/>
    </row>
    <row r="9960" spans="15:24" x14ac:dyDescent="0.55000000000000004">
      <c r="O9960" s="1703"/>
      <c r="V9960" s="1703"/>
      <c r="X9960" s="1703"/>
    </row>
    <row r="9961" spans="15:24" x14ac:dyDescent="0.55000000000000004">
      <c r="O9961" s="1703"/>
      <c r="V9961" s="1703"/>
      <c r="X9961" s="1703"/>
    </row>
    <row r="9962" spans="15:24" x14ac:dyDescent="0.55000000000000004">
      <c r="O9962" s="1703"/>
      <c r="V9962" s="1703"/>
      <c r="X9962" s="1703"/>
    </row>
    <row r="9963" spans="15:24" x14ac:dyDescent="0.55000000000000004">
      <c r="O9963" s="1703"/>
      <c r="V9963" s="1703"/>
      <c r="X9963" s="1703"/>
    </row>
    <row r="9964" spans="15:24" x14ac:dyDescent="0.55000000000000004">
      <c r="O9964" s="1703"/>
      <c r="V9964" s="1703"/>
      <c r="X9964" s="1703"/>
    </row>
    <row r="9965" spans="15:24" x14ac:dyDescent="0.55000000000000004">
      <c r="O9965" s="1703"/>
      <c r="V9965" s="1703"/>
      <c r="X9965" s="1703"/>
    </row>
    <row r="9966" spans="15:24" x14ac:dyDescent="0.55000000000000004">
      <c r="O9966" s="1703"/>
      <c r="V9966" s="1703"/>
      <c r="X9966" s="1703"/>
    </row>
    <row r="9967" spans="15:24" x14ac:dyDescent="0.55000000000000004">
      <c r="O9967" s="1703"/>
      <c r="V9967" s="1703"/>
      <c r="X9967" s="1703"/>
    </row>
    <row r="9968" spans="15:24" x14ac:dyDescent="0.55000000000000004">
      <c r="O9968" s="1703"/>
      <c r="V9968" s="1703"/>
      <c r="X9968" s="1703"/>
    </row>
    <row r="9969" spans="15:24" x14ac:dyDescent="0.55000000000000004">
      <c r="O9969" s="1703"/>
      <c r="V9969" s="1703"/>
      <c r="X9969" s="1703"/>
    </row>
    <row r="9970" spans="15:24" x14ac:dyDescent="0.55000000000000004">
      <c r="O9970" s="1703"/>
      <c r="V9970" s="1703"/>
      <c r="X9970" s="1703"/>
    </row>
    <row r="9971" spans="15:24" x14ac:dyDescent="0.55000000000000004">
      <c r="O9971" s="1703"/>
      <c r="V9971" s="1703"/>
      <c r="X9971" s="1703"/>
    </row>
    <row r="9972" spans="15:24" x14ac:dyDescent="0.55000000000000004">
      <c r="O9972" s="1703"/>
      <c r="V9972" s="1703"/>
      <c r="X9972" s="1703"/>
    </row>
    <row r="9973" spans="15:24" x14ac:dyDescent="0.55000000000000004">
      <c r="O9973" s="1703"/>
      <c r="V9973" s="1703"/>
      <c r="X9973" s="1703"/>
    </row>
    <row r="9974" spans="15:24" x14ac:dyDescent="0.55000000000000004">
      <c r="O9974" s="1703"/>
      <c r="V9974" s="1703"/>
      <c r="X9974" s="1703"/>
    </row>
    <row r="9975" spans="15:24" x14ac:dyDescent="0.55000000000000004">
      <c r="O9975" s="1703"/>
      <c r="V9975" s="1703"/>
      <c r="X9975" s="1703"/>
    </row>
    <row r="9976" spans="15:24" x14ac:dyDescent="0.55000000000000004">
      <c r="O9976" s="1703"/>
      <c r="V9976" s="1703"/>
      <c r="X9976" s="1703"/>
    </row>
    <row r="9977" spans="15:24" x14ac:dyDescent="0.55000000000000004">
      <c r="O9977" s="1703"/>
      <c r="V9977" s="1703"/>
      <c r="X9977" s="1703"/>
    </row>
    <row r="9978" spans="15:24" x14ac:dyDescent="0.55000000000000004">
      <c r="O9978" s="1703"/>
      <c r="V9978" s="1703"/>
      <c r="X9978" s="1703"/>
    </row>
    <row r="9979" spans="15:24" x14ac:dyDescent="0.55000000000000004">
      <c r="O9979" s="1703"/>
      <c r="V9979" s="1703"/>
      <c r="X9979" s="1703"/>
    </row>
    <row r="9980" spans="15:24" x14ac:dyDescent="0.55000000000000004">
      <c r="O9980" s="1703"/>
      <c r="V9980" s="1703"/>
      <c r="X9980" s="1703"/>
    </row>
    <row r="9981" spans="15:24" x14ac:dyDescent="0.55000000000000004">
      <c r="O9981" s="1703"/>
      <c r="V9981" s="1703"/>
      <c r="X9981" s="1703"/>
    </row>
    <row r="9982" spans="15:24" x14ac:dyDescent="0.55000000000000004">
      <c r="O9982" s="1703"/>
      <c r="V9982" s="1703"/>
      <c r="X9982" s="1703"/>
    </row>
    <row r="9983" spans="15:24" x14ac:dyDescent="0.55000000000000004">
      <c r="O9983" s="1703"/>
      <c r="V9983" s="1703"/>
      <c r="X9983" s="1703"/>
    </row>
    <row r="9984" spans="15:24" x14ac:dyDescent="0.55000000000000004">
      <c r="O9984" s="1703"/>
      <c r="V9984" s="1703"/>
      <c r="X9984" s="1703"/>
    </row>
    <row r="9985" spans="15:24" x14ac:dyDescent="0.55000000000000004">
      <c r="O9985" s="1703"/>
      <c r="V9985" s="1703"/>
      <c r="X9985" s="1703"/>
    </row>
    <row r="9986" spans="15:24" x14ac:dyDescent="0.55000000000000004">
      <c r="O9986" s="1703"/>
      <c r="V9986" s="1703"/>
      <c r="X9986" s="1703"/>
    </row>
    <row r="9987" spans="15:24" x14ac:dyDescent="0.55000000000000004">
      <c r="O9987" s="1703"/>
      <c r="V9987" s="1703"/>
      <c r="X9987" s="1703"/>
    </row>
    <row r="9988" spans="15:24" x14ac:dyDescent="0.55000000000000004">
      <c r="O9988" s="1703"/>
      <c r="V9988" s="1703"/>
      <c r="X9988" s="1703"/>
    </row>
    <row r="9989" spans="15:24" x14ac:dyDescent="0.55000000000000004">
      <c r="O9989" s="1703"/>
      <c r="V9989" s="1703"/>
      <c r="X9989" s="1703"/>
    </row>
    <row r="9990" spans="15:24" x14ac:dyDescent="0.55000000000000004">
      <c r="O9990" s="1703"/>
      <c r="V9990" s="1703"/>
      <c r="X9990" s="1703"/>
    </row>
    <row r="9991" spans="15:24" x14ac:dyDescent="0.55000000000000004">
      <c r="O9991" s="1703"/>
      <c r="V9991" s="1703"/>
      <c r="X9991" s="1703"/>
    </row>
    <row r="9992" spans="15:24" x14ac:dyDescent="0.55000000000000004">
      <c r="O9992" s="1703"/>
      <c r="V9992" s="1703"/>
      <c r="X9992" s="1703"/>
    </row>
    <row r="9993" spans="15:24" x14ac:dyDescent="0.55000000000000004">
      <c r="O9993" s="1703"/>
      <c r="V9993" s="1703"/>
      <c r="X9993" s="1703"/>
    </row>
    <row r="9994" spans="15:24" x14ac:dyDescent="0.55000000000000004">
      <c r="O9994" s="1703"/>
      <c r="V9994" s="1703"/>
      <c r="X9994" s="1703"/>
    </row>
    <row r="9995" spans="15:24" x14ac:dyDescent="0.55000000000000004">
      <c r="O9995" s="1703"/>
      <c r="V9995" s="1703"/>
      <c r="X9995" s="1703"/>
    </row>
    <row r="9996" spans="15:24" x14ac:dyDescent="0.55000000000000004">
      <c r="O9996" s="1703"/>
      <c r="V9996" s="1703"/>
      <c r="X9996" s="1703"/>
    </row>
    <row r="9997" spans="15:24" x14ac:dyDescent="0.55000000000000004">
      <c r="O9997" s="1703"/>
      <c r="V9997" s="1703"/>
      <c r="X9997" s="1703"/>
    </row>
    <row r="9998" spans="15:24" x14ac:dyDescent="0.55000000000000004">
      <c r="O9998" s="1703"/>
      <c r="V9998" s="1703"/>
      <c r="X9998" s="1703"/>
    </row>
    <row r="9999" spans="15:24" x14ac:dyDescent="0.55000000000000004">
      <c r="O9999" s="1703"/>
      <c r="V9999" s="1703"/>
      <c r="X9999" s="1703"/>
    </row>
    <row r="10000" spans="15:24" x14ac:dyDescent="0.55000000000000004">
      <c r="O10000" s="1703"/>
      <c r="V10000" s="1703"/>
      <c r="X10000" s="1703"/>
    </row>
    <row r="10001" spans="15:24" x14ac:dyDescent="0.55000000000000004">
      <c r="O10001" s="1703"/>
      <c r="V10001" s="1703"/>
      <c r="X10001" s="1703"/>
    </row>
    <row r="10002" spans="15:24" x14ac:dyDescent="0.55000000000000004">
      <c r="O10002" s="1703"/>
      <c r="V10002" s="1703"/>
      <c r="X10002" s="1703"/>
    </row>
    <row r="10003" spans="15:24" x14ac:dyDescent="0.55000000000000004">
      <c r="O10003" s="1703"/>
      <c r="V10003" s="1703"/>
      <c r="X10003" s="1703"/>
    </row>
    <row r="10004" spans="15:24" x14ac:dyDescent="0.55000000000000004">
      <c r="O10004" s="1703"/>
      <c r="V10004" s="1703"/>
      <c r="X10004" s="1703"/>
    </row>
    <row r="10005" spans="15:24" x14ac:dyDescent="0.55000000000000004">
      <c r="O10005" s="1703"/>
      <c r="V10005" s="1703"/>
      <c r="X10005" s="1703"/>
    </row>
    <row r="10006" spans="15:24" x14ac:dyDescent="0.55000000000000004">
      <c r="O10006" s="1703"/>
      <c r="V10006" s="1703"/>
      <c r="X10006" s="1703"/>
    </row>
    <row r="10007" spans="15:24" x14ac:dyDescent="0.55000000000000004">
      <c r="O10007" s="1703"/>
      <c r="V10007" s="1703"/>
      <c r="X10007" s="1703"/>
    </row>
    <row r="10008" spans="15:24" x14ac:dyDescent="0.55000000000000004">
      <c r="O10008" s="1703"/>
      <c r="V10008" s="1703"/>
      <c r="X10008" s="1703"/>
    </row>
    <row r="10009" spans="15:24" x14ac:dyDescent="0.55000000000000004">
      <c r="O10009" s="1703"/>
      <c r="V10009" s="1703"/>
      <c r="X10009" s="1703"/>
    </row>
    <row r="10010" spans="15:24" x14ac:dyDescent="0.55000000000000004">
      <c r="O10010" s="1703"/>
      <c r="V10010" s="1703"/>
      <c r="X10010" s="1703"/>
    </row>
    <row r="10011" spans="15:24" x14ac:dyDescent="0.55000000000000004">
      <c r="O10011" s="1703"/>
      <c r="V10011" s="1703"/>
      <c r="X10011" s="1703"/>
    </row>
    <row r="10012" spans="15:24" x14ac:dyDescent="0.55000000000000004">
      <c r="O10012" s="1703"/>
      <c r="V10012" s="1703"/>
      <c r="X10012" s="1703"/>
    </row>
    <row r="10013" spans="15:24" x14ac:dyDescent="0.55000000000000004">
      <c r="O10013" s="1703"/>
      <c r="V10013" s="1703"/>
      <c r="X10013" s="1703"/>
    </row>
    <row r="10014" spans="15:24" x14ac:dyDescent="0.55000000000000004">
      <c r="O10014" s="1703"/>
      <c r="V10014" s="1703"/>
      <c r="X10014" s="1703"/>
    </row>
    <row r="10015" spans="15:24" x14ac:dyDescent="0.55000000000000004">
      <c r="O10015" s="1703"/>
      <c r="V10015" s="1703"/>
      <c r="X10015" s="1703"/>
    </row>
    <row r="10016" spans="15:24" x14ac:dyDescent="0.55000000000000004">
      <c r="O10016" s="1703"/>
      <c r="V10016" s="1703"/>
      <c r="X10016" s="1703"/>
    </row>
    <row r="10017" spans="15:24" x14ac:dyDescent="0.55000000000000004">
      <c r="O10017" s="1703"/>
      <c r="V10017" s="1703"/>
      <c r="X10017" s="1703"/>
    </row>
    <row r="10018" spans="15:24" x14ac:dyDescent="0.55000000000000004">
      <c r="O10018" s="1703"/>
      <c r="V10018" s="1703"/>
      <c r="X10018" s="1703"/>
    </row>
    <row r="10019" spans="15:24" x14ac:dyDescent="0.55000000000000004">
      <c r="O10019" s="1703"/>
      <c r="V10019" s="1703"/>
      <c r="X10019" s="1703"/>
    </row>
    <row r="10020" spans="15:24" x14ac:dyDescent="0.55000000000000004">
      <c r="O10020" s="1703"/>
      <c r="V10020" s="1703"/>
      <c r="X10020" s="1703"/>
    </row>
    <row r="10021" spans="15:24" x14ac:dyDescent="0.55000000000000004">
      <c r="O10021" s="1703"/>
      <c r="V10021" s="1703"/>
      <c r="X10021" s="1703"/>
    </row>
    <row r="10022" spans="15:24" x14ac:dyDescent="0.55000000000000004">
      <c r="O10022" s="1703"/>
      <c r="V10022" s="1703"/>
      <c r="X10022" s="1703"/>
    </row>
    <row r="10023" spans="15:24" x14ac:dyDescent="0.55000000000000004">
      <c r="O10023" s="1703"/>
      <c r="V10023" s="1703"/>
      <c r="X10023" s="1703"/>
    </row>
    <row r="10024" spans="15:24" x14ac:dyDescent="0.55000000000000004">
      <c r="O10024" s="1703"/>
      <c r="V10024" s="1703"/>
      <c r="X10024" s="1703"/>
    </row>
    <row r="10025" spans="15:24" x14ac:dyDescent="0.55000000000000004">
      <c r="O10025" s="1703"/>
      <c r="V10025" s="1703"/>
      <c r="X10025" s="1703"/>
    </row>
    <row r="10026" spans="15:24" x14ac:dyDescent="0.55000000000000004">
      <c r="O10026" s="1703"/>
      <c r="V10026" s="1703"/>
      <c r="X10026" s="1703"/>
    </row>
    <row r="10027" spans="15:24" x14ac:dyDescent="0.55000000000000004">
      <c r="O10027" s="1703"/>
      <c r="V10027" s="1703"/>
      <c r="X10027" s="1703"/>
    </row>
    <row r="10028" spans="15:24" x14ac:dyDescent="0.55000000000000004">
      <c r="O10028" s="1703"/>
      <c r="V10028" s="1703"/>
      <c r="X10028" s="1703"/>
    </row>
    <row r="10029" spans="15:24" x14ac:dyDescent="0.55000000000000004">
      <c r="O10029" s="1703"/>
      <c r="V10029" s="1703"/>
      <c r="X10029" s="1703"/>
    </row>
    <row r="10030" spans="15:24" x14ac:dyDescent="0.55000000000000004">
      <c r="O10030" s="1703"/>
      <c r="V10030" s="1703"/>
      <c r="X10030" s="1703"/>
    </row>
    <row r="10031" spans="15:24" x14ac:dyDescent="0.55000000000000004">
      <c r="O10031" s="1703"/>
      <c r="V10031" s="1703"/>
      <c r="X10031" s="1703"/>
    </row>
    <row r="10032" spans="15:24" x14ac:dyDescent="0.55000000000000004">
      <c r="O10032" s="1703"/>
      <c r="V10032" s="1703"/>
      <c r="X10032" s="1703"/>
    </row>
    <row r="10033" spans="15:24" x14ac:dyDescent="0.55000000000000004">
      <c r="O10033" s="1703"/>
      <c r="V10033" s="1703"/>
      <c r="X10033" s="1703"/>
    </row>
    <row r="10034" spans="15:24" x14ac:dyDescent="0.55000000000000004">
      <c r="O10034" s="1703"/>
      <c r="V10034" s="1703"/>
      <c r="X10034" s="1703"/>
    </row>
    <row r="10035" spans="15:24" x14ac:dyDescent="0.55000000000000004">
      <c r="O10035" s="1703"/>
      <c r="V10035" s="1703"/>
      <c r="X10035" s="1703"/>
    </row>
    <row r="10036" spans="15:24" x14ac:dyDescent="0.55000000000000004">
      <c r="O10036" s="1703"/>
      <c r="V10036" s="1703"/>
      <c r="X10036" s="1703"/>
    </row>
    <row r="10037" spans="15:24" x14ac:dyDescent="0.55000000000000004">
      <c r="O10037" s="1703"/>
      <c r="V10037" s="1703"/>
      <c r="X10037" s="1703"/>
    </row>
    <row r="10038" spans="15:24" x14ac:dyDescent="0.55000000000000004">
      <c r="O10038" s="1703"/>
      <c r="V10038" s="1703"/>
      <c r="X10038" s="1703"/>
    </row>
    <row r="10039" spans="15:24" x14ac:dyDescent="0.55000000000000004">
      <c r="O10039" s="1703"/>
      <c r="V10039" s="1703"/>
      <c r="X10039" s="1703"/>
    </row>
    <row r="10040" spans="15:24" x14ac:dyDescent="0.55000000000000004">
      <c r="O10040" s="1703"/>
      <c r="V10040" s="1703"/>
      <c r="X10040" s="1703"/>
    </row>
    <row r="10041" spans="15:24" x14ac:dyDescent="0.55000000000000004">
      <c r="O10041" s="1703"/>
      <c r="V10041" s="1703"/>
      <c r="X10041" s="1703"/>
    </row>
    <row r="10042" spans="15:24" x14ac:dyDescent="0.55000000000000004">
      <c r="O10042" s="1703"/>
      <c r="V10042" s="1703"/>
      <c r="X10042" s="1703"/>
    </row>
    <row r="10043" spans="15:24" x14ac:dyDescent="0.55000000000000004">
      <c r="O10043" s="1703"/>
      <c r="V10043" s="1703"/>
      <c r="X10043" s="1703"/>
    </row>
    <row r="10044" spans="15:24" x14ac:dyDescent="0.55000000000000004">
      <c r="O10044" s="1703"/>
      <c r="V10044" s="1703"/>
      <c r="X10044" s="1703"/>
    </row>
    <row r="10045" spans="15:24" x14ac:dyDescent="0.55000000000000004">
      <c r="O10045" s="1703"/>
      <c r="V10045" s="1703"/>
      <c r="X10045" s="1703"/>
    </row>
    <row r="10046" spans="15:24" x14ac:dyDescent="0.55000000000000004">
      <c r="O10046" s="1703"/>
      <c r="V10046" s="1703"/>
      <c r="X10046" s="1703"/>
    </row>
    <row r="10047" spans="15:24" x14ac:dyDescent="0.55000000000000004">
      <c r="O10047" s="1703"/>
      <c r="V10047" s="1703"/>
      <c r="X10047" s="1703"/>
    </row>
    <row r="10048" spans="15:24" x14ac:dyDescent="0.55000000000000004">
      <c r="O10048" s="1703"/>
      <c r="V10048" s="1703"/>
      <c r="X10048" s="1703"/>
    </row>
    <row r="10049" spans="15:24" x14ac:dyDescent="0.55000000000000004">
      <c r="O10049" s="1703"/>
      <c r="V10049" s="1703"/>
      <c r="X10049" s="1703"/>
    </row>
    <row r="10050" spans="15:24" x14ac:dyDescent="0.55000000000000004">
      <c r="O10050" s="1703"/>
      <c r="V10050" s="1703"/>
      <c r="X10050" s="1703"/>
    </row>
    <row r="10051" spans="15:24" x14ac:dyDescent="0.55000000000000004">
      <c r="O10051" s="1703"/>
      <c r="V10051" s="1703"/>
      <c r="X10051" s="1703"/>
    </row>
    <row r="10052" spans="15:24" x14ac:dyDescent="0.55000000000000004">
      <c r="O10052" s="1703"/>
      <c r="V10052" s="1703"/>
      <c r="X10052" s="1703"/>
    </row>
    <row r="10053" spans="15:24" x14ac:dyDescent="0.55000000000000004">
      <c r="O10053" s="1703"/>
      <c r="V10053" s="1703"/>
      <c r="X10053" s="1703"/>
    </row>
    <row r="10054" spans="15:24" x14ac:dyDescent="0.55000000000000004">
      <c r="O10054" s="1703"/>
      <c r="V10054" s="1703"/>
      <c r="X10054" s="1703"/>
    </row>
    <row r="10055" spans="15:24" x14ac:dyDescent="0.55000000000000004">
      <c r="O10055" s="1703"/>
      <c r="V10055" s="1703"/>
      <c r="X10055" s="1703"/>
    </row>
    <row r="10056" spans="15:24" x14ac:dyDescent="0.55000000000000004">
      <c r="O10056" s="1703"/>
      <c r="V10056" s="1703"/>
      <c r="X10056" s="1703"/>
    </row>
    <row r="10057" spans="15:24" x14ac:dyDescent="0.55000000000000004">
      <c r="O10057" s="1703"/>
      <c r="V10057" s="1703"/>
      <c r="X10057" s="1703"/>
    </row>
    <row r="10058" spans="15:24" x14ac:dyDescent="0.55000000000000004">
      <c r="O10058" s="1703"/>
      <c r="V10058" s="1703"/>
      <c r="X10058" s="1703"/>
    </row>
    <row r="10059" spans="15:24" x14ac:dyDescent="0.55000000000000004">
      <c r="O10059" s="1703"/>
      <c r="V10059" s="1703"/>
      <c r="X10059" s="1703"/>
    </row>
    <row r="10060" spans="15:24" x14ac:dyDescent="0.55000000000000004">
      <c r="O10060" s="1703"/>
      <c r="V10060" s="1703"/>
      <c r="X10060" s="1703"/>
    </row>
    <row r="10061" spans="15:24" x14ac:dyDescent="0.55000000000000004">
      <c r="O10061" s="1703"/>
      <c r="V10061" s="1703"/>
      <c r="X10061" s="1703"/>
    </row>
    <row r="10062" spans="15:24" x14ac:dyDescent="0.55000000000000004">
      <c r="O10062" s="1703"/>
      <c r="V10062" s="1703"/>
      <c r="X10062" s="1703"/>
    </row>
    <row r="10063" spans="15:24" x14ac:dyDescent="0.55000000000000004">
      <c r="O10063" s="1703"/>
      <c r="V10063" s="1703"/>
      <c r="X10063" s="1703"/>
    </row>
    <row r="10064" spans="15:24" x14ac:dyDescent="0.55000000000000004">
      <c r="O10064" s="1703"/>
      <c r="V10064" s="1703"/>
      <c r="X10064" s="1703"/>
    </row>
    <row r="10065" spans="15:24" x14ac:dyDescent="0.55000000000000004">
      <c r="O10065" s="1703"/>
      <c r="V10065" s="1703"/>
      <c r="X10065" s="1703"/>
    </row>
    <row r="10066" spans="15:24" x14ac:dyDescent="0.55000000000000004">
      <c r="O10066" s="1703"/>
      <c r="V10066" s="1703"/>
      <c r="X10066" s="1703"/>
    </row>
    <row r="10067" spans="15:24" x14ac:dyDescent="0.55000000000000004">
      <c r="O10067" s="1703"/>
      <c r="V10067" s="1703"/>
      <c r="X10067" s="1703"/>
    </row>
    <row r="10068" spans="15:24" x14ac:dyDescent="0.55000000000000004">
      <c r="O10068" s="1703"/>
      <c r="V10068" s="1703"/>
      <c r="X10068" s="1703"/>
    </row>
    <row r="10069" spans="15:24" x14ac:dyDescent="0.55000000000000004">
      <c r="O10069" s="1703"/>
      <c r="V10069" s="1703"/>
      <c r="X10069" s="1703"/>
    </row>
    <row r="10070" spans="15:24" x14ac:dyDescent="0.55000000000000004">
      <c r="O10070" s="1703"/>
      <c r="V10070" s="1703"/>
      <c r="X10070" s="1703"/>
    </row>
    <row r="10071" spans="15:24" x14ac:dyDescent="0.55000000000000004">
      <c r="O10071" s="1703"/>
      <c r="V10071" s="1703"/>
      <c r="X10071" s="1703"/>
    </row>
    <row r="10072" spans="15:24" x14ac:dyDescent="0.55000000000000004">
      <c r="O10072" s="1703"/>
      <c r="V10072" s="1703"/>
      <c r="X10072" s="1703"/>
    </row>
    <row r="10073" spans="15:24" x14ac:dyDescent="0.55000000000000004">
      <c r="O10073" s="1703"/>
      <c r="V10073" s="1703"/>
      <c r="X10073" s="1703"/>
    </row>
    <row r="10074" spans="15:24" x14ac:dyDescent="0.55000000000000004">
      <c r="O10074" s="1703"/>
      <c r="V10074" s="1703"/>
      <c r="X10074" s="1703"/>
    </row>
    <row r="10075" spans="15:24" x14ac:dyDescent="0.55000000000000004">
      <c r="O10075" s="1703"/>
      <c r="V10075" s="1703"/>
      <c r="X10075" s="1703"/>
    </row>
    <row r="10076" spans="15:24" x14ac:dyDescent="0.55000000000000004">
      <c r="O10076" s="1703"/>
      <c r="V10076" s="1703"/>
      <c r="X10076" s="1703"/>
    </row>
    <row r="10077" spans="15:24" x14ac:dyDescent="0.55000000000000004">
      <c r="O10077" s="1703"/>
      <c r="V10077" s="1703"/>
      <c r="X10077" s="1703"/>
    </row>
    <row r="10078" spans="15:24" x14ac:dyDescent="0.55000000000000004">
      <c r="O10078" s="1703"/>
      <c r="V10078" s="1703"/>
      <c r="X10078" s="1703"/>
    </row>
    <row r="10079" spans="15:24" x14ac:dyDescent="0.55000000000000004">
      <c r="O10079" s="1703"/>
      <c r="V10079" s="1703"/>
      <c r="X10079" s="1703"/>
    </row>
    <row r="10080" spans="15:24" x14ac:dyDescent="0.55000000000000004">
      <c r="O10080" s="1703"/>
      <c r="V10080" s="1703"/>
      <c r="X10080" s="1703"/>
    </row>
    <row r="10081" spans="15:24" x14ac:dyDescent="0.55000000000000004">
      <c r="O10081" s="1703"/>
      <c r="V10081" s="1703"/>
      <c r="X10081" s="1703"/>
    </row>
    <row r="10082" spans="15:24" x14ac:dyDescent="0.55000000000000004">
      <c r="O10082" s="1703"/>
      <c r="V10082" s="1703"/>
      <c r="X10082" s="1703"/>
    </row>
    <row r="10083" spans="15:24" x14ac:dyDescent="0.55000000000000004">
      <c r="O10083" s="1703"/>
      <c r="V10083" s="1703"/>
      <c r="X10083" s="1703"/>
    </row>
    <row r="10084" spans="15:24" x14ac:dyDescent="0.55000000000000004">
      <c r="O10084" s="1703"/>
      <c r="V10084" s="1703"/>
      <c r="X10084" s="1703"/>
    </row>
    <row r="10085" spans="15:24" x14ac:dyDescent="0.55000000000000004">
      <c r="O10085" s="1703"/>
      <c r="V10085" s="1703"/>
      <c r="X10085" s="1703"/>
    </row>
    <row r="10086" spans="15:24" x14ac:dyDescent="0.55000000000000004">
      <c r="O10086" s="1703"/>
      <c r="V10086" s="1703"/>
      <c r="X10086" s="1703"/>
    </row>
    <row r="10087" spans="15:24" x14ac:dyDescent="0.55000000000000004">
      <c r="O10087" s="1703"/>
      <c r="V10087" s="1703"/>
      <c r="X10087" s="1703"/>
    </row>
    <row r="10088" spans="15:24" x14ac:dyDescent="0.55000000000000004">
      <c r="O10088" s="1703"/>
      <c r="V10088" s="1703"/>
      <c r="X10088" s="1703"/>
    </row>
    <row r="10089" spans="15:24" x14ac:dyDescent="0.55000000000000004">
      <c r="O10089" s="1703"/>
      <c r="V10089" s="1703"/>
      <c r="X10089" s="1703"/>
    </row>
    <row r="10090" spans="15:24" x14ac:dyDescent="0.55000000000000004">
      <c r="O10090" s="1703"/>
      <c r="V10090" s="1703"/>
      <c r="X10090" s="1703"/>
    </row>
    <row r="10091" spans="15:24" x14ac:dyDescent="0.55000000000000004">
      <c r="O10091" s="1703"/>
      <c r="V10091" s="1703"/>
      <c r="X10091" s="1703"/>
    </row>
    <row r="10092" spans="15:24" x14ac:dyDescent="0.55000000000000004">
      <c r="O10092" s="1703"/>
      <c r="V10092" s="1703"/>
      <c r="X10092" s="1703"/>
    </row>
    <row r="10093" spans="15:24" x14ac:dyDescent="0.55000000000000004">
      <c r="O10093" s="1703"/>
      <c r="V10093" s="1703"/>
      <c r="X10093" s="1703"/>
    </row>
    <row r="10094" spans="15:24" x14ac:dyDescent="0.55000000000000004">
      <c r="O10094" s="1703"/>
      <c r="V10094" s="1703"/>
      <c r="X10094" s="1703"/>
    </row>
    <row r="10095" spans="15:24" x14ac:dyDescent="0.55000000000000004">
      <c r="O10095" s="1703"/>
      <c r="V10095" s="1703"/>
      <c r="X10095" s="1703"/>
    </row>
    <row r="10096" spans="15:24" x14ac:dyDescent="0.55000000000000004">
      <c r="O10096" s="1703"/>
      <c r="V10096" s="1703"/>
      <c r="X10096" s="1703"/>
    </row>
    <row r="10097" spans="15:24" x14ac:dyDescent="0.55000000000000004">
      <c r="O10097" s="1703"/>
      <c r="V10097" s="1703"/>
      <c r="X10097" s="1703"/>
    </row>
    <row r="10098" spans="15:24" x14ac:dyDescent="0.55000000000000004">
      <c r="O10098" s="1703"/>
      <c r="V10098" s="1703"/>
      <c r="X10098" s="1703"/>
    </row>
    <row r="10099" spans="15:24" x14ac:dyDescent="0.55000000000000004">
      <c r="O10099" s="1703"/>
      <c r="V10099" s="1703"/>
      <c r="X10099" s="1703"/>
    </row>
    <row r="10100" spans="15:24" x14ac:dyDescent="0.55000000000000004">
      <c r="O10100" s="1703"/>
      <c r="V10100" s="1703"/>
      <c r="X10100" s="1703"/>
    </row>
    <row r="10101" spans="15:24" x14ac:dyDescent="0.55000000000000004">
      <c r="O10101" s="1703"/>
      <c r="V10101" s="1703"/>
      <c r="X10101" s="1703"/>
    </row>
    <row r="10102" spans="15:24" x14ac:dyDescent="0.55000000000000004">
      <c r="O10102" s="1703"/>
      <c r="V10102" s="1703"/>
      <c r="X10102" s="1703"/>
    </row>
    <row r="10103" spans="15:24" x14ac:dyDescent="0.55000000000000004">
      <c r="O10103" s="1703"/>
      <c r="V10103" s="1703"/>
      <c r="X10103" s="1703"/>
    </row>
    <row r="10104" spans="15:24" x14ac:dyDescent="0.55000000000000004">
      <c r="O10104" s="1703"/>
      <c r="V10104" s="1703"/>
      <c r="X10104" s="1703"/>
    </row>
    <row r="10105" spans="15:24" x14ac:dyDescent="0.55000000000000004">
      <c r="O10105" s="1703"/>
      <c r="V10105" s="1703"/>
      <c r="X10105" s="1703"/>
    </row>
    <row r="10106" spans="15:24" x14ac:dyDescent="0.55000000000000004">
      <c r="O10106" s="1703"/>
      <c r="V10106" s="1703"/>
      <c r="X10106" s="1703"/>
    </row>
    <row r="10107" spans="15:24" x14ac:dyDescent="0.55000000000000004">
      <c r="O10107" s="1703"/>
      <c r="V10107" s="1703"/>
      <c r="X10107" s="1703"/>
    </row>
    <row r="10108" spans="15:24" x14ac:dyDescent="0.55000000000000004">
      <c r="O10108" s="1703"/>
      <c r="V10108" s="1703"/>
      <c r="X10108" s="1703"/>
    </row>
    <row r="10109" spans="15:24" x14ac:dyDescent="0.55000000000000004">
      <c r="O10109" s="1703"/>
      <c r="V10109" s="1703"/>
      <c r="X10109" s="1703"/>
    </row>
    <row r="10110" spans="15:24" x14ac:dyDescent="0.55000000000000004">
      <c r="O10110" s="1703"/>
      <c r="V10110" s="1703"/>
      <c r="X10110" s="1703"/>
    </row>
    <row r="10111" spans="15:24" x14ac:dyDescent="0.55000000000000004">
      <c r="O10111" s="1703"/>
      <c r="V10111" s="1703"/>
      <c r="X10111" s="1703"/>
    </row>
    <row r="10112" spans="15:24" x14ac:dyDescent="0.55000000000000004">
      <c r="O10112" s="1703"/>
      <c r="V10112" s="1703"/>
      <c r="X10112" s="1703"/>
    </row>
    <row r="10113" spans="15:24" x14ac:dyDescent="0.55000000000000004">
      <c r="O10113" s="1703"/>
      <c r="V10113" s="1703"/>
      <c r="X10113" s="1703"/>
    </row>
    <row r="10114" spans="15:24" x14ac:dyDescent="0.55000000000000004">
      <c r="O10114" s="1703"/>
      <c r="V10114" s="1703"/>
      <c r="X10114" s="1703"/>
    </row>
    <row r="10115" spans="15:24" x14ac:dyDescent="0.55000000000000004">
      <c r="O10115" s="1703"/>
      <c r="V10115" s="1703"/>
      <c r="X10115" s="1703"/>
    </row>
    <row r="10116" spans="15:24" x14ac:dyDescent="0.55000000000000004">
      <c r="O10116" s="1703"/>
      <c r="V10116" s="1703"/>
      <c r="X10116" s="1703"/>
    </row>
    <row r="10117" spans="15:24" x14ac:dyDescent="0.55000000000000004">
      <c r="O10117" s="1703"/>
      <c r="V10117" s="1703"/>
      <c r="X10117" s="1703"/>
    </row>
    <row r="10118" spans="15:24" x14ac:dyDescent="0.55000000000000004">
      <c r="O10118" s="1703"/>
      <c r="V10118" s="1703"/>
      <c r="X10118" s="1703"/>
    </row>
    <row r="10119" spans="15:24" x14ac:dyDescent="0.55000000000000004">
      <c r="O10119" s="1703"/>
      <c r="V10119" s="1703"/>
      <c r="X10119" s="1703"/>
    </row>
    <row r="10120" spans="15:24" x14ac:dyDescent="0.55000000000000004">
      <c r="O10120" s="1703"/>
      <c r="V10120" s="1703"/>
      <c r="X10120" s="1703"/>
    </row>
    <row r="10121" spans="15:24" x14ac:dyDescent="0.55000000000000004">
      <c r="O10121" s="1703"/>
      <c r="V10121" s="1703"/>
      <c r="X10121" s="1703"/>
    </row>
    <row r="10122" spans="15:24" x14ac:dyDescent="0.55000000000000004">
      <c r="O10122" s="1703"/>
      <c r="V10122" s="1703"/>
      <c r="X10122" s="1703"/>
    </row>
    <row r="10123" spans="15:24" x14ac:dyDescent="0.55000000000000004">
      <c r="O10123" s="1703"/>
      <c r="V10123" s="1703"/>
      <c r="X10123" s="1703"/>
    </row>
    <row r="10124" spans="15:24" x14ac:dyDescent="0.55000000000000004">
      <c r="O10124" s="1703"/>
      <c r="V10124" s="1703"/>
      <c r="X10124" s="1703"/>
    </row>
    <row r="10125" spans="15:24" x14ac:dyDescent="0.55000000000000004">
      <c r="O10125" s="1703"/>
      <c r="V10125" s="1703"/>
      <c r="X10125" s="1703"/>
    </row>
    <row r="10126" spans="15:24" x14ac:dyDescent="0.55000000000000004">
      <c r="O10126" s="1703"/>
      <c r="V10126" s="1703"/>
      <c r="X10126" s="1703"/>
    </row>
    <row r="10127" spans="15:24" x14ac:dyDescent="0.55000000000000004">
      <c r="O10127" s="1703"/>
      <c r="V10127" s="1703"/>
      <c r="X10127" s="1703"/>
    </row>
    <row r="10128" spans="15:24" x14ac:dyDescent="0.55000000000000004">
      <c r="O10128" s="1703"/>
      <c r="V10128" s="1703"/>
      <c r="X10128" s="1703"/>
    </row>
    <row r="10129" spans="15:24" x14ac:dyDescent="0.55000000000000004">
      <c r="O10129" s="1703"/>
      <c r="V10129" s="1703"/>
      <c r="X10129" s="1703"/>
    </row>
    <row r="10130" spans="15:24" x14ac:dyDescent="0.55000000000000004">
      <c r="O10130" s="1703"/>
      <c r="V10130" s="1703"/>
      <c r="X10130" s="1703"/>
    </row>
    <row r="10131" spans="15:24" x14ac:dyDescent="0.55000000000000004">
      <c r="O10131" s="1703"/>
      <c r="V10131" s="1703"/>
      <c r="X10131" s="1703"/>
    </row>
    <row r="10132" spans="15:24" x14ac:dyDescent="0.55000000000000004">
      <c r="O10132" s="1703"/>
      <c r="V10132" s="1703"/>
      <c r="X10132" s="1703"/>
    </row>
    <row r="10133" spans="15:24" x14ac:dyDescent="0.55000000000000004">
      <c r="O10133" s="1703"/>
      <c r="V10133" s="1703"/>
      <c r="X10133" s="1703"/>
    </row>
    <row r="10134" spans="15:24" x14ac:dyDescent="0.55000000000000004">
      <c r="O10134" s="1703"/>
      <c r="V10134" s="1703"/>
      <c r="X10134" s="1703"/>
    </row>
    <row r="10135" spans="15:24" x14ac:dyDescent="0.55000000000000004">
      <c r="O10135" s="1703"/>
      <c r="V10135" s="1703"/>
      <c r="X10135" s="1703"/>
    </row>
    <row r="10136" spans="15:24" x14ac:dyDescent="0.55000000000000004">
      <c r="O10136" s="1703"/>
      <c r="V10136" s="1703"/>
      <c r="X10136" s="1703"/>
    </row>
    <row r="10137" spans="15:24" x14ac:dyDescent="0.55000000000000004">
      <c r="O10137" s="1703"/>
      <c r="V10137" s="1703"/>
      <c r="X10137" s="1703"/>
    </row>
    <row r="10138" spans="15:24" x14ac:dyDescent="0.55000000000000004">
      <c r="O10138" s="1703"/>
      <c r="V10138" s="1703"/>
      <c r="X10138" s="1703"/>
    </row>
    <row r="10139" spans="15:24" x14ac:dyDescent="0.55000000000000004">
      <c r="O10139" s="1703"/>
      <c r="V10139" s="1703"/>
      <c r="X10139" s="1703"/>
    </row>
    <row r="10140" spans="15:24" x14ac:dyDescent="0.55000000000000004">
      <c r="O10140" s="1703"/>
      <c r="V10140" s="1703"/>
      <c r="X10140" s="1703"/>
    </row>
    <row r="10141" spans="15:24" x14ac:dyDescent="0.55000000000000004">
      <c r="O10141" s="1703"/>
      <c r="V10141" s="1703"/>
      <c r="X10141" s="1703"/>
    </row>
    <row r="10142" spans="15:24" x14ac:dyDescent="0.55000000000000004">
      <c r="O10142" s="1703"/>
      <c r="V10142" s="1703"/>
      <c r="X10142" s="1703"/>
    </row>
    <row r="10143" spans="15:24" x14ac:dyDescent="0.55000000000000004">
      <c r="O10143" s="1703"/>
      <c r="V10143" s="1703"/>
      <c r="X10143" s="1703"/>
    </row>
    <row r="10144" spans="15:24" x14ac:dyDescent="0.55000000000000004">
      <c r="O10144" s="1703"/>
      <c r="V10144" s="1703"/>
      <c r="X10144" s="1703"/>
    </row>
    <row r="10145" spans="15:24" x14ac:dyDescent="0.55000000000000004">
      <c r="O10145" s="1703"/>
      <c r="V10145" s="1703"/>
      <c r="X10145" s="1703"/>
    </row>
    <row r="10146" spans="15:24" x14ac:dyDescent="0.55000000000000004">
      <c r="O10146" s="1703"/>
      <c r="V10146" s="1703"/>
      <c r="X10146" s="1703"/>
    </row>
    <row r="10147" spans="15:24" x14ac:dyDescent="0.55000000000000004">
      <c r="O10147" s="1703"/>
      <c r="V10147" s="1703"/>
      <c r="X10147" s="1703"/>
    </row>
    <row r="10148" spans="15:24" x14ac:dyDescent="0.55000000000000004">
      <c r="O10148" s="1703"/>
      <c r="V10148" s="1703"/>
      <c r="X10148" s="1703"/>
    </row>
    <row r="10149" spans="15:24" x14ac:dyDescent="0.55000000000000004">
      <c r="O10149" s="1703"/>
      <c r="V10149" s="1703"/>
      <c r="X10149" s="1703"/>
    </row>
    <row r="10150" spans="15:24" x14ac:dyDescent="0.55000000000000004">
      <c r="O10150" s="1703"/>
      <c r="V10150" s="1703"/>
      <c r="X10150" s="1703"/>
    </row>
    <row r="10151" spans="15:24" x14ac:dyDescent="0.55000000000000004">
      <c r="O10151" s="1703"/>
      <c r="V10151" s="1703"/>
      <c r="X10151" s="1703"/>
    </row>
    <row r="10152" spans="15:24" x14ac:dyDescent="0.55000000000000004">
      <c r="O10152" s="1703"/>
      <c r="V10152" s="1703"/>
      <c r="X10152" s="1703"/>
    </row>
    <row r="10153" spans="15:24" x14ac:dyDescent="0.55000000000000004">
      <c r="O10153" s="1703"/>
      <c r="V10153" s="1703"/>
      <c r="X10153" s="1703"/>
    </row>
    <row r="10154" spans="15:24" x14ac:dyDescent="0.55000000000000004">
      <c r="O10154" s="1703"/>
      <c r="V10154" s="1703"/>
      <c r="X10154" s="1703"/>
    </row>
    <row r="10155" spans="15:24" x14ac:dyDescent="0.55000000000000004">
      <c r="O10155" s="1703"/>
      <c r="V10155" s="1703"/>
      <c r="X10155" s="1703"/>
    </row>
    <row r="10156" spans="15:24" x14ac:dyDescent="0.55000000000000004">
      <c r="O10156" s="1703"/>
      <c r="V10156" s="1703"/>
      <c r="X10156" s="1703"/>
    </row>
    <row r="10157" spans="15:24" x14ac:dyDescent="0.55000000000000004">
      <c r="O10157" s="1703"/>
      <c r="V10157" s="1703"/>
      <c r="X10157" s="1703"/>
    </row>
    <row r="10158" spans="15:24" x14ac:dyDescent="0.55000000000000004">
      <c r="O10158" s="1703"/>
      <c r="V10158" s="1703"/>
      <c r="X10158" s="1703"/>
    </row>
    <row r="10159" spans="15:24" x14ac:dyDescent="0.55000000000000004">
      <c r="O10159" s="1703"/>
      <c r="V10159" s="1703"/>
      <c r="X10159" s="1703"/>
    </row>
    <row r="10160" spans="15:24" x14ac:dyDescent="0.55000000000000004">
      <c r="O10160" s="1703"/>
      <c r="V10160" s="1703"/>
      <c r="X10160" s="1703"/>
    </row>
    <row r="10161" spans="15:24" x14ac:dyDescent="0.55000000000000004">
      <c r="O10161" s="1703"/>
      <c r="V10161" s="1703"/>
      <c r="X10161" s="1703"/>
    </row>
    <row r="10162" spans="15:24" x14ac:dyDescent="0.55000000000000004">
      <c r="O10162" s="1703"/>
      <c r="V10162" s="1703"/>
      <c r="X10162" s="1703"/>
    </row>
    <row r="10163" spans="15:24" x14ac:dyDescent="0.55000000000000004">
      <c r="O10163" s="1703"/>
      <c r="V10163" s="1703"/>
      <c r="X10163" s="1703"/>
    </row>
    <row r="10164" spans="15:24" x14ac:dyDescent="0.55000000000000004">
      <c r="O10164" s="1703"/>
      <c r="V10164" s="1703"/>
      <c r="X10164" s="1703"/>
    </row>
    <row r="10165" spans="15:24" x14ac:dyDescent="0.55000000000000004">
      <c r="O10165" s="1703"/>
      <c r="V10165" s="1703"/>
      <c r="X10165" s="1703"/>
    </row>
    <row r="10166" spans="15:24" x14ac:dyDescent="0.55000000000000004">
      <c r="O10166" s="1703"/>
      <c r="V10166" s="1703"/>
      <c r="X10166" s="1703"/>
    </row>
    <row r="10167" spans="15:24" x14ac:dyDescent="0.55000000000000004">
      <c r="O10167" s="1703"/>
      <c r="V10167" s="1703"/>
      <c r="X10167" s="1703"/>
    </row>
    <row r="10168" spans="15:24" x14ac:dyDescent="0.55000000000000004">
      <c r="O10168" s="1703"/>
      <c r="V10168" s="1703"/>
      <c r="X10168" s="1703"/>
    </row>
    <row r="10169" spans="15:24" x14ac:dyDescent="0.55000000000000004">
      <c r="O10169" s="1703"/>
      <c r="V10169" s="1703"/>
      <c r="X10169" s="1703"/>
    </row>
    <row r="10170" spans="15:24" x14ac:dyDescent="0.55000000000000004">
      <c r="O10170" s="1703"/>
      <c r="V10170" s="1703"/>
      <c r="X10170" s="1703"/>
    </row>
    <row r="10171" spans="15:24" x14ac:dyDescent="0.55000000000000004">
      <c r="O10171" s="1703"/>
      <c r="V10171" s="1703"/>
      <c r="X10171" s="1703"/>
    </row>
    <row r="10172" spans="15:24" x14ac:dyDescent="0.55000000000000004">
      <c r="O10172" s="1703"/>
      <c r="V10172" s="1703"/>
      <c r="X10172" s="1703"/>
    </row>
    <row r="10173" spans="15:24" x14ac:dyDescent="0.55000000000000004">
      <c r="O10173" s="1703"/>
      <c r="V10173" s="1703"/>
      <c r="X10173" s="1703"/>
    </row>
    <row r="10174" spans="15:24" x14ac:dyDescent="0.55000000000000004">
      <c r="O10174" s="1703"/>
      <c r="V10174" s="1703"/>
      <c r="X10174" s="1703"/>
    </row>
    <row r="10175" spans="15:24" x14ac:dyDescent="0.55000000000000004">
      <c r="O10175" s="1703"/>
      <c r="V10175" s="1703"/>
      <c r="X10175" s="1703"/>
    </row>
    <row r="10176" spans="15:24" x14ac:dyDescent="0.55000000000000004">
      <c r="O10176" s="1703"/>
      <c r="V10176" s="1703"/>
      <c r="X10176" s="1703"/>
    </row>
    <row r="10177" spans="15:24" x14ac:dyDescent="0.55000000000000004">
      <c r="O10177" s="1703"/>
      <c r="V10177" s="1703"/>
      <c r="X10177" s="1703"/>
    </row>
    <row r="10178" spans="15:24" x14ac:dyDescent="0.55000000000000004">
      <c r="O10178" s="1703"/>
      <c r="V10178" s="1703"/>
      <c r="X10178" s="1703"/>
    </row>
    <row r="10179" spans="15:24" x14ac:dyDescent="0.55000000000000004">
      <c r="O10179" s="1703"/>
      <c r="V10179" s="1703"/>
      <c r="X10179" s="1703"/>
    </row>
    <row r="10180" spans="15:24" x14ac:dyDescent="0.55000000000000004">
      <c r="O10180" s="1703"/>
      <c r="V10180" s="1703"/>
      <c r="X10180" s="1703"/>
    </row>
    <row r="10181" spans="15:24" x14ac:dyDescent="0.55000000000000004">
      <c r="O10181" s="1703"/>
      <c r="V10181" s="1703"/>
      <c r="X10181" s="1703"/>
    </row>
    <row r="10182" spans="15:24" x14ac:dyDescent="0.55000000000000004">
      <c r="O10182" s="1703"/>
      <c r="V10182" s="1703"/>
      <c r="X10182" s="1703"/>
    </row>
    <row r="10183" spans="15:24" x14ac:dyDescent="0.55000000000000004">
      <c r="O10183" s="1703"/>
      <c r="V10183" s="1703"/>
      <c r="X10183" s="1703"/>
    </row>
    <row r="10184" spans="15:24" x14ac:dyDescent="0.55000000000000004">
      <c r="O10184" s="1703"/>
      <c r="V10184" s="1703"/>
      <c r="X10184" s="1703"/>
    </row>
    <row r="10185" spans="15:24" x14ac:dyDescent="0.55000000000000004">
      <c r="O10185" s="1703"/>
      <c r="V10185" s="1703"/>
      <c r="X10185" s="1703"/>
    </row>
    <row r="10186" spans="15:24" x14ac:dyDescent="0.55000000000000004">
      <c r="O10186" s="1703"/>
      <c r="V10186" s="1703"/>
      <c r="X10186" s="1703"/>
    </row>
    <row r="10187" spans="15:24" x14ac:dyDescent="0.55000000000000004">
      <c r="O10187" s="1703"/>
      <c r="V10187" s="1703"/>
      <c r="X10187" s="1703"/>
    </row>
    <row r="10188" spans="15:24" x14ac:dyDescent="0.55000000000000004">
      <c r="O10188" s="1703"/>
      <c r="V10188" s="1703"/>
      <c r="X10188" s="1703"/>
    </row>
    <row r="10189" spans="15:24" x14ac:dyDescent="0.55000000000000004">
      <c r="O10189" s="1703"/>
      <c r="V10189" s="1703"/>
      <c r="X10189" s="1703"/>
    </row>
    <row r="10190" spans="15:24" x14ac:dyDescent="0.55000000000000004">
      <c r="O10190" s="1703"/>
      <c r="V10190" s="1703"/>
      <c r="X10190" s="1703"/>
    </row>
    <row r="10191" spans="15:24" x14ac:dyDescent="0.55000000000000004">
      <c r="O10191" s="1703"/>
      <c r="V10191" s="1703"/>
      <c r="X10191" s="1703"/>
    </row>
    <row r="10192" spans="15:24" x14ac:dyDescent="0.55000000000000004">
      <c r="O10192" s="1703"/>
      <c r="V10192" s="1703"/>
      <c r="X10192" s="1703"/>
    </row>
    <row r="10193" spans="15:24" x14ac:dyDescent="0.55000000000000004">
      <c r="O10193" s="1703"/>
      <c r="V10193" s="1703"/>
      <c r="X10193" s="1703"/>
    </row>
    <row r="10194" spans="15:24" x14ac:dyDescent="0.55000000000000004">
      <c r="O10194" s="1703"/>
      <c r="V10194" s="1703"/>
      <c r="X10194" s="1703"/>
    </row>
    <row r="10195" spans="15:24" x14ac:dyDescent="0.55000000000000004">
      <c r="O10195" s="1703"/>
      <c r="V10195" s="1703"/>
      <c r="X10195" s="1703"/>
    </row>
    <row r="10196" spans="15:24" x14ac:dyDescent="0.55000000000000004">
      <c r="O10196" s="1703"/>
      <c r="V10196" s="1703"/>
      <c r="X10196" s="1703"/>
    </row>
    <row r="10197" spans="15:24" x14ac:dyDescent="0.55000000000000004">
      <c r="O10197" s="1703"/>
      <c r="V10197" s="1703"/>
      <c r="X10197" s="1703"/>
    </row>
    <row r="10198" spans="15:24" x14ac:dyDescent="0.55000000000000004">
      <c r="O10198" s="1703"/>
      <c r="V10198" s="1703"/>
      <c r="X10198" s="1703"/>
    </row>
    <row r="10199" spans="15:24" x14ac:dyDescent="0.55000000000000004">
      <c r="O10199" s="1703"/>
      <c r="V10199" s="1703"/>
      <c r="X10199" s="1703"/>
    </row>
    <row r="10200" spans="15:24" x14ac:dyDescent="0.55000000000000004">
      <c r="O10200" s="1703"/>
      <c r="V10200" s="1703"/>
      <c r="X10200" s="1703"/>
    </row>
    <row r="10201" spans="15:24" x14ac:dyDescent="0.55000000000000004">
      <c r="O10201" s="1703"/>
      <c r="V10201" s="1703"/>
      <c r="X10201" s="1703"/>
    </row>
    <row r="10202" spans="15:24" x14ac:dyDescent="0.55000000000000004">
      <c r="O10202" s="1703"/>
      <c r="V10202" s="1703"/>
      <c r="X10202" s="1703"/>
    </row>
    <row r="10203" spans="15:24" x14ac:dyDescent="0.55000000000000004">
      <c r="O10203" s="1703"/>
      <c r="V10203" s="1703"/>
      <c r="X10203" s="1703"/>
    </row>
    <row r="10204" spans="15:24" x14ac:dyDescent="0.55000000000000004">
      <c r="O10204" s="1703"/>
      <c r="V10204" s="1703"/>
      <c r="X10204" s="1703"/>
    </row>
    <row r="10205" spans="15:24" x14ac:dyDescent="0.55000000000000004">
      <c r="O10205" s="1703"/>
      <c r="V10205" s="1703"/>
      <c r="X10205" s="1703"/>
    </row>
    <row r="10206" spans="15:24" x14ac:dyDescent="0.55000000000000004">
      <c r="O10206" s="1703"/>
      <c r="V10206" s="1703"/>
      <c r="X10206" s="1703"/>
    </row>
    <row r="10207" spans="15:24" x14ac:dyDescent="0.55000000000000004">
      <c r="O10207" s="1703"/>
      <c r="V10207" s="1703"/>
      <c r="X10207" s="1703"/>
    </row>
    <row r="10208" spans="15:24" x14ac:dyDescent="0.55000000000000004">
      <c r="O10208" s="1703"/>
      <c r="V10208" s="1703"/>
      <c r="X10208" s="1703"/>
    </row>
    <row r="10209" spans="15:24" x14ac:dyDescent="0.55000000000000004">
      <c r="O10209" s="1703"/>
      <c r="V10209" s="1703"/>
      <c r="X10209" s="1703"/>
    </row>
    <row r="10210" spans="15:24" x14ac:dyDescent="0.55000000000000004">
      <c r="O10210" s="1703"/>
      <c r="V10210" s="1703"/>
      <c r="X10210" s="1703"/>
    </row>
    <row r="10211" spans="15:24" x14ac:dyDescent="0.55000000000000004">
      <c r="O10211" s="1703"/>
      <c r="V10211" s="1703"/>
      <c r="X10211" s="1703"/>
    </row>
    <row r="10212" spans="15:24" x14ac:dyDescent="0.55000000000000004">
      <c r="O10212" s="1703"/>
      <c r="V10212" s="1703"/>
      <c r="X10212" s="1703"/>
    </row>
    <row r="10213" spans="15:24" x14ac:dyDescent="0.55000000000000004">
      <c r="O10213" s="1703"/>
      <c r="V10213" s="1703"/>
      <c r="X10213" s="1703"/>
    </row>
    <row r="10214" spans="15:24" x14ac:dyDescent="0.55000000000000004">
      <c r="O10214" s="1703"/>
      <c r="V10214" s="1703"/>
      <c r="X10214" s="1703"/>
    </row>
    <row r="10215" spans="15:24" x14ac:dyDescent="0.55000000000000004">
      <c r="O10215" s="1703"/>
      <c r="V10215" s="1703"/>
      <c r="X10215" s="1703"/>
    </row>
    <row r="10216" spans="15:24" x14ac:dyDescent="0.55000000000000004">
      <c r="O10216" s="1703"/>
      <c r="V10216" s="1703"/>
      <c r="X10216" s="1703"/>
    </row>
    <row r="10217" spans="15:24" x14ac:dyDescent="0.55000000000000004">
      <c r="O10217" s="1703"/>
      <c r="V10217" s="1703"/>
      <c r="X10217" s="1703"/>
    </row>
    <row r="10218" spans="15:24" x14ac:dyDescent="0.55000000000000004">
      <c r="O10218" s="1703"/>
      <c r="V10218" s="1703"/>
      <c r="X10218" s="1703"/>
    </row>
    <row r="10219" spans="15:24" x14ac:dyDescent="0.55000000000000004">
      <c r="O10219" s="1703"/>
      <c r="V10219" s="1703"/>
      <c r="X10219" s="1703"/>
    </row>
    <row r="10220" spans="15:24" x14ac:dyDescent="0.55000000000000004">
      <c r="O10220" s="1703"/>
      <c r="V10220" s="1703"/>
      <c r="X10220" s="1703"/>
    </row>
    <row r="10221" spans="15:24" x14ac:dyDescent="0.55000000000000004">
      <c r="O10221" s="1703"/>
      <c r="V10221" s="1703"/>
      <c r="X10221" s="1703"/>
    </row>
    <row r="10222" spans="15:24" x14ac:dyDescent="0.55000000000000004">
      <c r="O10222" s="1703"/>
      <c r="V10222" s="1703"/>
      <c r="X10222" s="1703"/>
    </row>
    <row r="10223" spans="15:24" x14ac:dyDescent="0.55000000000000004">
      <c r="O10223" s="1703"/>
      <c r="V10223" s="1703"/>
      <c r="X10223" s="1703"/>
    </row>
    <row r="10224" spans="15:24" x14ac:dyDescent="0.55000000000000004">
      <c r="O10224" s="1703"/>
      <c r="V10224" s="1703"/>
      <c r="X10224" s="1703"/>
    </row>
    <row r="10225" spans="15:24" x14ac:dyDescent="0.55000000000000004">
      <c r="O10225" s="1703"/>
      <c r="V10225" s="1703"/>
      <c r="X10225" s="1703"/>
    </row>
    <row r="10226" spans="15:24" x14ac:dyDescent="0.55000000000000004">
      <c r="O10226" s="1703"/>
      <c r="V10226" s="1703"/>
      <c r="X10226" s="1703"/>
    </row>
    <row r="10227" spans="15:24" x14ac:dyDescent="0.55000000000000004">
      <c r="O10227" s="1703"/>
      <c r="V10227" s="1703"/>
      <c r="X10227" s="1703"/>
    </row>
    <row r="10228" spans="15:24" x14ac:dyDescent="0.55000000000000004">
      <c r="O10228" s="1703"/>
      <c r="V10228" s="1703"/>
      <c r="X10228" s="1703"/>
    </row>
    <row r="10229" spans="15:24" x14ac:dyDescent="0.55000000000000004">
      <c r="O10229" s="1703"/>
      <c r="V10229" s="1703"/>
      <c r="X10229" s="1703"/>
    </row>
    <row r="10230" spans="15:24" x14ac:dyDescent="0.55000000000000004">
      <c r="O10230" s="1703"/>
      <c r="V10230" s="1703"/>
      <c r="X10230" s="1703"/>
    </row>
    <row r="10231" spans="15:24" x14ac:dyDescent="0.55000000000000004">
      <c r="O10231" s="1703"/>
      <c r="V10231" s="1703"/>
      <c r="X10231" s="1703"/>
    </row>
    <row r="10232" spans="15:24" x14ac:dyDescent="0.55000000000000004">
      <c r="O10232" s="1703"/>
      <c r="V10232" s="1703"/>
      <c r="X10232" s="1703"/>
    </row>
    <row r="10233" spans="15:24" x14ac:dyDescent="0.55000000000000004">
      <c r="O10233" s="1703"/>
      <c r="V10233" s="1703"/>
      <c r="X10233" s="1703"/>
    </row>
    <row r="10234" spans="15:24" x14ac:dyDescent="0.55000000000000004">
      <c r="O10234" s="1703"/>
      <c r="V10234" s="1703"/>
      <c r="X10234" s="1703"/>
    </row>
    <row r="10235" spans="15:24" x14ac:dyDescent="0.55000000000000004">
      <c r="O10235" s="1703"/>
      <c r="V10235" s="1703"/>
      <c r="X10235" s="1703"/>
    </row>
    <row r="10236" spans="15:24" x14ac:dyDescent="0.55000000000000004">
      <c r="O10236" s="1703"/>
      <c r="V10236" s="1703"/>
      <c r="X10236" s="1703"/>
    </row>
    <row r="10237" spans="15:24" x14ac:dyDescent="0.55000000000000004">
      <c r="O10237" s="1703"/>
      <c r="V10237" s="1703"/>
      <c r="X10237" s="1703"/>
    </row>
    <row r="10238" spans="15:24" x14ac:dyDescent="0.55000000000000004">
      <c r="O10238" s="1703"/>
      <c r="V10238" s="1703"/>
      <c r="X10238" s="1703"/>
    </row>
    <row r="10239" spans="15:24" x14ac:dyDescent="0.55000000000000004">
      <c r="O10239" s="1703"/>
      <c r="V10239" s="1703"/>
      <c r="X10239" s="1703"/>
    </row>
    <row r="10240" spans="15:24" x14ac:dyDescent="0.55000000000000004">
      <c r="O10240" s="1703"/>
      <c r="V10240" s="1703"/>
      <c r="X10240" s="1703"/>
    </row>
    <row r="10241" spans="15:24" x14ac:dyDescent="0.55000000000000004">
      <c r="O10241" s="1703"/>
      <c r="V10241" s="1703"/>
      <c r="X10241" s="1703"/>
    </row>
    <row r="10242" spans="15:24" x14ac:dyDescent="0.55000000000000004">
      <c r="O10242" s="1703"/>
      <c r="V10242" s="1703"/>
      <c r="X10242" s="1703"/>
    </row>
    <row r="10243" spans="15:24" x14ac:dyDescent="0.55000000000000004">
      <c r="O10243" s="1703"/>
      <c r="V10243" s="1703"/>
      <c r="X10243" s="1703"/>
    </row>
    <row r="10244" spans="15:24" x14ac:dyDescent="0.55000000000000004">
      <c r="O10244" s="1703"/>
      <c r="V10244" s="1703"/>
      <c r="X10244" s="1703"/>
    </row>
    <row r="10245" spans="15:24" x14ac:dyDescent="0.55000000000000004">
      <c r="O10245" s="1703"/>
      <c r="V10245" s="1703"/>
      <c r="X10245" s="1703"/>
    </row>
    <row r="10246" spans="15:24" x14ac:dyDescent="0.55000000000000004">
      <c r="O10246" s="1703"/>
      <c r="V10246" s="1703"/>
      <c r="X10246" s="1703"/>
    </row>
    <row r="10247" spans="15:24" x14ac:dyDescent="0.55000000000000004">
      <c r="O10247" s="1703"/>
      <c r="V10247" s="1703"/>
      <c r="X10247" s="1703"/>
    </row>
    <row r="10248" spans="15:24" x14ac:dyDescent="0.55000000000000004">
      <c r="O10248" s="1703"/>
      <c r="V10248" s="1703"/>
      <c r="X10248" s="1703"/>
    </row>
    <row r="10249" spans="15:24" x14ac:dyDescent="0.55000000000000004">
      <c r="O10249" s="1703"/>
      <c r="V10249" s="1703"/>
      <c r="X10249" s="1703"/>
    </row>
    <row r="10250" spans="15:24" x14ac:dyDescent="0.55000000000000004">
      <c r="O10250" s="1703"/>
      <c r="V10250" s="1703"/>
      <c r="X10250" s="1703"/>
    </row>
    <row r="10251" spans="15:24" x14ac:dyDescent="0.55000000000000004">
      <c r="O10251" s="1703"/>
      <c r="V10251" s="1703"/>
      <c r="X10251" s="1703"/>
    </row>
    <row r="10252" spans="15:24" x14ac:dyDescent="0.55000000000000004">
      <c r="O10252" s="1703"/>
      <c r="V10252" s="1703"/>
      <c r="X10252" s="1703"/>
    </row>
    <row r="10253" spans="15:24" x14ac:dyDescent="0.55000000000000004">
      <c r="O10253" s="1703"/>
      <c r="V10253" s="1703"/>
      <c r="X10253" s="1703"/>
    </row>
    <row r="10254" spans="15:24" x14ac:dyDescent="0.55000000000000004">
      <c r="O10254" s="1703"/>
      <c r="V10254" s="1703"/>
      <c r="X10254" s="1703"/>
    </row>
    <row r="10255" spans="15:24" x14ac:dyDescent="0.55000000000000004">
      <c r="O10255" s="1703"/>
      <c r="V10255" s="1703"/>
      <c r="X10255" s="1703"/>
    </row>
    <row r="10256" spans="15:24" x14ac:dyDescent="0.55000000000000004">
      <c r="O10256" s="1703"/>
      <c r="V10256" s="1703"/>
      <c r="X10256" s="1703"/>
    </row>
    <row r="10257" spans="15:24" x14ac:dyDescent="0.55000000000000004">
      <c r="O10257" s="1703"/>
      <c r="V10257" s="1703"/>
      <c r="X10257" s="1703"/>
    </row>
    <row r="10258" spans="15:24" x14ac:dyDescent="0.55000000000000004">
      <c r="O10258" s="1703"/>
      <c r="V10258" s="1703"/>
      <c r="X10258" s="1703"/>
    </row>
    <row r="10259" spans="15:24" x14ac:dyDescent="0.55000000000000004">
      <c r="O10259" s="1703"/>
      <c r="V10259" s="1703"/>
      <c r="X10259" s="1703"/>
    </row>
    <row r="10260" spans="15:24" x14ac:dyDescent="0.55000000000000004">
      <c r="O10260" s="1703"/>
      <c r="V10260" s="1703"/>
      <c r="X10260" s="1703"/>
    </row>
    <row r="10261" spans="15:24" x14ac:dyDescent="0.55000000000000004">
      <c r="O10261" s="1703"/>
      <c r="V10261" s="1703"/>
      <c r="X10261" s="1703"/>
    </row>
    <row r="10262" spans="15:24" x14ac:dyDescent="0.55000000000000004">
      <c r="O10262" s="1703"/>
      <c r="V10262" s="1703"/>
      <c r="X10262" s="1703"/>
    </row>
    <row r="10263" spans="15:24" x14ac:dyDescent="0.55000000000000004">
      <c r="O10263" s="1703"/>
      <c r="V10263" s="1703"/>
      <c r="X10263" s="1703"/>
    </row>
    <row r="10264" spans="15:24" x14ac:dyDescent="0.55000000000000004">
      <c r="O10264" s="1703"/>
      <c r="V10264" s="1703"/>
      <c r="X10264" s="1703"/>
    </row>
    <row r="10265" spans="15:24" x14ac:dyDescent="0.55000000000000004">
      <c r="O10265" s="1703"/>
      <c r="V10265" s="1703"/>
      <c r="X10265" s="1703"/>
    </row>
    <row r="10266" spans="15:24" x14ac:dyDescent="0.55000000000000004">
      <c r="O10266" s="1703"/>
      <c r="V10266" s="1703"/>
      <c r="X10266" s="1703"/>
    </row>
    <row r="10267" spans="15:24" x14ac:dyDescent="0.55000000000000004">
      <c r="O10267" s="1703"/>
      <c r="V10267" s="1703"/>
      <c r="X10267" s="1703"/>
    </row>
    <row r="10268" spans="15:24" x14ac:dyDescent="0.55000000000000004">
      <c r="O10268" s="1703"/>
      <c r="V10268" s="1703"/>
      <c r="X10268" s="1703"/>
    </row>
    <row r="10269" spans="15:24" x14ac:dyDescent="0.55000000000000004">
      <c r="O10269" s="1703"/>
      <c r="V10269" s="1703"/>
      <c r="X10269" s="1703"/>
    </row>
    <row r="10270" spans="15:24" x14ac:dyDescent="0.55000000000000004">
      <c r="O10270" s="1703"/>
      <c r="V10270" s="1703"/>
      <c r="X10270" s="1703"/>
    </row>
    <row r="10271" spans="15:24" x14ac:dyDescent="0.55000000000000004">
      <c r="O10271" s="1703"/>
      <c r="V10271" s="1703"/>
      <c r="X10271" s="1703"/>
    </row>
    <row r="10272" spans="15:24" x14ac:dyDescent="0.55000000000000004">
      <c r="O10272" s="1703"/>
      <c r="V10272" s="1703"/>
      <c r="X10272" s="1703"/>
    </row>
    <row r="10273" spans="15:24" x14ac:dyDescent="0.55000000000000004">
      <c r="O10273" s="1703"/>
      <c r="V10273" s="1703"/>
      <c r="X10273" s="1703"/>
    </row>
    <row r="10274" spans="15:24" x14ac:dyDescent="0.55000000000000004">
      <c r="O10274" s="1703"/>
      <c r="V10274" s="1703"/>
      <c r="X10274" s="1703"/>
    </row>
    <row r="10275" spans="15:24" x14ac:dyDescent="0.55000000000000004">
      <c r="O10275" s="1703"/>
      <c r="V10275" s="1703"/>
      <c r="X10275" s="1703"/>
    </row>
    <row r="10276" spans="15:24" x14ac:dyDescent="0.55000000000000004">
      <c r="O10276" s="1703"/>
      <c r="V10276" s="1703"/>
      <c r="X10276" s="1703"/>
    </row>
    <row r="10277" spans="15:24" x14ac:dyDescent="0.55000000000000004">
      <c r="O10277" s="1703"/>
      <c r="V10277" s="1703"/>
      <c r="X10277" s="1703"/>
    </row>
    <row r="10278" spans="15:24" x14ac:dyDescent="0.55000000000000004">
      <c r="O10278" s="1703"/>
      <c r="V10278" s="1703"/>
      <c r="X10278" s="1703"/>
    </row>
    <row r="10279" spans="15:24" x14ac:dyDescent="0.55000000000000004">
      <c r="O10279" s="1703"/>
      <c r="V10279" s="1703"/>
      <c r="X10279" s="1703"/>
    </row>
    <row r="10280" spans="15:24" x14ac:dyDescent="0.55000000000000004">
      <c r="O10280" s="1703"/>
      <c r="V10280" s="1703"/>
      <c r="X10280" s="1703"/>
    </row>
    <row r="10281" spans="15:24" x14ac:dyDescent="0.55000000000000004">
      <c r="O10281" s="1703"/>
      <c r="V10281" s="1703"/>
      <c r="X10281" s="1703"/>
    </row>
    <row r="10282" spans="15:24" x14ac:dyDescent="0.55000000000000004">
      <c r="O10282" s="1703"/>
      <c r="V10282" s="1703"/>
      <c r="X10282" s="1703"/>
    </row>
    <row r="10283" spans="15:24" x14ac:dyDescent="0.55000000000000004">
      <c r="O10283" s="1703"/>
      <c r="V10283" s="1703"/>
      <c r="X10283" s="1703"/>
    </row>
    <row r="10284" spans="15:24" x14ac:dyDescent="0.55000000000000004">
      <c r="O10284" s="1703"/>
      <c r="V10284" s="1703"/>
      <c r="X10284" s="1703"/>
    </row>
    <row r="10285" spans="15:24" x14ac:dyDescent="0.55000000000000004">
      <c r="O10285" s="1703"/>
      <c r="V10285" s="1703"/>
      <c r="X10285" s="1703"/>
    </row>
    <row r="10286" spans="15:24" x14ac:dyDescent="0.55000000000000004">
      <c r="O10286" s="1703"/>
      <c r="V10286" s="1703"/>
      <c r="X10286" s="1703"/>
    </row>
    <row r="10287" spans="15:24" x14ac:dyDescent="0.55000000000000004">
      <c r="O10287" s="1703"/>
      <c r="V10287" s="1703"/>
      <c r="X10287" s="1703"/>
    </row>
    <row r="10288" spans="15:24" x14ac:dyDescent="0.55000000000000004">
      <c r="O10288" s="1703"/>
      <c r="V10288" s="1703"/>
      <c r="X10288" s="1703"/>
    </row>
    <row r="10289" spans="15:24" x14ac:dyDescent="0.55000000000000004">
      <c r="O10289" s="1703"/>
      <c r="V10289" s="1703"/>
      <c r="X10289" s="1703"/>
    </row>
    <row r="10290" spans="15:24" x14ac:dyDescent="0.55000000000000004">
      <c r="O10290" s="1703"/>
      <c r="V10290" s="1703"/>
      <c r="X10290" s="1703"/>
    </row>
    <row r="10291" spans="15:24" x14ac:dyDescent="0.55000000000000004">
      <c r="O10291" s="1703"/>
      <c r="V10291" s="1703"/>
      <c r="X10291" s="1703"/>
    </row>
    <row r="10292" spans="15:24" x14ac:dyDescent="0.55000000000000004">
      <c r="O10292" s="1703"/>
      <c r="V10292" s="1703"/>
      <c r="X10292" s="1703"/>
    </row>
    <row r="10293" spans="15:24" x14ac:dyDescent="0.55000000000000004">
      <c r="O10293" s="1703"/>
      <c r="V10293" s="1703"/>
      <c r="X10293" s="1703"/>
    </row>
    <row r="10294" spans="15:24" x14ac:dyDescent="0.55000000000000004">
      <c r="O10294" s="1703"/>
      <c r="V10294" s="1703"/>
      <c r="X10294" s="1703"/>
    </row>
    <row r="10295" spans="15:24" x14ac:dyDescent="0.55000000000000004">
      <c r="O10295" s="1703"/>
      <c r="V10295" s="1703"/>
      <c r="X10295" s="1703"/>
    </row>
    <row r="10296" spans="15:24" x14ac:dyDescent="0.55000000000000004">
      <c r="O10296" s="1703"/>
      <c r="V10296" s="1703"/>
      <c r="X10296" s="1703"/>
    </row>
    <row r="10297" spans="15:24" x14ac:dyDescent="0.55000000000000004">
      <c r="O10297" s="1703"/>
      <c r="V10297" s="1703"/>
      <c r="X10297" s="1703"/>
    </row>
    <row r="10298" spans="15:24" x14ac:dyDescent="0.55000000000000004">
      <c r="O10298" s="1703"/>
      <c r="V10298" s="1703"/>
      <c r="X10298" s="1703"/>
    </row>
    <row r="10299" spans="15:24" x14ac:dyDescent="0.55000000000000004">
      <c r="O10299" s="1703"/>
      <c r="V10299" s="1703"/>
      <c r="X10299" s="1703"/>
    </row>
    <row r="10300" spans="15:24" x14ac:dyDescent="0.55000000000000004">
      <c r="O10300" s="1703"/>
      <c r="V10300" s="1703"/>
      <c r="X10300" s="1703"/>
    </row>
    <row r="10301" spans="15:24" x14ac:dyDescent="0.55000000000000004">
      <c r="O10301" s="1703"/>
      <c r="V10301" s="1703"/>
      <c r="X10301" s="1703"/>
    </row>
    <row r="10302" spans="15:24" x14ac:dyDescent="0.55000000000000004">
      <c r="O10302" s="1703"/>
      <c r="V10302" s="1703"/>
      <c r="X10302" s="1703"/>
    </row>
    <row r="10303" spans="15:24" x14ac:dyDescent="0.55000000000000004">
      <c r="O10303" s="1703"/>
      <c r="V10303" s="1703"/>
      <c r="X10303" s="1703"/>
    </row>
    <row r="10304" spans="15:24" x14ac:dyDescent="0.55000000000000004">
      <c r="O10304" s="1703"/>
      <c r="V10304" s="1703"/>
      <c r="X10304" s="1703"/>
    </row>
    <row r="10305" spans="15:24" x14ac:dyDescent="0.55000000000000004">
      <c r="O10305" s="1703"/>
      <c r="V10305" s="1703"/>
      <c r="X10305" s="1703"/>
    </row>
    <row r="10306" spans="15:24" x14ac:dyDescent="0.55000000000000004">
      <c r="O10306" s="1703"/>
      <c r="V10306" s="1703"/>
      <c r="X10306" s="1703"/>
    </row>
    <row r="10307" spans="15:24" x14ac:dyDescent="0.55000000000000004">
      <c r="O10307" s="1703"/>
      <c r="V10307" s="1703"/>
      <c r="X10307" s="1703"/>
    </row>
    <row r="10308" spans="15:24" x14ac:dyDescent="0.55000000000000004">
      <c r="O10308" s="1703"/>
      <c r="V10308" s="1703"/>
      <c r="X10308" s="1703"/>
    </row>
    <row r="10309" spans="15:24" x14ac:dyDescent="0.55000000000000004">
      <c r="O10309" s="1703"/>
      <c r="V10309" s="1703"/>
      <c r="X10309" s="1703"/>
    </row>
    <row r="10310" spans="15:24" x14ac:dyDescent="0.55000000000000004">
      <c r="O10310" s="1703"/>
      <c r="V10310" s="1703"/>
      <c r="X10310" s="1703"/>
    </row>
    <row r="10311" spans="15:24" x14ac:dyDescent="0.55000000000000004">
      <c r="O10311" s="1703"/>
      <c r="V10311" s="1703"/>
      <c r="X10311" s="1703"/>
    </row>
    <row r="10312" spans="15:24" x14ac:dyDescent="0.55000000000000004">
      <c r="O10312" s="1703"/>
      <c r="V10312" s="1703"/>
      <c r="X10312" s="1703"/>
    </row>
    <row r="10313" spans="15:24" x14ac:dyDescent="0.55000000000000004">
      <c r="O10313" s="1703"/>
      <c r="V10313" s="1703"/>
      <c r="X10313" s="1703"/>
    </row>
    <row r="10314" spans="15:24" x14ac:dyDescent="0.55000000000000004">
      <c r="O10314" s="1703"/>
      <c r="V10314" s="1703"/>
      <c r="X10314" s="1703"/>
    </row>
    <row r="10315" spans="15:24" x14ac:dyDescent="0.55000000000000004">
      <c r="O10315" s="1703"/>
      <c r="V10315" s="1703"/>
      <c r="X10315" s="1703"/>
    </row>
    <row r="10316" spans="15:24" x14ac:dyDescent="0.55000000000000004">
      <c r="O10316" s="1703"/>
      <c r="V10316" s="1703"/>
      <c r="X10316" s="1703"/>
    </row>
    <row r="10317" spans="15:24" x14ac:dyDescent="0.55000000000000004">
      <c r="O10317" s="1703"/>
      <c r="V10317" s="1703"/>
      <c r="X10317" s="1703"/>
    </row>
    <row r="10318" spans="15:24" x14ac:dyDescent="0.55000000000000004">
      <c r="O10318" s="1703"/>
      <c r="V10318" s="1703"/>
      <c r="X10318" s="1703"/>
    </row>
    <row r="10319" spans="15:24" x14ac:dyDescent="0.55000000000000004">
      <c r="O10319" s="1703"/>
      <c r="V10319" s="1703"/>
      <c r="X10319" s="1703"/>
    </row>
    <row r="10320" spans="15:24" x14ac:dyDescent="0.55000000000000004">
      <c r="O10320" s="1703"/>
      <c r="V10320" s="1703"/>
      <c r="X10320" s="1703"/>
    </row>
    <row r="10321" spans="15:24" x14ac:dyDescent="0.55000000000000004">
      <c r="O10321" s="1703"/>
      <c r="V10321" s="1703"/>
      <c r="X10321" s="1703"/>
    </row>
    <row r="10322" spans="15:24" x14ac:dyDescent="0.55000000000000004">
      <c r="O10322" s="1703"/>
      <c r="V10322" s="1703"/>
      <c r="X10322" s="1703"/>
    </row>
    <row r="10323" spans="15:24" x14ac:dyDescent="0.55000000000000004">
      <c r="O10323" s="1703"/>
      <c r="V10323" s="1703"/>
      <c r="X10323" s="1703"/>
    </row>
    <row r="10324" spans="15:24" x14ac:dyDescent="0.55000000000000004">
      <c r="O10324" s="1703"/>
      <c r="V10324" s="1703"/>
      <c r="X10324" s="1703"/>
    </row>
    <row r="10325" spans="15:24" x14ac:dyDescent="0.55000000000000004">
      <c r="O10325" s="1703"/>
      <c r="V10325" s="1703"/>
      <c r="X10325" s="1703"/>
    </row>
    <row r="10326" spans="15:24" x14ac:dyDescent="0.55000000000000004">
      <c r="O10326" s="1703"/>
      <c r="V10326" s="1703"/>
      <c r="X10326" s="1703"/>
    </row>
    <row r="10327" spans="15:24" x14ac:dyDescent="0.55000000000000004">
      <c r="O10327" s="1703"/>
      <c r="V10327" s="1703"/>
      <c r="X10327" s="1703"/>
    </row>
    <row r="10328" spans="15:24" x14ac:dyDescent="0.55000000000000004">
      <c r="O10328" s="1703"/>
      <c r="V10328" s="1703"/>
      <c r="X10328" s="1703"/>
    </row>
    <row r="10329" spans="15:24" x14ac:dyDescent="0.55000000000000004">
      <c r="O10329" s="1703"/>
      <c r="V10329" s="1703"/>
      <c r="X10329" s="1703"/>
    </row>
    <row r="10330" spans="15:24" x14ac:dyDescent="0.55000000000000004">
      <c r="O10330" s="1703"/>
      <c r="V10330" s="1703"/>
      <c r="X10330" s="1703"/>
    </row>
    <row r="10331" spans="15:24" x14ac:dyDescent="0.55000000000000004">
      <c r="O10331" s="1703"/>
      <c r="V10331" s="1703"/>
      <c r="X10331" s="1703"/>
    </row>
    <row r="10332" spans="15:24" x14ac:dyDescent="0.55000000000000004">
      <c r="O10332" s="1703"/>
      <c r="V10332" s="1703"/>
      <c r="X10332" s="1703"/>
    </row>
    <row r="10333" spans="15:24" x14ac:dyDescent="0.55000000000000004">
      <c r="O10333" s="1703"/>
      <c r="V10333" s="1703"/>
      <c r="X10333" s="1703"/>
    </row>
    <row r="10334" spans="15:24" x14ac:dyDescent="0.55000000000000004">
      <c r="O10334" s="1703"/>
      <c r="V10334" s="1703"/>
      <c r="X10334" s="1703"/>
    </row>
    <row r="10335" spans="15:24" x14ac:dyDescent="0.55000000000000004">
      <c r="O10335" s="1703"/>
      <c r="V10335" s="1703"/>
      <c r="X10335" s="1703"/>
    </row>
    <row r="10336" spans="15:24" x14ac:dyDescent="0.55000000000000004">
      <c r="O10336" s="1703"/>
      <c r="V10336" s="1703"/>
      <c r="X10336" s="1703"/>
    </row>
    <row r="10337" spans="15:24" x14ac:dyDescent="0.55000000000000004">
      <c r="O10337" s="1703"/>
      <c r="V10337" s="1703"/>
      <c r="X10337" s="1703"/>
    </row>
    <row r="10338" spans="15:24" x14ac:dyDescent="0.55000000000000004">
      <c r="O10338" s="1703"/>
      <c r="V10338" s="1703"/>
      <c r="X10338" s="1703"/>
    </row>
    <row r="10339" spans="15:24" x14ac:dyDescent="0.55000000000000004">
      <c r="O10339" s="1703"/>
      <c r="V10339" s="1703"/>
      <c r="X10339" s="1703"/>
    </row>
    <row r="10340" spans="15:24" x14ac:dyDescent="0.55000000000000004">
      <c r="O10340" s="1703"/>
      <c r="V10340" s="1703"/>
      <c r="X10340" s="1703"/>
    </row>
    <row r="10341" spans="15:24" x14ac:dyDescent="0.55000000000000004">
      <c r="O10341" s="1703"/>
      <c r="V10341" s="1703"/>
      <c r="X10341" s="1703"/>
    </row>
    <row r="10342" spans="15:24" x14ac:dyDescent="0.55000000000000004">
      <c r="O10342" s="1703"/>
      <c r="V10342" s="1703"/>
      <c r="X10342" s="1703"/>
    </row>
    <row r="10343" spans="15:24" x14ac:dyDescent="0.55000000000000004">
      <c r="O10343" s="1703"/>
      <c r="V10343" s="1703"/>
      <c r="X10343" s="1703"/>
    </row>
    <row r="10344" spans="15:24" x14ac:dyDescent="0.55000000000000004">
      <c r="O10344" s="1703"/>
      <c r="V10344" s="1703"/>
      <c r="X10344" s="1703"/>
    </row>
    <row r="10345" spans="15:24" x14ac:dyDescent="0.55000000000000004">
      <c r="O10345" s="1703"/>
      <c r="V10345" s="1703"/>
      <c r="X10345" s="1703"/>
    </row>
    <row r="10346" spans="15:24" x14ac:dyDescent="0.55000000000000004">
      <c r="O10346" s="1703"/>
      <c r="V10346" s="1703"/>
      <c r="X10346" s="1703"/>
    </row>
    <row r="10347" spans="15:24" x14ac:dyDescent="0.55000000000000004">
      <c r="O10347" s="1703"/>
      <c r="V10347" s="1703"/>
      <c r="X10347" s="1703"/>
    </row>
    <row r="10348" spans="15:24" x14ac:dyDescent="0.55000000000000004">
      <c r="O10348" s="1703"/>
      <c r="V10348" s="1703"/>
      <c r="X10348" s="1703"/>
    </row>
    <row r="10349" spans="15:24" x14ac:dyDescent="0.55000000000000004">
      <c r="O10349" s="1703"/>
      <c r="V10349" s="1703"/>
      <c r="X10349" s="1703"/>
    </row>
    <row r="10350" spans="15:24" x14ac:dyDescent="0.55000000000000004">
      <c r="O10350" s="1703"/>
      <c r="V10350" s="1703"/>
      <c r="X10350" s="1703"/>
    </row>
    <row r="10351" spans="15:24" x14ac:dyDescent="0.55000000000000004">
      <c r="O10351" s="1703"/>
      <c r="V10351" s="1703"/>
      <c r="X10351" s="1703"/>
    </row>
    <row r="10352" spans="15:24" x14ac:dyDescent="0.55000000000000004">
      <c r="O10352" s="1703"/>
      <c r="V10352" s="1703"/>
      <c r="X10352" s="1703"/>
    </row>
    <row r="10353" spans="15:24" x14ac:dyDescent="0.55000000000000004">
      <c r="O10353" s="1703"/>
      <c r="V10353" s="1703"/>
      <c r="X10353" s="1703"/>
    </row>
    <row r="10354" spans="15:24" x14ac:dyDescent="0.55000000000000004">
      <c r="O10354" s="1703"/>
      <c r="V10354" s="1703"/>
      <c r="X10354" s="1703"/>
    </row>
    <row r="10355" spans="15:24" x14ac:dyDescent="0.55000000000000004">
      <c r="O10355" s="1703"/>
      <c r="V10355" s="1703"/>
      <c r="X10355" s="1703"/>
    </row>
    <row r="10356" spans="15:24" x14ac:dyDescent="0.55000000000000004">
      <c r="O10356" s="1703"/>
      <c r="V10356" s="1703"/>
      <c r="X10356" s="1703"/>
    </row>
    <row r="10357" spans="15:24" x14ac:dyDescent="0.55000000000000004">
      <c r="O10357" s="1703"/>
      <c r="V10357" s="1703"/>
      <c r="X10357" s="1703"/>
    </row>
    <row r="10358" spans="15:24" x14ac:dyDescent="0.55000000000000004">
      <c r="O10358" s="1703"/>
      <c r="V10358" s="1703"/>
      <c r="X10358" s="1703"/>
    </row>
    <row r="10359" spans="15:24" x14ac:dyDescent="0.55000000000000004">
      <c r="O10359" s="1703"/>
      <c r="V10359" s="1703"/>
      <c r="X10359" s="1703"/>
    </row>
    <row r="10360" spans="15:24" x14ac:dyDescent="0.55000000000000004">
      <c r="O10360" s="1703"/>
      <c r="V10360" s="1703"/>
      <c r="X10360" s="1703"/>
    </row>
    <row r="10361" spans="15:24" x14ac:dyDescent="0.55000000000000004">
      <c r="O10361" s="1703"/>
      <c r="V10361" s="1703"/>
      <c r="X10361" s="1703"/>
    </row>
    <row r="10362" spans="15:24" x14ac:dyDescent="0.55000000000000004">
      <c r="O10362" s="1703"/>
      <c r="V10362" s="1703"/>
      <c r="X10362" s="1703"/>
    </row>
    <row r="10363" spans="15:24" x14ac:dyDescent="0.55000000000000004">
      <c r="O10363" s="1703"/>
      <c r="V10363" s="1703"/>
      <c r="X10363" s="1703"/>
    </row>
    <row r="10364" spans="15:24" x14ac:dyDescent="0.55000000000000004">
      <c r="O10364" s="1703"/>
      <c r="V10364" s="1703"/>
      <c r="X10364" s="1703"/>
    </row>
    <row r="10365" spans="15:24" x14ac:dyDescent="0.55000000000000004">
      <c r="O10365" s="1703"/>
      <c r="V10365" s="1703"/>
      <c r="X10365" s="1703"/>
    </row>
    <row r="10366" spans="15:24" x14ac:dyDescent="0.55000000000000004">
      <c r="O10366" s="1703"/>
      <c r="V10366" s="1703"/>
      <c r="X10366" s="1703"/>
    </row>
    <row r="10367" spans="15:24" x14ac:dyDescent="0.55000000000000004">
      <c r="O10367" s="1703"/>
      <c r="V10367" s="1703"/>
      <c r="X10367" s="1703"/>
    </row>
    <row r="10368" spans="15:24" x14ac:dyDescent="0.55000000000000004">
      <c r="O10368" s="1703"/>
      <c r="V10368" s="1703"/>
      <c r="X10368" s="1703"/>
    </row>
    <row r="10369" spans="15:24" x14ac:dyDescent="0.55000000000000004">
      <c r="O10369" s="1703"/>
      <c r="V10369" s="1703"/>
      <c r="X10369" s="1703"/>
    </row>
    <row r="10370" spans="15:24" x14ac:dyDescent="0.55000000000000004">
      <c r="O10370" s="1703"/>
      <c r="V10370" s="1703"/>
      <c r="X10370" s="1703"/>
    </row>
    <row r="10371" spans="15:24" x14ac:dyDescent="0.55000000000000004">
      <c r="O10371" s="1703"/>
      <c r="V10371" s="1703"/>
      <c r="X10371" s="1703"/>
    </row>
    <row r="10372" spans="15:24" x14ac:dyDescent="0.55000000000000004">
      <c r="O10372" s="1703"/>
      <c r="V10372" s="1703"/>
      <c r="X10372" s="1703"/>
    </row>
    <row r="10373" spans="15:24" x14ac:dyDescent="0.55000000000000004">
      <c r="O10373" s="1703"/>
      <c r="V10373" s="1703"/>
      <c r="X10373" s="1703"/>
    </row>
    <row r="10374" spans="15:24" x14ac:dyDescent="0.55000000000000004">
      <c r="O10374" s="1703"/>
      <c r="V10374" s="1703"/>
      <c r="X10374" s="1703"/>
    </row>
    <row r="10375" spans="15:24" x14ac:dyDescent="0.55000000000000004">
      <c r="O10375" s="1703"/>
      <c r="V10375" s="1703"/>
      <c r="X10375" s="1703"/>
    </row>
    <row r="10376" spans="15:24" x14ac:dyDescent="0.55000000000000004">
      <c r="O10376" s="1703"/>
      <c r="V10376" s="1703"/>
      <c r="X10376" s="1703"/>
    </row>
    <row r="10377" spans="15:24" x14ac:dyDescent="0.55000000000000004">
      <c r="O10377" s="1703"/>
      <c r="V10377" s="1703"/>
      <c r="X10377" s="1703"/>
    </row>
    <row r="10378" spans="15:24" x14ac:dyDescent="0.55000000000000004">
      <c r="O10378" s="1703"/>
      <c r="V10378" s="1703"/>
      <c r="X10378" s="1703"/>
    </row>
    <row r="10379" spans="15:24" x14ac:dyDescent="0.55000000000000004">
      <c r="O10379" s="1703"/>
      <c r="V10379" s="1703"/>
      <c r="X10379" s="1703"/>
    </row>
    <row r="10380" spans="15:24" x14ac:dyDescent="0.55000000000000004">
      <c r="O10380" s="1703"/>
      <c r="V10380" s="1703"/>
      <c r="X10380" s="1703"/>
    </row>
    <row r="10381" spans="15:24" x14ac:dyDescent="0.55000000000000004">
      <c r="O10381" s="1703"/>
      <c r="V10381" s="1703"/>
      <c r="X10381" s="1703"/>
    </row>
    <row r="10382" spans="15:24" x14ac:dyDescent="0.55000000000000004">
      <c r="O10382" s="1703"/>
      <c r="V10382" s="1703"/>
      <c r="X10382" s="1703"/>
    </row>
    <row r="10383" spans="15:24" x14ac:dyDescent="0.55000000000000004">
      <c r="O10383" s="1703"/>
      <c r="V10383" s="1703"/>
      <c r="X10383" s="1703"/>
    </row>
    <row r="10384" spans="15:24" x14ac:dyDescent="0.55000000000000004">
      <c r="O10384" s="1703"/>
      <c r="V10384" s="1703"/>
      <c r="X10384" s="1703"/>
    </row>
    <row r="10385" spans="15:24" x14ac:dyDescent="0.55000000000000004">
      <c r="O10385" s="1703"/>
      <c r="V10385" s="1703"/>
      <c r="X10385" s="1703"/>
    </row>
    <row r="10386" spans="15:24" x14ac:dyDescent="0.55000000000000004">
      <c r="O10386" s="1703"/>
      <c r="V10386" s="1703"/>
      <c r="X10386" s="1703"/>
    </row>
    <row r="10387" spans="15:24" x14ac:dyDescent="0.55000000000000004">
      <c r="O10387" s="1703"/>
      <c r="V10387" s="1703"/>
      <c r="X10387" s="1703"/>
    </row>
    <row r="10388" spans="15:24" x14ac:dyDescent="0.55000000000000004">
      <c r="O10388" s="1703"/>
      <c r="V10388" s="1703"/>
      <c r="X10388" s="1703"/>
    </row>
    <row r="10389" spans="15:24" x14ac:dyDescent="0.55000000000000004">
      <c r="O10389" s="1703"/>
      <c r="V10389" s="1703"/>
      <c r="X10389" s="1703"/>
    </row>
    <row r="10390" spans="15:24" x14ac:dyDescent="0.55000000000000004">
      <c r="O10390" s="1703"/>
      <c r="V10390" s="1703"/>
      <c r="X10390" s="1703"/>
    </row>
    <row r="10391" spans="15:24" x14ac:dyDescent="0.55000000000000004">
      <c r="O10391" s="1703"/>
      <c r="V10391" s="1703"/>
      <c r="X10391" s="1703"/>
    </row>
    <row r="10392" spans="15:24" x14ac:dyDescent="0.55000000000000004">
      <c r="O10392" s="1703"/>
      <c r="V10392" s="1703"/>
      <c r="X10392" s="1703"/>
    </row>
    <row r="10393" spans="15:24" x14ac:dyDescent="0.55000000000000004">
      <c r="O10393" s="1703"/>
      <c r="V10393" s="1703"/>
      <c r="X10393" s="1703"/>
    </row>
    <row r="10394" spans="15:24" x14ac:dyDescent="0.55000000000000004">
      <c r="O10394" s="1703"/>
      <c r="V10394" s="1703"/>
      <c r="X10394" s="1703"/>
    </row>
    <row r="10395" spans="15:24" x14ac:dyDescent="0.55000000000000004">
      <c r="O10395" s="1703"/>
      <c r="V10395" s="1703"/>
      <c r="X10395" s="1703"/>
    </row>
    <row r="10396" spans="15:24" x14ac:dyDescent="0.55000000000000004">
      <c r="O10396" s="1703"/>
      <c r="V10396" s="1703"/>
      <c r="X10396" s="1703"/>
    </row>
    <row r="10397" spans="15:24" x14ac:dyDescent="0.55000000000000004">
      <c r="O10397" s="1703"/>
      <c r="V10397" s="1703"/>
      <c r="X10397" s="1703"/>
    </row>
    <row r="10398" spans="15:24" x14ac:dyDescent="0.55000000000000004">
      <c r="O10398" s="1703"/>
      <c r="V10398" s="1703"/>
      <c r="X10398" s="1703"/>
    </row>
    <row r="10399" spans="15:24" x14ac:dyDescent="0.55000000000000004">
      <c r="O10399" s="1703"/>
      <c r="V10399" s="1703"/>
      <c r="X10399" s="1703"/>
    </row>
    <row r="10400" spans="15:24" x14ac:dyDescent="0.55000000000000004">
      <c r="O10400" s="1703"/>
      <c r="V10400" s="1703"/>
      <c r="X10400" s="1703"/>
    </row>
    <row r="10401" spans="15:24" x14ac:dyDescent="0.55000000000000004">
      <c r="O10401" s="1703"/>
      <c r="V10401" s="1703"/>
      <c r="X10401" s="1703"/>
    </row>
    <row r="10402" spans="15:24" x14ac:dyDescent="0.55000000000000004">
      <c r="O10402" s="1703"/>
      <c r="V10402" s="1703"/>
      <c r="X10402" s="1703"/>
    </row>
    <row r="10403" spans="15:24" x14ac:dyDescent="0.55000000000000004">
      <c r="O10403" s="1703"/>
      <c r="V10403" s="1703"/>
      <c r="X10403" s="1703"/>
    </row>
    <row r="10404" spans="15:24" x14ac:dyDescent="0.55000000000000004">
      <c r="O10404" s="1703"/>
      <c r="V10404" s="1703"/>
      <c r="X10404" s="1703"/>
    </row>
    <row r="10405" spans="15:24" x14ac:dyDescent="0.55000000000000004">
      <c r="O10405" s="1703"/>
      <c r="V10405" s="1703"/>
      <c r="X10405" s="1703"/>
    </row>
    <row r="10406" spans="15:24" x14ac:dyDescent="0.55000000000000004">
      <c r="O10406" s="1703"/>
      <c r="V10406" s="1703"/>
      <c r="X10406" s="1703"/>
    </row>
    <row r="10407" spans="15:24" x14ac:dyDescent="0.55000000000000004">
      <c r="O10407" s="1703"/>
      <c r="V10407" s="1703"/>
      <c r="X10407" s="1703"/>
    </row>
    <row r="10408" spans="15:24" x14ac:dyDescent="0.55000000000000004">
      <c r="O10408" s="1703"/>
      <c r="V10408" s="1703"/>
      <c r="X10408" s="1703"/>
    </row>
    <row r="10409" spans="15:24" x14ac:dyDescent="0.55000000000000004">
      <c r="O10409" s="1703"/>
      <c r="V10409" s="1703"/>
      <c r="X10409" s="1703"/>
    </row>
    <row r="10410" spans="15:24" x14ac:dyDescent="0.55000000000000004">
      <c r="O10410" s="1703"/>
      <c r="V10410" s="1703"/>
      <c r="X10410" s="1703"/>
    </row>
    <row r="10411" spans="15:24" x14ac:dyDescent="0.55000000000000004">
      <c r="O10411" s="1703"/>
      <c r="V10411" s="1703"/>
      <c r="X10411" s="1703"/>
    </row>
    <row r="10412" spans="15:24" x14ac:dyDescent="0.55000000000000004">
      <c r="O10412" s="1703"/>
      <c r="V10412" s="1703"/>
      <c r="X10412" s="1703"/>
    </row>
    <row r="10413" spans="15:24" x14ac:dyDescent="0.55000000000000004">
      <c r="O10413" s="1703"/>
      <c r="V10413" s="1703"/>
      <c r="X10413" s="1703"/>
    </row>
    <row r="10414" spans="15:24" x14ac:dyDescent="0.55000000000000004">
      <c r="O10414" s="1703"/>
      <c r="V10414" s="1703"/>
      <c r="X10414" s="1703"/>
    </row>
    <row r="10415" spans="15:24" x14ac:dyDescent="0.55000000000000004">
      <c r="O10415" s="1703"/>
      <c r="V10415" s="1703"/>
      <c r="X10415" s="1703"/>
    </row>
    <row r="10416" spans="15:24" x14ac:dyDescent="0.55000000000000004">
      <c r="O10416" s="1703"/>
      <c r="V10416" s="1703"/>
      <c r="X10416" s="1703"/>
    </row>
    <row r="10417" spans="15:24" x14ac:dyDescent="0.55000000000000004">
      <c r="O10417" s="1703"/>
      <c r="V10417" s="1703"/>
      <c r="X10417" s="1703"/>
    </row>
    <row r="10418" spans="15:24" x14ac:dyDescent="0.55000000000000004">
      <c r="O10418" s="1703"/>
      <c r="V10418" s="1703"/>
      <c r="X10418" s="1703"/>
    </row>
    <row r="10419" spans="15:24" x14ac:dyDescent="0.55000000000000004">
      <c r="O10419" s="1703"/>
      <c r="V10419" s="1703"/>
      <c r="X10419" s="1703"/>
    </row>
    <row r="10420" spans="15:24" x14ac:dyDescent="0.55000000000000004">
      <c r="O10420" s="1703"/>
      <c r="V10420" s="1703"/>
      <c r="X10420" s="1703"/>
    </row>
    <row r="10421" spans="15:24" x14ac:dyDescent="0.55000000000000004">
      <c r="O10421" s="1703"/>
      <c r="V10421" s="1703"/>
      <c r="X10421" s="1703"/>
    </row>
    <row r="10422" spans="15:24" x14ac:dyDescent="0.55000000000000004">
      <c r="O10422" s="1703"/>
      <c r="V10422" s="1703"/>
      <c r="X10422" s="1703"/>
    </row>
    <row r="10423" spans="15:24" x14ac:dyDescent="0.55000000000000004">
      <c r="O10423" s="1703"/>
      <c r="V10423" s="1703"/>
      <c r="X10423" s="1703"/>
    </row>
    <row r="10424" spans="15:24" x14ac:dyDescent="0.55000000000000004">
      <c r="O10424" s="1703"/>
      <c r="V10424" s="1703"/>
      <c r="X10424" s="1703"/>
    </row>
    <row r="10425" spans="15:24" x14ac:dyDescent="0.55000000000000004">
      <c r="O10425" s="1703"/>
      <c r="V10425" s="1703"/>
      <c r="X10425" s="1703"/>
    </row>
    <row r="10426" spans="15:24" x14ac:dyDescent="0.55000000000000004">
      <c r="O10426" s="1703"/>
      <c r="V10426" s="1703"/>
      <c r="X10426" s="1703"/>
    </row>
    <row r="10427" spans="15:24" x14ac:dyDescent="0.55000000000000004">
      <c r="O10427" s="1703"/>
      <c r="V10427" s="1703"/>
      <c r="X10427" s="1703"/>
    </row>
    <row r="10428" spans="15:24" x14ac:dyDescent="0.55000000000000004">
      <c r="O10428" s="1703"/>
      <c r="V10428" s="1703"/>
      <c r="X10428" s="1703"/>
    </row>
    <row r="10429" spans="15:24" x14ac:dyDescent="0.55000000000000004">
      <c r="O10429" s="1703"/>
      <c r="V10429" s="1703"/>
      <c r="X10429" s="1703"/>
    </row>
    <row r="10430" spans="15:24" x14ac:dyDescent="0.55000000000000004">
      <c r="O10430" s="1703"/>
      <c r="V10430" s="1703"/>
      <c r="X10430" s="1703"/>
    </row>
    <row r="10431" spans="15:24" x14ac:dyDescent="0.55000000000000004">
      <c r="O10431" s="1703"/>
      <c r="V10431" s="1703"/>
      <c r="X10431" s="1703"/>
    </row>
    <row r="10432" spans="15:24" x14ac:dyDescent="0.55000000000000004">
      <c r="O10432" s="1703"/>
      <c r="V10432" s="1703"/>
      <c r="X10432" s="1703"/>
    </row>
    <row r="10433" spans="15:24" x14ac:dyDescent="0.55000000000000004">
      <c r="O10433" s="1703"/>
      <c r="V10433" s="1703"/>
      <c r="X10433" s="1703"/>
    </row>
    <row r="10434" spans="15:24" x14ac:dyDescent="0.55000000000000004">
      <c r="O10434" s="1703"/>
      <c r="V10434" s="1703"/>
      <c r="X10434" s="1703"/>
    </row>
    <row r="10435" spans="15:24" x14ac:dyDescent="0.55000000000000004">
      <c r="O10435" s="1703"/>
      <c r="V10435" s="1703"/>
      <c r="X10435" s="1703"/>
    </row>
    <row r="10436" spans="15:24" x14ac:dyDescent="0.55000000000000004">
      <c r="O10436" s="1703"/>
      <c r="V10436" s="1703"/>
      <c r="X10436" s="1703"/>
    </row>
    <row r="10437" spans="15:24" x14ac:dyDescent="0.55000000000000004">
      <c r="O10437" s="1703"/>
      <c r="V10437" s="1703"/>
      <c r="X10437" s="1703"/>
    </row>
    <row r="10438" spans="15:24" x14ac:dyDescent="0.55000000000000004">
      <c r="O10438" s="1703"/>
      <c r="V10438" s="1703"/>
      <c r="X10438" s="1703"/>
    </row>
    <row r="10439" spans="15:24" x14ac:dyDescent="0.55000000000000004">
      <c r="O10439" s="1703"/>
      <c r="V10439" s="1703"/>
      <c r="X10439" s="1703"/>
    </row>
    <row r="10440" spans="15:24" x14ac:dyDescent="0.55000000000000004">
      <c r="O10440" s="1703"/>
      <c r="V10440" s="1703"/>
      <c r="X10440" s="1703"/>
    </row>
    <row r="10441" spans="15:24" x14ac:dyDescent="0.55000000000000004">
      <c r="O10441" s="1703"/>
      <c r="V10441" s="1703"/>
      <c r="X10441" s="1703"/>
    </row>
    <row r="10442" spans="15:24" x14ac:dyDescent="0.55000000000000004">
      <c r="O10442" s="1703"/>
      <c r="V10442" s="1703"/>
      <c r="X10442" s="1703"/>
    </row>
    <row r="10443" spans="15:24" x14ac:dyDescent="0.55000000000000004">
      <c r="O10443" s="1703"/>
      <c r="V10443" s="1703"/>
      <c r="X10443" s="1703"/>
    </row>
    <row r="10444" spans="15:24" x14ac:dyDescent="0.55000000000000004">
      <c r="O10444" s="1703"/>
      <c r="V10444" s="1703"/>
      <c r="X10444" s="1703"/>
    </row>
    <row r="10445" spans="15:24" x14ac:dyDescent="0.55000000000000004">
      <c r="O10445" s="1703"/>
      <c r="V10445" s="1703"/>
      <c r="X10445" s="1703"/>
    </row>
    <row r="10446" spans="15:24" x14ac:dyDescent="0.55000000000000004">
      <c r="O10446" s="1703"/>
      <c r="V10446" s="1703"/>
      <c r="X10446" s="1703"/>
    </row>
    <row r="10447" spans="15:24" x14ac:dyDescent="0.55000000000000004">
      <c r="O10447" s="1703"/>
      <c r="V10447" s="1703"/>
      <c r="X10447" s="1703"/>
    </row>
    <row r="10448" spans="15:24" x14ac:dyDescent="0.55000000000000004">
      <c r="O10448" s="1703"/>
      <c r="V10448" s="1703"/>
      <c r="X10448" s="1703"/>
    </row>
    <row r="10449" spans="15:24" x14ac:dyDescent="0.55000000000000004">
      <c r="O10449" s="1703"/>
      <c r="V10449" s="1703"/>
      <c r="X10449" s="1703"/>
    </row>
    <row r="10450" spans="15:24" x14ac:dyDescent="0.55000000000000004">
      <c r="O10450" s="1703"/>
      <c r="V10450" s="1703"/>
      <c r="X10450" s="1703"/>
    </row>
    <row r="10451" spans="15:24" x14ac:dyDescent="0.55000000000000004">
      <c r="O10451" s="1703"/>
      <c r="V10451" s="1703"/>
      <c r="X10451" s="1703"/>
    </row>
    <row r="10452" spans="15:24" x14ac:dyDescent="0.55000000000000004">
      <c r="O10452" s="1703"/>
      <c r="V10452" s="1703"/>
      <c r="X10452" s="1703"/>
    </row>
    <row r="10453" spans="15:24" x14ac:dyDescent="0.55000000000000004">
      <c r="O10453" s="1703"/>
      <c r="V10453" s="1703"/>
      <c r="X10453" s="1703"/>
    </row>
    <row r="10454" spans="15:24" x14ac:dyDescent="0.55000000000000004">
      <c r="O10454" s="1703"/>
      <c r="V10454" s="1703"/>
      <c r="X10454" s="1703"/>
    </row>
    <row r="10455" spans="15:24" x14ac:dyDescent="0.55000000000000004">
      <c r="O10455" s="1703"/>
      <c r="V10455" s="1703"/>
      <c r="X10455" s="1703"/>
    </row>
    <row r="10456" spans="15:24" x14ac:dyDescent="0.55000000000000004">
      <c r="O10456" s="1703"/>
      <c r="V10456" s="1703"/>
      <c r="X10456" s="1703"/>
    </row>
    <row r="10457" spans="15:24" x14ac:dyDescent="0.55000000000000004">
      <c r="O10457" s="1703"/>
      <c r="V10457" s="1703"/>
      <c r="X10457" s="1703"/>
    </row>
    <row r="10458" spans="15:24" x14ac:dyDescent="0.55000000000000004">
      <c r="O10458" s="1703"/>
      <c r="V10458" s="1703"/>
      <c r="X10458" s="1703"/>
    </row>
    <row r="10459" spans="15:24" x14ac:dyDescent="0.55000000000000004">
      <c r="O10459" s="1703"/>
      <c r="V10459" s="1703"/>
      <c r="X10459" s="1703"/>
    </row>
    <row r="10460" spans="15:24" x14ac:dyDescent="0.55000000000000004">
      <c r="O10460" s="1703"/>
      <c r="V10460" s="1703"/>
      <c r="X10460" s="1703"/>
    </row>
    <row r="10461" spans="15:24" x14ac:dyDescent="0.55000000000000004">
      <c r="O10461" s="1703"/>
      <c r="V10461" s="1703"/>
      <c r="X10461" s="1703"/>
    </row>
    <row r="10462" spans="15:24" x14ac:dyDescent="0.55000000000000004">
      <c r="O10462" s="1703"/>
      <c r="V10462" s="1703"/>
      <c r="X10462" s="1703"/>
    </row>
    <row r="10463" spans="15:24" x14ac:dyDescent="0.55000000000000004">
      <c r="O10463" s="1703"/>
      <c r="V10463" s="1703"/>
      <c r="X10463" s="1703"/>
    </row>
    <row r="10464" spans="15:24" x14ac:dyDescent="0.55000000000000004">
      <c r="O10464" s="1703"/>
      <c r="V10464" s="1703"/>
      <c r="X10464" s="1703"/>
    </row>
    <row r="10465" spans="15:24" x14ac:dyDescent="0.55000000000000004">
      <c r="O10465" s="1703"/>
      <c r="V10465" s="1703"/>
      <c r="X10465" s="1703"/>
    </row>
    <row r="10466" spans="15:24" x14ac:dyDescent="0.55000000000000004">
      <c r="O10466" s="1703"/>
      <c r="V10466" s="1703"/>
      <c r="X10466" s="1703"/>
    </row>
    <row r="10467" spans="15:24" x14ac:dyDescent="0.55000000000000004">
      <c r="O10467" s="1703"/>
      <c r="V10467" s="1703"/>
      <c r="X10467" s="1703"/>
    </row>
    <row r="10468" spans="15:24" x14ac:dyDescent="0.55000000000000004">
      <c r="O10468" s="1703"/>
      <c r="V10468" s="1703"/>
      <c r="X10468" s="1703"/>
    </row>
    <row r="10469" spans="15:24" x14ac:dyDescent="0.55000000000000004">
      <c r="O10469" s="1703"/>
      <c r="V10469" s="1703"/>
      <c r="X10469" s="1703"/>
    </row>
    <row r="10470" spans="15:24" x14ac:dyDescent="0.55000000000000004">
      <c r="O10470" s="1703"/>
      <c r="V10470" s="1703"/>
      <c r="X10470" s="1703"/>
    </row>
    <row r="10471" spans="15:24" x14ac:dyDescent="0.55000000000000004">
      <c r="O10471" s="1703"/>
      <c r="V10471" s="1703"/>
      <c r="X10471" s="1703"/>
    </row>
    <row r="10472" spans="15:24" x14ac:dyDescent="0.55000000000000004">
      <c r="O10472" s="1703"/>
      <c r="V10472" s="1703"/>
      <c r="X10472" s="1703"/>
    </row>
    <row r="10473" spans="15:24" x14ac:dyDescent="0.55000000000000004">
      <c r="O10473" s="1703"/>
      <c r="V10473" s="1703"/>
      <c r="X10473" s="1703"/>
    </row>
    <row r="10474" spans="15:24" x14ac:dyDescent="0.55000000000000004">
      <c r="O10474" s="1703"/>
      <c r="V10474" s="1703"/>
      <c r="X10474" s="1703"/>
    </row>
    <row r="10475" spans="15:24" x14ac:dyDescent="0.55000000000000004">
      <c r="O10475" s="1703"/>
      <c r="V10475" s="1703"/>
      <c r="X10475" s="1703"/>
    </row>
    <row r="10476" spans="15:24" x14ac:dyDescent="0.55000000000000004">
      <c r="O10476" s="1703"/>
      <c r="V10476" s="1703"/>
      <c r="X10476" s="1703"/>
    </row>
    <row r="10477" spans="15:24" x14ac:dyDescent="0.55000000000000004">
      <c r="O10477" s="1703"/>
      <c r="V10477" s="1703"/>
      <c r="X10477" s="1703"/>
    </row>
    <row r="10478" spans="15:24" x14ac:dyDescent="0.55000000000000004">
      <c r="O10478" s="1703"/>
      <c r="V10478" s="1703"/>
      <c r="X10478" s="1703"/>
    </row>
    <row r="10479" spans="15:24" x14ac:dyDescent="0.55000000000000004">
      <c r="O10479" s="1703"/>
      <c r="V10479" s="1703"/>
      <c r="X10479" s="1703"/>
    </row>
    <row r="10480" spans="15:24" x14ac:dyDescent="0.55000000000000004">
      <c r="O10480" s="1703"/>
      <c r="V10480" s="1703"/>
      <c r="X10480" s="1703"/>
    </row>
    <row r="10481" spans="15:24" x14ac:dyDescent="0.55000000000000004">
      <c r="O10481" s="1703"/>
      <c r="V10481" s="1703"/>
      <c r="X10481" s="1703"/>
    </row>
    <row r="10482" spans="15:24" x14ac:dyDescent="0.55000000000000004">
      <c r="O10482" s="1703"/>
      <c r="V10482" s="1703"/>
      <c r="X10482" s="1703"/>
    </row>
    <row r="10483" spans="15:24" x14ac:dyDescent="0.55000000000000004">
      <c r="O10483" s="1703"/>
      <c r="V10483" s="1703"/>
      <c r="X10483" s="1703"/>
    </row>
    <row r="10484" spans="15:24" x14ac:dyDescent="0.55000000000000004">
      <c r="O10484" s="1703"/>
      <c r="V10484" s="1703"/>
      <c r="X10484" s="1703"/>
    </row>
    <row r="10485" spans="15:24" x14ac:dyDescent="0.55000000000000004">
      <c r="O10485" s="1703"/>
      <c r="V10485" s="1703"/>
      <c r="X10485" s="1703"/>
    </row>
    <row r="10486" spans="15:24" x14ac:dyDescent="0.55000000000000004">
      <c r="O10486" s="1703"/>
      <c r="V10486" s="1703"/>
      <c r="X10486" s="1703"/>
    </row>
    <row r="10487" spans="15:24" x14ac:dyDescent="0.55000000000000004">
      <c r="O10487" s="1703"/>
      <c r="V10487" s="1703"/>
      <c r="X10487" s="1703"/>
    </row>
    <row r="10488" spans="15:24" x14ac:dyDescent="0.55000000000000004">
      <c r="O10488" s="1703"/>
      <c r="V10488" s="1703"/>
      <c r="X10488" s="1703"/>
    </row>
    <row r="10489" spans="15:24" x14ac:dyDescent="0.55000000000000004">
      <c r="O10489" s="1703"/>
      <c r="V10489" s="1703"/>
      <c r="X10489" s="1703"/>
    </row>
    <row r="10490" spans="15:24" x14ac:dyDescent="0.55000000000000004">
      <c r="O10490" s="1703"/>
      <c r="V10490" s="1703"/>
      <c r="X10490" s="1703"/>
    </row>
    <row r="10491" spans="15:24" x14ac:dyDescent="0.55000000000000004">
      <c r="O10491" s="1703"/>
      <c r="V10491" s="1703"/>
      <c r="X10491" s="1703"/>
    </row>
    <row r="10492" spans="15:24" x14ac:dyDescent="0.55000000000000004">
      <c r="O10492" s="1703"/>
      <c r="V10492" s="1703"/>
      <c r="X10492" s="1703"/>
    </row>
    <row r="10493" spans="15:24" x14ac:dyDescent="0.55000000000000004">
      <c r="O10493" s="1703"/>
      <c r="V10493" s="1703"/>
      <c r="X10493" s="1703"/>
    </row>
    <row r="10494" spans="15:24" x14ac:dyDescent="0.55000000000000004">
      <c r="O10494" s="1703"/>
      <c r="V10494" s="1703"/>
      <c r="X10494" s="1703"/>
    </row>
    <row r="10495" spans="15:24" x14ac:dyDescent="0.55000000000000004">
      <c r="O10495" s="1703"/>
      <c r="V10495" s="1703"/>
      <c r="X10495" s="1703"/>
    </row>
    <row r="10496" spans="15:24" x14ac:dyDescent="0.55000000000000004">
      <c r="O10496" s="1703"/>
      <c r="V10496" s="1703"/>
      <c r="X10496" s="1703"/>
    </row>
    <row r="10497" spans="15:24" x14ac:dyDescent="0.55000000000000004">
      <c r="O10497" s="1703"/>
      <c r="V10497" s="1703"/>
      <c r="X10497" s="1703"/>
    </row>
    <row r="10498" spans="15:24" x14ac:dyDescent="0.55000000000000004">
      <c r="O10498" s="1703"/>
      <c r="V10498" s="1703"/>
      <c r="X10498" s="1703"/>
    </row>
    <row r="10499" spans="15:24" x14ac:dyDescent="0.55000000000000004">
      <c r="O10499" s="1703"/>
      <c r="V10499" s="1703"/>
      <c r="X10499" s="1703"/>
    </row>
    <row r="10500" spans="15:24" x14ac:dyDescent="0.55000000000000004">
      <c r="O10500" s="1703"/>
      <c r="V10500" s="1703"/>
      <c r="X10500" s="1703"/>
    </row>
    <row r="10501" spans="15:24" x14ac:dyDescent="0.55000000000000004">
      <c r="O10501" s="1703"/>
      <c r="V10501" s="1703"/>
      <c r="X10501" s="1703"/>
    </row>
    <row r="10502" spans="15:24" x14ac:dyDescent="0.55000000000000004">
      <c r="O10502" s="1703"/>
      <c r="V10502" s="1703"/>
      <c r="X10502" s="1703"/>
    </row>
    <row r="10503" spans="15:24" x14ac:dyDescent="0.55000000000000004">
      <c r="O10503" s="1703"/>
      <c r="V10503" s="1703"/>
      <c r="X10503" s="1703"/>
    </row>
    <row r="10504" spans="15:24" x14ac:dyDescent="0.55000000000000004">
      <c r="O10504" s="1703"/>
      <c r="V10504" s="1703"/>
      <c r="X10504" s="1703"/>
    </row>
    <row r="10505" spans="15:24" x14ac:dyDescent="0.55000000000000004">
      <c r="O10505" s="1703"/>
      <c r="V10505" s="1703"/>
      <c r="X10505" s="1703"/>
    </row>
    <row r="10506" spans="15:24" x14ac:dyDescent="0.55000000000000004">
      <c r="O10506" s="1703"/>
      <c r="V10506" s="1703"/>
      <c r="X10506" s="1703"/>
    </row>
    <row r="10507" spans="15:24" x14ac:dyDescent="0.55000000000000004">
      <c r="O10507" s="1703"/>
      <c r="V10507" s="1703"/>
      <c r="X10507" s="1703"/>
    </row>
    <row r="10508" spans="15:24" x14ac:dyDescent="0.55000000000000004">
      <c r="O10508" s="1703"/>
      <c r="V10508" s="1703"/>
      <c r="X10508" s="1703"/>
    </row>
    <row r="10509" spans="15:24" x14ac:dyDescent="0.55000000000000004">
      <c r="O10509" s="1703"/>
      <c r="V10509" s="1703"/>
      <c r="X10509" s="1703"/>
    </row>
    <row r="10510" spans="15:24" x14ac:dyDescent="0.55000000000000004">
      <c r="O10510" s="1703"/>
      <c r="V10510" s="1703"/>
      <c r="X10510" s="1703"/>
    </row>
    <row r="10511" spans="15:24" x14ac:dyDescent="0.55000000000000004">
      <c r="O10511" s="1703"/>
      <c r="V10511" s="1703"/>
      <c r="X10511" s="1703"/>
    </row>
    <row r="10512" spans="15:24" x14ac:dyDescent="0.55000000000000004">
      <c r="O10512" s="1703"/>
      <c r="V10512" s="1703"/>
      <c r="X10512" s="1703"/>
    </row>
    <row r="10513" spans="15:24" x14ac:dyDescent="0.55000000000000004">
      <c r="O10513" s="1703"/>
      <c r="V10513" s="1703"/>
      <c r="X10513" s="1703"/>
    </row>
    <row r="10514" spans="15:24" x14ac:dyDescent="0.55000000000000004">
      <c r="O10514" s="1703"/>
      <c r="V10514" s="1703"/>
      <c r="X10514" s="1703"/>
    </row>
    <row r="10515" spans="15:24" x14ac:dyDescent="0.55000000000000004">
      <c r="O10515" s="1703"/>
      <c r="V10515" s="1703"/>
      <c r="X10515" s="1703"/>
    </row>
    <row r="10516" spans="15:24" x14ac:dyDescent="0.55000000000000004">
      <c r="O10516" s="1703"/>
      <c r="V10516" s="1703"/>
      <c r="X10516" s="1703"/>
    </row>
    <row r="10517" spans="15:24" x14ac:dyDescent="0.55000000000000004">
      <c r="O10517" s="1703"/>
      <c r="V10517" s="1703"/>
      <c r="X10517" s="1703"/>
    </row>
    <row r="10518" spans="15:24" x14ac:dyDescent="0.55000000000000004">
      <c r="O10518" s="1703"/>
      <c r="V10518" s="1703"/>
      <c r="X10518" s="1703"/>
    </row>
    <row r="10519" spans="15:24" x14ac:dyDescent="0.55000000000000004">
      <c r="O10519" s="1703"/>
      <c r="V10519" s="1703"/>
      <c r="X10519" s="1703"/>
    </row>
    <row r="10520" spans="15:24" x14ac:dyDescent="0.55000000000000004">
      <c r="O10520" s="1703"/>
      <c r="V10520" s="1703"/>
      <c r="X10520" s="1703"/>
    </row>
    <row r="10521" spans="15:24" x14ac:dyDescent="0.55000000000000004">
      <c r="O10521" s="1703"/>
      <c r="V10521" s="1703"/>
      <c r="X10521" s="1703"/>
    </row>
    <row r="10522" spans="15:24" x14ac:dyDescent="0.55000000000000004">
      <c r="O10522" s="1703"/>
      <c r="V10522" s="1703"/>
      <c r="X10522" s="1703"/>
    </row>
    <row r="10523" spans="15:24" x14ac:dyDescent="0.55000000000000004">
      <c r="O10523" s="1703"/>
      <c r="V10523" s="1703"/>
      <c r="X10523" s="1703"/>
    </row>
    <row r="10524" spans="15:24" x14ac:dyDescent="0.55000000000000004">
      <c r="O10524" s="1703"/>
      <c r="V10524" s="1703"/>
      <c r="X10524" s="1703"/>
    </row>
    <row r="10525" spans="15:24" x14ac:dyDescent="0.55000000000000004">
      <c r="O10525" s="1703"/>
      <c r="V10525" s="1703"/>
      <c r="X10525" s="1703"/>
    </row>
    <row r="10526" spans="15:24" x14ac:dyDescent="0.55000000000000004">
      <c r="O10526" s="1703"/>
      <c r="V10526" s="1703"/>
      <c r="X10526" s="1703"/>
    </row>
    <row r="10527" spans="15:24" x14ac:dyDescent="0.55000000000000004">
      <c r="O10527" s="1703"/>
      <c r="V10527" s="1703"/>
      <c r="X10527" s="1703"/>
    </row>
    <row r="10528" spans="15:24" x14ac:dyDescent="0.55000000000000004">
      <c r="O10528" s="1703"/>
      <c r="V10528" s="1703"/>
      <c r="X10528" s="1703"/>
    </row>
    <row r="10529" spans="15:24" x14ac:dyDescent="0.55000000000000004">
      <c r="O10529" s="1703"/>
      <c r="V10529" s="1703"/>
      <c r="X10529" s="1703"/>
    </row>
    <row r="10530" spans="15:24" x14ac:dyDescent="0.55000000000000004">
      <c r="O10530" s="1703"/>
      <c r="V10530" s="1703"/>
      <c r="X10530" s="1703"/>
    </row>
    <row r="10531" spans="15:24" x14ac:dyDescent="0.55000000000000004">
      <c r="O10531" s="1703"/>
      <c r="V10531" s="1703"/>
      <c r="X10531" s="1703"/>
    </row>
    <row r="10532" spans="15:24" x14ac:dyDescent="0.55000000000000004">
      <c r="O10532" s="1703"/>
      <c r="V10532" s="1703"/>
      <c r="X10532" s="1703"/>
    </row>
    <row r="10533" spans="15:24" x14ac:dyDescent="0.55000000000000004">
      <c r="O10533" s="1703"/>
      <c r="V10533" s="1703"/>
      <c r="X10533" s="1703"/>
    </row>
    <row r="10534" spans="15:24" x14ac:dyDescent="0.55000000000000004">
      <c r="O10534" s="1703"/>
      <c r="V10534" s="1703"/>
      <c r="X10534" s="1703"/>
    </row>
    <row r="10535" spans="15:24" x14ac:dyDescent="0.55000000000000004">
      <c r="O10535" s="1703"/>
      <c r="V10535" s="1703"/>
      <c r="X10535" s="1703"/>
    </row>
    <row r="10536" spans="15:24" x14ac:dyDescent="0.55000000000000004">
      <c r="O10536" s="1703"/>
      <c r="V10536" s="1703"/>
      <c r="X10536" s="1703"/>
    </row>
    <row r="10537" spans="15:24" x14ac:dyDescent="0.55000000000000004">
      <c r="O10537" s="1703"/>
      <c r="V10537" s="1703"/>
      <c r="X10537" s="1703"/>
    </row>
    <row r="10538" spans="15:24" x14ac:dyDescent="0.55000000000000004">
      <c r="O10538" s="1703"/>
      <c r="V10538" s="1703"/>
      <c r="X10538" s="1703"/>
    </row>
    <row r="10539" spans="15:24" x14ac:dyDescent="0.55000000000000004">
      <c r="O10539" s="1703"/>
      <c r="V10539" s="1703"/>
      <c r="X10539" s="1703"/>
    </row>
    <row r="10540" spans="15:24" x14ac:dyDescent="0.55000000000000004">
      <c r="O10540" s="1703"/>
      <c r="V10540" s="1703"/>
      <c r="X10540" s="1703"/>
    </row>
    <row r="10541" spans="15:24" x14ac:dyDescent="0.55000000000000004">
      <c r="O10541" s="1703"/>
      <c r="V10541" s="1703"/>
      <c r="X10541" s="1703"/>
    </row>
    <row r="10542" spans="15:24" x14ac:dyDescent="0.55000000000000004">
      <c r="O10542" s="1703"/>
      <c r="V10542" s="1703"/>
      <c r="X10542" s="1703"/>
    </row>
    <row r="10543" spans="15:24" x14ac:dyDescent="0.55000000000000004">
      <c r="O10543" s="1703"/>
      <c r="V10543" s="1703"/>
      <c r="X10543" s="1703"/>
    </row>
    <row r="10544" spans="15:24" x14ac:dyDescent="0.55000000000000004">
      <c r="O10544" s="1703"/>
      <c r="V10544" s="1703"/>
      <c r="X10544" s="1703"/>
    </row>
    <row r="10545" spans="15:24" x14ac:dyDescent="0.55000000000000004">
      <c r="O10545" s="1703"/>
      <c r="V10545" s="1703"/>
      <c r="X10545" s="1703"/>
    </row>
    <row r="10546" spans="15:24" x14ac:dyDescent="0.55000000000000004">
      <c r="O10546" s="1703"/>
      <c r="V10546" s="1703"/>
      <c r="X10546" s="1703"/>
    </row>
    <row r="10547" spans="15:24" x14ac:dyDescent="0.55000000000000004">
      <c r="O10547" s="1703"/>
      <c r="V10547" s="1703"/>
      <c r="X10547" s="1703"/>
    </row>
    <row r="10548" spans="15:24" x14ac:dyDescent="0.55000000000000004">
      <c r="O10548" s="1703"/>
      <c r="V10548" s="1703"/>
      <c r="X10548" s="1703"/>
    </row>
    <row r="10549" spans="15:24" x14ac:dyDescent="0.55000000000000004">
      <c r="O10549" s="1703"/>
      <c r="V10549" s="1703"/>
      <c r="X10549" s="1703"/>
    </row>
    <row r="10550" spans="15:24" x14ac:dyDescent="0.55000000000000004">
      <c r="O10550" s="1703"/>
      <c r="V10550" s="1703"/>
      <c r="X10550" s="1703"/>
    </row>
    <row r="10551" spans="15:24" x14ac:dyDescent="0.55000000000000004">
      <c r="O10551" s="1703"/>
      <c r="V10551" s="1703"/>
      <c r="X10551" s="1703"/>
    </row>
    <row r="10552" spans="15:24" x14ac:dyDescent="0.55000000000000004">
      <c r="O10552" s="1703"/>
      <c r="V10552" s="1703"/>
      <c r="X10552" s="1703"/>
    </row>
    <row r="10553" spans="15:24" x14ac:dyDescent="0.55000000000000004">
      <c r="O10553" s="1703"/>
      <c r="V10553" s="1703"/>
      <c r="X10553" s="1703"/>
    </row>
    <row r="10554" spans="15:24" x14ac:dyDescent="0.55000000000000004">
      <c r="O10554" s="1703"/>
      <c r="V10554" s="1703"/>
      <c r="X10554" s="1703"/>
    </row>
    <row r="10555" spans="15:24" x14ac:dyDescent="0.55000000000000004">
      <c r="O10555" s="1703"/>
      <c r="V10555" s="1703"/>
      <c r="X10555" s="1703"/>
    </row>
    <row r="10556" spans="15:24" x14ac:dyDescent="0.55000000000000004">
      <c r="O10556" s="1703"/>
      <c r="V10556" s="1703"/>
      <c r="X10556" s="1703"/>
    </row>
    <row r="10557" spans="15:24" x14ac:dyDescent="0.55000000000000004">
      <c r="O10557" s="1703"/>
      <c r="V10557" s="1703"/>
      <c r="X10557" s="1703"/>
    </row>
    <row r="10558" spans="15:24" x14ac:dyDescent="0.55000000000000004">
      <c r="O10558" s="1703"/>
      <c r="V10558" s="1703"/>
      <c r="X10558" s="1703"/>
    </row>
    <row r="10559" spans="15:24" x14ac:dyDescent="0.55000000000000004">
      <c r="O10559" s="1703"/>
      <c r="V10559" s="1703"/>
      <c r="X10559" s="1703"/>
    </row>
    <row r="10560" spans="15:24" x14ac:dyDescent="0.55000000000000004">
      <c r="O10560" s="1703"/>
      <c r="V10560" s="1703"/>
      <c r="X10560" s="1703"/>
    </row>
    <row r="10561" spans="15:24" x14ac:dyDescent="0.55000000000000004">
      <c r="O10561" s="1703"/>
      <c r="V10561" s="1703"/>
      <c r="X10561" s="1703"/>
    </row>
    <row r="10562" spans="15:24" x14ac:dyDescent="0.55000000000000004">
      <c r="O10562" s="1703"/>
      <c r="V10562" s="1703"/>
      <c r="X10562" s="1703"/>
    </row>
    <row r="10563" spans="15:24" x14ac:dyDescent="0.55000000000000004">
      <c r="O10563" s="1703"/>
      <c r="V10563" s="1703"/>
      <c r="X10563" s="1703"/>
    </row>
    <row r="10564" spans="15:24" x14ac:dyDescent="0.55000000000000004">
      <c r="O10564" s="1703"/>
      <c r="V10564" s="1703"/>
      <c r="X10564" s="1703"/>
    </row>
    <row r="10565" spans="15:24" x14ac:dyDescent="0.55000000000000004">
      <c r="O10565" s="1703"/>
      <c r="V10565" s="1703"/>
      <c r="X10565" s="1703"/>
    </row>
    <row r="10566" spans="15:24" x14ac:dyDescent="0.55000000000000004">
      <c r="O10566" s="1703"/>
      <c r="V10566" s="1703"/>
      <c r="X10566" s="1703"/>
    </row>
    <row r="10567" spans="15:24" x14ac:dyDescent="0.55000000000000004">
      <c r="O10567" s="1703"/>
      <c r="V10567" s="1703"/>
      <c r="X10567" s="1703"/>
    </row>
    <row r="10568" spans="15:24" x14ac:dyDescent="0.55000000000000004">
      <c r="O10568" s="1703"/>
      <c r="V10568" s="1703"/>
      <c r="X10568" s="1703"/>
    </row>
    <row r="10569" spans="15:24" x14ac:dyDescent="0.55000000000000004">
      <c r="O10569" s="1703"/>
      <c r="V10569" s="1703"/>
      <c r="X10569" s="1703"/>
    </row>
    <row r="10570" spans="15:24" x14ac:dyDescent="0.55000000000000004">
      <c r="O10570" s="1703"/>
      <c r="V10570" s="1703"/>
      <c r="X10570" s="1703"/>
    </row>
    <row r="10571" spans="15:24" x14ac:dyDescent="0.55000000000000004">
      <c r="O10571" s="1703"/>
      <c r="V10571" s="1703"/>
      <c r="X10571" s="1703"/>
    </row>
    <row r="10572" spans="15:24" x14ac:dyDescent="0.55000000000000004">
      <c r="O10572" s="1703"/>
      <c r="V10572" s="1703"/>
      <c r="X10572" s="1703"/>
    </row>
    <row r="10573" spans="15:24" x14ac:dyDescent="0.55000000000000004">
      <c r="O10573" s="1703"/>
      <c r="V10573" s="1703"/>
      <c r="X10573" s="1703"/>
    </row>
    <row r="10574" spans="15:24" x14ac:dyDescent="0.55000000000000004">
      <c r="O10574" s="1703"/>
      <c r="V10574" s="1703"/>
      <c r="X10574" s="1703"/>
    </row>
    <row r="10575" spans="15:24" x14ac:dyDescent="0.55000000000000004">
      <c r="O10575" s="1703"/>
      <c r="V10575" s="1703"/>
      <c r="X10575" s="1703"/>
    </row>
    <row r="10576" spans="15:24" x14ac:dyDescent="0.55000000000000004">
      <c r="O10576" s="1703"/>
      <c r="V10576" s="1703"/>
      <c r="X10576" s="1703"/>
    </row>
    <row r="10577" spans="15:24" x14ac:dyDescent="0.55000000000000004">
      <c r="O10577" s="1703"/>
      <c r="V10577" s="1703"/>
      <c r="X10577" s="1703"/>
    </row>
    <row r="10578" spans="15:24" x14ac:dyDescent="0.55000000000000004">
      <c r="O10578" s="1703"/>
      <c r="V10578" s="1703"/>
      <c r="X10578" s="1703"/>
    </row>
    <row r="10579" spans="15:24" x14ac:dyDescent="0.55000000000000004">
      <c r="O10579" s="1703"/>
      <c r="V10579" s="1703"/>
      <c r="X10579" s="1703"/>
    </row>
    <row r="10580" spans="15:24" x14ac:dyDescent="0.55000000000000004">
      <c r="O10580" s="1703"/>
      <c r="V10580" s="1703"/>
      <c r="X10580" s="1703"/>
    </row>
    <row r="10581" spans="15:24" x14ac:dyDescent="0.55000000000000004">
      <c r="O10581" s="1703"/>
      <c r="V10581" s="1703"/>
      <c r="X10581" s="1703"/>
    </row>
    <row r="10582" spans="15:24" x14ac:dyDescent="0.55000000000000004">
      <c r="O10582" s="1703"/>
      <c r="V10582" s="1703"/>
      <c r="X10582" s="1703"/>
    </row>
    <row r="10583" spans="15:24" x14ac:dyDescent="0.55000000000000004">
      <c r="O10583" s="1703"/>
      <c r="V10583" s="1703"/>
      <c r="X10583" s="1703"/>
    </row>
    <row r="10584" spans="15:24" x14ac:dyDescent="0.55000000000000004">
      <c r="O10584" s="1703"/>
      <c r="V10584" s="1703"/>
      <c r="X10584" s="1703"/>
    </row>
    <row r="10585" spans="15:24" x14ac:dyDescent="0.55000000000000004">
      <c r="O10585" s="1703"/>
      <c r="V10585" s="1703"/>
      <c r="X10585" s="1703"/>
    </row>
    <row r="10586" spans="15:24" x14ac:dyDescent="0.55000000000000004">
      <c r="O10586" s="1703"/>
      <c r="V10586" s="1703"/>
      <c r="X10586" s="1703"/>
    </row>
    <row r="10587" spans="15:24" x14ac:dyDescent="0.55000000000000004">
      <c r="O10587" s="1703"/>
      <c r="V10587" s="1703"/>
      <c r="X10587" s="1703"/>
    </row>
    <row r="10588" spans="15:24" x14ac:dyDescent="0.55000000000000004">
      <c r="O10588" s="1703"/>
      <c r="V10588" s="1703"/>
      <c r="X10588" s="1703"/>
    </row>
    <row r="10589" spans="15:24" x14ac:dyDescent="0.55000000000000004">
      <c r="O10589" s="1703"/>
      <c r="V10589" s="1703"/>
      <c r="X10589" s="1703"/>
    </row>
    <row r="10590" spans="15:24" x14ac:dyDescent="0.55000000000000004">
      <c r="O10590" s="1703"/>
      <c r="V10590" s="1703"/>
      <c r="X10590" s="1703"/>
    </row>
    <row r="10591" spans="15:24" x14ac:dyDescent="0.55000000000000004">
      <c r="O10591" s="1703"/>
      <c r="V10591" s="1703"/>
      <c r="X10591" s="1703"/>
    </row>
    <row r="10592" spans="15:24" x14ac:dyDescent="0.55000000000000004">
      <c r="O10592" s="1703"/>
      <c r="V10592" s="1703"/>
      <c r="X10592" s="1703"/>
    </row>
    <row r="10593" spans="15:24" x14ac:dyDescent="0.55000000000000004">
      <c r="O10593" s="1703"/>
      <c r="V10593" s="1703"/>
      <c r="X10593" s="1703"/>
    </row>
    <row r="10594" spans="15:24" x14ac:dyDescent="0.55000000000000004">
      <c r="O10594" s="1703"/>
      <c r="V10594" s="1703"/>
      <c r="X10594" s="1703"/>
    </row>
    <row r="10595" spans="15:24" x14ac:dyDescent="0.55000000000000004">
      <c r="O10595" s="1703"/>
      <c r="V10595" s="1703"/>
      <c r="X10595" s="1703"/>
    </row>
    <row r="10596" spans="15:24" x14ac:dyDescent="0.55000000000000004">
      <c r="O10596" s="1703"/>
      <c r="V10596" s="1703"/>
      <c r="X10596" s="1703"/>
    </row>
    <row r="10597" spans="15:24" x14ac:dyDescent="0.55000000000000004">
      <c r="O10597" s="1703"/>
      <c r="V10597" s="1703"/>
      <c r="X10597" s="1703"/>
    </row>
    <row r="10598" spans="15:24" x14ac:dyDescent="0.55000000000000004">
      <c r="O10598" s="1703"/>
      <c r="V10598" s="1703"/>
      <c r="X10598" s="1703"/>
    </row>
    <row r="10599" spans="15:24" x14ac:dyDescent="0.55000000000000004">
      <c r="O10599" s="1703"/>
      <c r="V10599" s="1703"/>
      <c r="X10599" s="1703"/>
    </row>
    <row r="10600" spans="15:24" x14ac:dyDescent="0.55000000000000004">
      <c r="O10600" s="1703"/>
      <c r="V10600" s="1703"/>
      <c r="X10600" s="1703"/>
    </row>
    <row r="10601" spans="15:24" x14ac:dyDescent="0.55000000000000004">
      <c r="O10601" s="1703"/>
      <c r="V10601" s="1703"/>
      <c r="X10601" s="1703"/>
    </row>
    <row r="10602" spans="15:24" x14ac:dyDescent="0.55000000000000004">
      <c r="O10602" s="1703"/>
      <c r="V10602" s="1703"/>
      <c r="X10602" s="1703"/>
    </row>
    <row r="10603" spans="15:24" x14ac:dyDescent="0.55000000000000004">
      <c r="O10603" s="1703"/>
      <c r="V10603" s="1703"/>
      <c r="X10603" s="1703"/>
    </row>
    <row r="10604" spans="15:24" x14ac:dyDescent="0.55000000000000004">
      <c r="O10604" s="1703"/>
      <c r="V10604" s="1703"/>
      <c r="X10604" s="1703"/>
    </row>
    <row r="10605" spans="15:24" x14ac:dyDescent="0.55000000000000004">
      <c r="O10605" s="1703"/>
      <c r="V10605" s="1703"/>
      <c r="X10605" s="1703"/>
    </row>
    <row r="10606" spans="15:24" x14ac:dyDescent="0.55000000000000004">
      <c r="O10606" s="1703"/>
      <c r="V10606" s="1703"/>
      <c r="X10606" s="1703"/>
    </row>
    <row r="10607" spans="15:24" x14ac:dyDescent="0.55000000000000004">
      <c r="O10607" s="1703"/>
      <c r="V10607" s="1703"/>
      <c r="X10607" s="1703"/>
    </row>
    <row r="10608" spans="15:24" x14ac:dyDescent="0.55000000000000004">
      <c r="O10608" s="1703"/>
      <c r="V10608" s="1703"/>
      <c r="X10608" s="1703"/>
    </row>
    <row r="10609" spans="15:24" x14ac:dyDescent="0.55000000000000004">
      <c r="O10609" s="1703"/>
      <c r="V10609" s="1703"/>
      <c r="X10609" s="1703"/>
    </row>
    <row r="10610" spans="15:24" x14ac:dyDescent="0.55000000000000004">
      <c r="O10610" s="1703"/>
      <c r="V10610" s="1703"/>
      <c r="X10610" s="1703"/>
    </row>
    <row r="10611" spans="15:24" x14ac:dyDescent="0.55000000000000004">
      <c r="O10611" s="1703"/>
      <c r="V10611" s="1703"/>
      <c r="X10611" s="1703"/>
    </row>
    <row r="10612" spans="15:24" x14ac:dyDescent="0.55000000000000004">
      <c r="O10612" s="1703"/>
      <c r="V10612" s="1703"/>
      <c r="X10612" s="1703"/>
    </row>
    <row r="10613" spans="15:24" x14ac:dyDescent="0.55000000000000004">
      <c r="O10613" s="1703"/>
      <c r="V10613" s="1703"/>
      <c r="X10613" s="1703"/>
    </row>
    <row r="10614" spans="15:24" x14ac:dyDescent="0.55000000000000004">
      <c r="O10614" s="1703"/>
      <c r="V10614" s="1703"/>
      <c r="X10614" s="1703"/>
    </row>
    <row r="10615" spans="15:24" x14ac:dyDescent="0.55000000000000004">
      <c r="O10615" s="1703"/>
      <c r="V10615" s="1703"/>
      <c r="X10615" s="1703"/>
    </row>
    <row r="10616" spans="15:24" x14ac:dyDescent="0.55000000000000004">
      <c r="O10616" s="1703"/>
      <c r="V10616" s="1703"/>
      <c r="X10616" s="1703"/>
    </row>
    <row r="10617" spans="15:24" x14ac:dyDescent="0.55000000000000004">
      <c r="O10617" s="1703"/>
      <c r="V10617" s="1703"/>
      <c r="X10617" s="1703"/>
    </row>
    <row r="10618" spans="15:24" x14ac:dyDescent="0.55000000000000004">
      <c r="O10618" s="1703"/>
      <c r="V10618" s="1703"/>
      <c r="X10618" s="1703"/>
    </row>
    <row r="10619" spans="15:24" x14ac:dyDescent="0.55000000000000004">
      <c r="O10619" s="1703"/>
      <c r="V10619" s="1703"/>
      <c r="X10619" s="1703"/>
    </row>
    <row r="10620" spans="15:24" x14ac:dyDescent="0.55000000000000004">
      <c r="O10620" s="1703"/>
      <c r="V10620" s="1703"/>
      <c r="X10620" s="1703"/>
    </row>
    <row r="10621" spans="15:24" x14ac:dyDescent="0.55000000000000004">
      <c r="O10621" s="1703"/>
      <c r="V10621" s="1703"/>
      <c r="X10621" s="1703"/>
    </row>
    <row r="10622" spans="15:24" x14ac:dyDescent="0.55000000000000004">
      <c r="O10622" s="1703"/>
      <c r="V10622" s="1703"/>
      <c r="X10622" s="1703"/>
    </row>
    <row r="10623" spans="15:24" x14ac:dyDescent="0.55000000000000004">
      <c r="O10623" s="1703"/>
      <c r="V10623" s="1703"/>
      <c r="X10623" s="1703"/>
    </row>
    <row r="10624" spans="15:24" x14ac:dyDescent="0.55000000000000004">
      <c r="O10624" s="1703"/>
      <c r="V10624" s="1703"/>
      <c r="X10624" s="1703"/>
    </row>
    <row r="10625" spans="15:24" x14ac:dyDescent="0.55000000000000004">
      <c r="O10625" s="1703"/>
      <c r="V10625" s="1703"/>
      <c r="X10625" s="1703"/>
    </row>
    <row r="10626" spans="15:24" x14ac:dyDescent="0.55000000000000004">
      <c r="O10626" s="1703"/>
      <c r="V10626" s="1703"/>
      <c r="X10626" s="1703"/>
    </row>
    <row r="10627" spans="15:24" x14ac:dyDescent="0.55000000000000004">
      <c r="O10627" s="1703"/>
      <c r="V10627" s="1703"/>
      <c r="X10627" s="1703"/>
    </row>
    <row r="10628" spans="15:24" x14ac:dyDescent="0.55000000000000004">
      <c r="O10628" s="1703"/>
      <c r="V10628" s="1703"/>
      <c r="X10628" s="1703"/>
    </row>
    <row r="10629" spans="15:24" x14ac:dyDescent="0.55000000000000004">
      <c r="O10629" s="1703"/>
      <c r="V10629" s="1703"/>
      <c r="X10629" s="1703"/>
    </row>
    <row r="10630" spans="15:24" x14ac:dyDescent="0.55000000000000004">
      <c r="O10630" s="1703"/>
      <c r="V10630" s="1703"/>
      <c r="X10630" s="1703"/>
    </row>
    <row r="10631" spans="15:24" x14ac:dyDescent="0.55000000000000004">
      <c r="O10631" s="1703"/>
      <c r="V10631" s="1703"/>
      <c r="X10631" s="1703"/>
    </row>
    <row r="10632" spans="15:24" x14ac:dyDescent="0.55000000000000004">
      <c r="O10632" s="1703"/>
      <c r="V10632" s="1703"/>
      <c r="X10632" s="1703"/>
    </row>
    <row r="10633" spans="15:24" x14ac:dyDescent="0.55000000000000004">
      <c r="O10633" s="1703"/>
      <c r="V10633" s="1703"/>
      <c r="X10633" s="1703"/>
    </row>
    <row r="10634" spans="15:24" x14ac:dyDescent="0.55000000000000004">
      <c r="O10634" s="1703"/>
      <c r="V10634" s="1703"/>
      <c r="X10634" s="1703"/>
    </row>
    <row r="10635" spans="15:24" x14ac:dyDescent="0.55000000000000004">
      <c r="O10635" s="1703"/>
      <c r="V10635" s="1703"/>
      <c r="X10635" s="1703"/>
    </row>
    <row r="10636" spans="15:24" x14ac:dyDescent="0.55000000000000004">
      <c r="O10636" s="1703"/>
      <c r="V10636" s="1703"/>
      <c r="X10636" s="1703"/>
    </row>
    <row r="10637" spans="15:24" x14ac:dyDescent="0.55000000000000004">
      <c r="O10637" s="1703"/>
      <c r="V10637" s="1703"/>
      <c r="X10637" s="1703"/>
    </row>
    <row r="10638" spans="15:24" x14ac:dyDescent="0.55000000000000004">
      <c r="O10638" s="1703"/>
      <c r="V10638" s="1703"/>
      <c r="X10638" s="1703"/>
    </row>
    <row r="10639" spans="15:24" x14ac:dyDescent="0.55000000000000004">
      <c r="O10639" s="1703"/>
      <c r="V10639" s="1703"/>
      <c r="X10639" s="1703"/>
    </row>
    <row r="10640" spans="15:24" x14ac:dyDescent="0.55000000000000004">
      <c r="O10640" s="1703"/>
      <c r="V10640" s="1703"/>
      <c r="X10640" s="1703"/>
    </row>
    <row r="10641" spans="15:24" x14ac:dyDescent="0.55000000000000004">
      <c r="O10641" s="1703"/>
      <c r="V10641" s="1703"/>
      <c r="X10641" s="1703"/>
    </row>
    <row r="10642" spans="15:24" x14ac:dyDescent="0.55000000000000004">
      <c r="O10642" s="1703"/>
      <c r="V10642" s="1703"/>
      <c r="X10642" s="1703"/>
    </row>
    <row r="10643" spans="15:24" x14ac:dyDescent="0.55000000000000004">
      <c r="O10643" s="1703"/>
      <c r="V10643" s="1703"/>
      <c r="X10643" s="1703"/>
    </row>
    <row r="10644" spans="15:24" x14ac:dyDescent="0.55000000000000004">
      <c r="O10644" s="1703"/>
      <c r="V10644" s="1703"/>
      <c r="X10644" s="1703"/>
    </row>
    <row r="10645" spans="15:24" x14ac:dyDescent="0.55000000000000004">
      <c r="O10645" s="1703"/>
      <c r="V10645" s="1703"/>
      <c r="X10645" s="1703"/>
    </row>
    <row r="10646" spans="15:24" x14ac:dyDescent="0.55000000000000004">
      <c r="O10646" s="1703"/>
      <c r="V10646" s="1703"/>
      <c r="X10646" s="1703"/>
    </row>
    <row r="10647" spans="15:24" x14ac:dyDescent="0.55000000000000004">
      <c r="O10647" s="1703"/>
      <c r="V10647" s="1703"/>
      <c r="X10647" s="1703"/>
    </row>
    <row r="10648" spans="15:24" x14ac:dyDescent="0.55000000000000004">
      <c r="O10648" s="1703"/>
      <c r="V10648" s="1703"/>
      <c r="X10648" s="1703"/>
    </row>
    <row r="10649" spans="15:24" x14ac:dyDescent="0.55000000000000004">
      <c r="O10649" s="1703"/>
      <c r="V10649" s="1703"/>
      <c r="X10649" s="1703"/>
    </row>
    <row r="10650" spans="15:24" x14ac:dyDescent="0.55000000000000004">
      <c r="O10650" s="1703"/>
      <c r="V10650" s="1703"/>
      <c r="X10650" s="1703"/>
    </row>
    <row r="10651" spans="15:24" x14ac:dyDescent="0.55000000000000004">
      <c r="O10651" s="1703"/>
      <c r="V10651" s="1703"/>
      <c r="X10651" s="1703"/>
    </row>
    <row r="10652" spans="15:24" x14ac:dyDescent="0.55000000000000004">
      <c r="O10652" s="1703"/>
      <c r="V10652" s="1703"/>
      <c r="X10652" s="1703"/>
    </row>
    <row r="10653" spans="15:24" x14ac:dyDescent="0.55000000000000004">
      <c r="O10653" s="1703"/>
      <c r="V10653" s="1703"/>
      <c r="X10653" s="1703"/>
    </row>
    <row r="10654" spans="15:24" x14ac:dyDescent="0.55000000000000004">
      <c r="O10654" s="1703"/>
      <c r="V10654" s="1703"/>
      <c r="X10654" s="1703"/>
    </row>
    <row r="10655" spans="15:24" x14ac:dyDescent="0.55000000000000004">
      <c r="O10655" s="1703"/>
      <c r="V10655" s="1703"/>
      <c r="X10655" s="1703"/>
    </row>
    <row r="10656" spans="15:24" x14ac:dyDescent="0.55000000000000004">
      <c r="O10656" s="1703"/>
      <c r="V10656" s="1703"/>
      <c r="X10656" s="1703"/>
    </row>
    <row r="10657" spans="15:24" x14ac:dyDescent="0.55000000000000004">
      <c r="O10657" s="1703"/>
      <c r="V10657" s="1703"/>
      <c r="X10657" s="1703"/>
    </row>
    <row r="10658" spans="15:24" x14ac:dyDescent="0.55000000000000004">
      <c r="O10658" s="1703"/>
      <c r="V10658" s="1703"/>
      <c r="X10658" s="1703"/>
    </row>
    <row r="10659" spans="15:24" x14ac:dyDescent="0.55000000000000004">
      <c r="O10659" s="1703"/>
      <c r="V10659" s="1703"/>
      <c r="X10659" s="1703"/>
    </row>
    <row r="10660" spans="15:24" x14ac:dyDescent="0.55000000000000004">
      <c r="O10660" s="1703"/>
      <c r="V10660" s="1703"/>
      <c r="X10660" s="1703"/>
    </row>
    <row r="10661" spans="15:24" x14ac:dyDescent="0.55000000000000004">
      <c r="O10661" s="1703"/>
      <c r="V10661" s="1703"/>
      <c r="X10661" s="1703"/>
    </row>
    <row r="10662" spans="15:24" x14ac:dyDescent="0.55000000000000004">
      <c r="O10662" s="1703"/>
      <c r="V10662" s="1703"/>
      <c r="X10662" s="1703"/>
    </row>
    <row r="10663" spans="15:24" x14ac:dyDescent="0.55000000000000004">
      <c r="O10663" s="1703"/>
      <c r="V10663" s="1703"/>
      <c r="X10663" s="1703"/>
    </row>
    <row r="10664" spans="15:24" x14ac:dyDescent="0.55000000000000004">
      <c r="O10664" s="1703"/>
      <c r="V10664" s="1703"/>
      <c r="X10664" s="1703"/>
    </row>
    <row r="10665" spans="15:24" x14ac:dyDescent="0.55000000000000004">
      <c r="O10665" s="1703"/>
      <c r="V10665" s="1703"/>
      <c r="X10665" s="1703"/>
    </row>
    <row r="10666" spans="15:24" x14ac:dyDescent="0.55000000000000004">
      <c r="O10666" s="1703"/>
      <c r="V10666" s="1703"/>
      <c r="X10666" s="1703"/>
    </row>
    <row r="10667" spans="15:24" x14ac:dyDescent="0.55000000000000004">
      <c r="O10667" s="1703"/>
      <c r="V10667" s="1703"/>
      <c r="X10667" s="1703"/>
    </row>
    <row r="10668" spans="15:24" x14ac:dyDescent="0.55000000000000004">
      <c r="O10668" s="1703"/>
      <c r="V10668" s="1703"/>
      <c r="X10668" s="1703"/>
    </row>
    <row r="10669" spans="15:24" x14ac:dyDescent="0.55000000000000004">
      <c r="O10669" s="1703"/>
      <c r="V10669" s="1703"/>
      <c r="X10669" s="1703"/>
    </row>
    <row r="10670" spans="15:24" x14ac:dyDescent="0.55000000000000004">
      <c r="O10670" s="1703"/>
      <c r="V10670" s="1703"/>
      <c r="X10670" s="1703"/>
    </row>
    <row r="10671" spans="15:24" x14ac:dyDescent="0.55000000000000004">
      <c r="O10671" s="1703"/>
      <c r="V10671" s="1703"/>
      <c r="X10671" s="1703"/>
    </row>
    <row r="10672" spans="15:24" x14ac:dyDescent="0.55000000000000004">
      <c r="O10672" s="1703"/>
      <c r="V10672" s="1703"/>
      <c r="X10672" s="1703"/>
    </row>
    <row r="10673" spans="15:24" x14ac:dyDescent="0.55000000000000004">
      <c r="O10673" s="1703"/>
      <c r="V10673" s="1703"/>
      <c r="X10673" s="1703"/>
    </row>
    <row r="10674" spans="15:24" x14ac:dyDescent="0.55000000000000004">
      <c r="O10674" s="1703"/>
      <c r="V10674" s="1703"/>
      <c r="X10674" s="1703"/>
    </row>
    <row r="10675" spans="15:24" x14ac:dyDescent="0.55000000000000004">
      <c r="O10675" s="1703"/>
      <c r="V10675" s="1703"/>
      <c r="X10675" s="1703"/>
    </row>
    <row r="10676" spans="15:24" x14ac:dyDescent="0.55000000000000004">
      <c r="O10676" s="1703"/>
      <c r="V10676" s="1703"/>
      <c r="X10676" s="1703"/>
    </row>
    <row r="10677" spans="15:24" x14ac:dyDescent="0.55000000000000004">
      <c r="O10677" s="1703"/>
      <c r="V10677" s="1703"/>
      <c r="X10677" s="1703"/>
    </row>
    <row r="10678" spans="15:24" x14ac:dyDescent="0.55000000000000004">
      <c r="O10678" s="1703"/>
      <c r="V10678" s="1703"/>
      <c r="X10678" s="1703"/>
    </row>
    <row r="10679" spans="15:24" x14ac:dyDescent="0.55000000000000004">
      <c r="O10679" s="1703"/>
      <c r="V10679" s="1703"/>
      <c r="X10679" s="1703"/>
    </row>
    <row r="10680" spans="15:24" x14ac:dyDescent="0.55000000000000004">
      <c r="O10680" s="1703"/>
      <c r="V10680" s="1703"/>
      <c r="X10680" s="1703"/>
    </row>
    <row r="10681" spans="15:24" x14ac:dyDescent="0.55000000000000004">
      <c r="O10681" s="1703"/>
      <c r="V10681" s="1703"/>
      <c r="X10681" s="1703"/>
    </row>
    <row r="10682" spans="15:24" x14ac:dyDescent="0.55000000000000004">
      <c r="O10682" s="1703"/>
      <c r="V10682" s="1703"/>
      <c r="X10682" s="1703"/>
    </row>
    <row r="10683" spans="15:24" x14ac:dyDescent="0.55000000000000004">
      <c r="O10683" s="1703"/>
      <c r="V10683" s="1703"/>
      <c r="X10683" s="1703"/>
    </row>
    <row r="10684" spans="15:24" x14ac:dyDescent="0.55000000000000004">
      <c r="O10684" s="1703"/>
      <c r="V10684" s="1703"/>
      <c r="X10684" s="1703"/>
    </row>
    <row r="10685" spans="15:24" x14ac:dyDescent="0.55000000000000004">
      <c r="O10685" s="1703"/>
      <c r="V10685" s="1703"/>
      <c r="X10685" s="1703"/>
    </row>
    <row r="10686" spans="15:24" x14ac:dyDescent="0.55000000000000004">
      <c r="O10686" s="1703"/>
      <c r="V10686" s="1703"/>
      <c r="X10686" s="1703"/>
    </row>
    <row r="10687" spans="15:24" x14ac:dyDescent="0.55000000000000004">
      <c r="O10687" s="1703"/>
      <c r="V10687" s="1703"/>
      <c r="X10687" s="1703"/>
    </row>
    <row r="10688" spans="15:24" x14ac:dyDescent="0.55000000000000004">
      <c r="O10688" s="1703"/>
      <c r="V10688" s="1703"/>
      <c r="X10688" s="1703"/>
    </row>
    <row r="10689" spans="15:24" x14ac:dyDescent="0.55000000000000004">
      <c r="O10689" s="1703"/>
      <c r="V10689" s="1703"/>
      <c r="X10689" s="1703"/>
    </row>
    <row r="10690" spans="15:24" x14ac:dyDescent="0.55000000000000004">
      <c r="O10690" s="1703"/>
      <c r="V10690" s="1703"/>
      <c r="X10690" s="1703"/>
    </row>
    <row r="10691" spans="15:24" x14ac:dyDescent="0.55000000000000004">
      <c r="O10691" s="1703"/>
      <c r="V10691" s="1703"/>
      <c r="X10691" s="1703"/>
    </row>
    <row r="10692" spans="15:24" x14ac:dyDescent="0.55000000000000004">
      <c r="O10692" s="1703"/>
      <c r="V10692" s="1703"/>
      <c r="X10692" s="1703"/>
    </row>
    <row r="10693" spans="15:24" x14ac:dyDescent="0.55000000000000004">
      <c r="O10693" s="1703"/>
      <c r="V10693" s="1703"/>
      <c r="X10693" s="1703"/>
    </row>
    <row r="10694" spans="15:24" x14ac:dyDescent="0.55000000000000004">
      <c r="O10694" s="1703"/>
      <c r="V10694" s="1703"/>
      <c r="X10694" s="1703"/>
    </row>
    <row r="10695" spans="15:24" x14ac:dyDescent="0.55000000000000004">
      <c r="O10695" s="1703"/>
      <c r="V10695" s="1703"/>
      <c r="X10695" s="1703"/>
    </row>
    <row r="10696" spans="15:24" x14ac:dyDescent="0.55000000000000004">
      <c r="O10696" s="1703"/>
      <c r="V10696" s="1703"/>
      <c r="X10696" s="1703"/>
    </row>
    <row r="10697" spans="15:24" x14ac:dyDescent="0.55000000000000004">
      <c r="O10697" s="1703"/>
      <c r="V10697" s="1703"/>
      <c r="X10697" s="1703"/>
    </row>
    <row r="10698" spans="15:24" x14ac:dyDescent="0.55000000000000004">
      <c r="O10698" s="1703"/>
      <c r="V10698" s="1703"/>
      <c r="X10698" s="1703"/>
    </row>
    <row r="10699" spans="15:24" x14ac:dyDescent="0.55000000000000004">
      <c r="O10699" s="1703"/>
      <c r="V10699" s="1703"/>
      <c r="X10699" s="1703"/>
    </row>
    <row r="10700" spans="15:24" x14ac:dyDescent="0.55000000000000004">
      <c r="O10700" s="1703"/>
      <c r="V10700" s="1703"/>
      <c r="X10700" s="1703"/>
    </row>
    <row r="10701" spans="15:24" x14ac:dyDescent="0.55000000000000004">
      <c r="O10701" s="1703"/>
      <c r="V10701" s="1703"/>
      <c r="X10701" s="1703"/>
    </row>
    <row r="10702" spans="15:24" x14ac:dyDescent="0.55000000000000004">
      <c r="O10702" s="1703"/>
      <c r="V10702" s="1703"/>
      <c r="X10702" s="1703"/>
    </row>
    <row r="10703" spans="15:24" x14ac:dyDescent="0.55000000000000004">
      <c r="O10703" s="1703"/>
      <c r="V10703" s="1703"/>
      <c r="X10703" s="1703"/>
    </row>
    <row r="10704" spans="15:24" x14ac:dyDescent="0.55000000000000004">
      <c r="O10704" s="1703"/>
      <c r="V10704" s="1703"/>
      <c r="X10704" s="1703"/>
    </row>
    <row r="10705" spans="15:24" x14ac:dyDescent="0.55000000000000004">
      <c r="O10705" s="1703"/>
      <c r="V10705" s="1703"/>
      <c r="X10705" s="1703"/>
    </row>
    <row r="10706" spans="15:24" x14ac:dyDescent="0.55000000000000004">
      <c r="O10706" s="1703"/>
      <c r="V10706" s="1703"/>
      <c r="X10706" s="1703"/>
    </row>
    <row r="10707" spans="15:24" x14ac:dyDescent="0.55000000000000004">
      <c r="O10707" s="1703"/>
      <c r="V10707" s="1703"/>
      <c r="X10707" s="1703"/>
    </row>
    <row r="10708" spans="15:24" x14ac:dyDescent="0.55000000000000004">
      <c r="O10708" s="1703"/>
      <c r="V10708" s="1703"/>
      <c r="X10708" s="1703"/>
    </row>
    <row r="10709" spans="15:24" x14ac:dyDescent="0.55000000000000004">
      <c r="O10709" s="1703"/>
      <c r="V10709" s="1703"/>
      <c r="X10709" s="1703"/>
    </row>
    <row r="10710" spans="15:24" x14ac:dyDescent="0.55000000000000004">
      <c r="O10710" s="1703"/>
      <c r="V10710" s="1703"/>
      <c r="X10710" s="1703"/>
    </row>
    <row r="10711" spans="15:24" x14ac:dyDescent="0.55000000000000004">
      <c r="O10711" s="1703"/>
      <c r="V10711" s="1703"/>
      <c r="X10711" s="1703"/>
    </row>
    <row r="10712" spans="15:24" x14ac:dyDescent="0.55000000000000004">
      <c r="O10712" s="1703"/>
      <c r="V10712" s="1703"/>
      <c r="X10712" s="1703"/>
    </row>
    <row r="10713" spans="15:24" x14ac:dyDescent="0.55000000000000004">
      <c r="O10713" s="1703"/>
      <c r="V10713" s="1703"/>
      <c r="X10713" s="1703"/>
    </row>
    <row r="10714" spans="15:24" x14ac:dyDescent="0.55000000000000004">
      <c r="O10714" s="1703"/>
      <c r="V10714" s="1703"/>
      <c r="X10714" s="1703"/>
    </row>
    <row r="10715" spans="15:24" x14ac:dyDescent="0.55000000000000004">
      <c r="O10715" s="1703"/>
      <c r="V10715" s="1703"/>
      <c r="X10715" s="1703"/>
    </row>
    <row r="10716" spans="15:24" x14ac:dyDescent="0.55000000000000004">
      <c r="O10716" s="1703"/>
      <c r="V10716" s="1703"/>
      <c r="X10716" s="1703"/>
    </row>
    <row r="10717" spans="15:24" x14ac:dyDescent="0.55000000000000004">
      <c r="O10717" s="1703"/>
      <c r="V10717" s="1703"/>
      <c r="X10717" s="1703"/>
    </row>
    <row r="10718" spans="15:24" x14ac:dyDescent="0.55000000000000004">
      <c r="O10718" s="1703"/>
      <c r="V10718" s="1703"/>
      <c r="X10718" s="1703"/>
    </row>
    <row r="10719" spans="15:24" x14ac:dyDescent="0.55000000000000004">
      <c r="O10719" s="1703"/>
      <c r="V10719" s="1703"/>
      <c r="X10719" s="1703"/>
    </row>
    <row r="10720" spans="15:24" x14ac:dyDescent="0.55000000000000004">
      <c r="O10720" s="1703"/>
      <c r="V10720" s="1703"/>
      <c r="X10720" s="1703"/>
    </row>
    <row r="10721" spans="15:24" x14ac:dyDescent="0.55000000000000004">
      <c r="O10721" s="1703"/>
      <c r="V10721" s="1703"/>
      <c r="X10721" s="1703"/>
    </row>
    <row r="10722" spans="15:24" x14ac:dyDescent="0.55000000000000004">
      <c r="O10722" s="1703"/>
      <c r="V10722" s="1703"/>
      <c r="X10722" s="1703"/>
    </row>
    <row r="10723" spans="15:24" x14ac:dyDescent="0.55000000000000004">
      <c r="O10723" s="1703"/>
      <c r="V10723" s="1703"/>
      <c r="X10723" s="1703"/>
    </row>
    <row r="10724" spans="15:24" x14ac:dyDescent="0.55000000000000004">
      <c r="O10724" s="1703"/>
      <c r="V10724" s="1703"/>
      <c r="X10724" s="1703"/>
    </row>
    <row r="10725" spans="15:24" x14ac:dyDescent="0.55000000000000004">
      <c r="O10725" s="1703"/>
      <c r="V10725" s="1703"/>
      <c r="X10725" s="1703"/>
    </row>
    <row r="10726" spans="15:24" x14ac:dyDescent="0.55000000000000004">
      <c r="O10726" s="1703"/>
      <c r="V10726" s="1703"/>
      <c r="X10726" s="1703"/>
    </row>
    <row r="10727" spans="15:24" x14ac:dyDescent="0.55000000000000004">
      <c r="O10727" s="1703"/>
      <c r="V10727" s="1703"/>
      <c r="X10727" s="1703"/>
    </row>
    <row r="10728" spans="15:24" x14ac:dyDescent="0.55000000000000004">
      <c r="O10728" s="1703"/>
      <c r="V10728" s="1703"/>
      <c r="X10728" s="1703"/>
    </row>
    <row r="10729" spans="15:24" x14ac:dyDescent="0.55000000000000004">
      <c r="O10729" s="1703"/>
      <c r="V10729" s="1703"/>
      <c r="X10729" s="1703"/>
    </row>
    <row r="10730" spans="15:24" x14ac:dyDescent="0.55000000000000004">
      <c r="O10730" s="1703"/>
      <c r="V10730" s="1703"/>
      <c r="X10730" s="1703"/>
    </row>
    <row r="10731" spans="15:24" x14ac:dyDescent="0.55000000000000004">
      <c r="O10731" s="1703"/>
      <c r="V10731" s="1703"/>
      <c r="X10731" s="1703"/>
    </row>
    <row r="10732" spans="15:24" x14ac:dyDescent="0.55000000000000004">
      <c r="O10732" s="1703"/>
      <c r="V10732" s="1703"/>
      <c r="X10732" s="1703"/>
    </row>
    <row r="10733" spans="15:24" x14ac:dyDescent="0.55000000000000004">
      <c r="O10733" s="1703"/>
      <c r="V10733" s="1703"/>
      <c r="X10733" s="1703"/>
    </row>
    <row r="10734" spans="15:24" x14ac:dyDescent="0.55000000000000004">
      <c r="O10734" s="1703"/>
      <c r="V10734" s="1703"/>
      <c r="X10734" s="1703"/>
    </row>
    <row r="10735" spans="15:24" x14ac:dyDescent="0.55000000000000004">
      <c r="O10735" s="1703"/>
      <c r="V10735" s="1703"/>
      <c r="X10735" s="1703"/>
    </row>
    <row r="10736" spans="15:24" x14ac:dyDescent="0.55000000000000004">
      <c r="O10736" s="1703"/>
      <c r="V10736" s="1703"/>
      <c r="X10736" s="1703"/>
    </row>
    <row r="10737" spans="15:24" x14ac:dyDescent="0.55000000000000004">
      <c r="O10737" s="1703"/>
      <c r="V10737" s="1703"/>
      <c r="X10737" s="1703"/>
    </row>
    <row r="10738" spans="15:24" x14ac:dyDescent="0.55000000000000004">
      <c r="O10738" s="1703"/>
      <c r="V10738" s="1703"/>
      <c r="X10738" s="1703"/>
    </row>
    <row r="10739" spans="15:24" x14ac:dyDescent="0.55000000000000004">
      <c r="O10739" s="1703"/>
      <c r="V10739" s="1703"/>
      <c r="X10739" s="1703"/>
    </row>
    <row r="10740" spans="15:24" x14ac:dyDescent="0.55000000000000004">
      <c r="O10740" s="1703"/>
      <c r="V10740" s="1703"/>
      <c r="X10740" s="1703"/>
    </row>
    <row r="10741" spans="15:24" x14ac:dyDescent="0.55000000000000004">
      <c r="O10741" s="1703"/>
      <c r="V10741" s="1703"/>
      <c r="X10741" s="1703"/>
    </row>
    <row r="10742" spans="15:24" x14ac:dyDescent="0.55000000000000004">
      <c r="O10742" s="1703"/>
      <c r="V10742" s="1703"/>
      <c r="X10742" s="1703"/>
    </row>
    <row r="10743" spans="15:24" x14ac:dyDescent="0.55000000000000004">
      <c r="O10743" s="1703"/>
      <c r="V10743" s="1703"/>
      <c r="X10743" s="1703"/>
    </row>
    <row r="10744" spans="15:24" x14ac:dyDescent="0.55000000000000004">
      <c r="O10744" s="1703"/>
      <c r="V10744" s="1703"/>
      <c r="X10744" s="1703"/>
    </row>
    <row r="10745" spans="15:24" x14ac:dyDescent="0.55000000000000004">
      <c r="O10745" s="1703"/>
      <c r="V10745" s="1703"/>
      <c r="X10745" s="1703"/>
    </row>
    <row r="10746" spans="15:24" x14ac:dyDescent="0.55000000000000004">
      <c r="O10746" s="1703"/>
      <c r="V10746" s="1703"/>
      <c r="X10746" s="1703"/>
    </row>
    <row r="10747" spans="15:24" x14ac:dyDescent="0.55000000000000004">
      <c r="O10747" s="1703"/>
      <c r="V10747" s="1703"/>
      <c r="X10747" s="1703"/>
    </row>
    <row r="10748" spans="15:24" x14ac:dyDescent="0.55000000000000004">
      <c r="O10748" s="1703"/>
      <c r="V10748" s="1703"/>
      <c r="X10748" s="1703"/>
    </row>
    <row r="10749" spans="15:24" x14ac:dyDescent="0.55000000000000004">
      <c r="O10749" s="1703"/>
      <c r="V10749" s="1703"/>
      <c r="X10749" s="1703"/>
    </row>
    <row r="10750" spans="15:24" x14ac:dyDescent="0.55000000000000004">
      <c r="O10750" s="1703"/>
      <c r="V10750" s="1703"/>
      <c r="X10750" s="1703"/>
    </row>
    <row r="10751" spans="15:24" x14ac:dyDescent="0.55000000000000004">
      <c r="O10751" s="1703"/>
      <c r="V10751" s="1703"/>
      <c r="X10751" s="1703"/>
    </row>
    <row r="10752" spans="15:24" x14ac:dyDescent="0.55000000000000004">
      <c r="O10752" s="1703"/>
      <c r="V10752" s="1703"/>
      <c r="X10752" s="1703"/>
    </row>
    <row r="10753" spans="15:24" x14ac:dyDescent="0.55000000000000004">
      <c r="O10753" s="1703"/>
      <c r="V10753" s="1703"/>
      <c r="X10753" s="1703"/>
    </row>
    <row r="10754" spans="15:24" x14ac:dyDescent="0.55000000000000004">
      <c r="O10754" s="1703"/>
      <c r="V10754" s="1703"/>
      <c r="X10754" s="1703"/>
    </row>
    <row r="10755" spans="15:24" x14ac:dyDescent="0.55000000000000004">
      <c r="O10755" s="1703"/>
      <c r="V10755" s="1703"/>
      <c r="X10755" s="1703"/>
    </row>
    <row r="10756" spans="15:24" x14ac:dyDescent="0.55000000000000004">
      <c r="O10756" s="1703"/>
      <c r="V10756" s="1703"/>
      <c r="X10756" s="1703"/>
    </row>
    <row r="10757" spans="15:24" x14ac:dyDescent="0.55000000000000004">
      <c r="O10757" s="1703"/>
      <c r="V10757" s="1703"/>
      <c r="X10757" s="1703"/>
    </row>
    <row r="10758" spans="15:24" x14ac:dyDescent="0.55000000000000004">
      <c r="O10758" s="1703"/>
      <c r="V10758" s="1703"/>
      <c r="X10758" s="1703"/>
    </row>
    <row r="10759" spans="15:24" x14ac:dyDescent="0.55000000000000004">
      <c r="O10759" s="1703"/>
      <c r="V10759" s="1703"/>
      <c r="X10759" s="1703"/>
    </row>
    <row r="10760" spans="15:24" x14ac:dyDescent="0.55000000000000004">
      <c r="O10760" s="1703"/>
      <c r="V10760" s="1703"/>
      <c r="X10760" s="1703"/>
    </row>
    <row r="10761" spans="15:24" x14ac:dyDescent="0.55000000000000004">
      <c r="O10761" s="1703"/>
      <c r="V10761" s="1703"/>
      <c r="X10761" s="1703"/>
    </row>
    <row r="10762" spans="15:24" x14ac:dyDescent="0.55000000000000004">
      <c r="O10762" s="1703"/>
      <c r="V10762" s="1703"/>
      <c r="X10762" s="1703"/>
    </row>
    <row r="10763" spans="15:24" x14ac:dyDescent="0.55000000000000004">
      <c r="O10763" s="1703"/>
      <c r="V10763" s="1703"/>
      <c r="X10763" s="1703"/>
    </row>
    <row r="10764" spans="15:24" x14ac:dyDescent="0.55000000000000004">
      <c r="O10764" s="1703"/>
      <c r="V10764" s="1703"/>
      <c r="X10764" s="1703"/>
    </row>
    <row r="10765" spans="15:24" x14ac:dyDescent="0.55000000000000004">
      <c r="O10765" s="1703"/>
      <c r="V10765" s="1703"/>
      <c r="X10765" s="1703"/>
    </row>
    <row r="10766" spans="15:24" x14ac:dyDescent="0.55000000000000004">
      <c r="O10766" s="1703"/>
      <c r="V10766" s="1703"/>
      <c r="X10766" s="1703"/>
    </row>
    <row r="10767" spans="15:24" x14ac:dyDescent="0.55000000000000004">
      <c r="O10767" s="1703"/>
      <c r="V10767" s="1703"/>
      <c r="X10767" s="1703"/>
    </row>
    <row r="10768" spans="15:24" x14ac:dyDescent="0.55000000000000004">
      <c r="O10768" s="1703"/>
      <c r="V10768" s="1703"/>
      <c r="X10768" s="1703"/>
    </row>
    <row r="10769" spans="15:24" x14ac:dyDescent="0.55000000000000004">
      <c r="O10769" s="1703"/>
      <c r="V10769" s="1703"/>
      <c r="X10769" s="1703"/>
    </row>
    <row r="10770" spans="15:24" x14ac:dyDescent="0.55000000000000004">
      <c r="O10770" s="1703"/>
      <c r="V10770" s="1703"/>
      <c r="X10770" s="1703"/>
    </row>
    <row r="10771" spans="15:24" x14ac:dyDescent="0.55000000000000004">
      <c r="O10771" s="1703"/>
      <c r="V10771" s="1703"/>
      <c r="X10771" s="1703"/>
    </row>
    <row r="10772" spans="15:24" x14ac:dyDescent="0.55000000000000004">
      <c r="O10772" s="1703"/>
      <c r="V10772" s="1703"/>
      <c r="X10772" s="1703"/>
    </row>
    <row r="10773" spans="15:24" x14ac:dyDescent="0.55000000000000004">
      <c r="O10773" s="1703"/>
      <c r="V10773" s="1703"/>
      <c r="X10773" s="1703"/>
    </row>
    <row r="10774" spans="15:24" x14ac:dyDescent="0.55000000000000004">
      <c r="O10774" s="1703"/>
      <c r="V10774" s="1703"/>
      <c r="X10774" s="1703"/>
    </row>
    <row r="10775" spans="15:24" x14ac:dyDescent="0.55000000000000004">
      <c r="O10775" s="1703"/>
      <c r="V10775" s="1703"/>
      <c r="X10775" s="1703"/>
    </row>
    <row r="10776" spans="15:24" x14ac:dyDescent="0.55000000000000004">
      <c r="O10776" s="1703"/>
      <c r="V10776" s="1703"/>
      <c r="X10776" s="1703"/>
    </row>
    <row r="10777" spans="15:24" x14ac:dyDescent="0.55000000000000004">
      <c r="O10777" s="1703"/>
      <c r="V10777" s="1703"/>
      <c r="X10777" s="1703"/>
    </row>
    <row r="10778" spans="15:24" x14ac:dyDescent="0.55000000000000004">
      <c r="O10778" s="1703"/>
      <c r="V10778" s="1703"/>
      <c r="X10778" s="1703"/>
    </row>
    <row r="10779" spans="15:24" x14ac:dyDescent="0.55000000000000004">
      <c r="O10779" s="1703"/>
      <c r="V10779" s="1703"/>
      <c r="X10779" s="1703"/>
    </row>
    <row r="10780" spans="15:24" x14ac:dyDescent="0.55000000000000004">
      <c r="O10780" s="1703"/>
      <c r="V10780" s="1703"/>
      <c r="X10780" s="1703"/>
    </row>
    <row r="10781" spans="15:24" x14ac:dyDescent="0.55000000000000004">
      <c r="O10781" s="1703"/>
      <c r="V10781" s="1703"/>
      <c r="X10781" s="1703"/>
    </row>
    <row r="10782" spans="15:24" x14ac:dyDescent="0.55000000000000004">
      <c r="O10782" s="1703"/>
      <c r="V10782" s="1703"/>
      <c r="X10782" s="1703"/>
    </row>
    <row r="10783" spans="15:24" x14ac:dyDescent="0.55000000000000004">
      <c r="O10783" s="1703"/>
      <c r="V10783" s="1703"/>
      <c r="X10783" s="1703"/>
    </row>
    <row r="10784" spans="15:24" x14ac:dyDescent="0.55000000000000004">
      <c r="O10784" s="1703"/>
      <c r="V10784" s="1703"/>
      <c r="X10784" s="1703"/>
    </row>
    <row r="10785" spans="15:24" x14ac:dyDescent="0.55000000000000004">
      <c r="O10785" s="1703"/>
      <c r="V10785" s="1703"/>
      <c r="X10785" s="1703"/>
    </row>
    <row r="10786" spans="15:24" x14ac:dyDescent="0.55000000000000004">
      <c r="O10786" s="1703"/>
      <c r="V10786" s="1703"/>
      <c r="X10786" s="1703"/>
    </row>
    <row r="10787" spans="15:24" x14ac:dyDescent="0.55000000000000004">
      <c r="O10787" s="1703"/>
      <c r="V10787" s="1703"/>
      <c r="X10787" s="1703"/>
    </row>
    <row r="10788" spans="15:24" x14ac:dyDescent="0.55000000000000004">
      <c r="O10788" s="1703"/>
      <c r="V10788" s="1703"/>
      <c r="X10788" s="1703"/>
    </row>
    <row r="10789" spans="15:24" x14ac:dyDescent="0.55000000000000004">
      <c r="O10789" s="1703"/>
      <c r="V10789" s="1703"/>
      <c r="X10789" s="1703"/>
    </row>
    <row r="10790" spans="15:24" x14ac:dyDescent="0.55000000000000004">
      <c r="O10790" s="1703"/>
      <c r="V10790" s="1703"/>
      <c r="X10790" s="1703"/>
    </row>
    <row r="10791" spans="15:24" x14ac:dyDescent="0.55000000000000004">
      <c r="O10791" s="1703"/>
      <c r="V10791" s="1703"/>
      <c r="X10791" s="1703"/>
    </row>
    <row r="10792" spans="15:24" x14ac:dyDescent="0.55000000000000004">
      <c r="O10792" s="1703"/>
      <c r="V10792" s="1703"/>
      <c r="X10792" s="1703"/>
    </row>
    <row r="10793" spans="15:24" x14ac:dyDescent="0.55000000000000004">
      <c r="O10793" s="1703"/>
      <c r="V10793" s="1703"/>
      <c r="X10793" s="1703"/>
    </row>
    <row r="10794" spans="15:24" x14ac:dyDescent="0.55000000000000004">
      <c r="O10794" s="1703"/>
      <c r="V10794" s="1703"/>
      <c r="X10794" s="1703"/>
    </row>
    <row r="10795" spans="15:24" x14ac:dyDescent="0.55000000000000004">
      <c r="O10795" s="1703"/>
      <c r="V10795" s="1703"/>
      <c r="X10795" s="1703"/>
    </row>
    <row r="10796" spans="15:24" x14ac:dyDescent="0.55000000000000004">
      <c r="O10796" s="1703"/>
      <c r="V10796" s="1703"/>
      <c r="X10796" s="1703"/>
    </row>
    <row r="10797" spans="15:24" x14ac:dyDescent="0.55000000000000004">
      <c r="O10797" s="1703"/>
      <c r="V10797" s="1703"/>
      <c r="X10797" s="1703"/>
    </row>
    <row r="10798" spans="15:24" x14ac:dyDescent="0.55000000000000004">
      <c r="O10798" s="1703"/>
      <c r="V10798" s="1703"/>
      <c r="X10798" s="1703"/>
    </row>
    <row r="10799" spans="15:24" x14ac:dyDescent="0.55000000000000004">
      <c r="O10799" s="1703"/>
      <c r="V10799" s="1703"/>
      <c r="X10799" s="1703"/>
    </row>
    <row r="10800" spans="15:24" x14ac:dyDescent="0.55000000000000004">
      <c r="O10800" s="1703"/>
      <c r="V10800" s="1703"/>
      <c r="X10800" s="1703"/>
    </row>
    <row r="10801" spans="15:24" x14ac:dyDescent="0.55000000000000004">
      <c r="O10801" s="1703"/>
      <c r="V10801" s="1703"/>
      <c r="X10801" s="1703"/>
    </row>
    <row r="10802" spans="15:24" x14ac:dyDescent="0.55000000000000004">
      <c r="O10802" s="1703"/>
      <c r="V10802" s="1703"/>
      <c r="X10802" s="1703"/>
    </row>
    <row r="10803" spans="15:24" x14ac:dyDescent="0.55000000000000004">
      <c r="O10803" s="1703"/>
      <c r="V10803" s="1703"/>
      <c r="X10803" s="1703"/>
    </row>
    <row r="10804" spans="15:24" x14ac:dyDescent="0.55000000000000004">
      <c r="O10804" s="1703"/>
      <c r="V10804" s="1703"/>
      <c r="X10804" s="1703"/>
    </row>
    <row r="10805" spans="15:24" x14ac:dyDescent="0.55000000000000004">
      <c r="O10805" s="1703"/>
      <c r="V10805" s="1703"/>
      <c r="X10805" s="1703"/>
    </row>
    <row r="10806" spans="15:24" x14ac:dyDescent="0.55000000000000004">
      <c r="O10806" s="1703"/>
      <c r="V10806" s="1703"/>
      <c r="X10806" s="1703"/>
    </row>
    <row r="10807" spans="15:24" x14ac:dyDescent="0.55000000000000004">
      <c r="O10807" s="1703"/>
      <c r="V10807" s="1703"/>
      <c r="X10807" s="1703"/>
    </row>
    <row r="10808" spans="15:24" x14ac:dyDescent="0.55000000000000004">
      <c r="O10808" s="1703"/>
      <c r="V10808" s="1703"/>
      <c r="X10808" s="1703"/>
    </row>
    <row r="10809" spans="15:24" x14ac:dyDescent="0.55000000000000004">
      <c r="O10809" s="1703"/>
      <c r="V10809" s="1703"/>
      <c r="X10809" s="1703"/>
    </row>
    <row r="10810" spans="15:24" x14ac:dyDescent="0.55000000000000004">
      <c r="O10810" s="1703"/>
      <c r="V10810" s="1703"/>
      <c r="X10810" s="1703"/>
    </row>
    <row r="10811" spans="15:24" x14ac:dyDescent="0.55000000000000004">
      <c r="O10811" s="1703"/>
      <c r="V10811" s="1703"/>
      <c r="X10811" s="1703"/>
    </row>
    <row r="10812" spans="15:24" x14ac:dyDescent="0.55000000000000004">
      <c r="O10812" s="1703"/>
      <c r="V10812" s="1703"/>
      <c r="X10812" s="1703"/>
    </row>
    <row r="10813" spans="15:24" x14ac:dyDescent="0.55000000000000004">
      <c r="O10813" s="1703"/>
      <c r="V10813" s="1703"/>
      <c r="X10813" s="1703"/>
    </row>
    <row r="10814" spans="15:24" x14ac:dyDescent="0.55000000000000004">
      <c r="O10814" s="1703"/>
      <c r="V10814" s="1703"/>
      <c r="X10814" s="1703"/>
    </row>
    <row r="10815" spans="15:24" x14ac:dyDescent="0.55000000000000004">
      <c r="O10815" s="1703"/>
      <c r="V10815" s="1703"/>
      <c r="X10815" s="1703"/>
    </row>
    <row r="10816" spans="15:24" x14ac:dyDescent="0.55000000000000004">
      <c r="O10816" s="1703"/>
      <c r="V10816" s="1703"/>
      <c r="X10816" s="1703"/>
    </row>
    <row r="10817" spans="15:24" x14ac:dyDescent="0.55000000000000004">
      <c r="O10817" s="1703"/>
      <c r="V10817" s="1703"/>
      <c r="X10817" s="1703"/>
    </row>
    <row r="10818" spans="15:24" x14ac:dyDescent="0.55000000000000004">
      <c r="O10818" s="1703"/>
      <c r="V10818" s="1703"/>
      <c r="X10818" s="1703"/>
    </row>
    <row r="10819" spans="15:24" x14ac:dyDescent="0.55000000000000004">
      <c r="O10819" s="1703"/>
      <c r="V10819" s="1703"/>
      <c r="X10819" s="1703"/>
    </row>
    <row r="10820" spans="15:24" x14ac:dyDescent="0.55000000000000004">
      <c r="O10820" s="1703"/>
      <c r="V10820" s="1703"/>
      <c r="X10820" s="1703"/>
    </row>
    <row r="10821" spans="15:24" x14ac:dyDescent="0.55000000000000004">
      <c r="O10821" s="1703"/>
      <c r="V10821" s="1703"/>
      <c r="X10821" s="1703"/>
    </row>
    <row r="10822" spans="15:24" x14ac:dyDescent="0.55000000000000004">
      <c r="O10822" s="1703"/>
      <c r="V10822" s="1703"/>
      <c r="X10822" s="1703"/>
    </row>
    <row r="10823" spans="15:24" x14ac:dyDescent="0.55000000000000004">
      <c r="O10823" s="1703"/>
      <c r="V10823" s="1703"/>
      <c r="X10823" s="1703"/>
    </row>
    <row r="10824" spans="15:24" x14ac:dyDescent="0.55000000000000004">
      <c r="O10824" s="1703"/>
      <c r="V10824" s="1703"/>
      <c r="X10824" s="1703"/>
    </row>
    <row r="10825" spans="15:24" x14ac:dyDescent="0.55000000000000004">
      <c r="O10825" s="1703"/>
      <c r="V10825" s="1703"/>
      <c r="X10825" s="1703"/>
    </row>
    <row r="10826" spans="15:24" x14ac:dyDescent="0.55000000000000004">
      <c r="O10826" s="1703"/>
      <c r="V10826" s="1703"/>
      <c r="X10826" s="1703"/>
    </row>
    <row r="10827" spans="15:24" x14ac:dyDescent="0.55000000000000004">
      <c r="O10827" s="1703"/>
      <c r="V10827" s="1703"/>
      <c r="X10827" s="1703"/>
    </row>
    <row r="10828" spans="15:24" x14ac:dyDescent="0.55000000000000004">
      <c r="O10828" s="1703"/>
      <c r="V10828" s="1703"/>
      <c r="X10828" s="1703"/>
    </row>
    <row r="10829" spans="15:24" x14ac:dyDescent="0.55000000000000004">
      <c r="O10829" s="1703"/>
      <c r="V10829" s="1703"/>
      <c r="X10829" s="1703"/>
    </row>
    <row r="10830" spans="15:24" x14ac:dyDescent="0.55000000000000004">
      <c r="O10830" s="1703"/>
      <c r="V10830" s="1703"/>
      <c r="X10830" s="1703"/>
    </row>
    <row r="10831" spans="15:24" x14ac:dyDescent="0.55000000000000004">
      <c r="O10831" s="1703"/>
      <c r="V10831" s="1703"/>
      <c r="X10831" s="1703"/>
    </row>
    <row r="10832" spans="15:24" x14ac:dyDescent="0.55000000000000004">
      <c r="O10832" s="1703"/>
      <c r="V10832" s="1703"/>
      <c r="X10832" s="1703"/>
    </row>
    <row r="10833" spans="15:24" x14ac:dyDescent="0.55000000000000004">
      <c r="O10833" s="1703"/>
      <c r="V10833" s="1703"/>
      <c r="X10833" s="1703"/>
    </row>
    <row r="10834" spans="15:24" x14ac:dyDescent="0.55000000000000004">
      <c r="O10834" s="1703"/>
      <c r="V10834" s="1703"/>
      <c r="X10834" s="1703"/>
    </row>
    <row r="10835" spans="15:24" x14ac:dyDescent="0.55000000000000004">
      <c r="O10835" s="1703"/>
      <c r="V10835" s="1703"/>
      <c r="X10835" s="1703"/>
    </row>
    <row r="10836" spans="15:24" x14ac:dyDescent="0.55000000000000004">
      <c r="O10836" s="1703"/>
      <c r="V10836" s="1703"/>
      <c r="X10836" s="1703"/>
    </row>
    <row r="10837" spans="15:24" x14ac:dyDescent="0.55000000000000004">
      <c r="O10837" s="1703"/>
      <c r="V10837" s="1703"/>
      <c r="X10837" s="1703"/>
    </row>
    <row r="10838" spans="15:24" x14ac:dyDescent="0.55000000000000004">
      <c r="O10838" s="1703"/>
      <c r="V10838" s="1703"/>
      <c r="X10838" s="1703"/>
    </row>
    <row r="10839" spans="15:24" x14ac:dyDescent="0.55000000000000004">
      <c r="O10839" s="1703"/>
      <c r="V10839" s="1703"/>
      <c r="X10839" s="1703"/>
    </row>
    <row r="10840" spans="15:24" x14ac:dyDescent="0.55000000000000004">
      <c r="O10840" s="1703"/>
      <c r="V10840" s="1703"/>
      <c r="X10840" s="1703"/>
    </row>
    <row r="10841" spans="15:24" x14ac:dyDescent="0.55000000000000004">
      <c r="O10841" s="1703"/>
      <c r="V10841" s="1703"/>
      <c r="X10841" s="1703"/>
    </row>
    <row r="10842" spans="15:24" x14ac:dyDescent="0.55000000000000004">
      <c r="O10842" s="1703"/>
      <c r="V10842" s="1703"/>
      <c r="X10842" s="1703"/>
    </row>
    <row r="10843" spans="15:24" x14ac:dyDescent="0.55000000000000004">
      <c r="O10843" s="1703"/>
      <c r="V10843" s="1703"/>
      <c r="X10843" s="1703"/>
    </row>
    <row r="10844" spans="15:24" x14ac:dyDescent="0.55000000000000004">
      <c r="O10844" s="1703"/>
      <c r="V10844" s="1703"/>
      <c r="X10844" s="1703"/>
    </row>
    <row r="10845" spans="15:24" x14ac:dyDescent="0.55000000000000004">
      <c r="O10845" s="1703"/>
      <c r="V10845" s="1703"/>
      <c r="X10845" s="1703"/>
    </row>
    <row r="10846" spans="15:24" x14ac:dyDescent="0.55000000000000004">
      <c r="O10846" s="1703"/>
      <c r="V10846" s="1703"/>
      <c r="X10846" s="1703"/>
    </row>
    <row r="10847" spans="15:24" x14ac:dyDescent="0.55000000000000004">
      <c r="O10847" s="1703"/>
      <c r="V10847" s="1703"/>
      <c r="X10847" s="1703"/>
    </row>
    <row r="10848" spans="15:24" x14ac:dyDescent="0.55000000000000004">
      <c r="O10848" s="1703"/>
      <c r="V10848" s="1703"/>
      <c r="X10848" s="1703"/>
    </row>
    <row r="10849" spans="15:24" x14ac:dyDescent="0.55000000000000004">
      <c r="O10849" s="1703"/>
      <c r="V10849" s="1703"/>
      <c r="X10849" s="1703"/>
    </row>
    <row r="10850" spans="15:24" x14ac:dyDescent="0.55000000000000004">
      <c r="O10850" s="1703"/>
      <c r="V10850" s="1703"/>
      <c r="X10850" s="1703"/>
    </row>
    <row r="10851" spans="15:24" x14ac:dyDescent="0.55000000000000004">
      <c r="O10851" s="1703"/>
      <c r="V10851" s="1703"/>
      <c r="X10851" s="1703"/>
    </row>
    <row r="10852" spans="15:24" x14ac:dyDescent="0.55000000000000004">
      <c r="O10852" s="1703"/>
      <c r="V10852" s="1703"/>
      <c r="X10852" s="1703"/>
    </row>
    <row r="10853" spans="15:24" x14ac:dyDescent="0.55000000000000004">
      <c r="O10853" s="1703"/>
      <c r="V10853" s="1703"/>
      <c r="X10853" s="1703"/>
    </row>
    <row r="10854" spans="15:24" x14ac:dyDescent="0.55000000000000004">
      <c r="O10854" s="1703"/>
      <c r="V10854" s="1703"/>
      <c r="X10854" s="1703"/>
    </row>
    <row r="10855" spans="15:24" x14ac:dyDescent="0.55000000000000004">
      <c r="O10855" s="1703"/>
      <c r="V10855" s="1703"/>
      <c r="X10855" s="1703"/>
    </row>
    <row r="10856" spans="15:24" x14ac:dyDescent="0.55000000000000004">
      <c r="O10856" s="1703"/>
      <c r="V10856" s="1703"/>
      <c r="X10856" s="1703"/>
    </row>
    <row r="10857" spans="15:24" x14ac:dyDescent="0.55000000000000004">
      <c r="O10857" s="1703"/>
      <c r="V10857" s="1703"/>
      <c r="X10857" s="1703"/>
    </row>
    <row r="10858" spans="15:24" x14ac:dyDescent="0.55000000000000004">
      <c r="O10858" s="1703"/>
      <c r="V10858" s="1703"/>
      <c r="X10858" s="1703"/>
    </row>
    <row r="10859" spans="15:24" x14ac:dyDescent="0.55000000000000004">
      <c r="O10859" s="1703"/>
      <c r="V10859" s="1703"/>
      <c r="X10859" s="1703"/>
    </row>
    <row r="10860" spans="15:24" x14ac:dyDescent="0.55000000000000004">
      <c r="O10860" s="1703"/>
      <c r="V10860" s="1703"/>
      <c r="X10860" s="1703"/>
    </row>
    <row r="10861" spans="15:24" x14ac:dyDescent="0.55000000000000004">
      <c r="O10861" s="1703"/>
      <c r="V10861" s="1703"/>
      <c r="X10861" s="1703"/>
    </row>
    <row r="10862" spans="15:24" x14ac:dyDescent="0.55000000000000004">
      <c r="O10862" s="1703"/>
      <c r="V10862" s="1703"/>
      <c r="X10862" s="1703"/>
    </row>
    <row r="10863" spans="15:24" x14ac:dyDescent="0.55000000000000004">
      <c r="O10863" s="1703"/>
      <c r="V10863" s="1703"/>
      <c r="X10863" s="1703"/>
    </row>
    <row r="10864" spans="15:24" x14ac:dyDescent="0.55000000000000004">
      <c r="O10864" s="1703"/>
      <c r="V10864" s="1703"/>
      <c r="X10864" s="1703"/>
    </row>
    <row r="10865" spans="15:24" x14ac:dyDescent="0.55000000000000004">
      <c r="O10865" s="1703"/>
      <c r="V10865" s="1703"/>
      <c r="X10865" s="1703"/>
    </row>
    <row r="10866" spans="15:24" x14ac:dyDescent="0.55000000000000004">
      <c r="O10866" s="1703"/>
      <c r="V10866" s="1703"/>
      <c r="X10866" s="1703"/>
    </row>
    <row r="10867" spans="15:24" x14ac:dyDescent="0.55000000000000004">
      <c r="O10867" s="1703"/>
      <c r="V10867" s="1703"/>
      <c r="X10867" s="1703"/>
    </row>
    <row r="10868" spans="15:24" x14ac:dyDescent="0.55000000000000004">
      <c r="O10868" s="1703"/>
      <c r="V10868" s="1703"/>
      <c r="X10868" s="1703"/>
    </row>
    <row r="10869" spans="15:24" x14ac:dyDescent="0.55000000000000004">
      <c r="O10869" s="1703"/>
      <c r="V10869" s="1703"/>
      <c r="X10869" s="1703"/>
    </row>
    <row r="10870" spans="15:24" x14ac:dyDescent="0.55000000000000004">
      <c r="O10870" s="1703"/>
      <c r="V10870" s="1703"/>
      <c r="X10870" s="1703"/>
    </row>
    <row r="10871" spans="15:24" x14ac:dyDescent="0.55000000000000004">
      <c r="O10871" s="1703"/>
      <c r="V10871" s="1703"/>
      <c r="X10871" s="1703"/>
    </row>
    <row r="10872" spans="15:24" x14ac:dyDescent="0.55000000000000004">
      <c r="O10872" s="1703"/>
      <c r="V10872" s="1703"/>
      <c r="X10872" s="1703"/>
    </row>
    <row r="10873" spans="15:24" x14ac:dyDescent="0.55000000000000004">
      <c r="O10873" s="1703"/>
      <c r="V10873" s="1703"/>
      <c r="X10873" s="1703"/>
    </row>
    <row r="10874" spans="15:24" x14ac:dyDescent="0.55000000000000004">
      <c r="O10874" s="1703"/>
      <c r="V10874" s="1703"/>
      <c r="X10874" s="1703"/>
    </row>
    <row r="10875" spans="15:24" x14ac:dyDescent="0.55000000000000004">
      <c r="O10875" s="1703"/>
      <c r="V10875" s="1703"/>
      <c r="X10875" s="1703"/>
    </row>
    <row r="10876" spans="15:24" x14ac:dyDescent="0.55000000000000004">
      <c r="O10876" s="1703"/>
      <c r="V10876" s="1703"/>
      <c r="X10876" s="1703"/>
    </row>
    <row r="10877" spans="15:24" x14ac:dyDescent="0.55000000000000004">
      <c r="O10877" s="1703"/>
      <c r="V10877" s="1703"/>
      <c r="X10877" s="1703"/>
    </row>
    <row r="10878" spans="15:24" x14ac:dyDescent="0.55000000000000004">
      <c r="O10878" s="1703"/>
      <c r="V10878" s="1703"/>
      <c r="X10878" s="1703"/>
    </row>
    <row r="10879" spans="15:24" x14ac:dyDescent="0.55000000000000004">
      <c r="O10879" s="1703"/>
      <c r="V10879" s="1703"/>
      <c r="X10879" s="1703"/>
    </row>
    <row r="10880" spans="15:24" x14ac:dyDescent="0.55000000000000004">
      <c r="O10880" s="1703"/>
      <c r="V10880" s="1703"/>
      <c r="X10880" s="1703"/>
    </row>
    <row r="10881" spans="15:24" x14ac:dyDescent="0.55000000000000004">
      <c r="O10881" s="1703"/>
      <c r="V10881" s="1703"/>
      <c r="X10881" s="1703"/>
    </row>
    <row r="10882" spans="15:24" x14ac:dyDescent="0.55000000000000004">
      <c r="O10882" s="1703"/>
      <c r="V10882" s="1703"/>
      <c r="X10882" s="1703"/>
    </row>
    <row r="10883" spans="15:24" x14ac:dyDescent="0.55000000000000004">
      <c r="O10883" s="1703"/>
      <c r="V10883" s="1703"/>
      <c r="X10883" s="1703"/>
    </row>
    <row r="10884" spans="15:24" x14ac:dyDescent="0.55000000000000004">
      <c r="O10884" s="1703"/>
      <c r="V10884" s="1703"/>
      <c r="X10884" s="1703"/>
    </row>
    <row r="10885" spans="15:24" x14ac:dyDescent="0.55000000000000004">
      <c r="O10885" s="1703"/>
      <c r="V10885" s="1703"/>
      <c r="X10885" s="1703"/>
    </row>
    <row r="10886" spans="15:24" x14ac:dyDescent="0.55000000000000004">
      <c r="O10886" s="1703"/>
      <c r="V10886" s="1703"/>
      <c r="X10886" s="1703"/>
    </row>
    <row r="10887" spans="15:24" x14ac:dyDescent="0.55000000000000004">
      <c r="O10887" s="1703"/>
      <c r="V10887" s="1703"/>
      <c r="X10887" s="1703"/>
    </row>
    <row r="10888" spans="15:24" x14ac:dyDescent="0.55000000000000004">
      <c r="O10888" s="1703"/>
      <c r="V10888" s="1703"/>
      <c r="X10888" s="1703"/>
    </row>
    <row r="10889" spans="15:24" x14ac:dyDescent="0.55000000000000004">
      <c r="O10889" s="1703"/>
      <c r="V10889" s="1703"/>
      <c r="X10889" s="1703"/>
    </row>
    <row r="10890" spans="15:24" x14ac:dyDescent="0.55000000000000004">
      <c r="O10890" s="1703"/>
      <c r="V10890" s="1703"/>
      <c r="X10890" s="1703"/>
    </row>
    <row r="10891" spans="15:24" x14ac:dyDescent="0.55000000000000004">
      <c r="O10891" s="1703"/>
      <c r="V10891" s="1703"/>
      <c r="X10891" s="1703"/>
    </row>
    <row r="10892" spans="15:24" x14ac:dyDescent="0.55000000000000004">
      <c r="O10892" s="1703"/>
      <c r="V10892" s="1703"/>
      <c r="X10892" s="1703"/>
    </row>
    <row r="10893" spans="15:24" x14ac:dyDescent="0.55000000000000004">
      <c r="O10893" s="1703"/>
      <c r="V10893" s="1703"/>
      <c r="X10893" s="1703"/>
    </row>
    <row r="10894" spans="15:24" x14ac:dyDescent="0.55000000000000004">
      <c r="O10894" s="1703"/>
      <c r="V10894" s="1703"/>
      <c r="X10894" s="1703"/>
    </row>
    <row r="10895" spans="15:24" x14ac:dyDescent="0.55000000000000004">
      <c r="O10895" s="1703"/>
      <c r="V10895" s="1703"/>
      <c r="X10895" s="1703"/>
    </row>
    <row r="10896" spans="15:24" x14ac:dyDescent="0.55000000000000004">
      <c r="O10896" s="1703"/>
      <c r="V10896" s="1703"/>
      <c r="X10896" s="1703"/>
    </row>
    <row r="10897" spans="15:24" x14ac:dyDescent="0.55000000000000004">
      <c r="O10897" s="1703"/>
      <c r="V10897" s="1703"/>
      <c r="X10897" s="1703"/>
    </row>
    <row r="10898" spans="15:24" x14ac:dyDescent="0.55000000000000004">
      <c r="O10898" s="1703"/>
      <c r="V10898" s="1703"/>
      <c r="X10898" s="1703"/>
    </row>
    <row r="10899" spans="15:24" x14ac:dyDescent="0.55000000000000004">
      <c r="O10899" s="1703"/>
      <c r="V10899" s="1703"/>
      <c r="X10899" s="1703"/>
    </row>
    <row r="10900" spans="15:24" x14ac:dyDescent="0.55000000000000004">
      <c r="O10900" s="1703"/>
      <c r="V10900" s="1703"/>
      <c r="X10900" s="1703"/>
    </row>
    <row r="10901" spans="15:24" x14ac:dyDescent="0.55000000000000004">
      <c r="O10901" s="1703"/>
      <c r="V10901" s="1703"/>
      <c r="X10901" s="1703"/>
    </row>
    <row r="10902" spans="15:24" x14ac:dyDescent="0.55000000000000004">
      <c r="O10902" s="1703"/>
      <c r="V10902" s="1703"/>
      <c r="X10902" s="1703"/>
    </row>
    <row r="10903" spans="15:24" x14ac:dyDescent="0.55000000000000004">
      <c r="O10903" s="1703"/>
      <c r="V10903" s="1703"/>
      <c r="X10903" s="1703"/>
    </row>
    <row r="10904" spans="15:24" x14ac:dyDescent="0.55000000000000004">
      <c r="O10904" s="1703"/>
      <c r="V10904" s="1703"/>
      <c r="X10904" s="1703"/>
    </row>
    <row r="10905" spans="15:24" x14ac:dyDescent="0.55000000000000004">
      <c r="O10905" s="1703"/>
      <c r="V10905" s="1703"/>
      <c r="X10905" s="1703"/>
    </row>
    <row r="10906" spans="15:24" x14ac:dyDescent="0.55000000000000004">
      <c r="O10906" s="1703"/>
      <c r="V10906" s="1703"/>
      <c r="X10906" s="1703"/>
    </row>
    <row r="10907" spans="15:24" x14ac:dyDescent="0.55000000000000004">
      <c r="O10907" s="1703"/>
      <c r="V10907" s="1703"/>
      <c r="X10907" s="1703"/>
    </row>
    <row r="10908" spans="15:24" x14ac:dyDescent="0.55000000000000004">
      <c r="O10908" s="1703"/>
      <c r="V10908" s="1703"/>
      <c r="X10908" s="1703"/>
    </row>
    <row r="10909" spans="15:24" x14ac:dyDescent="0.55000000000000004">
      <c r="O10909" s="1703"/>
      <c r="V10909" s="1703"/>
      <c r="X10909" s="1703"/>
    </row>
    <row r="10910" spans="15:24" x14ac:dyDescent="0.55000000000000004">
      <c r="O10910" s="1703"/>
      <c r="V10910" s="1703"/>
      <c r="X10910" s="1703"/>
    </row>
    <row r="10911" spans="15:24" x14ac:dyDescent="0.55000000000000004">
      <c r="O10911" s="1703"/>
      <c r="V10911" s="1703"/>
      <c r="X10911" s="1703"/>
    </row>
    <row r="10912" spans="15:24" x14ac:dyDescent="0.55000000000000004">
      <c r="O10912" s="1703"/>
      <c r="V10912" s="1703"/>
      <c r="X10912" s="1703"/>
    </row>
    <row r="10913" spans="15:24" x14ac:dyDescent="0.55000000000000004">
      <c r="O10913" s="1703"/>
      <c r="V10913" s="1703"/>
      <c r="X10913" s="1703"/>
    </row>
    <row r="10914" spans="15:24" x14ac:dyDescent="0.55000000000000004">
      <c r="O10914" s="1703"/>
      <c r="V10914" s="1703"/>
      <c r="X10914" s="1703"/>
    </row>
    <row r="10915" spans="15:24" x14ac:dyDescent="0.55000000000000004">
      <c r="O10915" s="1703"/>
      <c r="V10915" s="1703"/>
      <c r="X10915" s="1703"/>
    </row>
    <row r="10916" spans="15:24" x14ac:dyDescent="0.55000000000000004">
      <c r="O10916" s="1703"/>
      <c r="V10916" s="1703"/>
      <c r="X10916" s="1703"/>
    </row>
    <row r="10917" spans="15:24" x14ac:dyDescent="0.55000000000000004">
      <c r="O10917" s="1703"/>
      <c r="V10917" s="1703"/>
      <c r="X10917" s="1703"/>
    </row>
    <row r="10918" spans="15:24" x14ac:dyDescent="0.55000000000000004">
      <c r="O10918" s="1703"/>
      <c r="V10918" s="1703"/>
      <c r="X10918" s="1703"/>
    </row>
    <row r="10919" spans="15:24" x14ac:dyDescent="0.55000000000000004">
      <c r="O10919" s="1703"/>
      <c r="V10919" s="1703"/>
      <c r="X10919" s="1703"/>
    </row>
    <row r="10920" spans="15:24" x14ac:dyDescent="0.55000000000000004">
      <c r="O10920" s="1703"/>
      <c r="V10920" s="1703"/>
      <c r="X10920" s="1703"/>
    </row>
    <row r="10921" spans="15:24" x14ac:dyDescent="0.55000000000000004">
      <c r="O10921" s="1703"/>
      <c r="V10921" s="1703"/>
      <c r="X10921" s="1703"/>
    </row>
    <row r="10922" spans="15:24" x14ac:dyDescent="0.55000000000000004">
      <c r="O10922" s="1703"/>
      <c r="V10922" s="1703"/>
      <c r="X10922" s="1703"/>
    </row>
    <row r="10923" spans="15:24" x14ac:dyDescent="0.55000000000000004">
      <c r="O10923" s="1703"/>
      <c r="V10923" s="1703"/>
      <c r="X10923" s="1703"/>
    </row>
    <row r="10924" spans="15:24" x14ac:dyDescent="0.55000000000000004">
      <c r="O10924" s="1703"/>
      <c r="V10924" s="1703"/>
      <c r="X10924" s="1703"/>
    </row>
    <row r="10925" spans="15:24" x14ac:dyDescent="0.55000000000000004">
      <c r="O10925" s="1703"/>
      <c r="V10925" s="1703"/>
      <c r="X10925" s="1703"/>
    </row>
    <row r="10926" spans="15:24" x14ac:dyDescent="0.55000000000000004">
      <c r="O10926" s="1703"/>
      <c r="V10926" s="1703"/>
      <c r="X10926" s="1703"/>
    </row>
    <row r="10927" spans="15:24" x14ac:dyDescent="0.55000000000000004">
      <c r="O10927" s="1703"/>
      <c r="V10927" s="1703"/>
      <c r="X10927" s="1703"/>
    </row>
    <row r="10928" spans="15:24" x14ac:dyDescent="0.55000000000000004">
      <c r="O10928" s="1703"/>
      <c r="V10928" s="1703"/>
      <c r="X10928" s="1703"/>
    </row>
    <row r="10929" spans="15:24" x14ac:dyDescent="0.55000000000000004">
      <c r="O10929" s="1703"/>
      <c r="V10929" s="1703"/>
      <c r="X10929" s="1703"/>
    </row>
    <row r="10930" spans="15:24" x14ac:dyDescent="0.55000000000000004">
      <c r="O10930" s="1703"/>
      <c r="V10930" s="1703"/>
      <c r="X10930" s="1703"/>
    </row>
    <row r="10931" spans="15:24" x14ac:dyDescent="0.55000000000000004">
      <c r="O10931" s="1703"/>
      <c r="V10931" s="1703"/>
      <c r="X10931" s="1703"/>
    </row>
    <row r="10932" spans="15:24" x14ac:dyDescent="0.55000000000000004">
      <c r="O10932" s="1703"/>
      <c r="V10932" s="1703"/>
      <c r="X10932" s="1703"/>
    </row>
    <row r="10933" spans="15:24" x14ac:dyDescent="0.55000000000000004">
      <c r="O10933" s="1703"/>
      <c r="V10933" s="1703"/>
      <c r="X10933" s="1703"/>
    </row>
    <row r="10934" spans="15:24" x14ac:dyDescent="0.55000000000000004">
      <c r="O10934" s="1703"/>
      <c r="V10934" s="1703"/>
      <c r="X10934" s="1703"/>
    </row>
    <row r="10935" spans="15:24" x14ac:dyDescent="0.55000000000000004">
      <c r="O10935" s="1703"/>
      <c r="V10935" s="1703"/>
      <c r="X10935" s="1703"/>
    </row>
    <row r="10936" spans="15:24" x14ac:dyDescent="0.55000000000000004">
      <c r="O10936" s="1703"/>
      <c r="V10936" s="1703"/>
      <c r="X10936" s="1703"/>
    </row>
    <row r="10937" spans="15:24" x14ac:dyDescent="0.55000000000000004">
      <c r="O10937" s="1703"/>
      <c r="V10937" s="1703"/>
      <c r="X10937" s="1703"/>
    </row>
    <row r="10938" spans="15:24" x14ac:dyDescent="0.55000000000000004">
      <c r="O10938" s="1703"/>
      <c r="V10938" s="1703"/>
      <c r="X10938" s="1703"/>
    </row>
    <row r="10939" spans="15:24" x14ac:dyDescent="0.55000000000000004">
      <c r="O10939" s="1703"/>
      <c r="V10939" s="1703"/>
      <c r="X10939" s="1703"/>
    </row>
    <row r="10940" spans="15:24" x14ac:dyDescent="0.55000000000000004">
      <c r="O10940" s="1703"/>
      <c r="V10940" s="1703"/>
      <c r="X10940" s="1703"/>
    </row>
    <row r="10941" spans="15:24" x14ac:dyDescent="0.55000000000000004">
      <c r="O10941" s="1703"/>
      <c r="V10941" s="1703"/>
      <c r="X10941" s="1703"/>
    </row>
    <row r="10942" spans="15:24" x14ac:dyDescent="0.55000000000000004">
      <c r="O10942" s="1703"/>
      <c r="V10942" s="1703"/>
      <c r="X10942" s="1703"/>
    </row>
    <row r="10943" spans="15:24" x14ac:dyDescent="0.55000000000000004">
      <c r="O10943" s="1703"/>
      <c r="V10943" s="1703"/>
      <c r="X10943" s="1703"/>
    </row>
    <row r="10944" spans="15:24" x14ac:dyDescent="0.55000000000000004">
      <c r="O10944" s="1703"/>
      <c r="V10944" s="1703"/>
      <c r="X10944" s="1703"/>
    </row>
    <row r="10945" spans="15:24" x14ac:dyDescent="0.55000000000000004">
      <c r="O10945" s="1703"/>
      <c r="V10945" s="1703"/>
      <c r="X10945" s="1703"/>
    </row>
    <row r="10946" spans="15:24" x14ac:dyDescent="0.55000000000000004">
      <c r="O10946" s="1703"/>
      <c r="V10946" s="1703"/>
      <c r="X10946" s="1703"/>
    </row>
    <row r="10947" spans="15:24" x14ac:dyDescent="0.55000000000000004">
      <c r="O10947" s="1703"/>
      <c r="V10947" s="1703"/>
      <c r="X10947" s="1703"/>
    </row>
    <row r="10948" spans="15:24" x14ac:dyDescent="0.55000000000000004">
      <c r="O10948" s="1703"/>
      <c r="V10948" s="1703"/>
      <c r="X10948" s="1703"/>
    </row>
    <row r="10949" spans="15:24" x14ac:dyDescent="0.55000000000000004">
      <c r="O10949" s="1703"/>
      <c r="V10949" s="1703"/>
      <c r="X10949" s="1703"/>
    </row>
    <row r="10950" spans="15:24" x14ac:dyDescent="0.55000000000000004">
      <c r="O10950" s="1703"/>
      <c r="V10950" s="1703"/>
      <c r="X10950" s="1703"/>
    </row>
    <row r="10951" spans="15:24" x14ac:dyDescent="0.55000000000000004">
      <c r="O10951" s="1703"/>
      <c r="V10951" s="1703"/>
      <c r="X10951" s="1703"/>
    </row>
    <row r="10952" spans="15:24" x14ac:dyDescent="0.55000000000000004">
      <c r="O10952" s="1703"/>
      <c r="V10952" s="1703"/>
      <c r="X10952" s="1703"/>
    </row>
    <row r="10953" spans="15:24" x14ac:dyDescent="0.55000000000000004">
      <c r="O10953" s="1703"/>
      <c r="V10953" s="1703"/>
      <c r="X10953" s="1703"/>
    </row>
    <row r="10954" spans="15:24" x14ac:dyDescent="0.55000000000000004">
      <c r="O10954" s="1703"/>
      <c r="V10954" s="1703"/>
      <c r="X10954" s="1703"/>
    </row>
    <row r="10955" spans="15:24" x14ac:dyDescent="0.55000000000000004">
      <c r="O10955" s="1703"/>
      <c r="V10955" s="1703"/>
      <c r="X10955" s="1703"/>
    </row>
    <row r="10956" spans="15:24" x14ac:dyDescent="0.55000000000000004">
      <c r="O10956" s="1703"/>
      <c r="V10956" s="1703"/>
      <c r="X10956" s="1703"/>
    </row>
    <row r="10957" spans="15:24" x14ac:dyDescent="0.55000000000000004">
      <c r="O10957" s="1703"/>
      <c r="V10957" s="1703"/>
      <c r="X10957" s="1703"/>
    </row>
    <row r="10958" spans="15:24" x14ac:dyDescent="0.55000000000000004">
      <c r="O10958" s="1703"/>
      <c r="V10958" s="1703"/>
      <c r="X10958" s="1703"/>
    </row>
    <row r="10959" spans="15:24" x14ac:dyDescent="0.55000000000000004">
      <c r="O10959" s="1703"/>
      <c r="V10959" s="1703"/>
      <c r="X10959" s="1703"/>
    </row>
    <row r="10960" spans="15:24" x14ac:dyDescent="0.55000000000000004">
      <c r="O10960" s="1703"/>
      <c r="V10960" s="1703"/>
      <c r="X10960" s="1703"/>
    </row>
    <row r="10961" spans="15:24" x14ac:dyDescent="0.55000000000000004">
      <c r="O10961" s="1703"/>
      <c r="V10961" s="1703"/>
      <c r="X10961" s="1703"/>
    </row>
    <row r="10962" spans="15:24" x14ac:dyDescent="0.55000000000000004">
      <c r="O10962" s="1703"/>
      <c r="V10962" s="1703"/>
      <c r="X10962" s="1703"/>
    </row>
    <row r="10963" spans="15:24" x14ac:dyDescent="0.55000000000000004">
      <c r="O10963" s="1703"/>
      <c r="V10963" s="1703"/>
      <c r="X10963" s="1703"/>
    </row>
    <row r="10964" spans="15:24" x14ac:dyDescent="0.55000000000000004">
      <c r="O10964" s="1703"/>
      <c r="V10964" s="1703"/>
      <c r="X10964" s="1703"/>
    </row>
    <row r="10965" spans="15:24" x14ac:dyDescent="0.55000000000000004">
      <c r="O10965" s="1703"/>
      <c r="V10965" s="1703"/>
      <c r="X10965" s="1703"/>
    </row>
    <row r="10966" spans="15:24" x14ac:dyDescent="0.55000000000000004">
      <c r="O10966" s="1703"/>
      <c r="V10966" s="1703"/>
      <c r="X10966" s="1703"/>
    </row>
    <row r="10967" spans="15:24" x14ac:dyDescent="0.55000000000000004">
      <c r="O10967" s="1703"/>
      <c r="V10967" s="1703"/>
      <c r="X10967" s="1703"/>
    </row>
    <row r="10968" spans="15:24" x14ac:dyDescent="0.55000000000000004">
      <c r="O10968" s="1703"/>
      <c r="V10968" s="1703"/>
      <c r="X10968" s="1703"/>
    </row>
    <row r="10969" spans="15:24" x14ac:dyDescent="0.55000000000000004">
      <c r="O10969" s="1703"/>
      <c r="V10969" s="1703"/>
      <c r="X10969" s="1703"/>
    </row>
    <row r="10970" spans="15:24" x14ac:dyDescent="0.55000000000000004">
      <c r="O10970" s="1703"/>
      <c r="V10970" s="1703"/>
      <c r="X10970" s="1703"/>
    </row>
    <row r="10971" spans="15:24" x14ac:dyDescent="0.55000000000000004">
      <c r="O10971" s="1703"/>
      <c r="V10971" s="1703"/>
      <c r="X10971" s="1703"/>
    </row>
    <row r="10972" spans="15:24" x14ac:dyDescent="0.55000000000000004">
      <c r="O10972" s="1703"/>
      <c r="V10972" s="1703"/>
      <c r="X10972" s="1703"/>
    </row>
    <row r="10973" spans="15:24" x14ac:dyDescent="0.55000000000000004">
      <c r="O10973" s="1703"/>
      <c r="V10973" s="1703"/>
      <c r="X10973" s="1703"/>
    </row>
    <row r="10974" spans="15:24" x14ac:dyDescent="0.55000000000000004">
      <c r="O10974" s="1703"/>
      <c r="V10974" s="1703"/>
      <c r="X10974" s="1703"/>
    </row>
    <row r="10975" spans="15:24" x14ac:dyDescent="0.55000000000000004">
      <c r="O10975" s="1703"/>
      <c r="V10975" s="1703"/>
      <c r="X10975" s="1703"/>
    </row>
    <row r="10976" spans="15:24" x14ac:dyDescent="0.55000000000000004">
      <c r="O10976" s="1703"/>
      <c r="V10976" s="1703"/>
      <c r="X10976" s="1703"/>
    </row>
    <row r="10977" spans="15:24" x14ac:dyDescent="0.55000000000000004">
      <c r="O10977" s="1703"/>
      <c r="V10977" s="1703"/>
      <c r="X10977" s="1703"/>
    </row>
    <row r="10978" spans="15:24" x14ac:dyDescent="0.55000000000000004">
      <c r="O10978" s="1703"/>
      <c r="V10978" s="1703"/>
      <c r="X10978" s="1703"/>
    </row>
    <row r="10979" spans="15:24" x14ac:dyDescent="0.55000000000000004">
      <c r="O10979" s="1703"/>
      <c r="V10979" s="1703"/>
      <c r="X10979" s="1703"/>
    </row>
    <row r="10980" spans="15:24" x14ac:dyDescent="0.55000000000000004">
      <c r="O10980" s="1703"/>
      <c r="V10980" s="1703"/>
      <c r="X10980" s="1703"/>
    </row>
    <row r="10981" spans="15:24" x14ac:dyDescent="0.55000000000000004">
      <c r="O10981" s="1703"/>
      <c r="V10981" s="1703"/>
      <c r="X10981" s="1703"/>
    </row>
    <row r="10982" spans="15:24" x14ac:dyDescent="0.55000000000000004">
      <c r="O10982" s="1703"/>
      <c r="V10982" s="1703"/>
      <c r="X10982" s="1703"/>
    </row>
    <row r="10983" spans="15:24" x14ac:dyDescent="0.55000000000000004">
      <c r="O10983" s="1703"/>
      <c r="V10983" s="1703"/>
      <c r="X10983" s="1703"/>
    </row>
    <row r="10984" spans="15:24" x14ac:dyDescent="0.55000000000000004">
      <c r="O10984" s="1703"/>
      <c r="V10984" s="1703"/>
      <c r="X10984" s="1703"/>
    </row>
    <row r="10985" spans="15:24" x14ac:dyDescent="0.55000000000000004">
      <c r="O10985" s="1703"/>
      <c r="V10985" s="1703"/>
      <c r="X10985" s="1703"/>
    </row>
    <row r="10986" spans="15:24" x14ac:dyDescent="0.55000000000000004">
      <c r="O10986" s="1703"/>
      <c r="V10986" s="1703"/>
      <c r="X10986" s="1703"/>
    </row>
    <row r="10987" spans="15:24" x14ac:dyDescent="0.55000000000000004">
      <c r="O10987" s="1703"/>
      <c r="V10987" s="1703"/>
      <c r="X10987" s="1703"/>
    </row>
    <row r="10988" spans="15:24" x14ac:dyDescent="0.55000000000000004">
      <c r="O10988" s="1703"/>
      <c r="V10988" s="1703"/>
      <c r="X10988" s="1703"/>
    </row>
    <row r="10989" spans="15:24" x14ac:dyDescent="0.55000000000000004">
      <c r="O10989" s="1703"/>
      <c r="V10989" s="1703"/>
      <c r="X10989" s="1703"/>
    </row>
    <row r="10990" spans="15:24" x14ac:dyDescent="0.55000000000000004">
      <c r="O10990" s="1703"/>
      <c r="V10990" s="1703"/>
      <c r="X10990" s="1703"/>
    </row>
    <row r="10991" spans="15:24" x14ac:dyDescent="0.55000000000000004">
      <c r="O10991" s="1703"/>
      <c r="V10991" s="1703"/>
      <c r="X10991" s="1703"/>
    </row>
    <row r="10992" spans="15:24" x14ac:dyDescent="0.55000000000000004">
      <c r="O10992" s="1703"/>
      <c r="V10992" s="1703"/>
      <c r="X10992" s="1703"/>
    </row>
    <row r="10993" spans="15:24" x14ac:dyDescent="0.55000000000000004">
      <c r="O10993" s="1703"/>
      <c r="V10993" s="1703"/>
      <c r="X10993" s="1703"/>
    </row>
    <row r="10994" spans="15:24" x14ac:dyDescent="0.55000000000000004">
      <c r="O10994" s="1703"/>
      <c r="V10994" s="1703"/>
      <c r="X10994" s="1703"/>
    </row>
    <row r="10995" spans="15:24" x14ac:dyDescent="0.55000000000000004">
      <c r="O10995" s="1703"/>
      <c r="V10995" s="1703"/>
      <c r="X10995" s="1703"/>
    </row>
    <row r="10996" spans="15:24" x14ac:dyDescent="0.55000000000000004">
      <c r="O10996" s="1703"/>
      <c r="V10996" s="1703"/>
      <c r="X10996" s="1703"/>
    </row>
    <row r="10997" spans="15:24" x14ac:dyDescent="0.55000000000000004">
      <c r="O10997" s="1703"/>
      <c r="V10997" s="1703"/>
      <c r="X10997" s="1703"/>
    </row>
    <row r="10998" spans="15:24" x14ac:dyDescent="0.55000000000000004">
      <c r="O10998" s="1703"/>
      <c r="V10998" s="1703"/>
      <c r="X10998" s="1703"/>
    </row>
    <row r="10999" spans="15:24" x14ac:dyDescent="0.55000000000000004">
      <c r="O10999" s="1703"/>
      <c r="V10999" s="1703"/>
      <c r="X10999" s="1703"/>
    </row>
    <row r="11000" spans="15:24" x14ac:dyDescent="0.55000000000000004">
      <c r="O11000" s="1703"/>
      <c r="V11000" s="1703"/>
      <c r="X11000" s="1703"/>
    </row>
    <row r="11001" spans="15:24" x14ac:dyDescent="0.55000000000000004">
      <c r="O11001" s="1703"/>
      <c r="V11001" s="1703"/>
      <c r="X11001" s="1703"/>
    </row>
    <row r="11002" spans="15:24" x14ac:dyDescent="0.55000000000000004">
      <c r="O11002" s="1703"/>
      <c r="V11002" s="1703"/>
      <c r="X11002" s="1703"/>
    </row>
    <row r="11003" spans="15:24" x14ac:dyDescent="0.55000000000000004">
      <c r="O11003" s="1703"/>
      <c r="V11003" s="1703"/>
      <c r="X11003" s="1703"/>
    </row>
    <row r="11004" spans="15:24" x14ac:dyDescent="0.55000000000000004">
      <c r="O11004" s="1703"/>
      <c r="V11004" s="1703"/>
      <c r="X11004" s="1703"/>
    </row>
    <row r="11005" spans="15:24" x14ac:dyDescent="0.55000000000000004">
      <c r="O11005" s="1703"/>
      <c r="V11005" s="1703"/>
      <c r="X11005" s="1703"/>
    </row>
    <row r="11006" spans="15:24" x14ac:dyDescent="0.55000000000000004">
      <c r="O11006" s="1703"/>
      <c r="V11006" s="1703"/>
      <c r="X11006" s="1703"/>
    </row>
    <row r="11007" spans="15:24" x14ac:dyDescent="0.55000000000000004">
      <c r="O11007" s="1703"/>
      <c r="V11007" s="1703"/>
      <c r="X11007" s="1703"/>
    </row>
    <row r="11008" spans="15:24" x14ac:dyDescent="0.55000000000000004">
      <c r="O11008" s="1703"/>
      <c r="V11008" s="1703"/>
      <c r="X11008" s="1703"/>
    </row>
    <row r="11009" spans="15:24" x14ac:dyDescent="0.55000000000000004">
      <c r="O11009" s="1703"/>
      <c r="V11009" s="1703"/>
      <c r="X11009" s="1703"/>
    </row>
    <row r="11010" spans="15:24" x14ac:dyDescent="0.55000000000000004">
      <c r="O11010" s="1703"/>
      <c r="V11010" s="1703"/>
      <c r="X11010" s="1703"/>
    </row>
    <row r="11011" spans="15:24" x14ac:dyDescent="0.55000000000000004">
      <c r="O11011" s="1703"/>
      <c r="V11011" s="1703"/>
      <c r="X11011" s="1703"/>
    </row>
    <row r="11012" spans="15:24" x14ac:dyDescent="0.55000000000000004">
      <c r="O11012" s="1703"/>
      <c r="V11012" s="1703"/>
      <c r="X11012" s="1703"/>
    </row>
    <row r="11013" spans="15:24" x14ac:dyDescent="0.55000000000000004">
      <c r="O11013" s="1703"/>
      <c r="V11013" s="1703"/>
      <c r="X11013" s="1703"/>
    </row>
    <row r="11014" spans="15:24" x14ac:dyDescent="0.55000000000000004">
      <c r="O11014" s="1703"/>
      <c r="V11014" s="1703"/>
      <c r="X11014" s="1703"/>
    </row>
    <row r="11015" spans="15:24" x14ac:dyDescent="0.55000000000000004">
      <c r="O11015" s="1703"/>
      <c r="V11015" s="1703"/>
      <c r="X11015" s="1703"/>
    </row>
    <row r="11016" spans="15:24" x14ac:dyDescent="0.55000000000000004">
      <c r="O11016" s="1703"/>
      <c r="V11016" s="1703"/>
      <c r="X11016" s="1703"/>
    </row>
    <row r="11017" spans="15:24" x14ac:dyDescent="0.55000000000000004">
      <c r="O11017" s="1703"/>
      <c r="V11017" s="1703"/>
      <c r="X11017" s="1703"/>
    </row>
    <row r="11018" spans="15:24" x14ac:dyDescent="0.55000000000000004">
      <c r="O11018" s="1703"/>
      <c r="V11018" s="1703"/>
      <c r="X11018" s="1703"/>
    </row>
    <row r="11019" spans="15:24" x14ac:dyDescent="0.55000000000000004">
      <c r="O11019" s="1703"/>
      <c r="V11019" s="1703"/>
      <c r="X11019" s="1703"/>
    </row>
    <row r="11020" spans="15:24" x14ac:dyDescent="0.55000000000000004">
      <c r="O11020" s="1703"/>
      <c r="V11020" s="1703"/>
      <c r="X11020" s="1703"/>
    </row>
    <row r="11021" spans="15:24" x14ac:dyDescent="0.55000000000000004">
      <c r="O11021" s="1703"/>
      <c r="V11021" s="1703"/>
      <c r="X11021" s="1703"/>
    </row>
    <row r="11022" spans="15:24" x14ac:dyDescent="0.55000000000000004">
      <c r="O11022" s="1703"/>
      <c r="V11022" s="1703"/>
      <c r="X11022" s="1703"/>
    </row>
    <row r="11023" spans="15:24" x14ac:dyDescent="0.55000000000000004">
      <c r="O11023" s="1703"/>
      <c r="V11023" s="1703"/>
      <c r="X11023" s="1703"/>
    </row>
    <row r="11024" spans="15:24" x14ac:dyDescent="0.55000000000000004">
      <c r="O11024" s="1703"/>
      <c r="V11024" s="1703"/>
      <c r="X11024" s="1703"/>
    </row>
    <row r="11025" spans="15:24" x14ac:dyDescent="0.55000000000000004">
      <c r="O11025" s="1703"/>
      <c r="V11025" s="1703"/>
      <c r="X11025" s="1703"/>
    </row>
    <row r="11026" spans="15:24" x14ac:dyDescent="0.55000000000000004">
      <c r="O11026" s="1703"/>
      <c r="V11026" s="1703"/>
      <c r="X11026" s="1703"/>
    </row>
    <row r="11027" spans="15:24" x14ac:dyDescent="0.55000000000000004">
      <c r="O11027" s="1703"/>
      <c r="V11027" s="1703"/>
      <c r="X11027" s="1703"/>
    </row>
    <row r="11028" spans="15:24" x14ac:dyDescent="0.55000000000000004">
      <c r="O11028" s="1703"/>
      <c r="V11028" s="1703"/>
      <c r="X11028" s="1703"/>
    </row>
    <row r="11029" spans="15:24" x14ac:dyDescent="0.55000000000000004">
      <c r="O11029" s="1703"/>
      <c r="V11029" s="1703"/>
      <c r="X11029" s="1703"/>
    </row>
    <row r="11030" spans="15:24" x14ac:dyDescent="0.55000000000000004">
      <c r="O11030" s="1703"/>
      <c r="V11030" s="1703"/>
      <c r="X11030" s="1703"/>
    </row>
    <row r="11031" spans="15:24" x14ac:dyDescent="0.55000000000000004">
      <c r="O11031" s="1703"/>
      <c r="V11031" s="1703"/>
      <c r="X11031" s="1703"/>
    </row>
    <row r="11032" spans="15:24" x14ac:dyDescent="0.55000000000000004">
      <c r="O11032" s="1703"/>
      <c r="V11032" s="1703"/>
      <c r="X11032" s="1703"/>
    </row>
    <row r="11033" spans="15:24" x14ac:dyDescent="0.55000000000000004">
      <c r="O11033" s="1703"/>
      <c r="V11033" s="1703"/>
      <c r="X11033" s="1703"/>
    </row>
    <row r="11034" spans="15:24" x14ac:dyDescent="0.55000000000000004">
      <c r="O11034" s="1703"/>
      <c r="V11034" s="1703"/>
      <c r="X11034" s="1703"/>
    </row>
    <row r="11035" spans="15:24" x14ac:dyDescent="0.55000000000000004">
      <c r="O11035" s="1703"/>
      <c r="V11035" s="1703"/>
      <c r="X11035" s="1703"/>
    </row>
    <row r="11036" spans="15:24" x14ac:dyDescent="0.55000000000000004">
      <c r="O11036" s="1703"/>
      <c r="V11036" s="1703"/>
      <c r="X11036" s="1703"/>
    </row>
    <row r="11037" spans="15:24" x14ac:dyDescent="0.55000000000000004">
      <c r="O11037" s="1703"/>
      <c r="V11037" s="1703"/>
      <c r="X11037" s="1703"/>
    </row>
    <row r="11038" spans="15:24" x14ac:dyDescent="0.55000000000000004">
      <c r="O11038" s="1703"/>
      <c r="V11038" s="1703"/>
      <c r="X11038" s="1703"/>
    </row>
    <row r="11039" spans="15:24" x14ac:dyDescent="0.55000000000000004">
      <c r="O11039" s="1703"/>
      <c r="V11039" s="1703"/>
      <c r="X11039" s="1703"/>
    </row>
    <row r="11040" spans="15:24" x14ac:dyDescent="0.55000000000000004">
      <c r="O11040" s="1703"/>
      <c r="V11040" s="1703"/>
      <c r="X11040" s="1703"/>
    </row>
    <row r="11041" spans="15:24" x14ac:dyDescent="0.55000000000000004">
      <c r="O11041" s="1703"/>
      <c r="V11041" s="1703"/>
      <c r="X11041" s="1703"/>
    </row>
    <row r="11042" spans="15:24" x14ac:dyDescent="0.55000000000000004">
      <c r="O11042" s="1703"/>
      <c r="V11042" s="1703"/>
      <c r="X11042" s="1703"/>
    </row>
    <row r="11043" spans="15:24" x14ac:dyDescent="0.55000000000000004">
      <c r="O11043" s="1703"/>
      <c r="V11043" s="1703"/>
      <c r="X11043" s="1703"/>
    </row>
    <row r="11044" spans="15:24" x14ac:dyDescent="0.55000000000000004">
      <c r="O11044" s="1703"/>
      <c r="V11044" s="1703"/>
      <c r="X11044" s="1703"/>
    </row>
    <row r="11045" spans="15:24" x14ac:dyDescent="0.55000000000000004">
      <c r="O11045" s="1703"/>
      <c r="V11045" s="1703"/>
      <c r="X11045" s="1703"/>
    </row>
    <row r="11046" spans="15:24" x14ac:dyDescent="0.55000000000000004">
      <c r="O11046" s="1703"/>
      <c r="V11046" s="1703"/>
      <c r="X11046" s="1703"/>
    </row>
    <row r="11047" spans="15:24" x14ac:dyDescent="0.55000000000000004">
      <c r="O11047" s="1703"/>
      <c r="V11047" s="1703"/>
      <c r="X11047" s="1703"/>
    </row>
    <row r="11048" spans="15:24" x14ac:dyDescent="0.55000000000000004">
      <c r="O11048" s="1703"/>
      <c r="V11048" s="1703"/>
      <c r="X11048" s="1703"/>
    </row>
    <row r="11049" spans="15:24" x14ac:dyDescent="0.55000000000000004">
      <c r="O11049" s="1703"/>
      <c r="V11049" s="1703"/>
      <c r="X11049" s="1703"/>
    </row>
    <row r="11050" spans="15:24" x14ac:dyDescent="0.55000000000000004">
      <c r="O11050" s="1703"/>
      <c r="V11050" s="1703"/>
      <c r="X11050" s="1703"/>
    </row>
    <row r="11051" spans="15:24" x14ac:dyDescent="0.55000000000000004">
      <c r="O11051" s="1703"/>
      <c r="V11051" s="1703"/>
      <c r="X11051" s="1703"/>
    </row>
    <row r="11052" spans="15:24" x14ac:dyDescent="0.55000000000000004">
      <c r="O11052" s="1703"/>
      <c r="V11052" s="1703"/>
      <c r="X11052" s="1703"/>
    </row>
    <row r="11053" spans="15:24" x14ac:dyDescent="0.55000000000000004">
      <c r="O11053" s="1703"/>
      <c r="V11053" s="1703"/>
      <c r="X11053" s="1703"/>
    </row>
    <row r="11054" spans="15:24" x14ac:dyDescent="0.55000000000000004">
      <c r="O11054" s="1703"/>
      <c r="V11054" s="1703"/>
      <c r="X11054" s="1703"/>
    </row>
    <row r="11055" spans="15:24" x14ac:dyDescent="0.55000000000000004">
      <c r="O11055" s="1703"/>
      <c r="V11055" s="1703"/>
      <c r="X11055" s="1703"/>
    </row>
    <row r="11056" spans="15:24" x14ac:dyDescent="0.55000000000000004">
      <c r="O11056" s="1703"/>
      <c r="V11056" s="1703"/>
      <c r="X11056" s="1703"/>
    </row>
    <row r="11057" spans="15:24" x14ac:dyDescent="0.55000000000000004">
      <c r="O11057" s="1703"/>
      <c r="V11057" s="1703"/>
      <c r="X11057" s="1703"/>
    </row>
    <row r="11058" spans="15:24" x14ac:dyDescent="0.55000000000000004">
      <c r="O11058" s="1703"/>
      <c r="V11058" s="1703"/>
      <c r="X11058" s="1703"/>
    </row>
    <row r="11059" spans="15:24" x14ac:dyDescent="0.55000000000000004">
      <c r="O11059" s="1703"/>
      <c r="V11059" s="1703"/>
      <c r="X11059" s="1703"/>
    </row>
    <row r="11060" spans="15:24" x14ac:dyDescent="0.55000000000000004">
      <c r="O11060" s="1703"/>
      <c r="V11060" s="1703"/>
      <c r="X11060" s="1703"/>
    </row>
    <row r="11061" spans="15:24" x14ac:dyDescent="0.55000000000000004">
      <c r="O11061" s="1703"/>
      <c r="V11061" s="1703"/>
      <c r="X11061" s="1703"/>
    </row>
    <row r="11062" spans="15:24" x14ac:dyDescent="0.55000000000000004">
      <c r="O11062" s="1703"/>
      <c r="V11062" s="1703"/>
      <c r="X11062" s="1703"/>
    </row>
    <row r="11063" spans="15:24" x14ac:dyDescent="0.55000000000000004">
      <c r="O11063" s="1703"/>
      <c r="V11063" s="1703"/>
      <c r="X11063" s="1703"/>
    </row>
    <row r="11064" spans="15:24" x14ac:dyDescent="0.55000000000000004">
      <c r="O11064" s="1703"/>
      <c r="V11064" s="1703"/>
      <c r="X11064" s="1703"/>
    </row>
    <row r="11065" spans="15:24" x14ac:dyDescent="0.55000000000000004">
      <c r="O11065" s="1703"/>
      <c r="V11065" s="1703"/>
      <c r="X11065" s="1703"/>
    </row>
    <row r="11066" spans="15:24" x14ac:dyDescent="0.55000000000000004">
      <c r="O11066" s="1703"/>
      <c r="V11066" s="1703"/>
      <c r="X11066" s="1703"/>
    </row>
    <row r="11067" spans="15:24" x14ac:dyDescent="0.55000000000000004">
      <c r="O11067" s="1703"/>
      <c r="V11067" s="1703"/>
      <c r="X11067" s="1703"/>
    </row>
    <row r="11068" spans="15:24" x14ac:dyDescent="0.55000000000000004">
      <c r="O11068" s="1703"/>
      <c r="V11068" s="1703"/>
      <c r="X11068" s="1703"/>
    </row>
    <row r="11069" spans="15:24" x14ac:dyDescent="0.55000000000000004">
      <c r="O11069" s="1703"/>
      <c r="V11069" s="1703"/>
      <c r="X11069" s="1703"/>
    </row>
    <row r="11070" spans="15:24" x14ac:dyDescent="0.55000000000000004">
      <c r="O11070" s="1703"/>
      <c r="V11070" s="1703"/>
      <c r="X11070" s="1703"/>
    </row>
    <row r="11071" spans="15:24" x14ac:dyDescent="0.55000000000000004">
      <c r="O11071" s="1703"/>
      <c r="V11071" s="1703"/>
      <c r="X11071" s="1703"/>
    </row>
    <row r="11072" spans="15:24" x14ac:dyDescent="0.55000000000000004">
      <c r="O11072" s="1703"/>
      <c r="V11072" s="1703"/>
      <c r="X11072" s="1703"/>
    </row>
    <row r="11073" spans="15:24" x14ac:dyDescent="0.55000000000000004">
      <c r="O11073" s="1703"/>
      <c r="V11073" s="1703"/>
      <c r="X11073" s="1703"/>
    </row>
    <row r="11074" spans="15:24" x14ac:dyDescent="0.55000000000000004">
      <c r="O11074" s="1703"/>
      <c r="V11074" s="1703"/>
      <c r="X11074" s="1703"/>
    </row>
    <row r="11075" spans="15:24" x14ac:dyDescent="0.55000000000000004">
      <c r="O11075" s="1703"/>
      <c r="V11075" s="1703"/>
      <c r="X11075" s="1703"/>
    </row>
    <row r="11076" spans="15:24" x14ac:dyDescent="0.55000000000000004">
      <c r="O11076" s="1703"/>
      <c r="V11076" s="1703"/>
      <c r="X11076" s="1703"/>
    </row>
    <row r="11077" spans="15:24" x14ac:dyDescent="0.55000000000000004">
      <c r="O11077" s="1703"/>
      <c r="V11077" s="1703"/>
      <c r="X11077" s="1703"/>
    </row>
    <row r="11078" spans="15:24" x14ac:dyDescent="0.55000000000000004">
      <c r="O11078" s="1703"/>
      <c r="V11078" s="1703"/>
      <c r="X11078" s="1703"/>
    </row>
    <row r="11079" spans="15:24" x14ac:dyDescent="0.55000000000000004">
      <c r="O11079" s="1703"/>
      <c r="V11079" s="1703"/>
      <c r="X11079" s="1703"/>
    </row>
    <row r="11080" spans="15:24" x14ac:dyDescent="0.55000000000000004">
      <c r="O11080" s="1703"/>
      <c r="V11080" s="1703"/>
      <c r="X11080" s="1703"/>
    </row>
    <row r="11081" spans="15:24" x14ac:dyDescent="0.55000000000000004">
      <c r="O11081" s="1703"/>
      <c r="V11081" s="1703"/>
      <c r="X11081" s="1703"/>
    </row>
    <row r="11082" spans="15:24" x14ac:dyDescent="0.55000000000000004">
      <c r="O11082" s="1703"/>
      <c r="V11082" s="1703"/>
      <c r="X11082" s="1703"/>
    </row>
    <row r="11083" spans="15:24" x14ac:dyDescent="0.55000000000000004">
      <c r="O11083" s="1703"/>
      <c r="V11083" s="1703"/>
      <c r="X11083" s="1703"/>
    </row>
    <row r="11084" spans="15:24" x14ac:dyDescent="0.55000000000000004">
      <c r="O11084" s="1703"/>
      <c r="V11084" s="1703"/>
      <c r="X11084" s="1703"/>
    </row>
    <row r="11085" spans="15:24" x14ac:dyDescent="0.55000000000000004">
      <c r="O11085" s="1703"/>
      <c r="V11085" s="1703"/>
      <c r="X11085" s="1703"/>
    </row>
    <row r="11086" spans="15:24" x14ac:dyDescent="0.55000000000000004">
      <c r="O11086" s="1703"/>
      <c r="V11086" s="1703"/>
      <c r="X11086" s="1703"/>
    </row>
    <row r="11087" spans="15:24" x14ac:dyDescent="0.55000000000000004">
      <c r="O11087" s="1703"/>
      <c r="V11087" s="1703"/>
      <c r="X11087" s="1703"/>
    </row>
    <row r="11088" spans="15:24" x14ac:dyDescent="0.55000000000000004">
      <c r="O11088" s="1703"/>
      <c r="V11088" s="1703"/>
      <c r="X11088" s="1703"/>
    </row>
    <row r="11089" spans="15:24" x14ac:dyDescent="0.55000000000000004">
      <c r="O11089" s="1703"/>
      <c r="V11089" s="1703"/>
      <c r="X11089" s="1703"/>
    </row>
    <row r="11090" spans="15:24" x14ac:dyDescent="0.55000000000000004">
      <c r="O11090" s="1703"/>
      <c r="V11090" s="1703"/>
      <c r="X11090" s="1703"/>
    </row>
    <row r="11091" spans="15:24" x14ac:dyDescent="0.55000000000000004">
      <c r="O11091" s="1703"/>
      <c r="V11091" s="1703"/>
      <c r="X11091" s="1703"/>
    </row>
    <row r="11092" spans="15:24" x14ac:dyDescent="0.55000000000000004">
      <c r="O11092" s="1703"/>
      <c r="V11092" s="1703"/>
      <c r="X11092" s="1703"/>
    </row>
    <row r="11093" spans="15:24" x14ac:dyDescent="0.55000000000000004">
      <c r="O11093" s="1703"/>
      <c r="V11093" s="1703"/>
      <c r="X11093" s="1703"/>
    </row>
    <row r="11094" spans="15:24" x14ac:dyDescent="0.55000000000000004">
      <c r="O11094" s="1703"/>
      <c r="V11094" s="1703"/>
      <c r="X11094" s="1703"/>
    </row>
    <row r="11095" spans="15:24" x14ac:dyDescent="0.55000000000000004">
      <c r="O11095" s="1703"/>
      <c r="V11095" s="1703"/>
      <c r="X11095" s="1703"/>
    </row>
    <row r="11096" spans="15:24" x14ac:dyDescent="0.55000000000000004">
      <c r="O11096" s="1703"/>
      <c r="V11096" s="1703"/>
      <c r="X11096" s="1703"/>
    </row>
    <row r="11097" spans="15:24" x14ac:dyDescent="0.55000000000000004">
      <c r="O11097" s="1703"/>
      <c r="V11097" s="1703"/>
      <c r="X11097" s="1703"/>
    </row>
    <row r="11098" spans="15:24" x14ac:dyDescent="0.55000000000000004">
      <c r="O11098" s="1703"/>
      <c r="V11098" s="1703"/>
      <c r="X11098" s="1703"/>
    </row>
    <row r="11099" spans="15:24" x14ac:dyDescent="0.55000000000000004">
      <c r="O11099" s="1703"/>
      <c r="V11099" s="1703"/>
      <c r="X11099" s="1703"/>
    </row>
    <row r="11100" spans="15:24" x14ac:dyDescent="0.55000000000000004">
      <c r="O11100" s="1703"/>
      <c r="V11100" s="1703"/>
      <c r="X11100" s="1703"/>
    </row>
    <row r="11101" spans="15:24" x14ac:dyDescent="0.55000000000000004">
      <c r="O11101" s="1703"/>
      <c r="V11101" s="1703"/>
      <c r="X11101" s="1703"/>
    </row>
    <row r="11102" spans="15:24" x14ac:dyDescent="0.55000000000000004">
      <c r="O11102" s="1703"/>
      <c r="V11102" s="1703"/>
      <c r="X11102" s="1703"/>
    </row>
    <row r="11103" spans="15:24" x14ac:dyDescent="0.55000000000000004">
      <c r="O11103" s="1703"/>
      <c r="V11103" s="1703"/>
      <c r="X11103" s="1703"/>
    </row>
    <row r="11104" spans="15:24" x14ac:dyDescent="0.55000000000000004">
      <c r="O11104" s="1703"/>
      <c r="V11104" s="1703"/>
      <c r="X11104" s="1703"/>
    </row>
    <row r="11105" spans="15:24" x14ac:dyDescent="0.55000000000000004">
      <c r="O11105" s="1703"/>
      <c r="V11105" s="1703"/>
      <c r="X11105" s="1703"/>
    </row>
    <row r="11106" spans="15:24" x14ac:dyDescent="0.55000000000000004">
      <c r="O11106" s="1703"/>
      <c r="V11106" s="1703"/>
      <c r="X11106" s="1703"/>
    </row>
    <row r="11107" spans="15:24" x14ac:dyDescent="0.55000000000000004">
      <c r="O11107" s="1703"/>
      <c r="V11107" s="1703"/>
      <c r="X11107" s="1703"/>
    </row>
    <row r="11108" spans="15:24" x14ac:dyDescent="0.55000000000000004">
      <c r="O11108" s="1703"/>
      <c r="V11108" s="1703"/>
      <c r="X11108" s="1703"/>
    </row>
    <row r="11109" spans="15:24" x14ac:dyDescent="0.55000000000000004">
      <c r="O11109" s="1703"/>
      <c r="V11109" s="1703"/>
      <c r="X11109" s="1703"/>
    </row>
    <row r="11110" spans="15:24" x14ac:dyDescent="0.55000000000000004">
      <c r="O11110" s="1703"/>
      <c r="V11110" s="1703"/>
      <c r="X11110" s="1703"/>
    </row>
    <row r="11111" spans="15:24" x14ac:dyDescent="0.55000000000000004">
      <c r="O11111" s="1703"/>
      <c r="V11111" s="1703"/>
      <c r="X11111" s="1703"/>
    </row>
    <row r="11112" spans="15:24" x14ac:dyDescent="0.55000000000000004">
      <c r="O11112" s="1703"/>
      <c r="V11112" s="1703"/>
      <c r="X11112" s="1703"/>
    </row>
    <row r="11113" spans="15:24" x14ac:dyDescent="0.55000000000000004">
      <c r="O11113" s="1703"/>
      <c r="V11113" s="1703"/>
      <c r="X11113" s="1703"/>
    </row>
    <row r="11114" spans="15:24" x14ac:dyDescent="0.55000000000000004">
      <c r="O11114" s="1703"/>
      <c r="V11114" s="1703"/>
      <c r="X11114" s="1703"/>
    </row>
    <row r="11115" spans="15:24" x14ac:dyDescent="0.55000000000000004">
      <c r="O11115" s="1703"/>
      <c r="V11115" s="1703"/>
      <c r="X11115" s="1703"/>
    </row>
    <row r="11116" spans="15:24" x14ac:dyDescent="0.55000000000000004">
      <c r="O11116" s="1703"/>
      <c r="V11116" s="1703"/>
      <c r="X11116" s="1703"/>
    </row>
    <row r="11117" spans="15:24" x14ac:dyDescent="0.55000000000000004">
      <c r="O11117" s="1703"/>
      <c r="V11117" s="1703"/>
      <c r="X11117" s="1703"/>
    </row>
    <row r="11118" spans="15:24" x14ac:dyDescent="0.55000000000000004">
      <c r="O11118" s="1703"/>
      <c r="V11118" s="1703"/>
      <c r="X11118" s="1703"/>
    </row>
    <row r="11119" spans="15:24" x14ac:dyDescent="0.55000000000000004">
      <c r="O11119" s="1703"/>
      <c r="V11119" s="1703"/>
      <c r="X11119" s="1703"/>
    </row>
    <row r="11120" spans="15:24" x14ac:dyDescent="0.55000000000000004">
      <c r="O11120" s="1703"/>
      <c r="V11120" s="1703"/>
      <c r="X11120" s="1703"/>
    </row>
    <row r="11121" spans="15:24" x14ac:dyDescent="0.55000000000000004">
      <c r="O11121" s="1703"/>
      <c r="V11121" s="1703"/>
      <c r="X11121" s="1703"/>
    </row>
    <row r="11122" spans="15:24" x14ac:dyDescent="0.55000000000000004">
      <c r="O11122" s="1703"/>
      <c r="V11122" s="1703"/>
      <c r="X11122" s="1703"/>
    </row>
    <row r="11123" spans="15:24" x14ac:dyDescent="0.55000000000000004">
      <c r="O11123" s="1703"/>
      <c r="V11123" s="1703"/>
      <c r="X11123" s="1703"/>
    </row>
    <row r="11124" spans="15:24" x14ac:dyDescent="0.55000000000000004">
      <c r="O11124" s="1703"/>
      <c r="V11124" s="1703"/>
      <c r="X11124" s="1703"/>
    </row>
    <row r="11125" spans="15:24" x14ac:dyDescent="0.55000000000000004">
      <c r="O11125" s="1703"/>
      <c r="V11125" s="1703"/>
      <c r="X11125" s="1703"/>
    </row>
    <row r="11126" spans="15:24" x14ac:dyDescent="0.55000000000000004">
      <c r="O11126" s="1703"/>
      <c r="V11126" s="1703"/>
      <c r="X11126" s="1703"/>
    </row>
    <row r="11127" spans="15:24" x14ac:dyDescent="0.55000000000000004">
      <c r="O11127" s="1703"/>
      <c r="V11127" s="1703"/>
      <c r="X11127" s="1703"/>
    </row>
    <row r="11128" spans="15:24" x14ac:dyDescent="0.55000000000000004">
      <c r="O11128" s="1703"/>
      <c r="V11128" s="1703"/>
      <c r="X11128" s="1703"/>
    </row>
    <row r="11129" spans="15:24" x14ac:dyDescent="0.55000000000000004">
      <c r="O11129" s="1703"/>
      <c r="V11129" s="1703"/>
      <c r="X11129" s="1703"/>
    </row>
    <row r="11130" spans="15:24" x14ac:dyDescent="0.55000000000000004">
      <c r="O11130" s="1703"/>
      <c r="V11130" s="1703"/>
      <c r="X11130" s="1703"/>
    </row>
    <row r="11131" spans="15:24" x14ac:dyDescent="0.55000000000000004">
      <c r="O11131" s="1703"/>
      <c r="V11131" s="1703"/>
      <c r="X11131" s="1703"/>
    </row>
    <row r="11132" spans="15:24" x14ac:dyDescent="0.55000000000000004">
      <c r="O11132" s="1703"/>
      <c r="V11132" s="1703"/>
      <c r="X11132" s="1703"/>
    </row>
    <row r="11133" spans="15:24" x14ac:dyDescent="0.55000000000000004">
      <c r="O11133" s="1703"/>
      <c r="V11133" s="1703"/>
      <c r="X11133" s="1703"/>
    </row>
    <row r="11134" spans="15:24" x14ac:dyDescent="0.55000000000000004">
      <c r="O11134" s="1703"/>
      <c r="V11134" s="1703"/>
      <c r="X11134" s="1703"/>
    </row>
    <row r="11135" spans="15:24" x14ac:dyDescent="0.55000000000000004">
      <c r="O11135" s="1703"/>
      <c r="V11135" s="1703"/>
      <c r="X11135" s="1703"/>
    </row>
    <row r="11136" spans="15:24" x14ac:dyDescent="0.55000000000000004">
      <c r="O11136" s="1703"/>
      <c r="V11136" s="1703"/>
      <c r="X11136" s="1703"/>
    </row>
    <row r="11137" spans="15:24" x14ac:dyDescent="0.55000000000000004">
      <c r="O11137" s="1703"/>
      <c r="V11137" s="1703"/>
      <c r="X11137" s="1703"/>
    </row>
    <row r="11138" spans="15:24" x14ac:dyDescent="0.55000000000000004">
      <c r="O11138" s="1703"/>
      <c r="V11138" s="1703"/>
      <c r="X11138" s="1703"/>
    </row>
    <row r="11139" spans="15:24" x14ac:dyDescent="0.55000000000000004">
      <c r="O11139" s="1703"/>
      <c r="V11139" s="1703"/>
      <c r="X11139" s="1703"/>
    </row>
    <row r="11140" spans="15:24" x14ac:dyDescent="0.55000000000000004">
      <c r="O11140" s="1703"/>
      <c r="V11140" s="1703"/>
      <c r="X11140" s="1703"/>
    </row>
    <row r="11141" spans="15:24" x14ac:dyDescent="0.55000000000000004">
      <c r="O11141" s="1703"/>
      <c r="V11141" s="1703"/>
      <c r="X11141" s="1703"/>
    </row>
    <row r="11142" spans="15:24" x14ac:dyDescent="0.55000000000000004">
      <c r="O11142" s="1703"/>
      <c r="V11142" s="1703"/>
      <c r="X11142" s="1703"/>
    </row>
    <row r="11143" spans="15:24" x14ac:dyDescent="0.55000000000000004">
      <c r="O11143" s="1703"/>
      <c r="V11143" s="1703"/>
      <c r="X11143" s="1703"/>
    </row>
    <row r="11144" spans="15:24" x14ac:dyDescent="0.55000000000000004">
      <c r="O11144" s="1703"/>
      <c r="V11144" s="1703"/>
      <c r="X11144" s="1703"/>
    </row>
    <row r="11145" spans="15:24" x14ac:dyDescent="0.55000000000000004">
      <c r="O11145" s="1703"/>
      <c r="V11145" s="1703"/>
      <c r="X11145" s="1703"/>
    </row>
    <row r="11146" spans="15:24" x14ac:dyDescent="0.55000000000000004">
      <c r="O11146" s="1703"/>
      <c r="V11146" s="1703"/>
      <c r="X11146" s="1703"/>
    </row>
    <row r="11147" spans="15:24" x14ac:dyDescent="0.55000000000000004">
      <c r="O11147" s="1703"/>
      <c r="V11147" s="1703"/>
      <c r="X11147" s="1703"/>
    </row>
    <row r="11148" spans="15:24" x14ac:dyDescent="0.55000000000000004">
      <c r="O11148" s="1703"/>
      <c r="V11148" s="1703"/>
      <c r="X11148" s="1703"/>
    </row>
    <row r="11149" spans="15:24" x14ac:dyDescent="0.55000000000000004">
      <c r="O11149" s="1703"/>
      <c r="V11149" s="1703"/>
      <c r="X11149" s="1703"/>
    </row>
    <row r="11150" spans="15:24" x14ac:dyDescent="0.55000000000000004">
      <c r="O11150" s="1703"/>
      <c r="V11150" s="1703"/>
      <c r="X11150" s="1703"/>
    </row>
    <row r="11151" spans="15:24" x14ac:dyDescent="0.55000000000000004">
      <c r="O11151" s="1703"/>
      <c r="V11151" s="1703"/>
      <c r="X11151" s="1703"/>
    </row>
    <row r="11152" spans="15:24" x14ac:dyDescent="0.55000000000000004">
      <c r="O11152" s="1703"/>
      <c r="V11152" s="1703"/>
      <c r="X11152" s="1703"/>
    </row>
    <row r="11153" spans="15:24" x14ac:dyDescent="0.55000000000000004">
      <c r="O11153" s="1703"/>
      <c r="V11153" s="1703"/>
      <c r="X11153" s="1703"/>
    </row>
    <row r="11154" spans="15:24" x14ac:dyDescent="0.55000000000000004">
      <c r="O11154" s="1703"/>
      <c r="V11154" s="1703"/>
      <c r="X11154" s="1703"/>
    </row>
    <row r="11155" spans="15:24" x14ac:dyDescent="0.55000000000000004">
      <c r="O11155" s="1703"/>
      <c r="V11155" s="1703"/>
      <c r="X11155" s="1703"/>
    </row>
    <row r="11156" spans="15:24" x14ac:dyDescent="0.55000000000000004">
      <c r="O11156" s="1703"/>
      <c r="V11156" s="1703"/>
      <c r="X11156" s="1703"/>
    </row>
    <row r="11157" spans="15:24" x14ac:dyDescent="0.55000000000000004">
      <c r="O11157" s="1703"/>
      <c r="V11157" s="1703"/>
      <c r="X11157" s="1703"/>
    </row>
    <row r="11158" spans="15:24" x14ac:dyDescent="0.55000000000000004">
      <c r="O11158" s="1703"/>
      <c r="V11158" s="1703"/>
      <c r="X11158" s="1703"/>
    </row>
    <row r="11159" spans="15:24" x14ac:dyDescent="0.55000000000000004">
      <c r="O11159" s="1703"/>
      <c r="V11159" s="1703"/>
      <c r="X11159" s="1703"/>
    </row>
    <row r="11160" spans="15:24" x14ac:dyDescent="0.55000000000000004">
      <c r="O11160" s="1703"/>
      <c r="V11160" s="1703"/>
      <c r="X11160" s="1703"/>
    </row>
    <row r="11161" spans="15:24" x14ac:dyDescent="0.55000000000000004">
      <c r="O11161" s="1703"/>
      <c r="V11161" s="1703"/>
      <c r="X11161" s="1703"/>
    </row>
    <row r="11162" spans="15:24" x14ac:dyDescent="0.55000000000000004">
      <c r="O11162" s="1703"/>
      <c r="V11162" s="1703"/>
      <c r="X11162" s="1703"/>
    </row>
    <row r="11163" spans="15:24" x14ac:dyDescent="0.55000000000000004">
      <c r="O11163" s="1703"/>
      <c r="V11163" s="1703"/>
      <c r="X11163" s="1703"/>
    </row>
    <row r="11164" spans="15:24" x14ac:dyDescent="0.55000000000000004">
      <c r="O11164" s="1703"/>
      <c r="V11164" s="1703"/>
      <c r="X11164" s="1703"/>
    </row>
    <row r="11165" spans="15:24" x14ac:dyDescent="0.55000000000000004">
      <c r="O11165" s="1703"/>
      <c r="V11165" s="1703"/>
      <c r="X11165" s="1703"/>
    </row>
    <row r="11166" spans="15:24" x14ac:dyDescent="0.55000000000000004">
      <c r="O11166" s="1703"/>
      <c r="V11166" s="1703"/>
      <c r="X11166" s="1703"/>
    </row>
    <row r="11167" spans="15:24" x14ac:dyDescent="0.55000000000000004">
      <c r="O11167" s="1703"/>
      <c r="V11167" s="1703"/>
      <c r="X11167" s="1703"/>
    </row>
    <row r="11168" spans="15:24" x14ac:dyDescent="0.55000000000000004">
      <c r="O11168" s="1703"/>
      <c r="V11168" s="1703"/>
      <c r="X11168" s="1703"/>
    </row>
    <row r="11169" spans="15:24" x14ac:dyDescent="0.55000000000000004">
      <c r="O11169" s="1703"/>
      <c r="V11169" s="1703"/>
      <c r="X11169" s="1703"/>
    </row>
    <row r="11170" spans="15:24" x14ac:dyDescent="0.55000000000000004">
      <c r="O11170" s="1703"/>
      <c r="V11170" s="1703"/>
      <c r="X11170" s="1703"/>
    </row>
    <row r="11171" spans="15:24" x14ac:dyDescent="0.55000000000000004">
      <c r="O11171" s="1703"/>
      <c r="V11171" s="1703"/>
      <c r="X11171" s="1703"/>
    </row>
    <row r="11172" spans="15:24" x14ac:dyDescent="0.55000000000000004">
      <c r="O11172" s="1703"/>
      <c r="V11172" s="1703"/>
      <c r="X11172" s="1703"/>
    </row>
    <row r="11173" spans="15:24" x14ac:dyDescent="0.55000000000000004">
      <c r="O11173" s="1703"/>
      <c r="V11173" s="1703"/>
      <c r="X11173" s="1703"/>
    </row>
    <row r="11174" spans="15:24" x14ac:dyDescent="0.55000000000000004">
      <c r="O11174" s="1703"/>
      <c r="V11174" s="1703"/>
      <c r="X11174" s="1703"/>
    </row>
    <row r="11175" spans="15:24" x14ac:dyDescent="0.55000000000000004">
      <c r="O11175" s="1703"/>
      <c r="V11175" s="1703"/>
      <c r="X11175" s="1703"/>
    </row>
    <row r="11176" spans="15:24" x14ac:dyDescent="0.55000000000000004">
      <c r="O11176" s="1703"/>
      <c r="V11176" s="1703"/>
      <c r="X11176" s="1703"/>
    </row>
    <row r="11177" spans="15:24" x14ac:dyDescent="0.55000000000000004">
      <c r="O11177" s="1703"/>
      <c r="V11177" s="1703"/>
      <c r="X11177" s="1703"/>
    </row>
    <row r="11178" spans="15:24" x14ac:dyDescent="0.55000000000000004">
      <c r="O11178" s="1703"/>
      <c r="V11178" s="1703"/>
      <c r="X11178" s="1703"/>
    </row>
    <row r="11179" spans="15:24" x14ac:dyDescent="0.55000000000000004">
      <c r="O11179" s="1703"/>
      <c r="V11179" s="1703"/>
      <c r="X11179" s="1703"/>
    </row>
    <row r="11180" spans="15:24" x14ac:dyDescent="0.55000000000000004">
      <c r="O11180" s="1703"/>
      <c r="V11180" s="1703"/>
      <c r="X11180" s="1703"/>
    </row>
    <row r="11181" spans="15:24" x14ac:dyDescent="0.55000000000000004">
      <c r="O11181" s="1703"/>
      <c r="V11181" s="1703"/>
      <c r="X11181" s="1703"/>
    </row>
    <row r="11182" spans="15:24" x14ac:dyDescent="0.55000000000000004">
      <c r="O11182" s="1703"/>
      <c r="V11182" s="1703"/>
      <c r="X11182" s="1703"/>
    </row>
    <row r="11183" spans="15:24" x14ac:dyDescent="0.55000000000000004">
      <c r="O11183" s="1703"/>
      <c r="V11183" s="1703"/>
      <c r="X11183" s="1703"/>
    </row>
    <row r="11184" spans="15:24" x14ac:dyDescent="0.55000000000000004">
      <c r="O11184" s="1703"/>
      <c r="V11184" s="1703"/>
      <c r="X11184" s="1703"/>
    </row>
    <row r="11185" spans="15:24" x14ac:dyDescent="0.55000000000000004">
      <c r="O11185" s="1703"/>
      <c r="V11185" s="1703"/>
      <c r="X11185" s="1703"/>
    </row>
    <row r="11186" spans="15:24" x14ac:dyDescent="0.55000000000000004">
      <c r="O11186" s="1703"/>
      <c r="V11186" s="1703"/>
      <c r="X11186" s="1703"/>
    </row>
    <row r="11187" spans="15:24" x14ac:dyDescent="0.55000000000000004">
      <c r="O11187" s="1703"/>
      <c r="V11187" s="1703"/>
      <c r="X11187" s="1703"/>
    </row>
    <row r="11188" spans="15:24" x14ac:dyDescent="0.55000000000000004">
      <c r="O11188" s="1703"/>
      <c r="V11188" s="1703"/>
      <c r="X11188" s="1703"/>
    </row>
    <row r="11189" spans="15:24" x14ac:dyDescent="0.55000000000000004">
      <c r="O11189" s="1703"/>
      <c r="V11189" s="1703"/>
      <c r="X11189" s="1703"/>
    </row>
    <row r="11190" spans="15:24" x14ac:dyDescent="0.55000000000000004">
      <c r="O11190" s="1703"/>
      <c r="V11190" s="1703"/>
      <c r="X11190" s="1703"/>
    </row>
    <row r="11191" spans="15:24" x14ac:dyDescent="0.55000000000000004">
      <c r="O11191" s="1703"/>
      <c r="V11191" s="1703"/>
      <c r="X11191" s="1703"/>
    </row>
    <row r="11192" spans="15:24" x14ac:dyDescent="0.55000000000000004">
      <c r="O11192" s="1703"/>
      <c r="V11192" s="1703"/>
      <c r="X11192" s="1703"/>
    </row>
    <row r="11193" spans="15:24" x14ac:dyDescent="0.55000000000000004">
      <c r="O11193" s="1703"/>
      <c r="V11193" s="1703"/>
      <c r="X11193" s="1703"/>
    </row>
    <row r="11194" spans="15:24" x14ac:dyDescent="0.55000000000000004">
      <c r="O11194" s="1703"/>
      <c r="V11194" s="1703"/>
      <c r="X11194" s="1703"/>
    </row>
    <row r="11195" spans="15:24" x14ac:dyDescent="0.55000000000000004">
      <c r="O11195" s="1703"/>
      <c r="V11195" s="1703"/>
      <c r="X11195" s="1703"/>
    </row>
    <row r="11196" spans="15:24" x14ac:dyDescent="0.55000000000000004">
      <c r="O11196" s="1703"/>
      <c r="V11196" s="1703"/>
      <c r="X11196" s="1703"/>
    </row>
    <row r="11197" spans="15:24" x14ac:dyDescent="0.55000000000000004">
      <c r="O11197" s="1703"/>
      <c r="V11197" s="1703"/>
      <c r="X11197" s="1703"/>
    </row>
    <row r="11198" spans="15:24" x14ac:dyDescent="0.55000000000000004">
      <c r="O11198" s="1703"/>
      <c r="V11198" s="1703"/>
      <c r="X11198" s="1703"/>
    </row>
    <row r="11199" spans="15:24" x14ac:dyDescent="0.55000000000000004">
      <c r="O11199" s="1703"/>
      <c r="V11199" s="1703"/>
      <c r="X11199" s="1703"/>
    </row>
    <row r="11200" spans="15:24" x14ac:dyDescent="0.55000000000000004">
      <c r="O11200" s="1703"/>
      <c r="V11200" s="1703"/>
      <c r="X11200" s="1703"/>
    </row>
    <row r="11201" spans="15:24" x14ac:dyDescent="0.55000000000000004">
      <c r="O11201" s="1703"/>
      <c r="V11201" s="1703"/>
      <c r="X11201" s="1703"/>
    </row>
    <row r="11202" spans="15:24" x14ac:dyDescent="0.55000000000000004">
      <c r="O11202" s="1703"/>
      <c r="V11202" s="1703"/>
      <c r="X11202" s="1703"/>
    </row>
    <row r="11203" spans="15:24" x14ac:dyDescent="0.55000000000000004">
      <c r="O11203" s="1703"/>
      <c r="V11203" s="1703"/>
      <c r="X11203" s="1703"/>
    </row>
    <row r="11204" spans="15:24" x14ac:dyDescent="0.55000000000000004">
      <c r="O11204" s="1703"/>
      <c r="V11204" s="1703"/>
      <c r="X11204" s="1703"/>
    </row>
    <row r="11205" spans="15:24" x14ac:dyDescent="0.55000000000000004">
      <c r="O11205" s="1703"/>
      <c r="V11205" s="1703"/>
      <c r="X11205" s="1703"/>
    </row>
    <row r="11206" spans="15:24" x14ac:dyDescent="0.55000000000000004">
      <c r="O11206" s="1703"/>
      <c r="V11206" s="1703"/>
      <c r="X11206" s="1703"/>
    </row>
    <row r="11207" spans="15:24" x14ac:dyDescent="0.55000000000000004">
      <c r="O11207" s="1703"/>
      <c r="V11207" s="1703"/>
      <c r="X11207" s="1703"/>
    </row>
    <row r="11208" spans="15:24" x14ac:dyDescent="0.55000000000000004">
      <c r="O11208" s="1703"/>
      <c r="V11208" s="1703"/>
      <c r="X11208" s="1703"/>
    </row>
    <row r="11209" spans="15:24" x14ac:dyDescent="0.55000000000000004">
      <c r="O11209" s="1703"/>
      <c r="V11209" s="1703"/>
      <c r="X11209" s="1703"/>
    </row>
    <row r="11210" spans="15:24" x14ac:dyDescent="0.55000000000000004">
      <c r="O11210" s="1703"/>
      <c r="V11210" s="1703"/>
      <c r="X11210" s="1703"/>
    </row>
    <row r="11211" spans="15:24" x14ac:dyDescent="0.55000000000000004">
      <c r="O11211" s="1703"/>
      <c r="V11211" s="1703"/>
      <c r="X11211" s="1703"/>
    </row>
    <row r="11212" spans="15:24" x14ac:dyDescent="0.55000000000000004">
      <c r="O11212" s="1703"/>
      <c r="V11212" s="1703"/>
      <c r="X11212" s="1703"/>
    </row>
    <row r="11213" spans="15:24" x14ac:dyDescent="0.55000000000000004">
      <c r="O11213" s="1703"/>
      <c r="V11213" s="1703"/>
      <c r="X11213" s="1703"/>
    </row>
    <row r="11214" spans="15:24" x14ac:dyDescent="0.55000000000000004">
      <c r="O11214" s="1703"/>
      <c r="V11214" s="1703"/>
      <c r="X11214" s="1703"/>
    </row>
    <row r="11215" spans="15:24" x14ac:dyDescent="0.55000000000000004">
      <c r="O11215" s="1703"/>
      <c r="V11215" s="1703"/>
      <c r="X11215" s="1703"/>
    </row>
    <row r="11216" spans="15:24" x14ac:dyDescent="0.55000000000000004">
      <c r="O11216" s="1703"/>
      <c r="V11216" s="1703"/>
      <c r="X11216" s="1703"/>
    </row>
    <row r="11217" spans="15:24" x14ac:dyDescent="0.55000000000000004">
      <c r="O11217" s="1703"/>
      <c r="V11217" s="1703"/>
      <c r="X11217" s="1703"/>
    </row>
    <row r="11218" spans="15:24" x14ac:dyDescent="0.55000000000000004">
      <c r="O11218" s="1703"/>
      <c r="V11218" s="1703"/>
      <c r="X11218" s="1703"/>
    </row>
    <row r="11219" spans="15:24" x14ac:dyDescent="0.55000000000000004">
      <c r="O11219" s="1703"/>
      <c r="V11219" s="1703"/>
      <c r="X11219" s="1703"/>
    </row>
    <row r="11220" spans="15:24" x14ac:dyDescent="0.55000000000000004">
      <c r="O11220" s="1703"/>
      <c r="V11220" s="1703"/>
      <c r="X11220" s="1703"/>
    </row>
    <row r="11221" spans="15:24" x14ac:dyDescent="0.55000000000000004">
      <c r="O11221" s="1703"/>
      <c r="V11221" s="1703"/>
      <c r="X11221" s="1703"/>
    </row>
    <row r="11222" spans="15:24" x14ac:dyDescent="0.55000000000000004">
      <c r="O11222" s="1703"/>
      <c r="V11222" s="1703"/>
      <c r="X11222" s="1703"/>
    </row>
    <row r="11223" spans="15:24" x14ac:dyDescent="0.55000000000000004">
      <c r="O11223" s="1703"/>
      <c r="V11223" s="1703"/>
      <c r="X11223" s="1703"/>
    </row>
    <row r="11224" spans="15:24" x14ac:dyDescent="0.55000000000000004">
      <c r="O11224" s="1703"/>
      <c r="V11224" s="1703"/>
      <c r="X11224" s="1703"/>
    </row>
    <row r="11225" spans="15:24" x14ac:dyDescent="0.55000000000000004">
      <c r="O11225" s="1703"/>
      <c r="V11225" s="1703"/>
      <c r="X11225" s="1703"/>
    </row>
    <row r="11226" spans="15:24" x14ac:dyDescent="0.55000000000000004">
      <c r="O11226" s="1703"/>
      <c r="V11226" s="1703"/>
      <c r="X11226" s="1703"/>
    </row>
    <row r="11227" spans="15:24" x14ac:dyDescent="0.55000000000000004">
      <c r="O11227" s="1703"/>
      <c r="V11227" s="1703"/>
      <c r="X11227" s="1703"/>
    </row>
    <row r="11228" spans="15:24" x14ac:dyDescent="0.55000000000000004">
      <c r="O11228" s="1703"/>
      <c r="V11228" s="1703"/>
      <c r="X11228" s="1703"/>
    </row>
    <row r="11229" spans="15:24" x14ac:dyDescent="0.55000000000000004">
      <c r="O11229" s="1703"/>
      <c r="V11229" s="1703"/>
      <c r="X11229" s="1703"/>
    </row>
    <row r="11230" spans="15:24" x14ac:dyDescent="0.55000000000000004">
      <c r="O11230" s="1703"/>
      <c r="V11230" s="1703"/>
      <c r="X11230" s="1703"/>
    </row>
    <row r="11231" spans="15:24" x14ac:dyDescent="0.55000000000000004">
      <c r="O11231" s="1703"/>
      <c r="V11231" s="1703"/>
      <c r="X11231" s="1703"/>
    </row>
    <row r="11232" spans="15:24" x14ac:dyDescent="0.55000000000000004">
      <c r="O11232" s="1703"/>
      <c r="V11232" s="1703"/>
      <c r="X11232" s="1703"/>
    </row>
    <row r="11233" spans="15:24" x14ac:dyDescent="0.55000000000000004">
      <c r="O11233" s="1703"/>
      <c r="V11233" s="1703"/>
      <c r="X11233" s="1703"/>
    </row>
    <row r="11234" spans="15:24" x14ac:dyDescent="0.55000000000000004">
      <c r="O11234" s="1703"/>
      <c r="V11234" s="1703"/>
      <c r="X11234" s="1703"/>
    </row>
    <row r="11235" spans="15:24" x14ac:dyDescent="0.55000000000000004">
      <c r="O11235" s="1703"/>
      <c r="V11235" s="1703"/>
      <c r="X11235" s="1703"/>
    </row>
    <row r="11236" spans="15:24" x14ac:dyDescent="0.55000000000000004">
      <c r="O11236" s="1703"/>
      <c r="V11236" s="1703"/>
      <c r="X11236" s="1703"/>
    </row>
    <row r="11237" spans="15:24" x14ac:dyDescent="0.55000000000000004">
      <c r="O11237" s="1703"/>
      <c r="V11237" s="1703"/>
      <c r="X11237" s="1703"/>
    </row>
    <row r="11238" spans="15:24" x14ac:dyDescent="0.55000000000000004">
      <c r="O11238" s="1703"/>
      <c r="V11238" s="1703"/>
      <c r="X11238" s="1703"/>
    </row>
    <row r="11239" spans="15:24" x14ac:dyDescent="0.55000000000000004">
      <c r="O11239" s="1703"/>
      <c r="V11239" s="1703"/>
      <c r="X11239" s="1703"/>
    </row>
    <row r="11240" spans="15:24" x14ac:dyDescent="0.55000000000000004">
      <c r="O11240" s="1703"/>
      <c r="V11240" s="1703"/>
      <c r="X11240" s="1703"/>
    </row>
    <row r="11241" spans="15:24" x14ac:dyDescent="0.55000000000000004">
      <c r="O11241" s="1703"/>
      <c r="V11241" s="1703"/>
      <c r="X11241" s="1703"/>
    </row>
    <row r="11242" spans="15:24" x14ac:dyDescent="0.55000000000000004">
      <c r="O11242" s="1703"/>
      <c r="V11242" s="1703"/>
      <c r="X11242" s="1703"/>
    </row>
    <row r="11243" spans="15:24" x14ac:dyDescent="0.55000000000000004">
      <c r="O11243" s="1703"/>
      <c r="V11243" s="1703"/>
      <c r="X11243" s="1703"/>
    </row>
    <row r="11244" spans="15:24" x14ac:dyDescent="0.55000000000000004">
      <c r="O11244" s="1703"/>
      <c r="V11244" s="1703"/>
      <c r="X11244" s="1703"/>
    </row>
    <row r="11245" spans="15:24" x14ac:dyDescent="0.55000000000000004">
      <c r="O11245" s="1703"/>
      <c r="V11245" s="1703"/>
      <c r="X11245" s="1703"/>
    </row>
    <row r="11246" spans="15:24" x14ac:dyDescent="0.55000000000000004">
      <c r="O11246" s="1703"/>
      <c r="V11246" s="1703"/>
      <c r="X11246" s="1703"/>
    </row>
    <row r="11247" spans="15:24" x14ac:dyDescent="0.55000000000000004">
      <c r="O11247" s="1703"/>
      <c r="V11247" s="1703"/>
      <c r="X11247" s="1703"/>
    </row>
    <row r="11248" spans="15:24" x14ac:dyDescent="0.55000000000000004">
      <c r="O11248" s="1703"/>
      <c r="V11248" s="1703"/>
      <c r="X11248" s="1703"/>
    </row>
    <row r="11249" spans="15:24" x14ac:dyDescent="0.55000000000000004">
      <c r="O11249" s="1703"/>
      <c r="V11249" s="1703"/>
      <c r="X11249" s="1703"/>
    </row>
    <row r="11250" spans="15:24" x14ac:dyDescent="0.55000000000000004">
      <c r="O11250" s="1703"/>
      <c r="V11250" s="1703"/>
      <c r="X11250" s="1703"/>
    </row>
    <row r="11251" spans="15:24" x14ac:dyDescent="0.55000000000000004">
      <c r="O11251" s="1703"/>
      <c r="V11251" s="1703"/>
      <c r="X11251" s="1703"/>
    </row>
    <row r="11252" spans="15:24" x14ac:dyDescent="0.55000000000000004">
      <c r="O11252" s="1703"/>
      <c r="V11252" s="1703"/>
      <c r="X11252" s="1703"/>
    </row>
    <row r="11253" spans="15:24" x14ac:dyDescent="0.55000000000000004">
      <c r="O11253" s="1703"/>
      <c r="V11253" s="1703"/>
      <c r="X11253" s="1703"/>
    </row>
    <row r="11254" spans="15:24" x14ac:dyDescent="0.55000000000000004">
      <c r="O11254" s="1703"/>
      <c r="V11254" s="1703"/>
      <c r="X11254" s="1703"/>
    </row>
    <row r="11255" spans="15:24" x14ac:dyDescent="0.55000000000000004">
      <c r="O11255" s="1703"/>
      <c r="V11255" s="1703"/>
      <c r="X11255" s="1703"/>
    </row>
    <row r="11256" spans="15:24" x14ac:dyDescent="0.55000000000000004">
      <c r="O11256" s="1703"/>
      <c r="V11256" s="1703"/>
      <c r="X11256" s="1703"/>
    </row>
    <row r="11257" spans="15:24" x14ac:dyDescent="0.55000000000000004">
      <c r="O11257" s="1703"/>
      <c r="V11257" s="1703"/>
      <c r="X11257" s="1703"/>
    </row>
    <row r="11258" spans="15:24" x14ac:dyDescent="0.55000000000000004">
      <c r="O11258" s="1703"/>
      <c r="V11258" s="1703"/>
      <c r="X11258" s="1703"/>
    </row>
    <row r="11259" spans="15:24" x14ac:dyDescent="0.55000000000000004">
      <c r="O11259" s="1703"/>
      <c r="V11259" s="1703"/>
      <c r="X11259" s="1703"/>
    </row>
    <row r="11260" spans="15:24" x14ac:dyDescent="0.55000000000000004">
      <c r="O11260" s="1703"/>
      <c r="V11260" s="1703"/>
      <c r="X11260" s="1703"/>
    </row>
    <row r="11261" spans="15:24" x14ac:dyDescent="0.55000000000000004">
      <c r="O11261" s="1703"/>
      <c r="V11261" s="1703"/>
      <c r="X11261" s="1703"/>
    </row>
    <row r="11262" spans="15:24" x14ac:dyDescent="0.55000000000000004">
      <c r="O11262" s="1703"/>
      <c r="V11262" s="1703"/>
      <c r="X11262" s="1703"/>
    </row>
    <row r="11263" spans="15:24" x14ac:dyDescent="0.55000000000000004">
      <c r="O11263" s="1703"/>
      <c r="V11263" s="1703"/>
      <c r="X11263" s="1703"/>
    </row>
    <row r="11264" spans="15:24" x14ac:dyDescent="0.55000000000000004">
      <c r="O11264" s="1703"/>
      <c r="V11264" s="1703"/>
      <c r="X11264" s="1703"/>
    </row>
    <row r="11265" spans="15:24" x14ac:dyDescent="0.55000000000000004">
      <c r="O11265" s="1703"/>
      <c r="V11265" s="1703"/>
      <c r="X11265" s="1703"/>
    </row>
    <row r="11266" spans="15:24" x14ac:dyDescent="0.55000000000000004">
      <c r="O11266" s="1703"/>
      <c r="V11266" s="1703"/>
      <c r="X11266" s="1703"/>
    </row>
    <row r="11267" spans="15:24" x14ac:dyDescent="0.55000000000000004">
      <c r="O11267" s="1703"/>
      <c r="V11267" s="1703"/>
      <c r="X11267" s="1703"/>
    </row>
    <row r="11268" spans="15:24" x14ac:dyDescent="0.55000000000000004">
      <c r="O11268" s="1703"/>
      <c r="V11268" s="1703"/>
      <c r="X11268" s="1703"/>
    </row>
    <row r="11269" spans="15:24" x14ac:dyDescent="0.55000000000000004">
      <c r="O11269" s="1703"/>
      <c r="V11269" s="1703"/>
      <c r="X11269" s="1703"/>
    </row>
    <row r="11270" spans="15:24" x14ac:dyDescent="0.55000000000000004">
      <c r="O11270" s="1703"/>
      <c r="V11270" s="1703"/>
      <c r="X11270" s="1703"/>
    </row>
    <row r="11271" spans="15:24" x14ac:dyDescent="0.55000000000000004">
      <c r="O11271" s="1703"/>
      <c r="V11271" s="1703"/>
      <c r="X11271" s="1703"/>
    </row>
    <row r="11272" spans="15:24" x14ac:dyDescent="0.55000000000000004">
      <c r="O11272" s="1703"/>
      <c r="V11272" s="1703"/>
      <c r="X11272" s="1703"/>
    </row>
    <row r="11273" spans="15:24" x14ac:dyDescent="0.55000000000000004">
      <c r="O11273" s="1703"/>
      <c r="V11273" s="1703"/>
      <c r="X11273" s="1703"/>
    </row>
    <row r="11274" spans="15:24" x14ac:dyDescent="0.55000000000000004">
      <c r="O11274" s="1703"/>
      <c r="V11274" s="1703"/>
      <c r="X11274" s="1703"/>
    </row>
    <row r="11275" spans="15:24" x14ac:dyDescent="0.55000000000000004">
      <c r="O11275" s="1703"/>
      <c r="V11275" s="1703"/>
      <c r="X11275" s="1703"/>
    </row>
    <row r="11276" spans="15:24" x14ac:dyDescent="0.55000000000000004">
      <c r="O11276" s="1703"/>
      <c r="V11276" s="1703"/>
      <c r="X11276" s="1703"/>
    </row>
    <row r="11277" spans="15:24" x14ac:dyDescent="0.55000000000000004">
      <c r="O11277" s="1703"/>
      <c r="V11277" s="1703"/>
      <c r="X11277" s="1703"/>
    </row>
    <row r="11278" spans="15:24" x14ac:dyDescent="0.55000000000000004">
      <c r="O11278" s="1703"/>
      <c r="V11278" s="1703"/>
      <c r="X11278" s="1703"/>
    </row>
    <row r="11279" spans="15:24" x14ac:dyDescent="0.55000000000000004">
      <c r="O11279" s="1703"/>
      <c r="V11279" s="1703"/>
      <c r="X11279" s="1703"/>
    </row>
    <row r="11280" spans="15:24" x14ac:dyDescent="0.55000000000000004">
      <c r="O11280" s="1703"/>
      <c r="V11280" s="1703"/>
      <c r="X11280" s="1703"/>
    </row>
    <row r="11281" spans="15:24" x14ac:dyDescent="0.55000000000000004">
      <c r="O11281" s="1703"/>
      <c r="V11281" s="1703"/>
      <c r="X11281" s="1703"/>
    </row>
    <row r="11282" spans="15:24" x14ac:dyDescent="0.55000000000000004">
      <c r="O11282" s="1703"/>
      <c r="V11282" s="1703"/>
      <c r="X11282" s="1703"/>
    </row>
    <row r="11283" spans="15:24" x14ac:dyDescent="0.55000000000000004">
      <c r="O11283" s="1703"/>
      <c r="V11283" s="1703"/>
      <c r="X11283" s="1703"/>
    </row>
    <row r="11284" spans="15:24" x14ac:dyDescent="0.55000000000000004">
      <c r="O11284" s="1703"/>
      <c r="V11284" s="1703"/>
      <c r="X11284" s="1703"/>
    </row>
    <row r="11285" spans="15:24" x14ac:dyDescent="0.55000000000000004">
      <c r="O11285" s="1703"/>
      <c r="V11285" s="1703"/>
      <c r="X11285" s="1703"/>
    </row>
    <row r="11286" spans="15:24" x14ac:dyDescent="0.55000000000000004">
      <c r="O11286" s="1703"/>
      <c r="V11286" s="1703"/>
      <c r="X11286" s="1703"/>
    </row>
    <row r="11287" spans="15:24" x14ac:dyDescent="0.55000000000000004">
      <c r="O11287" s="1703"/>
      <c r="V11287" s="1703"/>
      <c r="X11287" s="1703"/>
    </row>
    <row r="11288" spans="15:24" x14ac:dyDescent="0.55000000000000004">
      <c r="O11288" s="1703"/>
      <c r="V11288" s="1703"/>
      <c r="X11288" s="1703"/>
    </row>
    <row r="11289" spans="15:24" x14ac:dyDescent="0.55000000000000004">
      <c r="O11289" s="1703"/>
      <c r="V11289" s="1703"/>
      <c r="X11289" s="1703"/>
    </row>
    <row r="11290" spans="15:24" x14ac:dyDescent="0.55000000000000004">
      <c r="O11290" s="1703"/>
      <c r="V11290" s="1703"/>
      <c r="X11290" s="1703"/>
    </row>
    <row r="11291" spans="15:24" x14ac:dyDescent="0.55000000000000004">
      <c r="O11291" s="1703"/>
      <c r="V11291" s="1703"/>
      <c r="X11291" s="1703"/>
    </row>
    <row r="11292" spans="15:24" x14ac:dyDescent="0.55000000000000004">
      <c r="O11292" s="1703"/>
      <c r="V11292" s="1703"/>
      <c r="X11292" s="1703"/>
    </row>
    <row r="11293" spans="15:24" x14ac:dyDescent="0.55000000000000004">
      <c r="O11293" s="1703"/>
      <c r="V11293" s="1703"/>
      <c r="X11293" s="1703"/>
    </row>
    <row r="11294" spans="15:24" x14ac:dyDescent="0.55000000000000004">
      <c r="O11294" s="1703"/>
      <c r="V11294" s="1703"/>
      <c r="X11294" s="1703"/>
    </row>
    <row r="11295" spans="15:24" x14ac:dyDescent="0.55000000000000004">
      <c r="O11295" s="1703"/>
      <c r="V11295" s="1703"/>
      <c r="X11295" s="1703"/>
    </row>
    <row r="11296" spans="15:24" x14ac:dyDescent="0.55000000000000004">
      <c r="O11296" s="1703"/>
      <c r="V11296" s="1703"/>
      <c r="X11296" s="1703"/>
    </row>
    <row r="11297" spans="15:24" x14ac:dyDescent="0.55000000000000004">
      <c r="O11297" s="1703"/>
      <c r="V11297" s="1703"/>
      <c r="X11297" s="1703"/>
    </row>
    <row r="11298" spans="15:24" x14ac:dyDescent="0.55000000000000004">
      <c r="O11298" s="1703"/>
      <c r="V11298" s="1703"/>
      <c r="X11298" s="1703"/>
    </row>
    <row r="11299" spans="15:24" x14ac:dyDescent="0.55000000000000004">
      <c r="O11299" s="1703"/>
      <c r="V11299" s="1703"/>
      <c r="X11299" s="1703"/>
    </row>
    <row r="11300" spans="15:24" x14ac:dyDescent="0.55000000000000004">
      <c r="O11300" s="1703"/>
      <c r="V11300" s="1703"/>
      <c r="X11300" s="1703"/>
    </row>
    <row r="11301" spans="15:24" x14ac:dyDescent="0.55000000000000004">
      <c r="O11301" s="1703"/>
      <c r="V11301" s="1703"/>
      <c r="X11301" s="1703"/>
    </row>
    <row r="11302" spans="15:24" x14ac:dyDescent="0.55000000000000004">
      <c r="O11302" s="1703"/>
      <c r="V11302" s="1703"/>
      <c r="X11302" s="1703"/>
    </row>
    <row r="11303" spans="15:24" x14ac:dyDescent="0.55000000000000004">
      <c r="O11303" s="1703"/>
      <c r="V11303" s="1703"/>
      <c r="X11303" s="1703"/>
    </row>
    <row r="11304" spans="15:24" x14ac:dyDescent="0.55000000000000004">
      <c r="O11304" s="1703"/>
      <c r="V11304" s="1703"/>
      <c r="X11304" s="1703"/>
    </row>
    <row r="11305" spans="15:24" x14ac:dyDescent="0.55000000000000004">
      <c r="O11305" s="1703"/>
      <c r="V11305" s="1703"/>
      <c r="X11305" s="1703"/>
    </row>
    <row r="11306" spans="15:24" x14ac:dyDescent="0.55000000000000004">
      <c r="O11306" s="1703"/>
      <c r="V11306" s="1703"/>
      <c r="X11306" s="1703"/>
    </row>
    <row r="11307" spans="15:24" x14ac:dyDescent="0.55000000000000004">
      <c r="O11307" s="1703"/>
      <c r="V11307" s="1703"/>
      <c r="X11307" s="1703"/>
    </row>
    <row r="11308" spans="15:24" x14ac:dyDescent="0.55000000000000004">
      <c r="O11308" s="1703"/>
      <c r="V11308" s="1703"/>
      <c r="X11308" s="1703"/>
    </row>
    <row r="11309" spans="15:24" x14ac:dyDescent="0.55000000000000004">
      <c r="O11309" s="1703"/>
      <c r="V11309" s="1703"/>
      <c r="X11309" s="1703"/>
    </row>
    <row r="11310" spans="15:24" x14ac:dyDescent="0.55000000000000004">
      <c r="O11310" s="1703"/>
      <c r="V11310" s="1703"/>
      <c r="X11310" s="1703"/>
    </row>
    <row r="11311" spans="15:24" x14ac:dyDescent="0.55000000000000004">
      <c r="O11311" s="1703"/>
      <c r="V11311" s="1703"/>
      <c r="X11311" s="1703"/>
    </row>
    <row r="11312" spans="15:24" x14ac:dyDescent="0.55000000000000004">
      <c r="O11312" s="1703"/>
      <c r="V11312" s="1703"/>
      <c r="X11312" s="1703"/>
    </row>
    <row r="11313" spans="15:24" x14ac:dyDescent="0.55000000000000004">
      <c r="O11313" s="1703"/>
      <c r="V11313" s="1703"/>
      <c r="X11313" s="1703"/>
    </row>
    <row r="11314" spans="15:24" x14ac:dyDescent="0.55000000000000004">
      <c r="O11314" s="1703"/>
      <c r="V11314" s="1703"/>
      <c r="X11314" s="1703"/>
    </row>
    <row r="11315" spans="15:24" x14ac:dyDescent="0.55000000000000004">
      <c r="O11315" s="1703"/>
      <c r="V11315" s="1703"/>
      <c r="X11315" s="1703"/>
    </row>
    <row r="11316" spans="15:24" x14ac:dyDescent="0.55000000000000004">
      <c r="O11316" s="1703"/>
      <c r="V11316" s="1703"/>
      <c r="X11316" s="1703"/>
    </row>
    <row r="11317" spans="15:24" x14ac:dyDescent="0.55000000000000004">
      <c r="O11317" s="1703"/>
      <c r="V11317" s="1703"/>
      <c r="X11317" s="1703"/>
    </row>
    <row r="11318" spans="15:24" x14ac:dyDescent="0.55000000000000004">
      <c r="O11318" s="1703"/>
      <c r="V11318" s="1703"/>
      <c r="X11318" s="1703"/>
    </row>
    <row r="11319" spans="15:24" x14ac:dyDescent="0.55000000000000004">
      <c r="O11319" s="1703"/>
      <c r="V11319" s="1703"/>
      <c r="X11319" s="1703"/>
    </row>
    <row r="11320" spans="15:24" x14ac:dyDescent="0.55000000000000004">
      <c r="O11320" s="1703"/>
      <c r="V11320" s="1703"/>
      <c r="X11320" s="1703"/>
    </row>
    <row r="11321" spans="15:24" x14ac:dyDescent="0.55000000000000004">
      <c r="O11321" s="1703"/>
      <c r="V11321" s="1703"/>
      <c r="X11321" s="1703"/>
    </row>
    <row r="11322" spans="15:24" x14ac:dyDescent="0.55000000000000004">
      <c r="O11322" s="1703"/>
      <c r="V11322" s="1703"/>
      <c r="X11322" s="1703"/>
    </row>
    <row r="11323" spans="15:24" x14ac:dyDescent="0.55000000000000004">
      <c r="O11323" s="1703"/>
      <c r="V11323" s="1703"/>
      <c r="X11323" s="1703"/>
    </row>
    <row r="11324" spans="15:24" x14ac:dyDescent="0.55000000000000004">
      <c r="O11324" s="1703"/>
      <c r="V11324" s="1703"/>
      <c r="X11324" s="1703"/>
    </row>
    <row r="11325" spans="15:24" x14ac:dyDescent="0.55000000000000004">
      <c r="O11325" s="1703"/>
      <c r="V11325" s="1703"/>
      <c r="X11325" s="1703"/>
    </row>
    <row r="11326" spans="15:24" x14ac:dyDescent="0.55000000000000004">
      <c r="O11326" s="1703"/>
      <c r="V11326" s="1703"/>
      <c r="X11326" s="1703"/>
    </row>
    <row r="11327" spans="15:24" x14ac:dyDescent="0.55000000000000004">
      <c r="O11327" s="1703"/>
      <c r="V11327" s="1703"/>
      <c r="X11327" s="1703"/>
    </row>
    <row r="11328" spans="15:24" x14ac:dyDescent="0.55000000000000004">
      <c r="O11328" s="1703"/>
      <c r="V11328" s="1703"/>
      <c r="X11328" s="1703"/>
    </row>
    <row r="11329" spans="15:24" x14ac:dyDescent="0.55000000000000004">
      <c r="O11329" s="1703"/>
      <c r="V11329" s="1703"/>
      <c r="X11329" s="1703"/>
    </row>
    <row r="11330" spans="15:24" x14ac:dyDescent="0.55000000000000004">
      <c r="O11330" s="1703"/>
      <c r="V11330" s="1703"/>
      <c r="X11330" s="1703"/>
    </row>
    <row r="11331" spans="15:24" x14ac:dyDescent="0.55000000000000004">
      <c r="O11331" s="1703"/>
      <c r="V11331" s="1703"/>
      <c r="X11331" s="1703"/>
    </row>
    <row r="11332" spans="15:24" x14ac:dyDescent="0.55000000000000004">
      <c r="O11332" s="1703"/>
      <c r="V11332" s="1703"/>
      <c r="X11332" s="1703"/>
    </row>
    <row r="11333" spans="15:24" x14ac:dyDescent="0.55000000000000004">
      <c r="O11333" s="1703"/>
      <c r="V11333" s="1703"/>
      <c r="X11333" s="1703"/>
    </row>
    <row r="11334" spans="15:24" x14ac:dyDescent="0.55000000000000004">
      <c r="O11334" s="1703"/>
      <c r="V11334" s="1703"/>
      <c r="X11334" s="1703"/>
    </row>
    <row r="11335" spans="15:24" x14ac:dyDescent="0.55000000000000004">
      <c r="O11335" s="1703"/>
      <c r="V11335" s="1703"/>
      <c r="X11335" s="1703"/>
    </row>
    <row r="11336" spans="15:24" x14ac:dyDescent="0.55000000000000004">
      <c r="O11336" s="1703"/>
      <c r="V11336" s="1703"/>
      <c r="X11336" s="1703"/>
    </row>
    <row r="11337" spans="15:24" x14ac:dyDescent="0.55000000000000004">
      <c r="O11337" s="1703"/>
      <c r="V11337" s="1703"/>
      <c r="X11337" s="1703"/>
    </row>
    <row r="11338" spans="15:24" x14ac:dyDescent="0.55000000000000004">
      <c r="O11338" s="1703"/>
      <c r="V11338" s="1703"/>
      <c r="X11338" s="1703"/>
    </row>
    <row r="11339" spans="15:24" x14ac:dyDescent="0.55000000000000004">
      <c r="O11339" s="1703"/>
      <c r="V11339" s="1703"/>
      <c r="X11339" s="1703"/>
    </row>
    <row r="11340" spans="15:24" x14ac:dyDescent="0.55000000000000004">
      <c r="O11340" s="1703"/>
      <c r="V11340" s="1703"/>
      <c r="X11340" s="1703"/>
    </row>
    <row r="11341" spans="15:24" x14ac:dyDescent="0.55000000000000004">
      <c r="O11341" s="1703"/>
      <c r="V11341" s="1703"/>
      <c r="X11341" s="1703"/>
    </row>
    <row r="11342" spans="15:24" x14ac:dyDescent="0.55000000000000004">
      <c r="O11342" s="1703"/>
      <c r="V11342" s="1703"/>
      <c r="X11342" s="1703"/>
    </row>
    <row r="11343" spans="15:24" x14ac:dyDescent="0.55000000000000004">
      <c r="O11343" s="1703"/>
      <c r="V11343" s="1703"/>
      <c r="X11343" s="1703"/>
    </row>
    <row r="11344" spans="15:24" x14ac:dyDescent="0.55000000000000004">
      <c r="O11344" s="1703"/>
      <c r="V11344" s="1703"/>
      <c r="X11344" s="1703"/>
    </row>
    <row r="11345" spans="15:24" x14ac:dyDescent="0.55000000000000004">
      <c r="O11345" s="1703"/>
      <c r="V11345" s="1703"/>
      <c r="X11345" s="1703"/>
    </row>
    <row r="11346" spans="15:24" x14ac:dyDescent="0.55000000000000004">
      <c r="O11346" s="1703"/>
      <c r="V11346" s="1703"/>
      <c r="X11346" s="1703"/>
    </row>
    <row r="11347" spans="15:24" x14ac:dyDescent="0.55000000000000004">
      <c r="O11347" s="1703"/>
      <c r="V11347" s="1703"/>
      <c r="X11347" s="1703"/>
    </row>
    <row r="11348" spans="15:24" x14ac:dyDescent="0.55000000000000004">
      <c r="O11348" s="1703"/>
      <c r="V11348" s="1703"/>
      <c r="X11348" s="1703"/>
    </row>
    <row r="11349" spans="15:24" x14ac:dyDescent="0.55000000000000004">
      <c r="O11349" s="1703"/>
      <c r="V11349" s="1703"/>
      <c r="X11349" s="1703"/>
    </row>
    <row r="11350" spans="15:24" x14ac:dyDescent="0.55000000000000004">
      <c r="O11350" s="1703"/>
      <c r="V11350" s="1703"/>
      <c r="X11350" s="1703"/>
    </row>
    <row r="11351" spans="15:24" x14ac:dyDescent="0.55000000000000004">
      <c r="O11351" s="1703"/>
      <c r="V11351" s="1703"/>
      <c r="X11351" s="1703"/>
    </row>
    <row r="11352" spans="15:24" x14ac:dyDescent="0.55000000000000004">
      <c r="O11352" s="1703"/>
      <c r="V11352" s="1703"/>
      <c r="X11352" s="1703"/>
    </row>
    <row r="11353" spans="15:24" x14ac:dyDescent="0.55000000000000004">
      <c r="O11353" s="1703"/>
      <c r="V11353" s="1703"/>
      <c r="X11353" s="1703"/>
    </row>
    <row r="11354" spans="15:24" x14ac:dyDescent="0.55000000000000004">
      <c r="O11354" s="1703"/>
      <c r="V11354" s="1703"/>
      <c r="X11354" s="1703"/>
    </row>
    <row r="11355" spans="15:24" x14ac:dyDescent="0.55000000000000004">
      <c r="O11355" s="1703"/>
      <c r="V11355" s="1703"/>
      <c r="X11355" s="1703"/>
    </row>
    <row r="11356" spans="15:24" x14ac:dyDescent="0.55000000000000004">
      <c r="O11356" s="1703"/>
      <c r="V11356" s="1703"/>
      <c r="X11356" s="1703"/>
    </row>
    <row r="11357" spans="15:24" x14ac:dyDescent="0.55000000000000004">
      <c r="O11357" s="1703"/>
      <c r="V11357" s="1703"/>
      <c r="X11357" s="1703"/>
    </row>
    <row r="11358" spans="15:24" x14ac:dyDescent="0.55000000000000004">
      <c r="O11358" s="1703"/>
      <c r="V11358" s="1703"/>
      <c r="X11358" s="1703"/>
    </row>
    <row r="11359" spans="15:24" x14ac:dyDescent="0.55000000000000004">
      <c r="O11359" s="1703"/>
      <c r="V11359" s="1703"/>
      <c r="X11359" s="1703"/>
    </row>
    <row r="11360" spans="15:24" x14ac:dyDescent="0.55000000000000004">
      <c r="O11360" s="1703"/>
      <c r="V11360" s="1703"/>
      <c r="X11360" s="1703"/>
    </row>
    <row r="11361" spans="15:24" x14ac:dyDescent="0.55000000000000004">
      <c r="O11361" s="1703"/>
      <c r="V11361" s="1703"/>
      <c r="X11361" s="1703"/>
    </row>
    <row r="11362" spans="15:24" x14ac:dyDescent="0.55000000000000004">
      <c r="O11362" s="1703"/>
      <c r="V11362" s="1703"/>
      <c r="X11362" s="1703"/>
    </row>
    <row r="11363" spans="15:24" x14ac:dyDescent="0.55000000000000004">
      <c r="O11363" s="1703"/>
      <c r="V11363" s="1703"/>
      <c r="X11363" s="1703"/>
    </row>
    <row r="11364" spans="15:24" x14ac:dyDescent="0.55000000000000004">
      <c r="O11364" s="1703"/>
      <c r="V11364" s="1703"/>
      <c r="X11364" s="1703"/>
    </row>
    <row r="11365" spans="15:24" x14ac:dyDescent="0.55000000000000004">
      <c r="O11365" s="1703"/>
      <c r="V11365" s="1703"/>
      <c r="X11365" s="1703"/>
    </row>
    <row r="11366" spans="15:24" x14ac:dyDescent="0.55000000000000004">
      <c r="O11366" s="1703"/>
      <c r="V11366" s="1703"/>
      <c r="X11366" s="1703"/>
    </row>
    <row r="11367" spans="15:24" x14ac:dyDescent="0.55000000000000004">
      <c r="O11367" s="1703"/>
      <c r="V11367" s="1703"/>
      <c r="X11367" s="1703"/>
    </row>
    <row r="11368" spans="15:24" x14ac:dyDescent="0.55000000000000004">
      <c r="O11368" s="1703"/>
      <c r="V11368" s="1703"/>
      <c r="X11368" s="1703"/>
    </row>
    <row r="11369" spans="15:24" x14ac:dyDescent="0.55000000000000004">
      <c r="O11369" s="1703"/>
      <c r="V11369" s="1703"/>
      <c r="X11369" s="1703"/>
    </row>
    <row r="11370" spans="15:24" x14ac:dyDescent="0.55000000000000004">
      <c r="O11370" s="1703"/>
      <c r="V11370" s="1703"/>
      <c r="X11370" s="1703"/>
    </row>
    <row r="11371" spans="15:24" x14ac:dyDescent="0.55000000000000004">
      <c r="O11371" s="1703"/>
      <c r="V11371" s="1703"/>
      <c r="X11371" s="1703"/>
    </row>
    <row r="11372" spans="15:24" x14ac:dyDescent="0.55000000000000004">
      <c r="O11372" s="1703"/>
      <c r="V11372" s="1703"/>
      <c r="X11372" s="1703"/>
    </row>
    <row r="11373" spans="15:24" x14ac:dyDescent="0.55000000000000004">
      <c r="O11373" s="1703"/>
      <c r="V11373" s="1703"/>
      <c r="X11373" s="1703"/>
    </row>
    <row r="11374" spans="15:24" x14ac:dyDescent="0.55000000000000004">
      <c r="O11374" s="1703"/>
      <c r="V11374" s="1703"/>
      <c r="X11374" s="1703"/>
    </row>
    <row r="11375" spans="15:24" x14ac:dyDescent="0.55000000000000004">
      <c r="O11375" s="1703"/>
      <c r="V11375" s="1703"/>
      <c r="X11375" s="1703"/>
    </row>
    <row r="11376" spans="15:24" x14ac:dyDescent="0.55000000000000004">
      <c r="O11376" s="1703"/>
      <c r="V11376" s="1703"/>
      <c r="X11376" s="1703"/>
    </row>
    <row r="11377" spans="15:24" x14ac:dyDescent="0.55000000000000004">
      <c r="O11377" s="1703"/>
      <c r="V11377" s="1703"/>
      <c r="X11377" s="1703"/>
    </row>
    <row r="11378" spans="15:24" x14ac:dyDescent="0.55000000000000004">
      <c r="O11378" s="1703"/>
      <c r="V11378" s="1703"/>
      <c r="X11378" s="1703"/>
    </row>
    <row r="11379" spans="15:24" x14ac:dyDescent="0.55000000000000004">
      <c r="O11379" s="1703"/>
      <c r="V11379" s="1703"/>
      <c r="X11379" s="1703"/>
    </row>
    <row r="11380" spans="15:24" x14ac:dyDescent="0.55000000000000004">
      <c r="O11380" s="1703"/>
      <c r="V11380" s="1703"/>
      <c r="X11380" s="1703"/>
    </row>
    <row r="11381" spans="15:24" x14ac:dyDescent="0.55000000000000004">
      <c r="O11381" s="1703"/>
      <c r="V11381" s="1703"/>
      <c r="X11381" s="1703"/>
    </row>
    <row r="11382" spans="15:24" x14ac:dyDescent="0.55000000000000004">
      <c r="O11382" s="1703"/>
      <c r="V11382" s="1703"/>
      <c r="X11382" s="1703"/>
    </row>
    <row r="11383" spans="15:24" x14ac:dyDescent="0.55000000000000004">
      <c r="O11383" s="1703"/>
      <c r="V11383" s="1703"/>
      <c r="X11383" s="1703"/>
    </row>
    <row r="11384" spans="15:24" x14ac:dyDescent="0.55000000000000004">
      <c r="O11384" s="1703"/>
      <c r="V11384" s="1703"/>
      <c r="X11384" s="1703"/>
    </row>
    <row r="11385" spans="15:24" x14ac:dyDescent="0.55000000000000004">
      <c r="O11385" s="1703"/>
      <c r="V11385" s="1703"/>
      <c r="X11385" s="1703"/>
    </row>
    <row r="11386" spans="15:24" x14ac:dyDescent="0.55000000000000004">
      <c r="O11386" s="1703"/>
      <c r="V11386" s="1703"/>
      <c r="X11386" s="1703"/>
    </row>
    <row r="11387" spans="15:24" x14ac:dyDescent="0.55000000000000004">
      <c r="O11387" s="1703"/>
      <c r="V11387" s="1703"/>
      <c r="X11387" s="1703"/>
    </row>
    <row r="11388" spans="15:24" x14ac:dyDescent="0.55000000000000004">
      <c r="O11388" s="1703"/>
      <c r="V11388" s="1703"/>
      <c r="X11388" s="1703"/>
    </row>
    <row r="11389" spans="15:24" x14ac:dyDescent="0.55000000000000004">
      <c r="O11389" s="1703"/>
      <c r="V11389" s="1703"/>
      <c r="X11389" s="1703"/>
    </row>
    <row r="11390" spans="15:24" x14ac:dyDescent="0.55000000000000004">
      <c r="O11390" s="1703"/>
      <c r="V11390" s="1703"/>
      <c r="X11390" s="1703"/>
    </row>
    <row r="11391" spans="15:24" x14ac:dyDescent="0.55000000000000004">
      <c r="O11391" s="1703"/>
      <c r="V11391" s="1703"/>
      <c r="X11391" s="1703"/>
    </row>
    <row r="11392" spans="15:24" x14ac:dyDescent="0.55000000000000004">
      <c r="O11392" s="1703"/>
      <c r="V11392" s="1703"/>
      <c r="X11392" s="1703"/>
    </row>
    <row r="11393" spans="15:24" x14ac:dyDescent="0.55000000000000004">
      <c r="O11393" s="1703"/>
      <c r="V11393" s="1703"/>
      <c r="X11393" s="1703"/>
    </row>
    <row r="11394" spans="15:24" x14ac:dyDescent="0.55000000000000004">
      <c r="O11394" s="1703"/>
      <c r="V11394" s="1703"/>
      <c r="X11394" s="1703"/>
    </row>
    <row r="11395" spans="15:24" x14ac:dyDescent="0.55000000000000004">
      <c r="O11395" s="1703"/>
      <c r="V11395" s="1703"/>
      <c r="X11395" s="1703"/>
    </row>
    <row r="11396" spans="15:24" x14ac:dyDescent="0.55000000000000004">
      <c r="O11396" s="1703"/>
      <c r="V11396" s="1703"/>
      <c r="X11396" s="1703"/>
    </row>
    <row r="11397" spans="15:24" x14ac:dyDescent="0.55000000000000004">
      <c r="O11397" s="1703"/>
      <c r="V11397" s="1703"/>
      <c r="X11397" s="1703"/>
    </row>
    <row r="11398" spans="15:24" x14ac:dyDescent="0.55000000000000004">
      <c r="O11398" s="1703"/>
      <c r="V11398" s="1703"/>
      <c r="X11398" s="1703"/>
    </row>
    <row r="11399" spans="15:24" x14ac:dyDescent="0.55000000000000004">
      <c r="O11399" s="1703"/>
      <c r="V11399" s="1703"/>
      <c r="X11399" s="1703"/>
    </row>
    <row r="11400" spans="15:24" x14ac:dyDescent="0.55000000000000004">
      <c r="O11400" s="1703"/>
      <c r="V11400" s="1703"/>
      <c r="X11400" s="1703"/>
    </row>
    <row r="11401" spans="15:24" x14ac:dyDescent="0.55000000000000004">
      <c r="O11401" s="1703"/>
      <c r="V11401" s="1703"/>
      <c r="X11401" s="1703"/>
    </row>
    <row r="11402" spans="15:24" x14ac:dyDescent="0.55000000000000004">
      <c r="O11402" s="1703"/>
      <c r="V11402" s="1703"/>
      <c r="X11402" s="1703"/>
    </row>
    <row r="11403" spans="15:24" x14ac:dyDescent="0.55000000000000004">
      <c r="O11403" s="1703"/>
      <c r="V11403" s="1703"/>
      <c r="X11403" s="1703"/>
    </row>
    <row r="11404" spans="15:24" x14ac:dyDescent="0.55000000000000004">
      <c r="O11404" s="1703"/>
      <c r="V11404" s="1703"/>
      <c r="X11404" s="1703"/>
    </row>
    <row r="11405" spans="15:24" x14ac:dyDescent="0.55000000000000004">
      <c r="O11405" s="1703"/>
      <c r="V11405" s="1703"/>
      <c r="X11405" s="1703"/>
    </row>
    <row r="11406" spans="15:24" x14ac:dyDescent="0.55000000000000004">
      <c r="O11406" s="1703"/>
      <c r="V11406" s="1703"/>
      <c r="X11406" s="1703"/>
    </row>
    <row r="11407" spans="15:24" x14ac:dyDescent="0.55000000000000004">
      <c r="O11407" s="1703"/>
      <c r="V11407" s="1703"/>
      <c r="X11407" s="1703"/>
    </row>
    <row r="11408" spans="15:24" x14ac:dyDescent="0.55000000000000004">
      <c r="O11408" s="1703"/>
      <c r="V11408" s="1703"/>
      <c r="X11408" s="1703"/>
    </row>
    <row r="11409" spans="15:24" x14ac:dyDescent="0.55000000000000004">
      <c r="O11409" s="1703"/>
      <c r="V11409" s="1703"/>
      <c r="X11409" s="1703"/>
    </row>
    <row r="11410" spans="15:24" x14ac:dyDescent="0.55000000000000004">
      <c r="O11410" s="1703"/>
      <c r="V11410" s="1703"/>
      <c r="X11410" s="1703"/>
    </row>
    <row r="11411" spans="15:24" x14ac:dyDescent="0.55000000000000004">
      <c r="O11411" s="1703"/>
      <c r="V11411" s="1703"/>
      <c r="X11411" s="1703"/>
    </row>
    <row r="11412" spans="15:24" x14ac:dyDescent="0.55000000000000004">
      <c r="O11412" s="1703"/>
      <c r="V11412" s="1703"/>
      <c r="X11412" s="1703"/>
    </row>
    <row r="11413" spans="15:24" x14ac:dyDescent="0.55000000000000004">
      <c r="O11413" s="1703"/>
      <c r="V11413" s="1703"/>
      <c r="X11413" s="1703"/>
    </row>
    <row r="11414" spans="15:24" x14ac:dyDescent="0.55000000000000004">
      <c r="O11414" s="1703"/>
      <c r="V11414" s="1703"/>
      <c r="X11414" s="1703"/>
    </row>
    <row r="11415" spans="15:24" x14ac:dyDescent="0.55000000000000004">
      <c r="O11415" s="1703"/>
      <c r="V11415" s="1703"/>
      <c r="X11415" s="1703"/>
    </row>
    <row r="11416" spans="15:24" x14ac:dyDescent="0.55000000000000004">
      <c r="O11416" s="1703"/>
      <c r="V11416" s="1703"/>
      <c r="X11416" s="1703"/>
    </row>
    <row r="11417" spans="15:24" x14ac:dyDescent="0.55000000000000004">
      <c r="O11417" s="1703"/>
      <c r="V11417" s="1703"/>
      <c r="X11417" s="1703"/>
    </row>
    <row r="11418" spans="15:24" x14ac:dyDescent="0.55000000000000004">
      <c r="O11418" s="1703"/>
      <c r="V11418" s="1703"/>
      <c r="X11418" s="1703"/>
    </row>
    <row r="11419" spans="15:24" x14ac:dyDescent="0.55000000000000004">
      <c r="O11419" s="1703"/>
      <c r="V11419" s="1703"/>
      <c r="X11419" s="1703"/>
    </row>
    <row r="11420" spans="15:24" x14ac:dyDescent="0.55000000000000004">
      <c r="O11420" s="1703"/>
      <c r="V11420" s="1703"/>
      <c r="X11420" s="1703"/>
    </row>
    <row r="11421" spans="15:24" x14ac:dyDescent="0.55000000000000004">
      <c r="O11421" s="1703"/>
      <c r="V11421" s="1703"/>
      <c r="X11421" s="1703"/>
    </row>
    <row r="11422" spans="15:24" x14ac:dyDescent="0.55000000000000004">
      <c r="O11422" s="1703"/>
      <c r="V11422" s="1703"/>
      <c r="X11422" s="1703"/>
    </row>
    <row r="11423" spans="15:24" x14ac:dyDescent="0.55000000000000004">
      <c r="O11423" s="1703"/>
      <c r="V11423" s="1703"/>
      <c r="X11423" s="1703"/>
    </row>
    <row r="11424" spans="15:24" x14ac:dyDescent="0.55000000000000004">
      <c r="O11424" s="1703"/>
      <c r="V11424" s="1703"/>
      <c r="X11424" s="1703"/>
    </row>
    <row r="11425" spans="15:24" x14ac:dyDescent="0.55000000000000004">
      <c r="O11425" s="1703"/>
      <c r="V11425" s="1703"/>
      <c r="X11425" s="1703"/>
    </row>
    <row r="11426" spans="15:24" x14ac:dyDescent="0.55000000000000004">
      <c r="O11426" s="1703"/>
      <c r="V11426" s="1703"/>
      <c r="X11426" s="1703"/>
    </row>
    <row r="11427" spans="15:24" x14ac:dyDescent="0.55000000000000004">
      <c r="O11427" s="1703"/>
      <c r="V11427" s="1703"/>
      <c r="X11427" s="1703"/>
    </row>
    <row r="11428" spans="15:24" x14ac:dyDescent="0.55000000000000004">
      <c r="O11428" s="1703"/>
      <c r="V11428" s="1703"/>
      <c r="X11428" s="1703"/>
    </row>
    <row r="11429" spans="15:24" x14ac:dyDescent="0.55000000000000004">
      <c r="O11429" s="1703"/>
      <c r="V11429" s="1703"/>
      <c r="X11429" s="1703"/>
    </row>
    <row r="11430" spans="15:24" x14ac:dyDescent="0.55000000000000004">
      <c r="O11430" s="1703"/>
      <c r="V11430" s="1703"/>
      <c r="X11430" s="1703"/>
    </row>
    <row r="11431" spans="15:24" x14ac:dyDescent="0.55000000000000004">
      <c r="O11431" s="1703"/>
      <c r="V11431" s="1703"/>
      <c r="X11431" s="1703"/>
    </row>
    <row r="11432" spans="15:24" x14ac:dyDescent="0.55000000000000004">
      <c r="O11432" s="1703"/>
      <c r="V11432" s="1703"/>
      <c r="X11432" s="1703"/>
    </row>
    <row r="11433" spans="15:24" x14ac:dyDescent="0.55000000000000004">
      <c r="O11433" s="1703"/>
      <c r="V11433" s="1703"/>
      <c r="X11433" s="1703"/>
    </row>
    <row r="11434" spans="15:24" x14ac:dyDescent="0.55000000000000004">
      <c r="O11434" s="1703"/>
      <c r="V11434" s="1703"/>
      <c r="X11434" s="1703"/>
    </row>
    <row r="11435" spans="15:24" x14ac:dyDescent="0.55000000000000004">
      <c r="O11435" s="1703"/>
      <c r="V11435" s="1703"/>
      <c r="X11435" s="1703"/>
    </row>
    <row r="11436" spans="15:24" x14ac:dyDescent="0.55000000000000004">
      <c r="O11436" s="1703"/>
      <c r="V11436" s="1703"/>
      <c r="X11436" s="1703"/>
    </row>
    <row r="11437" spans="15:24" x14ac:dyDescent="0.55000000000000004">
      <c r="O11437" s="1703"/>
      <c r="V11437" s="1703"/>
      <c r="X11437" s="1703"/>
    </row>
    <row r="11438" spans="15:24" x14ac:dyDescent="0.55000000000000004">
      <c r="O11438" s="1703"/>
      <c r="V11438" s="1703"/>
      <c r="X11438" s="1703"/>
    </row>
    <row r="11439" spans="15:24" x14ac:dyDescent="0.55000000000000004">
      <c r="O11439" s="1703"/>
      <c r="V11439" s="1703"/>
      <c r="X11439" s="1703"/>
    </row>
    <row r="11440" spans="15:24" x14ac:dyDescent="0.55000000000000004">
      <c r="O11440" s="1703"/>
      <c r="V11440" s="1703"/>
      <c r="X11440" s="1703"/>
    </row>
    <row r="11441" spans="15:24" x14ac:dyDescent="0.55000000000000004">
      <c r="O11441" s="1703"/>
      <c r="V11441" s="1703"/>
      <c r="X11441" s="1703"/>
    </row>
    <row r="11442" spans="15:24" x14ac:dyDescent="0.55000000000000004">
      <c r="O11442" s="1703"/>
      <c r="V11442" s="1703"/>
      <c r="X11442" s="1703"/>
    </row>
    <row r="11443" spans="15:24" x14ac:dyDescent="0.55000000000000004">
      <c r="O11443" s="1703"/>
      <c r="V11443" s="1703"/>
      <c r="X11443" s="1703"/>
    </row>
    <row r="11444" spans="15:24" x14ac:dyDescent="0.55000000000000004">
      <c r="O11444" s="1703"/>
      <c r="V11444" s="1703"/>
      <c r="X11444" s="1703"/>
    </row>
    <row r="11445" spans="15:24" x14ac:dyDescent="0.55000000000000004">
      <c r="O11445" s="1703"/>
      <c r="V11445" s="1703"/>
      <c r="X11445" s="1703"/>
    </row>
    <row r="11446" spans="15:24" x14ac:dyDescent="0.55000000000000004">
      <c r="O11446" s="1703"/>
      <c r="V11446" s="1703"/>
      <c r="X11446" s="1703"/>
    </row>
    <row r="11447" spans="15:24" x14ac:dyDescent="0.55000000000000004">
      <c r="O11447" s="1703"/>
      <c r="V11447" s="1703"/>
      <c r="X11447" s="1703"/>
    </row>
    <row r="11448" spans="15:24" x14ac:dyDescent="0.55000000000000004">
      <c r="O11448" s="1703"/>
      <c r="V11448" s="1703"/>
      <c r="X11448" s="1703"/>
    </row>
    <row r="11449" spans="15:24" x14ac:dyDescent="0.55000000000000004">
      <c r="O11449" s="1703"/>
      <c r="V11449" s="1703"/>
      <c r="X11449" s="1703"/>
    </row>
    <row r="11450" spans="15:24" x14ac:dyDescent="0.55000000000000004">
      <c r="O11450" s="1703"/>
      <c r="V11450" s="1703"/>
      <c r="X11450" s="1703"/>
    </row>
    <row r="11451" spans="15:24" x14ac:dyDescent="0.55000000000000004">
      <c r="O11451" s="1703"/>
      <c r="V11451" s="1703"/>
      <c r="X11451" s="1703"/>
    </row>
    <row r="11452" spans="15:24" x14ac:dyDescent="0.55000000000000004">
      <c r="O11452" s="1703"/>
      <c r="V11452" s="1703"/>
      <c r="X11452" s="1703"/>
    </row>
    <row r="11453" spans="15:24" x14ac:dyDescent="0.55000000000000004">
      <c r="O11453" s="1703"/>
      <c r="V11453" s="1703"/>
      <c r="X11453" s="1703"/>
    </row>
    <row r="11454" spans="15:24" x14ac:dyDescent="0.55000000000000004">
      <c r="O11454" s="1703"/>
      <c r="V11454" s="1703"/>
      <c r="X11454" s="1703"/>
    </row>
    <row r="11455" spans="15:24" x14ac:dyDescent="0.55000000000000004">
      <c r="O11455" s="1703"/>
      <c r="V11455" s="1703"/>
      <c r="X11455" s="1703"/>
    </row>
    <row r="11456" spans="15:24" x14ac:dyDescent="0.55000000000000004">
      <c r="O11456" s="1703"/>
      <c r="V11456" s="1703"/>
      <c r="X11456" s="1703"/>
    </row>
    <row r="11457" spans="15:24" x14ac:dyDescent="0.55000000000000004">
      <c r="O11457" s="1703"/>
      <c r="V11457" s="1703"/>
      <c r="X11457" s="1703"/>
    </row>
    <row r="11458" spans="15:24" x14ac:dyDescent="0.55000000000000004">
      <c r="O11458" s="1703"/>
      <c r="V11458" s="1703"/>
      <c r="X11458" s="1703"/>
    </row>
    <row r="11459" spans="15:24" x14ac:dyDescent="0.55000000000000004">
      <c r="O11459" s="1703"/>
      <c r="V11459" s="1703"/>
      <c r="X11459" s="1703"/>
    </row>
    <row r="11460" spans="15:24" x14ac:dyDescent="0.55000000000000004">
      <c r="O11460" s="1703"/>
      <c r="V11460" s="1703"/>
      <c r="X11460" s="1703"/>
    </row>
    <row r="11461" spans="15:24" x14ac:dyDescent="0.55000000000000004">
      <c r="O11461" s="1703"/>
      <c r="V11461" s="1703"/>
      <c r="X11461" s="1703"/>
    </row>
    <row r="11462" spans="15:24" x14ac:dyDescent="0.55000000000000004">
      <c r="O11462" s="1703"/>
      <c r="V11462" s="1703"/>
      <c r="X11462" s="1703"/>
    </row>
    <row r="11463" spans="15:24" x14ac:dyDescent="0.55000000000000004">
      <c r="O11463" s="1703"/>
      <c r="V11463" s="1703"/>
      <c r="X11463" s="1703"/>
    </row>
    <row r="11464" spans="15:24" x14ac:dyDescent="0.55000000000000004">
      <c r="O11464" s="1703"/>
      <c r="V11464" s="1703"/>
      <c r="X11464" s="1703"/>
    </row>
    <row r="11465" spans="15:24" x14ac:dyDescent="0.55000000000000004">
      <c r="O11465" s="1703"/>
      <c r="V11465" s="1703"/>
      <c r="X11465" s="1703"/>
    </row>
    <row r="11466" spans="15:24" x14ac:dyDescent="0.55000000000000004">
      <c r="O11466" s="1703"/>
      <c r="V11466" s="1703"/>
      <c r="X11466" s="1703"/>
    </row>
    <row r="11467" spans="15:24" x14ac:dyDescent="0.55000000000000004">
      <c r="O11467" s="1703"/>
      <c r="V11467" s="1703"/>
      <c r="X11467" s="1703"/>
    </row>
    <row r="11468" spans="15:24" x14ac:dyDescent="0.55000000000000004">
      <c r="O11468" s="1703"/>
      <c r="V11468" s="1703"/>
      <c r="X11468" s="1703"/>
    </row>
    <row r="11469" spans="15:24" x14ac:dyDescent="0.55000000000000004">
      <c r="O11469" s="1703"/>
      <c r="V11469" s="1703"/>
      <c r="X11469" s="1703"/>
    </row>
    <row r="11470" spans="15:24" x14ac:dyDescent="0.55000000000000004">
      <c r="O11470" s="1703"/>
      <c r="V11470" s="1703"/>
      <c r="X11470" s="1703"/>
    </row>
    <row r="11471" spans="15:24" x14ac:dyDescent="0.55000000000000004">
      <c r="O11471" s="1703"/>
      <c r="V11471" s="1703"/>
      <c r="X11471" s="1703"/>
    </row>
    <row r="11472" spans="15:24" x14ac:dyDescent="0.55000000000000004">
      <c r="O11472" s="1703"/>
      <c r="V11472" s="1703"/>
      <c r="X11472" s="1703"/>
    </row>
    <row r="11473" spans="15:24" x14ac:dyDescent="0.55000000000000004">
      <c r="O11473" s="1703"/>
      <c r="V11473" s="1703"/>
      <c r="X11473" s="1703"/>
    </row>
    <row r="11474" spans="15:24" x14ac:dyDescent="0.55000000000000004">
      <c r="O11474" s="1703"/>
      <c r="V11474" s="1703"/>
      <c r="X11474" s="1703"/>
    </row>
    <row r="11475" spans="15:24" x14ac:dyDescent="0.55000000000000004">
      <c r="O11475" s="1703"/>
      <c r="V11475" s="1703"/>
      <c r="X11475" s="1703"/>
    </row>
    <row r="11476" spans="15:24" x14ac:dyDescent="0.55000000000000004">
      <c r="O11476" s="1703"/>
      <c r="V11476" s="1703"/>
      <c r="X11476" s="1703"/>
    </row>
    <row r="11477" spans="15:24" x14ac:dyDescent="0.55000000000000004">
      <c r="O11477" s="1703"/>
      <c r="V11477" s="1703"/>
      <c r="X11477" s="1703"/>
    </row>
    <row r="11478" spans="15:24" x14ac:dyDescent="0.55000000000000004">
      <c r="O11478" s="1703"/>
      <c r="V11478" s="1703"/>
      <c r="X11478" s="1703"/>
    </row>
    <row r="11479" spans="15:24" x14ac:dyDescent="0.55000000000000004">
      <c r="O11479" s="1703"/>
      <c r="V11479" s="1703"/>
      <c r="X11479" s="1703"/>
    </row>
    <row r="11480" spans="15:24" x14ac:dyDescent="0.55000000000000004">
      <c r="O11480" s="1703"/>
      <c r="V11480" s="1703"/>
      <c r="X11480" s="1703"/>
    </row>
    <row r="11481" spans="15:24" x14ac:dyDescent="0.55000000000000004">
      <c r="O11481" s="1703"/>
      <c r="V11481" s="1703"/>
      <c r="X11481" s="1703"/>
    </row>
    <row r="11482" spans="15:24" x14ac:dyDescent="0.55000000000000004">
      <c r="O11482" s="1703"/>
      <c r="V11482" s="1703"/>
      <c r="X11482" s="1703"/>
    </row>
    <row r="11483" spans="15:24" x14ac:dyDescent="0.55000000000000004">
      <c r="O11483" s="1703"/>
      <c r="V11483" s="1703"/>
      <c r="X11483" s="1703"/>
    </row>
    <row r="11484" spans="15:24" x14ac:dyDescent="0.55000000000000004">
      <c r="O11484" s="1703"/>
      <c r="V11484" s="1703"/>
      <c r="X11484" s="1703"/>
    </row>
    <row r="11485" spans="15:24" x14ac:dyDescent="0.55000000000000004">
      <c r="O11485" s="1703"/>
      <c r="V11485" s="1703"/>
      <c r="X11485" s="1703"/>
    </row>
    <row r="11486" spans="15:24" x14ac:dyDescent="0.55000000000000004">
      <c r="O11486" s="1703"/>
      <c r="V11486" s="1703"/>
      <c r="X11486" s="1703"/>
    </row>
    <row r="11487" spans="15:24" x14ac:dyDescent="0.55000000000000004">
      <c r="O11487" s="1703"/>
      <c r="V11487" s="1703"/>
      <c r="X11487" s="1703"/>
    </row>
    <row r="11488" spans="15:24" x14ac:dyDescent="0.55000000000000004">
      <c r="O11488" s="1703"/>
      <c r="V11488" s="1703"/>
      <c r="X11488" s="1703"/>
    </row>
    <row r="11489" spans="15:24" x14ac:dyDescent="0.55000000000000004">
      <c r="O11489" s="1703"/>
      <c r="V11489" s="1703"/>
      <c r="X11489" s="1703"/>
    </row>
    <row r="11490" spans="15:24" x14ac:dyDescent="0.55000000000000004">
      <c r="O11490" s="1703"/>
      <c r="V11490" s="1703"/>
      <c r="X11490" s="1703"/>
    </row>
    <row r="11491" spans="15:24" x14ac:dyDescent="0.55000000000000004">
      <c r="O11491" s="1703"/>
      <c r="V11491" s="1703"/>
      <c r="X11491" s="1703"/>
    </row>
    <row r="11492" spans="15:24" x14ac:dyDescent="0.55000000000000004">
      <c r="O11492" s="1703"/>
      <c r="V11492" s="1703"/>
      <c r="X11492" s="1703"/>
    </row>
    <row r="11493" spans="15:24" x14ac:dyDescent="0.55000000000000004">
      <c r="O11493" s="1703"/>
      <c r="V11493" s="1703"/>
      <c r="X11493" s="1703"/>
    </row>
    <row r="11494" spans="15:24" x14ac:dyDescent="0.55000000000000004">
      <c r="O11494" s="1703"/>
      <c r="V11494" s="1703"/>
      <c r="X11494" s="1703"/>
    </row>
    <row r="11495" spans="15:24" x14ac:dyDescent="0.55000000000000004">
      <c r="O11495" s="1703"/>
      <c r="V11495" s="1703"/>
      <c r="X11495" s="1703"/>
    </row>
    <row r="11496" spans="15:24" x14ac:dyDescent="0.55000000000000004">
      <c r="O11496" s="1703"/>
      <c r="V11496" s="1703"/>
      <c r="X11496" s="1703"/>
    </row>
    <row r="11497" spans="15:24" x14ac:dyDescent="0.55000000000000004">
      <c r="O11497" s="1703"/>
      <c r="V11497" s="1703"/>
      <c r="X11497" s="1703"/>
    </row>
    <row r="11498" spans="15:24" x14ac:dyDescent="0.55000000000000004">
      <c r="O11498" s="1703"/>
      <c r="V11498" s="1703"/>
      <c r="X11498" s="1703"/>
    </row>
    <row r="11499" spans="15:24" x14ac:dyDescent="0.55000000000000004">
      <c r="O11499" s="1703"/>
      <c r="V11499" s="1703"/>
      <c r="X11499" s="1703"/>
    </row>
    <row r="11500" spans="15:24" x14ac:dyDescent="0.55000000000000004">
      <c r="O11500" s="1703"/>
      <c r="V11500" s="1703"/>
      <c r="X11500" s="1703"/>
    </row>
    <row r="11501" spans="15:24" x14ac:dyDescent="0.55000000000000004">
      <c r="O11501" s="1703"/>
      <c r="V11501" s="1703"/>
      <c r="X11501" s="1703"/>
    </row>
    <row r="11502" spans="15:24" x14ac:dyDescent="0.55000000000000004">
      <c r="O11502" s="1703"/>
      <c r="V11502" s="1703"/>
      <c r="X11502" s="1703"/>
    </row>
    <row r="11503" spans="15:24" x14ac:dyDescent="0.55000000000000004">
      <c r="O11503" s="1703"/>
      <c r="V11503" s="1703"/>
      <c r="X11503" s="1703"/>
    </row>
    <row r="11504" spans="15:24" x14ac:dyDescent="0.55000000000000004">
      <c r="O11504" s="1703"/>
      <c r="V11504" s="1703"/>
      <c r="X11504" s="1703"/>
    </row>
    <row r="11505" spans="15:24" x14ac:dyDescent="0.55000000000000004">
      <c r="O11505" s="1703"/>
      <c r="V11505" s="1703"/>
      <c r="X11505" s="1703"/>
    </row>
    <row r="11506" spans="15:24" x14ac:dyDescent="0.55000000000000004">
      <c r="O11506" s="1703"/>
      <c r="V11506" s="1703"/>
      <c r="X11506" s="1703"/>
    </row>
    <row r="11507" spans="15:24" x14ac:dyDescent="0.55000000000000004">
      <c r="O11507" s="1703"/>
      <c r="V11507" s="1703"/>
      <c r="X11507" s="1703"/>
    </row>
    <row r="11508" spans="15:24" x14ac:dyDescent="0.55000000000000004">
      <c r="O11508" s="1703"/>
      <c r="V11508" s="1703"/>
      <c r="X11508" s="1703"/>
    </row>
    <row r="11509" spans="15:24" x14ac:dyDescent="0.55000000000000004">
      <c r="O11509" s="1703"/>
      <c r="V11509" s="1703"/>
      <c r="X11509" s="1703"/>
    </row>
    <row r="11510" spans="15:24" x14ac:dyDescent="0.55000000000000004">
      <c r="O11510" s="1703"/>
      <c r="V11510" s="1703"/>
      <c r="X11510" s="1703"/>
    </row>
    <row r="11511" spans="15:24" x14ac:dyDescent="0.55000000000000004">
      <c r="O11511" s="1703"/>
      <c r="V11511" s="1703"/>
      <c r="X11511" s="1703"/>
    </row>
    <row r="11512" spans="15:24" x14ac:dyDescent="0.55000000000000004">
      <c r="O11512" s="1703"/>
      <c r="V11512" s="1703"/>
      <c r="X11512" s="1703"/>
    </row>
    <row r="11513" spans="15:24" x14ac:dyDescent="0.55000000000000004">
      <c r="O11513" s="1703"/>
      <c r="V11513" s="1703"/>
      <c r="X11513" s="1703"/>
    </row>
    <row r="11514" spans="15:24" x14ac:dyDescent="0.55000000000000004">
      <c r="O11514" s="1703"/>
      <c r="V11514" s="1703"/>
      <c r="X11514" s="1703"/>
    </row>
    <row r="11515" spans="15:24" x14ac:dyDescent="0.55000000000000004">
      <c r="O11515" s="1703"/>
      <c r="V11515" s="1703"/>
      <c r="X11515" s="1703"/>
    </row>
    <row r="11516" spans="15:24" x14ac:dyDescent="0.55000000000000004">
      <c r="O11516" s="1703"/>
      <c r="V11516" s="1703"/>
      <c r="X11516" s="1703"/>
    </row>
    <row r="11517" spans="15:24" x14ac:dyDescent="0.55000000000000004">
      <c r="O11517" s="1703"/>
      <c r="V11517" s="1703"/>
      <c r="X11517" s="1703"/>
    </row>
    <row r="11518" spans="15:24" x14ac:dyDescent="0.55000000000000004">
      <c r="O11518" s="1703"/>
      <c r="V11518" s="1703"/>
      <c r="X11518" s="1703"/>
    </row>
    <row r="11519" spans="15:24" x14ac:dyDescent="0.55000000000000004">
      <c r="O11519" s="1703"/>
      <c r="V11519" s="1703"/>
      <c r="X11519" s="1703"/>
    </row>
    <row r="11520" spans="15:24" x14ac:dyDescent="0.55000000000000004">
      <c r="O11520" s="1703"/>
      <c r="V11520" s="1703"/>
      <c r="X11520" s="1703"/>
    </row>
    <row r="11521" spans="15:24" x14ac:dyDescent="0.55000000000000004">
      <c r="O11521" s="1703"/>
      <c r="V11521" s="1703"/>
      <c r="X11521" s="1703"/>
    </row>
    <row r="11522" spans="15:24" x14ac:dyDescent="0.55000000000000004">
      <c r="O11522" s="1703"/>
      <c r="V11522" s="1703"/>
      <c r="X11522" s="1703"/>
    </row>
    <row r="11523" spans="15:24" x14ac:dyDescent="0.55000000000000004">
      <c r="O11523" s="1703"/>
      <c r="V11523" s="1703"/>
      <c r="X11523" s="1703"/>
    </row>
    <row r="11524" spans="15:24" x14ac:dyDescent="0.55000000000000004">
      <c r="O11524" s="1703"/>
      <c r="V11524" s="1703"/>
      <c r="X11524" s="1703"/>
    </row>
    <row r="11525" spans="15:24" x14ac:dyDescent="0.55000000000000004">
      <c r="O11525" s="1703"/>
      <c r="V11525" s="1703"/>
      <c r="X11525" s="1703"/>
    </row>
    <row r="11526" spans="15:24" x14ac:dyDescent="0.55000000000000004">
      <c r="O11526" s="1703"/>
      <c r="V11526" s="1703"/>
      <c r="X11526" s="1703"/>
    </row>
    <row r="11527" spans="15:24" x14ac:dyDescent="0.55000000000000004">
      <c r="O11527" s="1703"/>
      <c r="V11527" s="1703"/>
      <c r="X11527" s="1703"/>
    </row>
    <row r="11528" spans="15:24" x14ac:dyDescent="0.55000000000000004">
      <c r="O11528" s="1703"/>
      <c r="V11528" s="1703"/>
      <c r="X11528" s="1703"/>
    </row>
    <row r="11529" spans="15:24" x14ac:dyDescent="0.55000000000000004">
      <c r="O11529" s="1703"/>
      <c r="V11529" s="1703"/>
      <c r="X11529" s="1703"/>
    </row>
    <row r="11530" spans="15:24" x14ac:dyDescent="0.55000000000000004">
      <c r="O11530" s="1703"/>
      <c r="V11530" s="1703"/>
      <c r="X11530" s="1703"/>
    </row>
    <row r="11531" spans="15:24" x14ac:dyDescent="0.55000000000000004">
      <c r="O11531" s="1703"/>
      <c r="V11531" s="1703"/>
      <c r="X11531" s="1703"/>
    </row>
    <row r="11532" spans="15:24" x14ac:dyDescent="0.55000000000000004">
      <c r="O11532" s="1703"/>
      <c r="V11532" s="1703"/>
      <c r="X11532" s="1703"/>
    </row>
    <row r="11533" spans="15:24" x14ac:dyDescent="0.55000000000000004">
      <c r="O11533" s="1703"/>
      <c r="V11533" s="1703"/>
      <c r="X11533" s="1703"/>
    </row>
    <row r="11534" spans="15:24" x14ac:dyDescent="0.55000000000000004">
      <c r="O11534" s="1703"/>
      <c r="V11534" s="1703"/>
      <c r="X11534" s="1703"/>
    </row>
    <row r="11535" spans="15:24" x14ac:dyDescent="0.55000000000000004">
      <c r="O11535" s="1703"/>
      <c r="V11535" s="1703"/>
      <c r="X11535" s="1703"/>
    </row>
    <row r="11536" spans="15:24" x14ac:dyDescent="0.55000000000000004">
      <c r="O11536" s="1703"/>
      <c r="V11536" s="1703"/>
      <c r="X11536" s="1703"/>
    </row>
    <row r="11537" spans="15:24" x14ac:dyDescent="0.55000000000000004">
      <c r="O11537" s="1703"/>
      <c r="V11537" s="1703"/>
      <c r="X11537" s="1703"/>
    </row>
    <row r="11538" spans="15:24" x14ac:dyDescent="0.55000000000000004">
      <c r="O11538" s="1703"/>
      <c r="V11538" s="1703"/>
      <c r="X11538" s="1703"/>
    </row>
    <row r="11539" spans="15:24" x14ac:dyDescent="0.55000000000000004">
      <c r="O11539" s="1703"/>
      <c r="V11539" s="1703"/>
      <c r="X11539" s="1703"/>
    </row>
    <row r="11540" spans="15:24" x14ac:dyDescent="0.55000000000000004">
      <c r="O11540" s="1703"/>
      <c r="V11540" s="1703"/>
      <c r="X11540" s="1703"/>
    </row>
    <row r="11541" spans="15:24" x14ac:dyDescent="0.55000000000000004">
      <c r="O11541" s="1703"/>
      <c r="V11541" s="1703"/>
      <c r="X11541" s="1703"/>
    </row>
    <row r="11542" spans="15:24" x14ac:dyDescent="0.55000000000000004">
      <c r="O11542" s="1703"/>
      <c r="V11542" s="1703"/>
      <c r="X11542" s="1703"/>
    </row>
    <row r="11543" spans="15:24" x14ac:dyDescent="0.55000000000000004">
      <c r="O11543" s="1703"/>
      <c r="V11543" s="1703"/>
      <c r="X11543" s="1703"/>
    </row>
    <row r="11544" spans="15:24" x14ac:dyDescent="0.55000000000000004">
      <c r="O11544" s="1703"/>
      <c r="V11544" s="1703"/>
      <c r="X11544" s="1703"/>
    </row>
    <row r="11545" spans="15:24" x14ac:dyDescent="0.55000000000000004">
      <c r="O11545" s="1703"/>
      <c r="V11545" s="1703"/>
      <c r="X11545" s="1703"/>
    </row>
    <row r="11546" spans="15:24" x14ac:dyDescent="0.55000000000000004">
      <c r="O11546" s="1703"/>
      <c r="V11546" s="1703"/>
      <c r="X11546" s="1703"/>
    </row>
    <row r="11547" spans="15:24" x14ac:dyDescent="0.55000000000000004">
      <c r="O11547" s="1703"/>
      <c r="V11547" s="1703"/>
      <c r="X11547" s="1703"/>
    </row>
    <row r="11548" spans="15:24" x14ac:dyDescent="0.55000000000000004">
      <c r="O11548" s="1703"/>
      <c r="V11548" s="1703"/>
      <c r="X11548" s="1703"/>
    </row>
    <row r="11549" spans="15:24" x14ac:dyDescent="0.55000000000000004">
      <c r="O11549" s="1703"/>
      <c r="V11549" s="1703"/>
      <c r="X11549" s="1703"/>
    </row>
    <row r="11550" spans="15:24" x14ac:dyDescent="0.55000000000000004">
      <c r="O11550" s="1703"/>
      <c r="V11550" s="1703"/>
      <c r="X11550" s="1703"/>
    </row>
    <row r="11551" spans="15:24" x14ac:dyDescent="0.55000000000000004">
      <c r="O11551" s="1703"/>
      <c r="V11551" s="1703"/>
      <c r="X11551" s="1703"/>
    </row>
    <row r="11552" spans="15:24" x14ac:dyDescent="0.55000000000000004">
      <c r="O11552" s="1703"/>
      <c r="V11552" s="1703"/>
      <c r="X11552" s="1703"/>
    </row>
    <row r="11553" spans="15:24" x14ac:dyDescent="0.55000000000000004">
      <c r="O11553" s="1703"/>
      <c r="V11553" s="1703"/>
      <c r="X11553" s="1703"/>
    </row>
    <row r="11554" spans="15:24" x14ac:dyDescent="0.55000000000000004">
      <c r="O11554" s="1703"/>
      <c r="V11554" s="1703"/>
      <c r="X11554" s="1703"/>
    </row>
    <row r="11555" spans="15:24" x14ac:dyDescent="0.55000000000000004">
      <c r="O11555" s="1703"/>
      <c r="V11555" s="1703"/>
      <c r="X11555" s="1703"/>
    </row>
    <row r="11556" spans="15:24" x14ac:dyDescent="0.55000000000000004">
      <c r="O11556" s="1703"/>
      <c r="V11556" s="1703"/>
      <c r="X11556" s="1703"/>
    </row>
    <row r="11557" spans="15:24" x14ac:dyDescent="0.55000000000000004">
      <c r="O11557" s="1703"/>
      <c r="V11557" s="1703"/>
      <c r="X11557" s="1703"/>
    </row>
    <row r="11558" spans="15:24" x14ac:dyDescent="0.55000000000000004">
      <c r="O11558" s="1703"/>
      <c r="V11558" s="1703"/>
      <c r="X11558" s="1703"/>
    </row>
    <row r="11559" spans="15:24" x14ac:dyDescent="0.55000000000000004">
      <c r="O11559" s="1703"/>
      <c r="V11559" s="1703"/>
      <c r="X11559" s="1703"/>
    </row>
    <row r="11560" spans="15:24" x14ac:dyDescent="0.55000000000000004">
      <c r="O11560" s="1703"/>
      <c r="V11560" s="1703"/>
      <c r="X11560" s="1703"/>
    </row>
    <row r="11561" spans="15:24" x14ac:dyDescent="0.55000000000000004">
      <c r="O11561" s="1703"/>
      <c r="V11561" s="1703"/>
      <c r="X11561" s="1703"/>
    </row>
    <row r="11562" spans="15:24" x14ac:dyDescent="0.55000000000000004">
      <c r="O11562" s="1703"/>
      <c r="V11562" s="1703"/>
      <c r="X11562" s="1703"/>
    </row>
    <row r="11563" spans="15:24" x14ac:dyDescent="0.55000000000000004">
      <c r="O11563" s="1703"/>
      <c r="V11563" s="1703"/>
      <c r="X11563" s="1703"/>
    </row>
    <row r="11564" spans="15:24" x14ac:dyDescent="0.55000000000000004">
      <c r="O11564" s="1703"/>
      <c r="V11564" s="1703"/>
      <c r="X11564" s="1703"/>
    </row>
    <row r="11565" spans="15:24" x14ac:dyDescent="0.55000000000000004">
      <c r="O11565" s="1703"/>
      <c r="V11565" s="1703"/>
      <c r="X11565" s="1703"/>
    </row>
    <row r="11566" spans="15:24" x14ac:dyDescent="0.55000000000000004">
      <c r="O11566" s="1703"/>
      <c r="V11566" s="1703"/>
      <c r="X11566" s="1703"/>
    </row>
    <row r="11567" spans="15:24" x14ac:dyDescent="0.55000000000000004">
      <c r="O11567" s="1703"/>
      <c r="V11567" s="1703"/>
      <c r="X11567" s="1703"/>
    </row>
    <row r="11568" spans="15:24" x14ac:dyDescent="0.55000000000000004">
      <c r="O11568" s="1703"/>
      <c r="V11568" s="1703"/>
      <c r="X11568" s="1703"/>
    </row>
    <row r="11569" spans="15:24" x14ac:dyDescent="0.55000000000000004">
      <c r="O11569" s="1703"/>
      <c r="V11569" s="1703"/>
      <c r="X11569" s="1703"/>
    </row>
    <row r="11570" spans="15:24" x14ac:dyDescent="0.55000000000000004">
      <c r="O11570" s="1703"/>
      <c r="V11570" s="1703"/>
      <c r="X11570" s="1703"/>
    </row>
    <row r="11571" spans="15:24" x14ac:dyDescent="0.55000000000000004">
      <c r="O11571" s="1703"/>
      <c r="V11571" s="1703"/>
      <c r="X11571" s="1703"/>
    </row>
    <row r="11572" spans="15:24" x14ac:dyDescent="0.55000000000000004">
      <c r="O11572" s="1703"/>
      <c r="V11572" s="1703"/>
      <c r="X11572" s="1703"/>
    </row>
    <row r="11573" spans="15:24" x14ac:dyDescent="0.55000000000000004">
      <c r="O11573" s="1703"/>
      <c r="V11573" s="1703"/>
      <c r="X11573" s="1703"/>
    </row>
    <row r="11574" spans="15:24" x14ac:dyDescent="0.55000000000000004">
      <c r="O11574" s="1703"/>
      <c r="V11574" s="1703"/>
      <c r="X11574" s="1703"/>
    </row>
    <row r="11575" spans="15:24" x14ac:dyDescent="0.55000000000000004">
      <c r="O11575" s="1703"/>
      <c r="V11575" s="1703"/>
      <c r="X11575" s="1703"/>
    </row>
    <row r="11576" spans="15:24" x14ac:dyDescent="0.55000000000000004">
      <c r="O11576" s="1703"/>
      <c r="V11576" s="1703"/>
      <c r="X11576" s="1703"/>
    </row>
    <row r="11577" spans="15:24" x14ac:dyDescent="0.55000000000000004">
      <c r="O11577" s="1703"/>
      <c r="V11577" s="1703"/>
      <c r="X11577" s="1703"/>
    </row>
    <row r="11578" spans="15:24" x14ac:dyDescent="0.55000000000000004">
      <c r="O11578" s="1703"/>
      <c r="V11578" s="1703"/>
      <c r="X11578" s="1703"/>
    </row>
    <row r="11579" spans="15:24" x14ac:dyDescent="0.55000000000000004">
      <c r="O11579" s="1703"/>
      <c r="V11579" s="1703"/>
      <c r="X11579" s="1703"/>
    </row>
    <row r="11580" spans="15:24" x14ac:dyDescent="0.55000000000000004">
      <c r="O11580" s="1703"/>
      <c r="V11580" s="1703"/>
      <c r="X11580" s="1703"/>
    </row>
    <row r="11581" spans="15:24" x14ac:dyDescent="0.55000000000000004">
      <c r="O11581" s="1703"/>
      <c r="V11581" s="1703"/>
      <c r="X11581" s="1703"/>
    </row>
    <row r="11582" spans="15:24" x14ac:dyDescent="0.55000000000000004">
      <c r="O11582" s="1703"/>
      <c r="V11582" s="1703"/>
      <c r="X11582" s="1703"/>
    </row>
    <row r="11583" spans="15:24" x14ac:dyDescent="0.55000000000000004">
      <c r="O11583" s="1703"/>
      <c r="V11583" s="1703"/>
      <c r="X11583" s="1703"/>
    </row>
    <row r="11584" spans="15:24" x14ac:dyDescent="0.55000000000000004">
      <c r="O11584" s="1703"/>
      <c r="V11584" s="1703"/>
      <c r="X11584" s="1703"/>
    </row>
    <row r="11585" spans="15:24" x14ac:dyDescent="0.55000000000000004">
      <c r="O11585" s="1703"/>
      <c r="V11585" s="1703"/>
      <c r="X11585" s="1703"/>
    </row>
    <row r="11586" spans="15:24" x14ac:dyDescent="0.55000000000000004">
      <c r="O11586" s="1703"/>
      <c r="V11586" s="1703"/>
      <c r="X11586" s="1703"/>
    </row>
    <row r="11587" spans="15:24" x14ac:dyDescent="0.55000000000000004">
      <c r="O11587" s="1703"/>
      <c r="V11587" s="1703"/>
      <c r="X11587" s="1703"/>
    </row>
    <row r="11588" spans="15:24" x14ac:dyDescent="0.55000000000000004">
      <c r="O11588" s="1703"/>
      <c r="V11588" s="1703"/>
      <c r="X11588" s="1703"/>
    </row>
    <row r="11589" spans="15:24" x14ac:dyDescent="0.55000000000000004">
      <c r="O11589" s="1703"/>
      <c r="V11589" s="1703"/>
      <c r="X11589" s="1703"/>
    </row>
    <row r="11590" spans="15:24" x14ac:dyDescent="0.55000000000000004">
      <c r="O11590" s="1703"/>
      <c r="V11590" s="1703"/>
      <c r="X11590" s="1703"/>
    </row>
    <row r="11591" spans="15:24" x14ac:dyDescent="0.55000000000000004">
      <c r="O11591" s="1703"/>
      <c r="V11591" s="1703"/>
      <c r="X11591" s="1703"/>
    </row>
    <row r="11592" spans="15:24" x14ac:dyDescent="0.55000000000000004">
      <c r="O11592" s="1703"/>
      <c r="V11592" s="1703"/>
      <c r="X11592" s="1703"/>
    </row>
    <row r="11593" spans="15:24" x14ac:dyDescent="0.55000000000000004">
      <c r="O11593" s="1703"/>
      <c r="V11593" s="1703"/>
      <c r="X11593" s="1703"/>
    </row>
    <row r="11594" spans="15:24" x14ac:dyDescent="0.55000000000000004">
      <c r="O11594" s="1703"/>
      <c r="V11594" s="1703"/>
      <c r="X11594" s="1703"/>
    </row>
    <row r="11595" spans="15:24" x14ac:dyDescent="0.55000000000000004">
      <c r="O11595" s="1703"/>
      <c r="V11595" s="1703"/>
      <c r="X11595" s="1703"/>
    </row>
    <row r="11596" spans="15:24" x14ac:dyDescent="0.55000000000000004">
      <c r="O11596" s="1703"/>
      <c r="V11596" s="1703"/>
      <c r="X11596" s="1703"/>
    </row>
    <row r="11597" spans="15:24" x14ac:dyDescent="0.55000000000000004">
      <c r="O11597" s="1703"/>
      <c r="V11597" s="1703"/>
      <c r="X11597" s="1703"/>
    </row>
    <row r="11598" spans="15:24" x14ac:dyDescent="0.55000000000000004">
      <c r="O11598" s="1703"/>
      <c r="V11598" s="1703"/>
      <c r="X11598" s="1703"/>
    </row>
    <row r="11599" spans="15:24" x14ac:dyDescent="0.55000000000000004">
      <c r="O11599" s="1703"/>
      <c r="V11599" s="1703"/>
      <c r="X11599" s="1703"/>
    </row>
    <row r="11600" spans="15:24" x14ac:dyDescent="0.55000000000000004">
      <c r="O11600" s="1703"/>
      <c r="V11600" s="1703"/>
      <c r="X11600" s="1703"/>
    </row>
    <row r="11601" spans="15:24" x14ac:dyDescent="0.55000000000000004">
      <c r="O11601" s="1703"/>
      <c r="V11601" s="1703"/>
      <c r="X11601" s="1703"/>
    </row>
    <row r="11602" spans="15:24" x14ac:dyDescent="0.55000000000000004">
      <c r="O11602" s="1703"/>
      <c r="V11602" s="1703"/>
      <c r="X11602" s="1703"/>
    </row>
    <row r="11603" spans="15:24" x14ac:dyDescent="0.55000000000000004">
      <c r="O11603" s="1703"/>
      <c r="V11603" s="1703"/>
      <c r="X11603" s="1703"/>
    </row>
    <row r="11604" spans="15:24" x14ac:dyDescent="0.55000000000000004">
      <c r="O11604" s="1703"/>
      <c r="V11604" s="1703"/>
      <c r="X11604" s="1703"/>
    </row>
    <row r="11605" spans="15:24" x14ac:dyDescent="0.55000000000000004">
      <c r="O11605" s="1703"/>
      <c r="V11605" s="1703"/>
      <c r="X11605" s="1703"/>
    </row>
    <row r="11606" spans="15:24" x14ac:dyDescent="0.55000000000000004">
      <c r="O11606" s="1703"/>
      <c r="V11606" s="1703"/>
      <c r="X11606" s="1703"/>
    </row>
    <row r="11607" spans="15:24" x14ac:dyDescent="0.55000000000000004">
      <c r="O11607" s="1703"/>
      <c r="V11607" s="1703"/>
      <c r="X11607" s="1703"/>
    </row>
    <row r="11608" spans="15:24" x14ac:dyDescent="0.55000000000000004">
      <c r="O11608" s="1703"/>
      <c r="V11608" s="1703"/>
      <c r="X11608" s="1703"/>
    </row>
    <row r="11609" spans="15:24" x14ac:dyDescent="0.55000000000000004">
      <c r="O11609" s="1703"/>
      <c r="V11609" s="1703"/>
      <c r="X11609" s="1703"/>
    </row>
    <row r="11610" spans="15:24" x14ac:dyDescent="0.55000000000000004">
      <c r="O11610" s="1703"/>
      <c r="V11610" s="1703"/>
      <c r="X11610" s="1703"/>
    </row>
    <row r="11611" spans="15:24" x14ac:dyDescent="0.55000000000000004">
      <c r="O11611" s="1703"/>
      <c r="V11611" s="1703"/>
      <c r="X11611" s="1703"/>
    </row>
    <row r="11612" spans="15:24" x14ac:dyDescent="0.55000000000000004">
      <c r="O11612" s="1703"/>
      <c r="V11612" s="1703"/>
      <c r="X11612" s="1703"/>
    </row>
    <row r="11613" spans="15:24" x14ac:dyDescent="0.55000000000000004">
      <c r="O11613" s="1703"/>
      <c r="V11613" s="1703"/>
      <c r="X11613" s="1703"/>
    </row>
    <row r="11614" spans="15:24" x14ac:dyDescent="0.55000000000000004">
      <c r="O11614" s="1703"/>
      <c r="V11614" s="1703"/>
      <c r="X11614" s="1703"/>
    </row>
    <row r="11615" spans="15:24" x14ac:dyDescent="0.55000000000000004">
      <c r="O11615" s="1703"/>
      <c r="V11615" s="1703"/>
      <c r="X11615" s="1703"/>
    </row>
    <row r="11616" spans="15:24" x14ac:dyDescent="0.55000000000000004">
      <c r="O11616" s="1703"/>
      <c r="V11616" s="1703"/>
      <c r="X11616" s="1703"/>
    </row>
    <row r="11617" spans="15:24" x14ac:dyDescent="0.55000000000000004">
      <c r="O11617" s="1703"/>
      <c r="V11617" s="1703"/>
      <c r="X11617" s="1703"/>
    </row>
    <row r="11618" spans="15:24" x14ac:dyDescent="0.55000000000000004">
      <c r="O11618" s="1703"/>
      <c r="V11618" s="1703"/>
      <c r="X11618" s="1703"/>
    </row>
    <row r="11619" spans="15:24" x14ac:dyDescent="0.55000000000000004">
      <c r="O11619" s="1703"/>
      <c r="V11619" s="1703"/>
      <c r="X11619" s="1703"/>
    </row>
    <row r="11620" spans="15:24" x14ac:dyDescent="0.55000000000000004">
      <c r="O11620" s="1703"/>
      <c r="V11620" s="1703"/>
      <c r="X11620" s="1703"/>
    </row>
    <row r="11621" spans="15:24" x14ac:dyDescent="0.55000000000000004">
      <c r="O11621" s="1703"/>
      <c r="V11621" s="1703"/>
      <c r="X11621" s="1703"/>
    </row>
    <row r="11622" spans="15:24" x14ac:dyDescent="0.55000000000000004">
      <c r="O11622" s="1703"/>
      <c r="V11622" s="1703"/>
      <c r="X11622" s="1703"/>
    </row>
    <row r="11623" spans="15:24" x14ac:dyDescent="0.55000000000000004">
      <c r="O11623" s="1703"/>
      <c r="V11623" s="1703"/>
      <c r="X11623" s="1703"/>
    </row>
    <row r="11624" spans="15:24" x14ac:dyDescent="0.55000000000000004">
      <c r="O11624" s="1703"/>
      <c r="V11624" s="1703"/>
      <c r="X11624" s="1703"/>
    </row>
    <row r="11625" spans="15:24" x14ac:dyDescent="0.55000000000000004">
      <c r="O11625" s="1703"/>
      <c r="V11625" s="1703"/>
      <c r="X11625" s="1703"/>
    </row>
    <row r="11626" spans="15:24" x14ac:dyDescent="0.55000000000000004">
      <c r="O11626" s="1703"/>
      <c r="V11626" s="1703"/>
      <c r="X11626" s="1703"/>
    </row>
    <row r="11627" spans="15:24" x14ac:dyDescent="0.55000000000000004">
      <c r="O11627" s="1703"/>
      <c r="V11627" s="1703"/>
      <c r="X11627" s="1703"/>
    </row>
    <row r="11628" spans="15:24" x14ac:dyDescent="0.55000000000000004">
      <c r="O11628" s="1703"/>
      <c r="V11628" s="1703"/>
      <c r="X11628" s="1703"/>
    </row>
    <row r="11629" spans="15:24" x14ac:dyDescent="0.55000000000000004">
      <c r="O11629" s="1703"/>
      <c r="V11629" s="1703"/>
      <c r="X11629" s="1703"/>
    </row>
    <row r="11630" spans="15:24" x14ac:dyDescent="0.55000000000000004">
      <c r="O11630" s="1703"/>
      <c r="V11630" s="1703"/>
      <c r="X11630" s="1703"/>
    </row>
    <row r="11631" spans="15:24" x14ac:dyDescent="0.55000000000000004">
      <c r="O11631" s="1703"/>
      <c r="V11631" s="1703"/>
      <c r="X11631" s="1703"/>
    </row>
    <row r="11632" spans="15:24" x14ac:dyDescent="0.55000000000000004">
      <c r="O11632" s="1703"/>
      <c r="V11632" s="1703"/>
      <c r="X11632" s="1703"/>
    </row>
    <row r="11633" spans="15:24" x14ac:dyDescent="0.55000000000000004">
      <c r="O11633" s="1703"/>
      <c r="V11633" s="1703"/>
      <c r="X11633" s="1703"/>
    </row>
    <row r="11634" spans="15:24" x14ac:dyDescent="0.55000000000000004">
      <c r="O11634" s="1703"/>
      <c r="V11634" s="1703"/>
      <c r="X11634" s="1703"/>
    </row>
    <row r="11635" spans="15:24" x14ac:dyDescent="0.55000000000000004">
      <c r="O11635" s="1703"/>
      <c r="V11635" s="1703"/>
      <c r="X11635" s="1703"/>
    </row>
    <row r="11636" spans="15:24" x14ac:dyDescent="0.55000000000000004">
      <c r="O11636" s="1703"/>
      <c r="V11636" s="1703"/>
      <c r="X11636" s="1703"/>
    </row>
    <row r="11637" spans="15:24" x14ac:dyDescent="0.55000000000000004">
      <c r="O11637" s="1703"/>
      <c r="V11637" s="1703"/>
      <c r="X11637" s="1703"/>
    </row>
    <row r="11638" spans="15:24" x14ac:dyDescent="0.55000000000000004">
      <c r="O11638" s="1703"/>
      <c r="V11638" s="1703"/>
      <c r="X11638" s="1703"/>
    </row>
    <row r="11639" spans="15:24" x14ac:dyDescent="0.55000000000000004">
      <c r="O11639" s="1703"/>
      <c r="V11639" s="1703"/>
      <c r="X11639" s="1703"/>
    </row>
    <row r="11640" spans="15:24" x14ac:dyDescent="0.55000000000000004">
      <c r="O11640" s="1703"/>
      <c r="V11640" s="1703"/>
      <c r="X11640" s="1703"/>
    </row>
    <row r="11641" spans="15:24" x14ac:dyDescent="0.55000000000000004">
      <c r="O11641" s="1703"/>
      <c r="V11641" s="1703"/>
      <c r="X11641" s="1703"/>
    </row>
    <row r="11642" spans="15:24" x14ac:dyDescent="0.55000000000000004">
      <c r="O11642" s="1703"/>
      <c r="V11642" s="1703"/>
      <c r="X11642" s="1703"/>
    </row>
    <row r="11643" spans="15:24" x14ac:dyDescent="0.55000000000000004">
      <c r="O11643" s="1703"/>
      <c r="V11643" s="1703"/>
      <c r="X11643" s="1703"/>
    </row>
    <row r="11644" spans="15:24" x14ac:dyDescent="0.55000000000000004">
      <c r="O11644" s="1703"/>
      <c r="V11644" s="1703"/>
      <c r="X11644" s="1703"/>
    </row>
    <row r="11645" spans="15:24" x14ac:dyDescent="0.55000000000000004">
      <c r="O11645" s="1703"/>
      <c r="V11645" s="1703"/>
      <c r="X11645" s="1703"/>
    </row>
    <row r="11646" spans="15:24" x14ac:dyDescent="0.55000000000000004">
      <c r="O11646" s="1703"/>
      <c r="V11646" s="1703"/>
      <c r="X11646" s="1703"/>
    </row>
    <row r="11647" spans="15:24" x14ac:dyDescent="0.55000000000000004">
      <c r="O11647" s="1703"/>
      <c r="V11647" s="1703"/>
      <c r="X11647" s="1703"/>
    </row>
    <row r="11648" spans="15:24" x14ac:dyDescent="0.55000000000000004">
      <c r="O11648" s="1703"/>
      <c r="V11648" s="1703"/>
      <c r="X11648" s="1703"/>
    </row>
    <row r="11649" spans="15:24" x14ac:dyDescent="0.55000000000000004">
      <c r="O11649" s="1703"/>
      <c r="V11649" s="1703"/>
      <c r="X11649" s="1703"/>
    </row>
    <row r="11650" spans="15:24" x14ac:dyDescent="0.55000000000000004">
      <c r="O11650" s="1703"/>
      <c r="V11650" s="1703"/>
      <c r="X11650" s="1703"/>
    </row>
    <row r="11651" spans="15:24" x14ac:dyDescent="0.55000000000000004">
      <c r="O11651" s="1703"/>
      <c r="V11651" s="1703"/>
      <c r="X11651" s="1703"/>
    </row>
    <row r="11652" spans="15:24" x14ac:dyDescent="0.55000000000000004">
      <c r="O11652" s="1703"/>
      <c r="V11652" s="1703"/>
      <c r="X11652" s="1703"/>
    </row>
    <row r="11653" spans="15:24" x14ac:dyDescent="0.55000000000000004">
      <c r="O11653" s="1703"/>
      <c r="V11653" s="1703"/>
      <c r="X11653" s="1703"/>
    </row>
    <row r="11654" spans="15:24" x14ac:dyDescent="0.55000000000000004">
      <c r="O11654" s="1703"/>
      <c r="V11654" s="1703"/>
      <c r="X11654" s="1703"/>
    </row>
    <row r="11655" spans="15:24" x14ac:dyDescent="0.55000000000000004">
      <c r="O11655" s="1703"/>
      <c r="V11655" s="1703"/>
      <c r="X11655" s="1703"/>
    </row>
    <row r="11656" spans="15:24" x14ac:dyDescent="0.55000000000000004">
      <c r="O11656" s="1703"/>
      <c r="V11656" s="1703"/>
      <c r="X11656" s="1703"/>
    </row>
    <row r="11657" spans="15:24" x14ac:dyDescent="0.55000000000000004">
      <c r="O11657" s="1703"/>
      <c r="V11657" s="1703"/>
      <c r="X11657" s="1703"/>
    </row>
    <row r="11658" spans="15:24" x14ac:dyDescent="0.55000000000000004">
      <c r="O11658" s="1703"/>
      <c r="V11658" s="1703"/>
      <c r="X11658" s="1703"/>
    </row>
    <row r="11659" spans="15:24" x14ac:dyDescent="0.55000000000000004">
      <c r="O11659" s="1703"/>
      <c r="V11659" s="1703"/>
      <c r="X11659" s="1703"/>
    </row>
    <row r="11660" spans="15:24" x14ac:dyDescent="0.55000000000000004">
      <c r="O11660" s="1703"/>
      <c r="V11660" s="1703"/>
      <c r="X11660" s="1703"/>
    </row>
    <row r="11661" spans="15:24" x14ac:dyDescent="0.55000000000000004">
      <c r="O11661" s="1703"/>
      <c r="V11661" s="1703"/>
      <c r="X11661" s="1703"/>
    </row>
    <row r="11662" spans="15:24" x14ac:dyDescent="0.55000000000000004">
      <c r="O11662" s="1703"/>
      <c r="V11662" s="1703"/>
      <c r="X11662" s="1703"/>
    </row>
    <row r="11663" spans="15:24" x14ac:dyDescent="0.55000000000000004">
      <c r="O11663" s="1703"/>
      <c r="V11663" s="1703"/>
      <c r="X11663" s="1703"/>
    </row>
    <row r="11664" spans="15:24" x14ac:dyDescent="0.55000000000000004">
      <c r="O11664" s="1703"/>
      <c r="V11664" s="1703"/>
      <c r="X11664" s="1703"/>
    </row>
    <row r="11665" spans="15:24" x14ac:dyDescent="0.55000000000000004">
      <c r="O11665" s="1703"/>
      <c r="V11665" s="1703"/>
      <c r="X11665" s="1703"/>
    </row>
    <row r="11666" spans="15:24" x14ac:dyDescent="0.55000000000000004">
      <c r="O11666" s="1703"/>
      <c r="V11666" s="1703"/>
      <c r="X11666" s="1703"/>
    </row>
    <row r="11667" spans="15:24" x14ac:dyDescent="0.55000000000000004">
      <c r="O11667" s="1703"/>
      <c r="V11667" s="1703"/>
      <c r="X11667" s="1703"/>
    </row>
    <row r="11668" spans="15:24" x14ac:dyDescent="0.55000000000000004">
      <c r="O11668" s="1703"/>
      <c r="V11668" s="1703"/>
      <c r="X11668" s="1703"/>
    </row>
    <row r="11669" spans="15:24" x14ac:dyDescent="0.55000000000000004">
      <c r="O11669" s="1703"/>
      <c r="V11669" s="1703"/>
      <c r="X11669" s="1703"/>
    </row>
    <row r="11670" spans="15:24" x14ac:dyDescent="0.55000000000000004">
      <c r="O11670" s="1703"/>
      <c r="V11670" s="1703"/>
      <c r="X11670" s="1703"/>
    </row>
    <row r="11671" spans="15:24" x14ac:dyDescent="0.55000000000000004">
      <c r="O11671" s="1703"/>
      <c r="V11671" s="1703"/>
      <c r="X11671" s="1703"/>
    </row>
    <row r="11672" spans="15:24" x14ac:dyDescent="0.55000000000000004">
      <c r="O11672" s="1703"/>
      <c r="V11672" s="1703"/>
      <c r="X11672" s="1703"/>
    </row>
    <row r="11673" spans="15:24" x14ac:dyDescent="0.55000000000000004">
      <c r="O11673" s="1703"/>
      <c r="V11673" s="1703"/>
      <c r="X11673" s="1703"/>
    </row>
    <row r="11674" spans="15:24" x14ac:dyDescent="0.55000000000000004">
      <c r="O11674" s="1703"/>
      <c r="V11674" s="1703"/>
      <c r="X11674" s="1703"/>
    </row>
    <row r="11675" spans="15:24" x14ac:dyDescent="0.55000000000000004">
      <c r="O11675" s="1703"/>
      <c r="V11675" s="1703"/>
      <c r="X11675" s="1703"/>
    </row>
    <row r="11676" spans="15:24" x14ac:dyDescent="0.55000000000000004">
      <c r="O11676" s="1703"/>
      <c r="V11676" s="1703"/>
      <c r="X11676" s="1703"/>
    </row>
    <row r="11677" spans="15:24" x14ac:dyDescent="0.55000000000000004">
      <c r="O11677" s="1703"/>
      <c r="V11677" s="1703"/>
      <c r="X11677" s="1703"/>
    </row>
    <row r="11678" spans="15:24" x14ac:dyDescent="0.55000000000000004">
      <c r="O11678" s="1703"/>
      <c r="V11678" s="1703"/>
      <c r="X11678" s="1703"/>
    </row>
    <row r="11679" spans="15:24" x14ac:dyDescent="0.55000000000000004">
      <c r="O11679" s="1703"/>
      <c r="V11679" s="1703"/>
      <c r="X11679" s="1703"/>
    </row>
    <row r="11680" spans="15:24" x14ac:dyDescent="0.55000000000000004">
      <c r="O11680" s="1703"/>
      <c r="V11680" s="1703"/>
      <c r="X11680" s="1703"/>
    </row>
    <row r="11681" spans="15:24" x14ac:dyDescent="0.55000000000000004">
      <c r="O11681" s="1703"/>
      <c r="V11681" s="1703"/>
      <c r="X11681" s="1703"/>
    </row>
    <row r="11682" spans="15:24" x14ac:dyDescent="0.55000000000000004">
      <c r="O11682" s="1703"/>
      <c r="V11682" s="1703"/>
      <c r="X11682" s="1703"/>
    </row>
    <row r="11683" spans="15:24" x14ac:dyDescent="0.55000000000000004">
      <c r="O11683" s="1703"/>
      <c r="V11683" s="1703"/>
      <c r="X11683" s="1703"/>
    </row>
    <row r="11684" spans="15:24" x14ac:dyDescent="0.55000000000000004">
      <c r="O11684" s="1703"/>
      <c r="V11684" s="1703"/>
      <c r="X11684" s="1703"/>
    </row>
    <row r="11685" spans="15:24" x14ac:dyDescent="0.55000000000000004">
      <c r="O11685" s="1703"/>
      <c r="V11685" s="1703"/>
      <c r="X11685" s="1703"/>
    </row>
    <row r="11686" spans="15:24" x14ac:dyDescent="0.55000000000000004">
      <c r="O11686" s="1703"/>
      <c r="V11686" s="1703"/>
      <c r="X11686" s="1703"/>
    </row>
    <row r="11687" spans="15:24" x14ac:dyDescent="0.55000000000000004">
      <c r="O11687" s="1703"/>
      <c r="V11687" s="1703"/>
      <c r="X11687" s="1703"/>
    </row>
    <row r="11688" spans="15:24" x14ac:dyDescent="0.55000000000000004">
      <c r="O11688" s="1703"/>
      <c r="V11688" s="1703"/>
      <c r="X11688" s="1703"/>
    </row>
    <row r="11689" spans="15:24" x14ac:dyDescent="0.55000000000000004">
      <c r="O11689" s="1703"/>
      <c r="V11689" s="1703"/>
      <c r="X11689" s="1703"/>
    </row>
    <row r="11690" spans="15:24" x14ac:dyDescent="0.55000000000000004">
      <c r="O11690" s="1703"/>
      <c r="V11690" s="1703"/>
      <c r="X11690" s="1703"/>
    </row>
    <row r="11691" spans="15:24" x14ac:dyDescent="0.55000000000000004">
      <c r="O11691" s="1703"/>
      <c r="V11691" s="1703"/>
      <c r="X11691" s="1703"/>
    </row>
    <row r="11692" spans="15:24" x14ac:dyDescent="0.55000000000000004">
      <c r="O11692" s="1703"/>
      <c r="V11692" s="1703"/>
      <c r="X11692" s="1703"/>
    </row>
    <row r="11693" spans="15:24" x14ac:dyDescent="0.55000000000000004">
      <c r="O11693" s="1703"/>
      <c r="V11693" s="1703"/>
      <c r="X11693" s="1703"/>
    </row>
    <row r="11694" spans="15:24" x14ac:dyDescent="0.55000000000000004">
      <c r="O11694" s="1703"/>
      <c r="V11694" s="1703"/>
      <c r="X11694" s="1703"/>
    </row>
    <row r="11695" spans="15:24" x14ac:dyDescent="0.55000000000000004">
      <c r="O11695" s="1703"/>
      <c r="V11695" s="1703"/>
      <c r="X11695" s="1703"/>
    </row>
    <row r="11696" spans="15:24" x14ac:dyDescent="0.55000000000000004">
      <c r="O11696" s="1703"/>
      <c r="V11696" s="1703"/>
      <c r="X11696" s="1703"/>
    </row>
    <row r="11697" spans="15:24" x14ac:dyDescent="0.55000000000000004">
      <c r="O11697" s="1703"/>
      <c r="V11697" s="1703"/>
      <c r="X11697" s="1703"/>
    </row>
    <row r="11698" spans="15:24" x14ac:dyDescent="0.55000000000000004">
      <c r="O11698" s="1703"/>
      <c r="V11698" s="1703"/>
      <c r="X11698" s="1703"/>
    </row>
    <row r="11699" spans="15:24" x14ac:dyDescent="0.55000000000000004">
      <c r="O11699" s="1703"/>
      <c r="V11699" s="1703"/>
      <c r="X11699" s="1703"/>
    </row>
    <row r="11700" spans="15:24" x14ac:dyDescent="0.55000000000000004">
      <c r="O11700" s="1703"/>
      <c r="V11700" s="1703"/>
      <c r="X11700" s="1703"/>
    </row>
    <row r="11701" spans="15:24" x14ac:dyDescent="0.55000000000000004">
      <c r="O11701" s="1703"/>
      <c r="V11701" s="1703"/>
      <c r="X11701" s="1703"/>
    </row>
    <row r="11702" spans="15:24" x14ac:dyDescent="0.55000000000000004">
      <c r="O11702" s="1703"/>
      <c r="V11702" s="1703"/>
      <c r="X11702" s="1703"/>
    </row>
    <row r="11703" spans="15:24" x14ac:dyDescent="0.55000000000000004">
      <c r="O11703" s="1703"/>
      <c r="V11703" s="1703"/>
      <c r="X11703" s="1703"/>
    </row>
    <row r="11704" spans="15:24" x14ac:dyDescent="0.55000000000000004">
      <c r="O11704" s="1703"/>
      <c r="V11704" s="1703"/>
      <c r="X11704" s="1703"/>
    </row>
    <row r="11705" spans="15:24" x14ac:dyDescent="0.55000000000000004">
      <c r="O11705" s="1703"/>
      <c r="V11705" s="1703"/>
      <c r="X11705" s="1703"/>
    </row>
    <row r="11706" spans="15:24" x14ac:dyDescent="0.55000000000000004">
      <c r="O11706" s="1703"/>
      <c r="V11706" s="1703"/>
      <c r="X11706" s="1703"/>
    </row>
    <row r="11707" spans="15:24" x14ac:dyDescent="0.55000000000000004">
      <c r="O11707" s="1703"/>
      <c r="V11707" s="1703"/>
      <c r="X11707" s="1703"/>
    </row>
    <row r="11708" spans="15:24" x14ac:dyDescent="0.55000000000000004">
      <c r="O11708" s="1703"/>
      <c r="V11708" s="1703"/>
      <c r="X11708" s="1703"/>
    </row>
    <row r="11709" spans="15:24" x14ac:dyDescent="0.55000000000000004">
      <c r="O11709" s="1703"/>
      <c r="V11709" s="1703"/>
      <c r="X11709" s="1703"/>
    </row>
    <row r="11710" spans="15:24" x14ac:dyDescent="0.55000000000000004">
      <c r="O11710" s="1703"/>
      <c r="V11710" s="1703"/>
      <c r="X11710" s="1703"/>
    </row>
    <row r="11711" spans="15:24" x14ac:dyDescent="0.55000000000000004">
      <c r="O11711" s="1703"/>
      <c r="V11711" s="1703"/>
      <c r="X11711" s="1703"/>
    </row>
    <row r="11712" spans="15:24" x14ac:dyDescent="0.55000000000000004">
      <c r="O11712" s="1703"/>
      <c r="V11712" s="1703"/>
      <c r="X11712" s="1703"/>
    </row>
    <row r="11713" spans="15:24" x14ac:dyDescent="0.55000000000000004">
      <c r="O11713" s="1703"/>
      <c r="V11713" s="1703"/>
      <c r="X11713" s="1703"/>
    </row>
    <row r="11714" spans="15:24" x14ac:dyDescent="0.55000000000000004">
      <c r="O11714" s="1703"/>
      <c r="V11714" s="1703"/>
      <c r="X11714" s="1703"/>
    </row>
    <row r="11715" spans="15:24" x14ac:dyDescent="0.55000000000000004">
      <c r="O11715" s="1703"/>
      <c r="V11715" s="1703"/>
      <c r="X11715" s="1703"/>
    </row>
    <row r="11716" spans="15:24" x14ac:dyDescent="0.55000000000000004">
      <c r="O11716" s="1703"/>
      <c r="V11716" s="1703"/>
      <c r="X11716" s="1703"/>
    </row>
    <row r="11717" spans="15:24" x14ac:dyDescent="0.55000000000000004">
      <c r="O11717" s="1703"/>
      <c r="V11717" s="1703"/>
      <c r="X11717" s="1703"/>
    </row>
    <row r="11718" spans="15:24" x14ac:dyDescent="0.55000000000000004">
      <c r="O11718" s="1703"/>
      <c r="V11718" s="1703"/>
      <c r="X11718" s="1703"/>
    </row>
    <row r="11719" spans="15:24" x14ac:dyDescent="0.55000000000000004">
      <c r="O11719" s="1703"/>
      <c r="V11719" s="1703"/>
      <c r="X11719" s="1703"/>
    </row>
    <row r="11720" spans="15:24" x14ac:dyDescent="0.55000000000000004">
      <c r="O11720" s="1703"/>
      <c r="V11720" s="1703"/>
      <c r="X11720" s="1703"/>
    </row>
    <row r="11721" spans="15:24" x14ac:dyDescent="0.55000000000000004">
      <c r="O11721" s="1703"/>
      <c r="V11721" s="1703"/>
      <c r="X11721" s="1703"/>
    </row>
    <row r="11722" spans="15:24" x14ac:dyDescent="0.55000000000000004">
      <c r="O11722" s="1703"/>
      <c r="V11722" s="1703"/>
      <c r="X11722" s="1703"/>
    </row>
    <row r="11723" spans="15:24" x14ac:dyDescent="0.55000000000000004">
      <c r="O11723" s="1703"/>
      <c r="V11723" s="1703"/>
      <c r="X11723" s="1703"/>
    </row>
    <row r="11724" spans="15:24" x14ac:dyDescent="0.55000000000000004">
      <c r="O11724" s="1703"/>
      <c r="V11724" s="1703"/>
      <c r="X11724" s="1703"/>
    </row>
    <row r="11725" spans="15:24" x14ac:dyDescent="0.55000000000000004">
      <c r="O11725" s="1703"/>
      <c r="V11725" s="1703"/>
      <c r="X11725" s="1703"/>
    </row>
    <row r="11726" spans="15:24" x14ac:dyDescent="0.55000000000000004">
      <c r="O11726" s="1703"/>
      <c r="V11726" s="1703"/>
      <c r="X11726" s="1703"/>
    </row>
    <row r="11727" spans="15:24" x14ac:dyDescent="0.55000000000000004">
      <c r="O11727" s="1703"/>
      <c r="V11727" s="1703"/>
      <c r="X11727" s="1703"/>
    </row>
    <row r="11728" spans="15:24" x14ac:dyDescent="0.55000000000000004">
      <c r="O11728" s="1703"/>
      <c r="V11728" s="1703"/>
      <c r="X11728" s="1703"/>
    </row>
    <row r="11729" spans="15:24" x14ac:dyDescent="0.55000000000000004">
      <c r="O11729" s="1703"/>
      <c r="V11729" s="1703"/>
      <c r="X11729" s="1703"/>
    </row>
    <row r="11730" spans="15:24" x14ac:dyDescent="0.55000000000000004">
      <c r="O11730" s="1703"/>
      <c r="V11730" s="1703"/>
      <c r="X11730" s="1703"/>
    </row>
    <row r="11731" spans="15:24" x14ac:dyDescent="0.55000000000000004">
      <c r="O11731" s="1703"/>
      <c r="V11731" s="1703"/>
      <c r="X11731" s="1703"/>
    </row>
    <row r="11732" spans="15:24" x14ac:dyDescent="0.55000000000000004">
      <c r="O11732" s="1703"/>
      <c r="V11732" s="1703"/>
      <c r="X11732" s="1703"/>
    </row>
    <row r="11733" spans="15:24" x14ac:dyDescent="0.55000000000000004">
      <c r="O11733" s="1703"/>
      <c r="V11733" s="1703"/>
      <c r="X11733" s="1703"/>
    </row>
    <row r="11734" spans="15:24" x14ac:dyDescent="0.55000000000000004">
      <c r="O11734" s="1703"/>
      <c r="V11734" s="1703"/>
      <c r="X11734" s="1703"/>
    </row>
    <row r="11735" spans="15:24" x14ac:dyDescent="0.55000000000000004">
      <c r="O11735" s="1703"/>
      <c r="V11735" s="1703"/>
      <c r="X11735" s="1703"/>
    </row>
    <row r="11736" spans="15:24" x14ac:dyDescent="0.55000000000000004">
      <c r="O11736" s="1703"/>
      <c r="V11736" s="1703"/>
      <c r="X11736" s="1703"/>
    </row>
    <row r="11737" spans="15:24" x14ac:dyDescent="0.55000000000000004">
      <c r="O11737" s="1703"/>
      <c r="V11737" s="1703"/>
      <c r="X11737" s="1703"/>
    </row>
    <row r="11738" spans="15:24" x14ac:dyDescent="0.55000000000000004">
      <c r="O11738" s="1703"/>
      <c r="V11738" s="1703"/>
      <c r="X11738" s="1703"/>
    </row>
    <row r="11739" spans="15:24" x14ac:dyDescent="0.55000000000000004">
      <c r="O11739" s="1703"/>
      <c r="V11739" s="1703"/>
      <c r="X11739" s="1703"/>
    </row>
    <row r="11740" spans="15:24" x14ac:dyDescent="0.55000000000000004">
      <c r="O11740" s="1703"/>
      <c r="V11740" s="1703"/>
      <c r="X11740" s="1703"/>
    </row>
    <row r="11741" spans="15:24" x14ac:dyDescent="0.55000000000000004">
      <c r="O11741" s="1703"/>
      <c r="V11741" s="1703"/>
      <c r="X11741" s="1703"/>
    </row>
    <row r="11742" spans="15:24" x14ac:dyDescent="0.55000000000000004">
      <c r="O11742" s="1703"/>
      <c r="V11742" s="1703"/>
      <c r="X11742" s="1703"/>
    </row>
    <row r="11743" spans="15:24" x14ac:dyDescent="0.55000000000000004">
      <c r="O11743" s="1703"/>
      <c r="V11743" s="1703"/>
      <c r="X11743" s="1703"/>
    </row>
    <row r="11744" spans="15:24" x14ac:dyDescent="0.55000000000000004">
      <c r="O11744" s="1703"/>
      <c r="V11744" s="1703"/>
      <c r="X11744" s="1703"/>
    </row>
    <row r="11745" spans="15:24" x14ac:dyDescent="0.55000000000000004">
      <c r="O11745" s="1703"/>
      <c r="V11745" s="1703"/>
      <c r="X11745" s="1703"/>
    </row>
    <row r="11746" spans="15:24" x14ac:dyDescent="0.55000000000000004">
      <c r="O11746" s="1703"/>
      <c r="V11746" s="1703"/>
      <c r="X11746" s="1703"/>
    </row>
    <row r="11747" spans="15:24" x14ac:dyDescent="0.55000000000000004">
      <c r="O11747" s="1703"/>
      <c r="V11747" s="1703"/>
      <c r="X11747" s="1703"/>
    </row>
    <row r="11748" spans="15:24" x14ac:dyDescent="0.55000000000000004">
      <c r="O11748" s="1703"/>
      <c r="V11748" s="1703"/>
      <c r="X11748" s="1703"/>
    </row>
    <row r="11749" spans="15:24" x14ac:dyDescent="0.55000000000000004">
      <c r="O11749" s="1703"/>
      <c r="V11749" s="1703"/>
      <c r="X11749" s="1703"/>
    </row>
    <row r="11750" spans="15:24" x14ac:dyDescent="0.55000000000000004">
      <c r="O11750" s="1703"/>
      <c r="V11750" s="1703"/>
      <c r="X11750" s="1703"/>
    </row>
    <row r="11751" spans="15:24" x14ac:dyDescent="0.55000000000000004">
      <c r="O11751" s="1703"/>
      <c r="V11751" s="1703"/>
      <c r="X11751" s="1703"/>
    </row>
    <row r="11752" spans="15:24" x14ac:dyDescent="0.55000000000000004">
      <c r="O11752" s="1703"/>
      <c r="V11752" s="1703"/>
      <c r="X11752" s="1703"/>
    </row>
    <row r="11753" spans="15:24" x14ac:dyDescent="0.55000000000000004">
      <c r="O11753" s="1703"/>
      <c r="V11753" s="1703"/>
      <c r="X11753" s="1703"/>
    </row>
    <row r="11754" spans="15:24" x14ac:dyDescent="0.55000000000000004">
      <c r="O11754" s="1703"/>
      <c r="V11754" s="1703"/>
      <c r="X11754" s="1703"/>
    </row>
    <row r="11755" spans="15:24" x14ac:dyDescent="0.55000000000000004">
      <c r="O11755" s="1703"/>
      <c r="V11755" s="1703"/>
      <c r="X11755" s="1703"/>
    </row>
    <row r="11756" spans="15:24" x14ac:dyDescent="0.55000000000000004">
      <c r="O11756" s="1703"/>
      <c r="V11756" s="1703"/>
      <c r="X11756" s="1703"/>
    </row>
    <row r="11757" spans="15:24" x14ac:dyDescent="0.55000000000000004">
      <c r="O11757" s="1703"/>
      <c r="V11757" s="1703"/>
      <c r="X11757" s="1703"/>
    </row>
    <row r="11758" spans="15:24" x14ac:dyDescent="0.55000000000000004">
      <c r="O11758" s="1703"/>
      <c r="V11758" s="1703"/>
      <c r="X11758" s="1703"/>
    </row>
    <row r="11759" spans="15:24" x14ac:dyDescent="0.55000000000000004">
      <c r="O11759" s="1703"/>
      <c r="V11759" s="1703"/>
      <c r="X11759" s="1703"/>
    </row>
    <row r="11760" spans="15:24" x14ac:dyDescent="0.55000000000000004">
      <c r="O11760" s="1703"/>
      <c r="V11760" s="1703"/>
      <c r="X11760" s="1703"/>
    </row>
    <row r="11761" spans="15:24" x14ac:dyDescent="0.55000000000000004">
      <c r="O11761" s="1703"/>
      <c r="V11761" s="1703"/>
      <c r="X11761" s="1703"/>
    </row>
    <row r="11762" spans="15:24" x14ac:dyDescent="0.55000000000000004">
      <c r="O11762" s="1703"/>
      <c r="V11762" s="1703"/>
      <c r="X11762" s="1703"/>
    </row>
    <row r="11763" spans="15:24" x14ac:dyDescent="0.55000000000000004">
      <c r="O11763" s="1703"/>
      <c r="V11763" s="1703"/>
      <c r="X11763" s="1703"/>
    </row>
    <row r="11764" spans="15:24" x14ac:dyDescent="0.55000000000000004">
      <c r="O11764" s="1703"/>
      <c r="V11764" s="1703"/>
      <c r="X11764" s="1703"/>
    </row>
    <row r="11765" spans="15:24" x14ac:dyDescent="0.55000000000000004">
      <c r="O11765" s="1703"/>
      <c r="V11765" s="1703"/>
      <c r="X11765" s="1703"/>
    </row>
    <row r="11766" spans="15:24" x14ac:dyDescent="0.55000000000000004">
      <c r="O11766" s="1703"/>
      <c r="V11766" s="1703"/>
      <c r="X11766" s="1703"/>
    </row>
    <row r="11767" spans="15:24" x14ac:dyDescent="0.55000000000000004">
      <c r="O11767" s="1703"/>
      <c r="V11767" s="1703"/>
      <c r="X11767" s="1703"/>
    </row>
    <row r="11768" spans="15:24" x14ac:dyDescent="0.55000000000000004">
      <c r="O11768" s="1703"/>
      <c r="V11768" s="1703"/>
      <c r="X11768" s="1703"/>
    </row>
    <row r="11769" spans="15:24" x14ac:dyDescent="0.55000000000000004">
      <c r="O11769" s="1703"/>
      <c r="V11769" s="1703"/>
      <c r="X11769" s="1703"/>
    </row>
    <row r="11770" spans="15:24" x14ac:dyDescent="0.55000000000000004">
      <c r="O11770" s="1703"/>
      <c r="V11770" s="1703"/>
      <c r="X11770" s="1703"/>
    </row>
    <row r="11771" spans="15:24" x14ac:dyDescent="0.55000000000000004">
      <c r="O11771" s="1703"/>
      <c r="V11771" s="1703"/>
      <c r="X11771" s="1703"/>
    </row>
    <row r="11772" spans="15:24" x14ac:dyDescent="0.55000000000000004">
      <c r="O11772" s="1703"/>
      <c r="V11772" s="1703"/>
      <c r="X11772" s="1703"/>
    </row>
    <row r="11773" spans="15:24" x14ac:dyDescent="0.55000000000000004">
      <c r="O11773" s="1703"/>
      <c r="V11773" s="1703"/>
      <c r="X11773" s="1703"/>
    </row>
    <row r="11774" spans="15:24" x14ac:dyDescent="0.55000000000000004">
      <c r="O11774" s="1703"/>
      <c r="V11774" s="1703"/>
      <c r="X11774" s="1703"/>
    </row>
    <row r="11775" spans="15:24" x14ac:dyDescent="0.55000000000000004">
      <c r="O11775" s="1703"/>
      <c r="V11775" s="1703"/>
      <c r="X11775" s="1703"/>
    </row>
    <row r="11776" spans="15:24" x14ac:dyDescent="0.55000000000000004">
      <c r="O11776" s="1703"/>
      <c r="V11776" s="1703"/>
      <c r="X11776" s="1703"/>
    </row>
    <row r="11777" spans="15:24" x14ac:dyDescent="0.55000000000000004">
      <c r="O11777" s="1703"/>
      <c r="V11777" s="1703"/>
      <c r="X11777" s="1703"/>
    </row>
    <row r="11778" spans="15:24" x14ac:dyDescent="0.55000000000000004">
      <c r="O11778" s="1703"/>
      <c r="V11778" s="1703"/>
      <c r="X11778" s="1703"/>
    </row>
    <row r="11779" spans="15:24" x14ac:dyDescent="0.55000000000000004">
      <c r="O11779" s="1703"/>
      <c r="V11779" s="1703"/>
      <c r="X11779" s="1703"/>
    </row>
    <row r="11780" spans="15:24" x14ac:dyDescent="0.55000000000000004">
      <c r="O11780" s="1703"/>
      <c r="V11780" s="1703"/>
      <c r="X11780" s="1703"/>
    </row>
    <row r="11781" spans="15:24" x14ac:dyDescent="0.55000000000000004">
      <c r="O11781" s="1703"/>
      <c r="V11781" s="1703"/>
      <c r="X11781" s="1703"/>
    </row>
    <row r="11782" spans="15:24" x14ac:dyDescent="0.55000000000000004">
      <c r="O11782" s="1703"/>
      <c r="V11782" s="1703"/>
      <c r="X11782" s="1703"/>
    </row>
    <row r="11783" spans="15:24" x14ac:dyDescent="0.55000000000000004">
      <c r="O11783" s="1703"/>
      <c r="V11783" s="1703"/>
      <c r="X11783" s="1703"/>
    </row>
    <row r="11784" spans="15:24" x14ac:dyDescent="0.55000000000000004">
      <c r="O11784" s="1703"/>
      <c r="V11784" s="1703"/>
      <c r="X11784" s="1703"/>
    </row>
    <row r="11785" spans="15:24" x14ac:dyDescent="0.55000000000000004">
      <c r="O11785" s="1703"/>
      <c r="V11785" s="1703"/>
      <c r="X11785" s="1703"/>
    </row>
    <row r="11786" spans="15:24" x14ac:dyDescent="0.55000000000000004">
      <c r="O11786" s="1703"/>
      <c r="V11786" s="1703"/>
      <c r="X11786" s="1703"/>
    </row>
    <row r="11787" spans="15:24" x14ac:dyDescent="0.55000000000000004">
      <c r="O11787" s="1703"/>
      <c r="V11787" s="1703"/>
      <c r="X11787" s="1703"/>
    </row>
    <row r="11788" spans="15:24" x14ac:dyDescent="0.55000000000000004">
      <c r="O11788" s="1703"/>
      <c r="V11788" s="1703"/>
      <c r="X11788" s="1703"/>
    </row>
    <row r="11789" spans="15:24" x14ac:dyDescent="0.55000000000000004">
      <c r="O11789" s="1703"/>
      <c r="V11789" s="1703"/>
      <c r="X11789" s="1703"/>
    </row>
    <row r="11790" spans="15:24" x14ac:dyDescent="0.55000000000000004">
      <c r="O11790" s="1703"/>
      <c r="V11790" s="1703"/>
      <c r="X11790" s="1703"/>
    </row>
    <row r="11791" spans="15:24" x14ac:dyDescent="0.55000000000000004">
      <c r="O11791" s="1703"/>
      <c r="V11791" s="1703"/>
      <c r="X11791" s="1703"/>
    </row>
    <row r="11792" spans="15:24" x14ac:dyDescent="0.55000000000000004">
      <c r="O11792" s="1703"/>
      <c r="V11792" s="1703"/>
      <c r="X11792" s="1703"/>
    </row>
    <row r="11793" spans="15:24" x14ac:dyDescent="0.55000000000000004">
      <c r="O11793" s="1703"/>
      <c r="V11793" s="1703"/>
      <c r="X11793" s="1703"/>
    </row>
    <row r="11794" spans="15:24" x14ac:dyDescent="0.55000000000000004">
      <c r="O11794" s="1703"/>
      <c r="V11794" s="1703"/>
      <c r="X11794" s="1703"/>
    </row>
    <row r="11795" spans="15:24" x14ac:dyDescent="0.55000000000000004">
      <c r="O11795" s="1703"/>
      <c r="V11795" s="1703"/>
      <c r="X11795" s="1703"/>
    </row>
    <row r="11796" spans="15:24" x14ac:dyDescent="0.55000000000000004">
      <c r="O11796" s="1703"/>
      <c r="V11796" s="1703"/>
      <c r="X11796" s="1703"/>
    </row>
    <row r="11797" spans="15:24" x14ac:dyDescent="0.55000000000000004">
      <c r="O11797" s="1703"/>
      <c r="V11797" s="1703"/>
      <c r="X11797" s="1703"/>
    </row>
    <row r="11798" spans="15:24" x14ac:dyDescent="0.55000000000000004">
      <c r="O11798" s="1703"/>
      <c r="V11798" s="1703"/>
      <c r="X11798" s="1703"/>
    </row>
    <row r="11799" spans="15:24" x14ac:dyDescent="0.55000000000000004">
      <c r="O11799" s="1703"/>
      <c r="V11799" s="1703"/>
      <c r="X11799" s="1703"/>
    </row>
    <row r="11800" spans="15:24" x14ac:dyDescent="0.55000000000000004">
      <c r="O11800" s="1703"/>
      <c r="V11800" s="1703"/>
      <c r="X11800" s="1703"/>
    </row>
    <row r="11801" spans="15:24" x14ac:dyDescent="0.55000000000000004">
      <c r="O11801" s="1703"/>
      <c r="V11801" s="1703"/>
      <c r="X11801" s="1703"/>
    </row>
    <row r="11802" spans="15:24" x14ac:dyDescent="0.55000000000000004">
      <c r="O11802" s="1703"/>
      <c r="V11802" s="1703"/>
      <c r="X11802" s="1703"/>
    </row>
    <row r="11803" spans="15:24" x14ac:dyDescent="0.55000000000000004">
      <c r="O11803" s="1703"/>
      <c r="V11803" s="1703"/>
      <c r="X11803" s="1703"/>
    </row>
    <row r="11804" spans="15:24" x14ac:dyDescent="0.55000000000000004">
      <c r="O11804" s="1703"/>
      <c r="V11804" s="1703"/>
      <c r="X11804" s="1703"/>
    </row>
    <row r="11805" spans="15:24" x14ac:dyDescent="0.55000000000000004">
      <c r="O11805" s="1703"/>
      <c r="V11805" s="1703"/>
      <c r="X11805" s="1703"/>
    </row>
    <row r="11806" spans="15:24" x14ac:dyDescent="0.55000000000000004">
      <c r="O11806" s="1703"/>
      <c r="V11806" s="1703"/>
      <c r="X11806" s="1703"/>
    </row>
    <row r="11807" spans="15:24" x14ac:dyDescent="0.55000000000000004">
      <c r="O11807" s="1703"/>
      <c r="V11807" s="1703"/>
      <c r="X11807" s="1703"/>
    </row>
    <row r="11808" spans="15:24" x14ac:dyDescent="0.55000000000000004">
      <c r="O11808" s="1703"/>
      <c r="V11808" s="1703"/>
      <c r="X11808" s="1703"/>
    </row>
    <row r="11809" spans="15:24" x14ac:dyDescent="0.55000000000000004">
      <c r="O11809" s="1703"/>
      <c r="V11809" s="1703"/>
      <c r="X11809" s="1703"/>
    </row>
    <row r="11810" spans="15:24" x14ac:dyDescent="0.55000000000000004">
      <c r="O11810" s="1703"/>
      <c r="V11810" s="1703"/>
      <c r="X11810" s="1703"/>
    </row>
    <row r="11811" spans="15:24" x14ac:dyDescent="0.55000000000000004">
      <c r="O11811" s="1703"/>
      <c r="V11811" s="1703"/>
      <c r="X11811" s="1703"/>
    </row>
    <row r="11812" spans="15:24" x14ac:dyDescent="0.55000000000000004">
      <c r="O11812" s="1703"/>
      <c r="V11812" s="1703"/>
      <c r="X11812" s="1703"/>
    </row>
    <row r="11813" spans="15:24" x14ac:dyDescent="0.55000000000000004">
      <c r="O11813" s="1703"/>
      <c r="V11813" s="1703"/>
      <c r="X11813" s="1703"/>
    </row>
    <row r="11814" spans="15:24" x14ac:dyDescent="0.55000000000000004">
      <c r="O11814" s="1703"/>
      <c r="V11814" s="1703"/>
      <c r="X11814" s="1703"/>
    </row>
    <row r="11815" spans="15:24" x14ac:dyDescent="0.55000000000000004">
      <c r="O11815" s="1703"/>
      <c r="V11815" s="1703"/>
      <c r="X11815" s="1703"/>
    </row>
    <row r="11816" spans="15:24" x14ac:dyDescent="0.55000000000000004">
      <c r="O11816" s="1703"/>
      <c r="V11816" s="1703"/>
      <c r="X11816" s="1703"/>
    </row>
    <row r="11817" spans="15:24" x14ac:dyDescent="0.55000000000000004">
      <c r="O11817" s="1703"/>
      <c r="V11817" s="1703"/>
      <c r="X11817" s="1703"/>
    </row>
    <row r="11818" spans="15:24" x14ac:dyDescent="0.55000000000000004">
      <c r="O11818" s="1703"/>
      <c r="V11818" s="1703"/>
      <c r="X11818" s="1703"/>
    </row>
    <row r="11819" spans="15:24" x14ac:dyDescent="0.55000000000000004">
      <c r="O11819" s="1703"/>
      <c r="V11819" s="1703"/>
      <c r="X11819" s="1703"/>
    </row>
    <row r="11820" spans="15:24" x14ac:dyDescent="0.55000000000000004">
      <c r="O11820" s="1703"/>
      <c r="V11820" s="1703"/>
      <c r="X11820" s="1703"/>
    </row>
    <row r="11821" spans="15:24" x14ac:dyDescent="0.55000000000000004">
      <c r="O11821" s="1703"/>
      <c r="V11821" s="1703"/>
      <c r="X11821" s="1703"/>
    </row>
    <row r="11822" spans="15:24" x14ac:dyDescent="0.55000000000000004">
      <c r="O11822" s="1703"/>
      <c r="V11822" s="1703"/>
      <c r="X11822" s="1703"/>
    </row>
    <row r="11823" spans="15:24" x14ac:dyDescent="0.55000000000000004">
      <c r="O11823" s="1703"/>
      <c r="V11823" s="1703"/>
      <c r="X11823" s="1703"/>
    </row>
    <row r="11824" spans="15:24" x14ac:dyDescent="0.55000000000000004">
      <c r="O11824" s="1703"/>
      <c r="V11824" s="1703"/>
      <c r="X11824" s="1703"/>
    </row>
    <row r="11825" spans="15:24" x14ac:dyDescent="0.55000000000000004">
      <c r="O11825" s="1703"/>
      <c r="V11825" s="1703"/>
      <c r="X11825" s="1703"/>
    </row>
    <row r="11826" spans="15:24" x14ac:dyDescent="0.55000000000000004">
      <c r="O11826" s="1703"/>
      <c r="V11826" s="1703"/>
      <c r="X11826" s="1703"/>
    </row>
    <row r="11827" spans="15:24" x14ac:dyDescent="0.55000000000000004">
      <c r="O11827" s="1703"/>
      <c r="V11827" s="1703"/>
      <c r="X11827" s="1703"/>
    </row>
    <row r="11828" spans="15:24" x14ac:dyDescent="0.55000000000000004">
      <c r="O11828" s="1703"/>
      <c r="V11828" s="1703"/>
      <c r="X11828" s="1703"/>
    </row>
    <row r="11829" spans="15:24" x14ac:dyDescent="0.55000000000000004">
      <c r="O11829" s="1703"/>
      <c r="V11829" s="1703"/>
      <c r="X11829" s="1703"/>
    </row>
    <row r="11830" spans="15:24" x14ac:dyDescent="0.55000000000000004">
      <c r="O11830" s="1703"/>
      <c r="V11830" s="1703"/>
      <c r="X11830" s="1703"/>
    </row>
    <row r="11831" spans="15:24" x14ac:dyDescent="0.55000000000000004">
      <c r="O11831" s="1703"/>
      <c r="V11831" s="1703"/>
      <c r="X11831" s="1703"/>
    </row>
    <row r="11832" spans="15:24" x14ac:dyDescent="0.55000000000000004">
      <c r="O11832" s="1703"/>
      <c r="V11832" s="1703"/>
      <c r="X11832" s="1703"/>
    </row>
    <row r="11833" spans="15:24" x14ac:dyDescent="0.55000000000000004">
      <c r="O11833" s="1703"/>
      <c r="V11833" s="1703"/>
      <c r="X11833" s="1703"/>
    </row>
    <row r="11834" spans="15:24" x14ac:dyDescent="0.55000000000000004">
      <c r="O11834" s="1703"/>
      <c r="V11834" s="1703"/>
      <c r="X11834" s="1703"/>
    </row>
    <row r="11835" spans="15:24" x14ac:dyDescent="0.55000000000000004">
      <c r="O11835" s="1703"/>
      <c r="V11835" s="1703"/>
      <c r="X11835" s="1703"/>
    </row>
    <row r="11836" spans="15:24" x14ac:dyDescent="0.55000000000000004">
      <c r="O11836" s="1703"/>
      <c r="V11836" s="1703"/>
      <c r="X11836" s="1703"/>
    </row>
    <row r="11837" spans="15:24" x14ac:dyDescent="0.55000000000000004">
      <c r="O11837" s="1703"/>
      <c r="V11837" s="1703"/>
      <c r="X11837" s="1703"/>
    </row>
    <row r="11838" spans="15:24" x14ac:dyDescent="0.55000000000000004">
      <c r="O11838" s="1703"/>
      <c r="V11838" s="1703"/>
      <c r="X11838" s="1703"/>
    </row>
    <row r="11839" spans="15:24" x14ac:dyDescent="0.55000000000000004">
      <c r="O11839" s="1703"/>
      <c r="V11839" s="1703"/>
      <c r="X11839" s="1703"/>
    </row>
    <row r="11840" spans="15:24" x14ac:dyDescent="0.55000000000000004">
      <c r="O11840" s="1703"/>
      <c r="V11840" s="1703"/>
      <c r="X11840" s="1703"/>
    </row>
    <row r="11841" spans="15:24" x14ac:dyDescent="0.55000000000000004">
      <c r="O11841" s="1703"/>
      <c r="V11841" s="1703"/>
      <c r="X11841" s="1703"/>
    </row>
    <row r="11842" spans="15:24" x14ac:dyDescent="0.55000000000000004">
      <c r="O11842" s="1703"/>
      <c r="V11842" s="1703"/>
      <c r="X11842" s="1703"/>
    </row>
    <row r="11843" spans="15:24" x14ac:dyDescent="0.55000000000000004">
      <c r="O11843" s="1703"/>
      <c r="V11843" s="1703"/>
      <c r="X11843" s="1703"/>
    </row>
    <row r="11844" spans="15:24" x14ac:dyDescent="0.55000000000000004">
      <c r="O11844" s="1703"/>
      <c r="V11844" s="1703"/>
      <c r="X11844" s="1703"/>
    </row>
    <row r="11845" spans="15:24" x14ac:dyDescent="0.55000000000000004">
      <c r="O11845" s="1703"/>
      <c r="V11845" s="1703"/>
      <c r="X11845" s="1703"/>
    </row>
    <row r="11846" spans="15:24" x14ac:dyDescent="0.55000000000000004">
      <c r="O11846" s="1703"/>
      <c r="V11846" s="1703"/>
      <c r="X11846" s="1703"/>
    </row>
    <row r="11847" spans="15:24" x14ac:dyDescent="0.55000000000000004">
      <c r="O11847" s="1703"/>
      <c r="V11847" s="1703"/>
      <c r="X11847" s="1703"/>
    </row>
    <row r="11848" spans="15:24" x14ac:dyDescent="0.55000000000000004">
      <c r="O11848" s="1703"/>
      <c r="V11848" s="1703"/>
      <c r="X11848" s="1703"/>
    </row>
    <row r="11849" spans="15:24" x14ac:dyDescent="0.55000000000000004">
      <c r="O11849" s="1703"/>
      <c r="V11849" s="1703"/>
      <c r="X11849" s="1703"/>
    </row>
    <row r="11850" spans="15:24" x14ac:dyDescent="0.55000000000000004">
      <c r="O11850" s="1703"/>
      <c r="V11850" s="1703"/>
      <c r="X11850" s="1703"/>
    </row>
    <row r="11851" spans="15:24" x14ac:dyDescent="0.55000000000000004">
      <c r="O11851" s="1703"/>
      <c r="V11851" s="1703"/>
      <c r="X11851" s="1703"/>
    </row>
    <row r="11852" spans="15:24" x14ac:dyDescent="0.55000000000000004">
      <c r="O11852" s="1703"/>
      <c r="V11852" s="1703"/>
      <c r="X11852" s="1703"/>
    </row>
    <row r="11853" spans="15:24" x14ac:dyDescent="0.55000000000000004">
      <c r="O11853" s="1703"/>
      <c r="V11853" s="1703"/>
      <c r="X11853" s="1703"/>
    </row>
    <row r="11854" spans="15:24" x14ac:dyDescent="0.55000000000000004">
      <c r="O11854" s="1703"/>
      <c r="V11854" s="1703"/>
      <c r="X11854" s="1703"/>
    </row>
    <row r="11855" spans="15:24" x14ac:dyDescent="0.55000000000000004">
      <c r="O11855" s="1703"/>
      <c r="V11855" s="1703"/>
      <c r="X11855" s="1703"/>
    </row>
    <row r="11856" spans="15:24" x14ac:dyDescent="0.55000000000000004">
      <c r="O11856" s="1703"/>
      <c r="V11856" s="1703"/>
      <c r="X11856" s="1703"/>
    </row>
    <row r="11857" spans="15:24" x14ac:dyDescent="0.55000000000000004">
      <c r="O11857" s="1703"/>
      <c r="V11857" s="1703"/>
      <c r="X11857" s="1703"/>
    </row>
    <row r="11858" spans="15:24" x14ac:dyDescent="0.55000000000000004">
      <c r="O11858" s="1703"/>
      <c r="V11858" s="1703"/>
      <c r="X11858" s="1703"/>
    </row>
    <row r="11859" spans="15:24" x14ac:dyDescent="0.55000000000000004">
      <c r="O11859" s="1703"/>
      <c r="V11859" s="1703"/>
      <c r="X11859" s="1703"/>
    </row>
    <row r="11860" spans="15:24" x14ac:dyDescent="0.55000000000000004">
      <c r="O11860" s="1703"/>
      <c r="V11860" s="1703"/>
      <c r="X11860" s="1703"/>
    </row>
    <row r="11861" spans="15:24" x14ac:dyDescent="0.55000000000000004">
      <c r="O11861" s="1703"/>
      <c r="V11861" s="1703"/>
      <c r="X11861" s="1703"/>
    </row>
    <row r="11862" spans="15:24" x14ac:dyDescent="0.55000000000000004">
      <c r="O11862" s="1703"/>
      <c r="V11862" s="1703"/>
      <c r="X11862" s="1703"/>
    </row>
    <row r="11863" spans="15:24" x14ac:dyDescent="0.55000000000000004">
      <c r="O11863" s="1703"/>
      <c r="V11863" s="1703"/>
      <c r="X11863" s="1703"/>
    </row>
    <row r="11864" spans="15:24" x14ac:dyDescent="0.55000000000000004">
      <c r="O11864" s="1703"/>
      <c r="V11864" s="1703"/>
      <c r="X11864" s="1703"/>
    </row>
    <row r="11865" spans="15:24" x14ac:dyDescent="0.55000000000000004">
      <c r="O11865" s="1703"/>
      <c r="V11865" s="1703"/>
      <c r="X11865" s="1703"/>
    </row>
    <row r="11866" spans="15:24" x14ac:dyDescent="0.55000000000000004">
      <c r="O11866" s="1703"/>
      <c r="V11866" s="1703"/>
      <c r="X11866" s="1703"/>
    </row>
    <row r="11867" spans="15:24" x14ac:dyDescent="0.55000000000000004">
      <c r="O11867" s="1703"/>
      <c r="V11867" s="1703"/>
      <c r="X11867" s="1703"/>
    </row>
    <row r="11868" spans="15:24" x14ac:dyDescent="0.55000000000000004">
      <c r="O11868" s="1703"/>
      <c r="V11868" s="1703"/>
      <c r="X11868" s="1703"/>
    </row>
    <row r="11869" spans="15:24" x14ac:dyDescent="0.55000000000000004">
      <c r="O11869" s="1703"/>
      <c r="V11869" s="1703"/>
      <c r="X11869" s="1703"/>
    </row>
    <row r="11870" spans="15:24" x14ac:dyDescent="0.55000000000000004">
      <c r="O11870" s="1703"/>
      <c r="V11870" s="1703"/>
      <c r="X11870" s="1703"/>
    </row>
    <row r="11871" spans="15:24" x14ac:dyDescent="0.55000000000000004">
      <c r="O11871" s="1703"/>
      <c r="V11871" s="1703"/>
      <c r="X11871" s="1703"/>
    </row>
    <row r="11872" spans="15:24" x14ac:dyDescent="0.55000000000000004">
      <c r="O11872" s="1703"/>
      <c r="V11872" s="1703"/>
      <c r="X11872" s="1703"/>
    </row>
    <row r="11873" spans="15:24" x14ac:dyDescent="0.55000000000000004">
      <c r="O11873" s="1703"/>
      <c r="V11873" s="1703"/>
      <c r="X11873" s="1703"/>
    </row>
    <row r="11874" spans="15:24" x14ac:dyDescent="0.55000000000000004">
      <c r="O11874" s="1703"/>
      <c r="V11874" s="1703"/>
      <c r="X11874" s="1703"/>
    </row>
    <row r="11875" spans="15:24" x14ac:dyDescent="0.55000000000000004">
      <c r="O11875" s="1703"/>
      <c r="V11875" s="1703"/>
      <c r="X11875" s="1703"/>
    </row>
    <row r="11876" spans="15:24" x14ac:dyDescent="0.55000000000000004">
      <c r="O11876" s="1703"/>
      <c r="V11876" s="1703"/>
      <c r="X11876" s="1703"/>
    </row>
    <row r="11877" spans="15:24" x14ac:dyDescent="0.55000000000000004">
      <c r="O11877" s="1703"/>
      <c r="V11877" s="1703"/>
      <c r="X11877" s="1703"/>
    </row>
    <row r="11878" spans="15:24" x14ac:dyDescent="0.55000000000000004">
      <c r="O11878" s="1703"/>
      <c r="V11878" s="1703"/>
      <c r="X11878" s="1703"/>
    </row>
    <row r="11879" spans="15:24" x14ac:dyDescent="0.55000000000000004">
      <c r="O11879" s="1703"/>
      <c r="V11879" s="1703"/>
      <c r="X11879" s="1703"/>
    </row>
    <row r="11880" spans="15:24" x14ac:dyDescent="0.55000000000000004">
      <c r="O11880" s="1703"/>
      <c r="V11880" s="1703"/>
      <c r="X11880" s="1703"/>
    </row>
    <row r="11881" spans="15:24" x14ac:dyDescent="0.55000000000000004">
      <c r="O11881" s="1703"/>
      <c r="V11881" s="1703"/>
      <c r="X11881" s="1703"/>
    </row>
    <row r="11882" spans="15:24" x14ac:dyDescent="0.55000000000000004">
      <c r="O11882" s="1703"/>
      <c r="V11882" s="1703"/>
      <c r="X11882" s="1703"/>
    </row>
    <row r="11883" spans="15:24" x14ac:dyDescent="0.55000000000000004">
      <c r="O11883" s="1703"/>
      <c r="V11883" s="1703"/>
      <c r="X11883" s="1703"/>
    </row>
    <row r="11884" spans="15:24" x14ac:dyDescent="0.55000000000000004">
      <c r="O11884" s="1703"/>
      <c r="V11884" s="1703"/>
      <c r="X11884" s="1703"/>
    </row>
    <row r="11885" spans="15:24" x14ac:dyDescent="0.55000000000000004">
      <c r="O11885" s="1703"/>
      <c r="V11885" s="1703"/>
      <c r="X11885" s="1703"/>
    </row>
    <row r="11886" spans="15:24" x14ac:dyDescent="0.55000000000000004">
      <c r="O11886" s="1703"/>
      <c r="V11886" s="1703"/>
      <c r="X11886" s="1703"/>
    </row>
    <row r="11887" spans="15:24" x14ac:dyDescent="0.55000000000000004">
      <c r="O11887" s="1703"/>
      <c r="V11887" s="1703"/>
      <c r="X11887" s="1703"/>
    </row>
    <row r="11888" spans="15:24" x14ac:dyDescent="0.55000000000000004">
      <c r="O11888" s="1703"/>
      <c r="V11888" s="1703"/>
      <c r="X11888" s="1703"/>
    </row>
    <row r="11889" spans="15:24" x14ac:dyDescent="0.55000000000000004">
      <c r="O11889" s="1703"/>
      <c r="V11889" s="1703"/>
      <c r="X11889" s="1703"/>
    </row>
    <row r="11890" spans="15:24" x14ac:dyDescent="0.55000000000000004">
      <c r="O11890" s="1703"/>
      <c r="V11890" s="1703"/>
      <c r="X11890" s="1703"/>
    </row>
    <row r="11891" spans="15:24" x14ac:dyDescent="0.55000000000000004">
      <c r="O11891" s="1703"/>
      <c r="V11891" s="1703"/>
      <c r="X11891" s="1703"/>
    </row>
    <row r="11892" spans="15:24" x14ac:dyDescent="0.55000000000000004">
      <c r="O11892" s="1703"/>
      <c r="V11892" s="1703"/>
      <c r="X11892" s="1703"/>
    </row>
    <row r="11893" spans="15:24" x14ac:dyDescent="0.55000000000000004">
      <c r="O11893" s="1703"/>
      <c r="V11893" s="1703"/>
      <c r="X11893" s="1703"/>
    </row>
    <row r="11894" spans="15:24" x14ac:dyDescent="0.55000000000000004">
      <c r="O11894" s="1703"/>
      <c r="V11894" s="1703"/>
      <c r="X11894" s="1703"/>
    </row>
    <row r="11895" spans="15:24" x14ac:dyDescent="0.55000000000000004">
      <c r="O11895" s="1703"/>
      <c r="V11895" s="1703"/>
      <c r="X11895" s="1703"/>
    </row>
    <row r="11896" spans="15:24" x14ac:dyDescent="0.55000000000000004">
      <c r="O11896" s="1703"/>
      <c r="V11896" s="1703"/>
      <c r="X11896" s="1703"/>
    </row>
    <row r="11897" spans="15:24" x14ac:dyDescent="0.55000000000000004">
      <c r="O11897" s="1703"/>
      <c r="V11897" s="1703"/>
      <c r="X11897" s="1703"/>
    </row>
    <row r="11898" spans="15:24" x14ac:dyDescent="0.55000000000000004">
      <c r="O11898" s="1703"/>
      <c r="V11898" s="1703"/>
      <c r="X11898" s="1703"/>
    </row>
    <row r="11899" spans="15:24" x14ac:dyDescent="0.55000000000000004">
      <c r="O11899" s="1703"/>
      <c r="V11899" s="1703"/>
      <c r="X11899" s="1703"/>
    </row>
    <row r="11900" spans="15:24" x14ac:dyDescent="0.55000000000000004">
      <c r="O11900" s="1703"/>
      <c r="V11900" s="1703"/>
      <c r="X11900" s="1703"/>
    </row>
    <row r="11901" spans="15:24" x14ac:dyDescent="0.55000000000000004">
      <c r="O11901" s="1703"/>
      <c r="V11901" s="1703"/>
      <c r="X11901" s="1703"/>
    </row>
    <row r="11902" spans="15:24" x14ac:dyDescent="0.55000000000000004">
      <c r="O11902" s="1703"/>
      <c r="V11902" s="1703"/>
      <c r="X11902" s="1703"/>
    </row>
    <row r="11903" spans="15:24" x14ac:dyDescent="0.55000000000000004">
      <c r="O11903" s="1703"/>
      <c r="V11903" s="1703"/>
      <c r="X11903" s="1703"/>
    </row>
    <row r="11904" spans="15:24" x14ac:dyDescent="0.55000000000000004">
      <c r="O11904" s="1703"/>
      <c r="V11904" s="1703"/>
      <c r="X11904" s="1703"/>
    </row>
    <row r="11905" spans="15:24" x14ac:dyDescent="0.55000000000000004">
      <c r="O11905" s="1703"/>
      <c r="V11905" s="1703"/>
      <c r="X11905" s="1703"/>
    </row>
    <row r="11906" spans="15:24" x14ac:dyDescent="0.55000000000000004">
      <c r="O11906" s="1703"/>
      <c r="V11906" s="1703"/>
      <c r="X11906" s="1703"/>
    </row>
    <row r="11907" spans="15:24" x14ac:dyDescent="0.55000000000000004">
      <c r="O11907" s="1703"/>
      <c r="V11907" s="1703"/>
      <c r="X11907" s="1703"/>
    </row>
    <row r="11908" spans="15:24" x14ac:dyDescent="0.55000000000000004">
      <c r="O11908" s="1703"/>
      <c r="V11908" s="1703"/>
      <c r="X11908" s="1703"/>
    </row>
    <row r="11909" spans="15:24" x14ac:dyDescent="0.55000000000000004">
      <c r="O11909" s="1703"/>
      <c r="V11909" s="1703"/>
      <c r="X11909" s="1703"/>
    </row>
    <row r="11910" spans="15:24" x14ac:dyDescent="0.55000000000000004">
      <c r="O11910" s="1703"/>
      <c r="V11910" s="1703"/>
      <c r="X11910" s="1703"/>
    </row>
    <row r="11911" spans="15:24" x14ac:dyDescent="0.55000000000000004">
      <c r="O11911" s="1703"/>
      <c r="V11911" s="1703"/>
      <c r="X11911" s="1703"/>
    </row>
    <row r="11912" spans="15:24" x14ac:dyDescent="0.55000000000000004">
      <c r="O11912" s="1703"/>
      <c r="V11912" s="1703"/>
      <c r="X11912" s="1703"/>
    </row>
    <row r="11913" spans="15:24" x14ac:dyDescent="0.55000000000000004">
      <c r="O11913" s="1703"/>
      <c r="V11913" s="1703"/>
      <c r="X11913" s="1703"/>
    </row>
    <row r="11914" spans="15:24" x14ac:dyDescent="0.55000000000000004">
      <c r="O11914" s="1703"/>
      <c r="V11914" s="1703"/>
      <c r="X11914" s="1703"/>
    </row>
    <row r="11915" spans="15:24" x14ac:dyDescent="0.55000000000000004">
      <c r="O11915" s="1703"/>
      <c r="V11915" s="1703"/>
      <c r="X11915" s="1703"/>
    </row>
    <row r="11916" spans="15:24" x14ac:dyDescent="0.55000000000000004">
      <c r="O11916" s="1703"/>
      <c r="V11916" s="1703"/>
      <c r="X11916" s="1703"/>
    </row>
    <row r="11917" spans="15:24" x14ac:dyDescent="0.55000000000000004">
      <c r="O11917" s="1703"/>
      <c r="V11917" s="1703"/>
      <c r="X11917" s="1703"/>
    </row>
    <row r="11918" spans="15:24" x14ac:dyDescent="0.55000000000000004">
      <c r="O11918" s="1703"/>
      <c r="V11918" s="1703"/>
      <c r="X11918" s="1703"/>
    </row>
    <row r="11919" spans="15:24" x14ac:dyDescent="0.55000000000000004">
      <c r="O11919" s="1703"/>
      <c r="V11919" s="1703"/>
      <c r="X11919" s="1703"/>
    </row>
    <row r="11920" spans="15:24" x14ac:dyDescent="0.55000000000000004">
      <c r="O11920" s="1703"/>
      <c r="V11920" s="1703"/>
      <c r="X11920" s="1703"/>
    </row>
    <row r="11921" spans="15:24" x14ac:dyDescent="0.55000000000000004">
      <c r="O11921" s="1703"/>
      <c r="V11921" s="1703"/>
      <c r="X11921" s="1703"/>
    </row>
    <row r="11922" spans="15:24" x14ac:dyDescent="0.55000000000000004">
      <c r="O11922" s="1703"/>
      <c r="V11922" s="1703"/>
      <c r="X11922" s="1703"/>
    </row>
    <row r="11923" spans="15:24" x14ac:dyDescent="0.55000000000000004">
      <c r="O11923" s="1703"/>
      <c r="V11923" s="1703"/>
      <c r="X11923" s="1703"/>
    </row>
    <row r="11924" spans="15:24" x14ac:dyDescent="0.55000000000000004">
      <c r="O11924" s="1703"/>
      <c r="V11924" s="1703"/>
      <c r="X11924" s="1703"/>
    </row>
    <row r="11925" spans="15:24" x14ac:dyDescent="0.55000000000000004">
      <c r="O11925" s="1703"/>
      <c r="V11925" s="1703"/>
      <c r="X11925" s="1703"/>
    </row>
    <row r="11926" spans="15:24" x14ac:dyDescent="0.55000000000000004">
      <c r="O11926" s="1703"/>
      <c r="V11926" s="1703"/>
      <c r="X11926" s="1703"/>
    </row>
    <row r="11927" spans="15:24" x14ac:dyDescent="0.55000000000000004">
      <c r="O11927" s="1703"/>
      <c r="V11927" s="1703"/>
      <c r="X11927" s="1703"/>
    </row>
    <row r="11928" spans="15:24" x14ac:dyDescent="0.55000000000000004">
      <c r="O11928" s="1703"/>
      <c r="V11928" s="1703"/>
      <c r="X11928" s="1703"/>
    </row>
    <row r="11929" spans="15:24" x14ac:dyDescent="0.55000000000000004">
      <c r="O11929" s="1703"/>
      <c r="V11929" s="1703"/>
      <c r="X11929" s="1703"/>
    </row>
    <row r="11930" spans="15:24" x14ac:dyDescent="0.55000000000000004">
      <c r="O11930" s="1703"/>
      <c r="V11930" s="1703"/>
      <c r="X11930" s="1703"/>
    </row>
    <row r="11931" spans="15:24" x14ac:dyDescent="0.55000000000000004">
      <c r="O11931" s="1703"/>
      <c r="V11931" s="1703"/>
      <c r="X11931" s="1703"/>
    </row>
    <row r="11932" spans="15:24" x14ac:dyDescent="0.55000000000000004">
      <c r="O11932" s="1703"/>
      <c r="V11932" s="1703"/>
      <c r="X11932" s="1703"/>
    </row>
    <row r="11933" spans="15:24" x14ac:dyDescent="0.55000000000000004">
      <c r="O11933" s="1703"/>
      <c r="V11933" s="1703"/>
      <c r="X11933" s="1703"/>
    </row>
    <row r="11934" spans="15:24" x14ac:dyDescent="0.55000000000000004">
      <c r="O11934" s="1703"/>
      <c r="V11934" s="1703"/>
      <c r="X11934" s="1703"/>
    </row>
    <row r="11935" spans="15:24" x14ac:dyDescent="0.55000000000000004">
      <c r="O11935" s="1703"/>
      <c r="V11935" s="1703"/>
      <c r="X11935" s="1703"/>
    </row>
    <row r="11936" spans="15:24" x14ac:dyDescent="0.55000000000000004">
      <c r="O11936" s="1703"/>
      <c r="V11936" s="1703"/>
      <c r="X11936" s="1703"/>
    </row>
    <row r="11937" spans="15:24" x14ac:dyDescent="0.55000000000000004">
      <c r="O11937" s="1703"/>
      <c r="V11937" s="1703"/>
      <c r="X11937" s="1703"/>
    </row>
    <row r="11938" spans="15:24" x14ac:dyDescent="0.55000000000000004">
      <c r="O11938" s="1703"/>
      <c r="V11938" s="1703"/>
      <c r="X11938" s="1703"/>
    </row>
    <row r="11939" spans="15:24" x14ac:dyDescent="0.55000000000000004">
      <c r="O11939" s="1703"/>
      <c r="V11939" s="1703"/>
      <c r="X11939" s="1703"/>
    </row>
    <row r="11940" spans="15:24" x14ac:dyDescent="0.55000000000000004">
      <c r="O11940" s="1703"/>
      <c r="V11940" s="1703"/>
      <c r="X11940" s="1703"/>
    </row>
    <row r="11941" spans="15:24" x14ac:dyDescent="0.55000000000000004">
      <c r="O11941" s="1703"/>
      <c r="V11941" s="1703"/>
      <c r="X11941" s="1703"/>
    </row>
    <row r="11942" spans="15:24" x14ac:dyDescent="0.55000000000000004">
      <c r="O11942" s="1703"/>
      <c r="V11942" s="1703"/>
      <c r="X11942" s="1703"/>
    </row>
    <row r="11943" spans="15:24" x14ac:dyDescent="0.55000000000000004">
      <c r="O11943" s="1703"/>
      <c r="V11943" s="1703"/>
      <c r="X11943" s="1703"/>
    </row>
    <row r="11944" spans="15:24" x14ac:dyDescent="0.55000000000000004">
      <c r="O11944" s="1703"/>
      <c r="V11944" s="1703"/>
      <c r="X11944" s="1703"/>
    </row>
    <row r="11945" spans="15:24" x14ac:dyDescent="0.55000000000000004">
      <c r="O11945" s="1703"/>
      <c r="V11945" s="1703"/>
      <c r="X11945" s="1703"/>
    </row>
    <row r="11946" spans="15:24" x14ac:dyDescent="0.55000000000000004">
      <c r="O11946" s="1703"/>
      <c r="V11946" s="1703"/>
      <c r="X11946" s="1703"/>
    </row>
    <row r="11947" spans="15:24" x14ac:dyDescent="0.55000000000000004">
      <c r="O11947" s="1703"/>
      <c r="V11947" s="1703"/>
      <c r="X11947" s="1703"/>
    </row>
    <row r="11948" spans="15:24" x14ac:dyDescent="0.55000000000000004">
      <c r="O11948" s="1703"/>
      <c r="V11948" s="1703"/>
      <c r="X11948" s="1703"/>
    </row>
    <row r="11949" spans="15:24" x14ac:dyDescent="0.55000000000000004">
      <c r="O11949" s="1703"/>
      <c r="V11949" s="1703"/>
      <c r="X11949" s="1703"/>
    </row>
    <row r="11950" spans="15:24" x14ac:dyDescent="0.55000000000000004">
      <c r="O11950" s="1703"/>
      <c r="V11950" s="1703"/>
      <c r="X11950" s="1703"/>
    </row>
    <row r="11951" spans="15:24" x14ac:dyDescent="0.55000000000000004">
      <c r="O11951" s="1703"/>
      <c r="V11951" s="1703"/>
      <c r="X11951" s="1703"/>
    </row>
    <row r="11952" spans="15:24" x14ac:dyDescent="0.55000000000000004">
      <c r="O11952" s="1703"/>
      <c r="V11952" s="1703"/>
      <c r="X11952" s="1703"/>
    </row>
    <row r="11953" spans="15:24" x14ac:dyDescent="0.55000000000000004">
      <c r="O11953" s="1703"/>
      <c r="V11953" s="1703"/>
      <c r="X11953" s="1703"/>
    </row>
    <row r="11954" spans="15:24" x14ac:dyDescent="0.55000000000000004">
      <c r="O11954" s="1703"/>
      <c r="V11954" s="1703"/>
      <c r="X11954" s="1703"/>
    </row>
    <row r="11955" spans="15:24" x14ac:dyDescent="0.55000000000000004">
      <c r="O11955" s="1703"/>
      <c r="V11955" s="1703"/>
      <c r="X11955" s="1703"/>
    </row>
    <row r="11956" spans="15:24" x14ac:dyDescent="0.55000000000000004">
      <c r="O11956" s="1703"/>
      <c r="V11956" s="1703"/>
      <c r="X11956" s="1703"/>
    </row>
    <row r="11957" spans="15:24" x14ac:dyDescent="0.55000000000000004">
      <c r="O11957" s="1703"/>
      <c r="V11957" s="1703"/>
      <c r="X11957" s="1703"/>
    </row>
    <row r="11958" spans="15:24" x14ac:dyDescent="0.55000000000000004">
      <c r="O11958" s="1703"/>
      <c r="V11958" s="1703"/>
      <c r="X11958" s="1703"/>
    </row>
    <row r="11959" spans="15:24" x14ac:dyDescent="0.55000000000000004">
      <c r="O11959" s="1703"/>
      <c r="V11959" s="1703"/>
      <c r="X11959" s="1703"/>
    </row>
    <row r="11960" spans="15:24" x14ac:dyDescent="0.55000000000000004">
      <c r="O11960" s="1703"/>
      <c r="V11960" s="1703"/>
      <c r="X11960" s="1703"/>
    </row>
    <row r="11961" spans="15:24" x14ac:dyDescent="0.55000000000000004">
      <c r="O11961" s="1703"/>
      <c r="V11961" s="1703"/>
      <c r="X11961" s="1703"/>
    </row>
    <row r="11962" spans="15:24" x14ac:dyDescent="0.55000000000000004">
      <c r="O11962" s="1703"/>
      <c r="V11962" s="1703"/>
      <c r="X11962" s="1703"/>
    </row>
    <row r="11963" spans="15:24" x14ac:dyDescent="0.55000000000000004">
      <c r="O11963" s="1703"/>
      <c r="V11963" s="1703"/>
      <c r="X11963" s="1703"/>
    </row>
    <row r="11964" spans="15:24" x14ac:dyDescent="0.55000000000000004">
      <c r="O11964" s="1703"/>
      <c r="V11964" s="1703"/>
      <c r="X11964" s="1703"/>
    </row>
    <row r="11965" spans="15:24" x14ac:dyDescent="0.55000000000000004">
      <c r="O11965" s="1703"/>
      <c r="V11965" s="1703"/>
      <c r="X11965" s="1703"/>
    </row>
    <row r="11966" spans="15:24" x14ac:dyDescent="0.55000000000000004">
      <c r="O11966" s="1703"/>
      <c r="V11966" s="1703"/>
      <c r="X11966" s="1703"/>
    </row>
    <row r="11967" spans="15:24" x14ac:dyDescent="0.55000000000000004">
      <c r="O11967" s="1703"/>
      <c r="V11967" s="1703"/>
      <c r="X11967" s="1703"/>
    </row>
    <row r="11968" spans="15:24" x14ac:dyDescent="0.55000000000000004">
      <c r="O11968" s="1703"/>
      <c r="V11968" s="1703"/>
      <c r="X11968" s="1703"/>
    </row>
    <row r="11969" spans="15:24" x14ac:dyDescent="0.55000000000000004">
      <c r="O11969" s="1703"/>
      <c r="V11969" s="1703"/>
      <c r="X11969" s="1703"/>
    </row>
    <row r="11970" spans="15:24" x14ac:dyDescent="0.55000000000000004">
      <c r="O11970" s="1703"/>
      <c r="V11970" s="1703"/>
      <c r="X11970" s="1703"/>
    </row>
    <row r="11971" spans="15:24" x14ac:dyDescent="0.55000000000000004">
      <c r="O11971" s="1703"/>
      <c r="V11971" s="1703"/>
      <c r="X11971" s="1703"/>
    </row>
    <row r="11972" spans="15:24" x14ac:dyDescent="0.55000000000000004">
      <c r="O11972" s="1703"/>
      <c r="V11972" s="1703"/>
      <c r="X11972" s="1703"/>
    </row>
    <row r="11973" spans="15:24" x14ac:dyDescent="0.55000000000000004">
      <c r="O11973" s="1703"/>
      <c r="V11973" s="1703"/>
      <c r="X11973" s="1703"/>
    </row>
    <row r="11974" spans="15:24" x14ac:dyDescent="0.55000000000000004">
      <c r="O11974" s="1703"/>
      <c r="V11974" s="1703"/>
      <c r="X11974" s="1703"/>
    </row>
    <row r="11975" spans="15:24" x14ac:dyDescent="0.55000000000000004">
      <c r="O11975" s="1703"/>
      <c r="V11975" s="1703"/>
      <c r="X11975" s="1703"/>
    </row>
    <row r="11976" spans="15:24" x14ac:dyDescent="0.55000000000000004">
      <c r="O11976" s="1703"/>
      <c r="V11976" s="1703"/>
      <c r="X11976" s="1703"/>
    </row>
    <row r="11977" spans="15:24" x14ac:dyDescent="0.55000000000000004">
      <c r="O11977" s="1703"/>
      <c r="V11977" s="1703"/>
      <c r="X11977" s="1703"/>
    </row>
    <row r="11978" spans="15:24" x14ac:dyDescent="0.55000000000000004">
      <c r="O11978" s="1703"/>
      <c r="V11978" s="1703"/>
      <c r="X11978" s="1703"/>
    </row>
    <row r="11979" spans="15:24" x14ac:dyDescent="0.55000000000000004">
      <c r="O11979" s="1703"/>
      <c r="V11979" s="1703"/>
      <c r="X11979" s="1703"/>
    </row>
    <row r="11980" spans="15:24" x14ac:dyDescent="0.55000000000000004">
      <c r="O11980" s="1703"/>
      <c r="V11980" s="1703"/>
      <c r="X11980" s="1703"/>
    </row>
    <row r="11981" spans="15:24" x14ac:dyDescent="0.55000000000000004">
      <c r="O11981" s="1703"/>
      <c r="V11981" s="1703"/>
      <c r="X11981" s="1703"/>
    </row>
    <row r="11982" spans="15:24" x14ac:dyDescent="0.55000000000000004">
      <c r="O11982" s="1703"/>
      <c r="V11982" s="1703"/>
      <c r="X11982" s="1703"/>
    </row>
    <row r="11983" spans="15:24" x14ac:dyDescent="0.55000000000000004">
      <c r="O11983" s="1703"/>
      <c r="V11983" s="1703"/>
      <c r="X11983" s="1703"/>
    </row>
    <row r="11984" spans="15:24" x14ac:dyDescent="0.55000000000000004">
      <c r="O11984" s="1703"/>
      <c r="V11984" s="1703"/>
      <c r="X11984" s="1703"/>
    </row>
    <row r="11985" spans="15:24" x14ac:dyDescent="0.55000000000000004">
      <c r="O11985" s="1703"/>
      <c r="V11985" s="1703"/>
      <c r="X11985" s="1703"/>
    </row>
    <row r="11986" spans="15:24" x14ac:dyDescent="0.55000000000000004">
      <c r="O11986" s="1703"/>
      <c r="V11986" s="1703"/>
      <c r="X11986" s="1703"/>
    </row>
    <row r="11987" spans="15:24" x14ac:dyDescent="0.55000000000000004">
      <c r="O11987" s="1703"/>
      <c r="V11987" s="1703"/>
      <c r="X11987" s="1703"/>
    </row>
    <row r="11988" spans="15:24" x14ac:dyDescent="0.55000000000000004">
      <c r="O11988" s="1703"/>
      <c r="V11988" s="1703"/>
      <c r="X11988" s="1703"/>
    </row>
    <row r="11989" spans="15:24" x14ac:dyDescent="0.55000000000000004">
      <c r="O11989" s="1703"/>
      <c r="V11989" s="1703"/>
      <c r="X11989" s="1703"/>
    </row>
    <row r="11990" spans="15:24" x14ac:dyDescent="0.55000000000000004">
      <c r="O11990" s="1703"/>
      <c r="V11990" s="1703"/>
      <c r="X11990" s="1703"/>
    </row>
    <row r="11991" spans="15:24" x14ac:dyDescent="0.55000000000000004">
      <c r="O11991" s="1703"/>
      <c r="V11991" s="1703"/>
      <c r="X11991" s="1703"/>
    </row>
    <row r="11992" spans="15:24" x14ac:dyDescent="0.55000000000000004">
      <c r="O11992" s="1703"/>
      <c r="V11992" s="1703"/>
      <c r="X11992" s="1703"/>
    </row>
    <row r="11993" spans="15:24" x14ac:dyDescent="0.55000000000000004">
      <c r="O11993" s="1703"/>
      <c r="V11993" s="1703"/>
      <c r="X11993" s="1703"/>
    </row>
    <row r="11994" spans="15:24" x14ac:dyDescent="0.55000000000000004">
      <c r="O11994" s="1703"/>
      <c r="V11994" s="1703"/>
      <c r="X11994" s="1703"/>
    </row>
    <row r="11995" spans="15:24" x14ac:dyDescent="0.55000000000000004">
      <c r="O11995" s="1703"/>
      <c r="V11995" s="1703"/>
      <c r="X11995" s="1703"/>
    </row>
    <row r="11996" spans="15:24" x14ac:dyDescent="0.55000000000000004">
      <c r="O11996" s="1703"/>
      <c r="V11996" s="1703"/>
      <c r="X11996" s="1703"/>
    </row>
    <row r="11997" spans="15:24" x14ac:dyDescent="0.55000000000000004">
      <c r="O11997" s="1703"/>
      <c r="V11997" s="1703"/>
      <c r="X11997" s="1703"/>
    </row>
    <row r="11998" spans="15:24" x14ac:dyDescent="0.55000000000000004">
      <c r="O11998" s="1703"/>
      <c r="V11998" s="1703"/>
      <c r="X11998" s="1703"/>
    </row>
    <row r="11999" spans="15:24" x14ac:dyDescent="0.55000000000000004">
      <c r="O11999" s="1703"/>
      <c r="V11999" s="1703"/>
      <c r="X11999" s="1703"/>
    </row>
    <row r="12000" spans="15:24" x14ac:dyDescent="0.55000000000000004">
      <c r="O12000" s="1703"/>
      <c r="V12000" s="1703"/>
      <c r="X12000" s="1703"/>
    </row>
    <row r="12001" spans="15:24" x14ac:dyDescent="0.55000000000000004">
      <c r="O12001" s="1703"/>
      <c r="V12001" s="1703"/>
      <c r="X12001" s="1703"/>
    </row>
    <row r="12002" spans="15:24" x14ac:dyDescent="0.55000000000000004">
      <c r="O12002" s="1703"/>
      <c r="V12002" s="1703"/>
      <c r="X12002" s="1703"/>
    </row>
    <row r="12003" spans="15:24" x14ac:dyDescent="0.55000000000000004">
      <c r="O12003" s="1703"/>
      <c r="V12003" s="1703"/>
      <c r="X12003" s="1703"/>
    </row>
    <row r="12004" spans="15:24" x14ac:dyDescent="0.55000000000000004">
      <c r="O12004" s="1703"/>
      <c r="V12004" s="1703"/>
      <c r="X12004" s="1703"/>
    </row>
    <row r="12005" spans="15:24" x14ac:dyDescent="0.55000000000000004">
      <c r="O12005" s="1703"/>
      <c r="V12005" s="1703"/>
      <c r="X12005" s="1703"/>
    </row>
    <row r="12006" spans="15:24" x14ac:dyDescent="0.55000000000000004">
      <c r="O12006" s="1703"/>
      <c r="V12006" s="1703"/>
      <c r="X12006" s="1703"/>
    </row>
    <row r="12007" spans="15:24" x14ac:dyDescent="0.55000000000000004">
      <c r="O12007" s="1703"/>
      <c r="V12007" s="1703"/>
      <c r="X12007" s="1703"/>
    </row>
    <row r="12008" spans="15:24" x14ac:dyDescent="0.55000000000000004">
      <c r="O12008" s="1703"/>
      <c r="V12008" s="1703"/>
      <c r="X12008" s="1703"/>
    </row>
    <row r="12009" spans="15:24" x14ac:dyDescent="0.55000000000000004">
      <c r="O12009" s="1703"/>
      <c r="V12009" s="1703"/>
      <c r="X12009" s="1703"/>
    </row>
    <row r="12010" spans="15:24" x14ac:dyDescent="0.55000000000000004">
      <c r="O12010" s="1703"/>
      <c r="V12010" s="1703"/>
      <c r="X12010" s="1703"/>
    </row>
    <row r="12011" spans="15:24" x14ac:dyDescent="0.55000000000000004">
      <c r="O12011" s="1703"/>
      <c r="V12011" s="1703"/>
      <c r="X12011" s="1703"/>
    </row>
    <row r="12012" spans="15:24" x14ac:dyDescent="0.55000000000000004">
      <c r="O12012" s="1703"/>
      <c r="V12012" s="1703"/>
      <c r="X12012" s="1703"/>
    </row>
    <row r="12013" spans="15:24" x14ac:dyDescent="0.55000000000000004">
      <c r="O12013" s="1703"/>
      <c r="V12013" s="1703"/>
      <c r="X12013" s="1703"/>
    </row>
    <row r="12014" spans="15:24" x14ac:dyDescent="0.55000000000000004">
      <c r="O12014" s="1703"/>
      <c r="V12014" s="1703"/>
      <c r="X12014" s="1703"/>
    </row>
    <row r="12015" spans="15:24" x14ac:dyDescent="0.55000000000000004">
      <c r="O12015" s="1703"/>
      <c r="V12015" s="1703"/>
      <c r="X12015" s="1703"/>
    </row>
    <row r="12016" spans="15:24" x14ac:dyDescent="0.55000000000000004">
      <c r="O12016" s="1703"/>
      <c r="V12016" s="1703"/>
      <c r="X12016" s="1703"/>
    </row>
    <row r="12017" spans="15:24" x14ac:dyDescent="0.55000000000000004">
      <c r="O12017" s="1703"/>
      <c r="V12017" s="1703"/>
      <c r="X12017" s="1703"/>
    </row>
    <row r="12018" spans="15:24" x14ac:dyDescent="0.55000000000000004">
      <c r="O12018" s="1703"/>
      <c r="V12018" s="1703"/>
      <c r="X12018" s="1703"/>
    </row>
    <row r="12019" spans="15:24" x14ac:dyDescent="0.55000000000000004">
      <c r="O12019" s="1703"/>
      <c r="V12019" s="1703"/>
      <c r="X12019" s="1703"/>
    </row>
    <row r="12020" spans="15:24" x14ac:dyDescent="0.55000000000000004">
      <c r="O12020" s="1703"/>
      <c r="V12020" s="1703"/>
      <c r="X12020" s="1703"/>
    </row>
    <row r="12021" spans="15:24" x14ac:dyDescent="0.55000000000000004">
      <c r="O12021" s="1703"/>
      <c r="V12021" s="1703"/>
      <c r="X12021" s="1703"/>
    </row>
    <row r="12022" spans="15:24" x14ac:dyDescent="0.55000000000000004">
      <c r="O12022" s="1703"/>
      <c r="V12022" s="1703"/>
      <c r="X12022" s="1703"/>
    </row>
    <row r="12023" spans="15:24" x14ac:dyDescent="0.55000000000000004">
      <c r="O12023" s="1703"/>
      <c r="V12023" s="1703"/>
      <c r="X12023" s="1703"/>
    </row>
    <row r="12024" spans="15:24" x14ac:dyDescent="0.55000000000000004">
      <c r="O12024" s="1703"/>
      <c r="V12024" s="1703"/>
      <c r="X12024" s="1703"/>
    </row>
    <row r="12025" spans="15:24" x14ac:dyDescent="0.55000000000000004">
      <c r="O12025" s="1703"/>
      <c r="V12025" s="1703"/>
      <c r="X12025" s="1703"/>
    </row>
    <row r="12026" spans="15:24" x14ac:dyDescent="0.55000000000000004">
      <c r="O12026" s="1703"/>
      <c r="V12026" s="1703"/>
      <c r="X12026" s="1703"/>
    </row>
    <row r="12027" spans="15:24" x14ac:dyDescent="0.55000000000000004">
      <c r="O12027" s="1703"/>
      <c r="V12027" s="1703"/>
      <c r="X12027" s="1703"/>
    </row>
    <row r="12028" spans="15:24" x14ac:dyDescent="0.55000000000000004">
      <c r="O12028" s="1703"/>
      <c r="V12028" s="1703"/>
      <c r="X12028" s="1703"/>
    </row>
    <row r="12029" spans="15:24" x14ac:dyDescent="0.55000000000000004">
      <c r="O12029" s="1703"/>
      <c r="V12029" s="1703"/>
      <c r="X12029" s="1703"/>
    </row>
    <row r="12030" spans="15:24" x14ac:dyDescent="0.55000000000000004">
      <c r="O12030" s="1703"/>
      <c r="V12030" s="1703"/>
      <c r="X12030" s="1703"/>
    </row>
    <row r="12031" spans="15:24" x14ac:dyDescent="0.55000000000000004">
      <c r="O12031" s="1703"/>
      <c r="V12031" s="1703"/>
      <c r="X12031" s="1703"/>
    </row>
    <row r="12032" spans="15:24" x14ac:dyDescent="0.55000000000000004">
      <c r="O12032" s="1703"/>
      <c r="V12032" s="1703"/>
      <c r="X12032" s="1703"/>
    </row>
    <row r="12033" spans="15:24" x14ac:dyDescent="0.55000000000000004">
      <c r="O12033" s="1703"/>
      <c r="V12033" s="1703"/>
      <c r="X12033" s="1703"/>
    </row>
    <row r="12034" spans="15:24" x14ac:dyDescent="0.55000000000000004">
      <c r="O12034" s="1703"/>
      <c r="V12034" s="1703"/>
      <c r="X12034" s="1703"/>
    </row>
    <row r="12035" spans="15:24" x14ac:dyDescent="0.55000000000000004">
      <c r="O12035" s="1703"/>
      <c r="V12035" s="1703"/>
      <c r="X12035" s="1703"/>
    </row>
    <row r="12036" spans="15:24" x14ac:dyDescent="0.55000000000000004">
      <c r="O12036" s="1703"/>
      <c r="V12036" s="1703"/>
      <c r="X12036" s="1703"/>
    </row>
    <row r="12037" spans="15:24" x14ac:dyDescent="0.55000000000000004">
      <c r="O12037" s="1703"/>
      <c r="V12037" s="1703"/>
      <c r="X12037" s="1703"/>
    </row>
    <row r="12038" spans="15:24" x14ac:dyDescent="0.55000000000000004">
      <c r="O12038" s="1703"/>
      <c r="V12038" s="1703"/>
      <c r="X12038" s="1703"/>
    </row>
    <row r="12039" spans="15:24" x14ac:dyDescent="0.55000000000000004">
      <c r="O12039" s="1703"/>
      <c r="V12039" s="1703"/>
      <c r="X12039" s="1703"/>
    </row>
    <row r="12040" spans="15:24" x14ac:dyDescent="0.55000000000000004">
      <c r="O12040" s="1703"/>
      <c r="V12040" s="1703"/>
      <c r="X12040" s="1703"/>
    </row>
    <row r="12041" spans="15:24" x14ac:dyDescent="0.55000000000000004">
      <c r="O12041" s="1703"/>
      <c r="V12041" s="1703"/>
      <c r="X12041" s="1703"/>
    </row>
    <row r="12042" spans="15:24" x14ac:dyDescent="0.55000000000000004">
      <c r="O12042" s="1703"/>
      <c r="V12042" s="1703"/>
      <c r="X12042" s="1703"/>
    </row>
    <row r="12043" spans="15:24" x14ac:dyDescent="0.55000000000000004">
      <c r="O12043" s="1703"/>
      <c r="V12043" s="1703"/>
      <c r="X12043" s="1703"/>
    </row>
    <row r="12044" spans="15:24" x14ac:dyDescent="0.55000000000000004">
      <c r="O12044" s="1703"/>
      <c r="V12044" s="1703"/>
      <c r="X12044" s="1703"/>
    </row>
    <row r="12045" spans="15:24" x14ac:dyDescent="0.55000000000000004">
      <c r="O12045" s="1703"/>
      <c r="V12045" s="1703"/>
      <c r="X12045" s="1703"/>
    </row>
    <row r="12046" spans="15:24" x14ac:dyDescent="0.55000000000000004">
      <c r="O12046" s="1703"/>
      <c r="V12046" s="1703"/>
      <c r="X12046" s="1703"/>
    </row>
    <row r="12047" spans="15:24" x14ac:dyDescent="0.55000000000000004">
      <c r="O12047" s="1703"/>
      <c r="V12047" s="1703"/>
      <c r="X12047" s="1703"/>
    </row>
    <row r="12048" spans="15:24" x14ac:dyDescent="0.55000000000000004">
      <c r="O12048" s="1703"/>
      <c r="V12048" s="1703"/>
      <c r="X12048" s="1703"/>
    </row>
    <row r="12049" spans="15:24" x14ac:dyDescent="0.55000000000000004">
      <c r="O12049" s="1703"/>
      <c r="V12049" s="1703"/>
      <c r="X12049" s="1703"/>
    </row>
    <row r="12050" spans="15:24" x14ac:dyDescent="0.55000000000000004">
      <c r="O12050" s="1703"/>
      <c r="V12050" s="1703"/>
      <c r="X12050" s="1703"/>
    </row>
    <row r="12051" spans="15:24" x14ac:dyDescent="0.55000000000000004">
      <c r="O12051" s="1703"/>
      <c r="V12051" s="1703"/>
      <c r="X12051" s="1703"/>
    </row>
    <row r="12052" spans="15:24" x14ac:dyDescent="0.55000000000000004">
      <c r="O12052" s="1703"/>
      <c r="V12052" s="1703"/>
      <c r="X12052" s="1703"/>
    </row>
    <row r="12053" spans="15:24" x14ac:dyDescent="0.55000000000000004">
      <c r="O12053" s="1703"/>
      <c r="V12053" s="1703"/>
      <c r="X12053" s="1703"/>
    </row>
    <row r="12054" spans="15:24" x14ac:dyDescent="0.55000000000000004">
      <c r="O12054" s="1703"/>
      <c r="V12054" s="1703"/>
      <c r="X12054" s="1703"/>
    </row>
    <row r="12055" spans="15:24" x14ac:dyDescent="0.55000000000000004">
      <c r="O12055" s="1703"/>
      <c r="V12055" s="1703"/>
      <c r="X12055" s="1703"/>
    </row>
    <row r="12056" spans="15:24" x14ac:dyDescent="0.55000000000000004">
      <c r="O12056" s="1703"/>
      <c r="V12056" s="1703"/>
      <c r="X12056" s="1703"/>
    </row>
    <row r="12057" spans="15:24" x14ac:dyDescent="0.55000000000000004">
      <c r="O12057" s="1703"/>
      <c r="V12057" s="1703"/>
      <c r="X12057" s="1703"/>
    </row>
    <row r="12058" spans="15:24" x14ac:dyDescent="0.55000000000000004">
      <c r="O12058" s="1703"/>
      <c r="V12058" s="1703"/>
      <c r="X12058" s="1703"/>
    </row>
    <row r="12059" spans="15:24" x14ac:dyDescent="0.55000000000000004">
      <c r="O12059" s="1703"/>
      <c r="V12059" s="1703"/>
      <c r="X12059" s="1703"/>
    </row>
    <row r="12060" spans="15:24" x14ac:dyDescent="0.55000000000000004">
      <c r="O12060" s="1703"/>
      <c r="V12060" s="1703"/>
      <c r="X12060" s="1703"/>
    </row>
    <row r="12061" spans="15:24" x14ac:dyDescent="0.55000000000000004">
      <c r="O12061" s="1703"/>
      <c r="V12061" s="1703"/>
      <c r="X12061" s="1703"/>
    </row>
    <row r="12062" spans="15:24" x14ac:dyDescent="0.55000000000000004">
      <c r="O12062" s="1703"/>
      <c r="V12062" s="1703"/>
      <c r="X12062" s="1703"/>
    </row>
    <row r="12063" spans="15:24" x14ac:dyDescent="0.55000000000000004">
      <c r="O12063" s="1703"/>
      <c r="V12063" s="1703"/>
      <c r="X12063" s="1703"/>
    </row>
    <row r="12064" spans="15:24" x14ac:dyDescent="0.55000000000000004">
      <c r="O12064" s="1703"/>
      <c r="V12064" s="1703"/>
      <c r="X12064" s="1703"/>
    </row>
    <row r="12065" spans="15:24" x14ac:dyDescent="0.55000000000000004">
      <c r="O12065" s="1703"/>
      <c r="V12065" s="1703"/>
      <c r="X12065" s="1703"/>
    </row>
    <row r="12066" spans="15:24" x14ac:dyDescent="0.55000000000000004">
      <c r="O12066" s="1703"/>
      <c r="V12066" s="1703"/>
      <c r="X12066" s="1703"/>
    </row>
    <row r="12067" spans="15:24" x14ac:dyDescent="0.55000000000000004">
      <c r="O12067" s="1703"/>
      <c r="V12067" s="1703"/>
      <c r="X12067" s="1703"/>
    </row>
    <row r="12068" spans="15:24" x14ac:dyDescent="0.55000000000000004">
      <c r="O12068" s="1703"/>
      <c r="V12068" s="1703"/>
      <c r="X12068" s="1703"/>
    </row>
    <row r="12069" spans="15:24" x14ac:dyDescent="0.55000000000000004">
      <c r="O12069" s="1703"/>
      <c r="V12069" s="1703"/>
      <c r="X12069" s="1703"/>
    </row>
    <row r="12070" spans="15:24" x14ac:dyDescent="0.55000000000000004">
      <c r="O12070" s="1703"/>
      <c r="V12070" s="1703"/>
      <c r="X12070" s="1703"/>
    </row>
    <row r="12071" spans="15:24" x14ac:dyDescent="0.55000000000000004">
      <c r="O12071" s="1703"/>
      <c r="V12071" s="1703"/>
      <c r="X12071" s="1703"/>
    </row>
    <row r="12072" spans="15:24" x14ac:dyDescent="0.55000000000000004">
      <c r="O12072" s="1703"/>
      <c r="V12072" s="1703"/>
      <c r="X12072" s="1703"/>
    </row>
    <row r="12073" spans="15:24" x14ac:dyDescent="0.55000000000000004">
      <c r="O12073" s="1703"/>
      <c r="V12073" s="1703"/>
      <c r="X12073" s="1703"/>
    </row>
    <row r="12074" spans="15:24" x14ac:dyDescent="0.55000000000000004">
      <c r="O12074" s="1703"/>
      <c r="V12074" s="1703"/>
      <c r="X12074" s="1703"/>
    </row>
    <row r="12075" spans="15:24" x14ac:dyDescent="0.55000000000000004">
      <c r="O12075" s="1703"/>
      <c r="V12075" s="1703"/>
      <c r="X12075" s="1703"/>
    </row>
    <row r="12076" spans="15:24" x14ac:dyDescent="0.55000000000000004">
      <c r="O12076" s="1703"/>
      <c r="V12076" s="1703"/>
      <c r="X12076" s="1703"/>
    </row>
    <row r="12077" spans="15:24" x14ac:dyDescent="0.55000000000000004">
      <c r="O12077" s="1703"/>
      <c r="V12077" s="1703"/>
      <c r="X12077" s="1703"/>
    </row>
    <row r="12078" spans="15:24" x14ac:dyDescent="0.55000000000000004">
      <c r="O12078" s="1703"/>
      <c r="V12078" s="1703"/>
      <c r="X12078" s="1703"/>
    </row>
    <row r="12079" spans="15:24" x14ac:dyDescent="0.55000000000000004">
      <c r="O12079" s="1703"/>
      <c r="V12079" s="1703"/>
      <c r="X12079" s="1703"/>
    </row>
    <row r="12080" spans="15:24" x14ac:dyDescent="0.55000000000000004">
      <c r="O12080" s="1703"/>
      <c r="V12080" s="1703"/>
      <c r="X12080" s="1703"/>
    </row>
    <row r="12081" spans="15:24" x14ac:dyDescent="0.55000000000000004">
      <c r="O12081" s="1703"/>
      <c r="V12081" s="1703"/>
      <c r="X12081" s="1703"/>
    </row>
    <row r="12082" spans="15:24" x14ac:dyDescent="0.55000000000000004">
      <c r="O12082" s="1703"/>
      <c r="V12082" s="1703"/>
      <c r="X12082" s="1703"/>
    </row>
    <row r="12083" spans="15:24" x14ac:dyDescent="0.55000000000000004">
      <c r="O12083" s="1703"/>
      <c r="V12083" s="1703"/>
      <c r="X12083" s="1703"/>
    </row>
    <row r="12084" spans="15:24" x14ac:dyDescent="0.55000000000000004">
      <c r="O12084" s="1703"/>
      <c r="V12084" s="1703"/>
      <c r="X12084" s="1703"/>
    </row>
    <row r="12085" spans="15:24" x14ac:dyDescent="0.55000000000000004">
      <c r="O12085" s="1703"/>
      <c r="V12085" s="1703"/>
      <c r="X12085" s="1703"/>
    </row>
    <row r="12086" spans="15:24" x14ac:dyDescent="0.55000000000000004">
      <c r="O12086" s="1703"/>
      <c r="V12086" s="1703"/>
      <c r="X12086" s="1703"/>
    </row>
    <row r="12087" spans="15:24" x14ac:dyDescent="0.55000000000000004">
      <c r="O12087" s="1703"/>
      <c r="V12087" s="1703"/>
      <c r="X12087" s="1703"/>
    </row>
    <row r="12088" spans="15:24" x14ac:dyDescent="0.55000000000000004">
      <c r="O12088" s="1703"/>
      <c r="V12088" s="1703"/>
      <c r="X12088" s="1703"/>
    </row>
    <row r="12089" spans="15:24" x14ac:dyDescent="0.55000000000000004">
      <c r="O12089" s="1703"/>
      <c r="V12089" s="1703"/>
      <c r="X12089" s="1703"/>
    </row>
    <row r="12090" spans="15:24" x14ac:dyDescent="0.55000000000000004">
      <c r="O12090" s="1703"/>
      <c r="V12090" s="1703"/>
      <c r="X12090" s="1703"/>
    </row>
    <row r="12091" spans="15:24" x14ac:dyDescent="0.55000000000000004">
      <c r="O12091" s="1703"/>
      <c r="V12091" s="1703"/>
      <c r="X12091" s="1703"/>
    </row>
    <row r="12092" spans="15:24" x14ac:dyDescent="0.55000000000000004">
      <c r="O12092" s="1703"/>
      <c r="V12092" s="1703"/>
      <c r="X12092" s="1703"/>
    </row>
    <row r="12093" spans="15:24" x14ac:dyDescent="0.55000000000000004">
      <c r="O12093" s="1703"/>
      <c r="V12093" s="1703"/>
      <c r="X12093" s="1703"/>
    </row>
    <row r="12094" spans="15:24" x14ac:dyDescent="0.55000000000000004">
      <c r="O12094" s="1703"/>
      <c r="V12094" s="1703"/>
      <c r="X12094" s="1703"/>
    </row>
    <row r="12095" spans="15:24" x14ac:dyDescent="0.55000000000000004">
      <c r="O12095" s="1703"/>
      <c r="V12095" s="1703"/>
      <c r="X12095" s="1703"/>
    </row>
    <row r="12096" spans="15:24" x14ac:dyDescent="0.55000000000000004">
      <c r="O12096" s="1703"/>
      <c r="V12096" s="1703"/>
      <c r="X12096" s="1703"/>
    </row>
    <row r="12097" spans="15:24" x14ac:dyDescent="0.55000000000000004">
      <c r="O12097" s="1703"/>
      <c r="V12097" s="1703"/>
      <c r="X12097" s="1703"/>
    </row>
    <row r="12098" spans="15:24" x14ac:dyDescent="0.55000000000000004">
      <c r="O12098" s="1703"/>
      <c r="V12098" s="1703"/>
      <c r="X12098" s="1703"/>
    </row>
    <row r="12099" spans="15:24" x14ac:dyDescent="0.55000000000000004">
      <c r="O12099" s="1703"/>
      <c r="V12099" s="1703"/>
      <c r="X12099" s="1703"/>
    </row>
    <row r="12100" spans="15:24" x14ac:dyDescent="0.55000000000000004">
      <c r="O12100" s="1703"/>
      <c r="V12100" s="1703"/>
      <c r="X12100" s="1703"/>
    </row>
    <row r="12101" spans="15:24" x14ac:dyDescent="0.55000000000000004">
      <c r="O12101" s="1703"/>
      <c r="V12101" s="1703"/>
      <c r="X12101" s="1703"/>
    </row>
    <row r="12102" spans="15:24" x14ac:dyDescent="0.55000000000000004">
      <c r="O12102" s="1703"/>
      <c r="V12102" s="1703"/>
      <c r="X12102" s="1703"/>
    </row>
    <row r="12103" spans="15:24" x14ac:dyDescent="0.55000000000000004">
      <c r="O12103" s="1703"/>
      <c r="V12103" s="1703"/>
      <c r="X12103" s="1703"/>
    </row>
    <row r="12104" spans="15:24" x14ac:dyDescent="0.55000000000000004">
      <c r="O12104" s="1703"/>
      <c r="V12104" s="1703"/>
      <c r="X12104" s="1703"/>
    </row>
    <row r="12105" spans="15:24" x14ac:dyDescent="0.55000000000000004">
      <c r="O12105" s="1703"/>
      <c r="V12105" s="1703"/>
      <c r="X12105" s="1703"/>
    </row>
    <row r="12106" spans="15:24" x14ac:dyDescent="0.55000000000000004">
      <c r="O12106" s="1703"/>
      <c r="V12106" s="1703"/>
      <c r="X12106" s="1703"/>
    </row>
    <row r="12107" spans="15:24" x14ac:dyDescent="0.55000000000000004">
      <c r="O12107" s="1703"/>
      <c r="V12107" s="1703"/>
      <c r="X12107" s="1703"/>
    </row>
    <row r="12108" spans="15:24" x14ac:dyDescent="0.55000000000000004">
      <c r="O12108" s="1703"/>
      <c r="V12108" s="1703"/>
      <c r="X12108" s="1703"/>
    </row>
    <row r="12109" spans="15:24" x14ac:dyDescent="0.55000000000000004">
      <c r="O12109" s="1703"/>
      <c r="V12109" s="1703"/>
      <c r="X12109" s="1703"/>
    </row>
    <row r="12110" spans="15:24" x14ac:dyDescent="0.55000000000000004">
      <c r="O12110" s="1703"/>
      <c r="V12110" s="1703"/>
      <c r="X12110" s="1703"/>
    </row>
    <row r="12111" spans="15:24" x14ac:dyDescent="0.55000000000000004">
      <c r="O12111" s="1703"/>
      <c r="V12111" s="1703"/>
      <c r="X12111" s="1703"/>
    </row>
    <row r="12112" spans="15:24" x14ac:dyDescent="0.55000000000000004">
      <c r="O12112" s="1703"/>
      <c r="V12112" s="1703"/>
      <c r="X12112" s="1703"/>
    </row>
    <row r="12113" spans="15:24" x14ac:dyDescent="0.55000000000000004">
      <c r="O12113" s="1703"/>
      <c r="V12113" s="1703"/>
      <c r="X12113" s="1703"/>
    </row>
    <row r="12114" spans="15:24" x14ac:dyDescent="0.55000000000000004">
      <c r="O12114" s="1703"/>
      <c r="V12114" s="1703"/>
      <c r="X12114" s="1703"/>
    </row>
    <row r="12115" spans="15:24" x14ac:dyDescent="0.55000000000000004">
      <c r="O12115" s="1703"/>
      <c r="V12115" s="1703"/>
      <c r="X12115" s="1703"/>
    </row>
    <row r="12116" spans="15:24" x14ac:dyDescent="0.55000000000000004">
      <c r="O12116" s="1703"/>
      <c r="V12116" s="1703"/>
      <c r="X12116" s="1703"/>
    </row>
    <row r="12117" spans="15:24" x14ac:dyDescent="0.55000000000000004">
      <c r="O12117" s="1703"/>
      <c r="V12117" s="1703"/>
      <c r="X12117" s="1703"/>
    </row>
    <row r="12118" spans="15:24" x14ac:dyDescent="0.55000000000000004">
      <c r="O12118" s="1703"/>
      <c r="V12118" s="1703"/>
      <c r="X12118" s="1703"/>
    </row>
    <row r="12119" spans="15:24" x14ac:dyDescent="0.55000000000000004">
      <c r="O12119" s="1703"/>
      <c r="V12119" s="1703"/>
      <c r="X12119" s="1703"/>
    </row>
    <row r="12120" spans="15:24" x14ac:dyDescent="0.55000000000000004">
      <c r="O12120" s="1703"/>
      <c r="V12120" s="1703"/>
      <c r="X12120" s="1703"/>
    </row>
    <row r="12121" spans="15:24" x14ac:dyDescent="0.55000000000000004">
      <c r="O12121" s="1703"/>
      <c r="V12121" s="1703"/>
      <c r="X12121" s="1703"/>
    </row>
    <row r="12122" spans="15:24" x14ac:dyDescent="0.55000000000000004">
      <c r="O12122" s="1703"/>
      <c r="V12122" s="1703"/>
      <c r="X12122" s="1703"/>
    </row>
    <row r="12123" spans="15:24" x14ac:dyDescent="0.55000000000000004">
      <c r="O12123" s="1703"/>
      <c r="V12123" s="1703"/>
      <c r="X12123" s="1703"/>
    </row>
    <row r="12124" spans="15:24" x14ac:dyDescent="0.55000000000000004">
      <c r="O12124" s="1703"/>
      <c r="V12124" s="1703"/>
      <c r="X12124" s="1703"/>
    </row>
    <row r="12125" spans="15:24" x14ac:dyDescent="0.55000000000000004">
      <c r="O12125" s="1703"/>
      <c r="V12125" s="1703"/>
      <c r="X12125" s="1703"/>
    </row>
    <row r="12126" spans="15:24" x14ac:dyDescent="0.55000000000000004">
      <c r="O12126" s="1703"/>
      <c r="V12126" s="1703"/>
      <c r="X12126" s="1703"/>
    </row>
    <row r="12127" spans="15:24" x14ac:dyDescent="0.55000000000000004">
      <c r="O12127" s="1703"/>
      <c r="V12127" s="1703"/>
      <c r="X12127" s="1703"/>
    </row>
    <row r="12128" spans="15:24" x14ac:dyDescent="0.55000000000000004">
      <c r="O12128" s="1703"/>
      <c r="V12128" s="1703"/>
      <c r="X12128" s="1703"/>
    </row>
    <row r="12129" spans="15:24" x14ac:dyDescent="0.55000000000000004">
      <c r="O12129" s="1703"/>
      <c r="V12129" s="1703"/>
      <c r="X12129" s="1703"/>
    </row>
    <row r="12130" spans="15:24" x14ac:dyDescent="0.55000000000000004">
      <c r="O12130" s="1703"/>
      <c r="V12130" s="1703"/>
      <c r="X12130" s="1703"/>
    </row>
    <row r="12131" spans="15:24" x14ac:dyDescent="0.55000000000000004">
      <c r="O12131" s="1703"/>
      <c r="V12131" s="1703"/>
      <c r="X12131" s="1703"/>
    </row>
    <row r="12132" spans="15:24" x14ac:dyDescent="0.55000000000000004">
      <c r="O12132" s="1703"/>
      <c r="V12132" s="1703"/>
      <c r="X12132" s="1703"/>
    </row>
    <row r="12133" spans="15:24" x14ac:dyDescent="0.55000000000000004">
      <c r="O12133" s="1703"/>
      <c r="V12133" s="1703"/>
      <c r="X12133" s="1703"/>
    </row>
    <row r="12134" spans="15:24" x14ac:dyDescent="0.55000000000000004">
      <c r="O12134" s="1703"/>
      <c r="V12134" s="1703"/>
      <c r="X12134" s="1703"/>
    </row>
    <row r="12135" spans="15:24" x14ac:dyDescent="0.55000000000000004">
      <c r="O12135" s="1703"/>
      <c r="V12135" s="1703"/>
      <c r="X12135" s="1703"/>
    </row>
    <row r="12136" spans="15:24" x14ac:dyDescent="0.55000000000000004">
      <c r="O12136" s="1703"/>
      <c r="V12136" s="1703"/>
      <c r="X12136" s="1703"/>
    </row>
    <row r="12137" spans="15:24" x14ac:dyDescent="0.55000000000000004">
      <c r="O12137" s="1703"/>
      <c r="V12137" s="1703"/>
      <c r="X12137" s="1703"/>
    </row>
    <row r="12138" spans="15:24" x14ac:dyDescent="0.55000000000000004">
      <c r="O12138" s="1703"/>
      <c r="V12138" s="1703"/>
      <c r="X12138" s="1703"/>
    </row>
    <row r="12139" spans="15:24" x14ac:dyDescent="0.55000000000000004">
      <c r="O12139" s="1703"/>
      <c r="V12139" s="1703"/>
      <c r="X12139" s="1703"/>
    </row>
    <row r="12140" spans="15:24" x14ac:dyDescent="0.55000000000000004">
      <c r="O12140" s="1703"/>
      <c r="V12140" s="1703"/>
      <c r="X12140" s="1703"/>
    </row>
    <row r="12141" spans="15:24" x14ac:dyDescent="0.55000000000000004">
      <c r="O12141" s="1703"/>
      <c r="V12141" s="1703"/>
      <c r="X12141" s="1703"/>
    </row>
    <row r="12142" spans="15:24" x14ac:dyDescent="0.55000000000000004">
      <c r="O12142" s="1703"/>
      <c r="V12142" s="1703"/>
      <c r="X12142" s="1703"/>
    </row>
    <row r="12143" spans="15:24" x14ac:dyDescent="0.55000000000000004">
      <c r="O12143" s="1703"/>
      <c r="V12143" s="1703"/>
      <c r="X12143" s="1703"/>
    </row>
    <row r="12144" spans="15:24" x14ac:dyDescent="0.55000000000000004">
      <c r="O12144" s="1703"/>
      <c r="V12144" s="1703"/>
      <c r="X12144" s="1703"/>
    </row>
    <row r="12145" spans="15:24" x14ac:dyDescent="0.55000000000000004">
      <c r="O12145" s="1703"/>
      <c r="V12145" s="1703"/>
      <c r="X12145" s="1703"/>
    </row>
    <row r="12146" spans="15:24" x14ac:dyDescent="0.55000000000000004">
      <c r="O12146" s="1703"/>
      <c r="V12146" s="1703"/>
      <c r="X12146" s="1703"/>
    </row>
    <row r="12147" spans="15:24" x14ac:dyDescent="0.55000000000000004">
      <c r="O12147" s="1703"/>
      <c r="V12147" s="1703"/>
      <c r="X12147" s="1703"/>
    </row>
    <row r="12148" spans="15:24" x14ac:dyDescent="0.55000000000000004">
      <c r="O12148" s="1703"/>
      <c r="V12148" s="1703"/>
      <c r="X12148" s="1703"/>
    </row>
    <row r="12149" spans="15:24" x14ac:dyDescent="0.55000000000000004">
      <c r="O12149" s="1703"/>
      <c r="V12149" s="1703"/>
      <c r="X12149" s="1703"/>
    </row>
    <row r="12150" spans="15:24" x14ac:dyDescent="0.55000000000000004">
      <c r="O12150" s="1703"/>
      <c r="V12150" s="1703"/>
      <c r="X12150" s="1703"/>
    </row>
    <row r="12151" spans="15:24" x14ac:dyDescent="0.55000000000000004">
      <c r="O12151" s="1703"/>
      <c r="V12151" s="1703"/>
      <c r="X12151" s="1703"/>
    </row>
    <row r="12152" spans="15:24" x14ac:dyDescent="0.55000000000000004">
      <c r="O12152" s="1703"/>
      <c r="V12152" s="1703"/>
      <c r="X12152" s="1703"/>
    </row>
    <row r="12153" spans="15:24" x14ac:dyDescent="0.55000000000000004">
      <c r="O12153" s="1703"/>
      <c r="V12153" s="1703"/>
      <c r="X12153" s="1703"/>
    </row>
    <row r="12154" spans="15:24" x14ac:dyDescent="0.55000000000000004">
      <c r="O12154" s="1703"/>
      <c r="V12154" s="1703"/>
      <c r="X12154" s="1703"/>
    </row>
    <row r="12155" spans="15:24" x14ac:dyDescent="0.55000000000000004">
      <c r="O12155" s="1703"/>
      <c r="V12155" s="1703"/>
      <c r="X12155" s="1703"/>
    </row>
    <row r="12156" spans="15:24" x14ac:dyDescent="0.55000000000000004">
      <c r="O12156" s="1703"/>
      <c r="V12156" s="1703"/>
      <c r="X12156" s="1703"/>
    </row>
    <row r="12157" spans="15:24" x14ac:dyDescent="0.55000000000000004">
      <c r="O12157" s="1703"/>
      <c r="V12157" s="1703"/>
      <c r="X12157" s="1703"/>
    </row>
    <row r="12158" spans="15:24" x14ac:dyDescent="0.55000000000000004">
      <c r="O12158" s="1703"/>
      <c r="V12158" s="1703"/>
      <c r="X12158" s="1703"/>
    </row>
    <row r="12159" spans="15:24" x14ac:dyDescent="0.55000000000000004">
      <c r="O12159" s="1703"/>
      <c r="V12159" s="1703"/>
      <c r="X12159" s="1703"/>
    </row>
    <row r="12160" spans="15:24" x14ac:dyDescent="0.55000000000000004">
      <c r="O12160" s="1703"/>
      <c r="V12160" s="1703"/>
      <c r="X12160" s="1703"/>
    </row>
    <row r="12161" spans="15:24" x14ac:dyDescent="0.55000000000000004">
      <c r="O12161" s="1703"/>
      <c r="V12161" s="1703"/>
      <c r="X12161" s="1703"/>
    </row>
    <row r="12162" spans="15:24" x14ac:dyDescent="0.55000000000000004">
      <c r="O12162" s="1703"/>
      <c r="V12162" s="1703"/>
      <c r="X12162" s="1703"/>
    </row>
    <row r="12163" spans="15:24" x14ac:dyDescent="0.55000000000000004">
      <c r="O12163" s="1703"/>
      <c r="V12163" s="1703"/>
      <c r="X12163" s="1703"/>
    </row>
    <row r="12164" spans="15:24" x14ac:dyDescent="0.55000000000000004">
      <c r="O12164" s="1703"/>
      <c r="V12164" s="1703"/>
      <c r="X12164" s="1703"/>
    </row>
    <row r="12165" spans="15:24" x14ac:dyDescent="0.55000000000000004">
      <c r="O12165" s="1703"/>
      <c r="V12165" s="1703"/>
      <c r="X12165" s="1703"/>
    </row>
    <row r="12166" spans="15:24" x14ac:dyDescent="0.55000000000000004">
      <c r="O12166" s="1703"/>
      <c r="V12166" s="1703"/>
      <c r="X12166" s="1703"/>
    </row>
    <row r="12167" spans="15:24" x14ac:dyDescent="0.55000000000000004">
      <c r="O12167" s="1703"/>
      <c r="V12167" s="1703"/>
      <c r="X12167" s="1703"/>
    </row>
    <row r="12168" spans="15:24" x14ac:dyDescent="0.55000000000000004">
      <c r="O12168" s="1703"/>
      <c r="V12168" s="1703"/>
      <c r="X12168" s="1703"/>
    </row>
    <row r="12169" spans="15:24" x14ac:dyDescent="0.55000000000000004">
      <c r="O12169" s="1703"/>
      <c r="V12169" s="1703"/>
      <c r="X12169" s="1703"/>
    </row>
    <row r="12170" spans="15:24" x14ac:dyDescent="0.55000000000000004">
      <c r="O12170" s="1703"/>
      <c r="V12170" s="1703"/>
      <c r="X12170" s="1703"/>
    </row>
    <row r="12171" spans="15:24" x14ac:dyDescent="0.55000000000000004">
      <c r="O12171" s="1703"/>
      <c r="V12171" s="1703"/>
      <c r="X12171" s="1703"/>
    </row>
    <row r="12172" spans="15:24" x14ac:dyDescent="0.55000000000000004">
      <c r="O12172" s="1703"/>
      <c r="V12172" s="1703"/>
      <c r="X12172" s="1703"/>
    </row>
    <row r="12173" spans="15:24" x14ac:dyDescent="0.55000000000000004">
      <c r="O12173" s="1703"/>
      <c r="V12173" s="1703"/>
      <c r="X12173" s="1703"/>
    </row>
    <row r="12174" spans="15:24" x14ac:dyDescent="0.55000000000000004">
      <c r="O12174" s="1703"/>
      <c r="V12174" s="1703"/>
      <c r="X12174" s="1703"/>
    </row>
    <row r="12175" spans="15:24" x14ac:dyDescent="0.55000000000000004">
      <c r="O12175" s="1703"/>
      <c r="V12175" s="1703"/>
      <c r="X12175" s="1703"/>
    </row>
    <row r="12176" spans="15:24" x14ac:dyDescent="0.55000000000000004">
      <c r="O12176" s="1703"/>
      <c r="V12176" s="1703"/>
      <c r="X12176" s="1703"/>
    </row>
    <row r="12177" spans="15:24" x14ac:dyDescent="0.55000000000000004">
      <c r="O12177" s="1703"/>
      <c r="V12177" s="1703"/>
      <c r="X12177" s="1703"/>
    </row>
    <row r="12178" spans="15:24" x14ac:dyDescent="0.55000000000000004">
      <c r="O12178" s="1703"/>
      <c r="V12178" s="1703"/>
      <c r="X12178" s="1703"/>
    </row>
    <row r="12179" spans="15:24" x14ac:dyDescent="0.55000000000000004">
      <c r="O12179" s="1703"/>
      <c r="V12179" s="1703"/>
      <c r="X12179" s="1703"/>
    </row>
    <row r="12180" spans="15:24" x14ac:dyDescent="0.55000000000000004">
      <c r="O12180" s="1703"/>
      <c r="V12180" s="1703"/>
      <c r="X12180" s="1703"/>
    </row>
    <row r="12181" spans="15:24" x14ac:dyDescent="0.55000000000000004">
      <c r="O12181" s="1703"/>
      <c r="V12181" s="1703"/>
      <c r="X12181" s="1703"/>
    </row>
    <row r="12182" spans="15:24" x14ac:dyDescent="0.55000000000000004">
      <c r="O12182" s="1703"/>
      <c r="V12182" s="1703"/>
      <c r="X12182" s="1703"/>
    </row>
    <row r="12183" spans="15:24" x14ac:dyDescent="0.55000000000000004">
      <c r="O12183" s="1703"/>
      <c r="V12183" s="1703"/>
      <c r="X12183" s="1703"/>
    </row>
    <row r="12184" spans="15:24" x14ac:dyDescent="0.55000000000000004">
      <c r="O12184" s="1703"/>
      <c r="V12184" s="1703"/>
      <c r="X12184" s="1703"/>
    </row>
    <row r="12185" spans="15:24" x14ac:dyDescent="0.55000000000000004">
      <c r="O12185" s="1703"/>
      <c r="V12185" s="1703"/>
      <c r="X12185" s="1703"/>
    </row>
    <row r="12186" spans="15:24" x14ac:dyDescent="0.55000000000000004">
      <c r="O12186" s="1703"/>
      <c r="V12186" s="1703"/>
      <c r="X12186" s="1703"/>
    </row>
    <row r="12187" spans="15:24" x14ac:dyDescent="0.55000000000000004">
      <c r="O12187" s="1703"/>
      <c r="V12187" s="1703"/>
      <c r="X12187" s="1703"/>
    </row>
    <row r="12188" spans="15:24" x14ac:dyDescent="0.55000000000000004">
      <c r="O12188" s="1703"/>
      <c r="V12188" s="1703"/>
      <c r="X12188" s="1703"/>
    </row>
    <row r="12189" spans="15:24" x14ac:dyDescent="0.55000000000000004">
      <c r="O12189" s="1703"/>
      <c r="V12189" s="1703"/>
      <c r="X12189" s="1703"/>
    </row>
    <row r="12190" spans="15:24" x14ac:dyDescent="0.55000000000000004">
      <c r="O12190" s="1703"/>
      <c r="V12190" s="1703"/>
      <c r="X12190" s="1703"/>
    </row>
    <row r="12191" spans="15:24" x14ac:dyDescent="0.55000000000000004">
      <c r="O12191" s="1703"/>
      <c r="V12191" s="1703"/>
      <c r="X12191" s="1703"/>
    </row>
    <row r="12192" spans="15:24" x14ac:dyDescent="0.55000000000000004">
      <c r="O12192" s="1703"/>
      <c r="V12192" s="1703"/>
      <c r="X12192" s="1703"/>
    </row>
    <row r="12193" spans="15:24" x14ac:dyDescent="0.55000000000000004">
      <c r="O12193" s="1703"/>
      <c r="V12193" s="1703"/>
      <c r="X12193" s="1703"/>
    </row>
    <row r="12194" spans="15:24" x14ac:dyDescent="0.55000000000000004">
      <c r="O12194" s="1703"/>
      <c r="V12194" s="1703"/>
      <c r="X12194" s="1703"/>
    </row>
    <row r="12195" spans="15:24" x14ac:dyDescent="0.55000000000000004">
      <c r="O12195" s="1703"/>
      <c r="V12195" s="1703"/>
      <c r="X12195" s="1703"/>
    </row>
    <row r="12196" spans="15:24" x14ac:dyDescent="0.55000000000000004">
      <c r="O12196" s="1703"/>
      <c r="V12196" s="1703"/>
      <c r="X12196" s="1703"/>
    </row>
    <row r="12197" spans="15:24" x14ac:dyDescent="0.55000000000000004">
      <c r="O12197" s="1703"/>
      <c r="V12197" s="1703"/>
      <c r="X12197" s="1703"/>
    </row>
    <row r="12198" spans="15:24" x14ac:dyDescent="0.55000000000000004">
      <c r="O12198" s="1703"/>
      <c r="V12198" s="1703"/>
      <c r="X12198" s="1703"/>
    </row>
    <row r="12199" spans="15:24" x14ac:dyDescent="0.55000000000000004">
      <c r="O12199" s="1703"/>
      <c r="V12199" s="1703"/>
      <c r="X12199" s="1703"/>
    </row>
    <row r="12200" spans="15:24" x14ac:dyDescent="0.55000000000000004">
      <c r="O12200" s="1703"/>
      <c r="V12200" s="1703"/>
      <c r="X12200" s="1703"/>
    </row>
    <row r="12201" spans="15:24" x14ac:dyDescent="0.55000000000000004">
      <c r="O12201" s="1703"/>
      <c r="V12201" s="1703"/>
      <c r="X12201" s="1703"/>
    </row>
    <row r="12202" spans="15:24" x14ac:dyDescent="0.55000000000000004">
      <c r="O12202" s="1703"/>
      <c r="V12202" s="1703"/>
      <c r="X12202" s="1703"/>
    </row>
    <row r="12203" spans="15:24" x14ac:dyDescent="0.55000000000000004">
      <c r="O12203" s="1703"/>
      <c r="V12203" s="1703"/>
      <c r="X12203" s="1703"/>
    </row>
    <row r="12204" spans="15:24" x14ac:dyDescent="0.55000000000000004">
      <c r="O12204" s="1703"/>
      <c r="V12204" s="1703"/>
      <c r="X12204" s="1703"/>
    </row>
    <row r="12205" spans="15:24" x14ac:dyDescent="0.55000000000000004">
      <c r="O12205" s="1703"/>
      <c r="V12205" s="1703"/>
      <c r="X12205" s="1703"/>
    </row>
    <row r="12206" spans="15:24" x14ac:dyDescent="0.55000000000000004">
      <c r="O12206" s="1703"/>
      <c r="V12206" s="1703"/>
      <c r="X12206" s="1703"/>
    </row>
    <row r="12207" spans="15:24" x14ac:dyDescent="0.55000000000000004">
      <c r="O12207" s="1703"/>
      <c r="V12207" s="1703"/>
      <c r="X12207" s="1703"/>
    </row>
    <row r="12208" spans="15:24" x14ac:dyDescent="0.55000000000000004">
      <c r="O12208" s="1703"/>
      <c r="V12208" s="1703"/>
      <c r="X12208" s="1703"/>
    </row>
    <row r="12209" spans="15:24" x14ac:dyDescent="0.55000000000000004">
      <c r="O12209" s="1703"/>
      <c r="V12209" s="1703"/>
      <c r="X12209" s="1703"/>
    </row>
    <row r="12210" spans="15:24" x14ac:dyDescent="0.55000000000000004">
      <c r="O12210" s="1703"/>
      <c r="V12210" s="1703"/>
      <c r="X12210" s="1703"/>
    </row>
    <row r="12211" spans="15:24" x14ac:dyDescent="0.55000000000000004">
      <c r="O12211" s="1703"/>
      <c r="V12211" s="1703"/>
      <c r="X12211" s="1703"/>
    </row>
    <row r="12212" spans="15:24" x14ac:dyDescent="0.55000000000000004">
      <c r="O12212" s="1703"/>
      <c r="V12212" s="1703"/>
      <c r="X12212" s="1703"/>
    </row>
    <row r="12213" spans="15:24" x14ac:dyDescent="0.55000000000000004">
      <c r="O12213" s="1703"/>
      <c r="V12213" s="1703"/>
      <c r="X12213" s="1703"/>
    </row>
    <row r="12214" spans="15:24" x14ac:dyDescent="0.55000000000000004">
      <c r="O12214" s="1703"/>
      <c r="V12214" s="1703"/>
      <c r="X12214" s="1703"/>
    </row>
    <row r="12215" spans="15:24" x14ac:dyDescent="0.55000000000000004">
      <c r="O12215" s="1703"/>
      <c r="V12215" s="1703"/>
      <c r="X12215" s="1703"/>
    </row>
    <row r="12216" spans="15:24" x14ac:dyDescent="0.55000000000000004">
      <c r="O12216" s="1703"/>
      <c r="V12216" s="1703"/>
      <c r="X12216" s="1703"/>
    </row>
    <row r="12217" spans="15:24" x14ac:dyDescent="0.55000000000000004">
      <c r="O12217" s="1703"/>
      <c r="V12217" s="1703"/>
      <c r="X12217" s="1703"/>
    </row>
    <row r="12218" spans="15:24" x14ac:dyDescent="0.55000000000000004">
      <c r="O12218" s="1703"/>
      <c r="V12218" s="1703"/>
      <c r="X12218" s="1703"/>
    </row>
    <row r="12219" spans="15:24" x14ac:dyDescent="0.55000000000000004">
      <c r="O12219" s="1703"/>
      <c r="V12219" s="1703"/>
      <c r="X12219" s="1703"/>
    </row>
    <row r="12220" spans="15:24" x14ac:dyDescent="0.55000000000000004">
      <c r="O12220" s="1703"/>
      <c r="V12220" s="1703"/>
      <c r="X12220" s="1703"/>
    </row>
    <row r="12221" spans="15:24" x14ac:dyDescent="0.55000000000000004">
      <c r="O12221" s="1703"/>
      <c r="V12221" s="1703"/>
      <c r="X12221" s="1703"/>
    </row>
    <row r="12222" spans="15:24" x14ac:dyDescent="0.55000000000000004">
      <c r="O12222" s="1703"/>
      <c r="V12222" s="1703"/>
      <c r="X12222" s="1703"/>
    </row>
    <row r="12223" spans="15:24" x14ac:dyDescent="0.55000000000000004">
      <c r="O12223" s="1703"/>
      <c r="V12223" s="1703"/>
      <c r="X12223" s="1703"/>
    </row>
    <row r="12224" spans="15:24" x14ac:dyDescent="0.55000000000000004">
      <c r="O12224" s="1703"/>
      <c r="V12224" s="1703"/>
      <c r="X12224" s="1703"/>
    </row>
    <row r="12225" spans="15:24" x14ac:dyDescent="0.55000000000000004">
      <c r="O12225" s="1703"/>
      <c r="V12225" s="1703"/>
      <c r="X12225" s="1703"/>
    </row>
    <row r="12226" spans="15:24" x14ac:dyDescent="0.55000000000000004">
      <c r="O12226" s="1703"/>
      <c r="V12226" s="1703"/>
      <c r="X12226" s="1703"/>
    </row>
    <row r="12227" spans="15:24" x14ac:dyDescent="0.55000000000000004">
      <c r="O12227" s="1703"/>
      <c r="V12227" s="1703"/>
      <c r="X12227" s="1703"/>
    </row>
    <row r="12228" spans="15:24" x14ac:dyDescent="0.55000000000000004">
      <c r="O12228" s="1703"/>
      <c r="V12228" s="1703"/>
      <c r="X12228" s="1703"/>
    </row>
    <row r="12229" spans="15:24" x14ac:dyDescent="0.55000000000000004">
      <c r="O12229" s="1703"/>
      <c r="V12229" s="1703"/>
      <c r="X12229" s="1703"/>
    </row>
    <row r="12230" spans="15:24" x14ac:dyDescent="0.55000000000000004">
      <c r="O12230" s="1703"/>
      <c r="V12230" s="1703"/>
      <c r="X12230" s="1703"/>
    </row>
    <row r="12231" spans="15:24" x14ac:dyDescent="0.55000000000000004">
      <c r="O12231" s="1703"/>
      <c r="V12231" s="1703"/>
      <c r="X12231" s="1703"/>
    </row>
    <row r="12232" spans="15:24" x14ac:dyDescent="0.55000000000000004">
      <c r="O12232" s="1703"/>
      <c r="V12232" s="1703"/>
      <c r="X12232" s="1703"/>
    </row>
    <row r="12233" spans="15:24" x14ac:dyDescent="0.55000000000000004">
      <c r="O12233" s="1703"/>
      <c r="V12233" s="1703"/>
      <c r="X12233" s="1703"/>
    </row>
    <row r="12234" spans="15:24" x14ac:dyDescent="0.55000000000000004">
      <c r="O12234" s="1703"/>
      <c r="V12234" s="1703"/>
      <c r="X12234" s="1703"/>
    </row>
    <row r="12235" spans="15:24" x14ac:dyDescent="0.55000000000000004">
      <c r="O12235" s="1703"/>
      <c r="V12235" s="1703"/>
      <c r="X12235" s="1703"/>
    </row>
    <row r="12236" spans="15:24" x14ac:dyDescent="0.55000000000000004">
      <c r="O12236" s="1703"/>
      <c r="V12236" s="1703"/>
      <c r="X12236" s="1703"/>
    </row>
    <row r="12237" spans="15:24" x14ac:dyDescent="0.55000000000000004">
      <c r="O12237" s="1703"/>
      <c r="V12237" s="1703"/>
      <c r="X12237" s="1703"/>
    </row>
    <row r="12238" spans="15:24" x14ac:dyDescent="0.55000000000000004">
      <c r="O12238" s="1703"/>
      <c r="V12238" s="1703"/>
      <c r="X12238" s="1703"/>
    </row>
    <row r="12239" spans="15:24" x14ac:dyDescent="0.55000000000000004">
      <c r="O12239" s="1703"/>
      <c r="V12239" s="1703"/>
      <c r="X12239" s="1703"/>
    </row>
    <row r="12240" spans="15:24" x14ac:dyDescent="0.55000000000000004">
      <c r="O12240" s="1703"/>
      <c r="V12240" s="1703"/>
      <c r="X12240" s="1703"/>
    </row>
    <row r="12241" spans="15:24" x14ac:dyDescent="0.55000000000000004">
      <c r="O12241" s="1703"/>
      <c r="V12241" s="1703"/>
      <c r="X12241" s="1703"/>
    </row>
    <row r="12242" spans="15:24" x14ac:dyDescent="0.55000000000000004">
      <c r="O12242" s="1703"/>
      <c r="V12242" s="1703"/>
      <c r="X12242" s="1703"/>
    </row>
    <row r="12243" spans="15:24" x14ac:dyDescent="0.55000000000000004">
      <c r="O12243" s="1703"/>
      <c r="V12243" s="1703"/>
      <c r="X12243" s="1703"/>
    </row>
    <row r="12244" spans="15:24" x14ac:dyDescent="0.55000000000000004">
      <c r="O12244" s="1703"/>
      <c r="V12244" s="1703"/>
      <c r="X12244" s="1703"/>
    </row>
    <row r="12245" spans="15:24" x14ac:dyDescent="0.55000000000000004">
      <c r="O12245" s="1703"/>
      <c r="V12245" s="1703"/>
      <c r="X12245" s="1703"/>
    </row>
    <row r="12246" spans="15:24" x14ac:dyDescent="0.55000000000000004">
      <c r="O12246" s="1703"/>
      <c r="V12246" s="1703"/>
      <c r="X12246" s="1703"/>
    </row>
    <row r="12247" spans="15:24" x14ac:dyDescent="0.55000000000000004">
      <c r="O12247" s="1703"/>
      <c r="V12247" s="1703"/>
      <c r="X12247" s="1703"/>
    </row>
    <row r="12248" spans="15:24" x14ac:dyDescent="0.55000000000000004">
      <c r="O12248" s="1703"/>
      <c r="V12248" s="1703"/>
      <c r="X12248" s="1703"/>
    </row>
    <row r="12249" spans="15:24" x14ac:dyDescent="0.55000000000000004">
      <c r="O12249" s="1703"/>
      <c r="V12249" s="1703"/>
      <c r="X12249" s="1703"/>
    </row>
    <row r="12250" spans="15:24" x14ac:dyDescent="0.55000000000000004">
      <c r="O12250" s="1703"/>
      <c r="V12250" s="1703"/>
      <c r="X12250" s="1703"/>
    </row>
    <row r="12251" spans="15:24" x14ac:dyDescent="0.55000000000000004">
      <c r="O12251" s="1703"/>
      <c r="V12251" s="1703"/>
      <c r="X12251" s="1703"/>
    </row>
    <row r="12252" spans="15:24" x14ac:dyDescent="0.55000000000000004">
      <c r="O12252" s="1703"/>
      <c r="V12252" s="1703"/>
      <c r="X12252" s="1703"/>
    </row>
    <row r="12253" spans="15:24" x14ac:dyDescent="0.55000000000000004">
      <c r="O12253" s="1703"/>
      <c r="V12253" s="1703"/>
      <c r="X12253" s="1703"/>
    </row>
    <row r="12254" spans="15:24" x14ac:dyDescent="0.55000000000000004">
      <c r="O12254" s="1703"/>
      <c r="V12254" s="1703"/>
      <c r="X12254" s="1703"/>
    </row>
    <row r="12255" spans="15:24" x14ac:dyDescent="0.55000000000000004">
      <c r="O12255" s="1703"/>
      <c r="V12255" s="1703"/>
      <c r="X12255" s="1703"/>
    </row>
    <row r="12256" spans="15:24" x14ac:dyDescent="0.55000000000000004">
      <c r="O12256" s="1703"/>
      <c r="V12256" s="1703"/>
      <c r="X12256" s="1703"/>
    </row>
    <row r="12257" spans="15:24" x14ac:dyDescent="0.55000000000000004">
      <c r="O12257" s="1703"/>
      <c r="V12257" s="1703"/>
      <c r="X12257" s="1703"/>
    </row>
    <row r="12258" spans="15:24" x14ac:dyDescent="0.55000000000000004">
      <c r="O12258" s="1703"/>
      <c r="V12258" s="1703"/>
      <c r="X12258" s="1703"/>
    </row>
    <row r="12259" spans="15:24" x14ac:dyDescent="0.55000000000000004">
      <c r="O12259" s="1703"/>
      <c r="V12259" s="1703"/>
      <c r="X12259" s="1703"/>
    </row>
    <row r="12260" spans="15:24" x14ac:dyDescent="0.55000000000000004">
      <c r="O12260" s="1703"/>
      <c r="V12260" s="1703"/>
      <c r="X12260" s="1703"/>
    </row>
    <row r="12261" spans="15:24" x14ac:dyDescent="0.55000000000000004">
      <c r="O12261" s="1703"/>
      <c r="V12261" s="1703"/>
      <c r="X12261" s="1703"/>
    </row>
    <row r="12262" spans="15:24" x14ac:dyDescent="0.55000000000000004">
      <c r="O12262" s="1703"/>
      <c r="V12262" s="1703"/>
      <c r="X12262" s="1703"/>
    </row>
    <row r="12263" spans="15:24" x14ac:dyDescent="0.55000000000000004">
      <c r="O12263" s="1703"/>
      <c r="V12263" s="1703"/>
      <c r="X12263" s="1703"/>
    </row>
    <row r="12264" spans="15:24" x14ac:dyDescent="0.55000000000000004">
      <c r="O12264" s="1703"/>
      <c r="V12264" s="1703"/>
      <c r="X12264" s="1703"/>
    </row>
    <row r="12265" spans="15:24" x14ac:dyDescent="0.55000000000000004">
      <c r="O12265" s="1703"/>
      <c r="V12265" s="1703"/>
      <c r="X12265" s="1703"/>
    </row>
    <row r="12266" spans="15:24" x14ac:dyDescent="0.55000000000000004">
      <c r="O12266" s="1703"/>
      <c r="V12266" s="1703"/>
      <c r="X12266" s="1703"/>
    </row>
    <row r="12267" spans="15:24" x14ac:dyDescent="0.55000000000000004">
      <c r="O12267" s="1703"/>
      <c r="V12267" s="1703"/>
      <c r="X12267" s="1703"/>
    </row>
    <row r="12268" spans="15:24" x14ac:dyDescent="0.55000000000000004">
      <c r="O12268" s="1703"/>
      <c r="V12268" s="1703"/>
      <c r="X12268" s="1703"/>
    </row>
    <row r="12269" spans="15:24" x14ac:dyDescent="0.55000000000000004">
      <c r="O12269" s="1703"/>
      <c r="V12269" s="1703"/>
      <c r="X12269" s="1703"/>
    </row>
    <row r="12270" spans="15:24" x14ac:dyDescent="0.55000000000000004">
      <c r="O12270" s="1703"/>
      <c r="V12270" s="1703"/>
      <c r="X12270" s="1703"/>
    </row>
    <row r="12271" spans="15:24" x14ac:dyDescent="0.55000000000000004">
      <c r="O12271" s="1703"/>
      <c r="V12271" s="1703"/>
      <c r="X12271" s="1703"/>
    </row>
    <row r="12272" spans="15:24" x14ac:dyDescent="0.55000000000000004">
      <c r="O12272" s="1703"/>
      <c r="V12272" s="1703"/>
      <c r="X12272" s="1703"/>
    </row>
    <row r="12273" spans="15:24" x14ac:dyDescent="0.55000000000000004">
      <c r="O12273" s="1703"/>
      <c r="V12273" s="1703"/>
      <c r="X12273" s="1703"/>
    </row>
    <row r="12274" spans="15:24" x14ac:dyDescent="0.55000000000000004">
      <c r="O12274" s="1703"/>
      <c r="V12274" s="1703"/>
      <c r="X12274" s="1703"/>
    </row>
    <row r="12275" spans="15:24" x14ac:dyDescent="0.55000000000000004">
      <c r="O12275" s="1703"/>
      <c r="V12275" s="1703"/>
      <c r="X12275" s="1703"/>
    </row>
    <row r="12276" spans="15:24" x14ac:dyDescent="0.55000000000000004">
      <c r="O12276" s="1703"/>
      <c r="V12276" s="1703"/>
      <c r="X12276" s="1703"/>
    </row>
    <row r="12277" spans="15:24" x14ac:dyDescent="0.55000000000000004">
      <c r="O12277" s="1703"/>
      <c r="V12277" s="1703"/>
      <c r="X12277" s="1703"/>
    </row>
    <row r="12278" spans="15:24" x14ac:dyDescent="0.55000000000000004">
      <c r="O12278" s="1703"/>
      <c r="V12278" s="1703"/>
      <c r="X12278" s="1703"/>
    </row>
    <row r="12279" spans="15:24" x14ac:dyDescent="0.55000000000000004">
      <c r="O12279" s="1703"/>
      <c r="V12279" s="1703"/>
      <c r="X12279" s="1703"/>
    </row>
    <row r="12280" spans="15:24" x14ac:dyDescent="0.55000000000000004">
      <c r="O12280" s="1703"/>
      <c r="V12280" s="1703"/>
      <c r="X12280" s="1703"/>
    </row>
    <row r="12281" spans="15:24" x14ac:dyDescent="0.55000000000000004">
      <c r="O12281" s="1703"/>
      <c r="V12281" s="1703"/>
      <c r="X12281" s="1703"/>
    </row>
    <row r="12282" spans="15:24" x14ac:dyDescent="0.55000000000000004">
      <c r="O12282" s="1703"/>
      <c r="V12282" s="1703"/>
      <c r="X12282" s="1703"/>
    </row>
    <row r="12283" spans="15:24" x14ac:dyDescent="0.55000000000000004">
      <c r="O12283" s="1703"/>
      <c r="V12283" s="1703"/>
      <c r="X12283" s="1703"/>
    </row>
    <row r="12284" spans="15:24" x14ac:dyDescent="0.55000000000000004">
      <c r="O12284" s="1703"/>
      <c r="V12284" s="1703"/>
      <c r="X12284" s="1703"/>
    </row>
    <row r="12285" spans="15:24" x14ac:dyDescent="0.55000000000000004">
      <c r="O12285" s="1703"/>
      <c r="V12285" s="1703"/>
      <c r="X12285" s="1703"/>
    </row>
    <row r="12286" spans="15:24" x14ac:dyDescent="0.55000000000000004">
      <c r="O12286" s="1703"/>
      <c r="V12286" s="1703"/>
      <c r="X12286" s="1703"/>
    </row>
    <row r="12287" spans="15:24" x14ac:dyDescent="0.55000000000000004">
      <c r="O12287" s="1703"/>
      <c r="V12287" s="1703"/>
      <c r="X12287" s="1703"/>
    </row>
    <row r="12288" spans="15:24" x14ac:dyDescent="0.55000000000000004">
      <c r="O12288" s="1703"/>
      <c r="V12288" s="1703"/>
      <c r="X12288" s="1703"/>
    </row>
    <row r="12289" spans="15:24" x14ac:dyDescent="0.55000000000000004">
      <c r="O12289" s="1703"/>
      <c r="V12289" s="1703"/>
      <c r="X12289" s="1703"/>
    </row>
    <row r="12290" spans="15:24" x14ac:dyDescent="0.55000000000000004">
      <c r="O12290" s="1703"/>
      <c r="V12290" s="1703"/>
      <c r="X12290" s="1703"/>
    </row>
    <row r="12291" spans="15:24" x14ac:dyDescent="0.55000000000000004">
      <c r="O12291" s="1703"/>
      <c r="V12291" s="1703"/>
      <c r="X12291" s="1703"/>
    </row>
    <row r="12292" spans="15:24" x14ac:dyDescent="0.55000000000000004">
      <c r="O12292" s="1703"/>
      <c r="V12292" s="1703"/>
      <c r="X12292" s="1703"/>
    </row>
    <row r="12293" spans="15:24" x14ac:dyDescent="0.55000000000000004">
      <c r="O12293" s="1703"/>
      <c r="V12293" s="1703"/>
      <c r="X12293" s="1703"/>
    </row>
    <row r="12294" spans="15:24" x14ac:dyDescent="0.55000000000000004">
      <c r="O12294" s="1703"/>
      <c r="V12294" s="1703"/>
      <c r="X12294" s="1703"/>
    </row>
    <row r="12295" spans="15:24" x14ac:dyDescent="0.55000000000000004">
      <c r="O12295" s="1703"/>
      <c r="V12295" s="1703"/>
      <c r="X12295" s="1703"/>
    </row>
    <row r="12296" spans="15:24" x14ac:dyDescent="0.55000000000000004">
      <c r="O12296" s="1703"/>
      <c r="V12296" s="1703"/>
      <c r="X12296" s="1703"/>
    </row>
    <row r="12297" spans="15:24" x14ac:dyDescent="0.55000000000000004">
      <c r="O12297" s="1703"/>
      <c r="V12297" s="1703"/>
      <c r="X12297" s="1703"/>
    </row>
    <row r="12298" spans="15:24" x14ac:dyDescent="0.55000000000000004">
      <c r="O12298" s="1703"/>
      <c r="V12298" s="1703"/>
      <c r="X12298" s="1703"/>
    </row>
    <row r="12299" spans="15:24" x14ac:dyDescent="0.55000000000000004">
      <c r="O12299" s="1703"/>
      <c r="V12299" s="1703"/>
      <c r="X12299" s="1703"/>
    </row>
    <row r="12300" spans="15:24" x14ac:dyDescent="0.55000000000000004">
      <c r="O12300" s="1703"/>
      <c r="V12300" s="1703"/>
      <c r="X12300" s="1703"/>
    </row>
    <row r="12301" spans="15:24" x14ac:dyDescent="0.55000000000000004">
      <c r="O12301" s="1703"/>
      <c r="V12301" s="1703"/>
      <c r="X12301" s="1703"/>
    </row>
    <row r="12302" spans="15:24" x14ac:dyDescent="0.55000000000000004">
      <c r="O12302" s="1703"/>
      <c r="V12302" s="1703"/>
      <c r="X12302" s="1703"/>
    </row>
    <row r="12303" spans="15:24" x14ac:dyDescent="0.55000000000000004">
      <c r="O12303" s="1703"/>
      <c r="V12303" s="1703"/>
      <c r="X12303" s="1703"/>
    </row>
    <row r="12304" spans="15:24" x14ac:dyDescent="0.55000000000000004">
      <c r="O12304" s="1703"/>
      <c r="V12304" s="1703"/>
      <c r="X12304" s="1703"/>
    </row>
    <row r="12305" spans="15:24" x14ac:dyDescent="0.55000000000000004">
      <c r="O12305" s="1703"/>
      <c r="V12305" s="1703"/>
      <c r="X12305" s="1703"/>
    </row>
    <row r="12306" spans="15:24" x14ac:dyDescent="0.55000000000000004">
      <c r="O12306" s="1703"/>
      <c r="V12306" s="1703"/>
      <c r="X12306" s="1703"/>
    </row>
    <row r="12307" spans="15:24" x14ac:dyDescent="0.55000000000000004">
      <c r="O12307" s="1703"/>
      <c r="V12307" s="1703"/>
      <c r="X12307" s="1703"/>
    </row>
    <row r="12308" spans="15:24" x14ac:dyDescent="0.55000000000000004">
      <c r="O12308" s="1703"/>
      <c r="V12308" s="1703"/>
      <c r="X12308" s="1703"/>
    </row>
    <row r="12309" spans="15:24" x14ac:dyDescent="0.55000000000000004">
      <c r="O12309" s="1703"/>
      <c r="V12309" s="1703"/>
      <c r="X12309" s="1703"/>
    </row>
    <row r="12310" spans="15:24" x14ac:dyDescent="0.55000000000000004">
      <c r="O12310" s="1703"/>
      <c r="V12310" s="1703"/>
      <c r="X12310" s="1703"/>
    </row>
    <row r="12311" spans="15:24" x14ac:dyDescent="0.55000000000000004">
      <c r="O12311" s="1703"/>
      <c r="V12311" s="1703"/>
      <c r="X12311" s="1703"/>
    </row>
    <row r="12312" spans="15:24" x14ac:dyDescent="0.55000000000000004">
      <c r="O12312" s="1703"/>
      <c r="V12312" s="1703"/>
      <c r="X12312" s="1703"/>
    </row>
    <row r="12313" spans="15:24" x14ac:dyDescent="0.55000000000000004">
      <c r="O12313" s="1703"/>
      <c r="V12313" s="1703"/>
      <c r="X12313" s="1703"/>
    </row>
    <row r="12314" spans="15:24" x14ac:dyDescent="0.55000000000000004">
      <c r="O12314" s="1703"/>
      <c r="V12314" s="1703"/>
      <c r="X12314" s="1703"/>
    </row>
    <row r="12315" spans="15:24" x14ac:dyDescent="0.55000000000000004">
      <c r="O12315" s="1703"/>
      <c r="V12315" s="1703"/>
      <c r="X12315" s="1703"/>
    </row>
    <row r="12316" spans="15:24" x14ac:dyDescent="0.55000000000000004">
      <c r="O12316" s="1703"/>
      <c r="V12316" s="1703"/>
      <c r="X12316" s="1703"/>
    </row>
    <row r="12317" spans="15:24" x14ac:dyDescent="0.55000000000000004">
      <c r="O12317" s="1703"/>
      <c r="V12317" s="1703"/>
      <c r="X12317" s="1703"/>
    </row>
    <row r="12318" spans="15:24" x14ac:dyDescent="0.55000000000000004">
      <c r="O12318" s="1703"/>
      <c r="V12318" s="1703"/>
      <c r="X12318" s="1703"/>
    </row>
    <row r="12319" spans="15:24" x14ac:dyDescent="0.55000000000000004">
      <c r="O12319" s="1703"/>
      <c r="V12319" s="1703"/>
      <c r="X12319" s="1703"/>
    </row>
    <row r="12320" spans="15:24" x14ac:dyDescent="0.55000000000000004">
      <c r="O12320" s="1703"/>
      <c r="V12320" s="1703"/>
      <c r="X12320" s="1703"/>
    </row>
    <row r="12321" spans="15:24" x14ac:dyDescent="0.55000000000000004">
      <c r="O12321" s="1703"/>
      <c r="V12321" s="1703"/>
      <c r="X12321" s="1703"/>
    </row>
    <row r="12322" spans="15:24" x14ac:dyDescent="0.55000000000000004">
      <c r="O12322" s="1703"/>
      <c r="V12322" s="1703"/>
      <c r="X12322" s="1703"/>
    </row>
    <row r="12323" spans="15:24" x14ac:dyDescent="0.55000000000000004">
      <c r="O12323" s="1703"/>
      <c r="V12323" s="1703"/>
      <c r="X12323" s="1703"/>
    </row>
    <row r="12324" spans="15:24" x14ac:dyDescent="0.55000000000000004">
      <c r="O12324" s="1703"/>
      <c r="V12324" s="1703"/>
      <c r="X12324" s="1703"/>
    </row>
    <row r="12325" spans="15:24" x14ac:dyDescent="0.55000000000000004">
      <c r="O12325" s="1703"/>
      <c r="V12325" s="1703"/>
      <c r="X12325" s="1703"/>
    </row>
    <row r="12326" spans="15:24" x14ac:dyDescent="0.55000000000000004">
      <c r="O12326" s="1703"/>
      <c r="V12326" s="1703"/>
      <c r="X12326" s="1703"/>
    </row>
    <row r="12327" spans="15:24" x14ac:dyDescent="0.55000000000000004">
      <c r="O12327" s="1703"/>
      <c r="V12327" s="1703"/>
      <c r="X12327" s="1703"/>
    </row>
    <row r="12328" spans="15:24" x14ac:dyDescent="0.55000000000000004">
      <c r="O12328" s="1703"/>
      <c r="V12328" s="1703"/>
      <c r="X12328" s="1703"/>
    </row>
    <row r="12329" spans="15:24" x14ac:dyDescent="0.55000000000000004">
      <c r="O12329" s="1703"/>
      <c r="V12329" s="1703"/>
      <c r="X12329" s="1703"/>
    </row>
    <row r="12330" spans="15:24" x14ac:dyDescent="0.55000000000000004">
      <c r="O12330" s="1703"/>
      <c r="V12330" s="1703"/>
      <c r="X12330" s="1703"/>
    </row>
    <row r="12331" spans="15:24" x14ac:dyDescent="0.55000000000000004">
      <c r="O12331" s="1703"/>
      <c r="V12331" s="1703"/>
      <c r="X12331" s="1703"/>
    </row>
    <row r="12332" spans="15:24" x14ac:dyDescent="0.55000000000000004">
      <c r="O12332" s="1703"/>
      <c r="V12332" s="1703"/>
      <c r="X12332" s="1703"/>
    </row>
    <row r="12333" spans="15:24" x14ac:dyDescent="0.55000000000000004">
      <c r="O12333" s="1703"/>
      <c r="V12333" s="1703"/>
      <c r="X12333" s="1703"/>
    </row>
    <row r="12334" spans="15:24" x14ac:dyDescent="0.55000000000000004">
      <c r="O12334" s="1703"/>
      <c r="V12334" s="1703"/>
      <c r="X12334" s="1703"/>
    </row>
    <row r="12335" spans="15:24" x14ac:dyDescent="0.55000000000000004">
      <c r="O12335" s="1703"/>
      <c r="V12335" s="1703"/>
      <c r="X12335" s="1703"/>
    </row>
    <row r="12336" spans="15:24" x14ac:dyDescent="0.55000000000000004">
      <c r="O12336" s="1703"/>
      <c r="V12336" s="1703"/>
      <c r="X12336" s="1703"/>
    </row>
    <row r="12337" spans="15:24" x14ac:dyDescent="0.55000000000000004">
      <c r="O12337" s="1703"/>
      <c r="V12337" s="1703"/>
      <c r="X12337" s="1703"/>
    </row>
    <row r="12338" spans="15:24" x14ac:dyDescent="0.55000000000000004">
      <c r="O12338" s="1703"/>
      <c r="V12338" s="1703"/>
      <c r="X12338" s="1703"/>
    </row>
    <row r="12339" spans="15:24" x14ac:dyDescent="0.55000000000000004">
      <c r="O12339" s="1703"/>
      <c r="V12339" s="1703"/>
      <c r="X12339" s="1703"/>
    </row>
    <row r="12340" spans="15:24" x14ac:dyDescent="0.55000000000000004">
      <c r="O12340" s="1703"/>
      <c r="V12340" s="1703"/>
      <c r="X12340" s="1703"/>
    </row>
    <row r="12341" spans="15:24" x14ac:dyDescent="0.55000000000000004">
      <c r="O12341" s="1703"/>
      <c r="V12341" s="1703"/>
      <c r="X12341" s="1703"/>
    </row>
    <row r="12342" spans="15:24" x14ac:dyDescent="0.55000000000000004">
      <c r="O12342" s="1703"/>
      <c r="V12342" s="1703"/>
      <c r="X12342" s="1703"/>
    </row>
    <row r="12343" spans="15:24" x14ac:dyDescent="0.55000000000000004">
      <c r="O12343" s="1703"/>
      <c r="V12343" s="1703"/>
      <c r="X12343" s="1703"/>
    </row>
    <row r="12344" spans="15:24" x14ac:dyDescent="0.55000000000000004">
      <c r="O12344" s="1703"/>
      <c r="V12344" s="1703"/>
      <c r="X12344" s="1703"/>
    </row>
    <row r="12345" spans="15:24" x14ac:dyDescent="0.55000000000000004">
      <c r="O12345" s="1703"/>
      <c r="V12345" s="1703"/>
      <c r="X12345" s="1703"/>
    </row>
    <row r="12346" spans="15:24" x14ac:dyDescent="0.55000000000000004">
      <c r="O12346" s="1703"/>
      <c r="V12346" s="1703"/>
      <c r="X12346" s="1703"/>
    </row>
    <row r="12347" spans="15:24" x14ac:dyDescent="0.55000000000000004">
      <c r="O12347" s="1703"/>
      <c r="V12347" s="1703"/>
      <c r="X12347" s="1703"/>
    </row>
    <row r="12348" spans="15:24" x14ac:dyDescent="0.55000000000000004">
      <c r="O12348" s="1703"/>
      <c r="V12348" s="1703"/>
      <c r="X12348" s="1703"/>
    </row>
    <row r="12349" spans="15:24" x14ac:dyDescent="0.55000000000000004">
      <c r="O12349" s="1703"/>
      <c r="V12349" s="1703"/>
      <c r="X12349" s="1703"/>
    </row>
    <row r="12350" spans="15:24" x14ac:dyDescent="0.55000000000000004">
      <c r="O12350" s="1703"/>
      <c r="V12350" s="1703"/>
      <c r="X12350" s="1703"/>
    </row>
    <row r="12351" spans="15:24" x14ac:dyDescent="0.55000000000000004">
      <c r="O12351" s="1703"/>
      <c r="V12351" s="1703"/>
      <c r="X12351" s="1703"/>
    </row>
    <row r="12352" spans="15:24" x14ac:dyDescent="0.55000000000000004">
      <c r="O12352" s="1703"/>
      <c r="V12352" s="1703"/>
      <c r="X12352" s="1703"/>
    </row>
    <row r="12353" spans="15:24" x14ac:dyDescent="0.55000000000000004">
      <c r="O12353" s="1703"/>
      <c r="V12353" s="1703"/>
      <c r="X12353" s="1703"/>
    </row>
    <row r="12354" spans="15:24" x14ac:dyDescent="0.55000000000000004">
      <c r="O12354" s="1703"/>
      <c r="V12354" s="1703"/>
      <c r="X12354" s="1703"/>
    </row>
    <row r="12355" spans="15:24" x14ac:dyDescent="0.55000000000000004">
      <c r="O12355" s="1703"/>
      <c r="V12355" s="1703"/>
      <c r="X12355" s="1703"/>
    </row>
    <row r="12356" spans="15:24" x14ac:dyDescent="0.55000000000000004">
      <c r="O12356" s="1703"/>
      <c r="V12356" s="1703"/>
      <c r="X12356" s="1703"/>
    </row>
    <row r="12357" spans="15:24" x14ac:dyDescent="0.55000000000000004">
      <c r="O12357" s="1703"/>
      <c r="V12357" s="1703"/>
      <c r="X12357" s="1703"/>
    </row>
    <row r="12358" spans="15:24" x14ac:dyDescent="0.55000000000000004">
      <c r="O12358" s="1703"/>
      <c r="V12358" s="1703"/>
      <c r="X12358" s="1703"/>
    </row>
    <row r="12359" spans="15:24" x14ac:dyDescent="0.55000000000000004">
      <c r="O12359" s="1703"/>
      <c r="V12359" s="1703"/>
      <c r="X12359" s="1703"/>
    </row>
    <row r="12360" spans="15:24" x14ac:dyDescent="0.55000000000000004">
      <c r="O12360" s="1703"/>
      <c r="V12360" s="1703"/>
      <c r="X12360" s="1703"/>
    </row>
    <row r="12361" spans="15:24" x14ac:dyDescent="0.55000000000000004">
      <c r="O12361" s="1703"/>
      <c r="V12361" s="1703"/>
      <c r="X12361" s="1703"/>
    </row>
    <row r="12362" spans="15:24" x14ac:dyDescent="0.55000000000000004">
      <c r="O12362" s="1703"/>
      <c r="V12362" s="1703"/>
      <c r="X12362" s="1703"/>
    </row>
    <row r="12363" spans="15:24" x14ac:dyDescent="0.55000000000000004">
      <c r="O12363" s="1703"/>
      <c r="V12363" s="1703"/>
      <c r="X12363" s="1703"/>
    </row>
    <row r="12364" spans="15:24" x14ac:dyDescent="0.55000000000000004">
      <c r="O12364" s="1703"/>
      <c r="V12364" s="1703"/>
      <c r="X12364" s="1703"/>
    </row>
    <row r="12365" spans="15:24" x14ac:dyDescent="0.55000000000000004">
      <c r="O12365" s="1703"/>
      <c r="V12365" s="1703"/>
      <c r="X12365" s="1703"/>
    </row>
    <row r="12366" spans="15:24" x14ac:dyDescent="0.55000000000000004">
      <c r="O12366" s="1703"/>
      <c r="V12366" s="1703"/>
      <c r="X12366" s="1703"/>
    </row>
    <row r="12367" spans="15:24" x14ac:dyDescent="0.55000000000000004">
      <c r="O12367" s="1703"/>
      <c r="V12367" s="1703"/>
      <c r="X12367" s="1703"/>
    </row>
    <row r="12368" spans="15:24" x14ac:dyDescent="0.55000000000000004">
      <c r="O12368" s="1703"/>
      <c r="V12368" s="1703"/>
      <c r="X12368" s="1703"/>
    </row>
    <row r="12369" spans="15:24" x14ac:dyDescent="0.55000000000000004">
      <c r="O12369" s="1703"/>
      <c r="V12369" s="1703"/>
      <c r="X12369" s="1703"/>
    </row>
    <row r="12370" spans="15:24" x14ac:dyDescent="0.55000000000000004">
      <c r="O12370" s="1703"/>
      <c r="V12370" s="1703"/>
      <c r="X12370" s="1703"/>
    </row>
    <row r="12371" spans="15:24" x14ac:dyDescent="0.55000000000000004">
      <c r="O12371" s="1703"/>
      <c r="V12371" s="1703"/>
      <c r="X12371" s="1703"/>
    </row>
    <row r="12372" spans="15:24" x14ac:dyDescent="0.55000000000000004">
      <c r="O12372" s="1703"/>
      <c r="V12372" s="1703"/>
      <c r="X12372" s="1703"/>
    </row>
    <row r="12373" spans="15:24" x14ac:dyDescent="0.55000000000000004">
      <c r="O12373" s="1703"/>
      <c r="V12373" s="1703"/>
      <c r="X12373" s="1703"/>
    </row>
    <row r="12374" spans="15:24" x14ac:dyDescent="0.55000000000000004">
      <c r="O12374" s="1703"/>
      <c r="V12374" s="1703"/>
      <c r="X12374" s="1703"/>
    </row>
    <row r="12375" spans="15:24" x14ac:dyDescent="0.55000000000000004">
      <c r="O12375" s="1703"/>
      <c r="V12375" s="1703"/>
      <c r="X12375" s="1703"/>
    </row>
    <row r="12376" spans="15:24" x14ac:dyDescent="0.55000000000000004">
      <c r="O12376" s="1703"/>
      <c r="V12376" s="1703"/>
      <c r="X12376" s="1703"/>
    </row>
    <row r="12377" spans="15:24" x14ac:dyDescent="0.55000000000000004">
      <c r="O12377" s="1703"/>
      <c r="V12377" s="1703"/>
      <c r="X12377" s="1703"/>
    </row>
    <row r="12378" spans="15:24" x14ac:dyDescent="0.55000000000000004">
      <c r="O12378" s="1703"/>
      <c r="V12378" s="1703"/>
      <c r="X12378" s="1703"/>
    </row>
    <row r="12379" spans="15:24" x14ac:dyDescent="0.55000000000000004">
      <c r="O12379" s="1703"/>
      <c r="V12379" s="1703"/>
      <c r="X12379" s="1703"/>
    </row>
    <row r="12380" spans="15:24" x14ac:dyDescent="0.55000000000000004">
      <c r="O12380" s="1703"/>
      <c r="V12380" s="1703"/>
      <c r="X12380" s="1703"/>
    </row>
    <row r="12381" spans="15:24" x14ac:dyDescent="0.55000000000000004">
      <c r="O12381" s="1703"/>
      <c r="V12381" s="1703"/>
      <c r="X12381" s="1703"/>
    </row>
    <row r="12382" spans="15:24" x14ac:dyDescent="0.55000000000000004">
      <c r="O12382" s="1703"/>
      <c r="V12382" s="1703"/>
      <c r="X12382" s="1703"/>
    </row>
    <row r="12383" spans="15:24" x14ac:dyDescent="0.55000000000000004">
      <c r="O12383" s="1703"/>
      <c r="V12383" s="1703"/>
      <c r="X12383" s="1703"/>
    </row>
    <row r="12384" spans="15:24" x14ac:dyDescent="0.55000000000000004">
      <c r="O12384" s="1703"/>
      <c r="V12384" s="1703"/>
      <c r="X12384" s="1703"/>
    </row>
    <row r="12385" spans="15:24" x14ac:dyDescent="0.55000000000000004">
      <c r="O12385" s="1703"/>
      <c r="V12385" s="1703"/>
      <c r="X12385" s="1703"/>
    </row>
    <row r="12386" spans="15:24" x14ac:dyDescent="0.55000000000000004">
      <c r="O12386" s="1703"/>
      <c r="V12386" s="1703"/>
      <c r="X12386" s="1703"/>
    </row>
    <row r="12387" spans="15:24" x14ac:dyDescent="0.55000000000000004">
      <c r="O12387" s="1703"/>
      <c r="V12387" s="1703"/>
      <c r="X12387" s="1703"/>
    </row>
    <row r="12388" spans="15:24" x14ac:dyDescent="0.55000000000000004">
      <c r="O12388" s="1703"/>
      <c r="V12388" s="1703"/>
      <c r="X12388" s="1703"/>
    </row>
    <row r="12389" spans="15:24" x14ac:dyDescent="0.55000000000000004">
      <c r="O12389" s="1703"/>
      <c r="V12389" s="1703"/>
      <c r="X12389" s="1703"/>
    </row>
    <row r="12390" spans="15:24" x14ac:dyDescent="0.55000000000000004">
      <c r="O12390" s="1703"/>
      <c r="V12390" s="1703"/>
      <c r="X12390" s="1703"/>
    </row>
    <row r="12391" spans="15:24" x14ac:dyDescent="0.55000000000000004">
      <c r="O12391" s="1703"/>
      <c r="V12391" s="1703"/>
      <c r="X12391" s="1703"/>
    </row>
    <row r="12392" spans="15:24" x14ac:dyDescent="0.55000000000000004">
      <c r="O12392" s="1703"/>
      <c r="V12392" s="1703"/>
      <c r="X12392" s="1703"/>
    </row>
    <row r="12393" spans="15:24" x14ac:dyDescent="0.55000000000000004">
      <c r="O12393" s="1703"/>
      <c r="V12393" s="1703"/>
      <c r="X12393" s="1703"/>
    </row>
    <row r="12394" spans="15:24" x14ac:dyDescent="0.55000000000000004">
      <c r="O12394" s="1703"/>
      <c r="V12394" s="1703"/>
      <c r="X12394" s="1703"/>
    </row>
    <row r="12395" spans="15:24" x14ac:dyDescent="0.55000000000000004">
      <c r="O12395" s="1703"/>
      <c r="V12395" s="1703"/>
      <c r="X12395" s="1703"/>
    </row>
    <row r="12396" spans="15:24" x14ac:dyDescent="0.55000000000000004">
      <c r="O12396" s="1703"/>
      <c r="V12396" s="1703"/>
      <c r="X12396" s="1703"/>
    </row>
    <row r="12397" spans="15:24" x14ac:dyDescent="0.55000000000000004">
      <c r="O12397" s="1703"/>
      <c r="V12397" s="1703"/>
      <c r="X12397" s="1703"/>
    </row>
    <row r="12398" spans="15:24" x14ac:dyDescent="0.55000000000000004">
      <c r="O12398" s="1703"/>
      <c r="V12398" s="1703"/>
      <c r="X12398" s="1703"/>
    </row>
    <row r="12399" spans="15:24" x14ac:dyDescent="0.55000000000000004">
      <c r="O12399" s="1703"/>
      <c r="V12399" s="1703"/>
      <c r="X12399" s="1703"/>
    </row>
    <row r="12400" spans="15:24" x14ac:dyDescent="0.55000000000000004">
      <c r="O12400" s="1703"/>
      <c r="V12400" s="1703"/>
      <c r="X12400" s="1703"/>
    </row>
    <row r="12401" spans="15:24" x14ac:dyDescent="0.55000000000000004">
      <c r="O12401" s="1703"/>
      <c r="V12401" s="1703"/>
      <c r="X12401" s="1703"/>
    </row>
    <row r="12402" spans="15:24" x14ac:dyDescent="0.55000000000000004">
      <c r="O12402" s="1703"/>
      <c r="V12402" s="1703"/>
      <c r="X12402" s="1703"/>
    </row>
    <row r="12403" spans="15:24" x14ac:dyDescent="0.55000000000000004">
      <c r="O12403" s="1703"/>
      <c r="V12403" s="1703"/>
      <c r="X12403" s="1703"/>
    </row>
    <row r="12404" spans="15:24" x14ac:dyDescent="0.55000000000000004">
      <c r="O12404" s="1703"/>
      <c r="V12404" s="1703"/>
      <c r="X12404" s="1703"/>
    </row>
    <row r="12405" spans="15:24" x14ac:dyDescent="0.55000000000000004">
      <c r="O12405" s="1703"/>
      <c r="V12405" s="1703"/>
      <c r="X12405" s="1703"/>
    </row>
    <row r="12406" spans="15:24" x14ac:dyDescent="0.55000000000000004">
      <c r="O12406" s="1703"/>
      <c r="V12406" s="1703"/>
      <c r="X12406" s="1703"/>
    </row>
    <row r="12407" spans="15:24" x14ac:dyDescent="0.55000000000000004">
      <c r="O12407" s="1703"/>
      <c r="V12407" s="1703"/>
      <c r="X12407" s="1703"/>
    </row>
    <row r="12408" spans="15:24" x14ac:dyDescent="0.55000000000000004">
      <c r="O12408" s="1703"/>
      <c r="V12408" s="1703"/>
      <c r="X12408" s="1703"/>
    </row>
    <row r="12409" spans="15:24" x14ac:dyDescent="0.55000000000000004">
      <c r="O12409" s="1703"/>
      <c r="V12409" s="1703"/>
      <c r="X12409" s="1703"/>
    </row>
    <row r="12410" spans="15:24" x14ac:dyDescent="0.55000000000000004">
      <c r="O12410" s="1703"/>
      <c r="V12410" s="1703"/>
      <c r="X12410" s="1703"/>
    </row>
    <row r="12411" spans="15:24" x14ac:dyDescent="0.55000000000000004">
      <c r="O12411" s="1703"/>
      <c r="V12411" s="1703"/>
      <c r="X12411" s="1703"/>
    </row>
    <row r="12412" spans="15:24" x14ac:dyDescent="0.55000000000000004">
      <c r="O12412" s="1703"/>
      <c r="V12412" s="1703"/>
      <c r="X12412" s="1703"/>
    </row>
    <row r="12413" spans="15:24" x14ac:dyDescent="0.55000000000000004">
      <c r="O12413" s="1703"/>
      <c r="V12413" s="1703"/>
      <c r="X12413" s="1703"/>
    </row>
    <row r="12414" spans="15:24" x14ac:dyDescent="0.55000000000000004">
      <c r="O12414" s="1703"/>
      <c r="V12414" s="1703"/>
      <c r="X12414" s="1703"/>
    </row>
    <row r="12415" spans="15:24" x14ac:dyDescent="0.55000000000000004">
      <c r="O12415" s="1703"/>
      <c r="V12415" s="1703"/>
      <c r="X12415" s="1703"/>
    </row>
    <row r="12416" spans="15:24" x14ac:dyDescent="0.55000000000000004">
      <c r="O12416" s="1703"/>
      <c r="V12416" s="1703"/>
      <c r="X12416" s="1703"/>
    </row>
    <row r="12417" spans="15:24" x14ac:dyDescent="0.55000000000000004">
      <c r="O12417" s="1703"/>
      <c r="V12417" s="1703"/>
      <c r="X12417" s="1703"/>
    </row>
    <row r="12418" spans="15:24" x14ac:dyDescent="0.55000000000000004">
      <c r="O12418" s="1703"/>
      <c r="V12418" s="1703"/>
      <c r="X12418" s="1703"/>
    </row>
    <row r="12419" spans="15:24" x14ac:dyDescent="0.55000000000000004">
      <c r="O12419" s="1703"/>
      <c r="V12419" s="1703"/>
      <c r="X12419" s="1703"/>
    </row>
    <row r="12420" spans="15:24" x14ac:dyDescent="0.55000000000000004">
      <c r="O12420" s="1703"/>
      <c r="V12420" s="1703"/>
      <c r="X12420" s="1703"/>
    </row>
    <row r="12421" spans="15:24" x14ac:dyDescent="0.55000000000000004">
      <c r="O12421" s="1703"/>
      <c r="V12421" s="1703"/>
      <c r="X12421" s="1703"/>
    </row>
    <row r="12422" spans="15:24" x14ac:dyDescent="0.55000000000000004">
      <c r="O12422" s="1703"/>
      <c r="V12422" s="1703"/>
      <c r="X12422" s="1703"/>
    </row>
    <row r="12423" spans="15:24" x14ac:dyDescent="0.55000000000000004">
      <c r="O12423" s="1703"/>
      <c r="V12423" s="1703"/>
      <c r="X12423" s="1703"/>
    </row>
    <row r="12424" spans="15:24" x14ac:dyDescent="0.55000000000000004">
      <c r="O12424" s="1703"/>
      <c r="V12424" s="1703"/>
      <c r="X12424" s="1703"/>
    </row>
    <row r="12425" spans="15:24" x14ac:dyDescent="0.55000000000000004">
      <c r="O12425" s="1703"/>
      <c r="V12425" s="1703"/>
      <c r="X12425" s="1703"/>
    </row>
    <row r="12426" spans="15:24" x14ac:dyDescent="0.55000000000000004">
      <c r="O12426" s="1703"/>
      <c r="V12426" s="1703"/>
      <c r="X12426" s="1703"/>
    </row>
    <row r="12427" spans="15:24" x14ac:dyDescent="0.55000000000000004">
      <c r="O12427" s="1703"/>
      <c r="V12427" s="1703"/>
      <c r="X12427" s="1703"/>
    </row>
    <row r="12428" spans="15:24" x14ac:dyDescent="0.55000000000000004">
      <c r="O12428" s="1703"/>
      <c r="V12428" s="1703"/>
      <c r="X12428" s="1703"/>
    </row>
    <row r="12429" spans="15:24" x14ac:dyDescent="0.55000000000000004">
      <c r="O12429" s="1703"/>
      <c r="V12429" s="1703"/>
      <c r="X12429" s="1703"/>
    </row>
    <row r="12430" spans="15:24" x14ac:dyDescent="0.55000000000000004">
      <c r="O12430" s="1703"/>
      <c r="V12430" s="1703"/>
      <c r="X12430" s="1703"/>
    </row>
    <row r="12431" spans="15:24" x14ac:dyDescent="0.55000000000000004">
      <c r="O12431" s="1703"/>
      <c r="V12431" s="1703"/>
      <c r="X12431" s="1703"/>
    </row>
    <row r="12432" spans="15:24" x14ac:dyDescent="0.55000000000000004">
      <c r="O12432" s="1703"/>
      <c r="V12432" s="1703"/>
      <c r="X12432" s="1703"/>
    </row>
    <row r="12433" spans="15:24" x14ac:dyDescent="0.55000000000000004">
      <c r="O12433" s="1703"/>
      <c r="V12433" s="1703"/>
      <c r="X12433" s="1703"/>
    </row>
    <row r="12434" spans="15:24" x14ac:dyDescent="0.55000000000000004">
      <c r="O12434" s="1703"/>
      <c r="V12434" s="1703"/>
      <c r="X12434" s="1703"/>
    </row>
    <row r="12435" spans="15:24" x14ac:dyDescent="0.55000000000000004">
      <c r="O12435" s="1703"/>
      <c r="V12435" s="1703"/>
      <c r="X12435" s="1703"/>
    </row>
    <row r="12436" spans="15:24" x14ac:dyDescent="0.55000000000000004">
      <c r="O12436" s="1703"/>
      <c r="V12436" s="1703"/>
      <c r="X12436" s="1703"/>
    </row>
    <row r="12437" spans="15:24" x14ac:dyDescent="0.55000000000000004">
      <c r="O12437" s="1703"/>
      <c r="V12437" s="1703"/>
      <c r="X12437" s="1703"/>
    </row>
    <row r="12438" spans="15:24" x14ac:dyDescent="0.55000000000000004">
      <c r="O12438" s="1703"/>
      <c r="V12438" s="1703"/>
      <c r="X12438" s="1703"/>
    </row>
    <row r="12439" spans="15:24" x14ac:dyDescent="0.55000000000000004">
      <c r="O12439" s="1703"/>
      <c r="V12439" s="1703"/>
      <c r="X12439" s="1703"/>
    </row>
    <row r="12440" spans="15:24" x14ac:dyDescent="0.55000000000000004">
      <c r="O12440" s="1703"/>
      <c r="V12440" s="1703"/>
      <c r="X12440" s="1703"/>
    </row>
    <row r="12441" spans="15:24" x14ac:dyDescent="0.55000000000000004">
      <c r="O12441" s="1703"/>
      <c r="V12441" s="1703"/>
      <c r="X12441" s="1703"/>
    </row>
    <row r="12442" spans="15:24" x14ac:dyDescent="0.55000000000000004">
      <c r="O12442" s="1703"/>
      <c r="V12442" s="1703"/>
      <c r="X12442" s="1703"/>
    </row>
    <row r="12443" spans="15:24" x14ac:dyDescent="0.55000000000000004">
      <c r="O12443" s="1703"/>
      <c r="V12443" s="1703"/>
      <c r="X12443" s="1703"/>
    </row>
    <row r="12444" spans="15:24" x14ac:dyDescent="0.55000000000000004">
      <c r="O12444" s="1703"/>
      <c r="V12444" s="1703"/>
      <c r="X12444" s="1703"/>
    </row>
    <row r="12445" spans="15:24" x14ac:dyDescent="0.55000000000000004">
      <c r="O12445" s="1703"/>
      <c r="V12445" s="1703"/>
      <c r="X12445" s="1703"/>
    </row>
    <row r="12446" spans="15:24" x14ac:dyDescent="0.55000000000000004">
      <c r="O12446" s="1703"/>
      <c r="V12446" s="1703"/>
      <c r="X12446" s="1703"/>
    </row>
    <row r="12447" spans="15:24" x14ac:dyDescent="0.55000000000000004">
      <c r="O12447" s="1703"/>
      <c r="V12447" s="1703"/>
      <c r="X12447" s="1703"/>
    </row>
    <row r="12448" spans="15:24" x14ac:dyDescent="0.55000000000000004">
      <c r="O12448" s="1703"/>
      <c r="V12448" s="1703"/>
      <c r="X12448" s="1703"/>
    </row>
    <row r="12449" spans="15:24" x14ac:dyDescent="0.55000000000000004">
      <c r="O12449" s="1703"/>
      <c r="V12449" s="1703"/>
      <c r="X12449" s="1703"/>
    </row>
    <row r="12450" spans="15:24" x14ac:dyDescent="0.55000000000000004">
      <c r="O12450" s="1703"/>
      <c r="V12450" s="1703"/>
      <c r="X12450" s="1703"/>
    </row>
    <row r="12451" spans="15:24" x14ac:dyDescent="0.55000000000000004">
      <c r="O12451" s="1703"/>
      <c r="V12451" s="1703"/>
      <c r="X12451" s="1703"/>
    </row>
    <row r="12452" spans="15:24" x14ac:dyDescent="0.55000000000000004">
      <c r="O12452" s="1703"/>
      <c r="V12452" s="1703"/>
      <c r="X12452" s="1703"/>
    </row>
    <row r="12453" spans="15:24" x14ac:dyDescent="0.55000000000000004">
      <c r="O12453" s="1703"/>
      <c r="V12453" s="1703"/>
      <c r="X12453" s="1703"/>
    </row>
    <row r="12454" spans="15:24" x14ac:dyDescent="0.55000000000000004">
      <c r="O12454" s="1703"/>
      <c r="V12454" s="1703"/>
      <c r="X12454" s="1703"/>
    </row>
    <row r="12455" spans="15:24" x14ac:dyDescent="0.55000000000000004">
      <c r="O12455" s="1703"/>
      <c r="V12455" s="1703"/>
      <c r="X12455" s="1703"/>
    </row>
    <row r="12456" spans="15:24" x14ac:dyDescent="0.55000000000000004">
      <c r="O12456" s="1703"/>
      <c r="V12456" s="1703"/>
      <c r="X12456" s="1703"/>
    </row>
    <row r="12457" spans="15:24" x14ac:dyDescent="0.55000000000000004">
      <c r="O12457" s="1703"/>
      <c r="V12457" s="1703"/>
      <c r="X12457" s="1703"/>
    </row>
    <row r="12458" spans="15:24" x14ac:dyDescent="0.55000000000000004">
      <c r="O12458" s="1703"/>
      <c r="V12458" s="1703"/>
      <c r="X12458" s="1703"/>
    </row>
    <row r="12459" spans="15:24" x14ac:dyDescent="0.55000000000000004">
      <c r="O12459" s="1703"/>
      <c r="V12459" s="1703"/>
      <c r="X12459" s="1703"/>
    </row>
    <row r="12460" spans="15:24" x14ac:dyDescent="0.55000000000000004">
      <c r="O12460" s="1703"/>
      <c r="V12460" s="1703"/>
      <c r="X12460" s="1703"/>
    </row>
    <row r="12461" spans="15:24" x14ac:dyDescent="0.55000000000000004">
      <c r="O12461" s="1703"/>
      <c r="V12461" s="1703"/>
      <c r="X12461" s="1703"/>
    </row>
    <row r="12462" spans="15:24" x14ac:dyDescent="0.55000000000000004">
      <c r="O12462" s="1703"/>
      <c r="V12462" s="1703"/>
      <c r="X12462" s="1703"/>
    </row>
    <row r="12463" spans="15:24" x14ac:dyDescent="0.55000000000000004">
      <c r="O12463" s="1703"/>
      <c r="V12463" s="1703"/>
      <c r="X12463" s="1703"/>
    </row>
    <row r="12464" spans="15:24" x14ac:dyDescent="0.55000000000000004">
      <c r="O12464" s="1703"/>
      <c r="V12464" s="1703"/>
      <c r="X12464" s="1703"/>
    </row>
    <row r="12465" spans="15:24" x14ac:dyDescent="0.55000000000000004">
      <c r="O12465" s="1703"/>
      <c r="V12465" s="1703"/>
      <c r="X12465" s="1703"/>
    </row>
    <row r="12466" spans="15:24" x14ac:dyDescent="0.55000000000000004">
      <c r="O12466" s="1703"/>
      <c r="V12466" s="1703"/>
      <c r="X12466" s="1703"/>
    </row>
    <row r="12467" spans="15:24" x14ac:dyDescent="0.55000000000000004">
      <c r="O12467" s="1703"/>
      <c r="V12467" s="1703"/>
      <c r="X12467" s="1703"/>
    </row>
    <row r="12468" spans="15:24" x14ac:dyDescent="0.55000000000000004">
      <c r="O12468" s="1703"/>
      <c r="V12468" s="1703"/>
      <c r="X12468" s="1703"/>
    </row>
    <row r="12469" spans="15:24" x14ac:dyDescent="0.55000000000000004">
      <c r="O12469" s="1703"/>
      <c r="V12469" s="1703"/>
      <c r="X12469" s="1703"/>
    </row>
    <row r="12470" spans="15:24" x14ac:dyDescent="0.55000000000000004">
      <c r="O12470" s="1703"/>
      <c r="V12470" s="1703"/>
      <c r="X12470" s="1703"/>
    </row>
    <row r="12471" spans="15:24" x14ac:dyDescent="0.55000000000000004">
      <c r="O12471" s="1703"/>
      <c r="V12471" s="1703"/>
      <c r="X12471" s="1703"/>
    </row>
    <row r="12472" spans="15:24" x14ac:dyDescent="0.55000000000000004">
      <c r="O12472" s="1703"/>
      <c r="V12472" s="1703"/>
      <c r="X12472" s="1703"/>
    </row>
    <row r="12473" spans="15:24" x14ac:dyDescent="0.55000000000000004">
      <c r="O12473" s="1703"/>
      <c r="V12473" s="1703"/>
      <c r="X12473" s="1703"/>
    </row>
    <row r="12474" spans="15:24" x14ac:dyDescent="0.55000000000000004">
      <c r="O12474" s="1703"/>
      <c r="V12474" s="1703"/>
      <c r="X12474" s="1703"/>
    </row>
    <row r="12475" spans="15:24" x14ac:dyDescent="0.55000000000000004">
      <c r="O12475" s="1703"/>
      <c r="V12475" s="1703"/>
      <c r="X12475" s="1703"/>
    </row>
    <row r="12476" spans="15:24" x14ac:dyDescent="0.55000000000000004">
      <c r="O12476" s="1703"/>
      <c r="V12476" s="1703"/>
      <c r="X12476" s="1703"/>
    </row>
    <row r="12477" spans="15:24" x14ac:dyDescent="0.55000000000000004">
      <c r="O12477" s="1703"/>
      <c r="V12477" s="1703"/>
      <c r="X12477" s="1703"/>
    </row>
    <row r="12478" spans="15:24" x14ac:dyDescent="0.55000000000000004">
      <c r="O12478" s="1703"/>
      <c r="V12478" s="1703"/>
      <c r="X12478" s="1703"/>
    </row>
    <row r="12479" spans="15:24" x14ac:dyDescent="0.55000000000000004">
      <c r="O12479" s="1703"/>
      <c r="V12479" s="1703"/>
      <c r="X12479" s="1703"/>
    </row>
    <row r="12480" spans="15:24" x14ac:dyDescent="0.55000000000000004">
      <c r="O12480" s="1703"/>
      <c r="V12480" s="1703"/>
      <c r="X12480" s="1703"/>
    </row>
    <row r="12481" spans="15:24" x14ac:dyDescent="0.55000000000000004">
      <c r="O12481" s="1703"/>
      <c r="V12481" s="1703"/>
      <c r="X12481" s="1703"/>
    </row>
    <row r="12482" spans="15:24" x14ac:dyDescent="0.55000000000000004">
      <c r="O12482" s="1703"/>
      <c r="V12482" s="1703"/>
      <c r="X12482" s="1703"/>
    </row>
    <row r="12483" spans="15:24" x14ac:dyDescent="0.55000000000000004">
      <c r="O12483" s="1703"/>
      <c r="V12483" s="1703"/>
      <c r="X12483" s="1703"/>
    </row>
    <row r="12484" spans="15:24" x14ac:dyDescent="0.55000000000000004">
      <c r="O12484" s="1703"/>
      <c r="V12484" s="1703"/>
      <c r="X12484" s="1703"/>
    </row>
    <row r="12485" spans="15:24" x14ac:dyDescent="0.55000000000000004">
      <c r="O12485" s="1703"/>
      <c r="V12485" s="1703"/>
      <c r="X12485" s="1703"/>
    </row>
    <row r="12486" spans="15:24" x14ac:dyDescent="0.55000000000000004">
      <c r="O12486" s="1703"/>
      <c r="V12486" s="1703"/>
      <c r="X12486" s="1703"/>
    </row>
    <row r="12487" spans="15:24" x14ac:dyDescent="0.55000000000000004">
      <c r="O12487" s="1703"/>
      <c r="V12487" s="1703"/>
      <c r="X12487" s="1703"/>
    </row>
    <row r="12488" spans="15:24" x14ac:dyDescent="0.55000000000000004">
      <c r="O12488" s="1703"/>
      <c r="V12488" s="1703"/>
      <c r="X12488" s="1703"/>
    </row>
    <row r="12489" spans="15:24" x14ac:dyDescent="0.55000000000000004">
      <c r="O12489" s="1703"/>
      <c r="V12489" s="1703"/>
      <c r="X12489" s="1703"/>
    </row>
    <row r="12490" spans="15:24" x14ac:dyDescent="0.55000000000000004">
      <c r="O12490" s="1703"/>
      <c r="V12490" s="1703"/>
      <c r="X12490" s="1703"/>
    </row>
    <row r="12491" spans="15:24" x14ac:dyDescent="0.55000000000000004">
      <c r="O12491" s="1703"/>
      <c r="V12491" s="1703"/>
      <c r="X12491" s="1703"/>
    </row>
    <row r="12492" spans="15:24" x14ac:dyDescent="0.55000000000000004">
      <c r="O12492" s="1703"/>
      <c r="V12492" s="1703"/>
      <c r="X12492" s="1703"/>
    </row>
    <row r="12493" spans="15:24" x14ac:dyDescent="0.55000000000000004">
      <c r="O12493" s="1703"/>
      <c r="V12493" s="1703"/>
      <c r="X12493" s="1703"/>
    </row>
    <row r="12494" spans="15:24" x14ac:dyDescent="0.55000000000000004">
      <c r="O12494" s="1703"/>
      <c r="V12494" s="1703"/>
      <c r="X12494" s="1703"/>
    </row>
    <row r="12495" spans="15:24" x14ac:dyDescent="0.55000000000000004">
      <c r="O12495" s="1703"/>
      <c r="V12495" s="1703"/>
      <c r="X12495" s="1703"/>
    </row>
    <row r="12496" spans="15:24" x14ac:dyDescent="0.55000000000000004">
      <c r="O12496" s="1703"/>
      <c r="V12496" s="1703"/>
      <c r="X12496" s="1703"/>
    </row>
    <row r="12497" spans="15:24" x14ac:dyDescent="0.55000000000000004">
      <c r="O12497" s="1703"/>
      <c r="V12497" s="1703"/>
      <c r="X12497" s="1703"/>
    </row>
    <row r="12498" spans="15:24" x14ac:dyDescent="0.55000000000000004">
      <c r="O12498" s="1703"/>
      <c r="V12498" s="1703"/>
      <c r="X12498" s="1703"/>
    </row>
    <row r="12499" spans="15:24" x14ac:dyDescent="0.55000000000000004">
      <c r="O12499" s="1703"/>
      <c r="V12499" s="1703"/>
      <c r="X12499" s="1703"/>
    </row>
    <row r="12500" spans="15:24" x14ac:dyDescent="0.55000000000000004">
      <c r="O12500" s="1703"/>
      <c r="V12500" s="1703"/>
      <c r="X12500" s="1703"/>
    </row>
    <row r="12501" spans="15:24" x14ac:dyDescent="0.55000000000000004">
      <c r="O12501" s="1703"/>
      <c r="V12501" s="1703"/>
      <c r="X12501" s="1703"/>
    </row>
    <row r="12502" spans="15:24" x14ac:dyDescent="0.55000000000000004">
      <c r="O12502" s="1703"/>
      <c r="V12502" s="1703"/>
      <c r="X12502" s="1703"/>
    </row>
    <row r="12503" spans="15:24" x14ac:dyDescent="0.55000000000000004">
      <c r="O12503" s="1703"/>
      <c r="V12503" s="1703"/>
      <c r="X12503" s="1703"/>
    </row>
    <row r="12504" spans="15:24" x14ac:dyDescent="0.55000000000000004">
      <c r="O12504" s="1703"/>
      <c r="V12504" s="1703"/>
      <c r="X12504" s="1703"/>
    </row>
    <row r="12505" spans="15:24" x14ac:dyDescent="0.55000000000000004">
      <c r="O12505" s="1703"/>
      <c r="V12505" s="1703"/>
      <c r="X12505" s="1703"/>
    </row>
    <row r="12506" spans="15:24" x14ac:dyDescent="0.55000000000000004">
      <c r="O12506" s="1703"/>
      <c r="V12506" s="1703"/>
      <c r="X12506" s="1703"/>
    </row>
    <row r="12507" spans="15:24" x14ac:dyDescent="0.55000000000000004">
      <c r="O12507" s="1703"/>
      <c r="V12507" s="1703"/>
      <c r="X12507" s="1703"/>
    </row>
    <row r="12508" spans="15:24" x14ac:dyDescent="0.55000000000000004">
      <c r="O12508" s="1703"/>
      <c r="V12508" s="1703"/>
      <c r="X12508" s="1703"/>
    </row>
    <row r="12509" spans="15:24" x14ac:dyDescent="0.55000000000000004">
      <c r="O12509" s="1703"/>
      <c r="V12509" s="1703"/>
      <c r="X12509" s="1703"/>
    </row>
    <row r="12510" spans="15:24" x14ac:dyDescent="0.55000000000000004">
      <c r="O12510" s="1703"/>
      <c r="V12510" s="1703"/>
      <c r="X12510" s="1703"/>
    </row>
    <row r="12511" spans="15:24" x14ac:dyDescent="0.55000000000000004">
      <c r="O12511" s="1703"/>
      <c r="V12511" s="1703"/>
      <c r="X12511" s="1703"/>
    </row>
    <row r="12512" spans="15:24" x14ac:dyDescent="0.55000000000000004">
      <c r="O12512" s="1703"/>
      <c r="V12512" s="1703"/>
      <c r="X12512" s="1703"/>
    </row>
    <row r="12513" spans="15:24" x14ac:dyDescent="0.55000000000000004">
      <c r="O12513" s="1703"/>
      <c r="V12513" s="1703"/>
      <c r="X12513" s="1703"/>
    </row>
    <row r="12514" spans="15:24" x14ac:dyDescent="0.55000000000000004">
      <c r="O12514" s="1703"/>
      <c r="V12514" s="1703"/>
      <c r="X12514" s="1703"/>
    </row>
    <row r="12515" spans="15:24" x14ac:dyDescent="0.55000000000000004">
      <c r="O12515" s="1703"/>
      <c r="V12515" s="1703"/>
      <c r="X12515" s="1703"/>
    </row>
    <row r="12516" spans="15:24" x14ac:dyDescent="0.55000000000000004">
      <c r="O12516" s="1703"/>
      <c r="V12516" s="1703"/>
      <c r="X12516" s="1703"/>
    </row>
    <row r="12517" spans="15:24" x14ac:dyDescent="0.55000000000000004">
      <c r="O12517" s="1703"/>
      <c r="V12517" s="1703"/>
      <c r="X12517" s="1703"/>
    </row>
    <row r="12518" spans="15:24" x14ac:dyDescent="0.55000000000000004">
      <c r="O12518" s="1703"/>
      <c r="V12518" s="1703"/>
      <c r="X12518" s="1703"/>
    </row>
    <row r="12519" spans="15:24" x14ac:dyDescent="0.55000000000000004">
      <c r="O12519" s="1703"/>
      <c r="V12519" s="1703"/>
      <c r="X12519" s="1703"/>
    </row>
    <row r="12520" spans="15:24" x14ac:dyDescent="0.55000000000000004">
      <c r="O12520" s="1703"/>
      <c r="V12520" s="1703"/>
      <c r="X12520" s="1703"/>
    </row>
    <row r="12521" spans="15:24" x14ac:dyDescent="0.55000000000000004">
      <c r="O12521" s="1703"/>
      <c r="V12521" s="1703"/>
      <c r="X12521" s="1703"/>
    </row>
    <row r="12522" spans="15:24" x14ac:dyDescent="0.55000000000000004">
      <c r="O12522" s="1703"/>
      <c r="V12522" s="1703"/>
      <c r="X12522" s="1703"/>
    </row>
    <row r="12523" spans="15:24" x14ac:dyDescent="0.55000000000000004">
      <c r="O12523" s="1703"/>
      <c r="V12523" s="1703"/>
      <c r="X12523" s="1703"/>
    </row>
    <row r="12524" spans="15:24" x14ac:dyDescent="0.55000000000000004">
      <c r="O12524" s="1703"/>
      <c r="V12524" s="1703"/>
      <c r="X12524" s="1703"/>
    </row>
    <row r="12525" spans="15:24" x14ac:dyDescent="0.55000000000000004">
      <c r="O12525" s="1703"/>
      <c r="V12525" s="1703"/>
      <c r="X12525" s="1703"/>
    </row>
    <row r="12526" spans="15:24" x14ac:dyDescent="0.55000000000000004">
      <c r="O12526" s="1703"/>
      <c r="V12526" s="1703"/>
      <c r="X12526" s="1703"/>
    </row>
    <row r="12527" spans="15:24" x14ac:dyDescent="0.55000000000000004">
      <c r="O12527" s="1703"/>
      <c r="V12527" s="1703"/>
      <c r="X12527" s="1703"/>
    </row>
    <row r="12528" spans="15:24" x14ac:dyDescent="0.55000000000000004">
      <c r="O12528" s="1703"/>
      <c r="V12528" s="1703"/>
      <c r="X12528" s="1703"/>
    </row>
    <row r="12529" spans="15:24" x14ac:dyDescent="0.55000000000000004">
      <c r="O12529" s="1703"/>
      <c r="V12529" s="1703"/>
      <c r="X12529" s="1703"/>
    </row>
    <row r="12530" spans="15:24" x14ac:dyDescent="0.55000000000000004">
      <c r="O12530" s="1703"/>
      <c r="V12530" s="1703"/>
      <c r="X12530" s="1703"/>
    </row>
    <row r="12531" spans="15:24" x14ac:dyDescent="0.55000000000000004">
      <c r="O12531" s="1703"/>
      <c r="V12531" s="1703"/>
      <c r="X12531" s="1703"/>
    </row>
    <row r="12532" spans="15:24" x14ac:dyDescent="0.55000000000000004">
      <c r="O12532" s="1703"/>
      <c r="V12532" s="1703"/>
      <c r="X12532" s="1703"/>
    </row>
    <row r="12533" spans="15:24" x14ac:dyDescent="0.55000000000000004">
      <c r="O12533" s="1703"/>
      <c r="V12533" s="1703"/>
      <c r="X12533" s="1703"/>
    </row>
    <row r="12534" spans="15:24" x14ac:dyDescent="0.55000000000000004">
      <c r="O12534" s="1703"/>
      <c r="V12534" s="1703"/>
      <c r="X12534" s="1703"/>
    </row>
    <row r="12535" spans="15:24" x14ac:dyDescent="0.55000000000000004">
      <c r="O12535" s="1703"/>
      <c r="V12535" s="1703"/>
      <c r="X12535" s="1703"/>
    </row>
    <row r="12536" spans="15:24" x14ac:dyDescent="0.55000000000000004">
      <c r="O12536" s="1703"/>
      <c r="V12536" s="1703"/>
      <c r="X12536" s="1703"/>
    </row>
    <row r="12537" spans="15:24" x14ac:dyDescent="0.55000000000000004">
      <c r="O12537" s="1703"/>
      <c r="V12537" s="1703"/>
      <c r="X12537" s="1703"/>
    </row>
    <row r="12538" spans="15:24" x14ac:dyDescent="0.55000000000000004">
      <c r="O12538" s="1703"/>
      <c r="V12538" s="1703"/>
      <c r="X12538" s="1703"/>
    </row>
    <row r="12539" spans="15:24" x14ac:dyDescent="0.55000000000000004">
      <c r="O12539" s="1703"/>
      <c r="V12539" s="1703"/>
      <c r="X12539" s="1703"/>
    </row>
    <row r="12540" spans="15:24" x14ac:dyDescent="0.55000000000000004">
      <c r="O12540" s="1703"/>
      <c r="V12540" s="1703"/>
      <c r="X12540" s="1703"/>
    </row>
    <row r="12541" spans="15:24" x14ac:dyDescent="0.55000000000000004">
      <c r="O12541" s="1703"/>
      <c r="V12541" s="1703"/>
      <c r="X12541" s="1703"/>
    </row>
    <row r="12542" spans="15:24" x14ac:dyDescent="0.55000000000000004">
      <c r="O12542" s="1703"/>
      <c r="V12542" s="1703"/>
      <c r="X12542" s="1703"/>
    </row>
    <row r="12543" spans="15:24" x14ac:dyDescent="0.55000000000000004">
      <c r="O12543" s="1703"/>
      <c r="V12543" s="1703"/>
      <c r="X12543" s="1703"/>
    </row>
    <row r="12544" spans="15:24" x14ac:dyDescent="0.55000000000000004">
      <c r="O12544" s="1703"/>
      <c r="V12544" s="1703"/>
      <c r="X12544" s="1703"/>
    </row>
    <row r="12545" spans="15:24" x14ac:dyDescent="0.55000000000000004">
      <c r="O12545" s="1703"/>
      <c r="V12545" s="1703"/>
      <c r="X12545" s="1703"/>
    </row>
    <row r="12546" spans="15:24" x14ac:dyDescent="0.55000000000000004">
      <c r="O12546" s="1703"/>
      <c r="V12546" s="1703"/>
      <c r="X12546" s="1703"/>
    </row>
    <row r="12547" spans="15:24" x14ac:dyDescent="0.55000000000000004">
      <c r="O12547" s="1703"/>
      <c r="V12547" s="1703"/>
      <c r="X12547" s="1703"/>
    </row>
    <row r="12548" spans="15:24" x14ac:dyDescent="0.55000000000000004">
      <c r="O12548" s="1703"/>
      <c r="V12548" s="1703"/>
      <c r="X12548" s="1703"/>
    </row>
    <row r="12549" spans="15:24" x14ac:dyDescent="0.55000000000000004">
      <c r="O12549" s="1703"/>
      <c r="V12549" s="1703"/>
      <c r="X12549" s="1703"/>
    </row>
    <row r="12550" spans="15:24" x14ac:dyDescent="0.55000000000000004">
      <c r="O12550" s="1703"/>
      <c r="V12550" s="1703"/>
      <c r="X12550" s="1703"/>
    </row>
    <row r="12551" spans="15:24" x14ac:dyDescent="0.55000000000000004">
      <c r="O12551" s="1703"/>
      <c r="V12551" s="1703"/>
      <c r="X12551" s="1703"/>
    </row>
    <row r="12552" spans="15:24" x14ac:dyDescent="0.55000000000000004">
      <c r="O12552" s="1703"/>
      <c r="V12552" s="1703"/>
      <c r="X12552" s="1703"/>
    </row>
    <row r="12553" spans="15:24" x14ac:dyDescent="0.55000000000000004">
      <c r="O12553" s="1703"/>
      <c r="V12553" s="1703"/>
      <c r="X12553" s="1703"/>
    </row>
    <row r="12554" spans="15:24" x14ac:dyDescent="0.55000000000000004">
      <c r="O12554" s="1703"/>
      <c r="V12554" s="1703"/>
      <c r="X12554" s="1703"/>
    </row>
    <row r="12555" spans="15:24" x14ac:dyDescent="0.55000000000000004">
      <c r="O12555" s="1703"/>
      <c r="V12555" s="1703"/>
      <c r="X12555" s="1703"/>
    </row>
    <row r="12556" spans="15:24" x14ac:dyDescent="0.55000000000000004">
      <c r="O12556" s="1703"/>
      <c r="V12556" s="1703"/>
      <c r="X12556" s="1703"/>
    </row>
    <row r="12557" spans="15:24" x14ac:dyDescent="0.55000000000000004">
      <c r="O12557" s="1703"/>
      <c r="V12557" s="1703"/>
      <c r="X12557" s="1703"/>
    </row>
    <row r="12558" spans="15:24" x14ac:dyDescent="0.55000000000000004">
      <c r="O12558" s="1703"/>
      <c r="V12558" s="1703"/>
      <c r="X12558" s="1703"/>
    </row>
    <row r="12559" spans="15:24" x14ac:dyDescent="0.55000000000000004">
      <c r="O12559" s="1703"/>
      <c r="V12559" s="1703"/>
      <c r="X12559" s="1703"/>
    </row>
    <row r="12560" spans="15:24" x14ac:dyDescent="0.55000000000000004">
      <c r="O12560" s="1703"/>
      <c r="V12560" s="1703"/>
      <c r="X12560" s="1703"/>
    </row>
    <row r="12561" spans="15:24" x14ac:dyDescent="0.55000000000000004">
      <c r="O12561" s="1703"/>
      <c r="V12561" s="1703"/>
      <c r="X12561" s="1703"/>
    </row>
    <row r="12562" spans="15:24" x14ac:dyDescent="0.55000000000000004">
      <c r="O12562" s="1703"/>
      <c r="V12562" s="1703"/>
      <c r="X12562" s="1703"/>
    </row>
    <row r="12563" spans="15:24" x14ac:dyDescent="0.55000000000000004">
      <c r="O12563" s="1703"/>
      <c r="V12563" s="1703"/>
      <c r="X12563" s="1703"/>
    </row>
    <row r="12564" spans="15:24" x14ac:dyDescent="0.55000000000000004">
      <c r="O12564" s="1703"/>
      <c r="V12564" s="1703"/>
      <c r="X12564" s="1703"/>
    </row>
    <row r="12565" spans="15:24" x14ac:dyDescent="0.55000000000000004">
      <c r="O12565" s="1703"/>
      <c r="V12565" s="1703"/>
      <c r="X12565" s="1703"/>
    </row>
    <row r="12566" spans="15:24" x14ac:dyDescent="0.55000000000000004">
      <c r="O12566" s="1703"/>
      <c r="V12566" s="1703"/>
      <c r="X12566" s="1703"/>
    </row>
    <row r="12567" spans="15:24" x14ac:dyDescent="0.55000000000000004">
      <c r="O12567" s="1703"/>
      <c r="V12567" s="1703"/>
      <c r="X12567" s="1703"/>
    </row>
    <row r="12568" spans="15:24" x14ac:dyDescent="0.55000000000000004">
      <c r="O12568" s="1703"/>
      <c r="V12568" s="1703"/>
      <c r="X12568" s="1703"/>
    </row>
    <row r="12569" spans="15:24" x14ac:dyDescent="0.55000000000000004">
      <c r="O12569" s="1703"/>
      <c r="V12569" s="1703"/>
      <c r="X12569" s="1703"/>
    </row>
    <row r="12570" spans="15:24" x14ac:dyDescent="0.55000000000000004">
      <c r="O12570" s="1703"/>
      <c r="V12570" s="1703"/>
      <c r="X12570" s="1703"/>
    </row>
    <row r="12571" spans="15:24" x14ac:dyDescent="0.55000000000000004">
      <c r="O12571" s="1703"/>
      <c r="V12571" s="1703"/>
      <c r="X12571" s="1703"/>
    </row>
    <row r="12572" spans="15:24" x14ac:dyDescent="0.55000000000000004">
      <c r="O12572" s="1703"/>
      <c r="V12572" s="1703"/>
      <c r="X12572" s="1703"/>
    </row>
    <row r="12573" spans="15:24" x14ac:dyDescent="0.55000000000000004">
      <c r="O12573" s="1703"/>
      <c r="V12573" s="1703"/>
      <c r="X12573" s="1703"/>
    </row>
    <row r="12574" spans="15:24" x14ac:dyDescent="0.55000000000000004">
      <c r="O12574" s="1703"/>
      <c r="V12574" s="1703"/>
      <c r="X12574" s="1703"/>
    </row>
    <row r="12575" spans="15:24" x14ac:dyDescent="0.55000000000000004">
      <c r="O12575" s="1703"/>
      <c r="V12575" s="1703"/>
      <c r="X12575" s="1703"/>
    </row>
    <row r="12576" spans="15:24" x14ac:dyDescent="0.55000000000000004">
      <c r="O12576" s="1703"/>
      <c r="V12576" s="1703"/>
      <c r="X12576" s="1703"/>
    </row>
    <row r="12577" spans="15:24" x14ac:dyDescent="0.55000000000000004">
      <c r="O12577" s="1703"/>
      <c r="V12577" s="1703"/>
      <c r="X12577" s="1703"/>
    </row>
    <row r="12578" spans="15:24" x14ac:dyDescent="0.55000000000000004">
      <c r="O12578" s="1703"/>
      <c r="V12578" s="1703"/>
      <c r="X12578" s="1703"/>
    </row>
    <row r="12579" spans="15:24" x14ac:dyDescent="0.55000000000000004">
      <c r="O12579" s="1703"/>
      <c r="V12579" s="1703"/>
      <c r="X12579" s="1703"/>
    </row>
    <row r="12580" spans="15:24" x14ac:dyDescent="0.55000000000000004">
      <c r="O12580" s="1703"/>
      <c r="V12580" s="1703"/>
      <c r="X12580" s="1703"/>
    </row>
    <row r="12581" spans="15:24" x14ac:dyDescent="0.55000000000000004">
      <c r="O12581" s="1703"/>
      <c r="V12581" s="1703"/>
      <c r="X12581" s="1703"/>
    </row>
    <row r="12582" spans="15:24" x14ac:dyDescent="0.55000000000000004">
      <c r="O12582" s="1703"/>
      <c r="V12582" s="1703"/>
      <c r="X12582" s="1703"/>
    </row>
    <row r="12583" spans="15:24" x14ac:dyDescent="0.55000000000000004">
      <c r="O12583" s="1703"/>
      <c r="V12583" s="1703"/>
      <c r="X12583" s="1703"/>
    </row>
    <row r="12584" spans="15:24" x14ac:dyDescent="0.55000000000000004">
      <c r="O12584" s="1703"/>
      <c r="V12584" s="1703"/>
      <c r="X12584" s="1703"/>
    </row>
    <row r="12585" spans="15:24" x14ac:dyDescent="0.55000000000000004">
      <c r="O12585" s="1703"/>
      <c r="V12585" s="1703"/>
      <c r="X12585" s="1703"/>
    </row>
    <row r="12586" spans="15:24" x14ac:dyDescent="0.55000000000000004">
      <c r="O12586" s="1703"/>
      <c r="V12586" s="1703"/>
      <c r="X12586" s="1703"/>
    </row>
    <row r="12587" spans="15:24" x14ac:dyDescent="0.55000000000000004">
      <c r="O12587" s="1703"/>
      <c r="V12587" s="1703"/>
      <c r="X12587" s="1703"/>
    </row>
    <row r="12588" spans="15:24" x14ac:dyDescent="0.55000000000000004">
      <c r="O12588" s="1703"/>
      <c r="V12588" s="1703"/>
      <c r="X12588" s="1703"/>
    </row>
    <row r="12589" spans="15:24" x14ac:dyDescent="0.55000000000000004">
      <c r="O12589" s="1703"/>
      <c r="V12589" s="1703"/>
      <c r="X12589" s="1703"/>
    </row>
    <row r="12590" spans="15:24" x14ac:dyDescent="0.55000000000000004">
      <c r="O12590" s="1703"/>
      <c r="V12590" s="1703"/>
      <c r="X12590" s="1703"/>
    </row>
    <row r="12591" spans="15:24" x14ac:dyDescent="0.55000000000000004">
      <c r="O12591" s="1703"/>
      <c r="V12591" s="1703"/>
      <c r="X12591" s="1703"/>
    </row>
    <row r="12592" spans="15:24" x14ac:dyDescent="0.55000000000000004">
      <c r="O12592" s="1703"/>
      <c r="V12592" s="1703"/>
      <c r="X12592" s="1703"/>
    </row>
    <row r="12593" spans="15:24" x14ac:dyDescent="0.55000000000000004">
      <c r="O12593" s="1703"/>
      <c r="V12593" s="1703"/>
      <c r="X12593" s="1703"/>
    </row>
    <row r="12594" spans="15:24" x14ac:dyDescent="0.55000000000000004">
      <c r="O12594" s="1703"/>
      <c r="V12594" s="1703"/>
      <c r="X12594" s="1703"/>
    </row>
    <row r="12595" spans="15:24" x14ac:dyDescent="0.55000000000000004">
      <c r="O12595" s="1703"/>
      <c r="V12595" s="1703"/>
      <c r="X12595" s="1703"/>
    </row>
    <row r="12596" spans="15:24" x14ac:dyDescent="0.55000000000000004">
      <c r="O12596" s="1703"/>
      <c r="V12596" s="1703"/>
      <c r="X12596" s="1703"/>
    </row>
    <row r="12597" spans="15:24" x14ac:dyDescent="0.55000000000000004">
      <c r="O12597" s="1703"/>
      <c r="V12597" s="1703"/>
      <c r="X12597" s="1703"/>
    </row>
    <row r="12598" spans="15:24" x14ac:dyDescent="0.55000000000000004">
      <c r="O12598" s="1703"/>
      <c r="V12598" s="1703"/>
      <c r="X12598" s="1703"/>
    </row>
    <row r="12599" spans="15:24" x14ac:dyDescent="0.55000000000000004">
      <c r="O12599" s="1703"/>
      <c r="V12599" s="1703"/>
      <c r="X12599" s="1703"/>
    </row>
    <row r="12600" spans="15:24" x14ac:dyDescent="0.55000000000000004">
      <c r="O12600" s="1703"/>
      <c r="V12600" s="1703"/>
      <c r="X12600" s="1703"/>
    </row>
    <row r="12601" spans="15:24" x14ac:dyDescent="0.55000000000000004">
      <c r="O12601" s="1703"/>
      <c r="V12601" s="1703"/>
      <c r="X12601" s="1703"/>
    </row>
    <row r="12602" spans="15:24" x14ac:dyDescent="0.55000000000000004">
      <c r="O12602" s="1703"/>
      <c r="V12602" s="1703"/>
      <c r="X12602" s="1703"/>
    </row>
    <row r="12603" spans="15:24" x14ac:dyDescent="0.55000000000000004">
      <c r="O12603" s="1703"/>
      <c r="V12603" s="1703"/>
      <c r="X12603" s="1703"/>
    </row>
    <row r="12604" spans="15:24" x14ac:dyDescent="0.55000000000000004">
      <c r="O12604" s="1703"/>
      <c r="V12604" s="1703"/>
      <c r="X12604" s="1703"/>
    </row>
    <row r="12605" spans="15:24" x14ac:dyDescent="0.55000000000000004">
      <c r="O12605" s="1703"/>
      <c r="V12605" s="1703"/>
      <c r="X12605" s="1703"/>
    </row>
    <row r="12606" spans="15:24" x14ac:dyDescent="0.55000000000000004">
      <c r="O12606" s="1703"/>
      <c r="V12606" s="1703"/>
      <c r="X12606" s="1703"/>
    </row>
    <row r="12607" spans="15:24" x14ac:dyDescent="0.55000000000000004">
      <c r="O12607" s="1703"/>
      <c r="V12607" s="1703"/>
      <c r="X12607" s="1703"/>
    </row>
    <row r="12608" spans="15:24" x14ac:dyDescent="0.55000000000000004">
      <c r="O12608" s="1703"/>
      <c r="V12608" s="1703"/>
      <c r="X12608" s="1703"/>
    </row>
    <row r="12609" spans="15:24" x14ac:dyDescent="0.55000000000000004">
      <c r="O12609" s="1703"/>
      <c r="V12609" s="1703"/>
      <c r="X12609" s="1703"/>
    </row>
    <row r="12610" spans="15:24" x14ac:dyDescent="0.55000000000000004">
      <c r="O12610" s="1703"/>
      <c r="V12610" s="1703"/>
      <c r="X12610" s="1703"/>
    </row>
    <row r="12611" spans="15:24" x14ac:dyDescent="0.55000000000000004">
      <c r="O12611" s="1703"/>
      <c r="V12611" s="1703"/>
      <c r="X12611" s="1703"/>
    </row>
    <row r="12612" spans="15:24" x14ac:dyDescent="0.55000000000000004">
      <c r="O12612" s="1703"/>
      <c r="V12612" s="1703"/>
      <c r="X12612" s="1703"/>
    </row>
    <row r="12613" spans="15:24" x14ac:dyDescent="0.55000000000000004">
      <c r="O12613" s="1703"/>
      <c r="V12613" s="1703"/>
      <c r="X12613" s="1703"/>
    </row>
    <row r="12614" spans="15:24" x14ac:dyDescent="0.55000000000000004">
      <c r="O12614" s="1703"/>
      <c r="V12614" s="1703"/>
      <c r="X12614" s="1703"/>
    </row>
    <row r="12615" spans="15:24" x14ac:dyDescent="0.55000000000000004">
      <c r="O12615" s="1703"/>
      <c r="V12615" s="1703"/>
      <c r="X12615" s="1703"/>
    </row>
    <row r="12616" spans="15:24" x14ac:dyDescent="0.55000000000000004">
      <c r="O12616" s="1703"/>
      <c r="V12616" s="1703"/>
      <c r="X12616" s="1703"/>
    </row>
    <row r="12617" spans="15:24" x14ac:dyDescent="0.55000000000000004">
      <c r="O12617" s="1703"/>
      <c r="V12617" s="1703"/>
      <c r="X12617" s="1703"/>
    </row>
    <row r="12618" spans="15:24" x14ac:dyDescent="0.55000000000000004">
      <c r="O12618" s="1703"/>
      <c r="V12618" s="1703"/>
      <c r="X12618" s="1703"/>
    </row>
    <row r="12619" spans="15:24" x14ac:dyDescent="0.55000000000000004">
      <c r="O12619" s="1703"/>
      <c r="V12619" s="1703"/>
      <c r="X12619" s="1703"/>
    </row>
    <row r="12620" spans="15:24" x14ac:dyDescent="0.55000000000000004">
      <c r="O12620" s="1703"/>
      <c r="V12620" s="1703"/>
      <c r="X12620" s="1703"/>
    </row>
    <row r="12621" spans="15:24" x14ac:dyDescent="0.55000000000000004">
      <c r="O12621" s="1703"/>
      <c r="V12621" s="1703"/>
      <c r="X12621" s="1703"/>
    </row>
    <row r="12622" spans="15:24" x14ac:dyDescent="0.55000000000000004">
      <c r="O12622" s="1703"/>
      <c r="V12622" s="1703"/>
      <c r="X12622" s="1703"/>
    </row>
    <row r="12623" spans="15:24" x14ac:dyDescent="0.55000000000000004">
      <c r="O12623" s="1703"/>
      <c r="V12623" s="1703"/>
      <c r="X12623" s="1703"/>
    </row>
    <row r="12624" spans="15:24" x14ac:dyDescent="0.55000000000000004">
      <c r="O12624" s="1703"/>
      <c r="V12624" s="1703"/>
      <c r="X12624" s="1703"/>
    </row>
    <row r="12625" spans="15:24" x14ac:dyDescent="0.55000000000000004">
      <c r="O12625" s="1703"/>
      <c r="V12625" s="1703"/>
      <c r="X12625" s="1703"/>
    </row>
    <row r="12626" spans="15:24" x14ac:dyDescent="0.55000000000000004">
      <c r="O12626" s="1703"/>
      <c r="V12626" s="1703"/>
      <c r="X12626" s="1703"/>
    </row>
    <row r="12627" spans="15:24" x14ac:dyDescent="0.55000000000000004">
      <c r="O12627" s="1703"/>
      <c r="V12627" s="1703"/>
      <c r="X12627" s="1703"/>
    </row>
    <row r="12628" spans="15:24" x14ac:dyDescent="0.55000000000000004">
      <c r="O12628" s="1703"/>
      <c r="V12628" s="1703"/>
      <c r="X12628" s="1703"/>
    </row>
    <row r="12629" spans="15:24" x14ac:dyDescent="0.55000000000000004">
      <c r="O12629" s="1703"/>
      <c r="V12629" s="1703"/>
      <c r="X12629" s="1703"/>
    </row>
    <row r="12630" spans="15:24" x14ac:dyDescent="0.55000000000000004">
      <c r="O12630" s="1703"/>
      <c r="V12630" s="1703"/>
      <c r="X12630" s="1703"/>
    </row>
    <row r="12631" spans="15:24" x14ac:dyDescent="0.55000000000000004">
      <c r="O12631" s="1703"/>
      <c r="V12631" s="1703"/>
      <c r="X12631" s="1703"/>
    </row>
    <row r="12632" spans="15:24" x14ac:dyDescent="0.55000000000000004">
      <c r="O12632" s="1703"/>
      <c r="V12632" s="1703"/>
      <c r="X12632" s="1703"/>
    </row>
    <row r="12633" spans="15:24" x14ac:dyDescent="0.55000000000000004">
      <c r="O12633" s="1703"/>
      <c r="V12633" s="1703"/>
      <c r="X12633" s="1703"/>
    </row>
    <row r="12634" spans="15:24" x14ac:dyDescent="0.55000000000000004">
      <c r="O12634" s="1703"/>
      <c r="V12634" s="1703"/>
      <c r="X12634" s="1703"/>
    </row>
    <row r="12635" spans="15:24" x14ac:dyDescent="0.55000000000000004">
      <c r="O12635" s="1703"/>
      <c r="V12635" s="1703"/>
      <c r="X12635" s="1703"/>
    </row>
    <row r="12636" spans="15:24" x14ac:dyDescent="0.55000000000000004">
      <c r="O12636" s="1703"/>
      <c r="V12636" s="1703"/>
      <c r="X12636" s="1703"/>
    </row>
    <row r="12637" spans="15:24" x14ac:dyDescent="0.55000000000000004">
      <c r="O12637" s="1703"/>
      <c r="V12637" s="1703"/>
      <c r="X12637" s="1703"/>
    </row>
    <row r="12638" spans="15:24" x14ac:dyDescent="0.55000000000000004">
      <c r="O12638" s="1703"/>
      <c r="V12638" s="1703"/>
      <c r="X12638" s="1703"/>
    </row>
    <row r="12639" spans="15:24" x14ac:dyDescent="0.55000000000000004">
      <c r="O12639" s="1703"/>
      <c r="V12639" s="1703"/>
      <c r="X12639" s="1703"/>
    </row>
    <row r="12640" spans="15:24" x14ac:dyDescent="0.55000000000000004">
      <c r="O12640" s="1703"/>
      <c r="V12640" s="1703"/>
      <c r="X12640" s="1703"/>
    </row>
    <row r="12641" spans="15:24" x14ac:dyDescent="0.55000000000000004">
      <c r="O12641" s="1703"/>
      <c r="V12641" s="1703"/>
      <c r="X12641" s="1703"/>
    </row>
    <row r="12642" spans="15:24" x14ac:dyDescent="0.55000000000000004">
      <c r="O12642" s="1703"/>
      <c r="V12642" s="1703"/>
      <c r="X12642" s="1703"/>
    </row>
    <row r="12643" spans="15:24" x14ac:dyDescent="0.55000000000000004">
      <c r="O12643" s="1703"/>
      <c r="V12643" s="1703"/>
      <c r="X12643" s="1703"/>
    </row>
    <row r="12644" spans="15:24" x14ac:dyDescent="0.55000000000000004">
      <c r="O12644" s="1703"/>
      <c r="V12644" s="1703"/>
      <c r="X12644" s="1703"/>
    </row>
    <row r="12645" spans="15:24" x14ac:dyDescent="0.55000000000000004">
      <c r="O12645" s="1703"/>
      <c r="V12645" s="1703"/>
      <c r="X12645" s="1703"/>
    </row>
    <row r="12646" spans="15:24" x14ac:dyDescent="0.55000000000000004">
      <c r="O12646" s="1703"/>
      <c r="V12646" s="1703"/>
      <c r="X12646" s="1703"/>
    </row>
    <row r="12647" spans="15:24" x14ac:dyDescent="0.55000000000000004">
      <c r="O12647" s="1703"/>
      <c r="V12647" s="1703"/>
      <c r="X12647" s="1703"/>
    </row>
    <row r="12648" spans="15:24" x14ac:dyDescent="0.55000000000000004">
      <c r="O12648" s="1703"/>
      <c r="V12648" s="1703"/>
      <c r="X12648" s="1703"/>
    </row>
    <row r="12649" spans="15:24" x14ac:dyDescent="0.55000000000000004">
      <c r="O12649" s="1703"/>
      <c r="V12649" s="1703"/>
      <c r="X12649" s="1703"/>
    </row>
    <row r="12650" spans="15:24" x14ac:dyDescent="0.55000000000000004">
      <c r="O12650" s="1703"/>
      <c r="V12650" s="1703"/>
      <c r="X12650" s="1703"/>
    </row>
    <row r="12651" spans="15:24" x14ac:dyDescent="0.55000000000000004">
      <c r="O12651" s="1703"/>
      <c r="V12651" s="1703"/>
      <c r="X12651" s="1703"/>
    </row>
    <row r="12652" spans="15:24" x14ac:dyDescent="0.55000000000000004">
      <c r="O12652" s="1703"/>
      <c r="V12652" s="1703"/>
      <c r="X12652" s="1703"/>
    </row>
    <row r="12653" spans="15:24" x14ac:dyDescent="0.55000000000000004">
      <c r="O12653" s="1703"/>
      <c r="V12653" s="1703"/>
      <c r="X12653" s="1703"/>
    </row>
    <row r="12654" spans="15:24" x14ac:dyDescent="0.55000000000000004">
      <c r="O12654" s="1703"/>
      <c r="V12654" s="1703"/>
      <c r="X12654" s="1703"/>
    </row>
    <row r="12655" spans="15:24" x14ac:dyDescent="0.55000000000000004">
      <c r="O12655" s="1703"/>
      <c r="V12655" s="1703"/>
      <c r="X12655" s="1703"/>
    </row>
    <row r="12656" spans="15:24" x14ac:dyDescent="0.55000000000000004">
      <c r="O12656" s="1703"/>
      <c r="V12656" s="1703"/>
      <c r="X12656" s="1703"/>
    </row>
    <row r="12657" spans="15:24" x14ac:dyDescent="0.55000000000000004">
      <c r="O12657" s="1703"/>
      <c r="V12657" s="1703"/>
      <c r="X12657" s="1703"/>
    </row>
    <row r="12658" spans="15:24" x14ac:dyDescent="0.55000000000000004">
      <c r="O12658" s="1703"/>
      <c r="V12658" s="1703"/>
      <c r="X12658" s="1703"/>
    </row>
    <row r="12659" spans="15:24" x14ac:dyDescent="0.55000000000000004">
      <c r="O12659" s="1703"/>
      <c r="V12659" s="1703"/>
      <c r="X12659" s="1703"/>
    </row>
    <row r="12660" spans="15:24" x14ac:dyDescent="0.55000000000000004">
      <c r="O12660" s="1703"/>
      <c r="V12660" s="1703"/>
      <c r="X12660" s="1703"/>
    </row>
    <row r="12661" spans="15:24" x14ac:dyDescent="0.55000000000000004">
      <c r="O12661" s="1703"/>
      <c r="V12661" s="1703"/>
      <c r="X12661" s="1703"/>
    </row>
    <row r="12662" spans="15:24" x14ac:dyDescent="0.55000000000000004">
      <c r="O12662" s="1703"/>
      <c r="V12662" s="1703"/>
      <c r="X12662" s="1703"/>
    </row>
    <row r="12663" spans="15:24" x14ac:dyDescent="0.55000000000000004">
      <c r="O12663" s="1703"/>
      <c r="V12663" s="1703"/>
      <c r="X12663" s="1703"/>
    </row>
    <row r="12664" spans="15:24" x14ac:dyDescent="0.55000000000000004">
      <c r="O12664" s="1703"/>
      <c r="V12664" s="1703"/>
      <c r="X12664" s="1703"/>
    </row>
    <row r="12665" spans="15:24" x14ac:dyDescent="0.55000000000000004">
      <c r="O12665" s="1703"/>
      <c r="V12665" s="1703"/>
      <c r="X12665" s="1703"/>
    </row>
    <row r="12666" spans="15:24" x14ac:dyDescent="0.55000000000000004">
      <c r="O12666" s="1703"/>
      <c r="V12666" s="1703"/>
      <c r="X12666" s="1703"/>
    </row>
    <row r="12667" spans="15:24" x14ac:dyDescent="0.55000000000000004">
      <c r="O12667" s="1703"/>
      <c r="V12667" s="1703"/>
      <c r="X12667" s="1703"/>
    </row>
    <row r="12668" spans="15:24" x14ac:dyDescent="0.55000000000000004">
      <c r="O12668" s="1703"/>
      <c r="V12668" s="1703"/>
      <c r="X12668" s="1703"/>
    </row>
    <row r="12669" spans="15:24" x14ac:dyDescent="0.55000000000000004">
      <c r="O12669" s="1703"/>
      <c r="V12669" s="1703"/>
      <c r="X12669" s="1703"/>
    </row>
    <row r="12670" spans="15:24" x14ac:dyDescent="0.55000000000000004">
      <c r="O12670" s="1703"/>
      <c r="V12670" s="1703"/>
      <c r="X12670" s="1703"/>
    </row>
    <row r="12671" spans="15:24" x14ac:dyDescent="0.55000000000000004">
      <c r="O12671" s="1703"/>
      <c r="V12671" s="1703"/>
      <c r="X12671" s="1703"/>
    </row>
    <row r="12672" spans="15:24" x14ac:dyDescent="0.55000000000000004">
      <c r="O12672" s="1703"/>
      <c r="V12672" s="1703"/>
      <c r="X12672" s="1703"/>
    </row>
    <row r="12673" spans="15:24" x14ac:dyDescent="0.55000000000000004">
      <c r="O12673" s="1703"/>
      <c r="V12673" s="1703"/>
      <c r="X12673" s="1703"/>
    </row>
    <row r="12674" spans="15:24" x14ac:dyDescent="0.55000000000000004">
      <c r="O12674" s="1703"/>
      <c r="V12674" s="1703"/>
      <c r="X12674" s="1703"/>
    </row>
    <row r="12675" spans="15:24" x14ac:dyDescent="0.55000000000000004">
      <c r="O12675" s="1703"/>
      <c r="V12675" s="1703"/>
      <c r="X12675" s="1703"/>
    </row>
    <row r="12676" spans="15:24" x14ac:dyDescent="0.55000000000000004">
      <c r="O12676" s="1703"/>
      <c r="V12676" s="1703"/>
      <c r="X12676" s="1703"/>
    </row>
    <row r="12677" spans="15:24" x14ac:dyDescent="0.55000000000000004">
      <c r="O12677" s="1703"/>
      <c r="V12677" s="1703"/>
      <c r="X12677" s="1703"/>
    </row>
    <row r="12678" spans="15:24" x14ac:dyDescent="0.55000000000000004">
      <c r="O12678" s="1703"/>
      <c r="V12678" s="1703"/>
      <c r="X12678" s="1703"/>
    </row>
    <row r="12679" spans="15:24" x14ac:dyDescent="0.55000000000000004">
      <c r="O12679" s="1703"/>
      <c r="V12679" s="1703"/>
      <c r="X12679" s="1703"/>
    </row>
    <row r="12680" spans="15:24" x14ac:dyDescent="0.55000000000000004">
      <c r="O12680" s="1703"/>
      <c r="V12680" s="1703"/>
      <c r="X12680" s="1703"/>
    </row>
    <row r="12681" spans="15:24" x14ac:dyDescent="0.55000000000000004">
      <c r="O12681" s="1703"/>
      <c r="V12681" s="1703"/>
      <c r="X12681" s="1703"/>
    </row>
    <row r="12682" spans="15:24" x14ac:dyDescent="0.55000000000000004">
      <c r="O12682" s="1703"/>
      <c r="V12682" s="1703"/>
      <c r="X12682" s="1703"/>
    </row>
    <row r="12683" spans="15:24" x14ac:dyDescent="0.55000000000000004">
      <c r="O12683" s="1703"/>
      <c r="V12683" s="1703"/>
      <c r="X12683" s="1703"/>
    </row>
    <row r="12684" spans="15:24" x14ac:dyDescent="0.55000000000000004">
      <c r="O12684" s="1703"/>
      <c r="V12684" s="1703"/>
      <c r="X12684" s="1703"/>
    </row>
    <row r="12685" spans="15:24" x14ac:dyDescent="0.55000000000000004">
      <c r="O12685" s="1703"/>
      <c r="V12685" s="1703"/>
      <c r="X12685" s="1703"/>
    </row>
    <row r="12686" spans="15:24" x14ac:dyDescent="0.55000000000000004">
      <c r="O12686" s="1703"/>
      <c r="V12686" s="1703"/>
      <c r="X12686" s="1703"/>
    </row>
    <row r="12687" spans="15:24" x14ac:dyDescent="0.55000000000000004">
      <c r="O12687" s="1703"/>
      <c r="V12687" s="1703"/>
      <c r="X12687" s="1703"/>
    </row>
    <row r="12688" spans="15:24" x14ac:dyDescent="0.55000000000000004">
      <c r="O12688" s="1703"/>
      <c r="V12688" s="1703"/>
      <c r="X12688" s="1703"/>
    </row>
    <row r="12689" spans="15:24" x14ac:dyDescent="0.55000000000000004">
      <c r="O12689" s="1703"/>
      <c r="V12689" s="1703"/>
      <c r="X12689" s="1703"/>
    </row>
    <row r="12690" spans="15:24" x14ac:dyDescent="0.55000000000000004">
      <c r="O12690" s="1703"/>
      <c r="V12690" s="1703"/>
      <c r="X12690" s="1703"/>
    </row>
    <row r="12691" spans="15:24" x14ac:dyDescent="0.55000000000000004">
      <c r="O12691" s="1703"/>
      <c r="V12691" s="1703"/>
      <c r="X12691" s="1703"/>
    </row>
    <row r="12692" spans="15:24" x14ac:dyDescent="0.55000000000000004">
      <c r="O12692" s="1703"/>
      <c r="V12692" s="1703"/>
      <c r="X12692" s="1703"/>
    </row>
    <row r="12693" spans="15:24" x14ac:dyDescent="0.55000000000000004">
      <c r="O12693" s="1703"/>
      <c r="V12693" s="1703"/>
      <c r="X12693" s="1703"/>
    </row>
    <row r="12694" spans="15:24" x14ac:dyDescent="0.55000000000000004">
      <c r="O12694" s="1703"/>
      <c r="V12694" s="1703"/>
      <c r="X12694" s="1703"/>
    </row>
    <row r="12695" spans="15:24" x14ac:dyDescent="0.55000000000000004">
      <c r="O12695" s="1703"/>
      <c r="V12695" s="1703"/>
      <c r="X12695" s="1703"/>
    </row>
    <row r="12696" spans="15:24" x14ac:dyDescent="0.55000000000000004">
      <c r="O12696" s="1703"/>
      <c r="V12696" s="1703"/>
      <c r="X12696" s="1703"/>
    </row>
    <row r="12697" spans="15:24" x14ac:dyDescent="0.55000000000000004">
      <c r="O12697" s="1703"/>
      <c r="V12697" s="1703"/>
      <c r="X12697" s="1703"/>
    </row>
    <row r="12698" spans="15:24" x14ac:dyDescent="0.55000000000000004">
      <c r="O12698" s="1703"/>
      <c r="V12698" s="1703"/>
      <c r="X12698" s="1703"/>
    </row>
    <row r="12699" spans="15:24" x14ac:dyDescent="0.55000000000000004">
      <c r="O12699" s="1703"/>
      <c r="V12699" s="1703"/>
      <c r="X12699" s="1703"/>
    </row>
    <row r="12700" spans="15:24" x14ac:dyDescent="0.55000000000000004">
      <c r="O12700" s="1703"/>
      <c r="V12700" s="1703"/>
      <c r="X12700" s="1703"/>
    </row>
    <row r="12701" spans="15:24" x14ac:dyDescent="0.55000000000000004">
      <c r="O12701" s="1703"/>
      <c r="V12701" s="1703"/>
      <c r="X12701" s="1703"/>
    </row>
    <row r="12702" spans="15:24" x14ac:dyDescent="0.55000000000000004">
      <c r="O12702" s="1703"/>
      <c r="V12702" s="1703"/>
      <c r="X12702" s="1703"/>
    </row>
    <row r="12703" spans="15:24" x14ac:dyDescent="0.55000000000000004">
      <c r="O12703" s="1703"/>
      <c r="V12703" s="1703"/>
      <c r="X12703" s="1703"/>
    </row>
    <row r="12704" spans="15:24" x14ac:dyDescent="0.55000000000000004">
      <c r="O12704" s="1703"/>
      <c r="V12704" s="1703"/>
      <c r="X12704" s="1703"/>
    </row>
    <row r="12705" spans="15:24" x14ac:dyDescent="0.55000000000000004">
      <c r="O12705" s="1703"/>
      <c r="V12705" s="1703"/>
      <c r="X12705" s="1703"/>
    </row>
    <row r="12706" spans="15:24" x14ac:dyDescent="0.55000000000000004">
      <c r="O12706" s="1703"/>
      <c r="V12706" s="1703"/>
      <c r="X12706" s="1703"/>
    </row>
    <row r="12707" spans="15:24" x14ac:dyDescent="0.55000000000000004">
      <c r="O12707" s="1703"/>
      <c r="V12707" s="1703"/>
      <c r="X12707" s="1703"/>
    </row>
    <row r="12708" spans="15:24" x14ac:dyDescent="0.55000000000000004">
      <c r="O12708" s="1703"/>
      <c r="V12708" s="1703"/>
      <c r="X12708" s="1703"/>
    </row>
    <row r="12709" spans="15:24" x14ac:dyDescent="0.55000000000000004">
      <c r="O12709" s="1703"/>
      <c r="V12709" s="1703"/>
      <c r="X12709" s="1703"/>
    </row>
    <row r="12710" spans="15:24" x14ac:dyDescent="0.55000000000000004">
      <c r="O12710" s="1703"/>
      <c r="V12710" s="1703"/>
      <c r="X12710" s="1703"/>
    </row>
    <row r="12711" spans="15:24" x14ac:dyDescent="0.55000000000000004">
      <c r="O12711" s="1703"/>
      <c r="V12711" s="1703"/>
      <c r="X12711" s="1703"/>
    </row>
    <row r="12712" spans="15:24" x14ac:dyDescent="0.55000000000000004">
      <c r="O12712" s="1703"/>
      <c r="V12712" s="1703"/>
      <c r="X12712" s="1703"/>
    </row>
    <row r="12713" spans="15:24" x14ac:dyDescent="0.55000000000000004">
      <c r="O12713" s="1703"/>
      <c r="V12713" s="1703"/>
      <c r="X12713" s="1703"/>
    </row>
    <row r="12714" spans="15:24" x14ac:dyDescent="0.55000000000000004">
      <c r="O12714" s="1703"/>
      <c r="V12714" s="1703"/>
      <c r="X12714" s="1703"/>
    </row>
    <row r="12715" spans="15:24" x14ac:dyDescent="0.55000000000000004">
      <c r="O12715" s="1703"/>
      <c r="V12715" s="1703"/>
      <c r="X12715" s="1703"/>
    </row>
    <row r="12716" spans="15:24" x14ac:dyDescent="0.55000000000000004">
      <c r="O12716" s="1703"/>
      <c r="V12716" s="1703"/>
      <c r="X12716" s="1703"/>
    </row>
    <row r="12717" spans="15:24" x14ac:dyDescent="0.55000000000000004">
      <c r="O12717" s="1703"/>
      <c r="V12717" s="1703"/>
      <c r="X12717" s="1703"/>
    </row>
    <row r="12718" spans="15:24" x14ac:dyDescent="0.55000000000000004">
      <c r="O12718" s="1703"/>
      <c r="V12718" s="1703"/>
      <c r="X12718" s="1703"/>
    </row>
    <row r="12719" spans="15:24" x14ac:dyDescent="0.55000000000000004">
      <c r="O12719" s="1703"/>
      <c r="V12719" s="1703"/>
      <c r="X12719" s="1703"/>
    </row>
    <row r="12720" spans="15:24" x14ac:dyDescent="0.55000000000000004">
      <c r="O12720" s="1703"/>
      <c r="V12720" s="1703"/>
      <c r="X12720" s="1703"/>
    </row>
    <row r="12721" spans="15:24" x14ac:dyDescent="0.55000000000000004">
      <c r="O12721" s="1703"/>
      <c r="V12721" s="1703"/>
      <c r="X12721" s="1703"/>
    </row>
    <row r="12722" spans="15:24" x14ac:dyDescent="0.55000000000000004">
      <c r="O12722" s="1703"/>
      <c r="V12722" s="1703"/>
      <c r="X12722" s="1703"/>
    </row>
    <row r="12723" spans="15:24" x14ac:dyDescent="0.55000000000000004">
      <c r="O12723" s="1703"/>
      <c r="V12723" s="1703"/>
      <c r="X12723" s="1703"/>
    </row>
    <row r="12724" spans="15:24" x14ac:dyDescent="0.55000000000000004">
      <c r="O12724" s="1703"/>
      <c r="V12724" s="1703"/>
      <c r="X12724" s="1703"/>
    </row>
    <row r="12725" spans="15:24" x14ac:dyDescent="0.55000000000000004">
      <c r="O12725" s="1703"/>
      <c r="V12725" s="1703"/>
      <c r="X12725" s="1703"/>
    </row>
    <row r="12726" spans="15:24" x14ac:dyDescent="0.55000000000000004">
      <c r="O12726" s="1703"/>
      <c r="V12726" s="1703"/>
      <c r="X12726" s="1703"/>
    </row>
    <row r="12727" spans="15:24" x14ac:dyDescent="0.55000000000000004">
      <c r="O12727" s="1703"/>
      <c r="V12727" s="1703"/>
      <c r="X12727" s="1703"/>
    </row>
    <row r="12728" spans="15:24" x14ac:dyDescent="0.55000000000000004">
      <c r="O12728" s="1703"/>
      <c r="V12728" s="1703"/>
      <c r="X12728" s="1703"/>
    </row>
    <row r="12729" spans="15:24" x14ac:dyDescent="0.55000000000000004">
      <c r="O12729" s="1703"/>
      <c r="V12729" s="1703"/>
      <c r="X12729" s="1703"/>
    </row>
    <row r="12730" spans="15:24" x14ac:dyDescent="0.55000000000000004">
      <c r="O12730" s="1703"/>
      <c r="V12730" s="1703"/>
      <c r="X12730" s="1703"/>
    </row>
    <row r="12731" spans="15:24" x14ac:dyDescent="0.55000000000000004">
      <c r="O12731" s="1703"/>
      <c r="V12731" s="1703"/>
      <c r="X12731" s="1703"/>
    </row>
    <row r="12732" spans="15:24" x14ac:dyDescent="0.55000000000000004">
      <c r="O12732" s="1703"/>
      <c r="V12732" s="1703"/>
      <c r="X12732" s="1703"/>
    </row>
    <row r="12733" spans="15:24" x14ac:dyDescent="0.55000000000000004">
      <c r="O12733" s="1703"/>
      <c r="V12733" s="1703"/>
      <c r="X12733" s="1703"/>
    </row>
    <row r="12734" spans="15:24" x14ac:dyDescent="0.55000000000000004">
      <c r="O12734" s="1703"/>
      <c r="V12734" s="1703"/>
      <c r="X12734" s="1703"/>
    </row>
    <row r="12735" spans="15:24" x14ac:dyDescent="0.55000000000000004">
      <c r="O12735" s="1703"/>
      <c r="V12735" s="1703"/>
      <c r="X12735" s="1703"/>
    </row>
    <row r="12736" spans="15:24" x14ac:dyDescent="0.55000000000000004">
      <c r="O12736" s="1703"/>
      <c r="V12736" s="1703"/>
      <c r="X12736" s="1703"/>
    </row>
    <row r="12737" spans="15:24" x14ac:dyDescent="0.55000000000000004">
      <c r="O12737" s="1703"/>
      <c r="V12737" s="1703"/>
      <c r="X12737" s="1703"/>
    </row>
    <row r="12738" spans="15:24" x14ac:dyDescent="0.55000000000000004">
      <c r="O12738" s="1703"/>
      <c r="V12738" s="1703"/>
      <c r="X12738" s="1703"/>
    </row>
    <row r="12739" spans="15:24" x14ac:dyDescent="0.55000000000000004">
      <c r="O12739" s="1703"/>
      <c r="V12739" s="1703"/>
      <c r="X12739" s="1703"/>
    </row>
    <row r="12740" spans="15:24" x14ac:dyDescent="0.55000000000000004">
      <c r="O12740" s="1703"/>
      <c r="V12740" s="1703"/>
      <c r="X12740" s="1703"/>
    </row>
    <row r="12741" spans="15:24" x14ac:dyDescent="0.55000000000000004">
      <c r="O12741" s="1703"/>
      <c r="V12741" s="1703"/>
      <c r="X12741" s="1703"/>
    </row>
    <row r="12742" spans="15:24" x14ac:dyDescent="0.55000000000000004">
      <c r="O12742" s="1703"/>
      <c r="V12742" s="1703"/>
      <c r="X12742" s="1703"/>
    </row>
    <row r="12743" spans="15:24" x14ac:dyDescent="0.55000000000000004">
      <c r="O12743" s="1703"/>
      <c r="V12743" s="1703"/>
      <c r="X12743" s="1703"/>
    </row>
    <row r="12744" spans="15:24" x14ac:dyDescent="0.55000000000000004">
      <c r="O12744" s="1703"/>
      <c r="V12744" s="1703"/>
      <c r="X12744" s="1703"/>
    </row>
    <row r="12745" spans="15:24" x14ac:dyDescent="0.55000000000000004">
      <c r="O12745" s="1703"/>
      <c r="V12745" s="1703"/>
      <c r="X12745" s="1703"/>
    </row>
    <row r="12746" spans="15:24" x14ac:dyDescent="0.55000000000000004">
      <c r="O12746" s="1703"/>
      <c r="V12746" s="1703"/>
      <c r="X12746" s="1703"/>
    </row>
    <row r="12747" spans="15:24" x14ac:dyDescent="0.55000000000000004">
      <c r="O12747" s="1703"/>
      <c r="V12747" s="1703"/>
      <c r="X12747" s="1703"/>
    </row>
    <row r="12748" spans="15:24" x14ac:dyDescent="0.55000000000000004">
      <c r="O12748" s="1703"/>
      <c r="V12748" s="1703"/>
      <c r="X12748" s="1703"/>
    </row>
    <row r="12749" spans="15:24" x14ac:dyDescent="0.55000000000000004">
      <c r="O12749" s="1703"/>
      <c r="V12749" s="1703"/>
      <c r="X12749" s="1703"/>
    </row>
    <row r="12750" spans="15:24" x14ac:dyDescent="0.55000000000000004">
      <c r="O12750" s="1703"/>
      <c r="V12750" s="1703"/>
      <c r="X12750" s="1703"/>
    </row>
    <row r="12751" spans="15:24" x14ac:dyDescent="0.55000000000000004">
      <c r="O12751" s="1703"/>
      <c r="V12751" s="1703"/>
      <c r="X12751" s="1703"/>
    </row>
    <row r="12752" spans="15:24" x14ac:dyDescent="0.55000000000000004">
      <c r="O12752" s="1703"/>
      <c r="V12752" s="1703"/>
      <c r="X12752" s="1703"/>
    </row>
    <row r="12753" spans="15:24" x14ac:dyDescent="0.55000000000000004">
      <c r="O12753" s="1703"/>
      <c r="V12753" s="1703"/>
      <c r="X12753" s="1703"/>
    </row>
    <row r="12754" spans="15:24" x14ac:dyDescent="0.55000000000000004">
      <c r="O12754" s="1703"/>
      <c r="V12754" s="1703"/>
      <c r="X12754" s="1703"/>
    </row>
    <row r="12755" spans="15:24" x14ac:dyDescent="0.55000000000000004">
      <c r="O12755" s="1703"/>
      <c r="V12755" s="1703"/>
      <c r="X12755" s="1703"/>
    </row>
    <row r="12756" spans="15:24" x14ac:dyDescent="0.55000000000000004">
      <c r="O12756" s="1703"/>
      <c r="V12756" s="1703"/>
      <c r="X12756" s="1703"/>
    </row>
    <row r="12757" spans="15:24" x14ac:dyDescent="0.55000000000000004">
      <c r="O12757" s="1703"/>
      <c r="V12757" s="1703"/>
      <c r="X12757" s="1703"/>
    </row>
    <row r="12758" spans="15:24" x14ac:dyDescent="0.55000000000000004">
      <c r="O12758" s="1703"/>
      <c r="V12758" s="1703"/>
      <c r="X12758" s="1703"/>
    </row>
    <row r="12759" spans="15:24" x14ac:dyDescent="0.55000000000000004">
      <c r="O12759" s="1703"/>
      <c r="V12759" s="1703"/>
      <c r="X12759" s="1703"/>
    </row>
    <row r="12760" spans="15:24" x14ac:dyDescent="0.55000000000000004">
      <c r="O12760" s="1703"/>
      <c r="V12760" s="1703"/>
      <c r="X12760" s="1703"/>
    </row>
    <row r="12761" spans="15:24" x14ac:dyDescent="0.55000000000000004">
      <c r="O12761" s="1703"/>
      <c r="V12761" s="1703"/>
      <c r="X12761" s="1703"/>
    </row>
    <row r="12762" spans="15:24" x14ac:dyDescent="0.55000000000000004">
      <c r="O12762" s="1703"/>
      <c r="V12762" s="1703"/>
      <c r="X12762" s="1703"/>
    </row>
    <row r="12763" spans="15:24" x14ac:dyDescent="0.55000000000000004">
      <c r="O12763" s="1703"/>
      <c r="V12763" s="1703"/>
      <c r="X12763" s="1703"/>
    </row>
    <row r="12764" spans="15:24" x14ac:dyDescent="0.55000000000000004">
      <c r="O12764" s="1703"/>
      <c r="V12764" s="1703"/>
      <c r="X12764" s="1703"/>
    </row>
    <row r="12765" spans="15:24" x14ac:dyDescent="0.55000000000000004">
      <c r="O12765" s="1703"/>
      <c r="V12765" s="1703"/>
      <c r="X12765" s="1703"/>
    </row>
    <row r="12766" spans="15:24" x14ac:dyDescent="0.55000000000000004">
      <c r="O12766" s="1703"/>
      <c r="V12766" s="1703"/>
      <c r="X12766" s="1703"/>
    </row>
    <row r="12767" spans="15:24" x14ac:dyDescent="0.55000000000000004">
      <c r="O12767" s="1703"/>
      <c r="V12767" s="1703"/>
      <c r="X12767" s="1703"/>
    </row>
    <row r="12768" spans="15:24" x14ac:dyDescent="0.55000000000000004">
      <c r="O12768" s="1703"/>
      <c r="V12768" s="1703"/>
      <c r="X12768" s="1703"/>
    </row>
    <row r="12769" spans="15:24" x14ac:dyDescent="0.55000000000000004">
      <c r="O12769" s="1703"/>
      <c r="V12769" s="1703"/>
      <c r="X12769" s="1703"/>
    </row>
    <row r="12770" spans="15:24" x14ac:dyDescent="0.55000000000000004">
      <c r="O12770" s="1703"/>
      <c r="V12770" s="1703"/>
      <c r="X12770" s="1703"/>
    </row>
    <row r="12771" spans="15:24" x14ac:dyDescent="0.55000000000000004">
      <c r="O12771" s="1703"/>
      <c r="V12771" s="1703"/>
      <c r="X12771" s="1703"/>
    </row>
    <row r="12772" spans="15:24" x14ac:dyDescent="0.55000000000000004">
      <c r="O12772" s="1703"/>
      <c r="V12772" s="1703"/>
      <c r="X12772" s="1703"/>
    </row>
    <row r="12773" spans="15:24" x14ac:dyDescent="0.55000000000000004">
      <c r="O12773" s="1703"/>
      <c r="V12773" s="1703"/>
      <c r="X12773" s="1703"/>
    </row>
    <row r="12774" spans="15:24" x14ac:dyDescent="0.55000000000000004">
      <c r="O12774" s="1703"/>
      <c r="V12774" s="1703"/>
      <c r="X12774" s="1703"/>
    </row>
    <row r="12775" spans="15:24" x14ac:dyDescent="0.55000000000000004">
      <c r="O12775" s="1703"/>
      <c r="V12775" s="1703"/>
      <c r="X12775" s="1703"/>
    </row>
    <row r="12776" spans="15:24" x14ac:dyDescent="0.55000000000000004">
      <c r="O12776" s="1703"/>
      <c r="V12776" s="1703"/>
      <c r="X12776" s="1703"/>
    </row>
    <row r="12777" spans="15:24" x14ac:dyDescent="0.55000000000000004">
      <c r="O12777" s="1703"/>
      <c r="V12777" s="1703"/>
      <c r="X12777" s="1703"/>
    </row>
    <row r="12778" spans="15:24" x14ac:dyDescent="0.55000000000000004">
      <c r="O12778" s="1703"/>
      <c r="V12778" s="1703"/>
      <c r="X12778" s="1703"/>
    </row>
    <row r="12779" spans="15:24" x14ac:dyDescent="0.55000000000000004">
      <c r="O12779" s="1703"/>
      <c r="V12779" s="1703"/>
      <c r="X12779" s="1703"/>
    </row>
    <row r="12780" spans="15:24" x14ac:dyDescent="0.55000000000000004">
      <c r="O12780" s="1703"/>
      <c r="V12780" s="1703"/>
      <c r="X12780" s="1703"/>
    </row>
    <row r="12781" spans="15:24" x14ac:dyDescent="0.55000000000000004">
      <c r="O12781" s="1703"/>
      <c r="V12781" s="1703"/>
      <c r="X12781" s="1703"/>
    </row>
    <row r="12782" spans="15:24" x14ac:dyDescent="0.55000000000000004">
      <c r="O12782" s="1703"/>
      <c r="V12782" s="1703"/>
      <c r="X12782" s="1703"/>
    </row>
    <row r="12783" spans="15:24" x14ac:dyDescent="0.55000000000000004">
      <c r="O12783" s="1703"/>
      <c r="V12783" s="1703"/>
      <c r="X12783" s="1703"/>
    </row>
    <row r="12784" spans="15:24" x14ac:dyDescent="0.55000000000000004">
      <c r="O12784" s="1703"/>
      <c r="V12784" s="1703"/>
      <c r="X12784" s="1703"/>
    </row>
    <row r="12785" spans="15:24" x14ac:dyDescent="0.55000000000000004">
      <c r="O12785" s="1703"/>
      <c r="V12785" s="1703"/>
      <c r="X12785" s="1703"/>
    </row>
    <row r="12786" spans="15:24" x14ac:dyDescent="0.55000000000000004">
      <c r="O12786" s="1703"/>
      <c r="V12786" s="1703"/>
      <c r="X12786" s="1703"/>
    </row>
    <row r="12787" spans="15:24" x14ac:dyDescent="0.55000000000000004">
      <c r="O12787" s="1703"/>
      <c r="V12787" s="1703"/>
      <c r="X12787" s="1703"/>
    </row>
    <row r="12788" spans="15:24" x14ac:dyDescent="0.55000000000000004">
      <c r="O12788" s="1703"/>
      <c r="V12788" s="1703"/>
      <c r="X12788" s="1703"/>
    </row>
    <row r="12789" spans="15:24" x14ac:dyDescent="0.55000000000000004">
      <c r="O12789" s="1703"/>
      <c r="V12789" s="1703"/>
      <c r="X12789" s="1703"/>
    </row>
    <row r="12790" spans="15:24" x14ac:dyDescent="0.55000000000000004">
      <c r="O12790" s="1703"/>
      <c r="V12790" s="1703"/>
      <c r="X12790" s="1703"/>
    </row>
    <row r="12791" spans="15:24" x14ac:dyDescent="0.55000000000000004">
      <c r="O12791" s="1703"/>
      <c r="V12791" s="1703"/>
      <c r="X12791" s="1703"/>
    </row>
    <row r="12792" spans="15:24" x14ac:dyDescent="0.55000000000000004">
      <c r="O12792" s="1703"/>
      <c r="V12792" s="1703"/>
      <c r="X12792" s="1703"/>
    </row>
    <row r="12793" spans="15:24" x14ac:dyDescent="0.55000000000000004">
      <c r="O12793" s="1703"/>
      <c r="V12793" s="1703"/>
      <c r="X12793" s="1703"/>
    </row>
    <row r="12794" spans="15:24" x14ac:dyDescent="0.55000000000000004">
      <c r="O12794" s="1703"/>
      <c r="V12794" s="1703"/>
      <c r="X12794" s="1703"/>
    </row>
    <row r="12795" spans="15:24" x14ac:dyDescent="0.55000000000000004">
      <c r="O12795" s="1703"/>
      <c r="V12795" s="1703"/>
      <c r="X12795" s="1703"/>
    </row>
    <row r="12796" spans="15:24" x14ac:dyDescent="0.55000000000000004">
      <c r="O12796" s="1703"/>
      <c r="V12796" s="1703"/>
      <c r="X12796" s="1703"/>
    </row>
    <row r="12797" spans="15:24" x14ac:dyDescent="0.55000000000000004">
      <c r="O12797" s="1703"/>
      <c r="V12797" s="1703"/>
      <c r="X12797" s="1703"/>
    </row>
    <row r="12798" spans="15:24" x14ac:dyDescent="0.55000000000000004">
      <c r="O12798" s="1703"/>
      <c r="V12798" s="1703"/>
      <c r="X12798" s="1703"/>
    </row>
    <row r="12799" spans="15:24" x14ac:dyDescent="0.55000000000000004">
      <c r="O12799" s="1703"/>
      <c r="V12799" s="1703"/>
      <c r="X12799" s="1703"/>
    </row>
    <row r="12800" spans="15:24" x14ac:dyDescent="0.55000000000000004">
      <c r="O12800" s="1703"/>
      <c r="V12800" s="1703"/>
      <c r="X12800" s="1703"/>
    </row>
    <row r="12801" spans="15:24" x14ac:dyDescent="0.55000000000000004">
      <c r="O12801" s="1703"/>
      <c r="V12801" s="1703"/>
      <c r="X12801" s="1703"/>
    </row>
    <row r="12802" spans="15:24" x14ac:dyDescent="0.55000000000000004">
      <c r="O12802" s="1703"/>
      <c r="V12802" s="1703"/>
      <c r="X12802" s="1703"/>
    </row>
    <row r="12803" spans="15:24" x14ac:dyDescent="0.55000000000000004">
      <c r="O12803" s="1703"/>
      <c r="V12803" s="1703"/>
      <c r="X12803" s="1703"/>
    </row>
    <row r="12804" spans="15:24" x14ac:dyDescent="0.55000000000000004">
      <c r="O12804" s="1703"/>
      <c r="V12804" s="1703"/>
      <c r="X12804" s="1703"/>
    </row>
    <row r="12805" spans="15:24" x14ac:dyDescent="0.55000000000000004">
      <c r="O12805" s="1703"/>
      <c r="V12805" s="1703"/>
      <c r="X12805" s="1703"/>
    </row>
    <row r="12806" spans="15:24" x14ac:dyDescent="0.55000000000000004">
      <c r="O12806" s="1703"/>
      <c r="V12806" s="1703"/>
      <c r="X12806" s="1703"/>
    </row>
    <row r="12807" spans="15:24" x14ac:dyDescent="0.55000000000000004">
      <c r="O12807" s="1703"/>
      <c r="V12807" s="1703"/>
      <c r="X12807" s="1703"/>
    </row>
    <row r="12808" spans="15:24" x14ac:dyDescent="0.55000000000000004">
      <c r="O12808" s="1703"/>
      <c r="V12808" s="1703"/>
      <c r="X12808" s="1703"/>
    </row>
    <row r="12809" spans="15:24" x14ac:dyDescent="0.55000000000000004">
      <c r="O12809" s="1703"/>
      <c r="V12809" s="1703"/>
      <c r="X12809" s="1703"/>
    </row>
    <row r="12810" spans="15:24" x14ac:dyDescent="0.55000000000000004">
      <c r="O12810" s="1703"/>
      <c r="V12810" s="1703"/>
      <c r="X12810" s="1703"/>
    </row>
    <row r="12811" spans="15:24" x14ac:dyDescent="0.55000000000000004">
      <c r="O12811" s="1703"/>
      <c r="V12811" s="1703"/>
      <c r="X12811" s="1703"/>
    </row>
    <row r="12812" spans="15:24" x14ac:dyDescent="0.55000000000000004">
      <c r="O12812" s="1703"/>
      <c r="V12812" s="1703"/>
      <c r="X12812" s="1703"/>
    </row>
    <row r="12813" spans="15:24" x14ac:dyDescent="0.55000000000000004">
      <c r="O12813" s="1703"/>
      <c r="V12813" s="1703"/>
      <c r="X12813" s="1703"/>
    </row>
    <row r="12814" spans="15:24" x14ac:dyDescent="0.55000000000000004">
      <c r="O12814" s="1703"/>
      <c r="V12814" s="1703"/>
      <c r="X12814" s="1703"/>
    </row>
    <row r="12815" spans="15:24" x14ac:dyDescent="0.55000000000000004">
      <c r="O12815" s="1703"/>
      <c r="V12815" s="1703"/>
      <c r="X12815" s="1703"/>
    </row>
    <row r="12816" spans="15:24" x14ac:dyDescent="0.55000000000000004">
      <c r="O12816" s="1703"/>
      <c r="V12816" s="1703"/>
      <c r="X12816" s="1703"/>
    </row>
    <row r="12817" spans="15:24" x14ac:dyDescent="0.55000000000000004">
      <c r="O12817" s="1703"/>
      <c r="V12817" s="1703"/>
      <c r="X12817" s="1703"/>
    </row>
    <row r="12818" spans="15:24" x14ac:dyDescent="0.55000000000000004">
      <c r="O12818" s="1703"/>
      <c r="V12818" s="1703"/>
      <c r="X12818" s="1703"/>
    </row>
    <row r="12819" spans="15:24" x14ac:dyDescent="0.55000000000000004">
      <c r="O12819" s="1703"/>
      <c r="V12819" s="1703"/>
      <c r="X12819" s="1703"/>
    </row>
    <row r="12820" spans="15:24" x14ac:dyDescent="0.55000000000000004">
      <c r="O12820" s="1703"/>
      <c r="V12820" s="1703"/>
      <c r="X12820" s="1703"/>
    </row>
    <row r="12821" spans="15:24" x14ac:dyDescent="0.55000000000000004">
      <c r="O12821" s="1703"/>
      <c r="V12821" s="1703"/>
      <c r="X12821" s="1703"/>
    </row>
    <row r="12822" spans="15:24" x14ac:dyDescent="0.55000000000000004">
      <c r="O12822" s="1703"/>
      <c r="V12822" s="1703"/>
      <c r="X12822" s="1703"/>
    </row>
    <row r="12823" spans="15:24" x14ac:dyDescent="0.55000000000000004">
      <c r="O12823" s="1703"/>
      <c r="V12823" s="1703"/>
      <c r="X12823" s="1703"/>
    </row>
    <row r="12824" spans="15:24" x14ac:dyDescent="0.55000000000000004">
      <c r="O12824" s="1703"/>
      <c r="V12824" s="1703"/>
      <c r="X12824" s="1703"/>
    </row>
    <row r="12825" spans="15:24" x14ac:dyDescent="0.55000000000000004">
      <c r="O12825" s="1703"/>
      <c r="V12825" s="1703"/>
      <c r="X12825" s="1703"/>
    </row>
    <row r="12826" spans="15:24" x14ac:dyDescent="0.55000000000000004">
      <c r="O12826" s="1703"/>
      <c r="V12826" s="1703"/>
      <c r="X12826" s="1703"/>
    </row>
    <row r="12827" spans="15:24" x14ac:dyDescent="0.55000000000000004">
      <c r="O12827" s="1703"/>
      <c r="V12827" s="1703"/>
      <c r="X12827" s="1703"/>
    </row>
    <row r="12828" spans="15:24" x14ac:dyDescent="0.55000000000000004">
      <c r="O12828" s="1703"/>
      <c r="V12828" s="1703"/>
      <c r="X12828" s="1703"/>
    </row>
    <row r="12829" spans="15:24" x14ac:dyDescent="0.55000000000000004">
      <c r="O12829" s="1703"/>
      <c r="V12829" s="1703"/>
      <c r="X12829" s="1703"/>
    </row>
    <row r="12830" spans="15:24" x14ac:dyDescent="0.55000000000000004">
      <c r="O12830" s="1703"/>
      <c r="V12830" s="1703"/>
      <c r="X12830" s="1703"/>
    </row>
    <row r="12831" spans="15:24" x14ac:dyDescent="0.55000000000000004">
      <c r="O12831" s="1703"/>
      <c r="V12831" s="1703"/>
      <c r="X12831" s="1703"/>
    </row>
    <row r="12832" spans="15:24" x14ac:dyDescent="0.55000000000000004">
      <c r="O12832" s="1703"/>
      <c r="V12832" s="1703"/>
      <c r="X12832" s="1703"/>
    </row>
    <row r="12833" spans="15:24" x14ac:dyDescent="0.55000000000000004">
      <c r="O12833" s="1703"/>
      <c r="V12833" s="1703"/>
      <c r="X12833" s="1703"/>
    </row>
    <row r="12834" spans="15:24" x14ac:dyDescent="0.55000000000000004">
      <c r="O12834" s="1703"/>
      <c r="V12834" s="1703"/>
      <c r="X12834" s="1703"/>
    </row>
    <row r="12835" spans="15:24" x14ac:dyDescent="0.55000000000000004">
      <c r="O12835" s="1703"/>
      <c r="V12835" s="1703"/>
      <c r="X12835" s="1703"/>
    </row>
    <row r="12836" spans="15:24" x14ac:dyDescent="0.55000000000000004">
      <c r="O12836" s="1703"/>
      <c r="V12836" s="1703"/>
      <c r="X12836" s="1703"/>
    </row>
    <row r="12837" spans="15:24" x14ac:dyDescent="0.55000000000000004">
      <c r="O12837" s="1703"/>
      <c r="V12837" s="1703"/>
      <c r="X12837" s="1703"/>
    </row>
    <row r="12838" spans="15:24" x14ac:dyDescent="0.55000000000000004">
      <c r="O12838" s="1703"/>
      <c r="V12838" s="1703"/>
      <c r="X12838" s="1703"/>
    </row>
    <row r="12839" spans="15:24" x14ac:dyDescent="0.55000000000000004">
      <c r="O12839" s="1703"/>
      <c r="V12839" s="1703"/>
      <c r="X12839" s="1703"/>
    </row>
    <row r="12840" spans="15:24" x14ac:dyDescent="0.55000000000000004">
      <c r="O12840" s="1703"/>
      <c r="V12840" s="1703"/>
      <c r="X12840" s="1703"/>
    </row>
    <row r="12841" spans="15:24" x14ac:dyDescent="0.55000000000000004">
      <c r="O12841" s="1703"/>
      <c r="V12841" s="1703"/>
      <c r="X12841" s="1703"/>
    </row>
    <row r="12842" spans="15:24" x14ac:dyDescent="0.55000000000000004">
      <c r="O12842" s="1703"/>
      <c r="V12842" s="1703"/>
      <c r="X12842" s="1703"/>
    </row>
    <row r="12843" spans="15:24" x14ac:dyDescent="0.55000000000000004">
      <c r="O12843" s="1703"/>
      <c r="V12843" s="1703"/>
      <c r="X12843" s="1703"/>
    </row>
    <row r="12844" spans="15:24" x14ac:dyDescent="0.55000000000000004">
      <c r="O12844" s="1703"/>
      <c r="V12844" s="1703"/>
      <c r="X12844" s="1703"/>
    </row>
    <row r="12845" spans="15:24" x14ac:dyDescent="0.55000000000000004">
      <c r="O12845" s="1703"/>
      <c r="V12845" s="1703"/>
      <c r="X12845" s="1703"/>
    </row>
    <row r="12846" spans="15:24" x14ac:dyDescent="0.55000000000000004">
      <c r="O12846" s="1703"/>
      <c r="V12846" s="1703"/>
      <c r="X12846" s="1703"/>
    </row>
    <row r="12847" spans="15:24" x14ac:dyDescent="0.55000000000000004">
      <c r="O12847" s="1703"/>
      <c r="V12847" s="1703"/>
      <c r="X12847" s="1703"/>
    </row>
    <row r="12848" spans="15:24" x14ac:dyDescent="0.55000000000000004">
      <c r="O12848" s="1703"/>
      <c r="V12848" s="1703"/>
      <c r="X12848" s="1703"/>
    </row>
    <row r="12849" spans="15:24" x14ac:dyDescent="0.55000000000000004">
      <c r="O12849" s="1703"/>
      <c r="V12849" s="1703"/>
      <c r="X12849" s="1703"/>
    </row>
    <row r="12850" spans="15:24" x14ac:dyDescent="0.55000000000000004">
      <c r="O12850" s="1703"/>
      <c r="V12850" s="1703"/>
      <c r="X12850" s="1703"/>
    </row>
    <row r="12851" spans="15:24" x14ac:dyDescent="0.55000000000000004">
      <c r="O12851" s="1703"/>
      <c r="V12851" s="1703"/>
      <c r="X12851" s="1703"/>
    </row>
    <row r="12852" spans="15:24" x14ac:dyDescent="0.55000000000000004">
      <c r="O12852" s="1703"/>
      <c r="V12852" s="1703"/>
      <c r="X12852" s="1703"/>
    </row>
    <row r="12853" spans="15:24" x14ac:dyDescent="0.55000000000000004">
      <c r="O12853" s="1703"/>
      <c r="V12853" s="1703"/>
      <c r="X12853" s="1703"/>
    </row>
    <row r="12854" spans="15:24" x14ac:dyDescent="0.55000000000000004">
      <c r="O12854" s="1703"/>
      <c r="V12854" s="1703"/>
      <c r="X12854" s="1703"/>
    </row>
    <row r="12855" spans="15:24" x14ac:dyDescent="0.55000000000000004">
      <c r="O12855" s="1703"/>
      <c r="V12855" s="1703"/>
      <c r="X12855" s="1703"/>
    </row>
    <row r="12856" spans="15:24" x14ac:dyDescent="0.55000000000000004">
      <c r="O12856" s="1703"/>
      <c r="V12856" s="1703"/>
      <c r="X12856" s="1703"/>
    </row>
    <row r="12857" spans="15:24" x14ac:dyDescent="0.55000000000000004">
      <c r="O12857" s="1703"/>
      <c r="V12857" s="1703"/>
      <c r="X12857" s="1703"/>
    </row>
    <row r="12858" spans="15:24" x14ac:dyDescent="0.55000000000000004">
      <c r="O12858" s="1703"/>
      <c r="V12858" s="1703"/>
      <c r="X12858" s="1703"/>
    </row>
    <row r="12859" spans="15:24" x14ac:dyDescent="0.55000000000000004">
      <c r="O12859" s="1703"/>
      <c r="V12859" s="1703"/>
      <c r="X12859" s="1703"/>
    </row>
    <row r="12860" spans="15:24" x14ac:dyDescent="0.55000000000000004">
      <c r="O12860" s="1703"/>
      <c r="V12860" s="1703"/>
      <c r="X12860" s="1703"/>
    </row>
    <row r="12861" spans="15:24" x14ac:dyDescent="0.55000000000000004">
      <c r="O12861" s="1703"/>
      <c r="V12861" s="1703"/>
      <c r="X12861" s="1703"/>
    </row>
    <row r="12862" spans="15:24" x14ac:dyDescent="0.55000000000000004">
      <c r="O12862" s="1703"/>
      <c r="V12862" s="1703"/>
      <c r="X12862" s="1703"/>
    </row>
    <row r="12863" spans="15:24" x14ac:dyDescent="0.55000000000000004">
      <c r="O12863" s="1703"/>
      <c r="V12863" s="1703"/>
      <c r="X12863" s="1703"/>
    </row>
    <row r="12864" spans="15:24" x14ac:dyDescent="0.55000000000000004">
      <c r="O12864" s="1703"/>
      <c r="V12864" s="1703"/>
      <c r="X12864" s="1703"/>
    </row>
    <row r="12865" spans="15:24" x14ac:dyDescent="0.55000000000000004">
      <c r="O12865" s="1703"/>
      <c r="V12865" s="1703"/>
      <c r="X12865" s="1703"/>
    </row>
    <row r="12866" spans="15:24" x14ac:dyDescent="0.55000000000000004">
      <c r="O12866" s="1703"/>
      <c r="V12866" s="1703"/>
      <c r="X12866" s="1703"/>
    </row>
    <row r="12867" spans="15:24" x14ac:dyDescent="0.55000000000000004">
      <c r="O12867" s="1703"/>
      <c r="V12867" s="1703"/>
      <c r="X12867" s="1703"/>
    </row>
    <row r="12868" spans="15:24" x14ac:dyDescent="0.55000000000000004">
      <c r="O12868" s="1703"/>
      <c r="V12868" s="1703"/>
      <c r="X12868" s="1703"/>
    </row>
    <row r="12869" spans="15:24" x14ac:dyDescent="0.55000000000000004">
      <c r="O12869" s="1703"/>
      <c r="V12869" s="1703"/>
      <c r="X12869" s="1703"/>
    </row>
    <row r="12870" spans="15:24" x14ac:dyDescent="0.55000000000000004">
      <c r="O12870" s="1703"/>
      <c r="V12870" s="1703"/>
      <c r="X12870" s="1703"/>
    </row>
    <row r="12871" spans="15:24" x14ac:dyDescent="0.55000000000000004">
      <c r="O12871" s="1703"/>
      <c r="V12871" s="1703"/>
      <c r="X12871" s="1703"/>
    </row>
    <row r="12872" spans="15:24" x14ac:dyDescent="0.55000000000000004">
      <c r="O12872" s="1703"/>
      <c r="V12872" s="1703"/>
      <c r="X12872" s="1703"/>
    </row>
    <row r="12873" spans="15:24" x14ac:dyDescent="0.55000000000000004">
      <c r="O12873" s="1703"/>
      <c r="V12873" s="1703"/>
      <c r="X12873" s="1703"/>
    </row>
    <row r="12874" spans="15:24" x14ac:dyDescent="0.55000000000000004">
      <c r="O12874" s="1703"/>
      <c r="V12874" s="1703"/>
      <c r="X12874" s="1703"/>
    </row>
    <row r="12875" spans="15:24" x14ac:dyDescent="0.55000000000000004">
      <c r="O12875" s="1703"/>
      <c r="V12875" s="1703"/>
      <c r="X12875" s="1703"/>
    </row>
    <row r="12876" spans="15:24" x14ac:dyDescent="0.55000000000000004">
      <c r="O12876" s="1703"/>
      <c r="V12876" s="1703"/>
      <c r="X12876" s="1703"/>
    </row>
    <row r="12877" spans="15:24" x14ac:dyDescent="0.55000000000000004">
      <c r="O12877" s="1703"/>
      <c r="V12877" s="1703"/>
      <c r="X12877" s="1703"/>
    </row>
    <row r="12878" spans="15:24" x14ac:dyDescent="0.55000000000000004">
      <c r="O12878" s="1703"/>
      <c r="V12878" s="1703"/>
      <c r="X12878" s="1703"/>
    </row>
    <row r="12879" spans="15:24" x14ac:dyDescent="0.55000000000000004">
      <c r="O12879" s="1703"/>
      <c r="V12879" s="1703"/>
      <c r="X12879" s="1703"/>
    </row>
    <row r="12880" spans="15:24" x14ac:dyDescent="0.55000000000000004">
      <c r="O12880" s="1703"/>
      <c r="V12880" s="1703"/>
      <c r="X12880" s="1703"/>
    </row>
    <row r="12881" spans="15:24" x14ac:dyDescent="0.55000000000000004">
      <c r="O12881" s="1703"/>
      <c r="V12881" s="1703"/>
      <c r="X12881" s="1703"/>
    </row>
    <row r="12882" spans="15:24" x14ac:dyDescent="0.55000000000000004">
      <c r="O12882" s="1703"/>
      <c r="V12882" s="1703"/>
      <c r="X12882" s="1703"/>
    </row>
    <row r="12883" spans="15:24" x14ac:dyDescent="0.55000000000000004">
      <c r="O12883" s="1703"/>
      <c r="V12883" s="1703"/>
      <c r="X12883" s="1703"/>
    </row>
    <row r="12884" spans="15:24" x14ac:dyDescent="0.55000000000000004">
      <c r="O12884" s="1703"/>
      <c r="V12884" s="1703"/>
      <c r="X12884" s="1703"/>
    </row>
    <row r="12885" spans="15:24" x14ac:dyDescent="0.55000000000000004">
      <c r="O12885" s="1703"/>
      <c r="V12885" s="1703"/>
      <c r="X12885" s="1703"/>
    </row>
    <row r="12886" spans="15:24" x14ac:dyDescent="0.55000000000000004">
      <c r="O12886" s="1703"/>
      <c r="V12886" s="1703"/>
      <c r="X12886" s="1703"/>
    </row>
    <row r="12887" spans="15:24" x14ac:dyDescent="0.55000000000000004">
      <c r="O12887" s="1703"/>
      <c r="V12887" s="1703"/>
      <c r="X12887" s="1703"/>
    </row>
    <row r="12888" spans="15:24" x14ac:dyDescent="0.55000000000000004">
      <c r="O12888" s="1703"/>
      <c r="V12888" s="1703"/>
      <c r="X12888" s="1703"/>
    </row>
    <row r="12889" spans="15:24" x14ac:dyDescent="0.55000000000000004">
      <c r="O12889" s="1703"/>
      <c r="V12889" s="1703"/>
      <c r="X12889" s="1703"/>
    </row>
    <row r="12890" spans="15:24" x14ac:dyDescent="0.55000000000000004">
      <c r="O12890" s="1703"/>
      <c r="V12890" s="1703"/>
      <c r="X12890" s="1703"/>
    </row>
    <row r="12891" spans="15:24" x14ac:dyDescent="0.55000000000000004">
      <c r="O12891" s="1703"/>
      <c r="V12891" s="1703"/>
      <c r="X12891" s="1703"/>
    </row>
    <row r="12892" spans="15:24" x14ac:dyDescent="0.55000000000000004">
      <c r="O12892" s="1703"/>
      <c r="V12892" s="1703"/>
      <c r="X12892" s="1703"/>
    </row>
    <row r="12893" spans="15:24" x14ac:dyDescent="0.55000000000000004">
      <c r="O12893" s="1703"/>
      <c r="V12893" s="1703"/>
      <c r="X12893" s="1703"/>
    </row>
    <row r="12894" spans="15:24" x14ac:dyDescent="0.55000000000000004">
      <c r="O12894" s="1703"/>
      <c r="V12894" s="1703"/>
      <c r="X12894" s="1703"/>
    </row>
    <row r="12895" spans="15:24" x14ac:dyDescent="0.55000000000000004">
      <c r="O12895" s="1703"/>
      <c r="V12895" s="1703"/>
      <c r="X12895" s="1703"/>
    </row>
    <row r="12896" spans="15:24" x14ac:dyDescent="0.55000000000000004">
      <c r="O12896" s="1703"/>
      <c r="V12896" s="1703"/>
      <c r="X12896" s="1703"/>
    </row>
    <row r="12897" spans="15:24" x14ac:dyDescent="0.55000000000000004">
      <c r="O12897" s="1703"/>
      <c r="V12897" s="1703"/>
      <c r="X12897" s="1703"/>
    </row>
    <row r="12898" spans="15:24" x14ac:dyDescent="0.55000000000000004">
      <c r="O12898" s="1703"/>
      <c r="V12898" s="1703"/>
      <c r="X12898" s="1703"/>
    </row>
    <row r="12899" spans="15:24" x14ac:dyDescent="0.55000000000000004">
      <c r="O12899" s="1703"/>
      <c r="V12899" s="1703"/>
      <c r="X12899" s="1703"/>
    </row>
    <row r="12900" spans="15:24" x14ac:dyDescent="0.55000000000000004">
      <c r="O12900" s="1703"/>
      <c r="V12900" s="1703"/>
      <c r="X12900" s="1703"/>
    </row>
    <row r="12901" spans="15:24" x14ac:dyDescent="0.55000000000000004">
      <c r="O12901" s="1703"/>
      <c r="V12901" s="1703"/>
      <c r="X12901" s="1703"/>
    </row>
    <row r="12902" spans="15:24" x14ac:dyDescent="0.55000000000000004">
      <c r="O12902" s="1703"/>
      <c r="V12902" s="1703"/>
      <c r="X12902" s="1703"/>
    </row>
    <row r="12903" spans="15:24" x14ac:dyDescent="0.55000000000000004">
      <c r="O12903" s="1703"/>
      <c r="V12903" s="1703"/>
      <c r="X12903" s="1703"/>
    </row>
    <row r="12904" spans="15:24" x14ac:dyDescent="0.55000000000000004">
      <c r="O12904" s="1703"/>
      <c r="V12904" s="1703"/>
      <c r="X12904" s="1703"/>
    </row>
    <row r="12905" spans="15:24" x14ac:dyDescent="0.55000000000000004">
      <c r="O12905" s="1703"/>
      <c r="V12905" s="1703"/>
      <c r="X12905" s="1703"/>
    </row>
    <row r="12906" spans="15:24" x14ac:dyDescent="0.55000000000000004">
      <c r="O12906" s="1703"/>
      <c r="V12906" s="1703"/>
      <c r="X12906" s="1703"/>
    </row>
    <row r="12907" spans="15:24" x14ac:dyDescent="0.55000000000000004">
      <c r="O12907" s="1703"/>
      <c r="V12907" s="1703"/>
      <c r="X12907" s="1703"/>
    </row>
    <row r="12908" spans="15:24" x14ac:dyDescent="0.55000000000000004">
      <c r="O12908" s="1703"/>
      <c r="V12908" s="1703"/>
      <c r="X12908" s="1703"/>
    </row>
    <row r="12909" spans="15:24" x14ac:dyDescent="0.55000000000000004">
      <c r="O12909" s="1703"/>
      <c r="V12909" s="1703"/>
      <c r="X12909" s="1703"/>
    </row>
    <row r="12910" spans="15:24" x14ac:dyDescent="0.55000000000000004">
      <c r="O12910" s="1703"/>
      <c r="V12910" s="1703"/>
      <c r="X12910" s="1703"/>
    </row>
    <row r="12911" spans="15:24" x14ac:dyDescent="0.55000000000000004">
      <c r="O12911" s="1703"/>
      <c r="V12911" s="1703"/>
      <c r="X12911" s="1703"/>
    </row>
    <row r="12912" spans="15:24" x14ac:dyDescent="0.55000000000000004">
      <c r="O12912" s="1703"/>
      <c r="V12912" s="1703"/>
      <c r="X12912" s="1703"/>
    </row>
    <row r="12913" spans="15:24" x14ac:dyDescent="0.55000000000000004">
      <c r="O12913" s="1703"/>
      <c r="V12913" s="1703"/>
      <c r="X12913" s="1703"/>
    </row>
    <row r="12914" spans="15:24" x14ac:dyDescent="0.55000000000000004">
      <c r="O12914" s="1703"/>
      <c r="V12914" s="1703"/>
      <c r="X12914" s="1703"/>
    </row>
    <row r="12915" spans="15:24" x14ac:dyDescent="0.55000000000000004">
      <c r="O12915" s="1703"/>
      <c r="V12915" s="1703"/>
      <c r="X12915" s="1703"/>
    </row>
    <row r="12916" spans="15:24" x14ac:dyDescent="0.55000000000000004">
      <c r="O12916" s="1703"/>
      <c r="V12916" s="1703"/>
      <c r="X12916" s="1703"/>
    </row>
    <row r="12917" spans="15:24" x14ac:dyDescent="0.55000000000000004">
      <c r="O12917" s="1703"/>
      <c r="V12917" s="1703"/>
      <c r="X12917" s="1703"/>
    </row>
    <row r="12918" spans="15:24" x14ac:dyDescent="0.55000000000000004">
      <c r="O12918" s="1703"/>
      <c r="V12918" s="1703"/>
      <c r="X12918" s="1703"/>
    </row>
    <row r="12919" spans="15:24" x14ac:dyDescent="0.55000000000000004">
      <c r="O12919" s="1703"/>
      <c r="V12919" s="1703"/>
      <c r="X12919" s="1703"/>
    </row>
    <row r="12920" spans="15:24" x14ac:dyDescent="0.55000000000000004">
      <c r="O12920" s="1703"/>
      <c r="V12920" s="1703"/>
      <c r="X12920" s="1703"/>
    </row>
    <row r="12921" spans="15:24" x14ac:dyDescent="0.55000000000000004">
      <c r="O12921" s="1703"/>
      <c r="V12921" s="1703"/>
      <c r="X12921" s="1703"/>
    </row>
    <row r="12922" spans="15:24" x14ac:dyDescent="0.55000000000000004">
      <c r="O12922" s="1703"/>
      <c r="V12922" s="1703"/>
      <c r="X12922" s="1703"/>
    </row>
    <row r="12923" spans="15:24" x14ac:dyDescent="0.55000000000000004">
      <c r="O12923" s="1703"/>
      <c r="V12923" s="1703"/>
      <c r="X12923" s="1703"/>
    </row>
    <row r="12924" spans="15:24" x14ac:dyDescent="0.55000000000000004">
      <c r="O12924" s="1703"/>
      <c r="V12924" s="1703"/>
      <c r="X12924" s="1703"/>
    </row>
    <row r="12925" spans="15:24" x14ac:dyDescent="0.55000000000000004">
      <c r="O12925" s="1703"/>
      <c r="V12925" s="1703"/>
      <c r="X12925" s="1703"/>
    </row>
    <row r="12926" spans="15:24" x14ac:dyDescent="0.55000000000000004">
      <c r="O12926" s="1703"/>
      <c r="V12926" s="1703"/>
      <c r="X12926" s="1703"/>
    </row>
    <row r="12927" spans="15:24" x14ac:dyDescent="0.55000000000000004">
      <c r="O12927" s="1703"/>
      <c r="V12927" s="1703"/>
      <c r="X12927" s="1703"/>
    </row>
    <row r="12928" spans="15:24" x14ac:dyDescent="0.55000000000000004">
      <c r="O12928" s="1703"/>
      <c r="V12928" s="1703"/>
      <c r="X12928" s="1703"/>
    </row>
    <row r="12929" spans="15:24" x14ac:dyDescent="0.55000000000000004">
      <c r="O12929" s="1703"/>
      <c r="V12929" s="1703"/>
      <c r="X12929" s="1703"/>
    </row>
    <row r="12930" spans="15:24" x14ac:dyDescent="0.55000000000000004">
      <c r="O12930" s="1703"/>
      <c r="V12930" s="1703"/>
      <c r="X12930" s="1703"/>
    </row>
    <row r="12931" spans="15:24" x14ac:dyDescent="0.55000000000000004">
      <c r="O12931" s="1703"/>
      <c r="V12931" s="1703"/>
      <c r="X12931" s="1703"/>
    </row>
    <row r="12932" spans="15:24" x14ac:dyDescent="0.55000000000000004">
      <c r="O12932" s="1703"/>
      <c r="V12932" s="1703"/>
      <c r="X12932" s="1703"/>
    </row>
    <row r="12933" spans="15:24" x14ac:dyDescent="0.55000000000000004">
      <c r="O12933" s="1703"/>
      <c r="V12933" s="1703"/>
      <c r="X12933" s="1703"/>
    </row>
    <row r="12934" spans="15:24" x14ac:dyDescent="0.55000000000000004">
      <c r="O12934" s="1703"/>
      <c r="V12934" s="1703"/>
      <c r="X12934" s="1703"/>
    </row>
    <row r="12935" spans="15:24" x14ac:dyDescent="0.55000000000000004">
      <c r="O12935" s="1703"/>
      <c r="V12935" s="1703"/>
      <c r="X12935" s="1703"/>
    </row>
    <row r="12936" spans="15:24" x14ac:dyDescent="0.55000000000000004">
      <c r="O12936" s="1703"/>
      <c r="V12936" s="1703"/>
      <c r="X12936" s="1703"/>
    </row>
    <row r="12937" spans="15:24" x14ac:dyDescent="0.55000000000000004">
      <c r="O12937" s="1703"/>
      <c r="V12937" s="1703"/>
      <c r="X12937" s="1703"/>
    </row>
    <row r="12938" spans="15:24" x14ac:dyDescent="0.55000000000000004">
      <c r="O12938" s="1703"/>
      <c r="V12938" s="1703"/>
      <c r="X12938" s="1703"/>
    </row>
    <row r="12939" spans="15:24" x14ac:dyDescent="0.55000000000000004">
      <c r="O12939" s="1703"/>
      <c r="V12939" s="1703"/>
      <c r="X12939" s="1703"/>
    </row>
    <row r="12940" spans="15:24" x14ac:dyDescent="0.55000000000000004">
      <c r="O12940" s="1703"/>
      <c r="V12940" s="1703"/>
      <c r="X12940" s="1703"/>
    </row>
    <row r="12941" spans="15:24" x14ac:dyDescent="0.55000000000000004">
      <c r="O12941" s="1703"/>
      <c r="V12941" s="1703"/>
      <c r="X12941" s="1703"/>
    </row>
    <row r="12942" spans="15:24" x14ac:dyDescent="0.55000000000000004">
      <c r="O12942" s="1703"/>
      <c r="V12942" s="1703"/>
      <c r="X12942" s="1703"/>
    </row>
    <row r="12943" spans="15:24" x14ac:dyDescent="0.55000000000000004">
      <c r="O12943" s="1703"/>
      <c r="V12943" s="1703"/>
      <c r="X12943" s="1703"/>
    </row>
    <row r="12944" spans="15:24" x14ac:dyDescent="0.55000000000000004">
      <c r="O12944" s="1703"/>
      <c r="V12944" s="1703"/>
      <c r="X12944" s="1703"/>
    </row>
    <row r="12945" spans="15:24" x14ac:dyDescent="0.55000000000000004">
      <c r="O12945" s="1703"/>
      <c r="V12945" s="1703"/>
      <c r="X12945" s="1703"/>
    </row>
    <row r="12946" spans="15:24" x14ac:dyDescent="0.55000000000000004">
      <c r="O12946" s="1703"/>
      <c r="V12946" s="1703"/>
      <c r="X12946" s="1703"/>
    </row>
    <row r="12947" spans="15:24" x14ac:dyDescent="0.55000000000000004">
      <c r="O12947" s="1703"/>
      <c r="V12947" s="1703"/>
      <c r="X12947" s="1703"/>
    </row>
    <row r="12948" spans="15:24" x14ac:dyDescent="0.55000000000000004">
      <c r="O12948" s="1703"/>
      <c r="V12948" s="1703"/>
      <c r="X12948" s="1703"/>
    </row>
    <row r="12949" spans="15:24" x14ac:dyDescent="0.55000000000000004">
      <c r="O12949" s="1703"/>
      <c r="V12949" s="1703"/>
      <c r="X12949" s="1703"/>
    </row>
    <row r="12950" spans="15:24" x14ac:dyDescent="0.55000000000000004">
      <c r="O12950" s="1703"/>
      <c r="V12950" s="1703"/>
      <c r="X12950" s="1703"/>
    </row>
    <row r="12951" spans="15:24" x14ac:dyDescent="0.55000000000000004">
      <c r="O12951" s="1703"/>
      <c r="V12951" s="1703"/>
      <c r="X12951" s="1703"/>
    </row>
    <row r="12952" spans="15:24" x14ac:dyDescent="0.55000000000000004">
      <c r="O12952" s="1703"/>
      <c r="V12952" s="1703"/>
      <c r="X12952" s="1703"/>
    </row>
    <row r="12953" spans="15:24" x14ac:dyDescent="0.55000000000000004">
      <c r="O12953" s="1703"/>
      <c r="V12953" s="1703"/>
      <c r="X12953" s="1703"/>
    </row>
    <row r="12954" spans="15:24" x14ac:dyDescent="0.55000000000000004">
      <c r="O12954" s="1703"/>
      <c r="V12954" s="1703"/>
      <c r="X12954" s="1703"/>
    </row>
    <row r="12955" spans="15:24" x14ac:dyDescent="0.55000000000000004">
      <c r="O12955" s="1703"/>
      <c r="V12955" s="1703"/>
      <c r="X12955" s="1703"/>
    </row>
    <row r="12956" spans="15:24" x14ac:dyDescent="0.55000000000000004">
      <c r="O12956" s="1703"/>
      <c r="V12956" s="1703"/>
      <c r="X12956" s="1703"/>
    </row>
    <row r="12957" spans="15:24" x14ac:dyDescent="0.55000000000000004">
      <c r="O12957" s="1703"/>
      <c r="V12957" s="1703"/>
      <c r="X12957" s="1703"/>
    </row>
    <row r="12958" spans="15:24" x14ac:dyDescent="0.55000000000000004">
      <c r="O12958" s="1703"/>
      <c r="V12958" s="1703"/>
      <c r="X12958" s="1703"/>
    </row>
    <row r="12959" spans="15:24" x14ac:dyDescent="0.55000000000000004">
      <c r="O12959" s="1703"/>
      <c r="V12959" s="1703"/>
      <c r="X12959" s="1703"/>
    </row>
    <row r="12960" spans="15:24" x14ac:dyDescent="0.55000000000000004">
      <c r="O12960" s="1703"/>
      <c r="V12960" s="1703"/>
      <c r="X12960" s="1703"/>
    </row>
    <row r="12961" spans="15:24" x14ac:dyDescent="0.55000000000000004">
      <c r="O12961" s="1703"/>
      <c r="V12961" s="1703"/>
      <c r="X12961" s="1703"/>
    </row>
    <row r="12962" spans="15:24" x14ac:dyDescent="0.55000000000000004">
      <c r="O12962" s="1703"/>
      <c r="V12962" s="1703"/>
      <c r="X12962" s="1703"/>
    </row>
    <row r="12963" spans="15:24" x14ac:dyDescent="0.55000000000000004">
      <c r="O12963" s="1703"/>
      <c r="V12963" s="1703"/>
      <c r="X12963" s="1703"/>
    </row>
    <row r="12964" spans="15:24" x14ac:dyDescent="0.55000000000000004">
      <c r="O12964" s="1703"/>
      <c r="V12964" s="1703"/>
      <c r="X12964" s="1703"/>
    </row>
    <row r="12965" spans="15:24" x14ac:dyDescent="0.55000000000000004">
      <c r="O12965" s="1703"/>
      <c r="V12965" s="1703"/>
      <c r="X12965" s="1703"/>
    </row>
    <row r="12966" spans="15:24" x14ac:dyDescent="0.55000000000000004">
      <c r="O12966" s="1703"/>
      <c r="V12966" s="1703"/>
      <c r="X12966" s="1703"/>
    </row>
    <row r="12967" spans="15:24" x14ac:dyDescent="0.55000000000000004">
      <c r="O12967" s="1703"/>
      <c r="V12967" s="1703"/>
      <c r="X12967" s="1703"/>
    </row>
    <row r="12968" spans="15:24" x14ac:dyDescent="0.55000000000000004">
      <c r="O12968" s="1703"/>
      <c r="V12968" s="1703"/>
      <c r="X12968" s="1703"/>
    </row>
    <row r="12969" spans="15:24" x14ac:dyDescent="0.55000000000000004">
      <c r="O12969" s="1703"/>
      <c r="V12969" s="1703"/>
      <c r="X12969" s="1703"/>
    </row>
    <row r="12970" spans="15:24" x14ac:dyDescent="0.55000000000000004">
      <c r="O12970" s="1703"/>
      <c r="V12970" s="1703"/>
      <c r="X12970" s="1703"/>
    </row>
    <row r="12971" spans="15:24" x14ac:dyDescent="0.55000000000000004">
      <c r="O12971" s="1703"/>
      <c r="V12971" s="1703"/>
      <c r="X12971" s="1703"/>
    </row>
    <row r="12972" spans="15:24" x14ac:dyDescent="0.55000000000000004">
      <c r="O12972" s="1703"/>
      <c r="V12972" s="1703"/>
      <c r="X12972" s="1703"/>
    </row>
    <row r="12973" spans="15:24" x14ac:dyDescent="0.55000000000000004">
      <c r="O12973" s="1703"/>
      <c r="V12973" s="1703"/>
      <c r="X12973" s="1703"/>
    </row>
    <row r="12974" spans="15:24" x14ac:dyDescent="0.55000000000000004">
      <c r="O12974" s="1703"/>
      <c r="V12974" s="1703"/>
      <c r="X12974" s="1703"/>
    </row>
    <row r="12975" spans="15:24" x14ac:dyDescent="0.55000000000000004">
      <c r="O12975" s="1703"/>
      <c r="V12975" s="1703"/>
      <c r="X12975" s="1703"/>
    </row>
    <row r="12976" spans="15:24" x14ac:dyDescent="0.55000000000000004">
      <c r="O12976" s="1703"/>
      <c r="V12976" s="1703"/>
      <c r="X12976" s="1703"/>
    </row>
    <row r="12977" spans="15:24" x14ac:dyDescent="0.55000000000000004">
      <c r="O12977" s="1703"/>
      <c r="V12977" s="1703"/>
      <c r="X12977" s="1703"/>
    </row>
    <row r="12978" spans="15:24" x14ac:dyDescent="0.55000000000000004">
      <c r="O12978" s="1703"/>
      <c r="V12978" s="1703"/>
      <c r="X12978" s="1703"/>
    </row>
    <row r="12979" spans="15:24" x14ac:dyDescent="0.55000000000000004">
      <c r="O12979" s="1703"/>
      <c r="V12979" s="1703"/>
      <c r="X12979" s="1703"/>
    </row>
    <row r="12980" spans="15:24" x14ac:dyDescent="0.55000000000000004">
      <c r="O12980" s="1703"/>
      <c r="V12980" s="1703"/>
      <c r="X12980" s="1703"/>
    </row>
    <row r="12981" spans="15:24" x14ac:dyDescent="0.55000000000000004">
      <c r="O12981" s="1703"/>
      <c r="V12981" s="1703"/>
      <c r="X12981" s="1703"/>
    </row>
    <row r="12982" spans="15:24" x14ac:dyDescent="0.55000000000000004">
      <c r="O12982" s="1703"/>
      <c r="V12982" s="1703"/>
      <c r="X12982" s="1703"/>
    </row>
    <row r="12983" spans="15:24" x14ac:dyDescent="0.55000000000000004">
      <c r="O12983" s="1703"/>
      <c r="V12983" s="1703"/>
      <c r="X12983" s="1703"/>
    </row>
    <row r="12984" spans="15:24" x14ac:dyDescent="0.55000000000000004">
      <c r="O12984" s="1703"/>
      <c r="V12984" s="1703"/>
      <c r="X12984" s="1703"/>
    </row>
    <row r="12985" spans="15:24" x14ac:dyDescent="0.55000000000000004">
      <c r="O12985" s="1703"/>
      <c r="V12985" s="1703"/>
      <c r="X12985" s="1703"/>
    </row>
    <row r="12986" spans="15:24" x14ac:dyDescent="0.55000000000000004">
      <c r="O12986" s="1703"/>
      <c r="V12986" s="1703"/>
      <c r="X12986" s="1703"/>
    </row>
    <row r="12987" spans="15:24" x14ac:dyDescent="0.55000000000000004">
      <c r="O12987" s="1703"/>
      <c r="V12987" s="1703"/>
      <c r="X12987" s="1703"/>
    </row>
    <row r="12988" spans="15:24" x14ac:dyDescent="0.55000000000000004">
      <c r="O12988" s="1703"/>
      <c r="V12988" s="1703"/>
      <c r="X12988" s="1703"/>
    </row>
    <row r="12989" spans="15:24" x14ac:dyDescent="0.55000000000000004">
      <c r="O12989" s="1703"/>
      <c r="V12989" s="1703"/>
      <c r="X12989" s="1703"/>
    </row>
    <row r="12990" spans="15:24" x14ac:dyDescent="0.55000000000000004">
      <c r="O12990" s="1703"/>
      <c r="V12990" s="1703"/>
      <c r="X12990" s="1703"/>
    </row>
    <row r="12991" spans="15:24" x14ac:dyDescent="0.55000000000000004">
      <c r="O12991" s="1703"/>
      <c r="V12991" s="1703"/>
      <c r="X12991" s="1703"/>
    </row>
    <row r="12992" spans="15:24" x14ac:dyDescent="0.55000000000000004">
      <c r="O12992" s="1703"/>
      <c r="V12992" s="1703"/>
      <c r="X12992" s="1703"/>
    </row>
    <row r="12993" spans="15:24" x14ac:dyDescent="0.55000000000000004">
      <c r="O12993" s="1703"/>
      <c r="V12993" s="1703"/>
      <c r="X12993" s="1703"/>
    </row>
    <row r="12994" spans="15:24" x14ac:dyDescent="0.55000000000000004">
      <c r="O12994" s="1703"/>
      <c r="V12994" s="1703"/>
      <c r="X12994" s="1703"/>
    </row>
    <row r="12995" spans="15:24" x14ac:dyDescent="0.55000000000000004">
      <c r="O12995" s="1703"/>
      <c r="V12995" s="1703"/>
      <c r="X12995" s="1703"/>
    </row>
    <row r="12996" spans="15:24" x14ac:dyDescent="0.55000000000000004">
      <c r="O12996" s="1703"/>
      <c r="V12996" s="1703"/>
      <c r="X12996" s="1703"/>
    </row>
    <row r="12997" spans="15:24" x14ac:dyDescent="0.55000000000000004">
      <c r="O12997" s="1703"/>
      <c r="V12997" s="1703"/>
      <c r="X12997" s="1703"/>
    </row>
    <row r="12998" spans="15:24" x14ac:dyDescent="0.55000000000000004">
      <c r="O12998" s="1703"/>
      <c r="V12998" s="1703"/>
      <c r="X12998" s="1703"/>
    </row>
    <row r="12999" spans="15:24" x14ac:dyDescent="0.55000000000000004">
      <c r="O12999" s="1703"/>
      <c r="V12999" s="1703"/>
      <c r="X12999" s="1703"/>
    </row>
    <row r="13000" spans="15:24" x14ac:dyDescent="0.55000000000000004">
      <c r="O13000" s="1703"/>
      <c r="V13000" s="1703"/>
      <c r="X13000" s="1703"/>
    </row>
    <row r="13001" spans="15:24" x14ac:dyDescent="0.55000000000000004">
      <c r="O13001" s="1703"/>
      <c r="V13001" s="1703"/>
      <c r="X13001" s="1703"/>
    </row>
    <row r="13002" spans="15:24" x14ac:dyDescent="0.55000000000000004">
      <c r="O13002" s="1703"/>
      <c r="V13002" s="1703"/>
      <c r="X13002" s="1703"/>
    </row>
    <row r="13003" spans="15:24" x14ac:dyDescent="0.55000000000000004">
      <c r="O13003" s="1703"/>
      <c r="V13003" s="1703"/>
      <c r="X13003" s="1703"/>
    </row>
    <row r="13004" spans="15:24" x14ac:dyDescent="0.55000000000000004">
      <c r="O13004" s="1703"/>
      <c r="V13004" s="1703"/>
      <c r="X13004" s="1703"/>
    </row>
    <row r="13005" spans="15:24" x14ac:dyDescent="0.55000000000000004">
      <c r="O13005" s="1703"/>
      <c r="V13005" s="1703"/>
      <c r="X13005" s="1703"/>
    </row>
    <row r="13006" spans="15:24" x14ac:dyDescent="0.55000000000000004">
      <c r="O13006" s="1703"/>
      <c r="V13006" s="1703"/>
      <c r="X13006" s="1703"/>
    </row>
    <row r="13007" spans="15:24" x14ac:dyDescent="0.55000000000000004">
      <c r="O13007" s="1703"/>
      <c r="V13007" s="1703"/>
      <c r="X13007" s="1703"/>
    </row>
    <row r="13008" spans="15:24" x14ac:dyDescent="0.55000000000000004">
      <c r="O13008" s="1703"/>
      <c r="V13008" s="1703"/>
      <c r="X13008" s="1703"/>
    </row>
    <row r="13009" spans="15:24" x14ac:dyDescent="0.55000000000000004">
      <c r="O13009" s="1703"/>
      <c r="V13009" s="1703"/>
      <c r="X13009" s="1703"/>
    </row>
    <row r="13010" spans="15:24" x14ac:dyDescent="0.55000000000000004">
      <c r="O13010" s="1703"/>
      <c r="V13010" s="1703"/>
      <c r="X13010" s="1703"/>
    </row>
    <row r="13011" spans="15:24" x14ac:dyDescent="0.55000000000000004">
      <c r="O13011" s="1703"/>
      <c r="V13011" s="1703"/>
      <c r="X13011" s="1703"/>
    </row>
    <row r="13012" spans="15:24" x14ac:dyDescent="0.55000000000000004">
      <c r="O13012" s="1703"/>
      <c r="V13012" s="1703"/>
      <c r="X13012" s="1703"/>
    </row>
    <row r="13013" spans="15:24" x14ac:dyDescent="0.55000000000000004">
      <c r="O13013" s="1703"/>
      <c r="V13013" s="1703"/>
      <c r="X13013" s="1703"/>
    </row>
    <row r="13014" spans="15:24" x14ac:dyDescent="0.55000000000000004">
      <c r="O13014" s="1703"/>
      <c r="V13014" s="1703"/>
      <c r="X13014" s="1703"/>
    </row>
    <row r="13015" spans="15:24" x14ac:dyDescent="0.55000000000000004">
      <c r="O13015" s="1703"/>
      <c r="V13015" s="1703"/>
      <c r="X13015" s="1703"/>
    </row>
    <row r="13016" spans="15:24" x14ac:dyDescent="0.55000000000000004">
      <c r="O13016" s="1703"/>
      <c r="V13016" s="1703"/>
      <c r="X13016" s="1703"/>
    </row>
    <row r="13017" spans="15:24" x14ac:dyDescent="0.55000000000000004">
      <c r="O13017" s="1703"/>
      <c r="V13017" s="1703"/>
      <c r="X13017" s="1703"/>
    </row>
    <row r="13018" spans="15:24" x14ac:dyDescent="0.55000000000000004">
      <c r="O13018" s="1703"/>
      <c r="V13018" s="1703"/>
      <c r="X13018" s="1703"/>
    </row>
    <row r="13019" spans="15:24" x14ac:dyDescent="0.55000000000000004">
      <c r="O13019" s="1703"/>
      <c r="V13019" s="1703"/>
      <c r="X13019" s="1703"/>
    </row>
    <row r="13020" spans="15:24" x14ac:dyDescent="0.55000000000000004">
      <c r="O13020" s="1703"/>
      <c r="V13020" s="1703"/>
      <c r="X13020" s="1703"/>
    </row>
    <row r="13021" spans="15:24" x14ac:dyDescent="0.55000000000000004">
      <c r="O13021" s="1703"/>
      <c r="V13021" s="1703"/>
      <c r="X13021" s="1703"/>
    </row>
    <row r="13022" spans="15:24" x14ac:dyDescent="0.55000000000000004">
      <c r="O13022" s="1703"/>
      <c r="V13022" s="1703"/>
      <c r="X13022" s="1703"/>
    </row>
    <row r="13023" spans="15:24" x14ac:dyDescent="0.55000000000000004">
      <c r="O13023" s="1703"/>
      <c r="V13023" s="1703"/>
      <c r="X13023" s="1703"/>
    </row>
    <row r="13024" spans="15:24" x14ac:dyDescent="0.55000000000000004">
      <c r="O13024" s="1703"/>
      <c r="V13024" s="1703"/>
      <c r="X13024" s="1703"/>
    </row>
    <row r="13025" spans="15:24" x14ac:dyDescent="0.55000000000000004">
      <c r="O13025" s="1703"/>
      <c r="V13025" s="1703"/>
      <c r="X13025" s="1703"/>
    </row>
    <row r="13026" spans="15:24" x14ac:dyDescent="0.55000000000000004">
      <c r="O13026" s="1703"/>
      <c r="V13026" s="1703"/>
      <c r="X13026" s="1703"/>
    </row>
    <row r="13027" spans="15:24" x14ac:dyDescent="0.55000000000000004">
      <c r="O13027" s="1703"/>
      <c r="V13027" s="1703"/>
      <c r="X13027" s="1703"/>
    </row>
    <row r="13028" spans="15:24" x14ac:dyDescent="0.55000000000000004">
      <c r="O13028" s="1703"/>
      <c r="V13028" s="1703"/>
      <c r="X13028" s="1703"/>
    </row>
    <row r="13029" spans="15:24" x14ac:dyDescent="0.55000000000000004">
      <c r="O13029" s="1703"/>
      <c r="V13029" s="1703"/>
      <c r="X13029" s="1703"/>
    </row>
    <row r="13030" spans="15:24" x14ac:dyDescent="0.55000000000000004">
      <c r="O13030" s="1703"/>
      <c r="V13030" s="1703"/>
      <c r="X13030" s="1703"/>
    </row>
    <row r="13031" spans="15:24" x14ac:dyDescent="0.55000000000000004">
      <c r="O13031" s="1703"/>
      <c r="V13031" s="1703"/>
      <c r="X13031" s="1703"/>
    </row>
    <row r="13032" spans="15:24" x14ac:dyDescent="0.55000000000000004">
      <c r="O13032" s="1703"/>
      <c r="V13032" s="1703"/>
      <c r="X13032" s="1703"/>
    </row>
    <row r="13033" spans="15:24" x14ac:dyDescent="0.55000000000000004">
      <c r="O13033" s="1703"/>
      <c r="V13033" s="1703"/>
      <c r="X13033" s="1703"/>
    </row>
    <row r="13034" spans="15:24" x14ac:dyDescent="0.55000000000000004">
      <c r="O13034" s="1703"/>
      <c r="V13034" s="1703"/>
      <c r="X13034" s="1703"/>
    </row>
    <row r="13035" spans="15:24" x14ac:dyDescent="0.55000000000000004">
      <c r="O13035" s="1703"/>
      <c r="V13035" s="1703"/>
      <c r="X13035" s="1703"/>
    </row>
    <row r="13036" spans="15:24" x14ac:dyDescent="0.55000000000000004">
      <c r="O13036" s="1703"/>
      <c r="V13036" s="1703"/>
      <c r="X13036" s="1703"/>
    </row>
    <row r="13037" spans="15:24" x14ac:dyDescent="0.55000000000000004">
      <c r="O13037" s="1703"/>
      <c r="V13037" s="1703"/>
      <c r="X13037" s="1703"/>
    </row>
    <row r="13038" spans="15:24" x14ac:dyDescent="0.55000000000000004">
      <c r="O13038" s="1703"/>
      <c r="V13038" s="1703"/>
      <c r="X13038" s="1703"/>
    </row>
    <row r="13039" spans="15:24" x14ac:dyDescent="0.55000000000000004">
      <c r="O13039" s="1703"/>
      <c r="V13039" s="1703"/>
      <c r="X13039" s="1703"/>
    </row>
    <row r="13040" spans="15:24" x14ac:dyDescent="0.55000000000000004">
      <c r="O13040" s="1703"/>
      <c r="V13040" s="1703"/>
      <c r="X13040" s="1703"/>
    </row>
    <row r="13041" spans="15:24" x14ac:dyDescent="0.55000000000000004">
      <c r="O13041" s="1703"/>
      <c r="V13041" s="1703"/>
      <c r="X13041" s="1703"/>
    </row>
    <row r="13042" spans="15:24" x14ac:dyDescent="0.55000000000000004">
      <c r="O13042" s="1703"/>
      <c r="V13042" s="1703"/>
      <c r="X13042" s="1703"/>
    </row>
    <row r="13043" spans="15:24" x14ac:dyDescent="0.55000000000000004">
      <c r="O13043" s="1703"/>
      <c r="V13043" s="1703"/>
      <c r="X13043" s="1703"/>
    </row>
    <row r="13044" spans="15:24" x14ac:dyDescent="0.55000000000000004">
      <c r="O13044" s="1703"/>
      <c r="V13044" s="1703"/>
      <c r="X13044" s="1703"/>
    </row>
    <row r="13045" spans="15:24" x14ac:dyDescent="0.55000000000000004">
      <c r="O13045" s="1703"/>
      <c r="V13045" s="1703"/>
      <c r="X13045" s="1703"/>
    </row>
    <row r="13046" spans="15:24" x14ac:dyDescent="0.55000000000000004">
      <c r="O13046" s="1703"/>
      <c r="V13046" s="1703"/>
      <c r="X13046" s="1703"/>
    </row>
    <row r="13047" spans="15:24" x14ac:dyDescent="0.55000000000000004">
      <c r="O13047" s="1703"/>
      <c r="V13047" s="1703"/>
      <c r="X13047" s="1703"/>
    </row>
    <row r="13048" spans="15:24" x14ac:dyDescent="0.55000000000000004">
      <c r="O13048" s="1703"/>
      <c r="V13048" s="1703"/>
      <c r="X13048" s="1703"/>
    </row>
    <row r="13049" spans="15:24" x14ac:dyDescent="0.55000000000000004">
      <c r="O13049" s="1703"/>
      <c r="V13049" s="1703"/>
      <c r="X13049" s="1703"/>
    </row>
    <row r="13050" spans="15:24" x14ac:dyDescent="0.55000000000000004">
      <c r="O13050" s="1703"/>
      <c r="V13050" s="1703"/>
      <c r="X13050" s="1703"/>
    </row>
    <row r="13051" spans="15:24" x14ac:dyDescent="0.55000000000000004">
      <c r="O13051" s="1703"/>
      <c r="V13051" s="1703"/>
      <c r="X13051" s="1703"/>
    </row>
    <row r="13052" spans="15:24" x14ac:dyDescent="0.55000000000000004">
      <c r="O13052" s="1703"/>
      <c r="V13052" s="1703"/>
      <c r="X13052" s="1703"/>
    </row>
    <row r="13053" spans="15:24" x14ac:dyDescent="0.55000000000000004">
      <c r="O13053" s="1703"/>
      <c r="V13053" s="1703"/>
      <c r="X13053" s="1703"/>
    </row>
    <row r="13054" spans="15:24" x14ac:dyDescent="0.55000000000000004">
      <c r="O13054" s="1703"/>
      <c r="V13054" s="1703"/>
      <c r="X13054" s="1703"/>
    </row>
    <row r="13055" spans="15:24" x14ac:dyDescent="0.55000000000000004">
      <c r="O13055" s="1703"/>
      <c r="V13055" s="1703"/>
      <c r="X13055" s="1703"/>
    </row>
    <row r="13056" spans="15:24" x14ac:dyDescent="0.55000000000000004">
      <c r="O13056" s="1703"/>
      <c r="V13056" s="1703"/>
      <c r="X13056" s="1703"/>
    </row>
    <row r="13057" spans="15:24" x14ac:dyDescent="0.55000000000000004">
      <c r="O13057" s="1703"/>
      <c r="V13057" s="1703"/>
      <c r="X13057" s="1703"/>
    </row>
    <row r="13058" spans="15:24" x14ac:dyDescent="0.55000000000000004">
      <c r="O13058" s="1703"/>
      <c r="V13058" s="1703"/>
      <c r="X13058" s="1703"/>
    </row>
    <row r="13059" spans="15:24" x14ac:dyDescent="0.55000000000000004">
      <c r="O13059" s="1703"/>
      <c r="V13059" s="1703"/>
      <c r="X13059" s="1703"/>
    </row>
    <row r="13060" spans="15:24" x14ac:dyDescent="0.55000000000000004">
      <c r="O13060" s="1703"/>
      <c r="V13060" s="1703"/>
      <c r="X13060" s="1703"/>
    </row>
    <row r="13061" spans="15:24" x14ac:dyDescent="0.55000000000000004">
      <c r="O13061" s="1703"/>
      <c r="V13061" s="1703"/>
      <c r="X13061" s="1703"/>
    </row>
    <row r="13062" spans="15:24" x14ac:dyDescent="0.55000000000000004">
      <c r="O13062" s="1703"/>
      <c r="V13062" s="1703"/>
      <c r="X13062" s="1703"/>
    </row>
    <row r="13063" spans="15:24" x14ac:dyDescent="0.55000000000000004">
      <c r="O13063" s="1703"/>
      <c r="V13063" s="1703"/>
      <c r="X13063" s="1703"/>
    </row>
    <row r="13064" spans="15:24" x14ac:dyDescent="0.55000000000000004">
      <c r="O13064" s="1703"/>
      <c r="V13064" s="1703"/>
      <c r="X13064" s="1703"/>
    </row>
    <row r="13065" spans="15:24" x14ac:dyDescent="0.55000000000000004">
      <c r="O13065" s="1703"/>
      <c r="V13065" s="1703"/>
      <c r="X13065" s="1703"/>
    </row>
    <row r="13066" spans="15:24" x14ac:dyDescent="0.55000000000000004">
      <c r="O13066" s="1703"/>
      <c r="V13066" s="1703"/>
      <c r="X13066" s="1703"/>
    </row>
    <row r="13067" spans="15:24" x14ac:dyDescent="0.55000000000000004">
      <c r="O13067" s="1703"/>
      <c r="V13067" s="1703"/>
      <c r="X13067" s="1703"/>
    </row>
    <row r="13068" spans="15:24" x14ac:dyDescent="0.55000000000000004">
      <c r="O13068" s="1703"/>
      <c r="V13068" s="1703"/>
      <c r="X13068" s="1703"/>
    </row>
    <row r="13069" spans="15:24" x14ac:dyDescent="0.55000000000000004">
      <c r="O13069" s="1703"/>
      <c r="V13069" s="1703"/>
      <c r="X13069" s="1703"/>
    </row>
    <row r="13070" spans="15:24" x14ac:dyDescent="0.55000000000000004">
      <c r="O13070" s="1703"/>
      <c r="V13070" s="1703"/>
      <c r="X13070" s="1703"/>
    </row>
    <row r="13071" spans="15:24" x14ac:dyDescent="0.55000000000000004">
      <c r="O13071" s="1703"/>
      <c r="V13071" s="1703"/>
      <c r="X13071" s="1703"/>
    </row>
    <row r="13072" spans="15:24" x14ac:dyDescent="0.55000000000000004">
      <c r="O13072" s="1703"/>
      <c r="V13072" s="1703"/>
      <c r="X13072" s="1703"/>
    </row>
    <row r="13073" spans="15:24" x14ac:dyDescent="0.55000000000000004">
      <c r="O13073" s="1703"/>
      <c r="V13073" s="1703"/>
      <c r="X13073" s="1703"/>
    </row>
    <row r="13074" spans="15:24" x14ac:dyDescent="0.55000000000000004">
      <c r="O13074" s="1703"/>
      <c r="V13074" s="1703"/>
      <c r="X13074" s="1703"/>
    </row>
    <row r="13075" spans="15:24" x14ac:dyDescent="0.55000000000000004">
      <c r="O13075" s="1703"/>
      <c r="V13075" s="1703"/>
      <c r="X13075" s="1703"/>
    </row>
    <row r="13076" spans="15:24" x14ac:dyDescent="0.55000000000000004">
      <c r="O13076" s="1703"/>
      <c r="V13076" s="1703"/>
      <c r="X13076" s="1703"/>
    </row>
    <row r="13077" spans="15:24" x14ac:dyDescent="0.55000000000000004">
      <c r="O13077" s="1703"/>
      <c r="V13077" s="1703"/>
      <c r="X13077" s="1703"/>
    </row>
    <row r="13078" spans="15:24" x14ac:dyDescent="0.55000000000000004">
      <c r="O13078" s="1703"/>
      <c r="V13078" s="1703"/>
      <c r="X13078" s="1703"/>
    </row>
    <row r="13079" spans="15:24" x14ac:dyDescent="0.55000000000000004">
      <c r="O13079" s="1703"/>
      <c r="V13079" s="1703"/>
      <c r="X13079" s="1703"/>
    </row>
    <row r="13080" spans="15:24" x14ac:dyDescent="0.55000000000000004">
      <c r="O13080" s="1703"/>
      <c r="V13080" s="1703"/>
      <c r="X13080" s="1703"/>
    </row>
    <row r="13081" spans="15:24" x14ac:dyDescent="0.55000000000000004">
      <c r="O13081" s="1703"/>
      <c r="V13081" s="1703"/>
      <c r="X13081" s="1703"/>
    </row>
    <row r="13082" spans="15:24" x14ac:dyDescent="0.55000000000000004">
      <c r="O13082" s="1703"/>
      <c r="V13082" s="1703"/>
      <c r="X13082" s="1703"/>
    </row>
    <row r="13083" spans="15:24" x14ac:dyDescent="0.55000000000000004">
      <c r="O13083" s="1703"/>
      <c r="V13083" s="1703"/>
      <c r="X13083" s="1703"/>
    </row>
    <row r="13084" spans="15:24" x14ac:dyDescent="0.55000000000000004">
      <c r="O13084" s="1703"/>
      <c r="V13084" s="1703"/>
      <c r="X13084" s="1703"/>
    </row>
    <row r="13085" spans="15:24" x14ac:dyDescent="0.55000000000000004">
      <c r="O13085" s="1703"/>
      <c r="V13085" s="1703"/>
      <c r="X13085" s="1703"/>
    </row>
    <row r="13086" spans="15:24" x14ac:dyDescent="0.55000000000000004">
      <c r="O13086" s="1703"/>
      <c r="V13086" s="1703"/>
      <c r="X13086" s="1703"/>
    </row>
    <row r="13087" spans="15:24" x14ac:dyDescent="0.55000000000000004">
      <c r="O13087" s="1703"/>
      <c r="V13087" s="1703"/>
      <c r="X13087" s="1703"/>
    </row>
    <row r="13088" spans="15:24" x14ac:dyDescent="0.55000000000000004">
      <c r="O13088" s="1703"/>
      <c r="V13088" s="1703"/>
      <c r="X13088" s="1703"/>
    </row>
    <row r="13089" spans="15:24" x14ac:dyDescent="0.55000000000000004">
      <c r="O13089" s="1703"/>
      <c r="V13089" s="1703"/>
      <c r="X13089" s="1703"/>
    </row>
    <row r="13090" spans="15:24" x14ac:dyDescent="0.55000000000000004">
      <c r="O13090" s="1703"/>
      <c r="V13090" s="1703"/>
      <c r="X13090" s="1703"/>
    </row>
    <row r="13091" spans="15:24" x14ac:dyDescent="0.55000000000000004">
      <c r="O13091" s="1703"/>
      <c r="V13091" s="1703"/>
      <c r="X13091" s="1703"/>
    </row>
    <row r="13092" spans="15:24" x14ac:dyDescent="0.55000000000000004">
      <c r="O13092" s="1703"/>
      <c r="V13092" s="1703"/>
      <c r="X13092" s="1703"/>
    </row>
    <row r="13093" spans="15:24" x14ac:dyDescent="0.55000000000000004">
      <c r="O13093" s="1703"/>
      <c r="V13093" s="1703"/>
      <c r="X13093" s="1703"/>
    </row>
    <row r="13094" spans="15:24" x14ac:dyDescent="0.55000000000000004">
      <c r="O13094" s="1703"/>
      <c r="V13094" s="1703"/>
      <c r="X13094" s="1703"/>
    </row>
    <row r="13095" spans="15:24" x14ac:dyDescent="0.55000000000000004">
      <c r="O13095" s="1703"/>
      <c r="V13095" s="1703"/>
      <c r="X13095" s="1703"/>
    </row>
    <row r="13096" spans="15:24" x14ac:dyDescent="0.55000000000000004">
      <c r="O13096" s="1703"/>
      <c r="V13096" s="1703"/>
      <c r="X13096" s="1703"/>
    </row>
    <row r="13097" spans="15:24" x14ac:dyDescent="0.55000000000000004">
      <c r="O13097" s="1703"/>
      <c r="V13097" s="1703"/>
      <c r="X13097" s="1703"/>
    </row>
    <row r="13098" spans="15:24" x14ac:dyDescent="0.55000000000000004">
      <c r="O13098" s="1703"/>
      <c r="V13098" s="1703"/>
      <c r="X13098" s="1703"/>
    </row>
    <row r="13099" spans="15:24" x14ac:dyDescent="0.55000000000000004">
      <c r="O13099" s="1703"/>
      <c r="V13099" s="1703"/>
      <c r="X13099" s="1703"/>
    </row>
    <row r="13100" spans="15:24" x14ac:dyDescent="0.55000000000000004">
      <c r="O13100" s="1703"/>
      <c r="V13100" s="1703"/>
      <c r="X13100" s="1703"/>
    </row>
    <row r="13101" spans="15:24" x14ac:dyDescent="0.55000000000000004">
      <c r="O13101" s="1703"/>
      <c r="V13101" s="1703"/>
      <c r="X13101" s="1703"/>
    </row>
    <row r="13102" spans="15:24" x14ac:dyDescent="0.55000000000000004">
      <c r="O13102" s="1703"/>
      <c r="V13102" s="1703"/>
      <c r="X13102" s="1703"/>
    </row>
    <row r="13103" spans="15:24" x14ac:dyDescent="0.55000000000000004">
      <c r="O13103" s="1703"/>
      <c r="V13103" s="1703"/>
      <c r="X13103" s="1703"/>
    </row>
    <row r="13104" spans="15:24" x14ac:dyDescent="0.55000000000000004">
      <c r="O13104" s="1703"/>
      <c r="V13104" s="1703"/>
      <c r="X13104" s="1703"/>
    </row>
    <row r="13105" spans="15:24" x14ac:dyDescent="0.55000000000000004">
      <c r="O13105" s="1703"/>
      <c r="V13105" s="1703"/>
      <c r="X13105" s="1703"/>
    </row>
    <row r="13106" spans="15:24" x14ac:dyDescent="0.55000000000000004">
      <c r="O13106" s="1703"/>
      <c r="V13106" s="1703"/>
      <c r="X13106" s="1703"/>
    </row>
    <row r="13107" spans="15:24" x14ac:dyDescent="0.55000000000000004">
      <c r="O13107" s="1703"/>
      <c r="V13107" s="1703"/>
      <c r="X13107" s="1703"/>
    </row>
    <row r="13108" spans="15:24" x14ac:dyDescent="0.55000000000000004">
      <c r="O13108" s="1703"/>
      <c r="V13108" s="1703"/>
      <c r="X13108" s="1703"/>
    </row>
    <row r="13109" spans="15:24" x14ac:dyDescent="0.55000000000000004">
      <c r="O13109" s="1703"/>
      <c r="V13109" s="1703"/>
      <c r="X13109" s="1703"/>
    </row>
    <row r="13110" spans="15:24" x14ac:dyDescent="0.55000000000000004">
      <c r="O13110" s="1703"/>
      <c r="V13110" s="1703"/>
      <c r="X13110" s="1703"/>
    </row>
    <row r="13111" spans="15:24" x14ac:dyDescent="0.55000000000000004">
      <c r="O13111" s="1703"/>
      <c r="V13111" s="1703"/>
      <c r="X13111" s="1703"/>
    </row>
    <row r="13112" spans="15:24" x14ac:dyDescent="0.55000000000000004">
      <c r="O13112" s="1703"/>
      <c r="V13112" s="1703"/>
      <c r="X13112" s="1703"/>
    </row>
    <row r="13113" spans="15:24" x14ac:dyDescent="0.55000000000000004">
      <c r="O13113" s="1703"/>
      <c r="V13113" s="1703"/>
      <c r="X13113" s="1703"/>
    </row>
    <row r="13114" spans="15:24" x14ac:dyDescent="0.55000000000000004">
      <c r="O13114" s="1703"/>
      <c r="V13114" s="1703"/>
      <c r="X13114" s="1703"/>
    </row>
    <row r="13115" spans="15:24" x14ac:dyDescent="0.55000000000000004">
      <c r="O13115" s="1703"/>
      <c r="V13115" s="1703"/>
      <c r="X13115" s="1703"/>
    </row>
    <row r="13116" spans="15:24" x14ac:dyDescent="0.55000000000000004">
      <c r="O13116" s="1703"/>
      <c r="V13116" s="1703"/>
      <c r="X13116" s="1703"/>
    </row>
    <row r="13117" spans="15:24" x14ac:dyDescent="0.55000000000000004">
      <c r="O13117" s="1703"/>
      <c r="V13117" s="1703"/>
      <c r="X13117" s="1703"/>
    </row>
    <row r="13118" spans="15:24" x14ac:dyDescent="0.55000000000000004">
      <c r="O13118" s="1703"/>
      <c r="V13118" s="1703"/>
      <c r="X13118" s="1703"/>
    </row>
    <row r="13119" spans="15:24" x14ac:dyDescent="0.55000000000000004">
      <c r="O13119" s="1703"/>
      <c r="V13119" s="1703"/>
      <c r="X13119" s="1703"/>
    </row>
    <row r="13120" spans="15:24" x14ac:dyDescent="0.55000000000000004">
      <c r="O13120" s="1703"/>
      <c r="V13120" s="1703"/>
      <c r="X13120" s="1703"/>
    </row>
    <row r="13121" spans="15:24" x14ac:dyDescent="0.55000000000000004">
      <c r="O13121" s="1703"/>
      <c r="V13121" s="1703"/>
      <c r="X13121" s="1703"/>
    </row>
    <row r="13122" spans="15:24" x14ac:dyDescent="0.55000000000000004">
      <c r="O13122" s="1703"/>
      <c r="V13122" s="1703"/>
      <c r="X13122" s="1703"/>
    </row>
    <row r="13123" spans="15:24" x14ac:dyDescent="0.55000000000000004">
      <c r="O13123" s="1703"/>
      <c r="V13123" s="1703"/>
      <c r="X13123" s="1703"/>
    </row>
    <row r="13124" spans="15:24" x14ac:dyDescent="0.55000000000000004">
      <c r="O13124" s="1703"/>
      <c r="V13124" s="1703"/>
      <c r="X13124" s="1703"/>
    </row>
    <row r="13125" spans="15:24" x14ac:dyDescent="0.55000000000000004">
      <c r="O13125" s="1703"/>
      <c r="V13125" s="1703"/>
      <c r="X13125" s="1703"/>
    </row>
    <row r="13126" spans="15:24" x14ac:dyDescent="0.55000000000000004">
      <c r="O13126" s="1703"/>
      <c r="V13126" s="1703"/>
      <c r="X13126" s="1703"/>
    </row>
    <row r="13127" spans="15:24" x14ac:dyDescent="0.55000000000000004">
      <c r="O13127" s="1703"/>
      <c r="V13127" s="1703"/>
      <c r="X13127" s="1703"/>
    </row>
    <row r="13128" spans="15:24" x14ac:dyDescent="0.55000000000000004">
      <c r="O13128" s="1703"/>
      <c r="V13128" s="1703"/>
      <c r="X13128" s="1703"/>
    </row>
    <row r="13129" spans="15:24" x14ac:dyDescent="0.55000000000000004">
      <c r="O13129" s="1703"/>
      <c r="V13129" s="1703"/>
      <c r="X13129" s="1703"/>
    </row>
    <row r="13130" spans="15:24" x14ac:dyDescent="0.55000000000000004">
      <c r="O13130" s="1703"/>
      <c r="V13130" s="1703"/>
      <c r="X13130" s="1703"/>
    </row>
    <row r="13131" spans="15:24" x14ac:dyDescent="0.55000000000000004">
      <c r="O13131" s="1703"/>
      <c r="V13131" s="1703"/>
      <c r="X13131" s="1703"/>
    </row>
    <row r="13132" spans="15:24" x14ac:dyDescent="0.55000000000000004">
      <c r="O13132" s="1703"/>
      <c r="V13132" s="1703"/>
      <c r="X13132" s="1703"/>
    </row>
    <row r="13133" spans="15:24" x14ac:dyDescent="0.55000000000000004">
      <c r="O13133" s="1703"/>
      <c r="V13133" s="1703"/>
      <c r="X13133" s="1703"/>
    </row>
    <row r="13134" spans="15:24" x14ac:dyDescent="0.55000000000000004">
      <c r="O13134" s="1703"/>
      <c r="V13134" s="1703"/>
      <c r="X13134" s="1703"/>
    </row>
    <row r="13135" spans="15:24" x14ac:dyDescent="0.55000000000000004">
      <c r="O13135" s="1703"/>
      <c r="V13135" s="1703"/>
      <c r="X13135" s="1703"/>
    </row>
    <row r="13136" spans="15:24" x14ac:dyDescent="0.55000000000000004">
      <c r="O13136" s="1703"/>
      <c r="V13136" s="1703"/>
      <c r="X13136" s="1703"/>
    </row>
    <row r="13137" spans="15:24" x14ac:dyDescent="0.55000000000000004">
      <c r="O13137" s="1703"/>
      <c r="V13137" s="1703"/>
      <c r="X13137" s="1703"/>
    </row>
    <row r="13138" spans="15:24" x14ac:dyDescent="0.55000000000000004">
      <c r="O13138" s="1703"/>
      <c r="V13138" s="1703"/>
      <c r="X13138" s="1703"/>
    </row>
    <row r="13139" spans="15:24" x14ac:dyDescent="0.55000000000000004">
      <c r="O13139" s="1703"/>
      <c r="V13139" s="1703"/>
      <c r="X13139" s="1703"/>
    </row>
    <row r="13140" spans="15:24" x14ac:dyDescent="0.55000000000000004">
      <c r="O13140" s="1703"/>
      <c r="V13140" s="1703"/>
      <c r="X13140" s="1703"/>
    </row>
    <row r="13141" spans="15:24" x14ac:dyDescent="0.55000000000000004">
      <c r="O13141" s="1703"/>
      <c r="V13141" s="1703"/>
      <c r="X13141" s="1703"/>
    </row>
    <row r="13142" spans="15:24" x14ac:dyDescent="0.55000000000000004">
      <c r="O13142" s="1703"/>
      <c r="V13142" s="1703"/>
      <c r="X13142" s="1703"/>
    </row>
    <row r="13143" spans="15:24" x14ac:dyDescent="0.55000000000000004">
      <c r="O13143" s="1703"/>
      <c r="V13143" s="1703"/>
      <c r="X13143" s="1703"/>
    </row>
    <row r="13144" spans="15:24" x14ac:dyDescent="0.55000000000000004">
      <c r="O13144" s="1703"/>
      <c r="V13144" s="1703"/>
      <c r="X13144" s="1703"/>
    </row>
    <row r="13145" spans="15:24" x14ac:dyDescent="0.55000000000000004">
      <c r="O13145" s="1703"/>
      <c r="V13145" s="1703"/>
      <c r="X13145" s="1703"/>
    </row>
    <row r="13146" spans="15:24" x14ac:dyDescent="0.55000000000000004">
      <c r="O13146" s="1703"/>
      <c r="V13146" s="1703"/>
      <c r="X13146" s="1703"/>
    </row>
    <row r="13147" spans="15:24" x14ac:dyDescent="0.55000000000000004">
      <c r="O13147" s="1703"/>
      <c r="V13147" s="1703"/>
      <c r="X13147" s="1703"/>
    </row>
    <row r="13148" spans="15:24" x14ac:dyDescent="0.55000000000000004">
      <c r="O13148" s="1703"/>
      <c r="V13148" s="1703"/>
      <c r="X13148" s="1703"/>
    </row>
    <row r="13149" spans="15:24" x14ac:dyDescent="0.55000000000000004">
      <c r="O13149" s="1703"/>
      <c r="V13149" s="1703"/>
      <c r="X13149" s="1703"/>
    </row>
    <row r="13150" spans="15:24" x14ac:dyDescent="0.55000000000000004">
      <c r="O13150" s="1703"/>
      <c r="V13150" s="1703"/>
      <c r="X13150" s="1703"/>
    </row>
    <row r="13151" spans="15:24" x14ac:dyDescent="0.55000000000000004">
      <c r="O13151" s="1703"/>
      <c r="V13151" s="1703"/>
      <c r="X13151" s="1703"/>
    </row>
    <row r="13152" spans="15:24" x14ac:dyDescent="0.55000000000000004">
      <c r="O13152" s="1703"/>
      <c r="V13152" s="1703"/>
      <c r="X13152" s="1703"/>
    </row>
    <row r="13153" spans="15:24" x14ac:dyDescent="0.55000000000000004">
      <c r="O13153" s="1703"/>
      <c r="V13153" s="1703"/>
      <c r="X13153" s="1703"/>
    </row>
    <row r="13154" spans="15:24" x14ac:dyDescent="0.55000000000000004">
      <c r="O13154" s="1703"/>
      <c r="V13154" s="1703"/>
      <c r="X13154" s="1703"/>
    </row>
    <row r="13155" spans="15:24" x14ac:dyDescent="0.55000000000000004">
      <c r="O13155" s="1703"/>
      <c r="V13155" s="1703"/>
      <c r="X13155" s="1703"/>
    </row>
    <row r="13156" spans="15:24" x14ac:dyDescent="0.55000000000000004">
      <c r="O13156" s="1703"/>
      <c r="V13156" s="1703"/>
      <c r="X13156" s="1703"/>
    </row>
    <row r="13157" spans="15:24" x14ac:dyDescent="0.55000000000000004">
      <c r="O13157" s="1703"/>
      <c r="V13157" s="1703"/>
      <c r="X13157" s="1703"/>
    </row>
    <row r="13158" spans="15:24" x14ac:dyDescent="0.55000000000000004">
      <c r="O13158" s="1703"/>
      <c r="V13158" s="1703"/>
      <c r="X13158" s="1703"/>
    </row>
    <row r="13159" spans="15:24" x14ac:dyDescent="0.55000000000000004">
      <c r="O13159" s="1703"/>
      <c r="V13159" s="1703"/>
      <c r="X13159" s="1703"/>
    </row>
    <row r="13160" spans="15:24" x14ac:dyDescent="0.55000000000000004">
      <c r="O13160" s="1703"/>
      <c r="V13160" s="1703"/>
      <c r="X13160" s="1703"/>
    </row>
    <row r="13161" spans="15:24" x14ac:dyDescent="0.55000000000000004">
      <c r="O13161" s="1703"/>
      <c r="V13161" s="1703"/>
      <c r="X13161" s="1703"/>
    </row>
    <row r="13162" spans="15:24" x14ac:dyDescent="0.55000000000000004">
      <c r="O13162" s="1703"/>
      <c r="V13162" s="1703"/>
      <c r="X13162" s="1703"/>
    </row>
    <row r="13163" spans="15:24" x14ac:dyDescent="0.55000000000000004">
      <c r="O13163" s="1703"/>
      <c r="V13163" s="1703"/>
      <c r="X13163" s="1703"/>
    </row>
    <row r="13164" spans="15:24" x14ac:dyDescent="0.55000000000000004">
      <c r="O13164" s="1703"/>
      <c r="V13164" s="1703"/>
      <c r="X13164" s="1703"/>
    </row>
    <row r="13165" spans="15:24" x14ac:dyDescent="0.55000000000000004">
      <c r="O13165" s="1703"/>
      <c r="V13165" s="1703"/>
      <c r="X13165" s="1703"/>
    </row>
    <row r="13166" spans="15:24" x14ac:dyDescent="0.55000000000000004">
      <c r="O13166" s="1703"/>
      <c r="V13166" s="1703"/>
      <c r="X13166" s="1703"/>
    </row>
    <row r="13167" spans="15:24" x14ac:dyDescent="0.55000000000000004">
      <c r="O13167" s="1703"/>
      <c r="V13167" s="1703"/>
      <c r="X13167" s="1703"/>
    </row>
    <row r="13168" spans="15:24" x14ac:dyDescent="0.55000000000000004">
      <c r="O13168" s="1703"/>
      <c r="V13168" s="1703"/>
      <c r="X13168" s="1703"/>
    </row>
    <row r="13169" spans="15:24" x14ac:dyDescent="0.55000000000000004">
      <c r="O13169" s="1703"/>
      <c r="V13169" s="1703"/>
      <c r="X13169" s="1703"/>
    </row>
    <row r="13170" spans="15:24" x14ac:dyDescent="0.55000000000000004">
      <c r="O13170" s="1703"/>
      <c r="V13170" s="1703"/>
      <c r="X13170" s="1703"/>
    </row>
    <row r="13171" spans="15:24" x14ac:dyDescent="0.55000000000000004">
      <c r="O13171" s="1703"/>
      <c r="V13171" s="1703"/>
      <c r="X13171" s="1703"/>
    </row>
    <row r="13172" spans="15:24" x14ac:dyDescent="0.55000000000000004">
      <c r="O13172" s="1703"/>
      <c r="V13172" s="1703"/>
      <c r="X13172" s="1703"/>
    </row>
    <row r="13173" spans="15:24" x14ac:dyDescent="0.55000000000000004">
      <c r="O13173" s="1703"/>
      <c r="V13173" s="1703"/>
      <c r="X13173" s="1703"/>
    </row>
    <row r="13174" spans="15:24" x14ac:dyDescent="0.55000000000000004">
      <c r="O13174" s="1703"/>
      <c r="V13174" s="1703"/>
      <c r="X13174" s="1703"/>
    </row>
    <row r="13175" spans="15:24" x14ac:dyDescent="0.55000000000000004">
      <c r="O13175" s="1703"/>
      <c r="V13175" s="1703"/>
      <c r="X13175" s="1703"/>
    </row>
    <row r="13176" spans="15:24" x14ac:dyDescent="0.55000000000000004">
      <c r="O13176" s="1703"/>
      <c r="V13176" s="1703"/>
      <c r="X13176" s="1703"/>
    </row>
    <row r="13177" spans="15:24" x14ac:dyDescent="0.55000000000000004">
      <c r="O13177" s="1703"/>
      <c r="V13177" s="1703"/>
      <c r="X13177" s="1703"/>
    </row>
    <row r="13178" spans="15:24" x14ac:dyDescent="0.55000000000000004">
      <c r="O13178" s="1703"/>
      <c r="V13178" s="1703"/>
      <c r="X13178" s="1703"/>
    </row>
    <row r="13179" spans="15:24" x14ac:dyDescent="0.55000000000000004">
      <c r="O13179" s="1703"/>
      <c r="V13179" s="1703"/>
      <c r="X13179" s="1703"/>
    </row>
    <row r="13180" spans="15:24" x14ac:dyDescent="0.55000000000000004">
      <c r="O13180" s="1703"/>
      <c r="V13180" s="1703"/>
      <c r="X13180" s="1703"/>
    </row>
    <row r="13181" spans="15:24" x14ac:dyDescent="0.55000000000000004">
      <c r="O13181" s="1703"/>
      <c r="V13181" s="1703"/>
      <c r="X13181" s="1703"/>
    </row>
    <row r="13182" spans="15:24" x14ac:dyDescent="0.55000000000000004">
      <c r="O13182" s="1703"/>
      <c r="V13182" s="1703"/>
      <c r="X13182" s="1703"/>
    </row>
    <row r="13183" spans="15:24" x14ac:dyDescent="0.55000000000000004">
      <c r="O13183" s="1703"/>
      <c r="V13183" s="1703"/>
      <c r="X13183" s="1703"/>
    </row>
    <row r="13184" spans="15:24" x14ac:dyDescent="0.55000000000000004">
      <c r="O13184" s="1703"/>
      <c r="V13184" s="1703"/>
      <c r="X13184" s="1703"/>
    </row>
    <row r="13185" spans="15:24" x14ac:dyDescent="0.55000000000000004">
      <c r="O13185" s="1703"/>
      <c r="V13185" s="1703"/>
      <c r="X13185" s="1703"/>
    </row>
    <row r="13186" spans="15:24" x14ac:dyDescent="0.55000000000000004">
      <c r="O13186" s="1703"/>
      <c r="V13186" s="1703"/>
      <c r="X13186" s="1703"/>
    </row>
    <row r="13187" spans="15:24" x14ac:dyDescent="0.55000000000000004">
      <c r="O13187" s="1703"/>
      <c r="V13187" s="1703"/>
      <c r="X13187" s="1703"/>
    </row>
    <row r="13188" spans="15:24" x14ac:dyDescent="0.55000000000000004">
      <c r="O13188" s="1703"/>
      <c r="V13188" s="1703"/>
      <c r="X13188" s="1703"/>
    </row>
    <row r="13189" spans="15:24" x14ac:dyDescent="0.55000000000000004">
      <c r="O13189" s="1703"/>
      <c r="V13189" s="1703"/>
      <c r="X13189" s="1703"/>
    </row>
    <row r="13190" spans="15:24" x14ac:dyDescent="0.55000000000000004">
      <c r="O13190" s="1703"/>
      <c r="V13190" s="1703"/>
      <c r="X13190" s="1703"/>
    </row>
    <row r="13191" spans="15:24" x14ac:dyDescent="0.55000000000000004">
      <c r="O13191" s="1703"/>
      <c r="V13191" s="1703"/>
      <c r="X13191" s="1703"/>
    </row>
    <row r="13192" spans="15:24" x14ac:dyDescent="0.55000000000000004">
      <c r="O13192" s="1703"/>
      <c r="V13192" s="1703"/>
      <c r="X13192" s="1703"/>
    </row>
    <row r="13193" spans="15:24" x14ac:dyDescent="0.55000000000000004">
      <c r="O13193" s="1703"/>
      <c r="V13193" s="1703"/>
      <c r="X13193" s="1703"/>
    </row>
    <row r="13194" spans="15:24" x14ac:dyDescent="0.55000000000000004">
      <c r="O13194" s="1703"/>
      <c r="V13194" s="1703"/>
      <c r="X13194" s="1703"/>
    </row>
    <row r="13195" spans="15:24" x14ac:dyDescent="0.55000000000000004">
      <c r="O13195" s="1703"/>
      <c r="V13195" s="1703"/>
      <c r="X13195" s="1703"/>
    </row>
    <row r="13196" spans="15:24" x14ac:dyDescent="0.55000000000000004">
      <c r="O13196" s="1703"/>
      <c r="V13196" s="1703"/>
      <c r="X13196" s="1703"/>
    </row>
    <row r="13197" spans="15:24" x14ac:dyDescent="0.55000000000000004">
      <c r="O13197" s="1703"/>
      <c r="V13197" s="1703"/>
      <c r="X13197" s="1703"/>
    </row>
    <row r="13198" spans="15:24" x14ac:dyDescent="0.55000000000000004">
      <c r="O13198" s="1703"/>
      <c r="V13198" s="1703"/>
      <c r="X13198" s="1703"/>
    </row>
    <row r="13199" spans="15:24" x14ac:dyDescent="0.55000000000000004">
      <c r="O13199" s="1703"/>
      <c r="V13199" s="1703"/>
      <c r="X13199" s="1703"/>
    </row>
    <row r="13200" spans="15:24" x14ac:dyDescent="0.55000000000000004">
      <c r="O13200" s="1703"/>
      <c r="V13200" s="1703"/>
      <c r="X13200" s="1703"/>
    </row>
    <row r="13201" spans="15:24" x14ac:dyDescent="0.55000000000000004">
      <c r="O13201" s="1703"/>
      <c r="V13201" s="1703"/>
      <c r="X13201" s="1703"/>
    </row>
    <row r="13202" spans="15:24" x14ac:dyDescent="0.55000000000000004">
      <c r="O13202" s="1703"/>
      <c r="V13202" s="1703"/>
      <c r="X13202" s="1703"/>
    </row>
    <row r="13203" spans="15:24" x14ac:dyDescent="0.55000000000000004">
      <c r="O13203" s="1703"/>
      <c r="V13203" s="1703"/>
      <c r="X13203" s="1703"/>
    </row>
    <row r="13204" spans="15:24" x14ac:dyDescent="0.55000000000000004">
      <c r="O13204" s="1703"/>
      <c r="V13204" s="1703"/>
      <c r="X13204" s="1703"/>
    </row>
    <row r="13205" spans="15:24" x14ac:dyDescent="0.55000000000000004">
      <c r="O13205" s="1703"/>
      <c r="V13205" s="1703"/>
      <c r="X13205" s="1703"/>
    </row>
    <row r="13206" spans="15:24" x14ac:dyDescent="0.55000000000000004">
      <c r="O13206" s="1703"/>
      <c r="V13206" s="1703"/>
      <c r="X13206" s="1703"/>
    </row>
    <row r="13207" spans="15:24" x14ac:dyDescent="0.55000000000000004">
      <c r="O13207" s="1703"/>
      <c r="V13207" s="1703"/>
      <c r="X13207" s="1703"/>
    </row>
    <row r="13208" spans="15:24" x14ac:dyDescent="0.55000000000000004">
      <c r="O13208" s="1703"/>
      <c r="V13208" s="1703"/>
      <c r="X13208" s="1703"/>
    </row>
    <row r="13209" spans="15:24" x14ac:dyDescent="0.55000000000000004">
      <c r="O13209" s="1703"/>
      <c r="V13209" s="1703"/>
      <c r="X13209" s="1703"/>
    </row>
    <row r="13210" spans="15:24" x14ac:dyDescent="0.55000000000000004">
      <c r="O13210" s="1703"/>
      <c r="V13210" s="1703"/>
      <c r="X13210" s="1703"/>
    </row>
    <row r="13211" spans="15:24" x14ac:dyDescent="0.55000000000000004">
      <c r="O13211" s="1703"/>
      <c r="V13211" s="1703"/>
      <c r="X13211" s="1703"/>
    </row>
    <row r="13212" spans="15:24" x14ac:dyDescent="0.55000000000000004">
      <c r="O13212" s="1703"/>
      <c r="V13212" s="1703"/>
      <c r="X13212" s="1703"/>
    </row>
    <row r="13213" spans="15:24" x14ac:dyDescent="0.55000000000000004">
      <c r="O13213" s="1703"/>
      <c r="V13213" s="1703"/>
      <c r="X13213" s="1703"/>
    </row>
    <row r="13214" spans="15:24" x14ac:dyDescent="0.55000000000000004">
      <c r="O13214" s="1703"/>
      <c r="V13214" s="1703"/>
      <c r="X13214" s="1703"/>
    </row>
    <row r="13215" spans="15:24" x14ac:dyDescent="0.55000000000000004">
      <c r="O13215" s="1703"/>
      <c r="V13215" s="1703"/>
      <c r="X13215" s="1703"/>
    </row>
    <row r="13216" spans="15:24" x14ac:dyDescent="0.55000000000000004">
      <c r="O13216" s="1703"/>
      <c r="V13216" s="1703"/>
      <c r="X13216" s="1703"/>
    </row>
    <row r="13217" spans="15:24" x14ac:dyDescent="0.55000000000000004">
      <c r="O13217" s="1703"/>
      <c r="V13217" s="1703"/>
      <c r="X13217" s="1703"/>
    </row>
    <row r="13218" spans="15:24" x14ac:dyDescent="0.55000000000000004">
      <c r="O13218" s="1703"/>
      <c r="V13218" s="1703"/>
      <c r="X13218" s="1703"/>
    </row>
    <row r="13219" spans="15:24" x14ac:dyDescent="0.55000000000000004">
      <c r="O13219" s="1703"/>
      <c r="V13219" s="1703"/>
      <c r="X13219" s="1703"/>
    </row>
    <row r="13220" spans="15:24" x14ac:dyDescent="0.55000000000000004">
      <c r="O13220" s="1703"/>
      <c r="V13220" s="1703"/>
      <c r="X13220" s="1703"/>
    </row>
    <row r="13221" spans="15:24" x14ac:dyDescent="0.55000000000000004">
      <c r="O13221" s="1703"/>
      <c r="V13221" s="1703"/>
      <c r="X13221" s="1703"/>
    </row>
    <row r="13222" spans="15:24" x14ac:dyDescent="0.55000000000000004">
      <c r="O13222" s="1703"/>
      <c r="V13222" s="1703"/>
      <c r="X13222" s="1703"/>
    </row>
    <row r="13223" spans="15:24" x14ac:dyDescent="0.55000000000000004">
      <c r="O13223" s="1703"/>
      <c r="V13223" s="1703"/>
      <c r="X13223" s="1703"/>
    </row>
    <row r="13224" spans="15:24" x14ac:dyDescent="0.55000000000000004">
      <c r="O13224" s="1703"/>
      <c r="V13224" s="1703"/>
      <c r="X13224" s="1703"/>
    </row>
    <row r="13225" spans="15:24" x14ac:dyDescent="0.55000000000000004">
      <c r="O13225" s="1703"/>
      <c r="V13225" s="1703"/>
      <c r="X13225" s="1703"/>
    </row>
    <row r="13226" spans="15:24" x14ac:dyDescent="0.55000000000000004">
      <c r="O13226" s="1703"/>
      <c r="V13226" s="1703"/>
      <c r="X13226" s="1703"/>
    </row>
    <row r="13227" spans="15:24" x14ac:dyDescent="0.55000000000000004">
      <c r="O13227" s="1703"/>
      <c r="V13227" s="1703"/>
      <c r="X13227" s="1703"/>
    </row>
    <row r="13228" spans="15:24" x14ac:dyDescent="0.55000000000000004">
      <c r="O13228" s="1703"/>
      <c r="V13228" s="1703"/>
      <c r="X13228" s="1703"/>
    </row>
    <row r="13229" spans="15:24" x14ac:dyDescent="0.55000000000000004">
      <c r="O13229" s="1703"/>
      <c r="V13229" s="1703"/>
      <c r="X13229" s="1703"/>
    </row>
    <row r="13230" spans="15:24" x14ac:dyDescent="0.55000000000000004">
      <c r="O13230" s="1703"/>
      <c r="V13230" s="1703"/>
      <c r="X13230" s="1703"/>
    </row>
    <row r="13231" spans="15:24" x14ac:dyDescent="0.55000000000000004">
      <c r="O13231" s="1703"/>
      <c r="V13231" s="1703"/>
      <c r="X13231" s="1703"/>
    </row>
    <row r="13232" spans="15:24" x14ac:dyDescent="0.55000000000000004">
      <c r="O13232" s="1703"/>
      <c r="V13232" s="1703"/>
      <c r="X13232" s="1703"/>
    </row>
    <row r="13233" spans="15:24" x14ac:dyDescent="0.55000000000000004">
      <c r="O13233" s="1703"/>
      <c r="V13233" s="1703"/>
      <c r="X13233" s="1703"/>
    </row>
    <row r="13234" spans="15:24" x14ac:dyDescent="0.55000000000000004">
      <c r="O13234" s="1703"/>
      <c r="V13234" s="1703"/>
      <c r="X13234" s="1703"/>
    </row>
    <row r="13235" spans="15:24" x14ac:dyDescent="0.55000000000000004">
      <c r="O13235" s="1703"/>
      <c r="V13235" s="1703"/>
      <c r="X13235" s="1703"/>
    </row>
    <row r="13236" spans="15:24" x14ac:dyDescent="0.55000000000000004">
      <c r="O13236" s="1703"/>
      <c r="V13236" s="1703"/>
      <c r="X13236" s="1703"/>
    </row>
    <row r="13237" spans="15:24" x14ac:dyDescent="0.55000000000000004">
      <c r="O13237" s="1703"/>
      <c r="V13237" s="1703"/>
      <c r="X13237" s="1703"/>
    </row>
    <row r="13238" spans="15:24" x14ac:dyDescent="0.55000000000000004">
      <c r="O13238" s="1703"/>
      <c r="V13238" s="1703"/>
      <c r="X13238" s="1703"/>
    </row>
    <row r="13239" spans="15:24" x14ac:dyDescent="0.55000000000000004">
      <c r="O13239" s="1703"/>
      <c r="V13239" s="1703"/>
      <c r="X13239" s="1703"/>
    </row>
    <row r="13240" spans="15:24" x14ac:dyDescent="0.55000000000000004">
      <c r="O13240" s="1703"/>
      <c r="V13240" s="1703"/>
      <c r="X13240" s="1703"/>
    </row>
    <row r="13241" spans="15:24" x14ac:dyDescent="0.55000000000000004">
      <c r="O13241" s="1703"/>
      <c r="V13241" s="1703"/>
      <c r="X13241" s="1703"/>
    </row>
    <row r="13242" spans="15:24" x14ac:dyDescent="0.55000000000000004">
      <c r="O13242" s="1703"/>
      <c r="V13242" s="1703"/>
      <c r="X13242" s="1703"/>
    </row>
    <row r="13243" spans="15:24" x14ac:dyDescent="0.55000000000000004">
      <c r="O13243" s="1703"/>
      <c r="V13243" s="1703"/>
      <c r="X13243" s="1703"/>
    </row>
    <row r="13244" spans="15:24" x14ac:dyDescent="0.55000000000000004">
      <c r="O13244" s="1703"/>
      <c r="V13244" s="1703"/>
      <c r="X13244" s="1703"/>
    </row>
    <row r="13245" spans="15:24" x14ac:dyDescent="0.55000000000000004">
      <c r="O13245" s="1703"/>
      <c r="V13245" s="1703"/>
      <c r="X13245" s="1703"/>
    </row>
    <row r="13246" spans="15:24" x14ac:dyDescent="0.55000000000000004">
      <c r="O13246" s="1703"/>
      <c r="V13246" s="1703"/>
      <c r="X13246" s="1703"/>
    </row>
    <row r="13247" spans="15:24" x14ac:dyDescent="0.55000000000000004">
      <c r="O13247" s="1703"/>
      <c r="V13247" s="1703"/>
      <c r="X13247" s="1703"/>
    </row>
    <row r="13248" spans="15:24" x14ac:dyDescent="0.55000000000000004">
      <c r="O13248" s="1703"/>
      <c r="V13248" s="1703"/>
      <c r="X13248" s="1703"/>
    </row>
    <row r="13249" spans="15:24" x14ac:dyDescent="0.55000000000000004">
      <c r="O13249" s="1703"/>
      <c r="V13249" s="1703"/>
      <c r="X13249" s="1703"/>
    </row>
    <row r="13250" spans="15:24" x14ac:dyDescent="0.55000000000000004">
      <c r="O13250" s="1703"/>
      <c r="V13250" s="1703"/>
      <c r="X13250" s="1703"/>
    </row>
    <row r="13251" spans="15:24" x14ac:dyDescent="0.55000000000000004">
      <c r="O13251" s="1703"/>
      <c r="V13251" s="1703"/>
      <c r="X13251" s="1703"/>
    </row>
    <row r="13252" spans="15:24" x14ac:dyDescent="0.55000000000000004">
      <c r="O13252" s="1703"/>
      <c r="V13252" s="1703"/>
      <c r="X13252" s="1703"/>
    </row>
    <row r="13253" spans="15:24" x14ac:dyDescent="0.55000000000000004">
      <c r="O13253" s="1703"/>
      <c r="V13253" s="1703"/>
      <c r="X13253" s="1703"/>
    </row>
    <row r="13254" spans="15:24" x14ac:dyDescent="0.55000000000000004">
      <c r="O13254" s="1703"/>
      <c r="V13254" s="1703"/>
      <c r="X13254" s="1703"/>
    </row>
    <row r="13255" spans="15:24" x14ac:dyDescent="0.55000000000000004">
      <c r="O13255" s="1703"/>
      <c r="V13255" s="1703"/>
      <c r="X13255" s="1703"/>
    </row>
    <row r="13256" spans="15:24" x14ac:dyDescent="0.55000000000000004">
      <c r="O13256" s="1703"/>
      <c r="V13256" s="1703"/>
      <c r="X13256" s="1703"/>
    </row>
    <row r="13257" spans="15:24" x14ac:dyDescent="0.55000000000000004">
      <c r="O13257" s="1703"/>
      <c r="V13257" s="1703"/>
      <c r="X13257" s="1703"/>
    </row>
    <row r="13258" spans="15:24" x14ac:dyDescent="0.55000000000000004">
      <c r="O13258" s="1703"/>
      <c r="V13258" s="1703"/>
      <c r="X13258" s="1703"/>
    </row>
    <row r="13259" spans="15:24" x14ac:dyDescent="0.55000000000000004">
      <c r="O13259" s="1703"/>
      <c r="V13259" s="1703"/>
      <c r="X13259" s="1703"/>
    </row>
    <row r="13260" spans="15:24" x14ac:dyDescent="0.55000000000000004">
      <c r="O13260" s="1703"/>
      <c r="V13260" s="1703"/>
      <c r="X13260" s="1703"/>
    </row>
    <row r="13261" spans="15:24" x14ac:dyDescent="0.55000000000000004">
      <c r="O13261" s="1703"/>
      <c r="V13261" s="1703"/>
      <c r="X13261" s="1703"/>
    </row>
    <row r="13262" spans="15:24" x14ac:dyDescent="0.55000000000000004">
      <c r="O13262" s="1703"/>
      <c r="V13262" s="1703"/>
      <c r="X13262" s="1703"/>
    </row>
    <row r="13263" spans="15:24" x14ac:dyDescent="0.55000000000000004">
      <c r="O13263" s="1703"/>
      <c r="V13263" s="1703"/>
      <c r="X13263" s="1703"/>
    </row>
    <row r="13264" spans="15:24" x14ac:dyDescent="0.55000000000000004">
      <c r="O13264" s="1703"/>
      <c r="V13264" s="1703"/>
      <c r="X13264" s="1703"/>
    </row>
    <row r="13265" spans="15:24" x14ac:dyDescent="0.55000000000000004">
      <c r="O13265" s="1703"/>
      <c r="V13265" s="1703"/>
      <c r="X13265" s="1703"/>
    </row>
    <row r="13266" spans="15:24" x14ac:dyDescent="0.55000000000000004">
      <c r="O13266" s="1703"/>
      <c r="V13266" s="1703"/>
      <c r="X13266" s="1703"/>
    </row>
    <row r="13267" spans="15:24" x14ac:dyDescent="0.55000000000000004">
      <c r="O13267" s="1703"/>
      <c r="V13267" s="1703"/>
      <c r="X13267" s="1703"/>
    </row>
    <row r="13268" spans="15:24" x14ac:dyDescent="0.55000000000000004">
      <c r="O13268" s="1703"/>
      <c r="V13268" s="1703"/>
      <c r="X13268" s="1703"/>
    </row>
    <row r="13269" spans="15:24" x14ac:dyDescent="0.55000000000000004">
      <c r="O13269" s="1703"/>
      <c r="V13269" s="1703"/>
      <c r="X13269" s="1703"/>
    </row>
    <row r="13270" spans="15:24" x14ac:dyDescent="0.55000000000000004">
      <c r="O13270" s="1703"/>
      <c r="V13270" s="1703"/>
      <c r="X13270" s="1703"/>
    </row>
    <row r="13271" spans="15:24" x14ac:dyDescent="0.55000000000000004">
      <c r="O13271" s="1703"/>
      <c r="V13271" s="1703"/>
      <c r="X13271" s="1703"/>
    </row>
    <row r="13272" spans="15:24" x14ac:dyDescent="0.55000000000000004">
      <c r="O13272" s="1703"/>
      <c r="V13272" s="1703"/>
      <c r="X13272" s="1703"/>
    </row>
    <row r="13273" spans="15:24" x14ac:dyDescent="0.55000000000000004">
      <c r="O13273" s="1703"/>
      <c r="V13273" s="1703"/>
      <c r="X13273" s="1703"/>
    </row>
    <row r="13274" spans="15:24" x14ac:dyDescent="0.55000000000000004">
      <c r="O13274" s="1703"/>
      <c r="V13274" s="1703"/>
      <c r="X13274" s="1703"/>
    </row>
    <row r="13275" spans="15:24" x14ac:dyDescent="0.55000000000000004">
      <c r="O13275" s="1703"/>
      <c r="V13275" s="1703"/>
      <c r="X13275" s="1703"/>
    </row>
    <row r="13276" spans="15:24" x14ac:dyDescent="0.55000000000000004">
      <c r="O13276" s="1703"/>
      <c r="V13276" s="1703"/>
      <c r="X13276" s="1703"/>
    </row>
    <row r="13277" spans="15:24" x14ac:dyDescent="0.55000000000000004">
      <c r="O13277" s="1703"/>
      <c r="V13277" s="1703"/>
      <c r="X13277" s="1703"/>
    </row>
    <row r="13278" spans="15:24" x14ac:dyDescent="0.55000000000000004">
      <c r="O13278" s="1703"/>
      <c r="V13278" s="1703"/>
      <c r="X13278" s="1703"/>
    </row>
    <row r="13279" spans="15:24" x14ac:dyDescent="0.55000000000000004">
      <c r="O13279" s="1703"/>
      <c r="V13279" s="1703"/>
      <c r="X13279" s="1703"/>
    </row>
    <row r="13280" spans="15:24" x14ac:dyDescent="0.55000000000000004">
      <c r="O13280" s="1703"/>
      <c r="V13280" s="1703"/>
      <c r="X13280" s="1703"/>
    </row>
    <row r="13281" spans="15:24" x14ac:dyDescent="0.55000000000000004">
      <c r="O13281" s="1703"/>
      <c r="V13281" s="1703"/>
      <c r="X13281" s="1703"/>
    </row>
    <row r="13282" spans="15:24" x14ac:dyDescent="0.55000000000000004">
      <c r="O13282" s="1703"/>
      <c r="V13282" s="1703"/>
      <c r="X13282" s="1703"/>
    </row>
    <row r="13283" spans="15:24" x14ac:dyDescent="0.55000000000000004">
      <c r="O13283" s="1703"/>
      <c r="V13283" s="1703"/>
      <c r="X13283" s="1703"/>
    </row>
    <row r="13284" spans="15:24" x14ac:dyDescent="0.55000000000000004">
      <c r="O13284" s="1703"/>
      <c r="V13284" s="1703"/>
      <c r="X13284" s="1703"/>
    </row>
    <row r="13285" spans="15:24" x14ac:dyDescent="0.55000000000000004">
      <c r="O13285" s="1703"/>
      <c r="V13285" s="1703"/>
      <c r="X13285" s="1703"/>
    </row>
    <row r="13286" spans="15:24" x14ac:dyDescent="0.55000000000000004">
      <c r="O13286" s="1703"/>
      <c r="V13286" s="1703"/>
      <c r="X13286" s="1703"/>
    </row>
    <row r="13287" spans="15:24" x14ac:dyDescent="0.55000000000000004">
      <c r="O13287" s="1703"/>
      <c r="V13287" s="1703"/>
      <c r="X13287" s="1703"/>
    </row>
    <row r="13288" spans="15:24" x14ac:dyDescent="0.55000000000000004">
      <c r="O13288" s="1703"/>
      <c r="V13288" s="1703"/>
      <c r="X13288" s="1703"/>
    </row>
    <row r="13289" spans="15:24" x14ac:dyDescent="0.55000000000000004">
      <c r="O13289" s="1703"/>
      <c r="V13289" s="1703"/>
      <c r="X13289" s="1703"/>
    </row>
    <row r="13290" spans="15:24" x14ac:dyDescent="0.55000000000000004">
      <c r="O13290" s="1703"/>
      <c r="V13290" s="1703"/>
      <c r="X13290" s="1703"/>
    </row>
    <row r="13291" spans="15:24" x14ac:dyDescent="0.55000000000000004">
      <c r="O13291" s="1703"/>
      <c r="V13291" s="1703"/>
      <c r="X13291" s="1703"/>
    </row>
    <row r="13292" spans="15:24" x14ac:dyDescent="0.55000000000000004">
      <c r="O13292" s="1703"/>
      <c r="V13292" s="1703"/>
      <c r="X13292" s="1703"/>
    </row>
    <row r="13293" spans="15:24" x14ac:dyDescent="0.55000000000000004">
      <c r="O13293" s="1703"/>
      <c r="V13293" s="1703"/>
      <c r="X13293" s="1703"/>
    </row>
    <row r="13294" spans="15:24" x14ac:dyDescent="0.55000000000000004">
      <c r="O13294" s="1703"/>
      <c r="V13294" s="1703"/>
      <c r="X13294" s="1703"/>
    </row>
    <row r="13295" spans="15:24" x14ac:dyDescent="0.55000000000000004">
      <c r="O13295" s="1703"/>
      <c r="V13295" s="1703"/>
      <c r="X13295" s="1703"/>
    </row>
    <row r="13296" spans="15:24" x14ac:dyDescent="0.55000000000000004">
      <c r="O13296" s="1703"/>
      <c r="V13296" s="1703"/>
      <c r="X13296" s="1703"/>
    </row>
    <row r="13297" spans="15:24" x14ac:dyDescent="0.55000000000000004">
      <c r="O13297" s="1703"/>
      <c r="V13297" s="1703"/>
      <c r="X13297" s="1703"/>
    </row>
    <row r="13298" spans="15:24" x14ac:dyDescent="0.55000000000000004">
      <c r="O13298" s="1703"/>
      <c r="V13298" s="1703"/>
      <c r="X13298" s="1703"/>
    </row>
    <row r="13299" spans="15:24" x14ac:dyDescent="0.55000000000000004">
      <c r="O13299" s="1703"/>
      <c r="V13299" s="1703"/>
      <c r="X13299" s="1703"/>
    </row>
    <row r="13300" spans="15:24" x14ac:dyDescent="0.55000000000000004">
      <c r="O13300" s="1703"/>
      <c r="V13300" s="1703"/>
      <c r="X13300" s="1703"/>
    </row>
    <row r="13301" spans="15:24" x14ac:dyDescent="0.55000000000000004">
      <c r="O13301" s="1703"/>
      <c r="V13301" s="1703"/>
      <c r="X13301" s="1703"/>
    </row>
    <row r="13302" spans="15:24" x14ac:dyDescent="0.55000000000000004">
      <c r="O13302" s="1703"/>
      <c r="V13302" s="1703"/>
      <c r="X13302" s="1703"/>
    </row>
    <row r="13303" spans="15:24" x14ac:dyDescent="0.55000000000000004">
      <c r="O13303" s="1703"/>
      <c r="V13303" s="1703"/>
      <c r="X13303" s="1703"/>
    </row>
    <row r="13304" spans="15:24" x14ac:dyDescent="0.55000000000000004">
      <c r="O13304" s="1703"/>
      <c r="V13304" s="1703"/>
      <c r="X13304" s="1703"/>
    </row>
    <row r="13305" spans="15:24" x14ac:dyDescent="0.55000000000000004">
      <c r="O13305" s="1703"/>
      <c r="V13305" s="1703"/>
      <c r="X13305" s="1703"/>
    </row>
    <row r="13306" spans="15:24" x14ac:dyDescent="0.55000000000000004">
      <c r="O13306" s="1703"/>
      <c r="V13306" s="1703"/>
      <c r="X13306" s="1703"/>
    </row>
    <row r="13307" spans="15:24" x14ac:dyDescent="0.55000000000000004">
      <c r="O13307" s="1703"/>
      <c r="V13307" s="1703"/>
      <c r="X13307" s="1703"/>
    </row>
    <row r="13308" spans="15:24" x14ac:dyDescent="0.55000000000000004">
      <c r="O13308" s="1703"/>
      <c r="V13308" s="1703"/>
      <c r="X13308" s="1703"/>
    </row>
    <row r="13309" spans="15:24" x14ac:dyDescent="0.55000000000000004">
      <c r="O13309" s="1703"/>
      <c r="V13309" s="1703"/>
      <c r="X13309" s="1703"/>
    </row>
    <row r="13310" spans="15:24" x14ac:dyDescent="0.55000000000000004">
      <c r="O13310" s="1703"/>
      <c r="V13310" s="1703"/>
      <c r="X13310" s="1703"/>
    </row>
    <row r="13311" spans="15:24" x14ac:dyDescent="0.55000000000000004">
      <c r="O13311" s="1703"/>
      <c r="V13311" s="1703"/>
      <c r="X13311" s="1703"/>
    </row>
    <row r="13312" spans="15:24" x14ac:dyDescent="0.55000000000000004">
      <c r="O13312" s="1703"/>
      <c r="V13312" s="1703"/>
      <c r="X13312" s="1703"/>
    </row>
    <row r="13313" spans="15:24" x14ac:dyDescent="0.55000000000000004">
      <c r="O13313" s="1703"/>
      <c r="V13313" s="1703"/>
      <c r="X13313" s="1703"/>
    </row>
    <row r="13314" spans="15:24" x14ac:dyDescent="0.55000000000000004">
      <c r="O13314" s="1703"/>
      <c r="V13314" s="1703"/>
      <c r="X13314" s="1703"/>
    </row>
    <row r="13315" spans="15:24" x14ac:dyDescent="0.55000000000000004">
      <c r="O13315" s="1703"/>
      <c r="V13315" s="1703"/>
      <c r="X13315" s="1703"/>
    </row>
    <row r="13316" spans="15:24" x14ac:dyDescent="0.55000000000000004">
      <c r="O13316" s="1703"/>
      <c r="V13316" s="1703"/>
      <c r="X13316" s="1703"/>
    </row>
  </sheetData>
  <autoFilter ref="D3:F4" xr:uid="{00000000-0009-0000-0000-000000000000}">
    <filterColumn colId="1" showButton="0"/>
  </autoFilter>
  <mergeCells count="86">
    <mergeCell ref="B71:G71"/>
    <mergeCell ref="B72:G72"/>
    <mergeCell ref="B63:B67"/>
    <mergeCell ref="C63:C67"/>
    <mergeCell ref="D63:D67"/>
    <mergeCell ref="E63:E67"/>
    <mergeCell ref="F63:F67"/>
    <mergeCell ref="B68:B70"/>
    <mergeCell ref="C68:C70"/>
    <mergeCell ref="D68:D70"/>
    <mergeCell ref="E68:E70"/>
    <mergeCell ref="F68:F70"/>
    <mergeCell ref="B55:B59"/>
    <mergeCell ref="C55:C59"/>
    <mergeCell ref="D55:D59"/>
    <mergeCell ref="E55:E59"/>
    <mergeCell ref="F55:F59"/>
    <mergeCell ref="B60:B62"/>
    <mergeCell ref="C60:C62"/>
    <mergeCell ref="D60:D62"/>
    <mergeCell ref="E60:E62"/>
    <mergeCell ref="F60:F62"/>
    <mergeCell ref="B47:B51"/>
    <mergeCell ref="C47:C51"/>
    <mergeCell ref="D47:D51"/>
    <mergeCell ref="E47:E51"/>
    <mergeCell ref="F47:F51"/>
    <mergeCell ref="B52:B54"/>
    <mergeCell ref="C52:C54"/>
    <mergeCell ref="D52:D54"/>
    <mergeCell ref="E52:E54"/>
    <mergeCell ref="F52:F54"/>
    <mergeCell ref="B41:B43"/>
    <mergeCell ref="C41:C43"/>
    <mergeCell ref="D41:D43"/>
    <mergeCell ref="E41:E43"/>
    <mergeCell ref="F41:F43"/>
    <mergeCell ref="B44:B46"/>
    <mergeCell ref="C44:C46"/>
    <mergeCell ref="D44:D46"/>
    <mergeCell ref="E44:E46"/>
    <mergeCell ref="F44:F46"/>
    <mergeCell ref="F29:F37"/>
    <mergeCell ref="B38:B40"/>
    <mergeCell ref="C38:C40"/>
    <mergeCell ref="D38:D40"/>
    <mergeCell ref="E38:E40"/>
    <mergeCell ref="F38:F40"/>
    <mergeCell ref="D26:D28"/>
    <mergeCell ref="E26:E28"/>
    <mergeCell ref="B29:B37"/>
    <mergeCell ref="C29:C37"/>
    <mergeCell ref="D29:D37"/>
    <mergeCell ref="E29:E37"/>
    <mergeCell ref="C20:C22"/>
    <mergeCell ref="D20:D22"/>
    <mergeCell ref="E20:E22"/>
    <mergeCell ref="F20:F22"/>
    <mergeCell ref="B23:B28"/>
    <mergeCell ref="C23:C24"/>
    <mergeCell ref="D23:D25"/>
    <mergeCell ref="E23:E25"/>
    <mergeCell ref="F23:F28"/>
    <mergeCell ref="C26:C27"/>
    <mergeCell ref="C15:C17"/>
    <mergeCell ref="D15:D17"/>
    <mergeCell ref="E15:E17"/>
    <mergeCell ref="F15:F17"/>
    <mergeCell ref="D18:D19"/>
    <mergeCell ref="E18:E19"/>
    <mergeCell ref="F18:F19"/>
    <mergeCell ref="B7:B22"/>
    <mergeCell ref="C7:C11"/>
    <mergeCell ref="D7:D11"/>
    <mergeCell ref="E7:E11"/>
    <mergeCell ref="F7:F11"/>
    <mergeCell ref="AT7:AT70"/>
    <mergeCell ref="C12:C14"/>
    <mergeCell ref="D12:D14"/>
    <mergeCell ref="E12:E14"/>
    <mergeCell ref="F12:F14"/>
    <mergeCell ref="E3:F3"/>
    <mergeCell ref="L3:S4"/>
    <mergeCell ref="E4:F4"/>
    <mergeCell ref="CI6:CL6"/>
    <mergeCell ref="CM6:CP6"/>
  </mergeCells>
  <phoneticPr fontId="1"/>
  <printOptions horizontalCentered="1" verticalCentered="1"/>
  <pageMargins left="0" right="0" top="0" bottom="0" header="0" footer="0"/>
  <pageSetup paperSize="8" scale="16" orientation="landscape" r:id="rId1"/>
  <drawing r:id="rId2"/>
  <legacyDrawing r:id="rId3"/>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DF66BD-8CE7-446F-86FA-41DA2EF69BD3}">
  <sheetPr>
    <pageSetUpPr fitToPage="1"/>
  </sheetPr>
  <dimension ref="B1:CX13316"/>
  <sheetViews>
    <sheetView showZeros="0" zoomScale="10" zoomScaleNormal="10" zoomScaleSheetLayoutView="10" workbookViewId="0">
      <pane xSplit="4" ySplit="6" topLeftCell="E17" activePane="bottomRight" state="frozen"/>
      <selection activeCell="AA115" sqref="AA115"/>
      <selection pane="topRight" activeCell="AA115" sqref="AA115"/>
      <selection pane="bottomLeft" activeCell="AA115" sqref="AA115"/>
      <selection pane="bottomRight" activeCell="AF72" sqref="AF72"/>
    </sheetView>
  </sheetViews>
  <sheetFormatPr defaultColWidth="8.25" defaultRowHeight="48" x14ac:dyDescent="0.55000000000000004"/>
  <cols>
    <col min="1" max="1" width="8.1640625" style="1703" customWidth="1"/>
    <col min="2" max="2" width="11.08203125" style="1701" customWidth="1"/>
    <col min="3" max="3" width="44.1640625" style="1702" customWidth="1"/>
    <col min="4" max="4" width="79.25" style="1703" customWidth="1"/>
    <col min="5" max="5" width="22.08203125" style="1703" customWidth="1"/>
    <col min="6" max="6" width="21" style="1703" bestFit="1" customWidth="1"/>
    <col min="7" max="7" width="19.83203125" style="1703" customWidth="1"/>
    <col min="8" max="8" width="34.9140625" style="1703" customWidth="1"/>
    <col min="9" max="13" width="32.9140625" style="1703" customWidth="1"/>
    <col min="14" max="14" width="32.6640625" style="1703" customWidth="1"/>
    <col min="15" max="15" width="32.6640625" style="2085" customWidth="1"/>
    <col min="16" max="19" width="32.6640625" style="1703" customWidth="1"/>
    <col min="20" max="20" width="34.25" style="1703" customWidth="1"/>
    <col min="21" max="21" width="32.6640625" style="1703" customWidth="1"/>
    <col min="22" max="22" width="32.6640625" style="2085" customWidth="1"/>
    <col min="23" max="23" width="32.6640625" style="1703" customWidth="1"/>
    <col min="24" max="24" width="32.6640625" style="2085" customWidth="1"/>
    <col min="25" max="29" width="32.6640625" style="1703" customWidth="1"/>
    <col min="30" max="30" width="42.6640625" style="1703" customWidth="1"/>
    <col min="31" max="31" width="50.08203125" style="1703" customWidth="1"/>
    <col min="32" max="32" width="42.25" style="1703" customWidth="1"/>
    <col min="33" max="33" width="40" style="1703" customWidth="1"/>
    <col min="34" max="34" width="39.1640625" style="1703" customWidth="1"/>
    <col min="35" max="35" width="31.6640625" style="1703" customWidth="1"/>
    <col min="36" max="36" width="30" style="1703" customWidth="1"/>
    <col min="37" max="37" width="49.1640625" style="1703" customWidth="1"/>
    <col min="38" max="38" width="31.6640625" style="1703" customWidth="1"/>
    <col min="39" max="39" width="25.83203125" style="1703" customWidth="1"/>
    <col min="40" max="40" width="17.5" style="1703" customWidth="1"/>
    <col min="41" max="41" width="28.33203125" style="1703" customWidth="1"/>
    <col min="42" max="46" width="54.5" style="1703" customWidth="1"/>
    <col min="47" max="47" width="28.33203125" style="1703" customWidth="1"/>
    <col min="48" max="48" width="86.08203125" style="1703" customWidth="1"/>
    <col min="49" max="49" width="2.83203125" style="1703" customWidth="1"/>
    <col min="50" max="51" width="8.25" style="1703"/>
    <col min="52" max="52" width="29" style="1703" customWidth="1"/>
    <col min="53" max="53" width="22.33203125" style="1703" bestFit="1" customWidth="1"/>
    <col min="54" max="54" width="15" style="1703" bestFit="1" customWidth="1"/>
    <col min="55" max="55" width="27.58203125" style="1703" bestFit="1" customWidth="1"/>
    <col min="56" max="59" width="8.25" style="1703"/>
    <col min="60" max="60" width="15" style="1703" bestFit="1" customWidth="1"/>
    <col min="61" max="63" width="8.25" style="1703"/>
    <col min="64" max="64" width="15.6640625" style="1703" customWidth="1"/>
    <col min="65" max="65" width="21" style="1703" customWidth="1"/>
    <col min="66" max="69" width="16.9140625" style="1703" customWidth="1"/>
    <col min="70" max="75" width="29.9140625" style="1703" bestFit="1" customWidth="1"/>
    <col min="76" max="83" width="8.25" style="1703"/>
    <col min="84" max="85" width="12.75" style="1703" bestFit="1" customWidth="1"/>
    <col min="86" max="16384" width="8.25" style="1703"/>
  </cols>
  <sheetData>
    <row r="1" spans="2:102" ht="64.5" x14ac:dyDescent="0.55000000000000004">
      <c r="O1" s="2121"/>
      <c r="V1" s="2121"/>
      <c r="X1" s="2121"/>
      <c r="AD1" s="2120" t="s">
        <v>2726</v>
      </c>
      <c r="AE1" s="2120" t="s">
        <v>2727</v>
      </c>
      <c r="AF1" s="2120" t="s">
        <v>2728</v>
      </c>
      <c r="AG1" s="2120" t="s">
        <v>2729</v>
      </c>
      <c r="AH1" s="2120" t="s">
        <v>2747</v>
      </c>
    </row>
    <row r="2" spans="2:102" ht="65" thickBot="1" x14ac:dyDescent="0.6">
      <c r="O2" s="1703"/>
      <c r="V2" s="1703"/>
      <c r="X2" s="1703"/>
      <c r="AC2" s="2120" t="s">
        <v>2723</v>
      </c>
      <c r="AD2" s="2119">
        <f>SUM(AP7,AP15,AP41,AP44,AP47,AP55,AP63)</f>
        <v>6921</v>
      </c>
      <c r="AE2" s="2119">
        <f>SUM(AQ7,AQ15,AQ41,AQ44,AQ47,AQ55,AQ63)</f>
        <v>6704</v>
      </c>
      <c r="AF2" s="2119">
        <f>SUM(AR7,AR15,AR41,AR44,AR47,AR55,AR63)</f>
        <v>217</v>
      </c>
      <c r="AG2" s="2127">
        <f>SUM(AS7,AS15,AS41,AS44,AS47,AS55,AS63)</f>
        <v>1127</v>
      </c>
      <c r="AH2" s="2127">
        <f>SUM(AT7,AT15,AT41,AT44,AT47,AT55,AT63)</f>
        <v>5577</v>
      </c>
    </row>
    <row r="3" spans="2:102" ht="62.25" customHeight="1" thickTop="1" x14ac:dyDescent="0.55000000000000004">
      <c r="D3" s="1704" t="s">
        <v>2663</v>
      </c>
      <c r="E3" s="1705" t="s">
        <v>2664</v>
      </c>
      <c r="F3" s="1706"/>
      <c r="G3" s="1707"/>
      <c r="H3" s="1707"/>
      <c r="I3" s="1707"/>
      <c r="J3" s="1707"/>
      <c r="K3" s="1707"/>
      <c r="L3" s="1708" t="s">
        <v>2721</v>
      </c>
      <c r="M3" s="1709"/>
      <c r="N3" s="1709"/>
      <c r="O3" s="1709"/>
      <c r="P3" s="1709"/>
      <c r="Q3" s="1709"/>
      <c r="R3" s="1709"/>
      <c r="S3" s="1710"/>
      <c r="V3" s="1703"/>
      <c r="X3" s="1703"/>
      <c r="AC3" s="2120" t="s">
        <v>2724</v>
      </c>
      <c r="AD3" s="2119">
        <f>SUM(AP8,AP16,AP21,AP34,AP42,AP45,AP48,AP56,AP64)</f>
        <v>7559</v>
      </c>
      <c r="AE3" s="2119">
        <f>SUM(AQ8,AQ16,AQ21,AQ34,AQ42,AQ45,AQ48,AQ56,AQ64)</f>
        <v>6621</v>
      </c>
      <c r="AF3" s="2119">
        <f>SUM(AR8,AR16,AR21,AR34,AR42,AR45,AR48,AR56,AR64)</f>
        <v>938</v>
      </c>
      <c r="AG3" s="2127">
        <f>SUM(AS8,AS16,AS21,AS34,AS42,AS45,AS48,AS56,AS64)</f>
        <v>741</v>
      </c>
      <c r="AH3" s="2127">
        <f>SUM(AT8,AT16,AT21,AT34,AT42,AT45,AT48,AT56,AT64)</f>
        <v>5880</v>
      </c>
      <c r="BF3" s="1711"/>
      <c r="BG3" s="1711"/>
      <c r="BH3" s="1711"/>
      <c r="BI3" s="1711"/>
      <c r="BJ3" s="1712"/>
      <c r="BK3" s="1712"/>
      <c r="BL3" s="1713" t="s">
        <v>2666</v>
      </c>
      <c r="BM3" s="1714" t="s">
        <v>2667</v>
      </c>
      <c r="BN3" s="1714" t="s">
        <v>2349</v>
      </c>
      <c r="BO3" s="1714" t="s">
        <v>2350</v>
      </c>
      <c r="BP3" s="1715" t="s">
        <v>2351</v>
      </c>
      <c r="BQ3" s="1716">
        <v>0</v>
      </c>
      <c r="BR3" s="1716">
        <v>36</v>
      </c>
      <c r="BS3" s="1716">
        <v>42</v>
      </c>
      <c r="BT3" s="1716">
        <v>42</v>
      </c>
      <c r="BU3" s="1716">
        <v>42</v>
      </c>
      <c r="BV3" s="1716">
        <v>42</v>
      </c>
      <c r="BW3" s="1716">
        <v>32</v>
      </c>
      <c r="BX3" s="1716">
        <v>0</v>
      </c>
      <c r="BY3" s="1716">
        <v>0</v>
      </c>
      <c r="BZ3" s="1716">
        <v>0</v>
      </c>
      <c r="CA3" s="1716">
        <v>0</v>
      </c>
      <c r="CB3" s="1716">
        <v>0</v>
      </c>
      <c r="CC3" s="1703">
        <v>0</v>
      </c>
      <c r="CD3" s="1703">
        <v>0</v>
      </c>
      <c r="CE3" s="1703">
        <v>0</v>
      </c>
      <c r="CF3" s="1703">
        <v>43</v>
      </c>
      <c r="CG3" s="1717">
        <v>42</v>
      </c>
      <c r="CH3" s="1717"/>
      <c r="CI3" s="1717"/>
      <c r="CU3" s="1717"/>
      <c r="CV3" s="1717"/>
      <c r="CW3" s="1717"/>
    </row>
    <row r="4" spans="2:102" ht="81" customHeight="1" thickBot="1" x14ac:dyDescent="0.6">
      <c r="D4" s="1718" t="s">
        <v>2722</v>
      </c>
      <c r="E4" s="1719" t="s">
        <v>2669</v>
      </c>
      <c r="F4" s="1720"/>
      <c r="G4" s="1707"/>
      <c r="H4" s="1707"/>
      <c r="I4" s="1707"/>
      <c r="J4" s="1707"/>
      <c r="K4" s="1707"/>
      <c r="L4" s="1721"/>
      <c r="M4" s="1722"/>
      <c r="N4" s="1722"/>
      <c r="O4" s="1722"/>
      <c r="P4" s="1722"/>
      <c r="Q4" s="1722"/>
      <c r="R4" s="1722"/>
      <c r="S4" s="1723"/>
      <c r="V4" s="1703"/>
      <c r="X4" s="1703"/>
      <c r="AC4" s="2120" t="s">
        <v>2725</v>
      </c>
      <c r="AD4" s="2119">
        <f>SUM(AP36,AP50,AP66)</f>
        <v>180</v>
      </c>
      <c r="AE4" s="2119">
        <f>SUM(AQ36,AQ50,AQ66)</f>
        <v>165</v>
      </c>
      <c r="AF4" s="2119">
        <f>SUM(AR36,AR50,AR66)</f>
        <v>15</v>
      </c>
      <c r="AG4" s="2127">
        <f>SUM(AS36,AS50,AS66)</f>
        <v>0</v>
      </c>
      <c r="AH4" s="2127">
        <f>SUM(AT36,AT50,AT66)</f>
        <v>165</v>
      </c>
      <c r="BF4" s="1711"/>
      <c r="BG4" s="1711"/>
      <c r="BH4" s="1711"/>
      <c r="BI4" s="1711"/>
      <c r="BJ4" s="1712"/>
      <c r="BK4" s="1712"/>
      <c r="BL4" s="1724">
        <v>45740</v>
      </c>
      <c r="BM4" s="1725" t="s">
        <v>2670</v>
      </c>
      <c r="BN4" s="1726"/>
      <c r="BO4" s="1727"/>
      <c r="BP4" s="1728"/>
      <c r="BQ4" s="1716"/>
      <c r="BR4" s="1716"/>
      <c r="BS4" s="1716"/>
      <c r="BT4" s="1716"/>
      <c r="BU4" s="1716"/>
      <c r="BV4" s="1716"/>
      <c r="BW4" s="1716"/>
      <c r="BX4" s="1716"/>
      <c r="BY4" s="1716"/>
      <c r="BZ4" s="1716"/>
      <c r="CA4" s="1716"/>
      <c r="CB4" s="1716"/>
      <c r="CF4" s="1717"/>
      <c r="CG4" s="1717"/>
      <c r="CH4" s="1717"/>
      <c r="CI4" s="1717"/>
      <c r="CJ4" s="1717"/>
      <c r="CK4" s="1717"/>
      <c r="CL4" s="1717"/>
      <c r="CM4" s="1717"/>
      <c r="CN4" s="1717"/>
      <c r="CO4" s="1717"/>
      <c r="CP4" s="1717"/>
      <c r="CQ4" s="1717"/>
      <c r="CR4" s="1717"/>
      <c r="CS4" s="1717"/>
      <c r="CT4" s="1717"/>
      <c r="CU4" s="1717"/>
      <c r="CV4" s="1717"/>
      <c r="CW4" s="1717"/>
    </row>
    <row r="5" spans="2:102" ht="84" customHeight="1" thickBot="1" x14ac:dyDescent="0.6">
      <c r="C5" s="1729"/>
      <c r="D5" s="1730"/>
      <c r="L5" s="2137"/>
      <c r="M5" s="2137"/>
      <c r="N5" s="2137"/>
      <c r="O5" s="2137"/>
      <c r="P5" s="2137"/>
      <c r="Q5" s="2137"/>
      <c r="R5" s="2137"/>
      <c r="S5" s="2137"/>
      <c r="T5" s="2137"/>
      <c r="U5" s="2137"/>
      <c r="V5" s="2137"/>
      <c r="W5" s="2137"/>
      <c r="X5" s="2137"/>
      <c r="Y5" s="2137"/>
      <c r="Z5" s="2137"/>
      <c r="AA5" s="2137"/>
      <c r="AB5" s="2137"/>
      <c r="AC5" s="2120"/>
      <c r="AD5" s="2119"/>
      <c r="AE5" s="2119">
        <f>SUM(AQ37,AQ51,AQ67)</f>
        <v>0</v>
      </c>
      <c r="AF5" s="2119">
        <f>SUM(AR37,AR51,AR67)</f>
        <v>0</v>
      </c>
      <c r="AG5" s="2139">
        <f>SUM(AS37,AS51,AS67)</f>
        <v>0</v>
      </c>
      <c r="AH5" s="2139">
        <f>SUM(AT37,AT51,AT67)</f>
        <v>0</v>
      </c>
      <c r="AI5" s="2137"/>
      <c r="AJ5" s="2137"/>
      <c r="AK5" s="2137"/>
      <c r="AL5" s="2137"/>
      <c r="AM5" s="2137"/>
      <c r="AN5" s="2137"/>
      <c r="AO5" s="2137"/>
      <c r="BF5" s="1711"/>
      <c r="BG5" s="1711"/>
      <c r="BH5" s="1711"/>
      <c r="BI5" s="1711"/>
      <c r="BJ5" s="1712"/>
      <c r="BK5" s="1712"/>
      <c r="BP5" s="1731"/>
      <c r="BR5" s="1716"/>
      <c r="BS5" s="1716"/>
      <c r="BT5" s="1716"/>
      <c r="BU5" s="1716"/>
      <c r="BV5" s="1716"/>
      <c r="BW5" s="1716"/>
      <c r="BX5" s="1716"/>
      <c r="BY5" s="1716"/>
      <c r="BZ5" s="1716"/>
      <c r="CA5" s="1716"/>
      <c r="CB5" s="1716"/>
      <c r="CC5" s="1716"/>
      <c r="CG5" s="1717"/>
      <c r="CH5" s="1717"/>
      <c r="CI5" s="1717"/>
      <c r="CJ5" s="1717"/>
      <c r="CK5" s="1717"/>
      <c r="CL5" s="1717"/>
      <c r="CM5" s="1717"/>
      <c r="CN5" s="1717"/>
      <c r="CO5" s="1717"/>
      <c r="CP5" s="1717"/>
      <c r="CQ5" s="1717"/>
      <c r="CR5" s="1717"/>
      <c r="CS5" s="1717"/>
      <c r="CT5" s="1717"/>
      <c r="CU5" s="1717"/>
      <c r="CV5" s="1717"/>
      <c r="CW5" s="1717"/>
      <c r="CX5" s="1717"/>
    </row>
    <row r="6" spans="2:102" s="1753" customFormat="1" ht="78" customHeight="1" thickTop="1" thickBot="1" x14ac:dyDescent="0.6">
      <c r="B6" s="1732"/>
      <c r="C6" s="1733" t="s">
        <v>2671</v>
      </c>
      <c r="D6" s="1734" t="s">
        <v>2672</v>
      </c>
      <c r="E6" s="1735" t="s">
        <v>2673</v>
      </c>
      <c r="F6" s="1734" t="s">
        <v>2674</v>
      </c>
      <c r="G6" s="1735" t="s">
        <v>2675</v>
      </c>
      <c r="H6" s="1736">
        <v>45959</v>
      </c>
      <c r="I6" s="1737">
        <v>30</v>
      </c>
      <c r="J6" s="2086">
        <v>31</v>
      </c>
      <c r="K6" s="2087">
        <v>45964</v>
      </c>
      <c r="L6" s="1740">
        <v>4</v>
      </c>
      <c r="M6" s="1740">
        <v>5</v>
      </c>
      <c r="N6" s="1741">
        <v>6</v>
      </c>
      <c r="O6" s="1740">
        <v>7</v>
      </c>
      <c r="P6" s="2088">
        <v>8</v>
      </c>
      <c r="Q6" s="2089">
        <v>10</v>
      </c>
      <c r="R6" s="2089">
        <v>11</v>
      </c>
      <c r="S6" s="2090">
        <v>12</v>
      </c>
      <c r="T6" s="2089">
        <v>13</v>
      </c>
      <c r="U6" s="2091">
        <v>14</v>
      </c>
      <c r="V6" s="2089">
        <v>17</v>
      </c>
      <c r="W6" s="2090">
        <v>18</v>
      </c>
      <c r="X6" s="1741">
        <v>19</v>
      </c>
      <c r="Y6" s="1741">
        <v>20</v>
      </c>
      <c r="Z6" s="2092">
        <v>21</v>
      </c>
      <c r="AA6" s="1745">
        <v>24</v>
      </c>
      <c r="AB6" s="1746">
        <v>25</v>
      </c>
      <c r="AC6" s="1746">
        <v>26</v>
      </c>
      <c r="AD6" s="1746">
        <v>27</v>
      </c>
      <c r="AE6" s="1746">
        <v>28</v>
      </c>
      <c r="AF6" s="2093">
        <v>29</v>
      </c>
      <c r="AG6" s="1746"/>
      <c r="AH6" s="1745"/>
      <c r="AI6" s="1737"/>
      <c r="AJ6" s="1747">
        <v>29</v>
      </c>
      <c r="AK6" s="1737">
        <v>31</v>
      </c>
      <c r="AL6" s="1748">
        <v>28</v>
      </c>
      <c r="AM6" s="1748">
        <v>30</v>
      </c>
      <c r="AN6" s="1737">
        <v>31</v>
      </c>
      <c r="AO6" s="1749"/>
      <c r="AP6" s="1750" t="s">
        <v>2676</v>
      </c>
      <c r="AQ6" s="1735" t="s">
        <v>2727</v>
      </c>
      <c r="AR6" s="1735" t="s">
        <v>2728</v>
      </c>
      <c r="AS6" s="2120" t="s">
        <v>2729</v>
      </c>
      <c r="AT6" s="2120" t="s">
        <v>2747</v>
      </c>
      <c r="AU6" s="1735" t="s">
        <v>2677</v>
      </c>
      <c r="AV6" s="1751" t="s">
        <v>2678</v>
      </c>
      <c r="AW6" s="1752"/>
      <c r="BF6" s="1711"/>
      <c r="BG6" s="1711"/>
      <c r="BH6" s="1711"/>
      <c r="BI6" s="1711"/>
      <c r="BJ6" s="1712"/>
      <c r="BK6" s="1712"/>
      <c r="BR6" s="1716"/>
      <c r="BS6" s="1716"/>
      <c r="BT6" s="1716"/>
      <c r="BU6" s="1716"/>
      <c r="BV6" s="1716"/>
      <c r="BW6" s="1716"/>
      <c r="BX6" s="1716"/>
      <c r="BY6" s="1716"/>
      <c r="BZ6" s="1716"/>
      <c r="CA6" s="1716"/>
      <c r="CB6" s="1716"/>
      <c r="CC6" s="1716"/>
      <c r="CG6" s="1754"/>
      <c r="CH6" s="1754"/>
      <c r="CI6" s="1754"/>
      <c r="CJ6" s="1754"/>
      <c r="CK6" s="1755" t="s">
        <v>2663</v>
      </c>
      <c r="CL6" s="1756"/>
      <c r="CM6" s="1756"/>
      <c r="CN6" s="1757"/>
      <c r="CO6" s="1755" t="s">
        <v>2664</v>
      </c>
      <c r="CP6" s="1756"/>
      <c r="CQ6" s="1756"/>
      <c r="CR6" s="1758"/>
      <c r="CS6" s="1754"/>
      <c r="CT6" s="1754"/>
      <c r="CU6" s="1754"/>
      <c r="CV6" s="1754"/>
      <c r="CW6" s="1754"/>
      <c r="CX6" s="1754"/>
    </row>
    <row r="7" spans="2:102" s="1779" customFormat="1" ht="80.5" customHeight="1" thickTop="1" thickBot="1" x14ac:dyDescent="0.6">
      <c r="B7" s="1759">
        <v>1</v>
      </c>
      <c r="C7" s="1760" t="s">
        <v>2679</v>
      </c>
      <c r="D7" s="1761" t="s">
        <v>2680</v>
      </c>
      <c r="E7" s="1762" t="s">
        <v>2681</v>
      </c>
      <c r="F7" s="1762">
        <v>130</v>
      </c>
      <c r="G7" s="1763" t="s">
        <v>2342</v>
      </c>
      <c r="H7" s="1764"/>
      <c r="I7" s="1765"/>
      <c r="J7" s="1766"/>
      <c r="K7" s="1765">
        <v>100</v>
      </c>
      <c r="L7" s="1765">
        <v>101</v>
      </c>
      <c r="M7" s="1765">
        <v>100</v>
      </c>
      <c r="N7" s="1764">
        <v>100</v>
      </c>
      <c r="O7" s="1765">
        <v>100</v>
      </c>
      <c r="P7" s="1772">
        <v>90</v>
      </c>
      <c r="Q7" s="1765">
        <v>90</v>
      </c>
      <c r="R7" s="1765">
        <v>90</v>
      </c>
      <c r="S7" s="1764">
        <v>90</v>
      </c>
      <c r="T7" s="1767">
        <v>90</v>
      </c>
      <c r="U7" s="2094">
        <v>90</v>
      </c>
      <c r="V7" s="1767">
        <v>86</v>
      </c>
      <c r="W7" s="1767">
        <v>89</v>
      </c>
      <c r="X7" s="1770">
        <v>89</v>
      </c>
      <c r="Y7" s="1767">
        <v>89</v>
      </c>
      <c r="Z7" s="2094">
        <v>90</v>
      </c>
      <c r="AA7" s="1767">
        <v>90</v>
      </c>
      <c r="AB7" s="1767">
        <v>91</v>
      </c>
      <c r="AC7" s="1770">
        <v>90</v>
      </c>
      <c r="AD7" s="1767">
        <v>90</v>
      </c>
      <c r="AE7" s="1767">
        <v>90</v>
      </c>
      <c r="AF7" s="1771">
        <v>84</v>
      </c>
      <c r="AG7" s="1768"/>
      <c r="AH7" s="1767"/>
      <c r="AI7" s="1765"/>
      <c r="AJ7" s="1772"/>
      <c r="AK7" s="1767"/>
      <c r="AL7" s="1772"/>
      <c r="AM7" s="1772"/>
      <c r="AN7" s="1773"/>
      <c r="AO7" s="1774"/>
      <c r="AP7" s="1775">
        <f>SUM(H7:AM7)</f>
        <v>2019</v>
      </c>
      <c r="AQ7" s="1775">
        <f>SUM(K7:AM7)</f>
        <v>2019</v>
      </c>
      <c r="AR7" s="1775">
        <f>SUM(H7:J7)</f>
        <v>0</v>
      </c>
      <c r="AS7" s="1775">
        <f>SUM(AC7:AF7)</f>
        <v>354</v>
      </c>
      <c r="AT7" s="1775">
        <f>SUM(K7:AB7)</f>
        <v>1665</v>
      </c>
      <c r="AU7" s="1776"/>
      <c r="AV7" s="1777"/>
      <c r="AW7" s="1778"/>
    </row>
    <row r="8" spans="2:102" s="1779" customFormat="1" ht="80.5" customHeight="1" thickBot="1" x14ac:dyDescent="0.6">
      <c r="B8" s="1780"/>
      <c r="C8" s="1781"/>
      <c r="D8" s="1782"/>
      <c r="E8" s="1783"/>
      <c r="F8" s="1783"/>
      <c r="G8" s="1784" t="s">
        <v>2343</v>
      </c>
      <c r="H8" s="1785"/>
      <c r="I8" s="1786">
        <v>100</v>
      </c>
      <c r="J8" s="1787"/>
      <c r="K8" s="1786"/>
      <c r="L8" s="1786"/>
      <c r="M8" s="1786"/>
      <c r="N8" s="1788">
        <v>90</v>
      </c>
      <c r="O8" s="2095">
        <v>25</v>
      </c>
      <c r="P8" s="2096">
        <v>55</v>
      </c>
      <c r="Q8" s="1789">
        <v>90</v>
      </c>
      <c r="R8" s="1786">
        <v>90</v>
      </c>
      <c r="S8" s="1785">
        <v>90</v>
      </c>
      <c r="T8" s="1786">
        <v>86</v>
      </c>
      <c r="U8" s="1836">
        <v>89</v>
      </c>
      <c r="V8" s="1786">
        <v>89</v>
      </c>
      <c r="W8" s="1786">
        <v>89</v>
      </c>
      <c r="X8" s="1785">
        <v>90</v>
      </c>
      <c r="Y8" s="1789">
        <v>90</v>
      </c>
      <c r="Z8" s="1836">
        <v>91</v>
      </c>
      <c r="AA8" s="1786">
        <v>90</v>
      </c>
      <c r="AB8" s="1789">
        <v>90</v>
      </c>
      <c r="AC8" s="1788">
        <v>90</v>
      </c>
      <c r="AD8" s="1786">
        <v>84</v>
      </c>
      <c r="AE8" s="1786"/>
      <c r="AF8" s="1790"/>
      <c r="AG8" s="1785"/>
      <c r="AH8" s="1789"/>
      <c r="AI8" s="1786"/>
      <c r="AJ8" s="1791"/>
      <c r="AK8" s="1789"/>
      <c r="AL8" s="1791"/>
      <c r="AM8" s="1791"/>
      <c r="AN8" s="1789"/>
      <c r="AO8" s="1792"/>
      <c r="AP8" s="1793">
        <f t="shared" ref="AP8:AP59" si="0">SUM(H8:AM8)</f>
        <v>1518</v>
      </c>
      <c r="AQ8" s="1775">
        <f>SUM(K8:AM8)</f>
        <v>1418</v>
      </c>
      <c r="AR8" s="1775">
        <f t="shared" ref="AR8:AR67" si="1">SUM(H8:J8)</f>
        <v>100</v>
      </c>
      <c r="AS8" s="1775">
        <f t="shared" ref="AS8:AS67" si="2">SUM(AC8:AF8)</f>
        <v>174</v>
      </c>
      <c r="AT8" s="1775">
        <f t="shared" ref="AT8:AT67" si="3">SUM(K8:AB8)</f>
        <v>1244</v>
      </c>
      <c r="AU8" s="1776"/>
      <c r="AV8" s="1777"/>
      <c r="AW8" s="1778"/>
    </row>
    <row r="9" spans="2:102" ht="80.5" customHeight="1" thickBot="1" x14ac:dyDescent="0.6">
      <c r="B9" s="1780"/>
      <c r="C9" s="1781"/>
      <c r="D9" s="1782"/>
      <c r="E9" s="1783"/>
      <c r="F9" s="1783"/>
      <c r="G9" s="1794" t="s">
        <v>2682</v>
      </c>
      <c r="H9" s="1795"/>
      <c r="I9" s="1796"/>
      <c r="J9" s="1797"/>
      <c r="K9" s="1796"/>
      <c r="L9" s="1796"/>
      <c r="M9" s="1796"/>
      <c r="N9" s="1795"/>
      <c r="O9" s="1796"/>
      <c r="P9" s="1799"/>
      <c r="Q9" s="1796"/>
      <c r="R9" s="1796"/>
      <c r="S9" s="1795"/>
      <c r="T9" s="1796"/>
      <c r="U9" s="1799"/>
      <c r="V9" s="1796"/>
      <c r="W9" s="1796"/>
      <c r="X9" s="1795"/>
      <c r="Y9" s="1796"/>
      <c r="Z9" s="1799"/>
      <c r="AA9" s="1796"/>
      <c r="AB9" s="1796"/>
      <c r="AC9" s="1795"/>
      <c r="AD9" s="1796"/>
      <c r="AE9" s="1796"/>
      <c r="AF9" s="1798"/>
      <c r="AG9" s="1795"/>
      <c r="AH9" s="1796"/>
      <c r="AI9" s="1796"/>
      <c r="AJ9" s="1799"/>
      <c r="AK9" s="1796"/>
      <c r="AL9" s="1799"/>
      <c r="AM9" s="1799"/>
      <c r="AN9" s="1796"/>
      <c r="AO9" s="1800"/>
      <c r="AP9" s="1801">
        <f t="shared" si="0"/>
        <v>0</v>
      </c>
      <c r="AQ9" s="1775">
        <f t="shared" ref="AQ9:AQ67" si="4">SUM(K9:AM9)</f>
        <v>0</v>
      </c>
      <c r="AR9" s="1775">
        <f t="shared" si="1"/>
        <v>0</v>
      </c>
      <c r="AS9" s="1775">
        <f t="shared" si="2"/>
        <v>0</v>
      </c>
      <c r="AT9" s="1775">
        <f t="shared" si="3"/>
        <v>0</v>
      </c>
      <c r="AU9" s="1776"/>
      <c r="AV9" s="1777"/>
      <c r="AW9" s="1802"/>
    </row>
    <row r="10" spans="2:102" s="1779" customFormat="1" ht="80.5" hidden="1" customHeight="1" x14ac:dyDescent="0.6">
      <c r="B10" s="1780"/>
      <c r="C10" s="1781"/>
      <c r="D10" s="1782"/>
      <c r="E10" s="1783"/>
      <c r="F10" s="1783"/>
      <c r="G10" s="1803" t="s">
        <v>504</v>
      </c>
      <c r="H10" s="1804"/>
      <c r="I10" s="1805"/>
      <c r="J10" s="1806"/>
      <c r="K10" s="1805"/>
      <c r="L10" s="1805"/>
      <c r="M10" s="1805"/>
      <c r="N10" s="1804"/>
      <c r="O10" s="1805"/>
      <c r="P10" s="2097"/>
      <c r="Q10" s="1805"/>
      <c r="R10" s="1805"/>
      <c r="S10" s="1804"/>
      <c r="T10" s="1805"/>
      <c r="U10" s="2097"/>
      <c r="V10" s="1805"/>
      <c r="W10" s="1805"/>
      <c r="X10" s="1804"/>
      <c r="Y10" s="1805"/>
      <c r="Z10" s="2097"/>
      <c r="AA10" s="1805"/>
      <c r="AB10" s="1805"/>
      <c r="AC10" s="1804"/>
      <c r="AD10" s="1805"/>
      <c r="AE10" s="1805"/>
      <c r="AF10" s="1807"/>
      <c r="AG10" s="1804"/>
      <c r="AH10" s="1805"/>
      <c r="AI10" s="1805"/>
      <c r="AJ10" s="1772"/>
      <c r="AK10" s="1765"/>
      <c r="AL10" s="1772"/>
      <c r="AM10" s="1772"/>
      <c r="AN10" s="1765"/>
      <c r="AO10" s="1808"/>
      <c r="AP10" s="1775">
        <f t="shared" si="0"/>
        <v>0</v>
      </c>
      <c r="AQ10" s="1775">
        <f t="shared" si="4"/>
        <v>0</v>
      </c>
      <c r="AR10" s="1775">
        <f t="shared" si="1"/>
        <v>0</v>
      </c>
      <c r="AS10" s="1775">
        <f t="shared" si="2"/>
        <v>0</v>
      </c>
      <c r="AT10" s="1775">
        <f t="shared" si="3"/>
        <v>0</v>
      </c>
      <c r="AU10" s="1776"/>
      <c r="AV10" s="1777"/>
      <c r="AW10" s="1778"/>
    </row>
    <row r="11" spans="2:102" ht="79.5" hidden="1" customHeight="1" thickBot="1" x14ac:dyDescent="0.6">
      <c r="B11" s="1780"/>
      <c r="C11" s="1809"/>
      <c r="D11" s="1810"/>
      <c r="E11" s="1811"/>
      <c r="F11" s="1811"/>
      <c r="G11" s="1812" t="s">
        <v>2343</v>
      </c>
      <c r="H11" s="1813"/>
      <c r="I11" s="1814"/>
      <c r="J11" s="1815"/>
      <c r="K11" s="1814"/>
      <c r="L11" s="1816"/>
      <c r="M11" s="1817"/>
      <c r="N11" s="1818"/>
      <c r="O11" s="1817"/>
      <c r="P11" s="2098"/>
      <c r="Q11" s="1817"/>
      <c r="R11" s="1817"/>
      <c r="S11" s="1820"/>
      <c r="T11" s="1817"/>
      <c r="U11" s="2098"/>
      <c r="V11" s="1816"/>
      <c r="W11" s="1816"/>
      <c r="X11" s="1818"/>
      <c r="Y11" s="1816"/>
      <c r="Z11" s="1822"/>
      <c r="AA11" s="1816"/>
      <c r="AB11" s="1816"/>
      <c r="AC11" s="1818"/>
      <c r="AD11" s="1816"/>
      <c r="AE11" s="1816"/>
      <c r="AF11" s="1816"/>
      <c r="AG11" s="1818"/>
      <c r="AH11" s="1816"/>
      <c r="AI11" s="1816"/>
      <c r="AJ11" s="1822"/>
      <c r="AK11" s="1816"/>
      <c r="AL11" s="1822"/>
      <c r="AM11" s="1822"/>
      <c r="AN11" s="1816"/>
      <c r="AO11" s="1823"/>
      <c r="AP11" s="1824">
        <f t="shared" si="0"/>
        <v>0</v>
      </c>
      <c r="AQ11" s="1775">
        <f t="shared" si="4"/>
        <v>0</v>
      </c>
      <c r="AR11" s="1775">
        <f t="shared" si="1"/>
        <v>0</v>
      </c>
      <c r="AS11" s="1775">
        <f t="shared" si="2"/>
        <v>0</v>
      </c>
      <c r="AT11" s="1775">
        <f t="shared" si="3"/>
        <v>0</v>
      </c>
      <c r="AU11" s="1776"/>
      <c r="AV11" s="1777"/>
      <c r="AW11" s="1802"/>
    </row>
    <row r="12" spans="2:102" s="1779" customFormat="1" ht="79.5" hidden="1" customHeight="1" x14ac:dyDescent="0.6">
      <c r="B12" s="1780"/>
      <c r="C12" s="1825" t="s">
        <v>2679</v>
      </c>
      <c r="D12" s="1826" t="s">
        <v>2683</v>
      </c>
      <c r="E12" s="1827" t="s">
        <v>2681</v>
      </c>
      <c r="F12" s="1827">
        <v>160</v>
      </c>
      <c r="G12" s="1828" t="s">
        <v>2342</v>
      </c>
      <c r="H12" s="1829"/>
      <c r="I12" s="1773"/>
      <c r="J12" s="1766"/>
      <c r="K12" s="1765"/>
      <c r="L12" s="1765"/>
      <c r="M12" s="1765"/>
      <c r="N12" s="1764"/>
      <c r="O12" s="1765"/>
      <c r="P12" s="1772"/>
      <c r="Q12" s="1765"/>
      <c r="R12" s="1765"/>
      <c r="S12" s="1764"/>
      <c r="T12" s="1765"/>
      <c r="U12" s="1772"/>
      <c r="V12" s="1765"/>
      <c r="W12" s="1765"/>
      <c r="X12" s="1764"/>
      <c r="Y12" s="1765"/>
      <c r="Z12" s="1772"/>
      <c r="AA12" s="1765"/>
      <c r="AB12" s="1765"/>
      <c r="AC12" s="1764"/>
      <c r="AD12" s="1765"/>
      <c r="AE12" s="1765"/>
      <c r="AF12" s="1830"/>
      <c r="AG12" s="1764"/>
      <c r="AH12" s="1765"/>
      <c r="AI12" s="1765"/>
      <c r="AJ12" s="1772"/>
      <c r="AK12" s="1765"/>
      <c r="AL12" s="1772"/>
      <c r="AM12" s="1772"/>
      <c r="AN12" s="1773"/>
      <c r="AO12" s="1774"/>
      <c r="AP12" s="1775">
        <f t="shared" si="0"/>
        <v>0</v>
      </c>
      <c r="AQ12" s="1775">
        <f t="shared" si="4"/>
        <v>0</v>
      </c>
      <c r="AR12" s="1775">
        <f t="shared" si="1"/>
        <v>0</v>
      </c>
      <c r="AS12" s="1775">
        <f t="shared" si="2"/>
        <v>0</v>
      </c>
      <c r="AT12" s="1775">
        <f t="shared" si="3"/>
        <v>0</v>
      </c>
      <c r="AU12" s="1776"/>
      <c r="AV12" s="1777"/>
      <c r="AW12" s="1778"/>
    </row>
    <row r="13" spans="2:102" s="1779" customFormat="1" ht="79.5" hidden="1" customHeight="1" x14ac:dyDescent="0.6">
      <c r="B13" s="1780"/>
      <c r="C13" s="1781"/>
      <c r="D13" s="1782"/>
      <c r="E13" s="1783"/>
      <c r="F13" s="1783"/>
      <c r="G13" s="1831" t="s">
        <v>2343</v>
      </c>
      <c r="H13" s="1832"/>
      <c r="I13" s="1833"/>
      <c r="J13" s="1787"/>
      <c r="K13" s="1786"/>
      <c r="L13" s="1786"/>
      <c r="M13" s="1786"/>
      <c r="N13" s="1785"/>
      <c r="O13" s="1786"/>
      <c r="P13" s="1836"/>
      <c r="Q13" s="1786"/>
      <c r="R13" s="1786"/>
      <c r="S13" s="1785"/>
      <c r="T13" s="1786"/>
      <c r="U13" s="1836"/>
      <c r="V13" s="1786"/>
      <c r="W13" s="1786"/>
      <c r="X13" s="1785"/>
      <c r="Y13" s="1786"/>
      <c r="Z13" s="2099"/>
      <c r="AA13" s="2100"/>
      <c r="AB13" s="1786"/>
      <c r="AC13" s="1834"/>
      <c r="AD13" s="1786"/>
      <c r="AE13" s="1786"/>
      <c r="AF13" s="1790"/>
      <c r="AG13" s="1785"/>
      <c r="AH13" s="1786"/>
      <c r="AI13" s="1786"/>
      <c r="AJ13" s="1836"/>
      <c r="AK13" s="1789"/>
      <c r="AL13" s="1791"/>
      <c r="AM13" s="1791"/>
      <c r="AN13" s="1789"/>
      <c r="AO13" s="1792"/>
      <c r="AP13" s="1793">
        <f t="shared" si="0"/>
        <v>0</v>
      </c>
      <c r="AQ13" s="1775">
        <f t="shared" si="4"/>
        <v>0</v>
      </c>
      <c r="AR13" s="1775">
        <f t="shared" si="1"/>
        <v>0</v>
      </c>
      <c r="AS13" s="1775">
        <f t="shared" si="2"/>
        <v>0</v>
      </c>
      <c r="AT13" s="1775">
        <f t="shared" si="3"/>
        <v>0</v>
      </c>
      <c r="AU13" s="1776"/>
      <c r="AV13" s="1777"/>
      <c r="AW13" s="1778"/>
    </row>
    <row r="14" spans="2:102" ht="79.5" hidden="1" customHeight="1" thickBot="1" x14ac:dyDescent="0.6">
      <c r="B14" s="1780"/>
      <c r="C14" s="1837"/>
      <c r="D14" s="1838"/>
      <c r="E14" s="1839"/>
      <c r="F14" s="1840"/>
      <c r="G14" s="1841" t="s">
        <v>2682</v>
      </c>
      <c r="H14" s="1795"/>
      <c r="I14" s="1796"/>
      <c r="J14" s="2101"/>
      <c r="K14" s="1796"/>
      <c r="L14" s="1796"/>
      <c r="M14" s="1796"/>
      <c r="N14" s="1795"/>
      <c r="O14" s="1796"/>
      <c r="P14" s="1799"/>
      <c r="Q14" s="1796"/>
      <c r="R14" s="1796"/>
      <c r="S14" s="1795"/>
      <c r="T14" s="1796"/>
      <c r="U14" s="1799"/>
      <c r="V14" s="1796"/>
      <c r="W14" s="1796"/>
      <c r="X14" s="1795"/>
      <c r="Y14" s="1796"/>
      <c r="Z14" s="1799"/>
      <c r="AA14" s="1796"/>
      <c r="AB14" s="1796"/>
      <c r="AC14" s="1795"/>
      <c r="AD14" s="1796"/>
      <c r="AE14" s="1796"/>
      <c r="AF14" s="1798"/>
      <c r="AG14" s="1795"/>
      <c r="AH14" s="1796"/>
      <c r="AI14" s="1796"/>
      <c r="AJ14" s="1799"/>
      <c r="AK14" s="1796"/>
      <c r="AL14" s="1799"/>
      <c r="AM14" s="1799"/>
      <c r="AN14" s="1796"/>
      <c r="AO14" s="1800"/>
      <c r="AP14" s="1801">
        <f t="shared" si="0"/>
        <v>0</v>
      </c>
      <c r="AQ14" s="1775">
        <f t="shared" si="4"/>
        <v>0</v>
      </c>
      <c r="AR14" s="1775">
        <f t="shared" si="1"/>
        <v>0</v>
      </c>
      <c r="AS14" s="1775">
        <f t="shared" si="2"/>
        <v>0</v>
      </c>
      <c r="AT14" s="1775">
        <f t="shared" si="3"/>
        <v>0</v>
      </c>
      <c r="AU14" s="1776"/>
      <c r="AV14" s="1777"/>
      <c r="AW14" s="1802"/>
    </row>
    <row r="15" spans="2:102" s="1779" customFormat="1" ht="79.400000000000006" customHeight="1" thickBot="1" x14ac:dyDescent="0.6">
      <c r="B15" s="1780"/>
      <c r="C15" s="1843" t="s">
        <v>2684</v>
      </c>
      <c r="D15" s="1826" t="s">
        <v>2685</v>
      </c>
      <c r="E15" s="1827" t="s">
        <v>2681</v>
      </c>
      <c r="F15" s="1827">
        <v>160</v>
      </c>
      <c r="G15" s="1828" t="s">
        <v>2342</v>
      </c>
      <c r="H15" s="1829"/>
      <c r="I15" s="1773"/>
      <c r="J15" s="1861"/>
      <c r="K15" s="1765">
        <v>0</v>
      </c>
      <c r="L15" s="1765">
        <v>0</v>
      </c>
      <c r="M15" s="1765">
        <v>0</v>
      </c>
      <c r="N15" s="1764">
        <v>0</v>
      </c>
      <c r="O15" s="1765">
        <v>0</v>
      </c>
      <c r="P15" s="1772">
        <v>0</v>
      </c>
      <c r="Q15" s="1765">
        <v>10</v>
      </c>
      <c r="R15" s="1765">
        <v>10</v>
      </c>
      <c r="S15" s="1764">
        <v>10</v>
      </c>
      <c r="T15" s="1765">
        <v>10</v>
      </c>
      <c r="U15" s="1772">
        <v>10</v>
      </c>
      <c r="V15" s="1765">
        <v>10</v>
      </c>
      <c r="W15" s="1765">
        <v>11</v>
      </c>
      <c r="X15" s="1764">
        <v>11</v>
      </c>
      <c r="Y15" s="1765">
        <v>11</v>
      </c>
      <c r="Z15" s="1772">
        <v>10</v>
      </c>
      <c r="AA15" s="1765">
        <v>10</v>
      </c>
      <c r="AB15" s="1765">
        <v>10</v>
      </c>
      <c r="AC15" s="1764">
        <v>10</v>
      </c>
      <c r="AD15" s="1765">
        <v>10</v>
      </c>
      <c r="AE15" s="1765">
        <v>10</v>
      </c>
      <c r="AF15" s="1830">
        <v>0</v>
      </c>
      <c r="AG15" s="1764"/>
      <c r="AH15" s="1765"/>
      <c r="AI15" s="1765"/>
      <c r="AJ15" s="1772"/>
      <c r="AK15" s="1765"/>
      <c r="AL15" s="1772"/>
      <c r="AM15" s="1772"/>
      <c r="AN15" s="1773"/>
      <c r="AO15" s="1774"/>
      <c r="AP15" s="1844">
        <f t="shared" si="0"/>
        <v>153</v>
      </c>
      <c r="AQ15" s="1775">
        <f>SUM(K15:AM15)</f>
        <v>153</v>
      </c>
      <c r="AR15" s="1775">
        <f t="shared" si="1"/>
        <v>0</v>
      </c>
      <c r="AS15" s="1775">
        <f t="shared" si="2"/>
        <v>30</v>
      </c>
      <c r="AT15" s="1775">
        <f t="shared" si="3"/>
        <v>123</v>
      </c>
      <c r="AU15" s="1776"/>
      <c r="AV15" s="1777"/>
      <c r="AW15" s="1778"/>
    </row>
    <row r="16" spans="2:102" s="1779" customFormat="1" ht="79.400000000000006" customHeight="1" thickBot="1" x14ac:dyDescent="0.6">
      <c r="B16" s="1780"/>
      <c r="C16" s="1781"/>
      <c r="D16" s="1782"/>
      <c r="E16" s="1783"/>
      <c r="F16" s="1783"/>
      <c r="G16" s="1845" t="s">
        <v>2343</v>
      </c>
      <c r="H16" s="1846"/>
      <c r="I16" s="1847"/>
      <c r="J16" s="1848">
        <v>0</v>
      </c>
      <c r="K16" s="1929">
        <v>0</v>
      </c>
      <c r="L16" s="1833">
        <v>0</v>
      </c>
      <c r="M16" s="1833">
        <v>0</v>
      </c>
      <c r="N16" s="1788">
        <v>0</v>
      </c>
      <c r="O16" s="1833">
        <v>0</v>
      </c>
      <c r="P16" s="2102">
        <v>10</v>
      </c>
      <c r="Q16" s="1789">
        <v>10</v>
      </c>
      <c r="R16" s="1833">
        <v>10</v>
      </c>
      <c r="S16" s="1832">
        <v>10</v>
      </c>
      <c r="T16" s="1833">
        <v>10</v>
      </c>
      <c r="U16" s="2102">
        <v>10</v>
      </c>
      <c r="V16" s="1833">
        <v>11</v>
      </c>
      <c r="W16" s="1833">
        <v>11</v>
      </c>
      <c r="X16" s="1832">
        <v>11</v>
      </c>
      <c r="Y16" s="1833">
        <v>10</v>
      </c>
      <c r="Z16" s="2102">
        <v>10</v>
      </c>
      <c r="AA16" s="1833">
        <v>10</v>
      </c>
      <c r="AB16" s="1833">
        <v>10</v>
      </c>
      <c r="AC16" s="1785">
        <v>10</v>
      </c>
      <c r="AD16" s="1789">
        <v>10</v>
      </c>
      <c r="AE16" s="1786">
        <v>0</v>
      </c>
      <c r="AF16" s="1850"/>
      <c r="AG16" s="1788"/>
      <c r="AH16" s="1789"/>
      <c r="AI16" s="1789"/>
      <c r="AJ16" s="1791"/>
      <c r="AK16" s="1789"/>
      <c r="AL16" s="1791"/>
      <c r="AM16" s="1791"/>
      <c r="AN16" s="1851"/>
      <c r="AO16" s="1852"/>
      <c r="AP16" s="1793">
        <f t="shared" si="0"/>
        <v>153</v>
      </c>
      <c r="AQ16" s="1775">
        <f>SUM(K16:AM16)</f>
        <v>153</v>
      </c>
      <c r="AR16" s="1775">
        <f t="shared" si="1"/>
        <v>0</v>
      </c>
      <c r="AS16" s="1775">
        <f t="shared" si="2"/>
        <v>20</v>
      </c>
      <c r="AT16" s="1775">
        <f t="shared" si="3"/>
        <v>133</v>
      </c>
      <c r="AU16" s="1776"/>
      <c r="AV16" s="1777"/>
      <c r="AW16" s="1778"/>
    </row>
    <row r="17" spans="2:49" ht="79.5" customHeight="1" thickBot="1" x14ac:dyDescent="0.6">
      <c r="B17" s="1780"/>
      <c r="C17" s="1853"/>
      <c r="D17" s="1838"/>
      <c r="E17" s="1839"/>
      <c r="F17" s="1839"/>
      <c r="G17" s="1841" t="s">
        <v>2682</v>
      </c>
      <c r="H17" s="1854"/>
      <c r="I17" s="1855"/>
      <c r="J17" s="1856"/>
      <c r="K17" s="1855"/>
      <c r="L17" s="1796"/>
      <c r="M17" s="1796"/>
      <c r="N17" s="1795"/>
      <c r="O17" s="1796"/>
      <c r="P17" s="1799"/>
      <c r="Q17" s="1796"/>
      <c r="R17" s="1796"/>
      <c r="S17" s="1795"/>
      <c r="T17" s="1796"/>
      <c r="U17" s="1799"/>
      <c r="V17" s="1796"/>
      <c r="W17" s="1796"/>
      <c r="X17" s="1795"/>
      <c r="Y17" s="1796"/>
      <c r="Z17" s="1799"/>
      <c r="AA17" s="1796"/>
      <c r="AB17" s="1796"/>
      <c r="AC17" s="1795"/>
      <c r="AD17" s="1796"/>
      <c r="AE17" s="1796"/>
      <c r="AF17" s="1798"/>
      <c r="AG17" s="1795"/>
      <c r="AH17" s="1796"/>
      <c r="AI17" s="1796"/>
      <c r="AJ17" s="1799"/>
      <c r="AK17" s="1796"/>
      <c r="AL17" s="1799"/>
      <c r="AM17" s="1799"/>
      <c r="AN17" s="1796"/>
      <c r="AO17" s="1800"/>
      <c r="AP17" s="1801">
        <f t="shared" si="0"/>
        <v>0</v>
      </c>
      <c r="AQ17" s="1775">
        <f t="shared" si="4"/>
        <v>0</v>
      </c>
      <c r="AR17" s="1775">
        <f t="shared" si="1"/>
        <v>0</v>
      </c>
      <c r="AS17" s="1775">
        <f t="shared" si="2"/>
        <v>0</v>
      </c>
      <c r="AT17" s="1775">
        <f t="shared" si="3"/>
        <v>0</v>
      </c>
      <c r="AU17" s="1776"/>
      <c r="AV17" s="1777"/>
      <c r="AW17" s="1802"/>
    </row>
    <row r="18" spans="2:49" ht="79.5" hidden="1" customHeight="1" x14ac:dyDescent="0.6">
      <c r="B18" s="1780"/>
      <c r="C18" s="1857"/>
      <c r="D18" s="1858" t="s">
        <v>2686</v>
      </c>
      <c r="E18" s="1859" t="s">
        <v>2687</v>
      </c>
      <c r="F18" s="1860">
        <v>180</v>
      </c>
      <c r="G18" s="1763" t="s">
        <v>2688</v>
      </c>
      <c r="H18" s="1829"/>
      <c r="I18" s="1773"/>
      <c r="J18" s="1861"/>
      <c r="K18" s="1773"/>
      <c r="L18" s="1862"/>
      <c r="M18" s="1862"/>
      <c r="N18" s="1863"/>
      <c r="O18" s="1862"/>
      <c r="P18" s="1866"/>
      <c r="Q18" s="1862"/>
      <c r="R18" s="1862"/>
      <c r="S18" s="1863"/>
      <c r="T18" s="1862"/>
      <c r="U18" s="1866"/>
      <c r="V18" s="1862"/>
      <c r="W18" s="1862"/>
      <c r="X18" s="1863"/>
      <c r="Y18" s="1862"/>
      <c r="Z18" s="1866"/>
      <c r="AA18" s="1862"/>
      <c r="AB18" s="1862"/>
      <c r="AC18" s="1863"/>
      <c r="AD18" s="1862"/>
      <c r="AE18" s="1862"/>
      <c r="AF18" s="1865"/>
      <c r="AG18" s="1863"/>
      <c r="AH18" s="1862"/>
      <c r="AI18" s="1862"/>
      <c r="AJ18" s="1866"/>
      <c r="AK18" s="1862"/>
      <c r="AL18" s="1866"/>
      <c r="AM18" s="1866"/>
      <c r="AN18" s="1862"/>
      <c r="AO18" s="1867"/>
      <c r="AP18" s="1868">
        <f t="shared" si="0"/>
        <v>0</v>
      </c>
      <c r="AQ18" s="1775">
        <f t="shared" si="4"/>
        <v>0</v>
      </c>
      <c r="AR18" s="1775">
        <f t="shared" si="1"/>
        <v>0</v>
      </c>
      <c r="AS18" s="1775">
        <f t="shared" si="2"/>
        <v>0</v>
      </c>
      <c r="AT18" s="1775">
        <f t="shared" si="3"/>
        <v>0</v>
      </c>
      <c r="AU18" s="1869"/>
      <c r="AV18" s="1777"/>
      <c r="AW18" s="1802"/>
    </row>
    <row r="19" spans="2:49" ht="79.5" hidden="1" customHeight="1" thickBot="1" x14ac:dyDescent="0.6">
      <c r="B19" s="1780"/>
      <c r="C19" s="1857"/>
      <c r="D19" s="1810"/>
      <c r="E19" s="1870"/>
      <c r="F19" s="1811"/>
      <c r="G19" s="1871" t="s">
        <v>2343</v>
      </c>
      <c r="H19" s="1872"/>
      <c r="I19" s="1873"/>
      <c r="J19" s="1874"/>
      <c r="K19" s="1873"/>
      <c r="L19" s="1875"/>
      <c r="M19" s="1875"/>
      <c r="N19" s="1876"/>
      <c r="O19" s="1875"/>
      <c r="P19" s="2103"/>
      <c r="Q19" s="1878"/>
      <c r="R19" s="1875"/>
      <c r="S19" s="1879"/>
      <c r="T19" s="1880"/>
      <c r="U19" s="2104"/>
      <c r="V19" s="1880"/>
      <c r="W19" s="1875"/>
      <c r="X19" s="1882"/>
      <c r="Y19" s="1875"/>
      <c r="Z19" s="2104"/>
      <c r="AA19" s="1880"/>
      <c r="AB19" s="1880"/>
      <c r="AC19" s="1876"/>
      <c r="AD19" s="1880"/>
      <c r="AE19" s="1883"/>
      <c r="AF19" s="1884"/>
      <c r="AG19" s="1876"/>
      <c r="AH19" s="1878"/>
      <c r="AI19" s="1878"/>
      <c r="AJ19" s="1885"/>
      <c r="AK19" s="1878"/>
      <c r="AL19" s="1885"/>
      <c r="AM19" s="1885"/>
      <c r="AN19" s="1878"/>
      <c r="AO19" s="1886"/>
      <c r="AP19" s="1887">
        <f t="shared" si="0"/>
        <v>0</v>
      </c>
      <c r="AQ19" s="1775">
        <f t="shared" si="4"/>
        <v>0</v>
      </c>
      <c r="AR19" s="1775">
        <f t="shared" si="1"/>
        <v>0</v>
      </c>
      <c r="AS19" s="1775">
        <f t="shared" si="2"/>
        <v>0</v>
      </c>
      <c r="AT19" s="1775">
        <f t="shared" si="3"/>
        <v>0</v>
      </c>
      <c r="AU19" s="1869"/>
      <c r="AV19" s="1777"/>
      <c r="AW19" s="1802"/>
    </row>
    <row r="20" spans="2:49" ht="80.5" customHeight="1" thickBot="1" x14ac:dyDescent="0.6">
      <c r="B20" s="1780"/>
      <c r="C20" s="1843" t="s">
        <v>2684</v>
      </c>
      <c r="D20" s="1826" t="s">
        <v>2689</v>
      </c>
      <c r="E20" s="1827" t="s">
        <v>2681</v>
      </c>
      <c r="F20" s="1827">
        <v>130</v>
      </c>
      <c r="G20" s="1763" t="s">
        <v>2690</v>
      </c>
      <c r="H20" s="1888"/>
      <c r="I20" s="1889">
        <v>60</v>
      </c>
      <c r="J20" s="1893">
        <v>60</v>
      </c>
      <c r="K20" s="1891">
        <v>50</v>
      </c>
      <c r="L20" s="1891">
        <v>49</v>
      </c>
      <c r="M20" s="1891">
        <v>50</v>
      </c>
      <c r="N20" s="1892">
        <v>50</v>
      </c>
      <c r="O20" s="1891">
        <v>50</v>
      </c>
      <c r="P20" s="1895">
        <v>60</v>
      </c>
      <c r="Q20" s="1889">
        <v>50</v>
      </c>
      <c r="R20" s="1889">
        <v>50</v>
      </c>
      <c r="S20" s="1888">
        <v>50</v>
      </c>
      <c r="T20" s="1889">
        <v>50</v>
      </c>
      <c r="U20" s="2105">
        <v>50</v>
      </c>
      <c r="V20" s="1889">
        <v>50</v>
      </c>
      <c r="W20" s="1889">
        <v>49</v>
      </c>
      <c r="X20" s="1888">
        <v>49</v>
      </c>
      <c r="Y20" s="1889">
        <v>49</v>
      </c>
      <c r="Z20" s="2105">
        <v>50</v>
      </c>
      <c r="AA20" s="1889">
        <v>50</v>
      </c>
      <c r="AB20" s="1889">
        <v>50</v>
      </c>
      <c r="AC20" s="1888">
        <v>50</v>
      </c>
      <c r="AD20" s="1889">
        <v>50</v>
      </c>
      <c r="AE20" s="1889">
        <v>50</v>
      </c>
      <c r="AF20" s="1894">
        <v>60</v>
      </c>
      <c r="AG20" s="1892"/>
      <c r="AH20" s="1891"/>
      <c r="AI20" s="1891"/>
      <c r="AJ20" s="1895"/>
      <c r="AK20" s="1891"/>
      <c r="AL20" s="1896"/>
      <c r="AM20" s="1772"/>
      <c r="AN20" s="1773"/>
      <c r="AO20" s="1774"/>
      <c r="AP20" s="1897">
        <f t="shared" si="0"/>
        <v>1236</v>
      </c>
      <c r="AQ20" s="1775">
        <f>SUM(K20:AM20)</f>
        <v>1116</v>
      </c>
      <c r="AR20" s="1775">
        <f t="shared" si="1"/>
        <v>120</v>
      </c>
      <c r="AS20" s="1775">
        <f t="shared" si="2"/>
        <v>210</v>
      </c>
      <c r="AT20" s="1775">
        <f t="shared" si="3"/>
        <v>906</v>
      </c>
      <c r="AU20" s="1869"/>
      <c r="AV20" s="1777"/>
      <c r="AW20" s="1802"/>
    </row>
    <row r="21" spans="2:49" ht="80.5" customHeight="1" thickBot="1" x14ac:dyDescent="0.6">
      <c r="B21" s="1780"/>
      <c r="C21" s="1825"/>
      <c r="D21" s="1898"/>
      <c r="E21" s="1899"/>
      <c r="F21" s="1899"/>
      <c r="G21" s="1900" t="s">
        <v>2343</v>
      </c>
      <c r="H21" s="1901">
        <v>60</v>
      </c>
      <c r="I21" s="1902">
        <v>60</v>
      </c>
      <c r="J21" s="1904">
        <v>50</v>
      </c>
      <c r="K21" s="1902">
        <v>49</v>
      </c>
      <c r="L21" s="1905">
        <v>50</v>
      </c>
      <c r="M21" s="1905">
        <v>50</v>
      </c>
      <c r="N21" s="1906">
        <v>50</v>
      </c>
      <c r="O21" s="1905">
        <v>60</v>
      </c>
      <c r="P21" s="1909">
        <v>50</v>
      </c>
      <c r="Q21" s="1905">
        <v>50</v>
      </c>
      <c r="R21" s="1905">
        <v>50</v>
      </c>
      <c r="S21" s="1905">
        <v>50</v>
      </c>
      <c r="T21" s="1905">
        <v>50</v>
      </c>
      <c r="U21" s="1905">
        <v>50</v>
      </c>
      <c r="V21" s="1905">
        <v>49</v>
      </c>
      <c r="W21" s="1905">
        <v>49</v>
      </c>
      <c r="X21" s="1906">
        <v>49</v>
      </c>
      <c r="Y21" s="1902">
        <v>50</v>
      </c>
      <c r="Z21" s="1909">
        <v>50</v>
      </c>
      <c r="AA21" s="1905">
        <v>50</v>
      </c>
      <c r="AB21" s="1902">
        <v>50</v>
      </c>
      <c r="AC21" s="1906">
        <v>50</v>
      </c>
      <c r="AD21" s="1905">
        <v>50</v>
      </c>
      <c r="AE21" s="1905">
        <v>60</v>
      </c>
      <c r="AF21" s="1908"/>
      <c r="AG21" s="1906"/>
      <c r="AH21" s="1905"/>
      <c r="AI21" s="1905"/>
      <c r="AJ21" s="1909"/>
      <c r="AK21" s="1905"/>
      <c r="AL21" s="1909"/>
      <c r="AM21" s="1909"/>
      <c r="AN21" s="1789"/>
      <c r="AO21" s="1792"/>
      <c r="AP21" s="1910">
        <f t="shared" si="0"/>
        <v>1236</v>
      </c>
      <c r="AQ21" s="1775">
        <f t="shared" si="4"/>
        <v>1066</v>
      </c>
      <c r="AR21" s="1775">
        <f t="shared" si="1"/>
        <v>170</v>
      </c>
      <c r="AS21" s="1775">
        <f t="shared" si="2"/>
        <v>160</v>
      </c>
      <c r="AT21" s="1775">
        <f t="shared" si="3"/>
        <v>906</v>
      </c>
      <c r="AU21" s="1869"/>
      <c r="AV21" s="1777"/>
      <c r="AW21" s="1802"/>
    </row>
    <row r="22" spans="2:49" ht="80.150000000000006" customHeight="1" thickBot="1" x14ac:dyDescent="0.6">
      <c r="B22" s="1911"/>
      <c r="C22" s="1853"/>
      <c r="D22" s="1838"/>
      <c r="E22" s="1839"/>
      <c r="F22" s="1839"/>
      <c r="G22" s="1912" t="s">
        <v>2682</v>
      </c>
      <c r="H22" s="1913"/>
      <c r="I22" s="1914"/>
      <c r="J22" s="1915"/>
      <c r="K22" s="1914"/>
      <c r="L22" s="1916"/>
      <c r="M22" s="1916"/>
      <c r="N22" s="1917"/>
      <c r="O22" s="1916"/>
      <c r="P22" s="1920"/>
      <c r="Q22" s="1916"/>
      <c r="R22" s="1916"/>
      <c r="S22" s="1917"/>
      <c r="T22" s="1916"/>
      <c r="U22" s="1920"/>
      <c r="V22" s="1916"/>
      <c r="W22" s="1916"/>
      <c r="X22" s="1917"/>
      <c r="Y22" s="1914"/>
      <c r="Z22" s="1920"/>
      <c r="AA22" s="1916"/>
      <c r="AB22" s="1914"/>
      <c r="AC22" s="1917"/>
      <c r="AD22" s="1916"/>
      <c r="AE22" s="1916"/>
      <c r="AF22" s="1919"/>
      <c r="AG22" s="1917"/>
      <c r="AH22" s="1916"/>
      <c r="AI22" s="1916"/>
      <c r="AJ22" s="1920"/>
      <c r="AK22" s="1916"/>
      <c r="AL22" s="1920"/>
      <c r="AM22" s="1920"/>
      <c r="AN22" s="1916"/>
      <c r="AO22" s="1921"/>
      <c r="AP22" s="1922">
        <f t="shared" si="0"/>
        <v>0</v>
      </c>
      <c r="AQ22" s="1775">
        <f t="shared" si="4"/>
        <v>0</v>
      </c>
      <c r="AR22" s="1775">
        <f t="shared" si="1"/>
        <v>0</v>
      </c>
      <c r="AS22" s="1775">
        <f t="shared" si="2"/>
        <v>0</v>
      </c>
      <c r="AT22" s="1775">
        <f t="shared" si="3"/>
        <v>0</v>
      </c>
      <c r="AU22" s="1869"/>
      <c r="AV22" s="1777"/>
      <c r="AW22" s="1802"/>
    </row>
    <row r="23" spans="2:49" s="1779" customFormat="1" ht="80.25" hidden="1" customHeight="1" x14ac:dyDescent="0.6">
      <c r="B23" s="1923">
        <v>7</v>
      </c>
      <c r="C23" s="1924" t="s">
        <v>2691</v>
      </c>
      <c r="D23" s="1925" t="s">
        <v>2692</v>
      </c>
      <c r="E23" s="1783" t="s">
        <v>2389</v>
      </c>
      <c r="F23" s="1783">
        <v>250</v>
      </c>
      <c r="G23" s="1926" t="s">
        <v>2693</v>
      </c>
      <c r="H23" s="1829"/>
      <c r="I23" s="1773"/>
      <c r="J23" s="1861"/>
      <c r="K23" s="1773"/>
      <c r="L23" s="1765"/>
      <c r="M23" s="1765"/>
      <c r="N23" s="1764"/>
      <c r="O23" s="1765"/>
      <c r="P23" s="1772"/>
      <c r="Q23" s="1765"/>
      <c r="R23" s="1765"/>
      <c r="S23" s="1829"/>
      <c r="T23" s="1773"/>
      <c r="U23" s="1772"/>
      <c r="V23" s="1765"/>
      <c r="W23" s="1765"/>
      <c r="X23" s="1764"/>
      <c r="Y23" s="1765"/>
      <c r="Z23" s="2094"/>
      <c r="AA23" s="1767"/>
      <c r="AB23" s="1765"/>
      <c r="AC23" s="1768"/>
      <c r="AD23" s="1767"/>
      <c r="AE23" s="1765"/>
      <c r="AF23" s="1830"/>
      <c r="AG23" s="1764"/>
      <c r="AH23" s="1773"/>
      <c r="AI23" s="1773"/>
      <c r="AJ23" s="1927"/>
      <c r="AK23" s="1773"/>
      <c r="AL23" s="1927"/>
      <c r="AM23" s="1927"/>
      <c r="AN23" s="1773"/>
      <c r="AO23" s="1774"/>
      <c r="AP23" s="1775">
        <f t="shared" si="0"/>
        <v>0</v>
      </c>
      <c r="AQ23" s="1775">
        <f t="shared" si="4"/>
        <v>0</v>
      </c>
      <c r="AR23" s="1775">
        <f t="shared" si="1"/>
        <v>0</v>
      </c>
      <c r="AS23" s="1775">
        <f t="shared" si="2"/>
        <v>0</v>
      </c>
      <c r="AT23" s="1775">
        <f t="shared" si="3"/>
        <v>0</v>
      </c>
      <c r="AV23" s="1777"/>
    </row>
    <row r="24" spans="2:49" ht="79.75" hidden="1" customHeight="1" x14ac:dyDescent="0.6">
      <c r="B24" s="1923"/>
      <c r="C24" s="1928"/>
      <c r="D24" s="1925"/>
      <c r="E24" s="1783"/>
      <c r="F24" s="1783"/>
      <c r="G24" s="1845" t="s">
        <v>2343</v>
      </c>
      <c r="H24" s="1846"/>
      <c r="I24" s="1929"/>
      <c r="J24" s="1848"/>
      <c r="K24" s="1929"/>
      <c r="L24" s="1789"/>
      <c r="M24" s="1789"/>
      <c r="N24" s="1832"/>
      <c r="O24" s="1833"/>
      <c r="P24" s="2102"/>
      <c r="Q24" s="1833"/>
      <c r="R24" s="1833"/>
      <c r="S24" s="1832"/>
      <c r="T24" s="1833"/>
      <c r="U24" s="2102"/>
      <c r="V24" s="1833"/>
      <c r="W24" s="1833"/>
      <c r="X24" s="1832"/>
      <c r="Y24" s="1847"/>
      <c r="Z24" s="2099"/>
      <c r="AA24" s="2100"/>
      <c r="AB24" s="1847"/>
      <c r="AC24" s="1930"/>
      <c r="AD24" s="1931"/>
      <c r="AE24" s="1931"/>
      <c r="AF24" s="1932"/>
      <c r="AG24" s="1930"/>
      <c r="AH24" s="1789"/>
      <c r="AI24" s="1789"/>
      <c r="AJ24" s="1791"/>
      <c r="AK24" s="1789"/>
      <c r="AL24" s="1791"/>
      <c r="AM24" s="1791"/>
      <c r="AN24" s="1789"/>
      <c r="AO24" s="1792"/>
      <c r="AP24" s="1793">
        <f t="shared" si="0"/>
        <v>0</v>
      </c>
      <c r="AQ24" s="1775">
        <f t="shared" si="4"/>
        <v>0</v>
      </c>
      <c r="AR24" s="1775">
        <f t="shared" si="1"/>
        <v>0</v>
      </c>
      <c r="AS24" s="1775">
        <f t="shared" si="2"/>
        <v>0</v>
      </c>
      <c r="AT24" s="1775">
        <f t="shared" si="3"/>
        <v>0</v>
      </c>
      <c r="AV24" s="1777"/>
    </row>
    <row r="25" spans="2:49" ht="79.75" hidden="1" customHeight="1" x14ac:dyDescent="0.6">
      <c r="B25" s="1923"/>
      <c r="C25" s="1933"/>
      <c r="D25" s="1934"/>
      <c r="E25" s="1899"/>
      <c r="F25" s="1783"/>
      <c r="G25" s="1935" t="s">
        <v>2682</v>
      </c>
      <c r="H25" s="1913"/>
      <c r="I25" s="1914"/>
      <c r="J25" s="1918"/>
      <c r="K25" s="1914"/>
      <c r="L25" s="1916"/>
      <c r="M25" s="1916"/>
      <c r="N25" s="1917"/>
      <c r="O25" s="1916"/>
      <c r="P25" s="1920"/>
      <c r="Q25" s="1916"/>
      <c r="R25" s="1916"/>
      <c r="S25" s="1917"/>
      <c r="T25" s="1916"/>
      <c r="U25" s="1920"/>
      <c r="V25" s="1916"/>
      <c r="W25" s="1916"/>
      <c r="X25" s="1917"/>
      <c r="Y25" s="1916"/>
      <c r="Z25" s="1920"/>
      <c r="AA25" s="1916"/>
      <c r="AB25" s="1916"/>
      <c r="AC25" s="1917"/>
      <c r="AD25" s="1916"/>
      <c r="AE25" s="1916"/>
      <c r="AF25" s="1919"/>
      <c r="AG25" s="1917"/>
      <c r="AH25" s="1916"/>
      <c r="AI25" s="1916"/>
      <c r="AJ25" s="1920"/>
      <c r="AK25" s="1916"/>
      <c r="AL25" s="1920"/>
      <c r="AM25" s="1920"/>
      <c r="AN25" s="1916"/>
      <c r="AO25" s="1921"/>
      <c r="AP25" s="1922">
        <f t="shared" si="0"/>
        <v>0</v>
      </c>
      <c r="AQ25" s="1775">
        <f t="shared" si="4"/>
        <v>0</v>
      </c>
      <c r="AR25" s="1775">
        <f t="shared" si="1"/>
        <v>0</v>
      </c>
      <c r="AS25" s="1775">
        <f t="shared" si="2"/>
        <v>0</v>
      </c>
      <c r="AT25" s="1775">
        <f t="shared" si="3"/>
        <v>0</v>
      </c>
      <c r="AV25" s="1777"/>
    </row>
    <row r="26" spans="2:49" s="1779" customFormat="1" ht="80.25" hidden="1" customHeight="1" x14ac:dyDescent="0.6">
      <c r="B26" s="1923"/>
      <c r="C26" s="1928" t="s">
        <v>2691</v>
      </c>
      <c r="D26" s="1936" t="s">
        <v>2694</v>
      </c>
      <c r="E26" s="1840" t="s">
        <v>2389</v>
      </c>
      <c r="F26" s="1783"/>
      <c r="G26" s="1937" t="s">
        <v>2693</v>
      </c>
      <c r="H26" s="1938"/>
      <c r="I26" s="1939"/>
      <c r="J26" s="1940"/>
      <c r="K26" s="1939"/>
      <c r="L26" s="1939"/>
      <c r="M26" s="1939"/>
      <c r="N26" s="1938"/>
      <c r="O26" s="1939"/>
      <c r="P26" s="1945"/>
      <c r="Q26" s="1939"/>
      <c r="R26" s="1939"/>
      <c r="S26" s="1938"/>
      <c r="T26" s="1939"/>
      <c r="U26" s="1945"/>
      <c r="V26" s="1939"/>
      <c r="W26" s="1939"/>
      <c r="X26" s="1941"/>
      <c r="Y26" s="1939"/>
      <c r="Z26" s="1945"/>
      <c r="AA26" s="1939"/>
      <c r="AB26" s="1939"/>
      <c r="AC26" s="1942"/>
      <c r="AD26" s="1943"/>
      <c r="AE26" s="1943"/>
      <c r="AF26" s="1944"/>
      <c r="AG26" s="1941"/>
      <c r="AH26" s="1939"/>
      <c r="AI26" s="1939"/>
      <c r="AJ26" s="1945"/>
      <c r="AK26" s="1939"/>
      <c r="AL26" s="1945"/>
      <c r="AM26" s="1945"/>
      <c r="AN26" s="1939"/>
      <c r="AO26" s="1946"/>
      <c r="AP26" s="1947">
        <f t="shared" si="0"/>
        <v>0</v>
      </c>
      <c r="AQ26" s="1775">
        <f t="shared" si="4"/>
        <v>0</v>
      </c>
      <c r="AR26" s="1775">
        <f t="shared" si="1"/>
        <v>0</v>
      </c>
      <c r="AS26" s="1775">
        <f t="shared" si="2"/>
        <v>0</v>
      </c>
      <c r="AT26" s="1775">
        <f t="shared" si="3"/>
        <v>0</v>
      </c>
      <c r="AV26" s="1777"/>
    </row>
    <row r="27" spans="2:49" ht="79.75" hidden="1" customHeight="1" thickBot="1" x14ac:dyDescent="0.6">
      <c r="B27" s="1923"/>
      <c r="C27" s="1928"/>
      <c r="D27" s="1925"/>
      <c r="E27" s="1783"/>
      <c r="F27" s="1783"/>
      <c r="G27" s="1812" t="s">
        <v>2343</v>
      </c>
      <c r="H27" s="1813"/>
      <c r="I27" s="1814"/>
      <c r="J27" s="1815"/>
      <c r="K27" s="1814"/>
      <c r="L27" s="1816"/>
      <c r="M27" s="1816"/>
      <c r="N27" s="1948"/>
      <c r="O27" s="1949"/>
      <c r="P27" s="2106"/>
      <c r="Q27" s="1949"/>
      <c r="R27" s="1949"/>
      <c r="S27" s="1948"/>
      <c r="T27" s="1949"/>
      <c r="U27" s="2106"/>
      <c r="V27" s="1949"/>
      <c r="W27" s="1949"/>
      <c r="X27" s="1948"/>
      <c r="Y27" s="1951"/>
      <c r="Z27" s="2098"/>
      <c r="AA27" s="1817"/>
      <c r="AB27" s="1951"/>
      <c r="AC27" s="1818"/>
      <c r="AD27" s="1816"/>
      <c r="AE27" s="1816"/>
      <c r="AF27" s="1952"/>
      <c r="AG27" s="1818"/>
      <c r="AH27" s="1816"/>
      <c r="AI27" s="1816"/>
      <c r="AJ27" s="1822"/>
      <c r="AK27" s="1816"/>
      <c r="AL27" s="1822"/>
      <c r="AM27" s="1822"/>
      <c r="AN27" s="1816"/>
      <c r="AO27" s="1823"/>
      <c r="AP27" s="1824">
        <f t="shared" si="0"/>
        <v>0</v>
      </c>
      <c r="AQ27" s="1775">
        <f t="shared" si="4"/>
        <v>0</v>
      </c>
      <c r="AR27" s="1775">
        <f t="shared" si="1"/>
        <v>0</v>
      </c>
      <c r="AS27" s="1775">
        <f t="shared" si="2"/>
        <v>0</v>
      </c>
      <c r="AT27" s="1775">
        <f t="shared" si="3"/>
        <v>0</v>
      </c>
      <c r="AV27" s="1777"/>
    </row>
    <row r="28" spans="2:49" ht="79.75" hidden="1" customHeight="1" thickBot="1" x14ac:dyDescent="0.6">
      <c r="B28" s="1923"/>
      <c r="C28" s="1953"/>
      <c r="D28" s="1925"/>
      <c r="E28" s="1783"/>
      <c r="F28" s="1783"/>
      <c r="G28" s="1935" t="s">
        <v>2682</v>
      </c>
      <c r="H28" s="1913"/>
      <c r="I28" s="1914"/>
      <c r="J28" s="1918"/>
      <c r="K28" s="2107"/>
      <c r="L28" s="1955"/>
      <c r="M28" s="1955"/>
      <c r="N28" s="1956"/>
      <c r="O28" s="1955"/>
      <c r="P28" s="2108"/>
      <c r="Q28" s="1955"/>
      <c r="R28" s="1955"/>
      <c r="S28" s="1956"/>
      <c r="T28" s="1955"/>
      <c r="U28" s="2108"/>
      <c r="V28" s="1955"/>
      <c r="W28" s="1955"/>
      <c r="X28" s="1956"/>
      <c r="Y28" s="1955"/>
      <c r="Z28" s="2108"/>
      <c r="AA28" s="1955"/>
      <c r="AB28" s="1955"/>
      <c r="AC28" s="1956"/>
      <c r="AD28" s="1955"/>
      <c r="AE28" s="1955"/>
      <c r="AF28" s="1955"/>
      <c r="AG28" s="1917"/>
      <c r="AH28" s="1916"/>
      <c r="AI28" s="1916"/>
      <c r="AJ28" s="1920"/>
      <c r="AK28" s="1916"/>
      <c r="AL28" s="1920"/>
      <c r="AM28" s="1920"/>
      <c r="AN28" s="1916"/>
      <c r="AO28" s="1921"/>
      <c r="AP28" s="1922">
        <f t="shared" si="0"/>
        <v>0</v>
      </c>
      <c r="AQ28" s="1775">
        <f t="shared" si="4"/>
        <v>0</v>
      </c>
      <c r="AR28" s="1775">
        <f t="shared" si="1"/>
        <v>0</v>
      </c>
      <c r="AS28" s="1775">
        <f t="shared" si="2"/>
        <v>0</v>
      </c>
      <c r="AT28" s="1775">
        <f t="shared" si="3"/>
        <v>0</v>
      </c>
      <c r="AV28" s="1777"/>
    </row>
    <row r="29" spans="2:49" ht="80.5" hidden="1" customHeight="1" thickTop="1" x14ac:dyDescent="0.6">
      <c r="B29" s="1958">
        <v>7</v>
      </c>
      <c r="C29" s="1959" t="s">
        <v>2695</v>
      </c>
      <c r="D29" s="1960" t="s">
        <v>2696</v>
      </c>
      <c r="E29" s="1961" t="s">
        <v>2697</v>
      </c>
      <c r="F29" s="1962">
        <v>150</v>
      </c>
      <c r="G29" s="1763" t="s">
        <v>2698</v>
      </c>
      <c r="H29" s="1963"/>
      <c r="I29" s="1964"/>
      <c r="J29" s="1766"/>
      <c r="K29" s="1765">
        <v>0</v>
      </c>
      <c r="L29" s="1765">
        <v>0</v>
      </c>
      <c r="M29" s="1765">
        <v>0</v>
      </c>
      <c r="N29" s="1764">
        <v>0</v>
      </c>
      <c r="O29" s="1765"/>
      <c r="P29" s="1772"/>
      <c r="Q29" s="1765"/>
      <c r="R29" s="1765"/>
      <c r="S29" s="1764"/>
      <c r="T29" s="1765"/>
      <c r="U29" s="1772"/>
      <c r="V29" s="1765"/>
      <c r="W29" s="1765"/>
      <c r="X29" s="1764"/>
      <c r="Y29" s="1765"/>
      <c r="Z29" s="2094"/>
      <c r="AA29" s="1767"/>
      <c r="AB29" s="1767"/>
      <c r="AC29" s="1768"/>
      <c r="AD29" s="1767"/>
      <c r="AE29" s="1767"/>
      <c r="AF29" s="1965">
        <v>0</v>
      </c>
      <c r="AG29" s="1966"/>
      <c r="AH29" s="1967"/>
      <c r="AI29" s="1967"/>
      <c r="AJ29" s="1968"/>
      <c r="AK29" s="1967"/>
      <c r="AL29" s="1968"/>
      <c r="AM29" s="1969"/>
      <c r="AN29" s="1970"/>
      <c r="AO29" s="1971"/>
      <c r="AP29" s="1972">
        <f t="shared" si="0"/>
        <v>0</v>
      </c>
      <c r="AQ29" s="1775">
        <f t="shared" si="4"/>
        <v>0</v>
      </c>
      <c r="AR29" s="1775">
        <f t="shared" si="1"/>
        <v>0</v>
      </c>
      <c r="AS29" s="1775">
        <f t="shared" si="2"/>
        <v>0</v>
      </c>
      <c r="AT29" s="1775">
        <f t="shared" si="3"/>
        <v>0</v>
      </c>
      <c r="AU29" s="1869"/>
      <c r="AV29" s="1777"/>
      <c r="AW29" s="1802"/>
    </row>
    <row r="30" spans="2:49" ht="80.5" hidden="1" customHeight="1" thickBot="1" x14ac:dyDescent="0.6">
      <c r="B30" s="1923"/>
      <c r="C30" s="1973"/>
      <c r="D30" s="1974"/>
      <c r="E30" s="1783"/>
      <c r="F30" s="1975"/>
      <c r="G30" s="1845" t="s">
        <v>2343</v>
      </c>
      <c r="H30" s="1976"/>
      <c r="I30" s="1847"/>
      <c r="J30" s="1989"/>
      <c r="K30" s="1990"/>
      <c r="L30" s="1847"/>
      <c r="M30" s="1978"/>
      <c r="N30" s="1979"/>
      <c r="O30" s="1978"/>
      <c r="P30" s="1985"/>
      <c r="Q30" s="1978"/>
      <c r="R30" s="1981"/>
      <c r="S30" s="1979"/>
      <c r="T30" s="1978"/>
      <c r="U30" s="1985"/>
      <c r="V30" s="1978"/>
      <c r="W30" s="1978"/>
      <c r="X30" s="1979"/>
      <c r="Y30" s="1982"/>
      <c r="Z30" s="1985"/>
      <c r="AA30" s="1978"/>
      <c r="AB30" s="1983"/>
      <c r="AC30" s="1979"/>
      <c r="AD30" s="1978"/>
      <c r="AE30" s="1978"/>
      <c r="AF30" s="1984"/>
      <c r="AG30" s="1979"/>
      <c r="AH30" s="1978"/>
      <c r="AI30" s="1978"/>
      <c r="AJ30" s="1985"/>
      <c r="AK30" s="1978"/>
      <c r="AL30" s="1985"/>
      <c r="AM30" s="1985"/>
      <c r="AN30" s="1978"/>
      <c r="AO30" s="1986"/>
      <c r="AP30" s="1987">
        <f t="shared" si="0"/>
        <v>0</v>
      </c>
      <c r="AQ30" s="1775">
        <f t="shared" si="4"/>
        <v>0</v>
      </c>
      <c r="AR30" s="1775">
        <f t="shared" si="1"/>
        <v>0</v>
      </c>
      <c r="AS30" s="1775">
        <f t="shared" si="2"/>
        <v>0</v>
      </c>
      <c r="AT30" s="1775">
        <f t="shared" si="3"/>
        <v>0</v>
      </c>
      <c r="AU30" s="1869"/>
      <c r="AV30" s="1777"/>
      <c r="AW30" s="1802"/>
    </row>
    <row r="31" spans="2:49" ht="80.5" hidden="1" customHeight="1" x14ac:dyDescent="0.6">
      <c r="B31" s="1923"/>
      <c r="C31" s="1973"/>
      <c r="D31" s="1974"/>
      <c r="E31" s="1783"/>
      <c r="F31" s="1975"/>
      <c r="G31" s="1988" t="s">
        <v>2699</v>
      </c>
      <c r="H31" s="1963"/>
      <c r="I31" s="1964"/>
      <c r="J31" s="1766"/>
      <c r="K31" s="1765"/>
      <c r="L31" s="1765"/>
      <c r="M31" s="1765"/>
      <c r="N31" s="1764"/>
      <c r="O31" s="1765"/>
      <c r="P31" s="1772"/>
      <c r="Q31" s="1765"/>
      <c r="R31" s="1765"/>
      <c r="S31" s="1764"/>
      <c r="T31" s="1765"/>
      <c r="U31" s="1772"/>
      <c r="V31" s="1765"/>
      <c r="W31" s="1765"/>
      <c r="X31" s="1764"/>
      <c r="Y31" s="1765"/>
      <c r="Z31" s="2094"/>
      <c r="AA31" s="1767"/>
      <c r="AB31" s="1767"/>
      <c r="AC31" s="1768"/>
      <c r="AD31" s="1767"/>
      <c r="AE31" s="1767"/>
      <c r="AF31" s="1965"/>
      <c r="AG31" s="1966"/>
      <c r="AH31" s="1967"/>
      <c r="AI31" s="1967"/>
      <c r="AJ31" s="1968"/>
      <c r="AK31" s="1967"/>
      <c r="AL31" s="1968"/>
      <c r="AM31" s="1969"/>
      <c r="AN31" s="1970"/>
      <c r="AO31" s="1971"/>
      <c r="AP31" s="1972">
        <f t="shared" si="0"/>
        <v>0</v>
      </c>
      <c r="AQ31" s="1775">
        <f t="shared" si="4"/>
        <v>0</v>
      </c>
      <c r="AR31" s="1775">
        <f t="shared" si="1"/>
        <v>0</v>
      </c>
      <c r="AS31" s="1775">
        <f t="shared" si="2"/>
        <v>0</v>
      </c>
      <c r="AT31" s="1775">
        <f t="shared" si="3"/>
        <v>0</v>
      </c>
      <c r="AU31" s="1869"/>
      <c r="AV31" s="1777"/>
      <c r="AW31" s="1802"/>
    </row>
    <row r="32" spans="2:49" ht="80.5" hidden="1" customHeight="1" thickBot="1" x14ac:dyDescent="0.6">
      <c r="B32" s="1923"/>
      <c r="C32" s="1973"/>
      <c r="D32" s="1974"/>
      <c r="E32" s="1783"/>
      <c r="F32" s="1975"/>
      <c r="G32" s="1845" t="s">
        <v>2343</v>
      </c>
      <c r="H32" s="1846"/>
      <c r="I32" s="1847"/>
      <c r="J32" s="1989"/>
      <c r="K32" s="1847"/>
      <c r="L32" s="1990"/>
      <c r="M32" s="1978"/>
      <c r="N32" s="1979"/>
      <c r="O32" s="1978"/>
      <c r="P32" s="1985"/>
      <c r="Q32" s="1978"/>
      <c r="R32" s="1978"/>
      <c r="S32" s="1979"/>
      <c r="T32" s="1978"/>
      <c r="U32" s="1985"/>
      <c r="V32" s="1978"/>
      <c r="W32" s="1978"/>
      <c r="X32" s="1979"/>
      <c r="Y32" s="1982"/>
      <c r="Z32" s="1985"/>
      <c r="AA32" s="1978"/>
      <c r="AB32" s="1982"/>
      <c r="AC32" s="1979"/>
      <c r="AD32" s="1978"/>
      <c r="AE32" s="1978"/>
      <c r="AF32" s="1984"/>
      <c r="AG32" s="1979"/>
      <c r="AH32" s="1978"/>
      <c r="AI32" s="1978"/>
      <c r="AJ32" s="1985"/>
      <c r="AK32" s="1978"/>
      <c r="AL32" s="1985"/>
      <c r="AM32" s="1985"/>
      <c r="AN32" s="1978"/>
      <c r="AO32" s="1986"/>
      <c r="AP32" s="1987">
        <f t="shared" si="0"/>
        <v>0</v>
      </c>
      <c r="AQ32" s="1775">
        <f t="shared" si="4"/>
        <v>0</v>
      </c>
      <c r="AR32" s="1775">
        <f t="shared" si="1"/>
        <v>0</v>
      </c>
      <c r="AS32" s="1775">
        <f t="shared" si="2"/>
        <v>0</v>
      </c>
      <c r="AT32" s="1775">
        <f t="shared" si="3"/>
        <v>0</v>
      </c>
      <c r="AU32" s="1869"/>
      <c r="AV32" s="1777"/>
      <c r="AW32" s="1802"/>
    </row>
    <row r="33" spans="2:49" ht="80.5" customHeight="1" thickBot="1" x14ac:dyDescent="0.6">
      <c r="B33" s="1923"/>
      <c r="C33" s="1973"/>
      <c r="D33" s="1974"/>
      <c r="E33" s="1783"/>
      <c r="F33" s="1975"/>
      <c r="G33" s="1763" t="s">
        <v>2700</v>
      </c>
      <c r="H33" s="1963"/>
      <c r="I33" s="1964"/>
      <c r="J33" s="1766"/>
      <c r="K33" s="1765">
        <v>31</v>
      </c>
      <c r="L33" s="1765">
        <v>30</v>
      </c>
      <c r="M33" s="1765">
        <v>32</v>
      </c>
      <c r="N33" s="1764">
        <v>31</v>
      </c>
      <c r="O33" s="1765">
        <v>31</v>
      </c>
      <c r="P33" s="1772">
        <v>0</v>
      </c>
      <c r="Q33" s="1765">
        <v>31</v>
      </c>
      <c r="R33" s="1765">
        <v>46</v>
      </c>
      <c r="S33" s="1764">
        <v>47</v>
      </c>
      <c r="T33" s="1765">
        <v>46</v>
      </c>
      <c r="U33" s="1772">
        <v>31</v>
      </c>
      <c r="V33" s="1765">
        <v>16</v>
      </c>
      <c r="W33" s="1765">
        <v>15</v>
      </c>
      <c r="X33" s="1764">
        <v>32</v>
      </c>
      <c r="Y33" s="1765">
        <v>30</v>
      </c>
      <c r="Z33" s="2094">
        <v>32</v>
      </c>
      <c r="AA33" s="1767">
        <v>30</v>
      </c>
      <c r="AB33" s="1767">
        <v>32</v>
      </c>
      <c r="AC33" s="1768">
        <v>30</v>
      </c>
      <c r="AD33" s="1767">
        <v>15</v>
      </c>
      <c r="AE33" s="1767">
        <v>13</v>
      </c>
      <c r="AF33" s="1965">
        <v>0</v>
      </c>
      <c r="AG33" s="1966"/>
      <c r="AH33" s="1967"/>
      <c r="AI33" s="1967"/>
      <c r="AJ33" s="1968"/>
      <c r="AK33" s="1967"/>
      <c r="AL33" s="1968"/>
      <c r="AM33" s="1969"/>
      <c r="AN33" s="1970"/>
      <c r="AO33" s="1971"/>
      <c r="AP33" s="1972">
        <f t="shared" si="0"/>
        <v>601</v>
      </c>
      <c r="AQ33" s="1775">
        <f t="shared" si="4"/>
        <v>601</v>
      </c>
      <c r="AR33" s="1775">
        <f t="shared" si="1"/>
        <v>0</v>
      </c>
      <c r="AS33" s="1775">
        <f t="shared" si="2"/>
        <v>58</v>
      </c>
      <c r="AT33" s="1775">
        <f t="shared" si="3"/>
        <v>543</v>
      </c>
      <c r="AU33" s="1869"/>
      <c r="AV33" s="1777"/>
      <c r="AW33" s="1802"/>
    </row>
    <row r="34" spans="2:49" ht="80.5" customHeight="1" thickBot="1" x14ac:dyDescent="0.6">
      <c r="B34" s="1923"/>
      <c r="C34" s="1973"/>
      <c r="D34" s="1974"/>
      <c r="E34" s="1783"/>
      <c r="F34" s="1975"/>
      <c r="G34" s="1845" t="s">
        <v>2343</v>
      </c>
      <c r="H34" s="1846">
        <v>31</v>
      </c>
      <c r="I34" s="1847">
        <v>30</v>
      </c>
      <c r="J34" s="2109">
        <v>32</v>
      </c>
      <c r="K34" s="1847">
        <v>31</v>
      </c>
      <c r="L34" s="1847"/>
      <c r="M34" s="1847"/>
      <c r="N34" s="1991"/>
      <c r="O34" s="1992">
        <v>46</v>
      </c>
      <c r="P34" s="1985">
        <v>47</v>
      </c>
      <c r="Q34" s="1978">
        <v>46</v>
      </c>
      <c r="R34" s="1978">
        <v>31</v>
      </c>
      <c r="S34" s="1979">
        <v>16</v>
      </c>
      <c r="T34" s="1979">
        <v>15</v>
      </c>
      <c r="U34" s="1985">
        <v>32</v>
      </c>
      <c r="V34" s="1978">
        <v>30</v>
      </c>
      <c r="W34" s="1978">
        <v>32</v>
      </c>
      <c r="X34" s="1979">
        <v>30</v>
      </c>
      <c r="Y34" s="1979">
        <v>32</v>
      </c>
      <c r="Z34" s="2110">
        <v>30</v>
      </c>
      <c r="AA34" s="1984">
        <v>15</v>
      </c>
      <c r="AB34" s="1979">
        <v>13</v>
      </c>
      <c r="AC34" s="1998">
        <v>0</v>
      </c>
      <c r="AD34" s="1979"/>
      <c r="AE34" s="1978"/>
      <c r="AF34" s="1984"/>
      <c r="AG34" s="1979"/>
      <c r="AH34" s="1978"/>
      <c r="AI34" s="1978"/>
      <c r="AJ34" s="1985"/>
      <c r="AK34" s="1978"/>
      <c r="AL34" s="1985"/>
      <c r="AM34" s="1985"/>
      <c r="AN34" s="1978"/>
      <c r="AO34" s="1986"/>
      <c r="AP34" s="1987">
        <f t="shared" si="0"/>
        <v>539</v>
      </c>
      <c r="AQ34" s="1775">
        <f t="shared" si="4"/>
        <v>446</v>
      </c>
      <c r="AR34" s="1775">
        <f t="shared" si="1"/>
        <v>93</v>
      </c>
      <c r="AS34" s="1775">
        <f t="shared" si="2"/>
        <v>0</v>
      </c>
      <c r="AT34" s="1775">
        <f t="shared" si="3"/>
        <v>446</v>
      </c>
      <c r="AU34" s="1869"/>
      <c r="AV34" s="1777"/>
      <c r="AW34" s="1802"/>
    </row>
    <row r="35" spans="2:49" ht="80.5" customHeight="1" thickBot="1" x14ac:dyDescent="0.6">
      <c r="B35" s="1923"/>
      <c r="C35" s="1973"/>
      <c r="D35" s="1974"/>
      <c r="E35" s="1783"/>
      <c r="F35" s="1975"/>
      <c r="G35" s="1997" t="s">
        <v>504</v>
      </c>
      <c r="H35" s="1963"/>
      <c r="I35" s="1964"/>
      <c r="J35" s="1766"/>
      <c r="K35" s="1765">
        <v>0</v>
      </c>
      <c r="L35" s="1765">
        <v>0</v>
      </c>
      <c r="M35" s="1765">
        <v>0</v>
      </c>
      <c r="N35" s="1764">
        <v>0</v>
      </c>
      <c r="O35" s="1765">
        <v>0</v>
      </c>
      <c r="P35" s="1772">
        <v>0</v>
      </c>
      <c r="Q35" s="1765">
        <v>0</v>
      </c>
      <c r="R35" s="1765">
        <v>0</v>
      </c>
      <c r="S35" s="1764">
        <v>15</v>
      </c>
      <c r="T35" s="1765">
        <v>15</v>
      </c>
      <c r="U35" s="1772">
        <v>0</v>
      </c>
      <c r="V35" s="1765">
        <v>0</v>
      </c>
      <c r="W35" s="1765">
        <v>0</v>
      </c>
      <c r="X35" s="1764">
        <v>0</v>
      </c>
      <c r="Y35" s="1765">
        <v>0</v>
      </c>
      <c r="Z35" s="2094">
        <v>0</v>
      </c>
      <c r="AA35" s="1767">
        <v>0</v>
      </c>
      <c r="AB35" s="1767">
        <v>0</v>
      </c>
      <c r="AC35" s="1768">
        <v>15</v>
      </c>
      <c r="AD35" s="1767">
        <v>15</v>
      </c>
      <c r="AE35" s="1767">
        <v>0</v>
      </c>
      <c r="AF35" s="1965">
        <v>0</v>
      </c>
      <c r="AG35" s="1966"/>
      <c r="AH35" s="1967"/>
      <c r="AI35" s="1967"/>
      <c r="AJ35" s="1968"/>
      <c r="AK35" s="1967"/>
      <c r="AL35" s="1968"/>
      <c r="AM35" s="1969"/>
      <c r="AN35" s="1970"/>
      <c r="AO35" s="1971"/>
      <c r="AP35" s="1972">
        <f t="shared" ref="AP35:AP36" si="5">SUM(H35:AM35)</f>
        <v>60</v>
      </c>
      <c r="AQ35" s="1775">
        <f t="shared" si="4"/>
        <v>60</v>
      </c>
      <c r="AR35" s="1775">
        <f t="shared" si="1"/>
        <v>0</v>
      </c>
      <c r="AS35" s="1775">
        <f t="shared" si="2"/>
        <v>30</v>
      </c>
      <c r="AT35" s="1775">
        <f t="shared" si="3"/>
        <v>30</v>
      </c>
      <c r="AU35" s="1869"/>
      <c r="AV35" s="1777"/>
      <c r="AW35" s="1802"/>
    </row>
    <row r="36" spans="2:49" ht="80.5" customHeight="1" thickBot="1" x14ac:dyDescent="0.6">
      <c r="B36" s="1923"/>
      <c r="C36" s="1973"/>
      <c r="D36" s="1974"/>
      <c r="E36" s="1783"/>
      <c r="F36" s="1975"/>
      <c r="G36" s="1845" t="s">
        <v>2343</v>
      </c>
      <c r="H36" s="1846"/>
      <c r="I36" s="1847"/>
      <c r="J36" s="2109"/>
      <c r="K36" s="1847"/>
      <c r="L36" s="1847"/>
      <c r="M36" s="1847"/>
      <c r="N36" s="1991"/>
      <c r="O36" s="1992">
        <v>15</v>
      </c>
      <c r="P36" s="1985"/>
      <c r="Q36" s="1978">
        <v>15</v>
      </c>
      <c r="R36" s="1978"/>
      <c r="S36" s="1979"/>
      <c r="T36" s="1979"/>
      <c r="U36" s="1985"/>
      <c r="V36" s="1978"/>
      <c r="W36" s="1978"/>
      <c r="X36" s="1979"/>
      <c r="Y36" s="1979"/>
      <c r="Z36" s="2110">
        <v>15</v>
      </c>
      <c r="AA36" s="1984">
        <v>15</v>
      </c>
      <c r="AB36" s="1979"/>
      <c r="AC36" s="1998"/>
      <c r="AD36" s="1979"/>
      <c r="AE36" s="1978"/>
      <c r="AF36" s="1984"/>
      <c r="AG36" s="1979"/>
      <c r="AH36" s="1978"/>
      <c r="AI36" s="1978"/>
      <c r="AJ36" s="1985"/>
      <c r="AK36" s="1978"/>
      <c r="AL36" s="1985"/>
      <c r="AM36" s="1985"/>
      <c r="AN36" s="1978"/>
      <c r="AO36" s="1986"/>
      <c r="AP36" s="1987">
        <f t="shared" si="5"/>
        <v>60</v>
      </c>
      <c r="AQ36" s="1775">
        <f t="shared" si="4"/>
        <v>60</v>
      </c>
      <c r="AR36" s="1775">
        <f t="shared" si="1"/>
        <v>0</v>
      </c>
      <c r="AS36" s="1775">
        <f t="shared" si="2"/>
        <v>0</v>
      </c>
      <c r="AT36" s="1775">
        <f t="shared" si="3"/>
        <v>60</v>
      </c>
      <c r="AU36" s="1869"/>
      <c r="AV36" s="1777"/>
      <c r="AW36" s="1802"/>
    </row>
    <row r="37" spans="2:49" ht="80.150000000000006" customHeight="1" thickBot="1" x14ac:dyDescent="0.6">
      <c r="B37" s="1999"/>
      <c r="C37" s="2000"/>
      <c r="D37" s="2001"/>
      <c r="E37" s="1839"/>
      <c r="F37" s="2002"/>
      <c r="G37" s="1841" t="s">
        <v>2682</v>
      </c>
      <c r="H37" s="1854"/>
      <c r="I37" s="1855"/>
      <c r="J37" s="1856"/>
      <c r="K37" s="1855"/>
      <c r="L37" s="2003"/>
      <c r="M37" s="2003"/>
      <c r="N37" s="2004"/>
      <c r="O37" s="2003"/>
      <c r="P37" s="2008"/>
      <c r="Q37" s="2003"/>
      <c r="R37" s="2003"/>
      <c r="S37" s="2004"/>
      <c r="T37" s="2003"/>
      <c r="U37" s="2008"/>
      <c r="V37" s="2003"/>
      <c r="W37" s="2003"/>
      <c r="X37" s="2006"/>
      <c r="Y37" s="2003"/>
      <c r="Z37" s="2008"/>
      <c r="AA37" s="2003"/>
      <c r="AB37" s="2003"/>
      <c r="AC37" s="2004"/>
      <c r="AD37" s="2003"/>
      <c r="AE37" s="2003"/>
      <c r="AF37" s="2007"/>
      <c r="AG37" s="2004"/>
      <c r="AH37" s="2003"/>
      <c r="AI37" s="2003"/>
      <c r="AJ37" s="2008"/>
      <c r="AK37" s="2003"/>
      <c r="AL37" s="2008"/>
      <c r="AM37" s="2008"/>
      <c r="AN37" s="2003"/>
      <c r="AO37" s="2009"/>
      <c r="AP37" s="2010">
        <f t="shared" si="0"/>
        <v>0</v>
      </c>
      <c r="AQ37" s="1775">
        <f t="shared" si="4"/>
        <v>0</v>
      </c>
      <c r="AR37" s="1775">
        <f t="shared" si="1"/>
        <v>0</v>
      </c>
      <c r="AS37" s="1775">
        <f t="shared" si="2"/>
        <v>0</v>
      </c>
      <c r="AT37" s="1775">
        <f t="shared" si="3"/>
        <v>0</v>
      </c>
      <c r="AU37" s="1869"/>
      <c r="AV37" s="1777"/>
      <c r="AW37" s="1802"/>
    </row>
    <row r="38" spans="2:49" ht="80.5" hidden="1" customHeight="1" x14ac:dyDescent="0.6">
      <c r="B38" s="2011">
        <v>7</v>
      </c>
      <c r="C38" s="2012" t="s">
        <v>2695</v>
      </c>
      <c r="D38" s="2013" t="s">
        <v>2696</v>
      </c>
      <c r="E38" s="1827" t="s">
        <v>2697</v>
      </c>
      <c r="F38" s="2014">
        <v>180</v>
      </c>
      <c r="G38" s="1763" t="s">
        <v>2342</v>
      </c>
      <c r="H38" s="1963"/>
      <c r="I38" s="1964"/>
      <c r="J38" s="1766"/>
      <c r="K38" s="1765"/>
      <c r="L38" s="1765"/>
      <c r="M38" s="1765"/>
      <c r="N38" s="1764"/>
      <c r="O38" s="1765"/>
      <c r="P38" s="1772"/>
      <c r="Q38" s="1765"/>
      <c r="R38" s="1765"/>
      <c r="S38" s="1764"/>
      <c r="T38" s="1765"/>
      <c r="U38" s="1772"/>
      <c r="V38" s="1765"/>
      <c r="W38" s="1765"/>
      <c r="X38" s="1764"/>
      <c r="Y38" s="1765"/>
      <c r="Z38" s="2094"/>
      <c r="AA38" s="1767"/>
      <c r="AB38" s="1767"/>
      <c r="AC38" s="1768"/>
      <c r="AD38" s="1767"/>
      <c r="AE38" s="1767"/>
      <c r="AF38" s="1965"/>
      <c r="AG38" s="1966"/>
      <c r="AH38" s="1967"/>
      <c r="AI38" s="1967"/>
      <c r="AJ38" s="1968"/>
      <c r="AK38" s="1967"/>
      <c r="AL38" s="1968"/>
      <c r="AM38" s="1969"/>
      <c r="AN38" s="1970"/>
      <c r="AO38" s="1971"/>
      <c r="AP38" s="1972">
        <f t="shared" si="0"/>
        <v>0</v>
      </c>
      <c r="AQ38" s="1775">
        <f t="shared" si="4"/>
        <v>0</v>
      </c>
      <c r="AR38" s="1775">
        <f t="shared" si="1"/>
        <v>0</v>
      </c>
      <c r="AS38" s="1775">
        <f t="shared" si="2"/>
        <v>0</v>
      </c>
      <c r="AT38" s="1775">
        <f t="shared" si="3"/>
        <v>0</v>
      </c>
      <c r="AU38" s="1869"/>
      <c r="AV38" s="1777"/>
      <c r="AW38" s="1802"/>
    </row>
    <row r="39" spans="2:49" ht="80.5" hidden="1" customHeight="1" x14ac:dyDescent="0.6">
      <c r="B39" s="1923"/>
      <c r="C39" s="1973"/>
      <c r="D39" s="1974"/>
      <c r="E39" s="1783"/>
      <c r="F39" s="1975"/>
      <c r="G39" s="1845" t="s">
        <v>2343</v>
      </c>
      <c r="H39" s="1846"/>
      <c r="I39" s="1847"/>
      <c r="J39" s="1989"/>
      <c r="K39" s="1847"/>
      <c r="L39" s="1847"/>
      <c r="M39" s="1978"/>
      <c r="N39" s="1979"/>
      <c r="O39" s="1978"/>
      <c r="P39" s="1985"/>
      <c r="Q39" s="1978"/>
      <c r="R39" s="1978"/>
      <c r="S39" s="1979"/>
      <c r="T39" s="1978"/>
      <c r="U39" s="1985"/>
      <c r="V39" s="1978"/>
      <c r="W39" s="1978"/>
      <c r="X39" s="1979"/>
      <c r="Y39" s="1982"/>
      <c r="Z39" s="1985"/>
      <c r="AA39" s="1978"/>
      <c r="AB39" s="1982"/>
      <c r="AC39" s="1979"/>
      <c r="AD39" s="1978"/>
      <c r="AE39" s="1978"/>
      <c r="AF39" s="1984"/>
      <c r="AG39" s="1979"/>
      <c r="AH39" s="1978"/>
      <c r="AI39" s="1978"/>
      <c r="AJ39" s="1985"/>
      <c r="AK39" s="1978"/>
      <c r="AL39" s="1985"/>
      <c r="AM39" s="1985"/>
      <c r="AN39" s="1978"/>
      <c r="AO39" s="1986"/>
      <c r="AP39" s="1987">
        <f t="shared" si="0"/>
        <v>0</v>
      </c>
      <c r="AQ39" s="1775">
        <f t="shared" si="4"/>
        <v>0</v>
      </c>
      <c r="AR39" s="1775">
        <f t="shared" si="1"/>
        <v>0</v>
      </c>
      <c r="AS39" s="1775">
        <f t="shared" si="2"/>
        <v>0</v>
      </c>
      <c r="AT39" s="1775">
        <f t="shared" si="3"/>
        <v>0</v>
      </c>
      <c r="AU39" s="1869"/>
      <c r="AV39" s="1777"/>
      <c r="AW39" s="1802"/>
    </row>
    <row r="40" spans="2:49" ht="80.150000000000006" hidden="1" customHeight="1" thickBot="1" x14ac:dyDescent="0.6">
      <c r="B40" s="1923"/>
      <c r="C40" s="2015"/>
      <c r="D40" s="2016"/>
      <c r="E40" s="1840"/>
      <c r="F40" s="2017"/>
      <c r="G40" s="1841" t="s">
        <v>2682</v>
      </c>
      <c r="H40" s="1854"/>
      <c r="I40" s="1855"/>
      <c r="J40" s="1856"/>
      <c r="K40" s="1855"/>
      <c r="L40" s="2003"/>
      <c r="M40" s="2003"/>
      <c r="N40" s="2004"/>
      <c r="O40" s="2003"/>
      <c r="P40" s="2008"/>
      <c r="Q40" s="2003"/>
      <c r="R40" s="2003"/>
      <c r="S40" s="2004"/>
      <c r="T40" s="2003"/>
      <c r="U40" s="2008"/>
      <c r="V40" s="2003"/>
      <c r="W40" s="2003"/>
      <c r="X40" s="2006"/>
      <c r="Y40" s="2003"/>
      <c r="Z40" s="2008"/>
      <c r="AA40" s="2003"/>
      <c r="AB40" s="2003"/>
      <c r="AC40" s="2004"/>
      <c r="AD40" s="2003"/>
      <c r="AE40" s="2003"/>
      <c r="AF40" s="2007"/>
      <c r="AG40" s="2004"/>
      <c r="AH40" s="2003"/>
      <c r="AI40" s="2003"/>
      <c r="AJ40" s="2008"/>
      <c r="AK40" s="2003"/>
      <c r="AL40" s="2008"/>
      <c r="AM40" s="2008"/>
      <c r="AN40" s="2003"/>
      <c r="AO40" s="2009"/>
      <c r="AP40" s="2010">
        <f t="shared" si="0"/>
        <v>0</v>
      </c>
      <c r="AQ40" s="1775">
        <f t="shared" si="4"/>
        <v>0</v>
      </c>
      <c r="AR40" s="1775">
        <f t="shared" si="1"/>
        <v>0</v>
      </c>
      <c r="AS40" s="1775">
        <f t="shared" si="2"/>
        <v>0</v>
      </c>
      <c r="AT40" s="1775">
        <f t="shared" si="3"/>
        <v>0</v>
      </c>
      <c r="AU40" s="1869"/>
      <c r="AV40" s="1777"/>
      <c r="AW40" s="1802"/>
    </row>
    <row r="41" spans="2:49" ht="80.5" customHeight="1" thickBot="1" x14ac:dyDescent="0.6">
      <c r="B41" s="2011">
        <v>7</v>
      </c>
      <c r="C41" s="2012" t="s">
        <v>2695</v>
      </c>
      <c r="D41" s="2013" t="s">
        <v>2701</v>
      </c>
      <c r="E41" s="1827" t="s">
        <v>2697</v>
      </c>
      <c r="F41" s="2014">
        <v>150</v>
      </c>
      <c r="G41" s="1763" t="s">
        <v>2342</v>
      </c>
      <c r="H41" s="1963"/>
      <c r="I41" s="1964"/>
      <c r="J41" s="1766">
        <v>30</v>
      </c>
      <c r="K41" s="1765">
        <v>50</v>
      </c>
      <c r="L41" s="1765">
        <v>50</v>
      </c>
      <c r="M41" s="1765">
        <v>50</v>
      </c>
      <c r="N41" s="1764">
        <v>50</v>
      </c>
      <c r="O41" s="1765">
        <v>50</v>
      </c>
      <c r="P41" s="1772">
        <v>50</v>
      </c>
      <c r="Q41" s="1765">
        <v>50</v>
      </c>
      <c r="R41" s="1765">
        <v>50</v>
      </c>
      <c r="S41" s="1764">
        <v>50</v>
      </c>
      <c r="T41" s="1765">
        <v>50</v>
      </c>
      <c r="U41" s="1772">
        <v>50</v>
      </c>
      <c r="V41" s="1765">
        <v>50</v>
      </c>
      <c r="W41" s="1765">
        <v>50</v>
      </c>
      <c r="X41" s="1764">
        <v>50</v>
      </c>
      <c r="Y41" s="1765">
        <v>50</v>
      </c>
      <c r="Z41" s="2094">
        <v>50</v>
      </c>
      <c r="AA41" s="1767">
        <v>50</v>
      </c>
      <c r="AB41" s="1767">
        <v>50</v>
      </c>
      <c r="AC41" s="1768">
        <v>50</v>
      </c>
      <c r="AD41" s="1767">
        <v>50</v>
      </c>
      <c r="AE41" s="1767">
        <v>50</v>
      </c>
      <c r="AF41" s="1965">
        <v>50</v>
      </c>
      <c r="AG41" s="1966"/>
      <c r="AH41" s="1967"/>
      <c r="AI41" s="1967"/>
      <c r="AJ41" s="1968"/>
      <c r="AK41" s="1967"/>
      <c r="AL41" s="1968"/>
      <c r="AM41" s="1969"/>
      <c r="AN41" s="1970"/>
      <c r="AO41" s="1971"/>
      <c r="AP41" s="1972">
        <f t="shared" si="0"/>
        <v>1130</v>
      </c>
      <c r="AQ41" s="1775">
        <f t="shared" si="4"/>
        <v>1100</v>
      </c>
      <c r="AR41" s="1775">
        <f t="shared" si="1"/>
        <v>30</v>
      </c>
      <c r="AS41" s="1775">
        <f t="shared" si="2"/>
        <v>200</v>
      </c>
      <c r="AT41" s="1775">
        <f t="shared" si="3"/>
        <v>900</v>
      </c>
      <c r="AU41" s="1869"/>
      <c r="AV41" s="1777"/>
      <c r="AW41" s="1802"/>
    </row>
    <row r="42" spans="2:49" ht="80.5" customHeight="1" thickBot="1" x14ac:dyDescent="0.6">
      <c r="B42" s="1923"/>
      <c r="C42" s="1973"/>
      <c r="D42" s="1974"/>
      <c r="E42" s="1783"/>
      <c r="F42" s="1975"/>
      <c r="G42" s="1845" t="s">
        <v>2343</v>
      </c>
      <c r="H42" s="1846">
        <v>30</v>
      </c>
      <c r="I42" s="1847"/>
      <c r="J42" s="1847">
        <v>75</v>
      </c>
      <c r="K42" s="1847">
        <v>25</v>
      </c>
      <c r="L42" s="1847"/>
      <c r="M42" s="1978">
        <v>50</v>
      </c>
      <c r="N42" s="1979">
        <v>50</v>
      </c>
      <c r="O42" s="1978">
        <v>50</v>
      </c>
      <c r="P42" s="1985">
        <v>50</v>
      </c>
      <c r="Q42" s="1978">
        <v>50</v>
      </c>
      <c r="R42" s="1978">
        <v>50</v>
      </c>
      <c r="S42" s="1979">
        <v>50</v>
      </c>
      <c r="T42" s="1978">
        <v>50</v>
      </c>
      <c r="U42" s="1985">
        <v>50</v>
      </c>
      <c r="V42" s="1978">
        <v>50</v>
      </c>
      <c r="W42" s="1978">
        <v>50</v>
      </c>
      <c r="X42" s="1979">
        <v>50</v>
      </c>
      <c r="Y42" s="1982">
        <v>50</v>
      </c>
      <c r="Z42" s="2111">
        <v>50</v>
      </c>
      <c r="AA42" s="1978">
        <v>50</v>
      </c>
      <c r="AB42" s="1982">
        <v>50</v>
      </c>
      <c r="AC42" s="1979">
        <v>50</v>
      </c>
      <c r="AD42" s="1978">
        <v>50</v>
      </c>
      <c r="AE42" s="1978">
        <v>50</v>
      </c>
      <c r="AF42" s="1984"/>
      <c r="AG42" s="1979"/>
      <c r="AH42" s="1978"/>
      <c r="AI42" s="1978"/>
      <c r="AJ42" s="1985"/>
      <c r="AK42" s="1978"/>
      <c r="AL42" s="1985"/>
      <c r="AM42" s="1985"/>
      <c r="AN42" s="1978"/>
      <c r="AO42" s="1986"/>
      <c r="AP42" s="1987">
        <f t="shared" si="0"/>
        <v>1080</v>
      </c>
      <c r="AQ42" s="1775">
        <f t="shared" si="4"/>
        <v>975</v>
      </c>
      <c r="AR42" s="1775">
        <f t="shared" si="1"/>
        <v>105</v>
      </c>
      <c r="AS42" s="1775">
        <f t="shared" si="2"/>
        <v>150</v>
      </c>
      <c r="AT42" s="1775">
        <f t="shared" si="3"/>
        <v>825</v>
      </c>
      <c r="AU42" s="1869"/>
      <c r="AV42" s="1777"/>
      <c r="AW42" s="1802"/>
    </row>
    <row r="43" spans="2:49" ht="80.150000000000006" customHeight="1" thickBot="1" x14ac:dyDescent="0.6">
      <c r="B43" s="1923"/>
      <c r="C43" s="2015"/>
      <c r="D43" s="2016"/>
      <c r="E43" s="1840"/>
      <c r="F43" s="2017"/>
      <c r="G43" s="1841" t="s">
        <v>2682</v>
      </c>
      <c r="H43" s="1854"/>
      <c r="I43" s="1855"/>
      <c r="J43" s="1856"/>
      <c r="K43" s="1855"/>
      <c r="L43" s="2003"/>
      <c r="M43" s="2003"/>
      <c r="N43" s="2004"/>
      <c r="O43" s="2003"/>
      <c r="P43" s="2008"/>
      <c r="Q43" s="2003"/>
      <c r="R43" s="2003"/>
      <c r="S43" s="2004"/>
      <c r="T43" s="2003"/>
      <c r="U43" s="2008"/>
      <c r="V43" s="2003"/>
      <c r="W43" s="2003"/>
      <c r="X43" s="2006"/>
      <c r="Y43" s="2003"/>
      <c r="Z43" s="2008"/>
      <c r="AA43" s="2003"/>
      <c r="AB43" s="2003"/>
      <c r="AC43" s="2004"/>
      <c r="AD43" s="2003"/>
      <c r="AE43" s="2003"/>
      <c r="AF43" s="2007"/>
      <c r="AG43" s="2004"/>
      <c r="AH43" s="2003"/>
      <c r="AI43" s="2003"/>
      <c r="AJ43" s="2008"/>
      <c r="AK43" s="2003"/>
      <c r="AL43" s="2008"/>
      <c r="AM43" s="2008"/>
      <c r="AN43" s="2003"/>
      <c r="AO43" s="2009"/>
      <c r="AP43" s="2010">
        <f t="shared" si="0"/>
        <v>0</v>
      </c>
      <c r="AQ43" s="1775">
        <f t="shared" si="4"/>
        <v>0</v>
      </c>
      <c r="AR43" s="1775">
        <f t="shared" si="1"/>
        <v>0</v>
      </c>
      <c r="AS43" s="1775">
        <f t="shared" si="2"/>
        <v>0</v>
      </c>
      <c r="AT43" s="1775">
        <f t="shared" si="3"/>
        <v>0</v>
      </c>
      <c r="AU43" s="1869"/>
      <c r="AV43" s="1777"/>
      <c r="AW43" s="1802"/>
    </row>
    <row r="44" spans="2:49" ht="80.5" customHeight="1" thickBot="1" x14ac:dyDescent="0.6">
      <c r="B44" s="2011">
        <v>8</v>
      </c>
      <c r="C44" s="2012" t="s">
        <v>532</v>
      </c>
      <c r="D44" s="2013" t="s">
        <v>2702</v>
      </c>
      <c r="E44" s="1827" t="s">
        <v>2697</v>
      </c>
      <c r="F44" s="2014">
        <v>150</v>
      </c>
      <c r="G44" s="1763" t="s">
        <v>2342</v>
      </c>
      <c r="H44" s="2020"/>
      <c r="I44" s="2026"/>
      <c r="J44" s="1766">
        <v>67</v>
      </c>
      <c r="K44" s="1765">
        <v>63</v>
      </c>
      <c r="L44" s="1767">
        <v>63</v>
      </c>
      <c r="M44" s="1767">
        <v>63</v>
      </c>
      <c r="N44" s="1768">
        <v>63</v>
      </c>
      <c r="O44" s="1767">
        <v>63</v>
      </c>
      <c r="P44" s="2094">
        <v>63</v>
      </c>
      <c r="Q44" s="1767">
        <v>63</v>
      </c>
      <c r="R44" s="1767">
        <v>63</v>
      </c>
      <c r="S44" s="1768">
        <v>63</v>
      </c>
      <c r="T44" s="1767">
        <v>63</v>
      </c>
      <c r="U44" s="2094">
        <v>64</v>
      </c>
      <c r="V44" s="1767">
        <v>63</v>
      </c>
      <c r="W44" s="1767">
        <v>63</v>
      </c>
      <c r="X44" s="1768">
        <v>63</v>
      </c>
      <c r="Y44" s="1767">
        <v>63</v>
      </c>
      <c r="Z44" s="2094">
        <v>63</v>
      </c>
      <c r="AA44" s="1767">
        <v>63</v>
      </c>
      <c r="AB44" s="1767">
        <v>63</v>
      </c>
      <c r="AC44" s="1768">
        <v>65</v>
      </c>
      <c r="AD44" s="1767">
        <v>65</v>
      </c>
      <c r="AE44" s="1767">
        <v>55</v>
      </c>
      <c r="AF44" s="1965">
        <v>69</v>
      </c>
      <c r="AG44" s="1966"/>
      <c r="AH44" s="1967"/>
      <c r="AI44" s="1967"/>
      <c r="AJ44" s="1968"/>
      <c r="AK44" s="1967"/>
      <c r="AL44" s="1968"/>
      <c r="AM44" s="1969"/>
      <c r="AN44" s="1970"/>
      <c r="AO44" s="1971"/>
      <c r="AP44" s="1972">
        <f t="shared" si="0"/>
        <v>1456</v>
      </c>
      <c r="AQ44" s="1775">
        <f t="shared" si="4"/>
        <v>1389</v>
      </c>
      <c r="AR44" s="1775">
        <f t="shared" si="1"/>
        <v>67</v>
      </c>
      <c r="AS44" s="1775">
        <f t="shared" si="2"/>
        <v>254</v>
      </c>
      <c r="AT44" s="1775">
        <f t="shared" si="3"/>
        <v>1135</v>
      </c>
      <c r="AU44" s="1869"/>
      <c r="AV44" s="1777"/>
      <c r="AW44" s="1802"/>
    </row>
    <row r="45" spans="2:49" ht="80.5" customHeight="1" thickBot="1" x14ac:dyDescent="0.6">
      <c r="B45" s="1923"/>
      <c r="C45" s="1973"/>
      <c r="D45" s="1974"/>
      <c r="E45" s="1783"/>
      <c r="F45" s="1975"/>
      <c r="G45" s="1845" t="s">
        <v>2343</v>
      </c>
      <c r="H45" s="1846">
        <v>67</v>
      </c>
      <c r="I45" s="1846"/>
      <c r="J45" s="2112">
        <v>63</v>
      </c>
      <c r="K45" s="1929">
        <v>63</v>
      </c>
      <c r="L45" s="1847">
        <v>63</v>
      </c>
      <c r="M45" s="1978">
        <v>63</v>
      </c>
      <c r="N45" s="1979">
        <v>63</v>
      </c>
      <c r="O45" s="1978">
        <v>63</v>
      </c>
      <c r="P45" s="1985">
        <v>63</v>
      </c>
      <c r="Q45" s="2022">
        <v>63</v>
      </c>
      <c r="R45" s="2022">
        <v>63</v>
      </c>
      <c r="S45" s="2019">
        <v>63</v>
      </c>
      <c r="T45" s="2022">
        <v>64</v>
      </c>
      <c r="U45" s="2111">
        <v>63</v>
      </c>
      <c r="V45" s="1978">
        <v>63</v>
      </c>
      <c r="W45" s="2022">
        <v>63</v>
      </c>
      <c r="X45" s="2019">
        <v>63</v>
      </c>
      <c r="Y45" s="1982">
        <v>63</v>
      </c>
      <c r="Z45" s="2113">
        <v>68</v>
      </c>
      <c r="AA45" s="2022">
        <v>63</v>
      </c>
      <c r="AB45" s="2024">
        <v>65</v>
      </c>
      <c r="AC45" s="1979">
        <v>65</v>
      </c>
      <c r="AD45" s="1978">
        <v>55</v>
      </c>
      <c r="AE45" s="1978">
        <v>69</v>
      </c>
      <c r="AF45" s="1984"/>
      <c r="AG45" s="1979"/>
      <c r="AH45" s="1978"/>
      <c r="AI45" s="1978"/>
      <c r="AJ45" s="1985"/>
      <c r="AK45" s="1978"/>
      <c r="AL45" s="1985"/>
      <c r="AM45" s="1985"/>
      <c r="AN45" s="1978"/>
      <c r="AO45" s="1986"/>
      <c r="AP45" s="1987">
        <f t="shared" si="0"/>
        <v>1461</v>
      </c>
      <c r="AQ45" s="1775">
        <f t="shared" si="4"/>
        <v>1331</v>
      </c>
      <c r="AR45" s="1775">
        <f t="shared" si="1"/>
        <v>130</v>
      </c>
      <c r="AS45" s="1775">
        <f t="shared" si="2"/>
        <v>189</v>
      </c>
      <c r="AT45" s="1775">
        <f t="shared" si="3"/>
        <v>1142</v>
      </c>
      <c r="AU45" s="1869"/>
      <c r="AV45" s="1777"/>
      <c r="AW45" s="1802"/>
    </row>
    <row r="46" spans="2:49" ht="80.5" customHeight="1" thickBot="1" x14ac:dyDescent="0.6">
      <c r="B46" s="1923"/>
      <c r="C46" s="2015"/>
      <c r="D46" s="2016"/>
      <c r="E46" s="1840"/>
      <c r="F46" s="2017"/>
      <c r="G46" s="1841" t="s">
        <v>2682</v>
      </c>
      <c r="H46" s="1854"/>
      <c r="I46" s="1855"/>
      <c r="J46" s="1856"/>
      <c r="K46" s="1855"/>
      <c r="L46" s="2003"/>
      <c r="M46" s="2003"/>
      <c r="N46" s="2004"/>
      <c r="O46" s="2003"/>
      <c r="P46" s="2008"/>
      <c r="Q46" s="2003"/>
      <c r="R46" s="2003"/>
      <c r="S46" s="2004"/>
      <c r="T46" s="2003"/>
      <c r="U46" s="2008"/>
      <c r="V46" s="2003"/>
      <c r="W46" s="2003"/>
      <c r="X46" s="2006"/>
      <c r="Y46" s="2003"/>
      <c r="Z46" s="2008"/>
      <c r="AA46" s="2003"/>
      <c r="AB46" s="2003"/>
      <c r="AC46" s="2004"/>
      <c r="AD46" s="2003"/>
      <c r="AE46" s="2025"/>
      <c r="AF46" s="2007"/>
      <c r="AG46" s="2004"/>
      <c r="AH46" s="2003"/>
      <c r="AI46" s="2003"/>
      <c r="AJ46" s="2008"/>
      <c r="AK46" s="2003"/>
      <c r="AL46" s="2008"/>
      <c r="AM46" s="2008"/>
      <c r="AN46" s="2003"/>
      <c r="AO46" s="2009"/>
      <c r="AP46" s="2010">
        <f t="shared" si="0"/>
        <v>0</v>
      </c>
      <c r="AQ46" s="1775">
        <f t="shared" si="4"/>
        <v>0</v>
      </c>
      <c r="AR46" s="1775">
        <f t="shared" si="1"/>
        <v>0</v>
      </c>
      <c r="AS46" s="1775">
        <f t="shared" si="2"/>
        <v>0</v>
      </c>
      <c r="AT46" s="1775">
        <f t="shared" si="3"/>
        <v>0</v>
      </c>
      <c r="AU46" s="1869"/>
      <c r="AV46" s="1777"/>
      <c r="AW46" s="1802"/>
    </row>
    <row r="47" spans="2:49" ht="80.5" customHeight="1" thickBot="1" x14ac:dyDescent="0.6">
      <c r="B47" s="2011">
        <v>9</v>
      </c>
      <c r="C47" s="2012" t="s">
        <v>2695</v>
      </c>
      <c r="D47" s="2013" t="s">
        <v>2703</v>
      </c>
      <c r="E47" s="1827" t="s">
        <v>2704</v>
      </c>
      <c r="F47" s="2014">
        <v>130</v>
      </c>
      <c r="G47" s="1763" t="s">
        <v>2342</v>
      </c>
      <c r="H47" s="2020"/>
      <c r="I47" s="2026"/>
      <c r="J47" s="1766">
        <v>70</v>
      </c>
      <c r="K47" s="1765">
        <v>12</v>
      </c>
      <c r="L47" s="1765">
        <v>0</v>
      </c>
      <c r="M47" s="1765">
        <v>0</v>
      </c>
      <c r="N47" s="1764">
        <v>0</v>
      </c>
      <c r="O47" s="1765">
        <v>0</v>
      </c>
      <c r="P47" s="1772">
        <v>0</v>
      </c>
      <c r="Q47" s="1765">
        <v>0</v>
      </c>
      <c r="R47" s="1765">
        <v>0</v>
      </c>
      <c r="S47" s="1764">
        <v>0</v>
      </c>
      <c r="T47" s="1765">
        <v>0</v>
      </c>
      <c r="U47" s="1772">
        <v>0</v>
      </c>
      <c r="V47" s="1765">
        <v>0</v>
      </c>
      <c r="W47" s="1767">
        <v>0</v>
      </c>
      <c r="X47" s="1768">
        <v>0</v>
      </c>
      <c r="Y47" s="1767">
        <v>0</v>
      </c>
      <c r="Z47" s="2094">
        <v>0</v>
      </c>
      <c r="AA47" s="1767">
        <v>0</v>
      </c>
      <c r="AB47" s="1767">
        <v>0</v>
      </c>
      <c r="AC47" s="1768">
        <v>0</v>
      </c>
      <c r="AD47" s="1767">
        <v>0</v>
      </c>
      <c r="AE47" s="1767">
        <v>0</v>
      </c>
      <c r="AF47" s="1965">
        <v>0</v>
      </c>
      <c r="AG47" s="2027"/>
      <c r="AH47" s="1967"/>
      <c r="AI47" s="1967"/>
      <c r="AJ47" s="2028"/>
      <c r="AK47" s="2029"/>
      <c r="AL47" s="2030"/>
      <c r="AM47" s="2030"/>
      <c r="AN47" s="2031"/>
      <c r="AO47" s="2032"/>
      <c r="AP47" s="1972">
        <f t="shared" si="0"/>
        <v>82</v>
      </c>
      <c r="AQ47" s="1775">
        <f t="shared" si="4"/>
        <v>12</v>
      </c>
      <c r="AR47" s="1775">
        <f t="shared" si="1"/>
        <v>70</v>
      </c>
      <c r="AS47" s="1775">
        <f t="shared" si="2"/>
        <v>0</v>
      </c>
      <c r="AT47" s="1775">
        <f t="shared" si="3"/>
        <v>12</v>
      </c>
      <c r="AU47" s="1869"/>
      <c r="AV47" s="1777"/>
      <c r="AW47" s="1802"/>
    </row>
    <row r="48" spans="2:49" ht="80.5" customHeight="1" thickBot="1" x14ac:dyDescent="0.6">
      <c r="B48" s="1923"/>
      <c r="C48" s="1973"/>
      <c r="D48" s="1974"/>
      <c r="E48" s="1783"/>
      <c r="F48" s="1975"/>
      <c r="G48" s="1845" t="s">
        <v>2343</v>
      </c>
      <c r="H48" s="1846">
        <v>70</v>
      </c>
      <c r="I48" s="1847">
        <v>12</v>
      </c>
      <c r="J48" s="1989">
        <v>0</v>
      </c>
      <c r="K48" s="1929">
        <v>0</v>
      </c>
      <c r="L48" s="1847">
        <v>0</v>
      </c>
      <c r="M48" s="1981">
        <v>0</v>
      </c>
      <c r="N48" s="1979">
        <v>0</v>
      </c>
      <c r="O48" s="1978">
        <v>0</v>
      </c>
      <c r="P48" s="1985">
        <v>0</v>
      </c>
      <c r="Q48" s="1978">
        <v>0</v>
      </c>
      <c r="R48" s="1978">
        <v>0</v>
      </c>
      <c r="S48" s="2019">
        <v>0</v>
      </c>
      <c r="T48" s="1978">
        <v>0</v>
      </c>
      <c r="U48" s="1985">
        <v>0</v>
      </c>
      <c r="V48" s="2022">
        <v>0</v>
      </c>
      <c r="W48" s="2022">
        <v>0</v>
      </c>
      <c r="X48" s="2019">
        <v>0</v>
      </c>
      <c r="Y48" s="1982">
        <v>0</v>
      </c>
      <c r="Z48" s="2111">
        <v>0</v>
      </c>
      <c r="AA48" s="2022">
        <v>0</v>
      </c>
      <c r="AB48" s="1982">
        <v>0</v>
      </c>
      <c r="AC48" s="2019">
        <v>0</v>
      </c>
      <c r="AD48" s="1978">
        <v>0</v>
      </c>
      <c r="AE48" s="1978"/>
      <c r="AF48" s="1984"/>
      <c r="AG48" s="1979"/>
      <c r="AH48" s="1978"/>
      <c r="AI48" s="1978"/>
      <c r="AJ48" s="1985"/>
      <c r="AK48" s="1978"/>
      <c r="AL48" s="2030"/>
      <c r="AM48" s="2030"/>
      <c r="AN48" s="2031"/>
      <c r="AO48" s="2032"/>
      <c r="AP48" s="1987">
        <f t="shared" si="0"/>
        <v>82</v>
      </c>
      <c r="AQ48" s="1775">
        <f t="shared" si="4"/>
        <v>0</v>
      </c>
      <c r="AR48" s="1775">
        <f t="shared" si="1"/>
        <v>82</v>
      </c>
      <c r="AS48" s="1775">
        <f t="shared" si="2"/>
        <v>0</v>
      </c>
      <c r="AT48" s="1775">
        <f t="shared" si="3"/>
        <v>0</v>
      </c>
      <c r="AU48" s="1869"/>
      <c r="AV48" s="1777"/>
      <c r="AW48" s="1802"/>
    </row>
    <row r="49" spans="2:53" ht="80.5" customHeight="1" thickBot="1" x14ac:dyDescent="0.6">
      <c r="B49" s="1923"/>
      <c r="C49" s="1973"/>
      <c r="D49" s="1974"/>
      <c r="E49" s="1783"/>
      <c r="F49" s="1975"/>
      <c r="G49" s="1988" t="s">
        <v>2699</v>
      </c>
      <c r="H49" s="1963"/>
      <c r="I49" s="1964"/>
      <c r="J49" s="1766"/>
      <c r="K49" s="1765">
        <v>0</v>
      </c>
      <c r="L49" s="1765">
        <v>0</v>
      </c>
      <c r="M49" s="1765">
        <v>0</v>
      </c>
      <c r="N49" s="1768">
        <v>0</v>
      </c>
      <c r="O49" s="1767">
        <v>0</v>
      </c>
      <c r="P49" s="2094">
        <v>0</v>
      </c>
      <c r="Q49" s="1767">
        <v>0</v>
      </c>
      <c r="R49" s="1767">
        <v>15</v>
      </c>
      <c r="S49" s="1768">
        <v>15</v>
      </c>
      <c r="T49" s="1767">
        <v>0</v>
      </c>
      <c r="U49" s="2094">
        <v>0</v>
      </c>
      <c r="V49" s="1767">
        <v>0</v>
      </c>
      <c r="W49" s="1765">
        <v>15</v>
      </c>
      <c r="X49" s="2027">
        <v>15</v>
      </c>
      <c r="Y49" s="2029">
        <v>0</v>
      </c>
      <c r="Z49" s="1772">
        <v>0</v>
      </c>
      <c r="AA49" s="1765">
        <v>0</v>
      </c>
      <c r="AB49" s="2029">
        <v>0</v>
      </c>
      <c r="AC49" s="1764">
        <v>0</v>
      </c>
      <c r="AD49" s="2029">
        <v>0</v>
      </c>
      <c r="AE49" s="2029">
        <v>0</v>
      </c>
      <c r="AF49" s="2033">
        <v>0</v>
      </c>
      <c r="AG49" s="2027"/>
      <c r="AH49" s="2029"/>
      <c r="AI49" s="1967"/>
      <c r="AJ49" s="2028"/>
      <c r="AK49" s="2034"/>
      <c r="AL49" s="1968"/>
      <c r="AM49" s="1969"/>
      <c r="AN49" s="1970"/>
      <c r="AO49" s="1971"/>
      <c r="AP49" s="2035">
        <f>SUM(I49:AM49)</f>
        <v>60</v>
      </c>
      <c r="AQ49" s="1775">
        <f t="shared" si="4"/>
        <v>60</v>
      </c>
      <c r="AR49" s="1775">
        <f t="shared" si="1"/>
        <v>0</v>
      </c>
      <c r="AS49" s="1775">
        <f t="shared" si="2"/>
        <v>0</v>
      </c>
      <c r="AT49" s="1775">
        <f t="shared" si="3"/>
        <v>60</v>
      </c>
      <c r="AU49" s="1869"/>
      <c r="AV49" s="1777"/>
      <c r="AW49" s="1802"/>
    </row>
    <row r="50" spans="2:53" ht="80.5" customHeight="1" thickBot="1" x14ac:dyDescent="0.6">
      <c r="B50" s="1923"/>
      <c r="C50" s="1973"/>
      <c r="D50" s="1974"/>
      <c r="E50" s="1783"/>
      <c r="F50" s="1975"/>
      <c r="G50" s="1845" t="s">
        <v>2343</v>
      </c>
      <c r="H50" s="1846"/>
      <c r="I50" s="1847"/>
      <c r="J50" s="1989"/>
      <c r="K50" s="2036"/>
      <c r="L50" s="2037"/>
      <c r="M50" s="2037"/>
      <c r="N50" s="1976">
        <v>15</v>
      </c>
      <c r="O50" s="1847">
        <v>15</v>
      </c>
      <c r="P50" s="2109"/>
      <c r="Q50" s="2036"/>
      <c r="R50" s="2037"/>
      <c r="S50" s="1976"/>
      <c r="T50" s="1847">
        <v>15</v>
      </c>
      <c r="U50" s="2109">
        <v>15</v>
      </c>
      <c r="V50" s="2036"/>
      <c r="W50" s="2037"/>
      <c r="X50" s="1976"/>
      <c r="Y50" s="1847"/>
      <c r="Z50" s="2109"/>
      <c r="AA50" s="2036"/>
      <c r="AB50" s="2037"/>
      <c r="AC50" s="1976"/>
      <c r="AD50" s="1978"/>
      <c r="AE50" s="1978"/>
      <c r="AF50" s="1984"/>
      <c r="AG50" s="1979"/>
      <c r="AH50" s="2038"/>
      <c r="AI50" s="2038"/>
      <c r="AJ50" s="1985"/>
      <c r="AK50" s="1978"/>
      <c r="AL50" s="1985"/>
      <c r="AM50" s="1985"/>
      <c r="AN50" s="1978"/>
      <c r="AO50" s="1986"/>
      <c r="AP50" s="2039">
        <f>SUM(H50:AM50)</f>
        <v>60</v>
      </c>
      <c r="AQ50" s="1775">
        <f t="shared" si="4"/>
        <v>60</v>
      </c>
      <c r="AR50" s="1775">
        <f t="shared" si="1"/>
        <v>0</v>
      </c>
      <c r="AS50" s="1775">
        <f t="shared" si="2"/>
        <v>0</v>
      </c>
      <c r="AT50" s="1775">
        <f t="shared" si="3"/>
        <v>60</v>
      </c>
      <c r="AU50" s="1869"/>
      <c r="AV50" s="1777"/>
      <c r="AW50" s="1802"/>
    </row>
    <row r="51" spans="2:53" ht="80.5" customHeight="1" thickBot="1" x14ac:dyDescent="0.6">
      <c r="B51" s="1923"/>
      <c r="C51" s="2015"/>
      <c r="D51" s="2016"/>
      <c r="E51" s="1840"/>
      <c r="F51" s="2017"/>
      <c r="G51" s="1841" t="s">
        <v>2682</v>
      </c>
      <c r="H51" s="1854"/>
      <c r="I51" s="1855"/>
      <c r="J51" s="1856"/>
      <c r="K51" s="1855"/>
      <c r="L51" s="2003"/>
      <c r="M51" s="2003"/>
      <c r="N51" s="2004"/>
      <c r="O51" s="2003"/>
      <c r="P51" s="2008"/>
      <c r="Q51" s="2003"/>
      <c r="R51" s="2003"/>
      <c r="S51" s="2004"/>
      <c r="T51" s="2003"/>
      <c r="U51" s="2008"/>
      <c r="V51" s="2003"/>
      <c r="W51" s="2003"/>
      <c r="X51" s="2006"/>
      <c r="Y51" s="2003"/>
      <c r="Z51" s="2008"/>
      <c r="AA51" s="2003"/>
      <c r="AB51" s="2003"/>
      <c r="AC51" s="2004"/>
      <c r="AD51" s="2003"/>
      <c r="AE51" s="2003"/>
      <c r="AF51" s="2007"/>
      <c r="AG51" s="2004"/>
      <c r="AH51" s="2003"/>
      <c r="AI51" s="2003"/>
      <c r="AJ51" s="2008"/>
      <c r="AK51" s="2003"/>
      <c r="AL51" s="2030"/>
      <c r="AM51" s="2030"/>
      <c r="AN51" s="2031"/>
      <c r="AO51" s="2032"/>
      <c r="AP51" s="2010">
        <f t="shared" si="0"/>
        <v>0</v>
      </c>
      <c r="AQ51" s="1775">
        <f t="shared" si="4"/>
        <v>0</v>
      </c>
      <c r="AR51" s="1775">
        <f t="shared" si="1"/>
        <v>0</v>
      </c>
      <c r="AS51" s="1775">
        <f t="shared" si="2"/>
        <v>0</v>
      </c>
      <c r="AT51" s="1775">
        <f t="shared" si="3"/>
        <v>0</v>
      </c>
      <c r="AU51" s="1869"/>
      <c r="AV51" s="1777"/>
      <c r="AW51" s="1802"/>
    </row>
    <row r="52" spans="2:53" ht="80.5" hidden="1" customHeight="1" x14ac:dyDescent="0.6">
      <c r="B52" s="2011">
        <v>8</v>
      </c>
      <c r="C52" s="2012" t="s">
        <v>520</v>
      </c>
      <c r="D52" s="2013" t="s">
        <v>2705</v>
      </c>
      <c r="E52" s="1827" t="s">
        <v>2704</v>
      </c>
      <c r="F52" s="2014">
        <v>130</v>
      </c>
      <c r="G52" s="1763" t="s">
        <v>2342</v>
      </c>
      <c r="H52" s="2020"/>
      <c r="I52" s="2026"/>
      <c r="J52" s="1766"/>
      <c r="K52" s="1765"/>
      <c r="L52" s="1765"/>
      <c r="M52" s="1765"/>
      <c r="N52" s="1768"/>
      <c r="O52" s="1767"/>
      <c r="P52" s="2094"/>
      <c r="Q52" s="1767"/>
      <c r="R52" s="1967"/>
      <c r="S52" s="1768"/>
      <c r="T52" s="1767"/>
      <c r="U52" s="2094"/>
      <c r="V52" s="1767"/>
      <c r="W52" s="1765"/>
      <c r="X52" s="2027"/>
      <c r="Y52" s="2029"/>
      <c r="Z52" s="1772"/>
      <c r="AA52" s="1765"/>
      <c r="AB52" s="2029"/>
      <c r="AC52" s="1764"/>
      <c r="AD52" s="2029"/>
      <c r="AE52" s="2029"/>
      <c r="AF52" s="2033"/>
      <c r="AG52" s="2027"/>
      <c r="AH52" s="2029"/>
      <c r="AI52" s="2029"/>
      <c r="AJ52" s="1968"/>
      <c r="AK52" s="1967"/>
      <c r="AL52" s="1968"/>
      <c r="AM52" s="1969"/>
      <c r="AN52" s="1970"/>
      <c r="AO52" s="1971"/>
      <c r="AP52" s="2035">
        <f t="shared" si="0"/>
        <v>0</v>
      </c>
      <c r="AQ52" s="1775">
        <f t="shared" si="4"/>
        <v>0</v>
      </c>
      <c r="AR52" s="1775">
        <f t="shared" si="1"/>
        <v>0</v>
      </c>
      <c r="AS52" s="1775">
        <f t="shared" si="2"/>
        <v>0</v>
      </c>
      <c r="AT52" s="1775">
        <f t="shared" si="3"/>
        <v>0</v>
      </c>
      <c r="AU52" s="1869"/>
      <c r="AV52" s="1777"/>
      <c r="AW52" s="1802"/>
    </row>
    <row r="53" spans="2:53" ht="80.5" hidden="1" customHeight="1" x14ac:dyDescent="0.6">
      <c r="B53" s="1923"/>
      <c r="C53" s="1973"/>
      <c r="D53" s="1974"/>
      <c r="E53" s="1783"/>
      <c r="F53" s="1975"/>
      <c r="G53" s="1845" t="s">
        <v>2343</v>
      </c>
      <c r="H53" s="1846"/>
      <c r="I53" s="1929"/>
      <c r="J53" s="1989"/>
      <c r="K53" s="1847"/>
      <c r="L53" s="1847"/>
      <c r="M53" s="1847"/>
      <c r="N53" s="1979"/>
      <c r="O53" s="1978"/>
      <c r="P53" s="1985"/>
      <c r="Q53" s="1981"/>
      <c r="R53" s="1978"/>
      <c r="S53" s="1979"/>
      <c r="T53" s="1978"/>
      <c r="U53" s="1985"/>
      <c r="V53" s="1978"/>
      <c r="W53" s="1978"/>
      <c r="X53" s="1979"/>
      <c r="Y53" s="1978"/>
      <c r="Z53" s="1985"/>
      <c r="AA53" s="1978"/>
      <c r="AB53" s="1978"/>
      <c r="AC53" s="1998"/>
      <c r="AD53" s="1978"/>
      <c r="AE53" s="2038"/>
      <c r="AF53" s="2040"/>
      <c r="AG53" s="2041"/>
      <c r="AH53" s="2038"/>
      <c r="AI53" s="2038"/>
      <c r="AJ53" s="1985"/>
      <c r="AK53" s="1978"/>
      <c r="AL53" s="1985"/>
      <c r="AM53" s="1985"/>
      <c r="AN53" s="1978"/>
      <c r="AO53" s="1986"/>
      <c r="AP53" s="2039">
        <f t="shared" si="0"/>
        <v>0</v>
      </c>
      <c r="AQ53" s="1775">
        <f t="shared" si="4"/>
        <v>0</v>
      </c>
      <c r="AR53" s="1775">
        <f t="shared" si="1"/>
        <v>0</v>
      </c>
      <c r="AS53" s="1775">
        <f t="shared" si="2"/>
        <v>0</v>
      </c>
      <c r="AT53" s="1775">
        <f t="shared" si="3"/>
        <v>0</v>
      </c>
      <c r="AU53" s="1869"/>
      <c r="AV53" s="1777"/>
      <c r="AW53" s="1802"/>
    </row>
    <row r="54" spans="2:53" ht="80.5" hidden="1" customHeight="1" thickBot="1" x14ac:dyDescent="0.6">
      <c r="B54" s="1999"/>
      <c r="C54" s="2000"/>
      <c r="D54" s="2001"/>
      <c r="E54" s="1839"/>
      <c r="F54" s="2017"/>
      <c r="G54" s="1841" t="s">
        <v>2682</v>
      </c>
      <c r="H54" s="1854"/>
      <c r="I54" s="1855"/>
      <c r="J54" s="1856"/>
      <c r="K54" s="1855"/>
      <c r="L54" s="1855"/>
      <c r="M54" s="2003"/>
      <c r="N54" s="2004"/>
      <c r="O54" s="2003"/>
      <c r="P54" s="2008"/>
      <c r="Q54" s="2003"/>
      <c r="R54" s="2003"/>
      <c r="S54" s="2004"/>
      <c r="T54" s="2003"/>
      <c r="U54" s="2008"/>
      <c r="V54" s="2003"/>
      <c r="W54" s="2003"/>
      <c r="X54" s="2004"/>
      <c r="Y54" s="2003"/>
      <c r="Z54" s="2114"/>
      <c r="AA54" s="2115"/>
      <c r="AB54" s="2003"/>
      <c r="AC54" s="2004"/>
      <c r="AD54" s="2003"/>
      <c r="AE54" s="2003"/>
      <c r="AF54" s="2007"/>
      <c r="AG54" s="2004"/>
      <c r="AH54" s="2003"/>
      <c r="AI54" s="2003"/>
      <c r="AJ54" s="2008"/>
      <c r="AK54" s="2003"/>
      <c r="AL54" s="2008"/>
      <c r="AM54" s="2008"/>
      <c r="AN54" s="2003"/>
      <c r="AO54" s="2009"/>
      <c r="AP54" s="2043">
        <f t="shared" si="0"/>
        <v>0</v>
      </c>
      <c r="AQ54" s="1775">
        <f t="shared" si="4"/>
        <v>0</v>
      </c>
      <c r="AR54" s="1775">
        <f t="shared" si="1"/>
        <v>0</v>
      </c>
      <c r="AS54" s="1775">
        <f t="shared" si="2"/>
        <v>0</v>
      </c>
      <c r="AT54" s="1775">
        <f t="shared" si="3"/>
        <v>0</v>
      </c>
      <c r="AU54" s="1869"/>
      <c r="AV54" s="1777"/>
      <c r="AW54" s="1802"/>
    </row>
    <row r="55" spans="2:53" ht="80.5" customHeight="1" thickTop="1" thickBot="1" x14ac:dyDescent="0.6">
      <c r="B55" s="2011">
        <v>7</v>
      </c>
      <c r="C55" s="2012" t="s">
        <v>2695</v>
      </c>
      <c r="D55" s="2013" t="s">
        <v>2706</v>
      </c>
      <c r="E55" s="1827" t="s">
        <v>2704</v>
      </c>
      <c r="F55" s="2014">
        <v>130</v>
      </c>
      <c r="G55" s="1763" t="s">
        <v>2342</v>
      </c>
      <c r="H55" s="2020"/>
      <c r="I55" s="2026"/>
      <c r="J55" s="1766"/>
      <c r="K55" s="1765">
        <v>70</v>
      </c>
      <c r="L55" s="1765">
        <v>80</v>
      </c>
      <c r="M55" s="1765">
        <v>85</v>
      </c>
      <c r="N55" s="1764">
        <v>110</v>
      </c>
      <c r="O55" s="1765">
        <v>83</v>
      </c>
      <c r="P55" s="1772">
        <v>0</v>
      </c>
      <c r="Q55" s="1765">
        <v>90</v>
      </c>
      <c r="R55" s="1765">
        <v>50</v>
      </c>
      <c r="S55" s="1764">
        <v>70</v>
      </c>
      <c r="T55" s="1765">
        <v>70</v>
      </c>
      <c r="U55" s="1772">
        <v>78</v>
      </c>
      <c r="V55" s="1765">
        <v>80</v>
      </c>
      <c r="W55" s="1767">
        <v>70</v>
      </c>
      <c r="X55" s="1768">
        <v>65</v>
      </c>
      <c r="Y55" s="1767">
        <v>25</v>
      </c>
      <c r="Z55" s="2094">
        <v>138</v>
      </c>
      <c r="AA55" s="1767">
        <v>110</v>
      </c>
      <c r="AB55" s="1767">
        <v>175</v>
      </c>
      <c r="AC55" s="1768">
        <v>96</v>
      </c>
      <c r="AD55" s="1767">
        <v>145</v>
      </c>
      <c r="AE55" s="1767">
        <v>48</v>
      </c>
      <c r="AF55" s="1965">
        <v>0</v>
      </c>
      <c r="AG55" s="2027"/>
      <c r="AH55" s="1967"/>
      <c r="AI55" s="1967"/>
      <c r="AJ55" s="2028"/>
      <c r="AK55" s="2029"/>
      <c r="AL55" s="2030"/>
      <c r="AM55" s="2030"/>
      <c r="AN55" s="2031"/>
      <c r="AO55" s="2032"/>
      <c r="AP55" s="1972">
        <f t="shared" si="0"/>
        <v>1738</v>
      </c>
      <c r="AQ55" s="1775">
        <f t="shared" si="4"/>
        <v>1738</v>
      </c>
      <c r="AR55" s="1775">
        <f t="shared" si="1"/>
        <v>0</v>
      </c>
      <c r="AS55" s="1775">
        <f t="shared" si="2"/>
        <v>289</v>
      </c>
      <c r="AT55" s="1775">
        <f t="shared" si="3"/>
        <v>1449</v>
      </c>
      <c r="AU55" s="1869"/>
      <c r="AV55" s="1777"/>
      <c r="AW55" s="1802"/>
      <c r="BA55" s="2044">
        <v>45783</v>
      </c>
    </row>
    <row r="56" spans="2:53" ht="80.5" customHeight="1" thickTop="1" thickBot="1" x14ac:dyDescent="0.6">
      <c r="B56" s="1923"/>
      <c r="C56" s="1973"/>
      <c r="D56" s="1974"/>
      <c r="E56" s="1783"/>
      <c r="F56" s="1975"/>
      <c r="G56" s="1845" t="s">
        <v>2343</v>
      </c>
      <c r="H56" s="1846"/>
      <c r="I56" s="1929">
        <v>70</v>
      </c>
      <c r="J56" s="1977">
        <v>85</v>
      </c>
      <c r="K56" s="1990">
        <v>90</v>
      </c>
      <c r="L56" s="1929">
        <v>110</v>
      </c>
      <c r="M56" s="1978">
        <v>83</v>
      </c>
      <c r="N56" s="2019"/>
      <c r="O56" s="2022">
        <v>90</v>
      </c>
      <c r="P56" s="2111">
        <v>50</v>
      </c>
      <c r="Q56" s="2022"/>
      <c r="R56" s="2022">
        <v>70</v>
      </c>
      <c r="S56" s="2019">
        <v>78</v>
      </c>
      <c r="T56" s="2022">
        <v>80</v>
      </c>
      <c r="U56" s="2111">
        <v>70</v>
      </c>
      <c r="V56" s="2022">
        <v>65</v>
      </c>
      <c r="W56" s="2022">
        <v>25</v>
      </c>
      <c r="X56" s="2019">
        <v>38</v>
      </c>
      <c r="Y56" s="1982">
        <v>40</v>
      </c>
      <c r="Z56" s="2111"/>
      <c r="AA56" s="2022">
        <v>40</v>
      </c>
      <c r="AB56" s="1982">
        <v>75</v>
      </c>
      <c r="AC56" s="2019">
        <v>48</v>
      </c>
      <c r="AD56" s="1978">
        <v>0</v>
      </c>
      <c r="AE56" s="1978"/>
      <c r="AF56" s="1984"/>
      <c r="AG56" s="1979"/>
      <c r="AH56" s="1978"/>
      <c r="AI56" s="1978"/>
      <c r="AJ56" s="1985"/>
      <c r="AK56" s="1978"/>
      <c r="AL56" s="2030"/>
      <c r="AM56" s="2030"/>
      <c r="AN56" s="2031"/>
      <c r="AO56" s="2032"/>
      <c r="AP56" s="1987">
        <f t="shared" si="0"/>
        <v>1207</v>
      </c>
      <c r="AQ56" s="1775">
        <f t="shared" si="4"/>
        <v>1052</v>
      </c>
      <c r="AR56" s="1775">
        <f t="shared" si="1"/>
        <v>155</v>
      </c>
      <c r="AS56" s="1775">
        <f t="shared" si="2"/>
        <v>48</v>
      </c>
      <c r="AT56" s="1775">
        <f t="shared" si="3"/>
        <v>1004</v>
      </c>
      <c r="AU56" s="1869"/>
      <c r="AV56" s="1777"/>
      <c r="AW56" s="1802"/>
    </row>
    <row r="57" spans="2:53" ht="80.5" hidden="1" customHeight="1" x14ac:dyDescent="0.6">
      <c r="B57" s="1923"/>
      <c r="C57" s="1973"/>
      <c r="D57" s="1974"/>
      <c r="E57" s="1783"/>
      <c r="F57" s="1975"/>
      <c r="G57" s="1988" t="s">
        <v>2699</v>
      </c>
      <c r="H57" s="1963"/>
      <c r="I57" s="1964"/>
      <c r="J57" s="1766"/>
      <c r="K57" s="1765"/>
      <c r="L57" s="1765"/>
      <c r="M57" s="1765"/>
      <c r="N57" s="1768"/>
      <c r="O57" s="1767"/>
      <c r="P57" s="2094"/>
      <c r="Q57" s="1767"/>
      <c r="R57" s="1767"/>
      <c r="S57" s="1768"/>
      <c r="T57" s="1767"/>
      <c r="U57" s="2094"/>
      <c r="V57" s="1767"/>
      <c r="W57" s="1765"/>
      <c r="X57" s="2027"/>
      <c r="Y57" s="2029"/>
      <c r="Z57" s="1772"/>
      <c r="AA57" s="1765"/>
      <c r="AB57" s="2029"/>
      <c r="AC57" s="1764"/>
      <c r="AD57" s="2029"/>
      <c r="AE57" s="2029"/>
      <c r="AF57" s="2033"/>
      <c r="AG57" s="2027"/>
      <c r="AH57" s="2029"/>
      <c r="AI57" s="1967"/>
      <c r="AJ57" s="2028"/>
      <c r="AK57" s="2034"/>
      <c r="AL57" s="1968"/>
      <c r="AM57" s="1969"/>
      <c r="AN57" s="1970"/>
      <c r="AO57" s="1971"/>
      <c r="AP57" s="2035">
        <f>SUM(I57:AM57)</f>
        <v>0</v>
      </c>
      <c r="AQ57" s="1775">
        <f t="shared" si="4"/>
        <v>0</v>
      </c>
      <c r="AR57" s="1775">
        <f t="shared" si="1"/>
        <v>0</v>
      </c>
      <c r="AS57" s="1775">
        <f t="shared" si="2"/>
        <v>0</v>
      </c>
      <c r="AT57" s="1775">
        <f t="shared" si="3"/>
        <v>0</v>
      </c>
      <c r="AU57" s="1869"/>
      <c r="AV57" s="1777"/>
      <c r="AW57" s="1802"/>
    </row>
    <row r="58" spans="2:53" ht="80.5" hidden="1" customHeight="1" x14ac:dyDescent="0.6">
      <c r="B58" s="1923"/>
      <c r="C58" s="1973"/>
      <c r="D58" s="1974"/>
      <c r="E58" s="1783"/>
      <c r="F58" s="1975"/>
      <c r="G58" s="1845" t="s">
        <v>2343</v>
      </c>
      <c r="H58" s="1846"/>
      <c r="I58" s="1847"/>
      <c r="J58" s="1989"/>
      <c r="K58" s="2036"/>
      <c r="L58" s="2037"/>
      <c r="M58" s="2037"/>
      <c r="N58" s="1976"/>
      <c r="O58" s="1990"/>
      <c r="P58" s="2109"/>
      <c r="Q58" s="2036"/>
      <c r="R58" s="2037"/>
      <c r="S58" s="1976"/>
      <c r="T58" s="1847"/>
      <c r="U58" s="2109"/>
      <c r="V58" s="2036"/>
      <c r="W58" s="2037"/>
      <c r="X58" s="1976"/>
      <c r="Y58" s="1847"/>
      <c r="Z58" s="2109"/>
      <c r="AA58" s="2036"/>
      <c r="AB58" s="2037"/>
      <c r="AC58" s="1976"/>
      <c r="AD58" s="1978"/>
      <c r="AE58" s="1978"/>
      <c r="AF58" s="1984"/>
      <c r="AG58" s="1979"/>
      <c r="AH58" s="2038"/>
      <c r="AI58" s="2038"/>
      <c r="AJ58" s="1985"/>
      <c r="AK58" s="1978"/>
      <c r="AL58" s="1985"/>
      <c r="AM58" s="1985"/>
      <c r="AN58" s="1978"/>
      <c r="AO58" s="1986"/>
      <c r="AP58" s="2039">
        <f>SUM(H58:AM58)</f>
        <v>0</v>
      </c>
      <c r="AQ58" s="1775">
        <f t="shared" si="4"/>
        <v>0</v>
      </c>
      <c r="AR58" s="1775">
        <f t="shared" si="1"/>
        <v>0</v>
      </c>
      <c r="AS58" s="1775">
        <f t="shared" si="2"/>
        <v>0</v>
      </c>
      <c r="AT58" s="1775">
        <f t="shared" si="3"/>
        <v>0</v>
      </c>
      <c r="AU58" s="1869"/>
      <c r="AV58" s="1777"/>
      <c r="AW58" s="1802"/>
    </row>
    <row r="59" spans="2:53" ht="76.5" hidden="1" customHeight="1" thickBot="1" x14ac:dyDescent="0.6">
      <c r="B59" s="1923"/>
      <c r="C59" s="2015"/>
      <c r="D59" s="2016"/>
      <c r="E59" s="1840"/>
      <c r="F59" s="2017"/>
      <c r="G59" s="1841" t="s">
        <v>2682</v>
      </c>
      <c r="H59" s="1854"/>
      <c r="I59" s="1855"/>
      <c r="J59" s="1856"/>
      <c r="K59" s="1855"/>
      <c r="L59" s="2003"/>
      <c r="M59" s="2003"/>
      <c r="N59" s="2004"/>
      <c r="O59" s="2003"/>
      <c r="P59" s="2008"/>
      <c r="Q59" s="2003"/>
      <c r="R59" s="2003"/>
      <c r="S59" s="2004"/>
      <c r="T59" s="2003"/>
      <c r="U59" s="2008"/>
      <c r="V59" s="2003"/>
      <c r="W59" s="2003"/>
      <c r="X59" s="2006"/>
      <c r="Y59" s="2003"/>
      <c r="Z59" s="2008"/>
      <c r="AA59" s="2003"/>
      <c r="AB59" s="2003"/>
      <c r="AC59" s="2004"/>
      <c r="AD59" s="2003"/>
      <c r="AE59" s="2003"/>
      <c r="AF59" s="2007"/>
      <c r="AG59" s="2004"/>
      <c r="AH59" s="2003"/>
      <c r="AI59" s="2003"/>
      <c r="AJ59" s="2008"/>
      <c r="AK59" s="2003"/>
      <c r="AL59" s="2030"/>
      <c r="AM59" s="2030"/>
      <c r="AN59" s="2031"/>
      <c r="AO59" s="2032"/>
      <c r="AP59" s="2010">
        <f t="shared" si="0"/>
        <v>0</v>
      </c>
      <c r="AQ59" s="1775">
        <f t="shared" si="4"/>
        <v>0</v>
      </c>
      <c r="AR59" s="1775">
        <f t="shared" si="1"/>
        <v>0</v>
      </c>
      <c r="AS59" s="1775">
        <f t="shared" si="2"/>
        <v>0</v>
      </c>
      <c r="AT59" s="1775">
        <f t="shared" si="3"/>
        <v>0</v>
      </c>
      <c r="AU59" s="1869"/>
      <c r="AV59" s="1777"/>
      <c r="AW59" s="1802"/>
    </row>
    <row r="60" spans="2:53" ht="80.5" hidden="1" customHeight="1" x14ac:dyDescent="0.6">
      <c r="B60" s="2011">
        <v>9</v>
      </c>
      <c r="C60" s="2012" t="s">
        <v>2707</v>
      </c>
      <c r="D60" s="2013" t="s">
        <v>2708</v>
      </c>
      <c r="E60" s="1827" t="s">
        <v>2704</v>
      </c>
      <c r="F60" s="2014">
        <v>130</v>
      </c>
      <c r="G60" s="1763" t="s">
        <v>2342</v>
      </c>
      <c r="H60" s="2020"/>
      <c r="I60" s="2026"/>
      <c r="J60" s="1766"/>
      <c r="K60" s="1765"/>
      <c r="L60" s="1765"/>
      <c r="M60" s="1765"/>
      <c r="N60" s="1768"/>
      <c r="O60" s="1767"/>
      <c r="P60" s="2094"/>
      <c r="Q60" s="1767"/>
      <c r="R60" s="1967"/>
      <c r="S60" s="1768"/>
      <c r="T60" s="1767"/>
      <c r="U60" s="2094"/>
      <c r="V60" s="1767"/>
      <c r="W60" s="1765"/>
      <c r="X60" s="2027"/>
      <c r="Y60" s="2029"/>
      <c r="Z60" s="1772"/>
      <c r="AA60" s="1765"/>
      <c r="AB60" s="2029"/>
      <c r="AC60" s="1764"/>
      <c r="AD60" s="2029"/>
      <c r="AE60" s="2029"/>
      <c r="AF60" s="2033"/>
      <c r="AG60" s="2027"/>
      <c r="AH60" s="2029"/>
      <c r="AI60" s="1967"/>
      <c r="AJ60" s="2028"/>
      <c r="AK60" s="2034"/>
      <c r="AL60" s="1968"/>
      <c r="AM60" s="1969"/>
      <c r="AN60" s="1970"/>
      <c r="AO60" s="1971"/>
      <c r="AP60" s="2035">
        <f>SUM(I60:AM60)</f>
        <v>0</v>
      </c>
      <c r="AQ60" s="1775">
        <f t="shared" si="4"/>
        <v>0</v>
      </c>
      <c r="AR60" s="1775">
        <f t="shared" si="1"/>
        <v>0</v>
      </c>
      <c r="AS60" s="1775">
        <f t="shared" si="2"/>
        <v>0</v>
      </c>
      <c r="AT60" s="1775">
        <f t="shared" si="3"/>
        <v>0</v>
      </c>
      <c r="AU60" s="1869"/>
      <c r="AV60" s="1777"/>
      <c r="AW60" s="1802"/>
    </row>
    <row r="61" spans="2:53" ht="80.5" hidden="1" customHeight="1" x14ac:dyDescent="0.6">
      <c r="B61" s="1923"/>
      <c r="C61" s="1973"/>
      <c r="D61" s="1974"/>
      <c r="E61" s="1783"/>
      <c r="F61" s="1975"/>
      <c r="G61" s="1845" t="s">
        <v>2343</v>
      </c>
      <c r="H61" s="1846"/>
      <c r="I61" s="1929"/>
      <c r="J61" s="1989"/>
      <c r="K61" s="1847"/>
      <c r="L61" s="1847"/>
      <c r="M61" s="1847"/>
      <c r="N61" s="1979"/>
      <c r="O61" s="1978"/>
      <c r="P61" s="1985"/>
      <c r="Q61" s="1978"/>
      <c r="R61" s="1978"/>
      <c r="S61" s="1979"/>
      <c r="T61" s="1978"/>
      <c r="U61" s="1985"/>
      <c r="V61" s="1978"/>
      <c r="W61" s="1981"/>
      <c r="X61" s="1979"/>
      <c r="Y61" s="1978"/>
      <c r="Z61" s="1985"/>
      <c r="AA61" s="1978"/>
      <c r="AB61" s="1978"/>
      <c r="AC61" s="1998"/>
      <c r="AD61" s="1978"/>
      <c r="AE61" s="1978"/>
      <c r="AF61" s="1984"/>
      <c r="AG61" s="1979"/>
      <c r="AH61" s="2038"/>
      <c r="AI61" s="2038"/>
      <c r="AJ61" s="1985"/>
      <c r="AK61" s="1978"/>
      <c r="AL61" s="1985"/>
      <c r="AM61" s="1985"/>
      <c r="AN61" s="1978"/>
      <c r="AO61" s="1986"/>
      <c r="AP61" s="2039">
        <f>SUM(I61:AM61)</f>
        <v>0</v>
      </c>
      <c r="AQ61" s="1775">
        <f t="shared" si="4"/>
        <v>0</v>
      </c>
      <c r="AR61" s="1775">
        <f t="shared" si="1"/>
        <v>0</v>
      </c>
      <c r="AS61" s="1775">
        <f t="shared" si="2"/>
        <v>0</v>
      </c>
      <c r="AT61" s="1775">
        <f t="shared" si="3"/>
        <v>0</v>
      </c>
      <c r="AU61" s="1869"/>
      <c r="AV61" s="1777"/>
      <c r="AW61" s="1802"/>
    </row>
    <row r="62" spans="2:53" ht="80.5" hidden="1" customHeight="1" thickBot="1" x14ac:dyDescent="0.6">
      <c r="B62" s="1999"/>
      <c r="C62" s="2000"/>
      <c r="D62" s="2001"/>
      <c r="E62" s="1839"/>
      <c r="F62" s="2017"/>
      <c r="G62" s="1841" t="s">
        <v>2682</v>
      </c>
      <c r="H62" s="1854"/>
      <c r="I62" s="1855"/>
      <c r="J62" s="1856"/>
      <c r="K62" s="1855"/>
      <c r="L62" s="1855"/>
      <c r="M62" s="2003"/>
      <c r="N62" s="2004"/>
      <c r="O62" s="2003"/>
      <c r="P62" s="2008"/>
      <c r="Q62" s="2003"/>
      <c r="R62" s="2003"/>
      <c r="S62" s="2004"/>
      <c r="T62" s="2003"/>
      <c r="U62" s="2008"/>
      <c r="V62" s="2003"/>
      <c r="W62" s="2003"/>
      <c r="X62" s="2004"/>
      <c r="Y62" s="2003"/>
      <c r="Z62" s="2114"/>
      <c r="AA62" s="2115"/>
      <c r="AB62" s="2003"/>
      <c r="AC62" s="2004"/>
      <c r="AD62" s="2003"/>
      <c r="AE62" s="2003"/>
      <c r="AF62" s="2007"/>
      <c r="AG62" s="2004"/>
      <c r="AH62" s="2003"/>
      <c r="AI62" s="2003"/>
      <c r="AJ62" s="2008"/>
      <c r="AK62" s="2003"/>
      <c r="AL62" s="2008"/>
      <c r="AM62" s="2008"/>
      <c r="AN62" s="2003"/>
      <c r="AO62" s="2009"/>
      <c r="AP62" s="2043">
        <f>SUM(I62:AM62)</f>
        <v>0</v>
      </c>
      <c r="AQ62" s="1775">
        <f t="shared" si="4"/>
        <v>0</v>
      </c>
      <c r="AR62" s="1775">
        <f t="shared" si="1"/>
        <v>0</v>
      </c>
      <c r="AS62" s="1775">
        <f t="shared" si="2"/>
        <v>0</v>
      </c>
      <c r="AT62" s="1775">
        <f t="shared" si="3"/>
        <v>0</v>
      </c>
      <c r="AU62" s="1869"/>
      <c r="AV62" s="1777"/>
      <c r="AW62" s="1802"/>
    </row>
    <row r="63" spans="2:53" ht="80.5" customHeight="1" thickBot="1" x14ac:dyDescent="0.6">
      <c r="B63" s="2011">
        <v>10</v>
      </c>
      <c r="C63" s="2012" t="s">
        <v>520</v>
      </c>
      <c r="D63" s="2013" t="s">
        <v>2709</v>
      </c>
      <c r="E63" s="1827" t="s">
        <v>2704</v>
      </c>
      <c r="F63" s="2014">
        <v>130</v>
      </c>
      <c r="G63" s="1763" t="s">
        <v>2342</v>
      </c>
      <c r="H63" s="1963"/>
      <c r="I63" s="1964"/>
      <c r="J63" s="1766">
        <v>50</v>
      </c>
      <c r="K63" s="1765">
        <v>53</v>
      </c>
      <c r="L63" s="1765">
        <v>60</v>
      </c>
      <c r="M63" s="1765">
        <v>53</v>
      </c>
      <c r="N63" s="1768">
        <v>75</v>
      </c>
      <c r="O63" s="1767">
        <v>52</v>
      </c>
      <c r="P63" s="2094">
        <v>0</v>
      </c>
      <c r="Q63" s="1767">
        <v>0</v>
      </c>
      <c r="R63" s="1767">
        <v>0</v>
      </c>
      <c r="S63" s="1768">
        <v>0</v>
      </c>
      <c r="T63" s="1767">
        <v>0</v>
      </c>
      <c r="U63" s="2094">
        <v>0</v>
      </c>
      <c r="V63" s="1767">
        <v>0</v>
      </c>
      <c r="W63" s="1765">
        <v>0</v>
      </c>
      <c r="X63" s="2027">
        <v>0</v>
      </c>
      <c r="Y63" s="2029">
        <v>0</v>
      </c>
      <c r="Z63" s="1772">
        <v>0</v>
      </c>
      <c r="AA63" s="1765">
        <v>0</v>
      </c>
      <c r="AB63" s="2029">
        <v>0</v>
      </c>
      <c r="AC63" s="1764">
        <v>0</v>
      </c>
      <c r="AD63" s="2029">
        <v>0</v>
      </c>
      <c r="AE63" s="2029">
        <v>0</v>
      </c>
      <c r="AF63" s="2033">
        <v>0</v>
      </c>
      <c r="AG63" s="2027"/>
      <c r="AH63" s="2029"/>
      <c r="AI63" s="1967"/>
      <c r="AJ63" s="2028"/>
      <c r="AK63" s="2034"/>
      <c r="AL63" s="1968"/>
      <c r="AM63" s="1969"/>
      <c r="AN63" s="1970"/>
      <c r="AO63" s="1971"/>
      <c r="AP63" s="2035">
        <f>SUM(I63:AM63)</f>
        <v>343</v>
      </c>
      <c r="AQ63" s="1775">
        <f t="shared" si="4"/>
        <v>293</v>
      </c>
      <c r="AR63" s="1775">
        <f t="shared" si="1"/>
        <v>50</v>
      </c>
      <c r="AS63" s="1775">
        <f t="shared" si="2"/>
        <v>0</v>
      </c>
      <c r="AT63" s="1775">
        <f t="shared" si="3"/>
        <v>293</v>
      </c>
      <c r="AU63" s="1869"/>
      <c r="AV63" s="1777"/>
      <c r="AW63" s="1802"/>
    </row>
    <row r="64" spans="2:53" ht="80.5" customHeight="1" thickBot="1" x14ac:dyDescent="0.6">
      <c r="B64" s="1923"/>
      <c r="C64" s="1973"/>
      <c r="D64" s="1974"/>
      <c r="E64" s="1783"/>
      <c r="F64" s="1975"/>
      <c r="G64" s="1845" t="s">
        <v>2343</v>
      </c>
      <c r="H64" s="1846">
        <v>50</v>
      </c>
      <c r="I64" s="1847">
        <v>53</v>
      </c>
      <c r="J64" s="1989"/>
      <c r="K64" s="2036">
        <v>53</v>
      </c>
      <c r="L64" s="2037">
        <v>75</v>
      </c>
      <c r="M64" s="2037">
        <v>52</v>
      </c>
      <c r="N64" s="1976">
        <v>0</v>
      </c>
      <c r="O64" s="1990">
        <v>0</v>
      </c>
      <c r="P64" s="2116">
        <v>0</v>
      </c>
      <c r="Q64" s="2117">
        <v>0</v>
      </c>
      <c r="R64" s="2037">
        <v>0</v>
      </c>
      <c r="S64" s="1976">
        <v>0</v>
      </c>
      <c r="T64" s="1847">
        <v>0</v>
      </c>
      <c r="U64" s="2109">
        <v>0</v>
      </c>
      <c r="V64" s="2036">
        <v>0</v>
      </c>
      <c r="W64" s="2037">
        <v>0</v>
      </c>
      <c r="X64" s="1976">
        <v>0</v>
      </c>
      <c r="Y64" s="1847">
        <v>0</v>
      </c>
      <c r="Z64" s="2109">
        <v>0</v>
      </c>
      <c r="AA64" s="2036">
        <v>0</v>
      </c>
      <c r="AB64" s="2037">
        <v>0</v>
      </c>
      <c r="AC64" s="1976">
        <v>0</v>
      </c>
      <c r="AD64" s="1978">
        <v>0</v>
      </c>
      <c r="AE64" s="1978"/>
      <c r="AF64" s="1984"/>
      <c r="AG64" s="1979"/>
      <c r="AH64" s="2038"/>
      <c r="AI64" s="2038"/>
      <c r="AJ64" s="1985"/>
      <c r="AK64" s="1978"/>
      <c r="AL64" s="1985"/>
      <c r="AM64" s="1985"/>
      <c r="AN64" s="1978"/>
      <c r="AO64" s="1986"/>
      <c r="AP64" s="2039">
        <f>SUM(H64:AM64)</f>
        <v>283</v>
      </c>
      <c r="AQ64" s="1775">
        <f t="shared" si="4"/>
        <v>180</v>
      </c>
      <c r="AR64" s="1775">
        <f t="shared" si="1"/>
        <v>103</v>
      </c>
      <c r="AS64" s="1775">
        <f t="shared" si="2"/>
        <v>0</v>
      </c>
      <c r="AT64" s="1775">
        <f t="shared" si="3"/>
        <v>180</v>
      </c>
      <c r="AU64" s="1869"/>
      <c r="AV64" s="1777"/>
      <c r="AW64" s="1802"/>
    </row>
    <row r="65" spans="2:49" ht="80.5" customHeight="1" thickBot="1" x14ac:dyDescent="0.6">
      <c r="B65" s="1923"/>
      <c r="C65" s="1973"/>
      <c r="D65" s="1974"/>
      <c r="E65" s="1783"/>
      <c r="F65" s="1975"/>
      <c r="G65" s="1988" t="s">
        <v>2699</v>
      </c>
      <c r="H65" s="1963"/>
      <c r="I65" s="1964"/>
      <c r="J65" s="1766"/>
      <c r="K65" s="1765">
        <v>0</v>
      </c>
      <c r="L65" s="1765">
        <v>0</v>
      </c>
      <c r="M65" s="1765">
        <v>15</v>
      </c>
      <c r="N65" s="1768">
        <v>15</v>
      </c>
      <c r="O65" s="1767">
        <v>0</v>
      </c>
      <c r="P65" s="2094">
        <v>0</v>
      </c>
      <c r="Q65" s="1767">
        <v>0</v>
      </c>
      <c r="R65" s="1767">
        <v>0</v>
      </c>
      <c r="S65" s="1768">
        <v>0</v>
      </c>
      <c r="T65" s="1767">
        <v>0</v>
      </c>
      <c r="U65" s="2094">
        <v>0</v>
      </c>
      <c r="V65" s="1767">
        <v>0</v>
      </c>
      <c r="W65" s="1765">
        <v>0</v>
      </c>
      <c r="X65" s="2027">
        <v>0</v>
      </c>
      <c r="Y65" s="2029">
        <v>0</v>
      </c>
      <c r="Z65" s="1772">
        <v>0</v>
      </c>
      <c r="AA65" s="1765">
        <v>15</v>
      </c>
      <c r="AB65" s="2029">
        <v>15</v>
      </c>
      <c r="AC65" s="1764">
        <v>0</v>
      </c>
      <c r="AD65" s="2029">
        <v>0</v>
      </c>
      <c r="AE65" s="2029">
        <v>0</v>
      </c>
      <c r="AF65" s="2033">
        <v>0</v>
      </c>
      <c r="AG65" s="2027"/>
      <c r="AH65" s="2029"/>
      <c r="AI65" s="1967"/>
      <c r="AJ65" s="2028"/>
      <c r="AK65" s="2034"/>
      <c r="AL65" s="1968"/>
      <c r="AM65" s="1969"/>
      <c r="AN65" s="1970"/>
      <c r="AO65" s="1971"/>
      <c r="AP65" s="2035">
        <f>SUM(I65:AM65)</f>
        <v>60</v>
      </c>
      <c r="AQ65" s="1775">
        <f t="shared" si="4"/>
        <v>60</v>
      </c>
      <c r="AR65" s="1775">
        <f t="shared" si="1"/>
        <v>0</v>
      </c>
      <c r="AS65" s="1775">
        <f t="shared" si="2"/>
        <v>0</v>
      </c>
      <c r="AT65" s="1775">
        <f t="shared" si="3"/>
        <v>60</v>
      </c>
      <c r="AU65" s="1869"/>
      <c r="AV65" s="1777"/>
      <c r="AW65" s="1802"/>
    </row>
    <row r="66" spans="2:49" ht="80.5" customHeight="1" thickBot="1" x14ac:dyDescent="0.6">
      <c r="B66" s="1923"/>
      <c r="C66" s="1973"/>
      <c r="D66" s="1974"/>
      <c r="E66" s="1783"/>
      <c r="F66" s="1975"/>
      <c r="G66" s="1845" t="s">
        <v>2343</v>
      </c>
      <c r="H66" s="1846"/>
      <c r="I66" s="1847"/>
      <c r="J66" s="1989">
        <v>15</v>
      </c>
      <c r="K66" s="2036">
        <v>15</v>
      </c>
      <c r="L66" s="2037"/>
      <c r="M66" s="2037"/>
      <c r="N66" s="1976"/>
      <c r="O66" s="1990"/>
      <c r="P66" s="2109"/>
      <c r="Q66" s="2036"/>
      <c r="R66" s="2037"/>
      <c r="S66" s="1976"/>
      <c r="T66" s="1847"/>
      <c r="U66" s="2109"/>
      <c r="V66" s="2036"/>
      <c r="W66" s="2037"/>
      <c r="X66" s="1976">
        <v>15</v>
      </c>
      <c r="Y66" s="1847">
        <v>15</v>
      </c>
      <c r="Z66" s="2109"/>
      <c r="AA66" s="2036"/>
      <c r="AB66" s="2037"/>
      <c r="AC66" s="1976"/>
      <c r="AD66" s="1978"/>
      <c r="AE66" s="1978"/>
      <c r="AF66" s="1984"/>
      <c r="AG66" s="1979"/>
      <c r="AH66" s="2038"/>
      <c r="AI66" s="2038"/>
      <c r="AJ66" s="1985"/>
      <c r="AK66" s="1978"/>
      <c r="AL66" s="1985"/>
      <c r="AM66" s="1985"/>
      <c r="AN66" s="1978"/>
      <c r="AO66" s="1986"/>
      <c r="AP66" s="2039">
        <f>SUM(H66:AM66)</f>
        <v>60</v>
      </c>
      <c r="AQ66" s="1775">
        <f t="shared" si="4"/>
        <v>45</v>
      </c>
      <c r="AR66" s="1775">
        <f t="shared" si="1"/>
        <v>15</v>
      </c>
      <c r="AS66" s="1775">
        <f t="shared" si="2"/>
        <v>0</v>
      </c>
      <c r="AT66" s="1775">
        <f t="shared" si="3"/>
        <v>45</v>
      </c>
      <c r="AU66" s="1869"/>
      <c r="AV66" s="1777"/>
      <c r="AW66" s="1802"/>
    </row>
    <row r="67" spans="2:49" ht="80.5" customHeight="1" thickBot="1" x14ac:dyDescent="0.6">
      <c r="B67" s="1999"/>
      <c r="C67" s="2000"/>
      <c r="D67" s="2001"/>
      <c r="E67" s="1839"/>
      <c r="F67" s="2017"/>
      <c r="G67" s="1841" t="s">
        <v>2682</v>
      </c>
      <c r="H67" s="1854"/>
      <c r="I67" s="1855"/>
      <c r="J67" s="1856"/>
      <c r="K67" s="1855"/>
      <c r="L67" s="1855"/>
      <c r="M67" s="2003"/>
      <c r="N67" s="2004"/>
      <c r="O67" s="2003"/>
      <c r="P67" s="2008"/>
      <c r="Q67" s="2003"/>
      <c r="R67" s="2003"/>
      <c r="S67" s="2004"/>
      <c r="T67" s="2003"/>
      <c r="U67" s="2008"/>
      <c r="V67" s="2003"/>
      <c r="W67" s="2003"/>
      <c r="X67" s="2004"/>
      <c r="Y67" s="2003"/>
      <c r="Z67" s="2114"/>
      <c r="AA67" s="2115"/>
      <c r="AB67" s="2003"/>
      <c r="AC67" s="2004"/>
      <c r="AD67" s="2003"/>
      <c r="AE67" s="2003"/>
      <c r="AF67" s="2007"/>
      <c r="AG67" s="2004"/>
      <c r="AH67" s="2003"/>
      <c r="AI67" s="2003"/>
      <c r="AJ67" s="2008"/>
      <c r="AK67" s="2003"/>
      <c r="AL67" s="2008"/>
      <c r="AM67" s="2008"/>
      <c r="AN67" s="2003"/>
      <c r="AO67" s="2009"/>
      <c r="AP67" s="2043">
        <f>SUM(I67:AM67)</f>
        <v>0</v>
      </c>
      <c r="AQ67" s="1775">
        <f t="shared" si="4"/>
        <v>0</v>
      </c>
      <c r="AR67" s="1775">
        <f t="shared" si="1"/>
        <v>0</v>
      </c>
      <c r="AS67" s="1775">
        <f t="shared" si="2"/>
        <v>0</v>
      </c>
      <c r="AT67" s="1775">
        <f t="shared" si="3"/>
        <v>0</v>
      </c>
      <c r="AU67" s="1869"/>
      <c r="AV67" s="1777"/>
      <c r="AW67" s="1802"/>
    </row>
    <row r="68" spans="2:49" ht="76.75" hidden="1" customHeight="1" x14ac:dyDescent="0.55000000000000004">
      <c r="B68" s="2011">
        <v>9</v>
      </c>
      <c r="C68" s="2012" t="s">
        <v>2707</v>
      </c>
      <c r="D68" s="2013" t="s">
        <v>2708</v>
      </c>
      <c r="E68" s="1827" t="s">
        <v>2704</v>
      </c>
      <c r="F68" s="2014">
        <v>130</v>
      </c>
      <c r="G68" s="1763" t="s">
        <v>2342</v>
      </c>
      <c r="H68" s="2020"/>
      <c r="I68" s="2026"/>
      <c r="J68" s="1766"/>
      <c r="K68" s="1765"/>
      <c r="L68" s="1765"/>
      <c r="M68" s="1765"/>
      <c r="N68" s="1768"/>
      <c r="O68" s="1767"/>
      <c r="P68" s="2094"/>
      <c r="Q68" s="1767"/>
      <c r="R68" s="1967"/>
      <c r="S68" s="1768"/>
      <c r="T68" s="1767"/>
      <c r="U68" s="2094"/>
      <c r="V68" s="1767"/>
      <c r="W68" s="1765"/>
      <c r="X68" s="2027"/>
      <c r="Y68" s="2029"/>
      <c r="Z68" s="1772"/>
      <c r="AA68" s="1765"/>
      <c r="AB68" s="2029"/>
      <c r="AC68" s="1764"/>
      <c r="AD68" s="2029"/>
      <c r="AE68" s="2029"/>
      <c r="AF68" s="2033"/>
      <c r="AG68" s="2027"/>
      <c r="AH68" s="2029"/>
      <c r="AI68" s="1967"/>
      <c r="AJ68" s="2028"/>
      <c r="AK68" s="2034"/>
      <c r="AL68" s="1968"/>
      <c r="AM68" s="1969"/>
      <c r="AN68" s="1970"/>
      <c r="AO68" s="1971"/>
      <c r="AP68" s="2035">
        <f>SUM(I68:AM68)</f>
        <v>0</v>
      </c>
      <c r="AQ68" s="2122"/>
      <c r="AR68" s="2122"/>
      <c r="AS68" s="2122"/>
      <c r="AT68" s="2122"/>
      <c r="AU68" s="1869"/>
      <c r="AV68" s="1777"/>
      <c r="AW68" s="1802"/>
    </row>
    <row r="69" spans="2:49" ht="76.75" hidden="1" customHeight="1" x14ac:dyDescent="0.55000000000000004">
      <c r="B69" s="1923"/>
      <c r="C69" s="1973"/>
      <c r="D69" s="1974"/>
      <c r="E69" s="1783"/>
      <c r="F69" s="1975"/>
      <c r="G69" s="1845" t="s">
        <v>2343</v>
      </c>
      <c r="H69" s="1846"/>
      <c r="I69" s="1929"/>
      <c r="J69" s="1989"/>
      <c r="K69" s="1847"/>
      <c r="L69" s="1847"/>
      <c r="M69" s="1847"/>
      <c r="N69" s="1979"/>
      <c r="O69" s="1978"/>
      <c r="P69" s="1985"/>
      <c r="Q69" s="1978"/>
      <c r="R69" s="1978"/>
      <c r="S69" s="1979"/>
      <c r="T69" s="1978"/>
      <c r="U69" s="1985"/>
      <c r="V69" s="1978"/>
      <c r="W69" s="1981"/>
      <c r="X69" s="1979"/>
      <c r="Y69" s="1978"/>
      <c r="Z69" s="1985"/>
      <c r="AA69" s="1978"/>
      <c r="AB69" s="1978"/>
      <c r="AC69" s="1998"/>
      <c r="AD69" s="1978"/>
      <c r="AE69" s="1978"/>
      <c r="AF69" s="1984"/>
      <c r="AG69" s="1979"/>
      <c r="AH69" s="2038"/>
      <c r="AI69" s="2038"/>
      <c r="AJ69" s="1985"/>
      <c r="AK69" s="1978"/>
      <c r="AL69" s="1985"/>
      <c r="AM69" s="1985"/>
      <c r="AN69" s="1978"/>
      <c r="AO69" s="1986"/>
      <c r="AP69" s="2039">
        <f>SUM(I69:AM69)</f>
        <v>0</v>
      </c>
      <c r="AQ69" s="2123"/>
      <c r="AR69" s="2123"/>
      <c r="AS69" s="2123"/>
      <c r="AT69" s="2123"/>
      <c r="AU69" s="1869"/>
      <c r="AV69" s="1777"/>
      <c r="AW69" s="1802"/>
    </row>
    <row r="70" spans="2:49" ht="80.5" hidden="1" customHeight="1" thickBot="1" x14ac:dyDescent="0.6">
      <c r="B70" s="1999"/>
      <c r="C70" s="2000"/>
      <c r="D70" s="2001"/>
      <c r="E70" s="1839"/>
      <c r="F70" s="2017"/>
      <c r="G70" s="1841" t="s">
        <v>2682</v>
      </c>
      <c r="H70" s="1854"/>
      <c r="I70" s="1855"/>
      <c r="J70" s="1856"/>
      <c r="K70" s="1855"/>
      <c r="L70" s="1855"/>
      <c r="M70" s="2003"/>
      <c r="N70" s="2004"/>
      <c r="O70" s="2003"/>
      <c r="P70" s="2008"/>
      <c r="Q70" s="2003"/>
      <c r="R70" s="2003"/>
      <c r="S70" s="2004"/>
      <c r="T70" s="2003"/>
      <c r="U70" s="2008"/>
      <c r="V70" s="2003"/>
      <c r="W70" s="2003"/>
      <c r="X70" s="2004"/>
      <c r="Y70" s="2003"/>
      <c r="Z70" s="2114"/>
      <c r="AA70" s="2115"/>
      <c r="AB70" s="2003"/>
      <c r="AC70" s="2004"/>
      <c r="AD70" s="2003"/>
      <c r="AE70" s="2003"/>
      <c r="AF70" s="2007"/>
      <c r="AG70" s="2004"/>
      <c r="AH70" s="2003"/>
      <c r="AI70" s="2003"/>
      <c r="AJ70" s="2008"/>
      <c r="AK70" s="2003"/>
      <c r="AL70" s="2008"/>
      <c r="AM70" s="2008"/>
      <c r="AN70" s="2003"/>
      <c r="AO70" s="2009"/>
      <c r="AP70" s="2043">
        <f>SUM(I70:AM70)</f>
        <v>0</v>
      </c>
      <c r="AQ70" s="2124"/>
      <c r="AR70" s="2124"/>
      <c r="AS70" s="2124"/>
      <c r="AT70" s="2124"/>
      <c r="AU70" s="1869"/>
      <c r="AV70" s="2045"/>
      <c r="AW70" s="1802"/>
    </row>
    <row r="71" spans="2:49" ht="105" customHeight="1" thickTop="1" thickBot="1" x14ac:dyDescent="0.6">
      <c r="B71" s="2046" t="s">
        <v>2710</v>
      </c>
      <c r="C71" s="2047"/>
      <c r="D71" s="2047"/>
      <c r="E71" s="2047"/>
      <c r="F71" s="2047"/>
      <c r="G71" s="2047"/>
      <c r="H71" s="2048">
        <f>SUM(H16,H8,H11,H13,H19,H21,H24,H27,H39,H42,H45,H48,H53,H56,H61,H64,H69,H30,H34,H32,H66,H58,H50,H36)</f>
        <v>308</v>
      </c>
      <c r="I71" s="2048">
        <f>SUM(I16,I8,I11,I13,I19,I21,I24,I27,I39,I42,I45,I48,I53,I56,I61,I64,I69,I30,I34,I32,I66,I58,I50,I36)</f>
        <v>325</v>
      </c>
      <c r="J71" s="2049">
        <f t="shared" ref="J71:AF71" si="6">SUM(J16,J8,J11,J13,J19,J21,J24,J27,J39,J42,J45,J48,J53,J56,J61,J64,J69,J30,J34,J32,J66,J58,J50,J36)</f>
        <v>320</v>
      </c>
      <c r="K71" s="2050">
        <f t="shared" si="6"/>
        <v>326</v>
      </c>
      <c r="L71" s="2048">
        <f t="shared" si="6"/>
        <v>298</v>
      </c>
      <c r="M71" s="2048">
        <f t="shared" si="6"/>
        <v>298</v>
      </c>
      <c r="N71" s="2048">
        <f t="shared" si="6"/>
        <v>268</v>
      </c>
      <c r="O71" s="2048">
        <f t="shared" si="6"/>
        <v>364</v>
      </c>
      <c r="P71" s="2049">
        <f>SUM(P16,P8,P11,P13,P19,P21,P24,P27,P39,P42,P45,P48,P53,P56,P61,P64,P69,P30,P34,P32,P66,P58,P50,P36)</f>
        <v>325</v>
      </c>
      <c r="Q71" s="2050">
        <f t="shared" si="6"/>
        <v>324</v>
      </c>
      <c r="R71" s="2048">
        <f t="shared" si="6"/>
        <v>364</v>
      </c>
      <c r="S71" s="2048">
        <f t="shared" si="6"/>
        <v>357</v>
      </c>
      <c r="T71" s="2048">
        <f t="shared" si="6"/>
        <v>370</v>
      </c>
      <c r="U71" s="2049">
        <f t="shared" si="6"/>
        <v>379</v>
      </c>
      <c r="V71" s="2050">
        <f t="shared" si="6"/>
        <v>357</v>
      </c>
      <c r="W71" s="2048">
        <f t="shared" si="6"/>
        <v>319</v>
      </c>
      <c r="X71" s="2048">
        <f t="shared" si="6"/>
        <v>346</v>
      </c>
      <c r="Y71" s="2048">
        <f t="shared" si="6"/>
        <v>350</v>
      </c>
      <c r="Z71" s="2049">
        <f t="shared" si="6"/>
        <v>314</v>
      </c>
      <c r="AA71" s="2050">
        <f t="shared" si="6"/>
        <v>333</v>
      </c>
      <c r="AB71" s="2048">
        <f t="shared" si="6"/>
        <v>353</v>
      </c>
      <c r="AC71" s="2048">
        <f t="shared" si="6"/>
        <v>313</v>
      </c>
      <c r="AD71" s="2048">
        <f t="shared" si="6"/>
        <v>249</v>
      </c>
      <c r="AE71" s="2048">
        <f t="shared" si="6"/>
        <v>179</v>
      </c>
      <c r="AF71" s="2048">
        <f t="shared" si="6"/>
        <v>0</v>
      </c>
      <c r="AG71" s="2049">
        <f t="shared" ref="AG71:AO71" si="7">SUM(AG16,AG8,AG11,AG13,AG19,AG21,AG24,AG27,AG39,AG42,AG45,AG48,AG53,AG56,AG61,AG64,AG69,AG30,AG34,AG32,AG66,AG58)</f>
        <v>0</v>
      </c>
      <c r="AH71" s="2049">
        <f t="shared" si="7"/>
        <v>0</v>
      </c>
      <c r="AI71" s="2049">
        <f t="shared" si="7"/>
        <v>0</v>
      </c>
      <c r="AJ71" s="2049">
        <f t="shared" si="7"/>
        <v>0</v>
      </c>
      <c r="AK71" s="2049">
        <f t="shared" si="7"/>
        <v>0</v>
      </c>
      <c r="AL71" s="2049">
        <f t="shared" si="7"/>
        <v>0</v>
      </c>
      <c r="AM71" s="2049">
        <f t="shared" si="7"/>
        <v>0</v>
      </c>
      <c r="AN71" s="2049">
        <f t="shared" si="7"/>
        <v>0</v>
      </c>
      <c r="AO71" s="2049">
        <f t="shared" si="7"/>
        <v>0</v>
      </c>
      <c r="AP71" s="2051">
        <f>SUM(AP16,AP8,AP11,AP13,AP19,AP21,AP24,AP27,AP39,AP42,AP45,AP48,AP53,AP56,AP61,AP64,AP69)</f>
        <v>7020</v>
      </c>
      <c r="AQ71" s="2125"/>
      <c r="AR71" s="2125"/>
      <c r="AS71" s="2125"/>
      <c r="AT71" s="2125"/>
      <c r="AU71" s="2052"/>
      <c r="AV71" s="2053"/>
    </row>
    <row r="72" spans="2:49" ht="112" customHeight="1" thickBot="1" x14ac:dyDescent="0.6">
      <c r="B72" s="2054" t="s">
        <v>2711</v>
      </c>
      <c r="C72" s="2055"/>
      <c r="D72" s="2055"/>
      <c r="E72" s="2055"/>
      <c r="F72" s="2055"/>
      <c r="G72" s="2056"/>
      <c r="H72" s="2057">
        <f>H99</f>
        <v>0.87295081967213117</v>
      </c>
      <c r="I72" s="2058">
        <f t="shared" ref="I72:AN72" si="8">I99</f>
        <v>0.87807377049180324</v>
      </c>
      <c r="J72" s="2062">
        <f t="shared" si="8"/>
        <v>0.92213114754098358</v>
      </c>
      <c r="K72" s="2058">
        <f t="shared" si="8"/>
        <v>0.91721311475409839</v>
      </c>
      <c r="L72" s="2061">
        <f t="shared" si="8"/>
        <v>0.81967213114754101</v>
      </c>
      <c r="M72" s="2061">
        <f t="shared" si="8"/>
        <v>0.8401639344262295</v>
      </c>
      <c r="N72" s="2059">
        <f t="shared" si="8"/>
        <v>0.72028688524590168</v>
      </c>
      <c r="O72" s="2142">
        <f t="shared" si="8"/>
        <v>1.0010245901639345</v>
      </c>
      <c r="P72" s="2118">
        <f t="shared" si="8"/>
        <v>0.93135245901639341</v>
      </c>
      <c r="Q72" s="2061">
        <f t="shared" si="8"/>
        <v>0.93442622950819676</v>
      </c>
      <c r="R72" s="2140">
        <f t="shared" si="8"/>
        <v>1.028688524590164</v>
      </c>
      <c r="S72" s="2057">
        <f t="shared" si="8"/>
        <v>1.0038934426229509</v>
      </c>
      <c r="T72" s="2058">
        <f t="shared" si="8"/>
        <v>0.99856557377049182</v>
      </c>
      <c r="U72" s="2064">
        <f t="shared" si="8"/>
        <v>1.0290983606557378</v>
      </c>
      <c r="V72" s="2058">
        <f t="shared" si="8"/>
        <v>1.0096311475409836</v>
      </c>
      <c r="W72" s="2058">
        <f t="shared" si="8"/>
        <v>0.90922131147540985</v>
      </c>
      <c r="X72" s="2057">
        <f t="shared" si="8"/>
        <v>0.98032786885245904</v>
      </c>
      <c r="Y72" s="2058">
        <f t="shared" si="8"/>
        <v>0.99180327868852458</v>
      </c>
      <c r="Z72" s="2064">
        <f t="shared" si="8"/>
        <v>0.90327868852459015</v>
      </c>
      <c r="AA72" s="2058">
        <f t="shared" si="8"/>
        <v>0.94569672131147542</v>
      </c>
      <c r="AB72" s="2061">
        <f t="shared" si="8"/>
        <v>0.99282786885245899</v>
      </c>
      <c r="AC72" s="2059">
        <f t="shared" si="8"/>
        <v>0.88094262295081971</v>
      </c>
      <c r="AD72" s="2061">
        <f t="shared" si="8"/>
        <v>0.70635245901639343</v>
      </c>
      <c r="AE72" s="2140">
        <f t="shared" si="8"/>
        <v>0.52561475409836067</v>
      </c>
      <c r="AF72" s="2063">
        <f t="shared" si="8"/>
        <v>0</v>
      </c>
      <c r="AG72" s="2057">
        <f t="shared" si="8"/>
        <v>0</v>
      </c>
      <c r="AH72" s="2058">
        <f t="shared" si="8"/>
        <v>0</v>
      </c>
      <c r="AI72" s="2058">
        <f t="shared" si="8"/>
        <v>0</v>
      </c>
      <c r="AJ72" s="2064">
        <f t="shared" si="8"/>
        <v>0</v>
      </c>
      <c r="AK72" s="2058">
        <f t="shared" si="8"/>
        <v>0</v>
      </c>
      <c r="AL72" s="2064">
        <f t="shared" si="8"/>
        <v>0</v>
      </c>
      <c r="AM72" s="2064">
        <f t="shared" si="8"/>
        <v>0</v>
      </c>
      <c r="AN72" s="2058">
        <f t="shared" si="8"/>
        <v>0</v>
      </c>
      <c r="AO72" s="2065">
        <f>AO101</f>
        <v>0</v>
      </c>
      <c r="AP72" s="2066">
        <f>AVERAGE(I72:AG72)</f>
        <v>0.8348114754098358</v>
      </c>
      <c r="AQ72" s="2126"/>
      <c r="AR72" s="2126"/>
      <c r="AS72" s="2126"/>
      <c r="AT72" s="2126"/>
      <c r="AU72" s="2067"/>
      <c r="AV72" s="2068"/>
    </row>
    <row r="73" spans="2:49" s="2069" customFormat="1" ht="45" customHeight="1" thickTop="1" x14ac:dyDescent="0.55000000000000004">
      <c r="B73" s="1701"/>
      <c r="I73" s="2070"/>
      <c r="J73" s="2070"/>
      <c r="K73" s="2070"/>
      <c r="L73" s="2070"/>
      <c r="M73" s="2070"/>
      <c r="N73" s="2070"/>
      <c r="O73" s="2070"/>
      <c r="P73" s="2070"/>
      <c r="Q73" s="2070"/>
      <c r="R73" s="2070"/>
    </row>
    <row r="74" spans="2:49" s="2079" customFormat="1" ht="126.75" customHeight="1" x14ac:dyDescent="0.55000000000000004">
      <c r="B74" s="2071"/>
      <c r="C74" s="2072"/>
      <c r="D74" s="2073"/>
      <c r="E74" s="2071"/>
      <c r="F74" s="2071"/>
      <c r="G74" s="2074"/>
      <c r="H74" s="2075"/>
      <c r="I74" s="2075"/>
      <c r="J74" s="2075"/>
      <c r="K74" s="2075"/>
      <c r="L74" s="2075"/>
      <c r="M74" s="2075"/>
      <c r="N74" s="2075"/>
      <c r="O74" s="2075"/>
      <c r="P74" s="2075"/>
      <c r="Q74" s="2075"/>
      <c r="R74" s="2075"/>
      <c r="S74" s="2075"/>
      <c r="T74" s="2075"/>
      <c r="U74" s="2075"/>
      <c r="V74" s="2075"/>
      <c r="W74" s="2075"/>
      <c r="X74" s="2075"/>
      <c r="Y74" s="2075"/>
      <c r="Z74" s="2075"/>
      <c r="AA74" s="2075"/>
      <c r="AB74" s="2075"/>
      <c r="AC74" s="2075"/>
      <c r="AD74" s="2075"/>
      <c r="AE74" s="2075"/>
      <c r="AF74" s="2075">
        <f t="shared" ref="I74:AF74" si="9">TRUNC(AF72*100, 0)</f>
        <v>0</v>
      </c>
      <c r="AG74" s="2080"/>
      <c r="AH74" s="2080"/>
      <c r="AI74" s="2080"/>
      <c r="AJ74" s="2080"/>
      <c r="AK74" s="2080"/>
      <c r="AL74" s="2080"/>
      <c r="AM74" s="2080"/>
      <c r="AN74" s="2080"/>
      <c r="AO74" s="2080"/>
      <c r="AP74" s="2081"/>
      <c r="AQ74" s="2081"/>
      <c r="AR74" s="2081"/>
      <c r="AS74" s="2081"/>
      <c r="AT74" s="2081"/>
      <c r="AV74" s="2082"/>
    </row>
    <row r="75" spans="2:49" s="2079" customFormat="1" ht="126.75" customHeight="1" x14ac:dyDescent="0.55000000000000004">
      <c r="B75" s="2071"/>
      <c r="C75" s="2072"/>
      <c r="D75" s="2073"/>
      <c r="E75" s="2071"/>
      <c r="F75" s="2071"/>
      <c r="G75" s="2074"/>
      <c r="H75" s="2075"/>
      <c r="I75" s="2075"/>
      <c r="J75" s="2076"/>
      <c r="K75" s="2129"/>
      <c r="L75" s="2077"/>
      <c r="M75" s="2078"/>
      <c r="N75" s="2078"/>
      <c r="O75" s="2078"/>
      <c r="P75" s="2078"/>
      <c r="Q75" s="2078"/>
      <c r="R75" s="2078"/>
      <c r="S75" s="2078"/>
      <c r="T75" s="2078"/>
      <c r="U75" s="2078"/>
      <c r="V75" s="2078"/>
      <c r="W75" s="2078"/>
      <c r="X75" s="2078"/>
      <c r="Z75" s="2078"/>
      <c r="AA75" s="2078"/>
      <c r="AB75" s="2078"/>
      <c r="AC75" s="2080"/>
      <c r="AD75" s="2080"/>
      <c r="AE75" s="2080"/>
      <c r="AF75" s="2080"/>
      <c r="AG75" s="2080"/>
      <c r="AH75" s="2080"/>
      <c r="AI75" s="2080"/>
      <c r="AJ75" s="2080"/>
      <c r="AK75" s="2080"/>
      <c r="AL75" s="2080"/>
      <c r="AM75" s="2080"/>
      <c r="AN75" s="2080"/>
      <c r="AO75" s="2080"/>
      <c r="AP75" s="2081"/>
      <c r="AQ75" s="2081"/>
      <c r="AR75" s="2081"/>
      <c r="AS75" s="2081"/>
      <c r="AT75" s="2081"/>
      <c r="AV75" s="2082"/>
    </row>
    <row r="76" spans="2:49" s="2079" customFormat="1" ht="126.75" customHeight="1" x14ac:dyDescent="0.55000000000000004">
      <c r="B76" s="2071"/>
      <c r="C76" s="2072"/>
      <c r="D76" s="2073"/>
      <c r="E76" s="2071"/>
      <c r="F76" s="2071"/>
      <c r="G76" s="2074"/>
      <c r="H76" s="2075"/>
      <c r="I76" s="2075"/>
      <c r="J76" s="2076"/>
      <c r="K76" s="2076"/>
      <c r="L76" s="2077"/>
      <c r="M76" s="2078"/>
      <c r="N76" s="2078"/>
      <c r="O76" s="2078"/>
      <c r="P76" s="2078"/>
      <c r="Q76" s="2078"/>
      <c r="R76" s="2078"/>
      <c r="S76" s="2078"/>
      <c r="T76" s="2078"/>
      <c r="U76" s="2078"/>
      <c r="V76" s="2078"/>
      <c r="W76" s="2078"/>
      <c r="X76" s="2078"/>
      <c r="Z76" s="2078"/>
      <c r="AA76" s="2078"/>
      <c r="AB76" s="2078"/>
      <c r="AC76" s="2080"/>
      <c r="AD76" s="2080"/>
      <c r="AE76" s="2080"/>
      <c r="AF76" s="2080"/>
      <c r="AG76" s="2080"/>
      <c r="AH76" s="2080"/>
      <c r="AI76" s="2080"/>
      <c r="AJ76" s="2080"/>
      <c r="AK76" s="2080"/>
      <c r="AL76" s="2080"/>
      <c r="AM76" s="2080"/>
      <c r="AN76" s="2080"/>
      <c r="AO76" s="2080"/>
      <c r="AP76" s="2081"/>
      <c r="AQ76" s="2081"/>
      <c r="AR76" s="2081"/>
      <c r="AS76" s="2081"/>
      <c r="AT76" s="2081"/>
      <c r="AV76" s="2082"/>
    </row>
    <row r="77" spans="2:49" s="2079" customFormat="1" ht="126.75" customHeight="1" x14ac:dyDescent="0.55000000000000004">
      <c r="B77" s="2071"/>
      <c r="C77" s="2072"/>
      <c r="D77" s="2073"/>
      <c r="E77" s="2071"/>
      <c r="F77" s="2071"/>
      <c r="G77" s="2074"/>
      <c r="H77" s="2075"/>
      <c r="I77" s="2075"/>
      <c r="J77" s="2076"/>
      <c r="K77" s="2076"/>
      <c r="L77" s="2077"/>
      <c r="M77" s="2078"/>
      <c r="N77" s="2078"/>
      <c r="O77" s="2078"/>
      <c r="P77" s="2078"/>
      <c r="Q77" s="2078"/>
      <c r="R77" s="2078"/>
      <c r="S77" s="2078"/>
      <c r="T77" s="2078"/>
      <c r="U77" s="2078"/>
      <c r="V77" s="2078"/>
      <c r="W77" s="2078"/>
      <c r="X77" s="2078"/>
      <c r="Z77" s="2078"/>
      <c r="AA77" s="2078"/>
      <c r="AB77" s="2078"/>
      <c r="AC77" s="2080"/>
      <c r="AD77" s="2080"/>
      <c r="AE77" s="2080"/>
      <c r="AF77" s="2080"/>
      <c r="AG77" s="2080"/>
      <c r="AH77" s="2080"/>
      <c r="AI77" s="2080"/>
      <c r="AJ77" s="2080"/>
      <c r="AK77" s="2080"/>
      <c r="AL77" s="2080"/>
      <c r="AM77" s="2080"/>
      <c r="AN77" s="2080"/>
      <c r="AO77" s="2080"/>
      <c r="AP77" s="2081"/>
      <c r="AQ77" s="2081"/>
      <c r="AR77" s="2081"/>
      <c r="AS77" s="2081"/>
      <c r="AT77" s="2081"/>
      <c r="AV77" s="2082"/>
    </row>
    <row r="78" spans="2:49" s="2079" customFormat="1" ht="126.75" customHeight="1" x14ac:dyDescent="0.55000000000000004">
      <c r="B78" s="2071"/>
      <c r="C78" s="2072"/>
      <c r="D78" s="2073"/>
      <c r="E78" s="2071"/>
      <c r="F78" s="2071"/>
      <c r="G78" s="2074"/>
      <c r="H78" s="2075"/>
      <c r="I78" s="2075"/>
      <c r="J78" s="2076"/>
      <c r="K78" s="2076"/>
      <c r="L78" s="2077"/>
      <c r="M78" s="2078"/>
      <c r="N78" s="2078"/>
      <c r="O78" s="2078"/>
      <c r="P78" s="2078"/>
      <c r="Q78" s="2078"/>
      <c r="R78" s="2078"/>
      <c r="S78" s="2078"/>
      <c r="T78" s="2078"/>
      <c r="U78" s="2078"/>
      <c r="V78" s="2078"/>
      <c r="W78" s="2078"/>
      <c r="X78" s="2078"/>
      <c r="Z78" s="2078"/>
      <c r="AA78" s="2078"/>
      <c r="AB78" s="2078"/>
      <c r="AC78" s="2080"/>
      <c r="AD78" s="2080"/>
      <c r="AE78" s="2080"/>
      <c r="AF78" s="2080"/>
      <c r="AG78" s="2080"/>
      <c r="AH78" s="2080"/>
      <c r="AI78" s="2080"/>
      <c r="AJ78" s="2080"/>
      <c r="AK78" s="2080"/>
      <c r="AL78" s="2080"/>
      <c r="AM78" s="2080"/>
      <c r="AN78" s="2080"/>
      <c r="AO78" s="2080"/>
      <c r="AP78" s="2081"/>
      <c r="AQ78" s="2081"/>
      <c r="AR78" s="2081"/>
      <c r="AS78" s="2081"/>
      <c r="AT78" s="2081"/>
      <c r="AV78" s="2082"/>
    </row>
    <row r="79" spans="2:49" s="2079" customFormat="1" ht="126.75" customHeight="1" x14ac:dyDescent="0.55000000000000004">
      <c r="B79" s="2071"/>
      <c r="C79" s="2072"/>
      <c r="D79" s="2073"/>
      <c r="E79" s="2071"/>
      <c r="F79" s="2071"/>
      <c r="G79" s="2074"/>
      <c r="H79" s="2075"/>
      <c r="I79" s="2075"/>
      <c r="J79" s="2076"/>
      <c r="K79" s="2076"/>
      <c r="L79" s="2077"/>
      <c r="M79" s="2078"/>
      <c r="N79" s="2078"/>
      <c r="O79" s="2078"/>
      <c r="P79" s="2078"/>
      <c r="Q79" s="2078"/>
      <c r="R79" s="2078"/>
      <c r="S79" s="2078"/>
      <c r="T79" s="2078"/>
      <c r="U79" s="2078"/>
      <c r="V79" s="2078"/>
      <c r="W79" s="2078"/>
      <c r="X79" s="2078"/>
      <c r="Z79" s="2078"/>
      <c r="AA79" s="2078"/>
      <c r="AB79" s="2078"/>
      <c r="AC79" s="2080"/>
      <c r="AD79" s="2080"/>
      <c r="AE79" s="2080"/>
      <c r="AF79" s="2080"/>
      <c r="AG79" s="2080"/>
      <c r="AH79" s="2080"/>
      <c r="AI79" s="2080"/>
      <c r="AJ79" s="2080"/>
      <c r="AK79" s="2080"/>
      <c r="AL79" s="2080"/>
      <c r="AM79" s="2080"/>
      <c r="AN79" s="2080"/>
      <c r="AO79" s="2080"/>
      <c r="AP79" s="2081"/>
      <c r="AQ79" s="2081"/>
      <c r="AR79" s="2081"/>
      <c r="AS79" s="2081"/>
      <c r="AT79" s="2081"/>
      <c r="AV79" s="2082"/>
    </row>
    <row r="80" spans="2:49" s="2079" customFormat="1" ht="126.75" customHeight="1" x14ac:dyDescent="0.55000000000000004">
      <c r="B80" s="2071"/>
      <c r="C80" s="2072"/>
      <c r="D80" s="2073"/>
      <c r="E80" s="2071"/>
      <c r="F80" s="2071"/>
      <c r="G80" s="2074"/>
      <c r="H80" s="2075"/>
      <c r="I80" s="2075"/>
      <c r="J80" s="2076"/>
      <c r="K80" s="2076"/>
      <c r="L80" s="2077"/>
      <c r="M80" s="2078"/>
      <c r="N80" s="2078"/>
      <c r="O80" s="2078"/>
      <c r="P80" s="2078"/>
      <c r="Q80" s="2078"/>
      <c r="R80" s="2078"/>
      <c r="S80" s="2078"/>
      <c r="T80" s="2078"/>
      <c r="U80" s="2078"/>
      <c r="V80" s="2078"/>
      <c r="W80" s="2078"/>
      <c r="X80" s="2078"/>
      <c r="Z80" s="2078"/>
      <c r="AA80" s="2078"/>
      <c r="AB80" s="2078"/>
      <c r="AC80" s="2080"/>
      <c r="AD80" s="2080"/>
      <c r="AE80" s="2080"/>
      <c r="AF80" s="2080"/>
      <c r="AG80" s="2080"/>
      <c r="AH80" s="2080"/>
      <c r="AI80" s="2080"/>
      <c r="AJ80" s="2080"/>
      <c r="AK80" s="2080"/>
      <c r="AL80" s="2080"/>
      <c r="AM80" s="2080"/>
      <c r="AN80" s="2080"/>
      <c r="AO80" s="2080"/>
      <c r="AP80" s="2081"/>
      <c r="AQ80" s="2081"/>
      <c r="AR80" s="2081"/>
      <c r="AS80" s="2081"/>
      <c r="AT80" s="2081"/>
      <c r="AV80" s="2082"/>
    </row>
    <row r="81" spans="2:50" s="2079" customFormat="1" ht="126.75" customHeight="1" x14ac:dyDescent="0.55000000000000004">
      <c r="B81" s="2071"/>
      <c r="C81" s="2072"/>
      <c r="D81" s="2073"/>
      <c r="E81" s="2071"/>
      <c r="F81" s="2071"/>
      <c r="G81" s="2074"/>
      <c r="H81" s="2075"/>
      <c r="I81" s="2075"/>
      <c r="J81" s="2076"/>
      <c r="K81" s="2076"/>
      <c r="L81" s="2077"/>
      <c r="M81" s="2078"/>
      <c r="N81" s="2078"/>
      <c r="O81" s="2078"/>
      <c r="P81" s="2078"/>
      <c r="Q81" s="2078"/>
      <c r="R81" s="2078"/>
      <c r="S81" s="2078"/>
      <c r="T81" s="2078"/>
      <c r="U81" s="2078"/>
      <c r="V81" s="2078"/>
      <c r="W81" s="2078"/>
      <c r="X81" s="2078"/>
      <c r="Z81" s="2078"/>
      <c r="AA81" s="2078"/>
      <c r="AB81" s="2078"/>
      <c r="AC81" s="2080"/>
      <c r="AD81" s="2080"/>
      <c r="AE81" s="2080"/>
      <c r="AF81" s="2080"/>
      <c r="AG81" s="2080"/>
      <c r="AH81" s="2080"/>
      <c r="AI81" s="2080"/>
      <c r="AJ81" s="2080"/>
      <c r="AK81" s="2080"/>
      <c r="AL81" s="2080"/>
      <c r="AM81" s="2080"/>
      <c r="AN81" s="2080"/>
      <c r="AO81" s="2080"/>
      <c r="AP81" s="2081"/>
      <c r="AQ81" s="2081"/>
      <c r="AR81" s="2081"/>
      <c r="AS81" s="2081"/>
      <c r="AT81" s="2081"/>
      <c r="AV81" s="2082"/>
    </row>
    <row r="82" spans="2:50" s="2079" customFormat="1" ht="126.75" customHeight="1" x14ac:dyDescent="0.55000000000000004">
      <c r="B82" s="2071"/>
      <c r="C82" s="2072"/>
      <c r="D82" s="2073"/>
      <c r="E82" s="2071"/>
      <c r="F82" s="2071"/>
      <c r="G82" s="2074"/>
      <c r="H82" s="2075"/>
      <c r="I82" s="2075"/>
      <c r="J82" s="2076"/>
      <c r="K82" s="2076"/>
      <c r="L82" s="2077"/>
      <c r="M82" s="2078"/>
      <c r="N82" s="2078"/>
      <c r="O82" s="2078"/>
      <c r="P82" s="2078"/>
      <c r="Q82" s="2078"/>
      <c r="R82" s="2078"/>
      <c r="S82" s="2078"/>
      <c r="T82" s="2078"/>
      <c r="U82" s="2078"/>
      <c r="V82" s="2078"/>
      <c r="W82" s="2078"/>
      <c r="X82" s="2078"/>
      <c r="Z82" s="2078"/>
      <c r="AA82" s="2078"/>
      <c r="AB82" s="2078"/>
      <c r="AC82" s="2080"/>
      <c r="AD82" s="2080"/>
      <c r="AE82" s="2080"/>
      <c r="AF82" s="2080"/>
      <c r="AG82" s="2080"/>
      <c r="AH82" s="2080"/>
      <c r="AI82" s="2080"/>
      <c r="AJ82" s="2080"/>
      <c r="AK82" s="2080"/>
      <c r="AL82" s="2080"/>
      <c r="AM82" s="2080"/>
      <c r="AN82" s="2080"/>
      <c r="AO82" s="2080"/>
      <c r="AP82" s="2081"/>
      <c r="AQ82" s="2081"/>
      <c r="AR82" s="2081"/>
      <c r="AS82" s="2081"/>
      <c r="AT82" s="2081"/>
      <c r="AV82" s="2082"/>
    </row>
    <row r="83" spans="2:50" s="2069" customFormat="1" x14ac:dyDescent="0.55000000000000004">
      <c r="B83" s="1701"/>
    </row>
    <row r="84" spans="2:50" s="2069" customFormat="1" x14ac:dyDescent="0.55000000000000004">
      <c r="B84" s="1701"/>
      <c r="AU84" s="2083"/>
    </row>
    <row r="85" spans="2:50" s="2069" customFormat="1" x14ac:dyDescent="0.55000000000000004">
      <c r="B85" s="1701"/>
      <c r="AU85" s="2083"/>
    </row>
    <row r="86" spans="2:50" s="2069" customFormat="1" x14ac:dyDescent="0.55000000000000004">
      <c r="B86" s="1701"/>
      <c r="AU86" s="2083"/>
    </row>
    <row r="87" spans="2:50" s="2069" customFormat="1" x14ac:dyDescent="0.55000000000000004">
      <c r="B87" s="1701"/>
    </row>
    <row r="88" spans="2:50" s="2069" customFormat="1" x14ac:dyDescent="0.55000000000000004">
      <c r="B88" s="1701"/>
    </row>
    <row r="89" spans="2:50" s="2069" customFormat="1" x14ac:dyDescent="0.55000000000000004">
      <c r="B89" s="1701"/>
    </row>
    <row r="90" spans="2:50" s="2069" customFormat="1" ht="78" customHeight="1" x14ac:dyDescent="0.55000000000000004">
      <c r="B90" s="1701"/>
      <c r="G90" s="2069" t="s">
        <v>2712</v>
      </c>
      <c r="H90" s="2069">
        <f t="shared" ref="H90:AU90" si="10">130*(H69+H48+H56+H64+H66)</f>
        <v>15600</v>
      </c>
      <c r="I90" s="2069">
        <f t="shared" si="10"/>
        <v>17550</v>
      </c>
      <c r="J90" s="2069">
        <f t="shared" si="10"/>
        <v>13000</v>
      </c>
      <c r="K90" s="2069">
        <f t="shared" si="10"/>
        <v>20540</v>
      </c>
      <c r="L90" s="2069">
        <f t="shared" si="10"/>
        <v>24050</v>
      </c>
      <c r="M90" s="2069">
        <f t="shared" si="10"/>
        <v>17550</v>
      </c>
      <c r="N90" s="2069">
        <f t="shared" si="10"/>
        <v>0</v>
      </c>
      <c r="O90" s="2069">
        <f t="shared" si="10"/>
        <v>11700</v>
      </c>
      <c r="P90" s="2069">
        <f t="shared" si="10"/>
        <v>6500</v>
      </c>
      <c r="Q90" s="2069">
        <f t="shared" si="10"/>
        <v>0</v>
      </c>
      <c r="R90" s="2069">
        <f t="shared" si="10"/>
        <v>9100</v>
      </c>
      <c r="S90" s="2069">
        <f t="shared" si="10"/>
        <v>10140</v>
      </c>
      <c r="T90" s="2069">
        <f t="shared" si="10"/>
        <v>10400</v>
      </c>
      <c r="U90" s="2069">
        <f t="shared" si="10"/>
        <v>9100</v>
      </c>
      <c r="V90" s="2069">
        <f t="shared" si="10"/>
        <v>8450</v>
      </c>
      <c r="W90" s="2069">
        <f t="shared" si="10"/>
        <v>3250</v>
      </c>
      <c r="X90" s="2069">
        <f t="shared" si="10"/>
        <v>6890</v>
      </c>
      <c r="Y90" s="2069">
        <f t="shared" si="10"/>
        <v>7150</v>
      </c>
      <c r="Z90" s="2069">
        <f t="shared" si="10"/>
        <v>0</v>
      </c>
      <c r="AA90" s="2069">
        <f t="shared" si="10"/>
        <v>5200</v>
      </c>
      <c r="AB90" s="2069">
        <f t="shared" si="10"/>
        <v>9750</v>
      </c>
      <c r="AC90" s="2069">
        <f t="shared" si="10"/>
        <v>6240</v>
      </c>
      <c r="AD90" s="2069">
        <f t="shared" si="10"/>
        <v>0</v>
      </c>
      <c r="AE90" s="2069">
        <f t="shared" si="10"/>
        <v>0</v>
      </c>
      <c r="AF90" s="2069">
        <f t="shared" si="10"/>
        <v>0</v>
      </c>
      <c r="AG90" s="2069">
        <f t="shared" si="10"/>
        <v>0</v>
      </c>
      <c r="AH90" s="2069">
        <f t="shared" si="10"/>
        <v>0</v>
      </c>
      <c r="AI90" s="2069">
        <f t="shared" si="10"/>
        <v>0</v>
      </c>
      <c r="AJ90" s="2069">
        <f t="shared" si="10"/>
        <v>0</v>
      </c>
      <c r="AK90" s="2069">
        <f t="shared" si="10"/>
        <v>0</v>
      </c>
      <c r="AL90" s="2069">
        <f t="shared" si="10"/>
        <v>0</v>
      </c>
      <c r="AM90" s="2069">
        <f t="shared" si="10"/>
        <v>0</v>
      </c>
      <c r="AN90" s="2069">
        <f t="shared" si="10"/>
        <v>0</v>
      </c>
      <c r="AO90" s="2069">
        <f t="shared" si="10"/>
        <v>0</v>
      </c>
      <c r="AP90" s="2069">
        <f t="shared" si="10"/>
        <v>212160</v>
      </c>
      <c r="AU90" s="2069">
        <f t="shared" si="10"/>
        <v>0</v>
      </c>
      <c r="AV90" s="2069">
        <f>130*(AV69+AV48+AV53+AV56+AV61+AV64)</f>
        <v>0</v>
      </c>
      <c r="AW90" s="2069">
        <f>130*(AW69+AW48+AW53+AW56+AW61+AW64)</f>
        <v>0</v>
      </c>
      <c r="AX90" s="2069">
        <f>130*(AX69+AX48+AX53+AX56+AX61+AX64)</f>
        <v>0</v>
      </c>
    </row>
    <row r="91" spans="2:50" s="2069" customFormat="1" ht="78" customHeight="1" x14ac:dyDescent="0.55000000000000004">
      <c r="B91" s="1701"/>
      <c r="G91" s="2069" t="s">
        <v>2713</v>
      </c>
      <c r="H91" s="2069">
        <f t="shared" ref="H91:AU91" si="11">130*(H16+H11+H8+H13+H21)</f>
        <v>7800</v>
      </c>
      <c r="I91" s="2069">
        <f t="shared" si="11"/>
        <v>20800</v>
      </c>
      <c r="J91" s="2069">
        <f t="shared" si="11"/>
        <v>6500</v>
      </c>
      <c r="K91" s="2069">
        <f t="shared" si="11"/>
        <v>6370</v>
      </c>
      <c r="L91" s="2069">
        <f t="shared" si="11"/>
        <v>6500</v>
      </c>
      <c r="M91" s="2069">
        <f t="shared" si="11"/>
        <v>6500</v>
      </c>
      <c r="N91" s="2069">
        <f t="shared" si="11"/>
        <v>18200</v>
      </c>
      <c r="O91" s="2069">
        <f t="shared" si="11"/>
        <v>11050</v>
      </c>
      <c r="P91" s="2069">
        <f t="shared" si="11"/>
        <v>14950</v>
      </c>
      <c r="Q91" s="2069">
        <f t="shared" si="11"/>
        <v>19500</v>
      </c>
      <c r="R91" s="2069">
        <f t="shared" si="11"/>
        <v>19500</v>
      </c>
      <c r="S91" s="2069">
        <f t="shared" si="11"/>
        <v>19500</v>
      </c>
      <c r="T91" s="2069">
        <f t="shared" si="11"/>
        <v>18980</v>
      </c>
      <c r="U91" s="2069">
        <f t="shared" si="11"/>
        <v>19370</v>
      </c>
      <c r="V91" s="2069">
        <f t="shared" si="11"/>
        <v>19370</v>
      </c>
      <c r="W91" s="2069">
        <f t="shared" si="11"/>
        <v>19370</v>
      </c>
      <c r="X91" s="2069">
        <f t="shared" si="11"/>
        <v>19500</v>
      </c>
      <c r="Y91" s="2069">
        <f t="shared" si="11"/>
        <v>19500</v>
      </c>
      <c r="Z91" s="2069">
        <f t="shared" si="11"/>
        <v>19630</v>
      </c>
      <c r="AA91" s="2069">
        <f t="shared" si="11"/>
        <v>19500</v>
      </c>
      <c r="AB91" s="2069">
        <f t="shared" si="11"/>
        <v>19500</v>
      </c>
      <c r="AC91" s="2069">
        <f t="shared" si="11"/>
        <v>19500</v>
      </c>
      <c r="AD91" s="2069">
        <f t="shared" si="11"/>
        <v>18720</v>
      </c>
      <c r="AE91" s="2069">
        <f t="shared" si="11"/>
        <v>7800</v>
      </c>
      <c r="AF91" s="2069">
        <f t="shared" si="11"/>
        <v>0</v>
      </c>
      <c r="AG91" s="2069">
        <f t="shared" si="11"/>
        <v>0</v>
      </c>
      <c r="AH91" s="2069">
        <f t="shared" si="11"/>
        <v>0</v>
      </c>
      <c r="AI91" s="2069">
        <f t="shared" si="11"/>
        <v>0</v>
      </c>
      <c r="AJ91" s="2069">
        <f t="shared" si="11"/>
        <v>0</v>
      </c>
      <c r="AK91" s="2069">
        <f t="shared" si="11"/>
        <v>0</v>
      </c>
      <c r="AL91" s="2069">
        <f t="shared" si="11"/>
        <v>0</v>
      </c>
      <c r="AM91" s="2069">
        <f t="shared" si="11"/>
        <v>0</v>
      </c>
      <c r="AN91" s="2069">
        <f t="shared" si="11"/>
        <v>0</v>
      </c>
      <c r="AO91" s="2069">
        <f t="shared" si="11"/>
        <v>0</v>
      </c>
      <c r="AP91" s="2069">
        <f t="shared" si="11"/>
        <v>377910</v>
      </c>
      <c r="AU91" s="2069">
        <f t="shared" si="11"/>
        <v>0</v>
      </c>
      <c r="AW91" s="2069">
        <f>150*(AW16+AW11+AW8+AW13)</f>
        <v>0</v>
      </c>
    </row>
    <row r="92" spans="2:50" s="2069" customFormat="1" x14ac:dyDescent="0.55000000000000004">
      <c r="B92" s="1701"/>
      <c r="G92" s="2069" t="s">
        <v>2714</v>
      </c>
      <c r="H92" s="2069">
        <f t="shared" ref="H92:AV92" si="12">250*(H24+H27)</f>
        <v>0</v>
      </c>
      <c r="I92" s="2069">
        <f t="shared" si="12"/>
        <v>0</v>
      </c>
      <c r="J92" s="2069">
        <f t="shared" si="12"/>
        <v>0</v>
      </c>
      <c r="K92" s="2069">
        <f t="shared" si="12"/>
        <v>0</v>
      </c>
      <c r="L92" s="2069">
        <f t="shared" si="12"/>
        <v>0</v>
      </c>
      <c r="M92" s="2069">
        <f t="shared" si="12"/>
        <v>0</v>
      </c>
      <c r="N92" s="2069">
        <f t="shared" si="12"/>
        <v>0</v>
      </c>
      <c r="O92" s="2069">
        <f t="shared" si="12"/>
        <v>0</v>
      </c>
      <c r="P92" s="2069">
        <f t="shared" si="12"/>
        <v>0</v>
      </c>
      <c r="Q92" s="2069">
        <f t="shared" si="12"/>
        <v>0</v>
      </c>
      <c r="R92" s="2069">
        <f t="shared" si="12"/>
        <v>0</v>
      </c>
      <c r="S92" s="2069">
        <f t="shared" si="12"/>
        <v>0</v>
      </c>
      <c r="T92" s="2069">
        <f t="shared" si="12"/>
        <v>0</v>
      </c>
      <c r="U92" s="2069">
        <f t="shared" si="12"/>
        <v>0</v>
      </c>
      <c r="V92" s="2069">
        <f t="shared" si="12"/>
        <v>0</v>
      </c>
      <c r="W92" s="2069">
        <f t="shared" si="12"/>
        <v>0</v>
      </c>
      <c r="X92" s="2069">
        <f t="shared" si="12"/>
        <v>0</v>
      </c>
      <c r="Y92" s="2069">
        <f t="shared" si="12"/>
        <v>0</v>
      </c>
      <c r="Z92" s="2069">
        <f t="shared" si="12"/>
        <v>0</v>
      </c>
      <c r="AA92" s="2069">
        <f t="shared" si="12"/>
        <v>0</v>
      </c>
      <c r="AB92" s="2069">
        <f t="shared" si="12"/>
        <v>0</v>
      </c>
      <c r="AC92" s="2069">
        <f t="shared" si="12"/>
        <v>0</v>
      </c>
      <c r="AD92" s="2069">
        <f t="shared" si="12"/>
        <v>0</v>
      </c>
      <c r="AE92" s="2069">
        <f t="shared" si="12"/>
        <v>0</v>
      </c>
      <c r="AF92" s="2069">
        <f t="shared" si="12"/>
        <v>0</v>
      </c>
      <c r="AG92" s="2069">
        <f t="shared" si="12"/>
        <v>0</v>
      </c>
      <c r="AH92" s="2069">
        <f t="shared" si="12"/>
        <v>0</v>
      </c>
      <c r="AI92" s="2069">
        <f t="shared" si="12"/>
        <v>0</v>
      </c>
      <c r="AJ92" s="2069">
        <f t="shared" si="12"/>
        <v>0</v>
      </c>
      <c r="AK92" s="2069">
        <f t="shared" si="12"/>
        <v>0</v>
      </c>
      <c r="AL92" s="2069">
        <f t="shared" si="12"/>
        <v>0</v>
      </c>
      <c r="AM92" s="2069">
        <f t="shared" si="12"/>
        <v>0</v>
      </c>
      <c r="AN92" s="2069">
        <f t="shared" si="12"/>
        <v>0</v>
      </c>
      <c r="AO92" s="2069">
        <f t="shared" si="12"/>
        <v>0</v>
      </c>
      <c r="AP92" s="2069">
        <f t="shared" si="12"/>
        <v>0</v>
      </c>
      <c r="AU92" s="2069">
        <f t="shared" si="12"/>
        <v>0</v>
      </c>
      <c r="AV92" s="2069">
        <f t="shared" si="12"/>
        <v>0</v>
      </c>
    </row>
    <row r="93" spans="2:50" s="2069" customFormat="1" x14ac:dyDescent="0.55000000000000004">
      <c r="B93" s="1701"/>
      <c r="G93" s="2069" t="s">
        <v>2715</v>
      </c>
      <c r="H93" s="2069">
        <f>150*(H42+H45+H30+H34+H32+H36)</f>
        <v>19200</v>
      </c>
      <c r="I93" s="2069">
        <f t="shared" ref="I93:AU93" si="13">150*(I42+I45+I30+I34+I32+I36)</f>
        <v>4500</v>
      </c>
      <c r="J93" s="2069">
        <f t="shared" si="13"/>
        <v>25500</v>
      </c>
      <c r="K93" s="2069">
        <f t="shared" si="13"/>
        <v>17850</v>
      </c>
      <c r="L93" s="2069">
        <f t="shared" si="13"/>
        <v>9450</v>
      </c>
      <c r="M93" s="2069">
        <f t="shared" si="13"/>
        <v>16950</v>
      </c>
      <c r="N93" s="2069">
        <f t="shared" si="13"/>
        <v>16950</v>
      </c>
      <c r="O93" s="2069">
        <f t="shared" si="13"/>
        <v>26100</v>
      </c>
      <c r="P93" s="2069">
        <f t="shared" si="13"/>
        <v>24000</v>
      </c>
      <c r="Q93" s="2069">
        <f t="shared" si="13"/>
        <v>26100</v>
      </c>
      <c r="R93" s="2069">
        <f t="shared" si="13"/>
        <v>21600</v>
      </c>
      <c r="S93" s="2069">
        <f t="shared" si="13"/>
        <v>19350</v>
      </c>
      <c r="T93" s="2069">
        <f t="shared" si="13"/>
        <v>19350</v>
      </c>
      <c r="U93" s="2069">
        <f t="shared" si="13"/>
        <v>21750</v>
      </c>
      <c r="V93" s="2069">
        <f t="shared" si="13"/>
        <v>21450</v>
      </c>
      <c r="W93" s="2069">
        <f t="shared" si="13"/>
        <v>21750</v>
      </c>
      <c r="X93" s="2069">
        <f t="shared" si="13"/>
        <v>21450</v>
      </c>
      <c r="Y93" s="2069">
        <f t="shared" si="13"/>
        <v>21750</v>
      </c>
      <c r="Z93" s="2069">
        <f t="shared" si="13"/>
        <v>24450</v>
      </c>
      <c r="AA93" s="2069">
        <f t="shared" si="13"/>
        <v>21450</v>
      </c>
      <c r="AB93" s="2069">
        <f t="shared" si="13"/>
        <v>19200</v>
      </c>
      <c r="AC93" s="2069">
        <f t="shared" si="13"/>
        <v>17250</v>
      </c>
      <c r="AD93" s="2069">
        <f t="shared" si="13"/>
        <v>15750</v>
      </c>
      <c r="AE93" s="2069">
        <f t="shared" si="13"/>
        <v>17850</v>
      </c>
      <c r="AF93" s="2069">
        <f t="shared" si="13"/>
        <v>0</v>
      </c>
      <c r="AG93" s="2069">
        <f t="shared" si="13"/>
        <v>0</v>
      </c>
      <c r="AH93" s="2069">
        <f t="shared" si="13"/>
        <v>0</v>
      </c>
      <c r="AI93" s="2069">
        <f t="shared" si="13"/>
        <v>0</v>
      </c>
      <c r="AJ93" s="2069">
        <f t="shared" si="13"/>
        <v>0</v>
      </c>
      <c r="AK93" s="2069">
        <f t="shared" si="13"/>
        <v>0</v>
      </c>
      <c r="AL93" s="2069">
        <f t="shared" si="13"/>
        <v>0</v>
      </c>
      <c r="AM93" s="2069">
        <f t="shared" si="13"/>
        <v>0</v>
      </c>
      <c r="AN93" s="2069">
        <f t="shared" si="13"/>
        <v>0</v>
      </c>
      <c r="AO93" s="2069">
        <f t="shared" si="13"/>
        <v>0</v>
      </c>
      <c r="AP93" s="2069">
        <f t="shared" si="13"/>
        <v>471000</v>
      </c>
      <c r="AU93" s="2069">
        <f t="shared" si="13"/>
        <v>0</v>
      </c>
      <c r="AV93" s="2069">
        <f>150*(AV42+AV45+AV39)</f>
        <v>0</v>
      </c>
    </row>
    <row r="94" spans="2:50" s="2069" customFormat="1" x14ac:dyDescent="0.55000000000000004">
      <c r="B94" s="1701"/>
    </row>
    <row r="95" spans="2:50" s="2069" customFormat="1" x14ac:dyDescent="0.55000000000000004">
      <c r="B95" s="1701"/>
      <c r="H95" s="2069">
        <f t="shared" ref="H95:AO95" si="14">SUM(H90:H93)</f>
        <v>42600</v>
      </c>
      <c r="I95" s="2069">
        <f t="shared" si="14"/>
        <v>42850</v>
      </c>
      <c r="J95" s="2069">
        <f t="shared" si="14"/>
        <v>45000</v>
      </c>
      <c r="K95" s="2069">
        <f t="shared" si="14"/>
        <v>44760</v>
      </c>
      <c r="L95" s="2069">
        <f t="shared" si="14"/>
        <v>40000</v>
      </c>
      <c r="M95" s="2069">
        <f t="shared" si="14"/>
        <v>41000</v>
      </c>
      <c r="N95" s="2069">
        <f t="shared" si="14"/>
        <v>35150</v>
      </c>
      <c r="O95" s="2069">
        <f t="shared" si="14"/>
        <v>48850</v>
      </c>
      <c r="P95" s="2069">
        <f t="shared" si="14"/>
        <v>45450</v>
      </c>
      <c r="Q95" s="2069">
        <f t="shared" si="14"/>
        <v>45600</v>
      </c>
      <c r="R95" s="2069">
        <f t="shared" si="14"/>
        <v>50200</v>
      </c>
      <c r="S95" s="2069">
        <f t="shared" si="14"/>
        <v>48990</v>
      </c>
      <c r="T95" s="2069">
        <f t="shared" si="14"/>
        <v>48730</v>
      </c>
      <c r="U95" s="2069">
        <f t="shared" si="14"/>
        <v>50220</v>
      </c>
      <c r="V95" s="2069">
        <f t="shared" si="14"/>
        <v>49270</v>
      </c>
      <c r="W95" s="2069">
        <f t="shared" si="14"/>
        <v>44370</v>
      </c>
      <c r="X95" s="2069">
        <f t="shared" si="14"/>
        <v>47840</v>
      </c>
      <c r="Y95" s="2069">
        <f t="shared" si="14"/>
        <v>48400</v>
      </c>
      <c r="Z95" s="2069">
        <f t="shared" si="14"/>
        <v>44080</v>
      </c>
      <c r="AA95" s="2069">
        <f t="shared" si="14"/>
        <v>46150</v>
      </c>
      <c r="AB95" s="2069">
        <f t="shared" si="14"/>
        <v>48450</v>
      </c>
      <c r="AC95" s="2069">
        <f t="shared" si="14"/>
        <v>42990</v>
      </c>
      <c r="AD95" s="2069">
        <f t="shared" si="14"/>
        <v>34470</v>
      </c>
      <c r="AE95" s="2069">
        <f t="shared" si="14"/>
        <v>25650</v>
      </c>
      <c r="AF95" s="2069">
        <f t="shared" si="14"/>
        <v>0</v>
      </c>
      <c r="AG95" s="2069">
        <f t="shared" si="14"/>
        <v>0</v>
      </c>
      <c r="AH95" s="2069">
        <f t="shared" si="14"/>
        <v>0</v>
      </c>
      <c r="AI95" s="2069">
        <f t="shared" si="14"/>
        <v>0</v>
      </c>
      <c r="AJ95" s="2069">
        <f t="shared" si="14"/>
        <v>0</v>
      </c>
      <c r="AK95" s="2069">
        <f t="shared" si="14"/>
        <v>0</v>
      </c>
      <c r="AL95" s="2069">
        <f t="shared" si="14"/>
        <v>0</v>
      </c>
      <c r="AM95" s="2069">
        <f t="shared" si="14"/>
        <v>0</v>
      </c>
      <c r="AN95" s="2069">
        <f t="shared" si="14"/>
        <v>0</v>
      </c>
      <c r="AO95" s="2069">
        <f t="shared" si="14"/>
        <v>0</v>
      </c>
    </row>
    <row r="96" spans="2:50" s="2069" customFormat="1" x14ac:dyDescent="0.55000000000000004">
      <c r="B96" s="1701"/>
    </row>
    <row r="97" spans="2:41" s="2069" customFormat="1" x14ac:dyDescent="0.55000000000000004">
      <c r="B97" s="1701"/>
      <c r="G97" s="2069" t="s">
        <v>2716</v>
      </c>
      <c r="H97" s="2069">
        <f t="shared" ref="H97:AO97" si="15">H95/64000</f>
        <v>0.66562500000000002</v>
      </c>
      <c r="I97" s="2069">
        <f t="shared" si="15"/>
        <v>0.66953125000000002</v>
      </c>
      <c r="J97" s="2069">
        <f t="shared" si="15"/>
        <v>0.703125</v>
      </c>
      <c r="K97" s="2069">
        <f t="shared" si="15"/>
        <v>0.69937499999999997</v>
      </c>
      <c r="L97" s="2069">
        <f t="shared" si="15"/>
        <v>0.625</v>
      </c>
      <c r="M97" s="2069">
        <f t="shared" si="15"/>
        <v>0.640625</v>
      </c>
      <c r="N97" s="2069">
        <f t="shared" si="15"/>
        <v>0.54921874999999998</v>
      </c>
      <c r="O97" s="2069">
        <f t="shared" si="15"/>
        <v>0.76328125000000002</v>
      </c>
      <c r="P97" s="2069">
        <f t="shared" si="15"/>
        <v>0.71015625000000004</v>
      </c>
      <c r="Q97" s="2069">
        <f t="shared" si="15"/>
        <v>0.71250000000000002</v>
      </c>
      <c r="R97" s="2069">
        <f t="shared" si="15"/>
        <v>0.78437500000000004</v>
      </c>
      <c r="S97" s="2069">
        <f t="shared" si="15"/>
        <v>0.76546875000000003</v>
      </c>
      <c r="T97" s="2069">
        <f t="shared" si="15"/>
        <v>0.76140624999999995</v>
      </c>
      <c r="U97" s="2069">
        <f t="shared" si="15"/>
        <v>0.78468749999999998</v>
      </c>
      <c r="V97" s="2069">
        <f t="shared" si="15"/>
        <v>0.76984375000000005</v>
      </c>
      <c r="W97" s="2069">
        <f t="shared" si="15"/>
        <v>0.69328124999999996</v>
      </c>
      <c r="X97" s="2069">
        <f t="shared" si="15"/>
        <v>0.74750000000000005</v>
      </c>
      <c r="Y97" s="2069">
        <f t="shared" si="15"/>
        <v>0.75624999999999998</v>
      </c>
      <c r="Z97" s="2069">
        <f t="shared" si="15"/>
        <v>0.68874999999999997</v>
      </c>
      <c r="AA97" s="2069">
        <f t="shared" si="15"/>
        <v>0.72109374999999998</v>
      </c>
      <c r="AB97" s="2069">
        <f t="shared" si="15"/>
        <v>0.75703125000000004</v>
      </c>
      <c r="AC97" s="2069">
        <f t="shared" si="15"/>
        <v>0.67171875000000003</v>
      </c>
      <c r="AD97" s="2069">
        <f t="shared" si="15"/>
        <v>0.53859374999999998</v>
      </c>
      <c r="AE97" s="2069">
        <f t="shared" si="15"/>
        <v>0.40078124999999998</v>
      </c>
      <c r="AF97" s="2069">
        <f t="shared" si="15"/>
        <v>0</v>
      </c>
      <c r="AG97" s="2069">
        <f t="shared" si="15"/>
        <v>0</v>
      </c>
      <c r="AH97" s="2069">
        <f t="shared" si="15"/>
        <v>0</v>
      </c>
      <c r="AI97" s="2069">
        <f t="shared" si="15"/>
        <v>0</v>
      </c>
      <c r="AJ97" s="2069">
        <f t="shared" si="15"/>
        <v>0</v>
      </c>
      <c r="AK97" s="2069">
        <f t="shared" si="15"/>
        <v>0</v>
      </c>
      <c r="AL97" s="2069">
        <f t="shared" si="15"/>
        <v>0</v>
      </c>
      <c r="AM97" s="2069">
        <f t="shared" si="15"/>
        <v>0</v>
      </c>
      <c r="AN97" s="2069">
        <f t="shared" si="15"/>
        <v>0</v>
      </c>
      <c r="AO97" s="2069">
        <f t="shared" si="15"/>
        <v>0</v>
      </c>
    </row>
    <row r="98" spans="2:41" s="2069" customFormat="1" x14ac:dyDescent="0.55000000000000004">
      <c r="B98" s="1701"/>
      <c r="G98" s="2069" t="s">
        <v>2717</v>
      </c>
      <c r="H98" s="2069">
        <f t="shared" ref="H98:AO98" si="16">H95/46800</f>
        <v>0.91025641025641024</v>
      </c>
      <c r="I98" s="2069">
        <f t="shared" si="16"/>
        <v>0.91559829059829057</v>
      </c>
      <c r="J98" s="2069">
        <f t="shared" si="16"/>
        <v>0.96153846153846156</v>
      </c>
      <c r="K98" s="2069">
        <f t="shared" si="16"/>
        <v>0.95641025641025645</v>
      </c>
      <c r="L98" s="2069">
        <f t="shared" si="16"/>
        <v>0.85470085470085466</v>
      </c>
      <c r="M98" s="2069">
        <f t="shared" si="16"/>
        <v>0.87606837606837606</v>
      </c>
      <c r="N98" s="2069">
        <f t="shared" si="16"/>
        <v>0.75106837606837606</v>
      </c>
      <c r="O98" s="2069">
        <f t="shared" si="16"/>
        <v>1.0438034188034189</v>
      </c>
      <c r="P98" s="2069">
        <f t="shared" si="16"/>
        <v>0.97115384615384615</v>
      </c>
      <c r="Q98" s="2069">
        <f t="shared" si="16"/>
        <v>0.97435897435897434</v>
      </c>
      <c r="R98" s="2069">
        <f t="shared" si="16"/>
        <v>1.0726495726495726</v>
      </c>
      <c r="S98" s="2069">
        <f t="shared" si="16"/>
        <v>1.0467948717948719</v>
      </c>
      <c r="T98" s="2069">
        <f t="shared" si="16"/>
        <v>1.0412393162393163</v>
      </c>
      <c r="U98" s="2069">
        <f t="shared" si="16"/>
        <v>1.073076923076923</v>
      </c>
      <c r="V98" s="2069">
        <f t="shared" si="16"/>
        <v>1.0527777777777778</v>
      </c>
      <c r="W98" s="2069">
        <f t="shared" si="16"/>
        <v>0.94807692307692304</v>
      </c>
      <c r="X98" s="2069">
        <f t="shared" si="16"/>
        <v>1.0222222222222221</v>
      </c>
      <c r="Y98" s="2069">
        <f t="shared" si="16"/>
        <v>1.0341880341880343</v>
      </c>
      <c r="Z98" s="2069">
        <f t="shared" si="16"/>
        <v>0.94188034188034186</v>
      </c>
      <c r="AA98" s="2069">
        <f t="shared" si="16"/>
        <v>0.98611111111111116</v>
      </c>
      <c r="AB98" s="2069">
        <f t="shared" si="16"/>
        <v>1.0352564102564104</v>
      </c>
      <c r="AC98" s="2069">
        <f t="shared" si="16"/>
        <v>0.91858974358974355</v>
      </c>
      <c r="AD98" s="2069">
        <f t="shared" si="16"/>
        <v>0.73653846153846159</v>
      </c>
      <c r="AE98" s="2069">
        <f t="shared" si="16"/>
        <v>0.54807692307692313</v>
      </c>
      <c r="AF98" s="2069">
        <f t="shared" si="16"/>
        <v>0</v>
      </c>
      <c r="AG98" s="2069">
        <f t="shared" si="16"/>
        <v>0</v>
      </c>
      <c r="AH98" s="2069">
        <f t="shared" si="16"/>
        <v>0</v>
      </c>
      <c r="AI98" s="2069">
        <f t="shared" si="16"/>
        <v>0</v>
      </c>
      <c r="AJ98" s="2069">
        <f t="shared" si="16"/>
        <v>0</v>
      </c>
      <c r="AK98" s="2069">
        <f t="shared" si="16"/>
        <v>0</v>
      </c>
      <c r="AL98" s="2069">
        <f t="shared" si="16"/>
        <v>0</v>
      </c>
      <c r="AM98" s="2069">
        <f t="shared" si="16"/>
        <v>0</v>
      </c>
      <c r="AN98" s="2069">
        <f t="shared" si="16"/>
        <v>0</v>
      </c>
      <c r="AO98" s="2069">
        <f t="shared" si="16"/>
        <v>0</v>
      </c>
    </row>
    <row r="99" spans="2:41" s="2069" customFormat="1" x14ac:dyDescent="0.55000000000000004">
      <c r="B99" s="1701"/>
      <c r="G99" s="2069" t="s">
        <v>2718</v>
      </c>
      <c r="H99" s="2069">
        <f>H95/48800</f>
        <v>0.87295081967213117</v>
      </c>
      <c r="I99" s="2069">
        <f t="shared" ref="I99:AO99" si="17">I95/48800</f>
        <v>0.87807377049180324</v>
      </c>
      <c r="J99" s="2069">
        <f t="shared" si="17"/>
        <v>0.92213114754098358</v>
      </c>
      <c r="K99" s="2069">
        <f t="shared" si="17"/>
        <v>0.91721311475409839</v>
      </c>
      <c r="L99" s="2069">
        <f t="shared" si="17"/>
        <v>0.81967213114754101</v>
      </c>
      <c r="M99" s="2069">
        <f t="shared" si="17"/>
        <v>0.8401639344262295</v>
      </c>
      <c r="N99" s="2069">
        <f t="shared" si="17"/>
        <v>0.72028688524590168</v>
      </c>
      <c r="O99" s="2069">
        <f t="shared" si="17"/>
        <v>1.0010245901639345</v>
      </c>
      <c r="P99" s="2069">
        <f t="shared" si="17"/>
        <v>0.93135245901639341</v>
      </c>
      <c r="Q99" s="2069">
        <f t="shared" si="17"/>
        <v>0.93442622950819676</v>
      </c>
      <c r="R99" s="2069">
        <f t="shared" si="17"/>
        <v>1.028688524590164</v>
      </c>
      <c r="S99" s="2069">
        <f t="shared" si="17"/>
        <v>1.0038934426229509</v>
      </c>
      <c r="T99" s="2069">
        <f t="shared" si="17"/>
        <v>0.99856557377049182</v>
      </c>
      <c r="U99" s="2069">
        <f t="shared" si="17"/>
        <v>1.0290983606557378</v>
      </c>
      <c r="V99" s="2069">
        <f t="shared" si="17"/>
        <v>1.0096311475409836</v>
      </c>
      <c r="W99" s="2069">
        <f t="shared" si="17"/>
        <v>0.90922131147540985</v>
      </c>
      <c r="X99" s="2069">
        <f t="shared" si="17"/>
        <v>0.98032786885245904</v>
      </c>
      <c r="Y99" s="2069">
        <f t="shared" si="17"/>
        <v>0.99180327868852458</v>
      </c>
      <c r="Z99" s="2069">
        <f t="shared" si="17"/>
        <v>0.90327868852459015</v>
      </c>
      <c r="AA99" s="2069">
        <f t="shared" si="17"/>
        <v>0.94569672131147542</v>
      </c>
      <c r="AB99" s="2069">
        <f t="shared" si="17"/>
        <v>0.99282786885245899</v>
      </c>
      <c r="AC99" s="2069">
        <f t="shared" si="17"/>
        <v>0.88094262295081971</v>
      </c>
      <c r="AD99" s="2069">
        <f t="shared" si="17"/>
        <v>0.70635245901639343</v>
      </c>
      <c r="AE99" s="2069">
        <f t="shared" si="17"/>
        <v>0.52561475409836067</v>
      </c>
      <c r="AF99" s="2069">
        <f t="shared" si="17"/>
        <v>0</v>
      </c>
      <c r="AG99" s="2069">
        <f t="shared" si="17"/>
        <v>0</v>
      </c>
      <c r="AH99" s="2069">
        <f t="shared" si="17"/>
        <v>0</v>
      </c>
      <c r="AI99" s="2069">
        <f t="shared" si="17"/>
        <v>0</v>
      </c>
      <c r="AJ99" s="2069">
        <f t="shared" si="17"/>
        <v>0</v>
      </c>
      <c r="AK99" s="2069">
        <f t="shared" si="17"/>
        <v>0</v>
      </c>
      <c r="AL99" s="2069">
        <f t="shared" si="17"/>
        <v>0</v>
      </c>
      <c r="AM99" s="2069">
        <f t="shared" si="17"/>
        <v>0</v>
      </c>
      <c r="AN99" s="2069">
        <f t="shared" si="17"/>
        <v>0</v>
      </c>
      <c r="AO99" s="2069">
        <f t="shared" si="17"/>
        <v>0</v>
      </c>
    </row>
    <row r="100" spans="2:41" s="2069" customFormat="1" x14ac:dyDescent="0.55000000000000004">
      <c r="B100" s="1701"/>
      <c r="G100" s="2069" t="s">
        <v>2719</v>
      </c>
      <c r="H100" s="2069">
        <f t="shared" ref="H100:AO100" si="18">H99*2</f>
        <v>1.7459016393442623</v>
      </c>
      <c r="I100" s="2069">
        <f t="shared" si="18"/>
        <v>1.7561475409836065</v>
      </c>
      <c r="J100" s="2069">
        <f t="shared" si="18"/>
        <v>1.8442622950819672</v>
      </c>
      <c r="K100" s="2069">
        <f t="shared" si="18"/>
        <v>1.8344262295081968</v>
      </c>
      <c r="L100" s="2069">
        <f t="shared" si="18"/>
        <v>1.639344262295082</v>
      </c>
      <c r="M100" s="2069">
        <f t="shared" si="18"/>
        <v>1.680327868852459</v>
      </c>
      <c r="N100" s="2069">
        <f t="shared" si="18"/>
        <v>1.4405737704918034</v>
      </c>
      <c r="O100" s="2069">
        <f t="shared" si="18"/>
        <v>2.002049180327869</v>
      </c>
      <c r="P100" s="2069">
        <f t="shared" si="18"/>
        <v>1.8627049180327868</v>
      </c>
      <c r="Q100" s="2069">
        <f t="shared" si="18"/>
        <v>1.8688524590163935</v>
      </c>
      <c r="R100" s="2069">
        <f t="shared" si="18"/>
        <v>2.057377049180328</v>
      </c>
      <c r="S100" s="2069">
        <f t="shared" si="18"/>
        <v>2.0077868852459018</v>
      </c>
      <c r="T100" s="2069">
        <f t="shared" si="18"/>
        <v>1.9971311475409836</v>
      </c>
      <c r="U100" s="2069">
        <f t="shared" si="18"/>
        <v>2.0581967213114756</v>
      </c>
      <c r="V100" s="2069">
        <f t="shared" si="18"/>
        <v>2.0192622950819672</v>
      </c>
      <c r="W100" s="2069">
        <f t="shared" si="18"/>
        <v>1.8184426229508197</v>
      </c>
      <c r="X100" s="2069">
        <f t="shared" si="18"/>
        <v>1.9606557377049181</v>
      </c>
      <c r="Y100" s="2069">
        <f t="shared" si="18"/>
        <v>1.9836065573770492</v>
      </c>
      <c r="Z100" s="2069">
        <f t="shared" si="18"/>
        <v>1.8065573770491803</v>
      </c>
      <c r="AA100" s="2069">
        <f t="shared" si="18"/>
        <v>1.8913934426229508</v>
      </c>
      <c r="AB100" s="2069">
        <f t="shared" si="18"/>
        <v>1.985655737704918</v>
      </c>
      <c r="AC100" s="2069">
        <f t="shared" si="18"/>
        <v>1.7618852459016394</v>
      </c>
      <c r="AD100" s="2069">
        <f t="shared" si="18"/>
        <v>1.4127049180327869</v>
      </c>
      <c r="AE100" s="2069">
        <f t="shared" si="18"/>
        <v>1.0512295081967213</v>
      </c>
      <c r="AF100" s="2069">
        <f t="shared" si="18"/>
        <v>0</v>
      </c>
      <c r="AG100" s="2069">
        <f t="shared" si="18"/>
        <v>0</v>
      </c>
      <c r="AH100" s="2069">
        <f t="shared" si="18"/>
        <v>0</v>
      </c>
      <c r="AI100" s="2069">
        <f t="shared" si="18"/>
        <v>0</v>
      </c>
      <c r="AJ100" s="2069">
        <f t="shared" si="18"/>
        <v>0</v>
      </c>
      <c r="AK100" s="2069">
        <f t="shared" si="18"/>
        <v>0</v>
      </c>
      <c r="AL100" s="2069">
        <f t="shared" si="18"/>
        <v>0</v>
      </c>
      <c r="AM100" s="2069">
        <f t="shared" si="18"/>
        <v>0</v>
      </c>
      <c r="AN100" s="2069">
        <f t="shared" si="18"/>
        <v>0</v>
      </c>
      <c r="AO100" s="2069">
        <f t="shared" si="18"/>
        <v>0</v>
      </c>
    </row>
    <row r="101" spans="2:41" s="2069" customFormat="1" x14ac:dyDescent="0.55000000000000004">
      <c r="B101" s="1701"/>
      <c r="G101" s="2069" t="s">
        <v>2720</v>
      </c>
      <c r="H101" s="2069">
        <f t="shared" ref="H101:AO101" si="19">H95/68400</f>
        <v>0.6228070175438597</v>
      </c>
      <c r="I101" s="2069">
        <f t="shared" si="19"/>
        <v>0.62646198830409361</v>
      </c>
      <c r="J101" s="2069">
        <f t="shared" si="19"/>
        <v>0.65789473684210531</v>
      </c>
      <c r="K101" s="2069">
        <f t="shared" si="19"/>
        <v>0.65438596491228074</v>
      </c>
      <c r="L101" s="2069">
        <f t="shared" si="19"/>
        <v>0.58479532163742687</v>
      </c>
      <c r="M101" s="2069">
        <f t="shared" si="19"/>
        <v>0.59941520467836262</v>
      </c>
      <c r="N101" s="2069">
        <f t="shared" si="19"/>
        <v>0.51388888888888884</v>
      </c>
      <c r="O101" s="2069">
        <f t="shared" si="19"/>
        <v>0.71418128654970758</v>
      </c>
      <c r="P101" s="2069">
        <f t="shared" si="19"/>
        <v>0.66447368421052633</v>
      </c>
      <c r="Q101" s="2069">
        <f t="shared" si="19"/>
        <v>0.66666666666666663</v>
      </c>
      <c r="R101" s="2069">
        <f t="shared" si="19"/>
        <v>0.73391812865497075</v>
      </c>
      <c r="S101" s="2069">
        <f t="shared" si="19"/>
        <v>0.71622807017543855</v>
      </c>
      <c r="T101" s="2069">
        <f t="shared" si="19"/>
        <v>0.7124269005847953</v>
      </c>
      <c r="U101" s="2069">
        <f t="shared" si="19"/>
        <v>0.73421052631578942</v>
      </c>
      <c r="V101" s="2069">
        <f t="shared" si="19"/>
        <v>0.72032163742690059</v>
      </c>
      <c r="W101" s="2069">
        <f t="shared" si="19"/>
        <v>0.64868421052631575</v>
      </c>
      <c r="X101" s="2069">
        <f t="shared" si="19"/>
        <v>0.6994152046783626</v>
      </c>
      <c r="Y101" s="2069">
        <f t="shared" si="19"/>
        <v>0.70760233918128657</v>
      </c>
      <c r="Z101" s="2069">
        <f t="shared" si="19"/>
        <v>0.64444444444444449</v>
      </c>
      <c r="AA101" s="2069">
        <f t="shared" si="19"/>
        <v>0.67470760233918126</v>
      </c>
      <c r="AB101" s="2069">
        <f t="shared" si="19"/>
        <v>0.70833333333333337</v>
      </c>
      <c r="AC101" s="2069">
        <f t="shared" si="19"/>
        <v>0.62850877192982457</v>
      </c>
      <c r="AD101" s="2069">
        <f t="shared" si="19"/>
        <v>0.50394736842105259</v>
      </c>
      <c r="AE101" s="2069">
        <f t="shared" si="19"/>
        <v>0.375</v>
      </c>
      <c r="AF101" s="2069">
        <f t="shared" si="19"/>
        <v>0</v>
      </c>
      <c r="AG101" s="2069">
        <f t="shared" si="19"/>
        <v>0</v>
      </c>
      <c r="AH101" s="2069">
        <f t="shared" si="19"/>
        <v>0</v>
      </c>
      <c r="AI101" s="2069">
        <f t="shared" si="19"/>
        <v>0</v>
      </c>
      <c r="AJ101" s="2069">
        <f t="shared" si="19"/>
        <v>0</v>
      </c>
      <c r="AK101" s="2069">
        <f t="shared" si="19"/>
        <v>0</v>
      </c>
      <c r="AL101" s="2069">
        <f t="shared" si="19"/>
        <v>0</v>
      </c>
      <c r="AM101" s="2069">
        <f t="shared" si="19"/>
        <v>0</v>
      </c>
      <c r="AN101" s="2069">
        <f t="shared" si="19"/>
        <v>0</v>
      </c>
      <c r="AO101" s="2069">
        <f t="shared" si="19"/>
        <v>0</v>
      </c>
    </row>
    <row r="102" spans="2:41" s="2069" customFormat="1" x14ac:dyDescent="0.55000000000000004">
      <c r="B102" s="1701"/>
    </row>
    <row r="103" spans="2:41" x14ac:dyDescent="0.55000000000000004">
      <c r="O103" s="1703"/>
      <c r="V103" s="1703"/>
      <c r="X103" s="1703"/>
    </row>
    <row r="104" spans="2:41" x14ac:dyDescent="0.55000000000000004">
      <c r="O104" s="1703"/>
      <c r="V104" s="1703"/>
      <c r="X104" s="1703"/>
    </row>
    <row r="105" spans="2:41" x14ac:dyDescent="0.55000000000000004">
      <c r="O105" s="1703"/>
      <c r="V105" s="1703"/>
      <c r="X105" s="1703"/>
    </row>
    <row r="106" spans="2:41" x14ac:dyDescent="0.55000000000000004">
      <c r="O106" s="1703"/>
      <c r="V106" s="1703"/>
      <c r="X106" s="1703"/>
    </row>
    <row r="107" spans="2:41" x14ac:dyDescent="0.55000000000000004">
      <c r="O107" s="1703"/>
      <c r="V107" s="1703"/>
      <c r="X107" s="1703"/>
    </row>
    <row r="108" spans="2:41" x14ac:dyDescent="0.55000000000000004">
      <c r="O108" s="1703"/>
      <c r="V108" s="1703"/>
      <c r="X108" s="1703"/>
    </row>
    <row r="109" spans="2:41" x14ac:dyDescent="0.55000000000000004">
      <c r="O109" s="1703"/>
      <c r="V109" s="1703"/>
      <c r="X109" s="1703"/>
    </row>
    <row r="110" spans="2:41" x14ac:dyDescent="0.55000000000000004">
      <c r="O110" s="1703"/>
      <c r="V110" s="1703"/>
      <c r="X110" s="1703"/>
    </row>
    <row r="111" spans="2:41" x14ac:dyDescent="0.55000000000000004">
      <c r="O111" s="1703"/>
      <c r="V111" s="1703"/>
      <c r="X111" s="1703"/>
    </row>
    <row r="112" spans="2:41" x14ac:dyDescent="0.55000000000000004">
      <c r="O112" s="1703"/>
      <c r="V112" s="1703"/>
      <c r="X112" s="1703"/>
    </row>
    <row r="113" spans="15:24" x14ac:dyDescent="0.55000000000000004">
      <c r="O113" s="1703"/>
      <c r="V113" s="1703"/>
      <c r="X113" s="1703"/>
    </row>
    <row r="114" spans="15:24" x14ac:dyDescent="0.55000000000000004">
      <c r="O114" s="1703"/>
      <c r="V114" s="1703"/>
      <c r="X114" s="1703"/>
    </row>
    <row r="115" spans="15:24" x14ac:dyDescent="0.55000000000000004">
      <c r="O115" s="1703"/>
      <c r="V115" s="1703"/>
      <c r="X115" s="1703"/>
    </row>
    <row r="116" spans="15:24" x14ac:dyDescent="0.55000000000000004">
      <c r="O116" s="1703"/>
      <c r="V116" s="1703"/>
      <c r="X116" s="1703"/>
    </row>
    <row r="117" spans="15:24" x14ac:dyDescent="0.55000000000000004">
      <c r="O117" s="1703"/>
      <c r="V117" s="1703"/>
      <c r="X117" s="1703"/>
    </row>
    <row r="118" spans="15:24" x14ac:dyDescent="0.55000000000000004">
      <c r="O118" s="1703"/>
      <c r="V118" s="1703"/>
      <c r="X118" s="1703"/>
    </row>
    <row r="119" spans="15:24" x14ac:dyDescent="0.55000000000000004">
      <c r="O119" s="1703"/>
      <c r="V119" s="1703"/>
      <c r="X119" s="1703"/>
    </row>
    <row r="120" spans="15:24" x14ac:dyDescent="0.55000000000000004">
      <c r="O120" s="1703"/>
      <c r="V120" s="1703"/>
      <c r="X120" s="1703"/>
    </row>
    <row r="121" spans="15:24" x14ac:dyDescent="0.55000000000000004">
      <c r="O121" s="1703"/>
      <c r="V121" s="1703"/>
      <c r="X121" s="1703"/>
    </row>
    <row r="122" spans="15:24" x14ac:dyDescent="0.55000000000000004">
      <c r="O122" s="1703"/>
      <c r="V122" s="1703"/>
      <c r="X122" s="1703"/>
    </row>
    <row r="123" spans="15:24" x14ac:dyDescent="0.55000000000000004">
      <c r="O123" s="1703"/>
      <c r="V123" s="1703"/>
      <c r="X123" s="1703"/>
    </row>
    <row r="124" spans="15:24" x14ac:dyDescent="0.55000000000000004">
      <c r="O124" s="1703"/>
      <c r="V124" s="1703"/>
      <c r="X124" s="1703"/>
    </row>
    <row r="125" spans="15:24" x14ac:dyDescent="0.55000000000000004">
      <c r="O125" s="1703"/>
      <c r="V125" s="1703"/>
      <c r="X125" s="1703"/>
    </row>
    <row r="126" spans="15:24" x14ac:dyDescent="0.55000000000000004">
      <c r="O126" s="1703"/>
      <c r="V126" s="1703"/>
      <c r="X126" s="1703"/>
    </row>
    <row r="127" spans="15:24" x14ac:dyDescent="0.55000000000000004">
      <c r="O127" s="1703"/>
      <c r="V127" s="1703"/>
      <c r="X127" s="1703"/>
    </row>
    <row r="128" spans="15:24" x14ac:dyDescent="0.55000000000000004">
      <c r="O128" s="1703"/>
      <c r="V128" s="1703"/>
      <c r="X128" s="1703"/>
    </row>
    <row r="129" spans="10:24" x14ac:dyDescent="0.55000000000000004">
      <c r="O129" s="1703"/>
      <c r="V129" s="1703"/>
      <c r="X129" s="1703"/>
    </row>
    <row r="130" spans="10:24" x14ac:dyDescent="0.55000000000000004">
      <c r="O130" s="1703"/>
      <c r="V130" s="1703"/>
      <c r="X130" s="1703"/>
    </row>
    <row r="131" spans="10:24" x14ac:dyDescent="0.55000000000000004">
      <c r="O131" s="1703"/>
      <c r="V131" s="1703"/>
      <c r="X131" s="1703"/>
    </row>
    <row r="132" spans="10:24" x14ac:dyDescent="0.55000000000000004">
      <c r="O132" s="1703"/>
      <c r="V132" s="1703"/>
      <c r="X132" s="1703"/>
    </row>
    <row r="133" spans="10:24" x14ac:dyDescent="0.55000000000000004">
      <c r="O133" s="1703"/>
      <c r="V133" s="1703"/>
      <c r="X133" s="1703"/>
    </row>
    <row r="134" spans="10:24" x14ac:dyDescent="0.55000000000000004">
      <c r="O134" s="1703"/>
      <c r="V134" s="1703"/>
      <c r="X134" s="1703"/>
    </row>
    <row r="135" spans="10:24" x14ac:dyDescent="0.55000000000000004">
      <c r="O135" s="1703"/>
      <c r="V135" s="1703"/>
      <c r="X135" s="1703"/>
    </row>
    <row r="136" spans="10:24" x14ac:dyDescent="0.55000000000000004">
      <c r="O136" s="1703"/>
      <c r="V136" s="1703"/>
      <c r="X136" s="1703"/>
    </row>
    <row r="137" spans="10:24" x14ac:dyDescent="0.55000000000000004">
      <c r="O137" s="1703"/>
      <c r="V137" s="1703"/>
      <c r="X137" s="1703"/>
    </row>
    <row r="138" spans="10:24" x14ac:dyDescent="0.55000000000000004">
      <c r="O138" s="1703"/>
      <c r="V138" s="1703"/>
      <c r="X138" s="1703"/>
    </row>
    <row r="139" spans="10:24" x14ac:dyDescent="0.55000000000000004">
      <c r="O139" s="1703"/>
      <c r="V139" s="1703"/>
      <c r="X139" s="1703"/>
    </row>
    <row r="140" spans="10:24" x14ac:dyDescent="0.55000000000000004">
      <c r="O140" s="1703"/>
      <c r="V140" s="1703"/>
      <c r="X140" s="1703"/>
    </row>
    <row r="141" spans="10:24" x14ac:dyDescent="0.55000000000000004">
      <c r="O141" s="1703"/>
      <c r="V141" s="1703"/>
      <c r="X141" s="1703"/>
    </row>
    <row r="142" spans="10:24" x14ac:dyDescent="0.55000000000000004">
      <c r="J142" s="2084"/>
      <c r="O142" s="1703"/>
      <c r="R142" s="2084"/>
      <c r="V142" s="1703"/>
      <c r="X142" s="1703"/>
    </row>
    <row r="143" spans="10:24" x14ac:dyDescent="0.55000000000000004">
      <c r="J143" s="2084"/>
      <c r="O143" s="1703"/>
      <c r="R143" s="2084"/>
      <c r="V143" s="1703"/>
      <c r="X143" s="1703"/>
    </row>
    <row r="144" spans="10:24" x14ac:dyDescent="0.55000000000000004">
      <c r="J144" s="2084"/>
      <c r="O144" s="1703"/>
      <c r="R144" s="2084"/>
      <c r="V144" s="1703"/>
      <c r="X144" s="1703"/>
    </row>
    <row r="145" spans="10:24" x14ac:dyDescent="0.55000000000000004">
      <c r="J145" s="2084"/>
      <c r="O145" s="1703"/>
      <c r="R145" s="2084"/>
      <c r="V145" s="1703"/>
      <c r="X145" s="1703"/>
    </row>
    <row r="146" spans="10:24" x14ac:dyDescent="0.55000000000000004">
      <c r="J146" s="2084"/>
      <c r="O146" s="1703"/>
      <c r="R146" s="2084"/>
      <c r="V146" s="1703"/>
      <c r="X146" s="1703"/>
    </row>
    <row r="147" spans="10:24" x14ac:dyDescent="0.55000000000000004">
      <c r="J147" s="2084"/>
      <c r="O147" s="1703"/>
      <c r="R147" s="2084"/>
      <c r="V147" s="1703"/>
      <c r="X147" s="1703"/>
    </row>
    <row r="148" spans="10:24" x14ac:dyDescent="0.55000000000000004">
      <c r="J148" s="2084"/>
      <c r="O148" s="1703"/>
      <c r="R148" s="2084"/>
      <c r="V148" s="1703"/>
      <c r="X148" s="1703"/>
    </row>
    <row r="149" spans="10:24" x14ac:dyDescent="0.55000000000000004">
      <c r="J149" s="2084"/>
      <c r="O149" s="1703"/>
      <c r="R149" s="2084"/>
      <c r="V149" s="1703"/>
      <c r="X149" s="1703"/>
    </row>
    <row r="150" spans="10:24" x14ac:dyDescent="0.55000000000000004">
      <c r="J150" s="2084"/>
      <c r="O150" s="1703"/>
      <c r="R150" s="2084"/>
      <c r="V150" s="1703"/>
      <c r="X150" s="1703"/>
    </row>
    <row r="151" spans="10:24" x14ac:dyDescent="0.55000000000000004">
      <c r="J151" s="2084"/>
      <c r="O151" s="1703"/>
      <c r="R151" s="2084"/>
      <c r="V151" s="1703"/>
      <c r="X151" s="1703"/>
    </row>
    <row r="152" spans="10:24" x14ac:dyDescent="0.55000000000000004">
      <c r="J152" s="2084"/>
      <c r="O152" s="1703"/>
      <c r="R152" s="2084"/>
      <c r="V152" s="1703"/>
      <c r="X152" s="1703"/>
    </row>
    <row r="153" spans="10:24" x14ac:dyDescent="0.55000000000000004">
      <c r="J153" s="2084"/>
      <c r="O153" s="1703"/>
      <c r="R153" s="2084"/>
      <c r="V153" s="1703"/>
      <c r="X153" s="1703"/>
    </row>
    <row r="154" spans="10:24" x14ac:dyDescent="0.55000000000000004">
      <c r="J154" s="2084"/>
      <c r="O154" s="1703"/>
      <c r="R154" s="2084"/>
      <c r="V154" s="1703"/>
      <c r="X154" s="1703"/>
    </row>
    <row r="155" spans="10:24" x14ac:dyDescent="0.55000000000000004">
      <c r="J155" s="2084"/>
      <c r="O155" s="1703"/>
      <c r="R155" s="2084"/>
      <c r="V155" s="1703"/>
      <c r="X155" s="1703"/>
    </row>
    <row r="156" spans="10:24" x14ac:dyDescent="0.55000000000000004">
      <c r="J156" s="2084"/>
      <c r="O156" s="1703"/>
      <c r="R156" s="2084"/>
      <c r="V156" s="1703"/>
      <c r="X156" s="1703"/>
    </row>
    <row r="157" spans="10:24" x14ac:dyDescent="0.55000000000000004">
      <c r="O157" s="1703"/>
      <c r="V157" s="1703"/>
      <c r="X157" s="1703"/>
    </row>
    <row r="158" spans="10:24" x14ac:dyDescent="0.55000000000000004">
      <c r="O158" s="1703"/>
      <c r="V158" s="1703"/>
      <c r="X158" s="1703"/>
    </row>
    <row r="159" spans="10:24" x14ac:dyDescent="0.55000000000000004">
      <c r="O159" s="1703"/>
      <c r="V159" s="1703"/>
      <c r="X159" s="1703"/>
    </row>
    <row r="160" spans="10:24" x14ac:dyDescent="0.55000000000000004">
      <c r="O160" s="1703"/>
      <c r="V160" s="1703"/>
      <c r="X160" s="1703"/>
    </row>
    <row r="161" spans="15:24" x14ac:dyDescent="0.55000000000000004">
      <c r="O161" s="1703"/>
      <c r="V161" s="1703"/>
      <c r="X161" s="1703"/>
    </row>
    <row r="162" spans="15:24" x14ac:dyDescent="0.55000000000000004">
      <c r="O162" s="1703"/>
      <c r="V162" s="1703"/>
      <c r="X162" s="1703"/>
    </row>
    <row r="163" spans="15:24" x14ac:dyDescent="0.55000000000000004">
      <c r="O163" s="1703"/>
      <c r="V163" s="1703"/>
      <c r="X163" s="1703"/>
    </row>
    <row r="164" spans="15:24" x14ac:dyDescent="0.55000000000000004">
      <c r="O164" s="1703"/>
      <c r="V164" s="1703"/>
      <c r="X164" s="1703"/>
    </row>
    <row r="165" spans="15:24" x14ac:dyDescent="0.55000000000000004">
      <c r="O165" s="1703"/>
      <c r="V165" s="1703"/>
      <c r="X165" s="1703"/>
    </row>
    <row r="166" spans="15:24" x14ac:dyDescent="0.55000000000000004">
      <c r="O166" s="1703"/>
      <c r="V166" s="1703"/>
      <c r="X166" s="1703"/>
    </row>
    <row r="167" spans="15:24" x14ac:dyDescent="0.55000000000000004">
      <c r="O167" s="1703"/>
      <c r="V167" s="1703"/>
      <c r="X167" s="1703"/>
    </row>
    <row r="168" spans="15:24" x14ac:dyDescent="0.55000000000000004">
      <c r="O168" s="1703"/>
      <c r="V168" s="1703"/>
      <c r="X168" s="1703"/>
    </row>
    <row r="169" spans="15:24" x14ac:dyDescent="0.55000000000000004">
      <c r="O169" s="1703"/>
      <c r="V169" s="1703"/>
      <c r="X169" s="1703"/>
    </row>
    <row r="170" spans="15:24" x14ac:dyDescent="0.55000000000000004">
      <c r="O170" s="1703"/>
      <c r="V170" s="1703"/>
      <c r="X170" s="1703"/>
    </row>
    <row r="171" spans="15:24" x14ac:dyDescent="0.55000000000000004">
      <c r="O171" s="1703"/>
      <c r="V171" s="1703"/>
      <c r="X171" s="1703"/>
    </row>
    <row r="172" spans="15:24" x14ac:dyDescent="0.55000000000000004">
      <c r="O172" s="1703"/>
      <c r="V172" s="1703"/>
      <c r="X172" s="1703"/>
    </row>
    <row r="173" spans="15:24" x14ac:dyDescent="0.55000000000000004">
      <c r="O173" s="1703"/>
      <c r="V173" s="1703"/>
      <c r="X173" s="1703"/>
    </row>
    <row r="174" spans="15:24" x14ac:dyDescent="0.55000000000000004">
      <c r="O174" s="1703"/>
      <c r="V174" s="1703"/>
      <c r="X174" s="1703"/>
    </row>
    <row r="175" spans="15:24" x14ac:dyDescent="0.55000000000000004">
      <c r="O175" s="1703"/>
      <c r="V175" s="1703"/>
      <c r="X175" s="1703"/>
    </row>
    <row r="176" spans="15:24" x14ac:dyDescent="0.55000000000000004">
      <c r="O176" s="1703"/>
      <c r="V176" s="1703"/>
      <c r="X176" s="1703"/>
    </row>
    <row r="177" spans="15:24" x14ac:dyDescent="0.55000000000000004">
      <c r="O177" s="1703"/>
      <c r="V177" s="1703"/>
      <c r="X177" s="1703"/>
    </row>
    <row r="178" spans="15:24" x14ac:dyDescent="0.55000000000000004">
      <c r="O178" s="1703"/>
      <c r="V178" s="1703"/>
      <c r="X178" s="1703"/>
    </row>
    <row r="179" spans="15:24" x14ac:dyDescent="0.55000000000000004">
      <c r="O179" s="1703"/>
      <c r="V179" s="1703"/>
      <c r="X179" s="1703"/>
    </row>
    <row r="180" spans="15:24" x14ac:dyDescent="0.55000000000000004">
      <c r="O180" s="1703"/>
      <c r="V180" s="1703"/>
      <c r="X180" s="1703"/>
    </row>
    <row r="181" spans="15:24" x14ac:dyDescent="0.55000000000000004">
      <c r="O181" s="1703"/>
      <c r="V181" s="1703"/>
      <c r="X181" s="1703"/>
    </row>
    <row r="182" spans="15:24" x14ac:dyDescent="0.55000000000000004">
      <c r="O182" s="1703"/>
      <c r="V182" s="1703"/>
      <c r="X182" s="1703"/>
    </row>
    <row r="183" spans="15:24" x14ac:dyDescent="0.55000000000000004">
      <c r="O183" s="1703"/>
      <c r="V183" s="1703"/>
      <c r="X183" s="1703"/>
    </row>
    <row r="184" spans="15:24" x14ac:dyDescent="0.55000000000000004">
      <c r="O184" s="1703"/>
      <c r="V184" s="1703"/>
      <c r="X184" s="1703"/>
    </row>
    <row r="185" spans="15:24" x14ac:dyDescent="0.55000000000000004">
      <c r="O185" s="1703"/>
      <c r="V185" s="1703"/>
      <c r="X185" s="1703"/>
    </row>
    <row r="186" spans="15:24" x14ac:dyDescent="0.55000000000000004">
      <c r="O186" s="1703"/>
      <c r="V186" s="1703"/>
      <c r="X186" s="1703"/>
    </row>
    <row r="187" spans="15:24" x14ac:dyDescent="0.55000000000000004">
      <c r="O187" s="1703"/>
      <c r="V187" s="1703"/>
      <c r="X187" s="1703"/>
    </row>
    <row r="188" spans="15:24" x14ac:dyDescent="0.55000000000000004">
      <c r="O188" s="1703"/>
      <c r="V188" s="1703"/>
      <c r="X188" s="1703"/>
    </row>
    <row r="189" spans="15:24" x14ac:dyDescent="0.55000000000000004">
      <c r="O189" s="1703"/>
      <c r="V189" s="1703"/>
      <c r="X189" s="1703"/>
    </row>
    <row r="190" spans="15:24" x14ac:dyDescent="0.55000000000000004">
      <c r="O190" s="1703"/>
      <c r="V190" s="1703"/>
      <c r="X190" s="1703"/>
    </row>
    <row r="191" spans="15:24" x14ac:dyDescent="0.55000000000000004">
      <c r="O191" s="1703"/>
      <c r="V191" s="1703"/>
      <c r="X191" s="1703"/>
    </row>
    <row r="192" spans="15:24" x14ac:dyDescent="0.55000000000000004">
      <c r="O192" s="1703"/>
      <c r="V192" s="1703"/>
      <c r="X192" s="1703"/>
    </row>
    <row r="193" spans="15:24" x14ac:dyDescent="0.55000000000000004">
      <c r="O193" s="1703"/>
      <c r="V193" s="1703"/>
      <c r="X193" s="1703"/>
    </row>
    <row r="194" spans="15:24" x14ac:dyDescent="0.55000000000000004">
      <c r="O194" s="1703"/>
      <c r="V194" s="1703"/>
      <c r="X194" s="1703"/>
    </row>
    <row r="195" spans="15:24" x14ac:dyDescent="0.55000000000000004">
      <c r="O195" s="1703"/>
      <c r="V195" s="1703"/>
      <c r="X195" s="1703"/>
    </row>
    <row r="196" spans="15:24" x14ac:dyDescent="0.55000000000000004">
      <c r="O196" s="1703"/>
      <c r="V196" s="1703"/>
      <c r="X196" s="1703"/>
    </row>
    <row r="197" spans="15:24" x14ac:dyDescent="0.55000000000000004">
      <c r="O197" s="1703"/>
      <c r="V197" s="1703"/>
      <c r="X197" s="1703"/>
    </row>
    <row r="198" spans="15:24" x14ac:dyDescent="0.55000000000000004">
      <c r="O198" s="1703"/>
      <c r="V198" s="1703"/>
      <c r="X198" s="1703"/>
    </row>
    <row r="199" spans="15:24" x14ac:dyDescent="0.55000000000000004">
      <c r="O199" s="1703"/>
      <c r="V199" s="1703"/>
      <c r="X199" s="1703"/>
    </row>
    <row r="200" spans="15:24" x14ac:dyDescent="0.55000000000000004">
      <c r="O200" s="1703"/>
      <c r="V200" s="1703"/>
      <c r="X200" s="1703"/>
    </row>
    <row r="201" spans="15:24" x14ac:dyDescent="0.55000000000000004">
      <c r="O201" s="1703"/>
      <c r="V201" s="1703"/>
      <c r="X201" s="1703"/>
    </row>
    <row r="202" spans="15:24" x14ac:dyDescent="0.55000000000000004">
      <c r="O202" s="1703"/>
      <c r="V202" s="1703"/>
      <c r="X202" s="1703"/>
    </row>
    <row r="203" spans="15:24" x14ac:dyDescent="0.55000000000000004">
      <c r="O203" s="1703"/>
      <c r="V203" s="1703"/>
      <c r="X203" s="1703"/>
    </row>
    <row r="204" spans="15:24" x14ac:dyDescent="0.55000000000000004">
      <c r="O204" s="1703"/>
      <c r="V204" s="1703"/>
      <c r="X204" s="1703"/>
    </row>
    <row r="205" spans="15:24" x14ac:dyDescent="0.55000000000000004">
      <c r="O205" s="1703"/>
      <c r="V205" s="1703"/>
      <c r="X205" s="1703"/>
    </row>
    <row r="206" spans="15:24" x14ac:dyDescent="0.55000000000000004">
      <c r="O206" s="1703"/>
      <c r="V206" s="1703"/>
      <c r="X206" s="1703"/>
    </row>
    <row r="207" spans="15:24" x14ac:dyDescent="0.55000000000000004">
      <c r="O207" s="1703"/>
      <c r="V207" s="1703"/>
      <c r="X207" s="1703"/>
    </row>
    <row r="208" spans="15:24" x14ac:dyDescent="0.55000000000000004">
      <c r="O208" s="1703"/>
      <c r="V208" s="1703"/>
      <c r="X208" s="1703"/>
    </row>
    <row r="209" spans="15:24" x14ac:dyDescent="0.55000000000000004">
      <c r="O209" s="1703"/>
      <c r="V209" s="1703"/>
      <c r="X209" s="1703"/>
    </row>
    <row r="210" spans="15:24" x14ac:dyDescent="0.55000000000000004">
      <c r="O210" s="1703"/>
      <c r="V210" s="1703"/>
      <c r="X210" s="1703"/>
    </row>
    <row r="211" spans="15:24" x14ac:dyDescent="0.55000000000000004">
      <c r="O211" s="1703"/>
      <c r="V211" s="1703"/>
      <c r="X211" s="1703"/>
    </row>
    <row r="212" spans="15:24" x14ac:dyDescent="0.55000000000000004">
      <c r="O212" s="1703"/>
      <c r="V212" s="1703"/>
      <c r="X212" s="1703"/>
    </row>
    <row r="213" spans="15:24" x14ac:dyDescent="0.55000000000000004">
      <c r="O213" s="1703"/>
      <c r="V213" s="1703"/>
      <c r="X213" s="1703"/>
    </row>
    <row r="214" spans="15:24" x14ac:dyDescent="0.55000000000000004">
      <c r="O214" s="1703"/>
      <c r="V214" s="1703"/>
      <c r="X214" s="1703"/>
    </row>
    <row r="215" spans="15:24" x14ac:dyDescent="0.55000000000000004">
      <c r="O215" s="1703"/>
      <c r="V215" s="1703"/>
      <c r="X215" s="1703"/>
    </row>
    <row r="216" spans="15:24" x14ac:dyDescent="0.55000000000000004">
      <c r="O216" s="1703"/>
      <c r="V216" s="1703"/>
      <c r="X216" s="1703"/>
    </row>
    <row r="217" spans="15:24" x14ac:dyDescent="0.55000000000000004">
      <c r="O217" s="1703"/>
      <c r="V217" s="1703"/>
      <c r="X217" s="1703"/>
    </row>
    <row r="218" spans="15:24" x14ac:dyDescent="0.55000000000000004">
      <c r="O218" s="1703"/>
      <c r="V218" s="1703"/>
      <c r="X218" s="1703"/>
    </row>
    <row r="219" spans="15:24" x14ac:dyDescent="0.55000000000000004">
      <c r="O219" s="1703"/>
      <c r="V219" s="1703"/>
      <c r="X219" s="1703"/>
    </row>
    <row r="220" spans="15:24" x14ac:dyDescent="0.55000000000000004">
      <c r="O220" s="1703"/>
      <c r="V220" s="1703"/>
      <c r="X220" s="1703"/>
    </row>
    <row r="221" spans="15:24" x14ac:dyDescent="0.55000000000000004">
      <c r="O221" s="1703"/>
      <c r="V221" s="1703"/>
      <c r="X221" s="1703"/>
    </row>
    <row r="222" spans="15:24" x14ac:dyDescent="0.55000000000000004">
      <c r="O222" s="1703"/>
      <c r="V222" s="1703"/>
      <c r="X222" s="1703"/>
    </row>
    <row r="223" spans="15:24" x14ac:dyDescent="0.55000000000000004">
      <c r="O223" s="1703"/>
      <c r="V223" s="1703"/>
      <c r="X223" s="1703"/>
    </row>
    <row r="224" spans="15:24" x14ac:dyDescent="0.55000000000000004">
      <c r="O224" s="1703"/>
      <c r="V224" s="1703"/>
      <c r="X224" s="1703"/>
    </row>
    <row r="225" spans="15:24" x14ac:dyDescent="0.55000000000000004">
      <c r="O225" s="1703"/>
      <c r="V225" s="1703"/>
      <c r="X225" s="1703"/>
    </row>
    <row r="226" spans="15:24" x14ac:dyDescent="0.55000000000000004">
      <c r="O226" s="1703"/>
      <c r="V226" s="1703"/>
      <c r="X226" s="1703"/>
    </row>
    <row r="227" spans="15:24" x14ac:dyDescent="0.55000000000000004">
      <c r="O227" s="1703"/>
      <c r="V227" s="1703"/>
      <c r="X227" s="1703"/>
    </row>
    <row r="228" spans="15:24" x14ac:dyDescent="0.55000000000000004">
      <c r="O228" s="1703"/>
      <c r="V228" s="1703"/>
      <c r="X228" s="1703"/>
    </row>
    <row r="229" spans="15:24" x14ac:dyDescent="0.55000000000000004">
      <c r="O229" s="1703"/>
      <c r="V229" s="1703"/>
      <c r="X229" s="1703"/>
    </row>
    <row r="230" spans="15:24" x14ac:dyDescent="0.55000000000000004">
      <c r="O230" s="1703"/>
      <c r="V230" s="1703"/>
      <c r="X230" s="1703"/>
    </row>
    <row r="231" spans="15:24" x14ac:dyDescent="0.55000000000000004">
      <c r="O231" s="1703"/>
      <c r="V231" s="1703"/>
      <c r="X231" s="1703"/>
    </row>
    <row r="232" spans="15:24" x14ac:dyDescent="0.55000000000000004">
      <c r="O232" s="1703"/>
      <c r="V232" s="1703"/>
      <c r="X232" s="1703"/>
    </row>
    <row r="233" spans="15:24" x14ac:dyDescent="0.55000000000000004">
      <c r="O233" s="1703"/>
      <c r="V233" s="1703"/>
      <c r="X233" s="1703"/>
    </row>
    <row r="234" spans="15:24" x14ac:dyDescent="0.55000000000000004">
      <c r="O234" s="1703"/>
      <c r="V234" s="1703"/>
      <c r="X234" s="1703"/>
    </row>
    <row r="235" spans="15:24" x14ac:dyDescent="0.55000000000000004">
      <c r="O235" s="1703"/>
      <c r="V235" s="1703"/>
      <c r="X235" s="1703"/>
    </row>
    <row r="236" spans="15:24" x14ac:dyDescent="0.55000000000000004">
      <c r="O236" s="1703"/>
      <c r="V236" s="1703"/>
      <c r="X236" s="1703"/>
    </row>
    <row r="237" spans="15:24" x14ac:dyDescent="0.55000000000000004">
      <c r="O237" s="1703"/>
      <c r="V237" s="1703"/>
      <c r="X237" s="1703"/>
    </row>
    <row r="238" spans="15:24" x14ac:dyDescent="0.55000000000000004">
      <c r="O238" s="1703"/>
      <c r="V238" s="1703"/>
      <c r="X238" s="1703"/>
    </row>
    <row r="239" spans="15:24" x14ac:dyDescent="0.55000000000000004">
      <c r="O239" s="1703"/>
      <c r="V239" s="1703"/>
      <c r="X239" s="1703"/>
    </row>
    <row r="240" spans="15:24" x14ac:dyDescent="0.55000000000000004">
      <c r="O240" s="1703"/>
      <c r="V240" s="1703"/>
      <c r="X240" s="1703"/>
    </row>
    <row r="241" spans="15:24" x14ac:dyDescent="0.55000000000000004">
      <c r="O241" s="1703"/>
      <c r="V241" s="1703"/>
      <c r="X241" s="1703"/>
    </row>
    <row r="242" spans="15:24" x14ac:dyDescent="0.55000000000000004">
      <c r="O242" s="1703"/>
      <c r="V242" s="1703"/>
      <c r="X242" s="1703"/>
    </row>
    <row r="243" spans="15:24" x14ac:dyDescent="0.55000000000000004">
      <c r="O243" s="1703"/>
      <c r="V243" s="1703"/>
      <c r="X243" s="1703"/>
    </row>
    <row r="244" spans="15:24" x14ac:dyDescent="0.55000000000000004">
      <c r="O244" s="1703"/>
      <c r="V244" s="1703"/>
      <c r="X244" s="1703"/>
    </row>
    <row r="245" spans="15:24" x14ac:dyDescent="0.55000000000000004">
      <c r="O245" s="1703"/>
      <c r="V245" s="1703"/>
      <c r="X245" s="1703"/>
    </row>
    <row r="246" spans="15:24" x14ac:dyDescent="0.55000000000000004">
      <c r="O246" s="1703"/>
      <c r="V246" s="1703"/>
      <c r="X246" s="1703"/>
    </row>
    <row r="247" spans="15:24" x14ac:dyDescent="0.55000000000000004">
      <c r="O247" s="1703"/>
      <c r="V247" s="1703"/>
      <c r="X247" s="1703"/>
    </row>
    <row r="248" spans="15:24" x14ac:dyDescent="0.55000000000000004">
      <c r="O248" s="1703"/>
      <c r="V248" s="1703"/>
      <c r="X248" s="1703"/>
    </row>
    <row r="249" spans="15:24" x14ac:dyDescent="0.55000000000000004">
      <c r="O249" s="1703"/>
      <c r="V249" s="1703"/>
      <c r="X249" s="1703"/>
    </row>
    <row r="250" spans="15:24" x14ac:dyDescent="0.55000000000000004">
      <c r="O250" s="1703"/>
      <c r="V250" s="1703"/>
      <c r="X250" s="1703"/>
    </row>
    <row r="251" spans="15:24" x14ac:dyDescent="0.55000000000000004">
      <c r="O251" s="1703"/>
      <c r="V251" s="1703"/>
      <c r="X251" s="1703"/>
    </row>
    <row r="252" spans="15:24" x14ac:dyDescent="0.55000000000000004">
      <c r="O252" s="1703"/>
      <c r="V252" s="1703"/>
      <c r="X252" s="1703"/>
    </row>
    <row r="253" spans="15:24" x14ac:dyDescent="0.55000000000000004">
      <c r="O253" s="1703"/>
      <c r="V253" s="1703"/>
      <c r="X253" s="1703"/>
    </row>
    <row r="254" spans="15:24" x14ac:dyDescent="0.55000000000000004">
      <c r="O254" s="1703"/>
      <c r="V254" s="1703"/>
      <c r="X254" s="1703"/>
    </row>
    <row r="255" spans="15:24" x14ac:dyDescent="0.55000000000000004">
      <c r="O255" s="1703"/>
      <c r="V255" s="1703"/>
      <c r="X255" s="1703"/>
    </row>
    <row r="256" spans="15:24" x14ac:dyDescent="0.55000000000000004">
      <c r="O256" s="1703"/>
      <c r="V256" s="1703"/>
      <c r="X256" s="1703"/>
    </row>
    <row r="257" spans="15:24" x14ac:dyDescent="0.55000000000000004">
      <c r="O257" s="1703"/>
      <c r="V257" s="1703"/>
      <c r="X257" s="1703"/>
    </row>
    <row r="258" spans="15:24" x14ac:dyDescent="0.55000000000000004">
      <c r="O258" s="1703"/>
      <c r="V258" s="1703"/>
      <c r="X258" s="1703"/>
    </row>
    <row r="259" spans="15:24" x14ac:dyDescent="0.55000000000000004">
      <c r="O259" s="1703"/>
      <c r="V259" s="1703"/>
      <c r="X259" s="1703"/>
    </row>
    <row r="260" spans="15:24" x14ac:dyDescent="0.55000000000000004">
      <c r="O260" s="1703"/>
      <c r="V260" s="1703"/>
      <c r="X260" s="1703"/>
    </row>
    <row r="261" spans="15:24" x14ac:dyDescent="0.55000000000000004">
      <c r="O261" s="1703"/>
      <c r="V261" s="1703"/>
      <c r="X261" s="1703"/>
    </row>
    <row r="262" spans="15:24" x14ac:dyDescent="0.55000000000000004">
      <c r="O262" s="1703"/>
      <c r="V262" s="1703"/>
      <c r="X262" s="1703"/>
    </row>
    <row r="263" spans="15:24" x14ac:dyDescent="0.55000000000000004">
      <c r="O263" s="1703"/>
      <c r="V263" s="1703"/>
      <c r="X263" s="1703"/>
    </row>
    <row r="264" spans="15:24" x14ac:dyDescent="0.55000000000000004">
      <c r="O264" s="1703"/>
      <c r="V264" s="1703"/>
      <c r="X264" s="1703"/>
    </row>
    <row r="265" spans="15:24" x14ac:dyDescent="0.55000000000000004">
      <c r="O265" s="1703"/>
      <c r="V265" s="1703"/>
      <c r="X265" s="1703"/>
    </row>
    <row r="266" spans="15:24" x14ac:dyDescent="0.55000000000000004">
      <c r="O266" s="1703"/>
      <c r="V266" s="1703"/>
      <c r="X266" s="1703"/>
    </row>
    <row r="267" spans="15:24" x14ac:dyDescent="0.55000000000000004">
      <c r="O267" s="1703"/>
      <c r="V267" s="1703"/>
      <c r="X267" s="1703"/>
    </row>
    <row r="268" spans="15:24" x14ac:dyDescent="0.55000000000000004">
      <c r="O268" s="1703"/>
      <c r="V268" s="1703"/>
      <c r="X268" s="1703"/>
    </row>
    <row r="269" spans="15:24" x14ac:dyDescent="0.55000000000000004">
      <c r="O269" s="1703"/>
      <c r="V269" s="1703"/>
      <c r="X269" s="1703"/>
    </row>
    <row r="270" spans="15:24" x14ac:dyDescent="0.55000000000000004">
      <c r="O270" s="1703"/>
      <c r="V270" s="1703"/>
      <c r="X270" s="1703"/>
    </row>
    <row r="271" spans="15:24" x14ac:dyDescent="0.55000000000000004">
      <c r="O271" s="1703"/>
      <c r="V271" s="1703"/>
      <c r="X271" s="1703"/>
    </row>
    <row r="272" spans="15:24" x14ac:dyDescent="0.55000000000000004">
      <c r="O272" s="1703"/>
      <c r="V272" s="1703"/>
      <c r="X272" s="1703"/>
    </row>
    <row r="273" spans="15:24" x14ac:dyDescent="0.55000000000000004">
      <c r="O273" s="1703"/>
      <c r="V273" s="1703"/>
      <c r="X273" s="1703"/>
    </row>
    <row r="274" spans="15:24" x14ac:dyDescent="0.55000000000000004">
      <c r="O274" s="1703"/>
      <c r="V274" s="1703"/>
      <c r="X274" s="1703"/>
    </row>
    <row r="275" spans="15:24" x14ac:dyDescent="0.55000000000000004">
      <c r="O275" s="1703"/>
      <c r="V275" s="1703"/>
      <c r="X275" s="1703"/>
    </row>
    <row r="276" spans="15:24" x14ac:dyDescent="0.55000000000000004">
      <c r="O276" s="1703"/>
      <c r="V276" s="1703"/>
      <c r="X276" s="1703"/>
    </row>
    <row r="277" spans="15:24" x14ac:dyDescent="0.55000000000000004">
      <c r="O277" s="1703"/>
      <c r="V277" s="1703"/>
      <c r="X277" s="1703"/>
    </row>
    <row r="278" spans="15:24" x14ac:dyDescent="0.55000000000000004">
      <c r="O278" s="1703"/>
      <c r="V278" s="1703"/>
      <c r="X278" s="1703"/>
    </row>
    <row r="279" spans="15:24" x14ac:dyDescent="0.55000000000000004">
      <c r="O279" s="1703"/>
      <c r="V279" s="1703"/>
      <c r="X279" s="1703"/>
    </row>
    <row r="280" spans="15:24" x14ac:dyDescent="0.55000000000000004">
      <c r="O280" s="1703"/>
      <c r="V280" s="1703"/>
      <c r="X280" s="1703"/>
    </row>
    <row r="281" spans="15:24" x14ac:dyDescent="0.55000000000000004">
      <c r="O281" s="1703"/>
      <c r="V281" s="1703"/>
      <c r="X281" s="1703"/>
    </row>
    <row r="282" spans="15:24" x14ac:dyDescent="0.55000000000000004">
      <c r="O282" s="1703"/>
      <c r="V282" s="1703"/>
      <c r="X282" s="1703"/>
    </row>
    <row r="283" spans="15:24" x14ac:dyDescent="0.55000000000000004">
      <c r="O283" s="1703"/>
      <c r="V283" s="1703"/>
      <c r="X283" s="1703"/>
    </row>
    <row r="284" spans="15:24" x14ac:dyDescent="0.55000000000000004">
      <c r="O284" s="1703"/>
      <c r="V284" s="1703"/>
      <c r="X284" s="1703"/>
    </row>
    <row r="285" spans="15:24" x14ac:dyDescent="0.55000000000000004">
      <c r="O285" s="1703"/>
      <c r="V285" s="1703"/>
      <c r="X285" s="1703"/>
    </row>
    <row r="286" spans="15:24" x14ac:dyDescent="0.55000000000000004">
      <c r="O286" s="1703"/>
      <c r="V286" s="1703"/>
      <c r="X286" s="1703"/>
    </row>
    <row r="287" spans="15:24" x14ac:dyDescent="0.55000000000000004">
      <c r="O287" s="1703"/>
      <c r="V287" s="1703"/>
      <c r="X287" s="1703"/>
    </row>
    <row r="288" spans="15:24" x14ac:dyDescent="0.55000000000000004">
      <c r="O288" s="1703"/>
      <c r="V288" s="1703"/>
      <c r="X288" s="1703"/>
    </row>
    <row r="289" spans="15:24" x14ac:dyDescent="0.55000000000000004">
      <c r="O289" s="1703"/>
      <c r="V289" s="1703"/>
      <c r="X289" s="1703"/>
    </row>
    <row r="290" spans="15:24" x14ac:dyDescent="0.55000000000000004">
      <c r="O290" s="1703"/>
      <c r="V290" s="1703"/>
      <c r="X290" s="1703"/>
    </row>
    <row r="291" spans="15:24" x14ac:dyDescent="0.55000000000000004">
      <c r="O291" s="1703"/>
      <c r="V291" s="1703"/>
      <c r="X291" s="1703"/>
    </row>
    <row r="292" spans="15:24" x14ac:dyDescent="0.55000000000000004">
      <c r="O292" s="1703"/>
      <c r="V292" s="1703"/>
      <c r="X292" s="1703"/>
    </row>
    <row r="293" spans="15:24" x14ac:dyDescent="0.55000000000000004">
      <c r="O293" s="1703"/>
      <c r="V293" s="1703"/>
      <c r="X293" s="1703"/>
    </row>
    <row r="294" spans="15:24" x14ac:dyDescent="0.55000000000000004">
      <c r="O294" s="1703"/>
      <c r="V294" s="1703"/>
      <c r="X294" s="1703"/>
    </row>
    <row r="295" spans="15:24" x14ac:dyDescent="0.55000000000000004">
      <c r="O295" s="1703"/>
      <c r="V295" s="1703"/>
      <c r="X295" s="1703"/>
    </row>
    <row r="296" spans="15:24" x14ac:dyDescent="0.55000000000000004">
      <c r="O296" s="1703"/>
      <c r="V296" s="1703"/>
      <c r="X296" s="1703"/>
    </row>
    <row r="297" spans="15:24" x14ac:dyDescent="0.55000000000000004">
      <c r="O297" s="1703"/>
      <c r="V297" s="1703"/>
      <c r="X297" s="1703"/>
    </row>
    <row r="298" spans="15:24" x14ac:dyDescent="0.55000000000000004">
      <c r="O298" s="1703"/>
      <c r="V298" s="1703"/>
      <c r="X298" s="1703"/>
    </row>
    <row r="299" spans="15:24" x14ac:dyDescent="0.55000000000000004">
      <c r="O299" s="1703"/>
      <c r="V299" s="1703"/>
      <c r="X299" s="1703"/>
    </row>
    <row r="300" spans="15:24" x14ac:dyDescent="0.55000000000000004">
      <c r="O300" s="1703"/>
      <c r="V300" s="1703"/>
      <c r="X300" s="1703"/>
    </row>
    <row r="301" spans="15:24" x14ac:dyDescent="0.55000000000000004">
      <c r="O301" s="1703"/>
      <c r="V301" s="1703"/>
      <c r="X301" s="1703"/>
    </row>
    <row r="302" spans="15:24" x14ac:dyDescent="0.55000000000000004">
      <c r="O302" s="1703"/>
      <c r="V302" s="1703"/>
      <c r="X302" s="1703"/>
    </row>
    <row r="303" spans="15:24" x14ac:dyDescent="0.55000000000000004">
      <c r="O303" s="1703"/>
      <c r="V303" s="1703"/>
      <c r="X303" s="1703"/>
    </row>
    <row r="304" spans="15:24" x14ac:dyDescent="0.55000000000000004">
      <c r="O304" s="1703"/>
      <c r="V304" s="1703"/>
      <c r="X304" s="1703"/>
    </row>
    <row r="305" spans="15:24" x14ac:dyDescent="0.55000000000000004">
      <c r="O305" s="1703"/>
      <c r="V305" s="1703"/>
      <c r="X305" s="1703"/>
    </row>
    <row r="306" spans="15:24" x14ac:dyDescent="0.55000000000000004">
      <c r="O306" s="1703"/>
      <c r="V306" s="1703"/>
      <c r="X306" s="1703"/>
    </row>
    <row r="307" spans="15:24" x14ac:dyDescent="0.55000000000000004">
      <c r="O307" s="1703"/>
      <c r="V307" s="1703"/>
      <c r="X307" s="1703"/>
    </row>
    <row r="308" spans="15:24" x14ac:dyDescent="0.55000000000000004">
      <c r="O308" s="1703"/>
      <c r="V308" s="1703"/>
      <c r="X308" s="1703"/>
    </row>
    <row r="309" spans="15:24" x14ac:dyDescent="0.55000000000000004">
      <c r="O309" s="1703"/>
      <c r="V309" s="1703"/>
      <c r="X309" s="1703"/>
    </row>
    <row r="310" spans="15:24" x14ac:dyDescent="0.55000000000000004">
      <c r="O310" s="1703"/>
      <c r="V310" s="1703"/>
      <c r="X310" s="1703"/>
    </row>
    <row r="311" spans="15:24" x14ac:dyDescent="0.55000000000000004">
      <c r="O311" s="1703"/>
      <c r="V311" s="1703"/>
      <c r="X311" s="1703"/>
    </row>
    <row r="312" spans="15:24" x14ac:dyDescent="0.55000000000000004">
      <c r="O312" s="1703"/>
      <c r="V312" s="1703"/>
      <c r="X312" s="1703"/>
    </row>
    <row r="313" spans="15:24" x14ac:dyDescent="0.55000000000000004">
      <c r="O313" s="1703"/>
      <c r="V313" s="1703"/>
      <c r="X313" s="1703"/>
    </row>
    <row r="314" spans="15:24" x14ac:dyDescent="0.55000000000000004">
      <c r="O314" s="1703"/>
      <c r="V314" s="1703"/>
      <c r="X314" s="1703"/>
    </row>
    <row r="315" spans="15:24" x14ac:dyDescent="0.55000000000000004">
      <c r="O315" s="1703"/>
      <c r="V315" s="1703"/>
      <c r="X315" s="1703"/>
    </row>
    <row r="316" spans="15:24" x14ac:dyDescent="0.55000000000000004">
      <c r="O316" s="1703"/>
      <c r="V316" s="1703"/>
      <c r="X316" s="1703"/>
    </row>
    <row r="317" spans="15:24" x14ac:dyDescent="0.55000000000000004">
      <c r="O317" s="1703"/>
      <c r="V317" s="1703"/>
      <c r="X317" s="1703"/>
    </row>
    <row r="318" spans="15:24" x14ac:dyDescent="0.55000000000000004">
      <c r="O318" s="1703"/>
      <c r="V318" s="1703"/>
      <c r="X318" s="1703"/>
    </row>
    <row r="319" spans="15:24" x14ac:dyDescent="0.55000000000000004">
      <c r="O319" s="1703"/>
      <c r="V319" s="1703"/>
      <c r="X319" s="1703"/>
    </row>
    <row r="320" spans="15:24" x14ac:dyDescent="0.55000000000000004">
      <c r="O320" s="1703"/>
      <c r="V320" s="1703"/>
      <c r="X320" s="1703"/>
    </row>
    <row r="321" spans="15:24" x14ac:dyDescent="0.55000000000000004">
      <c r="O321" s="1703"/>
      <c r="V321" s="1703"/>
      <c r="X321" s="1703"/>
    </row>
    <row r="322" spans="15:24" x14ac:dyDescent="0.55000000000000004">
      <c r="O322" s="1703"/>
      <c r="V322" s="1703"/>
      <c r="X322" s="1703"/>
    </row>
    <row r="323" spans="15:24" x14ac:dyDescent="0.55000000000000004">
      <c r="O323" s="1703"/>
      <c r="V323" s="1703"/>
      <c r="X323" s="1703"/>
    </row>
    <row r="324" spans="15:24" x14ac:dyDescent="0.55000000000000004">
      <c r="O324" s="1703"/>
      <c r="V324" s="1703"/>
      <c r="X324" s="1703"/>
    </row>
    <row r="325" spans="15:24" x14ac:dyDescent="0.55000000000000004">
      <c r="O325" s="1703"/>
      <c r="V325" s="1703"/>
      <c r="X325" s="1703"/>
    </row>
    <row r="326" spans="15:24" x14ac:dyDescent="0.55000000000000004">
      <c r="O326" s="1703"/>
      <c r="V326" s="1703"/>
      <c r="X326" s="1703"/>
    </row>
    <row r="327" spans="15:24" x14ac:dyDescent="0.55000000000000004">
      <c r="O327" s="1703"/>
      <c r="V327" s="1703"/>
      <c r="X327" s="1703"/>
    </row>
    <row r="328" spans="15:24" x14ac:dyDescent="0.55000000000000004">
      <c r="O328" s="1703"/>
      <c r="V328" s="1703"/>
      <c r="X328" s="1703"/>
    </row>
    <row r="329" spans="15:24" x14ac:dyDescent="0.55000000000000004">
      <c r="O329" s="1703"/>
      <c r="V329" s="1703"/>
      <c r="X329" s="1703"/>
    </row>
    <row r="330" spans="15:24" x14ac:dyDescent="0.55000000000000004">
      <c r="O330" s="1703"/>
      <c r="V330" s="1703"/>
      <c r="X330" s="1703"/>
    </row>
    <row r="331" spans="15:24" x14ac:dyDescent="0.55000000000000004">
      <c r="O331" s="1703"/>
      <c r="V331" s="1703"/>
      <c r="X331" s="1703"/>
    </row>
    <row r="332" spans="15:24" x14ac:dyDescent="0.55000000000000004">
      <c r="O332" s="1703"/>
      <c r="V332" s="1703"/>
      <c r="X332" s="1703"/>
    </row>
    <row r="333" spans="15:24" x14ac:dyDescent="0.55000000000000004">
      <c r="O333" s="1703"/>
      <c r="V333" s="1703"/>
      <c r="X333" s="1703"/>
    </row>
    <row r="334" spans="15:24" x14ac:dyDescent="0.55000000000000004">
      <c r="O334" s="1703"/>
      <c r="V334" s="1703"/>
      <c r="X334" s="1703"/>
    </row>
    <row r="335" spans="15:24" x14ac:dyDescent="0.55000000000000004">
      <c r="O335" s="1703"/>
      <c r="V335" s="1703"/>
      <c r="X335" s="1703"/>
    </row>
    <row r="336" spans="15:24" x14ac:dyDescent="0.55000000000000004">
      <c r="O336" s="1703"/>
      <c r="V336" s="1703"/>
      <c r="X336" s="1703"/>
    </row>
    <row r="337" spans="15:24" x14ac:dyDescent="0.55000000000000004">
      <c r="O337" s="1703"/>
      <c r="V337" s="1703"/>
      <c r="X337" s="1703"/>
    </row>
    <row r="338" spans="15:24" x14ac:dyDescent="0.55000000000000004">
      <c r="O338" s="1703"/>
      <c r="V338" s="1703"/>
      <c r="X338" s="1703"/>
    </row>
    <row r="339" spans="15:24" x14ac:dyDescent="0.55000000000000004">
      <c r="O339" s="1703"/>
      <c r="V339" s="1703"/>
      <c r="X339" s="1703"/>
    </row>
    <row r="340" spans="15:24" x14ac:dyDescent="0.55000000000000004">
      <c r="O340" s="1703"/>
      <c r="V340" s="1703"/>
      <c r="X340" s="1703"/>
    </row>
    <row r="341" spans="15:24" x14ac:dyDescent="0.55000000000000004">
      <c r="O341" s="1703"/>
      <c r="V341" s="1703"/>
      <c r="X341" s="1703"/>
    </row>
    <row r="342" spans="15:24" x14ac:dyDescent="0.55000000000000004">
      <c r="O342" s="1703"/>
      <c r="V342" s="1703"/>
      <c r="X342" s="1703"/>
    </row>
    <row r="343" spans="15:24" x14ac:dyDescent="0.55000000000000004">
      <c r="O343" s="1703"/>
      <c r="V343" s="1703"/>
      <c r="X343" s="1703"/>
    </row>
    <row r="344" spans="15:24" x14ac:dyDescent="0.55000000000000004">
      <c r="O344" s="1703"/>
      <c r="V344" s="1703"/>
      <c r="X344" s="1703"/>
    </row>
    <row r="345" spans="15:24" x14ac:dyDescent="0.55000000000000004">
      <c r="O345" s="1703"/>
      <c r="V345" s="1703"/>
      <c r="X345" s="1703"/>
    </row>
    <row r="346" spans="15:24" x14ac:dyDescent="0.55000000000000004">
      <c r="O346" s="1703"/>
      <c r="V346" s="1703"/>
      <c r="X346" s="1703"/>
    </row>
    <row r="347" spans="15:24" x14ac:dyDescent="0.55000000000000004">
      <c r="O347" s="1703"/>
      <c r="V347" s="1703"/>
      <c r="X347" s="1703"/>
    </row>
    <row r="348" spans="15:24" x14ac:dyDescent="0.55000000000000004">
      <c r="O348" s="1703"/>
      <c r="V348" s="1703"/>
      <c r="X348" s="1703"/>
    </row>
    <row r="349" spans="15:24" x14ac:dyDescent="0.55000000000000004">
      <c r="O349" s="1703"/>
      <c r="V349" s="1703"/>
      <c r="X349" s="1703"/>
    </row>
    <row r="350" spans="15:24" x14ac:dyDescent="0.55000000000000004">
      <c r="O350" s="1703"/>
      <c r="V350" s="1703"/>
      <c r="X350" s="1703"/>
    </row>
    <row r="351" spans="15:24" x14ac:dyDescent="0.55000000000000004">
      <c r="O351" s="1703"/>
      <c r="V351" s="1703"/>
      <c r="X351" s="1703"/>
    </row>
    <row r="352" spans="15:24" x14ac:dyDescent="0.55000000000000004">
      <c r="O352" s="1703"/>
      <c r="V352" s="1703"/>
      <c r="X352" s="1703"/>
    </row>
    <row r="353" spans="15:24" x14ac:dyDescent="0.55000000000000004">
      <c r="O353" s="1703"/>
      <c r="V353" s="1703"/>
      <c r="X353" s="1703"/>
    </row>
    <row r="354" spans="15:24" x14ac:dyDescent="0.55000000000000004">
      <c r="O354" s="1703"/>
      <c r="V354" s="1703"/>
      <c r="X354" s="1703"/>
    </row>
    <row r="355" spans="15:24" x14ac:dyDescent="0.55000000000000004">
      <c r="O355" s="1703"/>
      <c r="V355" s="1703"/>
      <c r="X355" s="1703"/>
    </row>
    <row r="356" spans="15:24" x14ac:dyDescent="0.55000000000000004">
      <c r="O356" s="1703"/>
      <c r="V356" s="1703"/>
      <c r="X356" s="1703"/>
    </row>
    <row r="357" spans="15:24" x14ac:dyDescent="0.55000000000000004">
      <c r="O357" s="1703"/>
      <c r="V357" s="1703"/>
      <c r="X357" s="1703"/>
    </row>
    <row r="358" spans="15:24" x14ac:dyDescent="0.55000000000000004">
      <c r="O358" s="1703"/>
      <c r="V358" s="1703"/>
      <c r="X358" s="1703"/>
    </row>
    <row r="359" spans="15:24" x14ac:dyDescent="0.55000000000000004">
      <c r="O359" s="1703"/>
      <c r="V359" s="1703"/>
      <c r="X359" s="1703"/>
    </row>
    <row r="360" spans="15:24" x14ac:dyDescent="0.55000000000000004">
      <c r="O360" s="1703"/>
      <c r="V360" s="1703"/>
      <c r="X360" s="1703"/>
    </row>
    <row r="361" spans="15:24" x14ac:dyDescent="0.55000000000000004">
      <c r="O361" s="1703"/>
      <c r="V361" s="1703"/>
      <c r="X361" s="1703"/>
    </row>
    <row r="362" spans="15:24" x14ac:dyDescent="0.55000000000000004">
      <c r="O362" s="1703"/>
      <c r="V362" s="1703"/>
      <c r="X362" s="1703"/>
    </row>
    <row r="363" spans="15:24" x14ac:dyDescent="0.55000000000000004">
      <c r="O363" s="1703"/>
      <c r="V363" s="1703"/>
      <c r="X363" s="1703"/>
    </row>
    <row r="364" spans="15:24" x14ac:dyDescent="0.55000000000000004">
      <c r="O364" s="1703"/>
      <c r="V364" s="1703"/>
      <c r="X364" s="1703"/>
    </row>
    <row r="365" spans="15:24" x14ac:dyDescent="0.55000000000000004">
      <c r="O365" s="1703"/>
      <c r="V365" s="1703"/>
      <c r="X365" s="1703"/>
    </row>
    <row r="366" spans="15:24" x14ac:dyDescent="0.55000000000000004">
      <c r="O366" s="1703"/>
      <c r="V366" s="1703"/>
      <c r="X366" s="1703"/>
    </row>
    <row r="367" spans="15:24" x14ac:dyDescent="0.55000000000000004">
      <c r="O367" s="1703"/>
      <c r="V367" s="1703"/>
      <c r="X367" s="1703"/>
    </row>
    <row r="368" spans="15:24" x14ac:dyDescent="0.55000000000000004">
      <c r="O368" s="1703"/>
      <c r="V368" s="1703"/>
      <c r="X368" s="1703"/>
    </row>
    <row r="369" spans="15:24" x14ac:dyDescent="0.55000000000000004">
      <c r="O369" s="1703"/>
      <c r="V369" s="1703"/>
      <c r="X369" s="1703"/>
    </row>
    <row r="370" spans="15:24" x14ac:dyDescent="0.55000000000000004">
      <c r="O370" s="1703"/>
      <c r="V370" s="1703"/>
      <c r="X370" s="1703"/>
    </row>
    <row r="371" spans="15:24" x14ac:dyDescent="0.55000000000000004">
      <c r="O371" s="1703"/>
      <c r="V371" s="1703"/>
      <c r="X371" s="1703"/>
    </row>
    <row r="372" spans="15:24" x14ac:dyDescent="0.55000000000000004">
      <c r="O372" s="1703"/>
      <c r="V372" s="1703"/>
      <c r="X372" s="1703"/>
    </row>
    <row r="373" spans="15:24" x14ac:dyDescent="0.55000000000000004">
      <c r="O373" s="1703"/>
      <c r="V373" s="1703"/>
      <c r="X373" s="1703"/>
    </row>
    <row r="374" spans="15:24" x14ac:dyDescent="0.55000000000000004">
      <c r="O374" s="1703"/>
      <c r="V374" s="1703"/>
      <c r="X374" s="1703"/>
    </row>
    <row r="375" spans="15:24" x14ac:dyDescent="0.55000000000000004">
      <c r="O375" s="1703"/>
      <c r="V375" s="1703"/>
      <c r="X375" s="1703"/>
    </row>
    <row r="376" spans="15:24" x14ac:dyDescent="0.55000000000000004">
      <c r="O376" s="1703"/>
      <c r="V376" s="1703"/>
      <c r="X376" s="1703"/>
    </row>
    <row r="377" spans="15:24" x14ac:dyDescent="0.55000000000000004">
      <c r="O377" s="1703"/>
      <c r="V377" s="1703"/>
      <c r="X377" s="1703"/>
    </row>
    <row r="378" spans="15:24" x14ac:dyDescent="0.55000000000000004">
      <c r="O378" s="1703"/>
      <c r="V378" s="1703"/>
      <c r="X378" s="1703"/>
    </row>
    <row r="379" spans="15:24" x14ac:dyDescent="0.55000000000000004">
      <c r="O379" s="1703"/>
      <c r="V379" s="1703"/>
      <c r="X379" s="1703"/>
    </row>
    <row r="380" spans="15:24" x14ac:dyDescent="0.55000000000000004">
      <c r="O380" s="1703"/>
      <c r="V380" s="1703"/>
      <c r="X380" s="1703"/>
    </row>
    <row r="381" spans="15:24" x14ac:dyDescent="0.55000000000000004">
      <c r="O381" s="1703"/>
      <c r="V381" s="1703"/>
      <c r="X381" s="1703"/>
    </row>
    <row r="382" spans="15:24" x14ac:dyDescent="0.55000000000000004">
      <c r="O382" s="1703"/>
      <c r="V382" s="1703"/>
      <c r="X382" s="1703"/>
    </row>
    <row r="383" spans="15:24" x14ac:dyDescent="0.55000000000000004">
      <c r="O383" s="1703"/>
      <c r="V383" s="1703"/>
      <c r="X383" s="1703"/>
    </row>
    <row r="384" spans="15:24" x14ac:dyDescent="0.55000000000000004">
      <c r="O384" s="1703"/>
      <c r="V384" s="1703"/>
      <c r="X384" s="1703"/>
    </row>
    <row r="385" spans="15:24" x14ac:dyDescent="0.55000000000000004">
      <c r="O385" s="1703"/>
      <c r="V385" s="1703"/>
      <c r="X385" s="1703"/>
    </row>
    <row r="386" spans="15:24" x14ac:dyDescent="0.55000000000000004">
      <c r="O386" s="1703"/>
      <c r="V386" s="1703"/>
      <c r="X386" s="1703"/>
    </row>
    <row r="387" spans="15:24" x14ac:dyDescent="0.55000000000000004">
      <c r="O387" s="1703"/>
      <c r="V387" s="1703"/>
      <c r="X387" s="1703"/>
    </row>
    <row r="388" spans="15:24" x14ac:dyDescent="0.55000000000000004">
      <c r="O388" s="1703"/>
      <c r="V388" s="1703"/>
      <c r="X388" s="1703"/>
    </row>
    <row r="389" spans="15:24" x14ac:dyDescent="0.55000000000000004">
      <c r="O389" s="1703"/>
      <c r="V389" s="1703"/>
      <c r="X389" s="1703"/>
    </row>
    <row r="390" spans="15:24" x14ac:dyDescent="0.55000000000000004">
      <c r="O390" s="1703"/>
      <c r="V390" s="1703"/>
      <c r="X390" s="1703"/>
    </row>
    <row r="391" spans="15:24" x14ac:dyDescent="0.55000000000000004">
      <c r="O391" s="1703"/>
      <c r="V391" s="1703"/>
      <c r="X391" s="1703"/>
    </row>
    <row r="392" spans="15:24" x14ac:dyDescent="0.55000000000000004">
      <c r="O392" s="1703"/>
      <c r="V392" s="1703"/>
      <c r="X392" s="1703"/>
    </row>
    <row r="393" spans="15:24" x14ac:dyDescent="0.55000000000000004">
      <c r="O393" s="1703"/>
      <c r="V393" s="1703"/>
      <c r="X393" s="1703"/>
    </row>
    <row r="394" spans="15:24" x14ac:dyDescent="0.55000000000000004">
      <c r="O394" s="1703"/>
      <c r="V394" s="1703"/>
      <c r="X394" s="1703"/>
    </row>
    <row r="395" spans="15:24" x14ac:dyDescent="0.55000000000000004">
      <c r="O395" s="1703"/>
      <c r="V395" s="1703"/>
      <c r="X395" s="1703"/>
    </row>
    <row r="396" spans="15:24" x14ac:dyDescent="0.55000000000000004">
      <c r="O396" s="1703"/>
      <c r="V396" s="1703"/>
      <c r="X396" s="1703"/>
    </row>
    <row r="397" spans="15:24" x14ac:dyDescent="0.55000000000000004">
      <c r="O397" s="1703"/>
      <c r="V397" s="1703"/>
      <c r="X397" s="1703"/>
    </row>
    <row r="398" spans="15:24" x14ac:dyDescent="0.55000000000000004">
      <c r="O398" s="1703"/>
      <c r="V398" s="1703"/>
      <c r="X398" s="1703"/>
    </row>
    <row r="399" spans="15:24" x14ac:dyDescent="0.55000000000000004">
      <c r="O399" s="1703"/>
      <c r="V399" s="1703"/>
      <c r="X399" s="1703"/>
    </row>
    <row r="400" spans="15:24" x14ac:dyDescent="0.55000000000000004">
      <c r="O400" s="1703"/>
      <c r="V400" s="1703"/>
      <c r="X400" s="1703"/>
    </row>
    <row r="401" spans="15:24" x14ac:dyDescent="0.55000000000000004">
      <c r="O401" s="1703"/>
      <c r="V401" s="1703"/>
      <c r="X401" s="1703"/>
    </row>
    <row r="402" spans="15:24" x14ac:dyDescent="0.55000000000000004">
      <c r="O402" s="1703"/>
      <c r="V402" s="1703"/>
      <c r="X402" s="1703"/>
    </row>
    <row r="403" spans="15:24" x14ac:dyDescent="0.55000000000000004">
      <c r="O403" s="1703"/>
      <c r="V403" s="1703"/>
      <c r="X403" s="1703"/>
    </row>
    <row r="404" spans="15:24" x14ac:dyDescent="0.55000000000000004">
      <c r="O404" s="1703"/>
      <c r="V404" s="1703"/>
      <c r="X404" s="1703"/>
    </row>
    <row r="405" spans="15:24" x14ac:dyDescent="0.55000000000000004">
      <c r="O405" s="1703"/>
      <c r="V405" s="1703"/>
      <c r="X405" s="1703"/>
    </row>
    <row r="406" spans="15:24" x14ac:dyDescent="0.55000000000000004">
      <c r="O406" s="1703"/>
      <c r="V406" s="1703"/>
      <c r="X406" s="1703"/>
    </row>
    <row r="407" spans="15:24" x14ac:dyDescent="0.55000000000000004">
      <c r="O407" s="1703"/>
      <c r="V407" s="1703"/>
      <c r="X407" s="1703"/>
    </row>
    <row r="408" spans="15:24" x14ac:dyDescent="0.55000000000000004">
      <c r="O408" s="1703"/>
      <c r="V408" s="1703"/>
      <c r="X408" s="1703"/>
    </row>
    <row r="409" spans="15:24" x14ac:dyDescent="0.55000000000000004">
      <c r="O409" s="1703"/>
      <c r="V409" s="1703"/>
      <c r="X409" s="1703"/>
    </row>
    <row r="410" spans="15:24" x14ac:dyDescent="0.55000000000000004">
      <c r="O410" s="1703"/>
      <c r="V410" s="1703"/>
      <c r="X410" s="1703"/>
    </row>
    <row r="411" spans="15:24" x14ac:dyDescent="0.55000000000000004">
      <c r="O411" s="1703"/>
      <c r="V411" s="1703"/>
      <c r="X411" s="1703"/>
    </row>
    <row r="412" spans="15:24" x14ac:dyDescent="0.55000000000000004">
      <c r="O412" s="1703"/>
      <c r="V412" s="1703"/>
      <c r="X412" s="1703"/>
    </row>
    <row r="413" spans="15:24" x14ac:dyDescent="0.55000000000000004">
      <c r="O413" s="1703"/>
      <c r="V413" s="1703"/>
      <c r="X413" s="1703"/>
    </row>
    <row r="414" spans="15:24" x14ac:dyDescent="0.55000000000000004">
      <c r="O414" s="1703"/>
      <c r="V414" s="1703"/>
      <c r="X414" s="1703"/>
    </row>
    <row r="415" spans="15:24" x14ac:dyDescent="0.55000000000000004">
      <c r="O415" s="1703"/>
      <c r="V415" s="1703"/>
      <c r="X415" s="1703"/>
    </row>
    <row r="416" spans="15:24" x14ac:dyDescent="0.55000000000000004">
      <c r="O416" s="1703"/>
      <c r="V416" s="1703"/>
      <c r="X416" s="1703"/>
    </row>
    <row r="417" spans="15:24" x14ac:dyDescent="0.55000000000000004">
      <c r="O417" s="1703"/>
      <c r="V417" s="1703"/>
      <c r="X417" s="1703"/>
    </row>
    <row r="418" spans="15:24" x14ac:dyDescent="0.55000000000000004">
      <c r="O418" s="1703"/>
      <c r="V418" s="1703"/>
      <c r="X418" s="1703"/>
    </row>
    <row r="419" spans="15:24" x14ac:dyDescent="0.55000000000000004">
      <c r="O419" s="1703"/>
      <c r="V419" s="1703"/>
      <c r="X419" s="1703"/>
    </row>
    <row r="420" spans="15:24" x14ac:dyDescent="0.55000000000000004">
      <c r="O420" s="1703"/>
      <c r="V420" s="1703"/>
      <c r="X420" s="1703"/>
    </row>
    <row r="421" spans="15:24" x14ac:dyDescent="0.55000000000000004">
      <c r="O421" s="1703"/>
      <c r="V421" s="1703"/>
      <c r="X421" s="1703"/>
    </row>
    <row r="422" spans="15:24" x14ac:dyDescent="0.55000000000000004">
      <c r="O422" s="1703"/>
      <c r="V422" s="1703"/>
      <c r="X422" s="1703"/>
    </row>
    <row r="423" spans="15:24" x14ac:dyDescent="0.55000000000000004">
      <c r="O423" s="1703"/>
      <c r="V423" s="1703"/>
      <c r="X423" s="1703"/>
    </row>
    <row r="424" spans="15:24" x14ac:dyDescent="0.55000000000000004">
      <c r="O424" s="1703"/>
      <c r="V424" s="1703"/>
      <c r="X424" s="1703"/>
    </row>
    <row r="425" spans="15:24" x14ac:dyDescent="0.55000000000000004">
      <c r="O425" s="1703"/>
      <c r="V425" s="1703"/>
      <c r="X425" s="1703"/>
    </row>
    <row r="426" spans="15:24" x14ac:dyDescent="0.55000000000000004">
      <c r="O426" s="1703"/>
      <c r="V426" s="1703"/>
      <c r="X426" s="1703"/>
    </row>
    <row r="427" spans="15:24" x14ac:dyDescent="0.55000000000000004">
      <c r="O427" s="1703"/>
      <c r="V427" s="1703"/>
      <c r="X427" s="1703"/>
    </row>
    <row r="428" spans="15:24" x14ac:dyDescent="0.55000000000000004">
      <c r="O428" s="1703"/>
      <c r="V428" s="1703"/>
      <c r="X428" s="1703"/>
    </row>
    <row r="429" spans="15:24" x14ac:dyDescent="0.55000000000000004">
      <c r="O429" s="1703"/>
      <c r="V429" s="1703"/>
      <c r="X429" s="1703"/>
    </row>
    <row r="430" spans="15:24" x14ac:dyDescent="0.55000000000000004">
      <c r="O430" s="1703"/>
      <c r="V430" s="1703"/>
      <c r="X430" s="1703"/>
    </row>
    <row r="431" spans="15:24" x14ac:dyDescent="0.55000000000000004">
      <c r="O431" s="1703"/>
      <c r="V431" s="1703"/>
      <c r="X431" s="1703"/>
    </row>
    <row r="432" spans="15:24" x14ac:dyDescent="0.55000000000000004">
      <c r="O432" s="1703"/>
      <c r="V432" s="1703"/>
      <c r="X432" s="1703"/>
    </row>
    <row r="433" spans="15:24" x14ac:dyDescent="0.55000000000000004">
      <c r="O433" s="1703"/>
      <c r="V433" s="1703"/>
      <c r="X433" s="1703"/>
    </row>
    <row r="434" spans="15:24" x14ac:dyDescent="0.55000000000000004">
      <c r="O434" s="1703"/>
      <c r="V434" s="1703"/>
      <c r="X434" s="1703"/>
    </row>
    <row r="435" spans="15:24" x14ac:dyDescent="0.55000000000000004">
      <c r="O435" s="1703"/>
      <c r="V435" s="1703"/>
      <c r="X435" s="1703"/>
    </row>
    <row r="436" spans="15:24" x14ac:dyDescent="0.55000000000000004">
      <c r="O436" s="1703"/>
      <c r="V436" s="1703"/>
      <c r="X436" s="1703"/>
    </row>
    <row r="437" spans="15:24" x14ac:dyDescent="0.55000000000000004">
      <c r="O437" s="1703"/>
      <c r="V437" s="1703"/>
      <c r="X437" s="1703"/>
    </row>
    <row r="438" spans="15:24" x14ac:dyDescent="0.55000000000000004">
      <c r="O438" s="1703"/>
      <c r="V438" s="1703"/>
      <c r="X438" s="1703"/>
    </row>
    <row r="439" spans="15:24" x14ac:dyDescent="0.55000000000000004">
      <c r="O439" s="1703"/>
      <c r="V439" s="1703"/>
      <c r="X439" s="1703"/>
    </row>
    <row r="440" spans="15:24" x14ac:dyDescent="0.55000000000000004">
      <c r="O440" s="1703"/>
      <c r="V440" s="1703"/>
      <c r="X440" s="1703"/>
    </row>
    <row r="441" spans="15:24" x14ac:dyDescent="0.55000000000000004">
      <c r="O441" s="1703"/>
      <c r="V441" s="1703"/>
      <c r="X441" s="1703"/>
    </row>
    <row r="442" spans="15:24" x14ac:dyDescent="0.55000000000000004">
      <c r="O442" s="1703"/>
      <c r="V442" s="1703"/>
      <c r="X442" s="1703"/>
    </row>
    <row r="443" spans="15:24" x14ac:dyDescent="0.55000000000000004">
      <c r="O443" s="1703"/>
      <c r="V443" s="1703"/>
      <c r="X443" s="1703"/>
    </row>
    <row r="444" spans="15:24" x14ac:dyDescent="0.55000000000000004">
      <c r="O444" s="1703"/>
      <c r="V444" s="1703"/>
      <c r="X444" s="1703"/>
    </row>
    <row r="445" spans="15:24" x14ac:dyDescent="0.55000000000000004">
      <c r="O445" s="1703"/>
      <c r="V445" s="1703"/>
      <c r="X445" s="1703"/>
    </row>
    <row r="446" spans="15:24" x14ac:dyDescent="0.55000000000000004">
      <c r="O446" s="1703"/>
      <c r="V446" s="1703"/>
      <c r="X446" s="1703"/>
    </row>
    <row r="447" spans="15:24" x14ac:dyDescent="0.55000000000000004">
      <c r="O447" s="1703"/>
      <c r="V447" s="1703"/>
      <c r="X447" s="1703"/>
    </row>
    <row r="448" spans="15:24" x14ac:dyDescent="0.55000000000000004">
      <c r="O448" s="1703"/>
      <c r="V448" s="1703"/>
      <c r="X448" s="1703"/>
    </row>
    <row r="449" spans="15:24" x14ac:dyDescent="0.55000000000000004">
      <c r="O449" s="1703"/>
      <c r="V449" s="1703"/>
      <c r="X449" s="1703"/>
    </row>
    <row r="450" spans="15:24" x14ac:dyDescent="0.55000000000000004">
      <c r="O450" s="1703"/>
      <c r="V450" s="1703"/>
      <c r="X450" s="1703"/>
    </row>
    <row r="451" spans="15:24" x14ac:dyDescent="0.55000000000000004">
      <c r="O451" s="1703"/>
      <c r="V451" s="1703"/>
      <c r="X451" s="1703"/>
    </row>
    <row r="452" spans="15:24" x14ac:dyDescent="0.55000000000000004">
      <c r="O452" s="1703"/>
      <c r="V452" s="1703"/>
      <c r="X452" s="1703"/>
    </row>
    <row r="453" spans="15:24" x14ac:dyDescent="0.55000000000000004">
      <c r="O453" s="1703"/>
      <c r="V453" s="1703"/>
      <c r="X453" s="1703"/>
    </row>
    <row r="454" spans="15:24" x14ac:dyDescent="0.55000000000000004">
      <c r="O454" s="1703"/>
      <c r="V454" s="1703"/>
      <c r="X454" s="1703"/>
    </row>
    <row r="455" spans="15:24" x14ac:dyDescent="0.55000000000000004">
      <c r="O455" s="1703"/>
      <c r="V455" s="1703"/>
      <c r="X455" s="1703"/>
    </row>
    <row r="456" spans="15:24" x14ac:dyDescent="0.55000000000000004">
      <c r="O456" s="1703"/>
      <c r="V456" s="1703"/>
      <c r="X456" s="1703"/>
    </row>
    <row r="457" spans="15:24" x14ac:dyDescent="0.55000000000000004">
      <c r="O457" s="1703"/>
      <c r="V457" s="1703"/>
      <c r="X457" s="1703"/>
    </row>
    <row r="458" spans="15:24" x14ac:dyDescent="0.55000000000000004">
      <c r="O458" s="1703"/>
      <c r="V458" s="1703"/>
      <c r="X458" s="1703"/>
    </row>
    <row r="459" spans="15:24" x14ac:dyDescent="0.55000000000000004">
      <c r="O459" s="1703"/>
      <c r="V459" s="1703"/>
      <c r="X459" s="1703"/>
    </row>
    <row r="460" spans="15:24" x14ac:dyDescent="0.55000000000000004">
      <c r="O460" s="1703"/>
      <c r="V460" s="1703"/>
      <c r="X460" s="1703"/>
    </row>
    <row r="461" spans="15:24" x14ac:dyDescent="0.55000000000000004">
      <c r="O461" s="1703"/>
      <c r="V461" s="1703"/>
      <c r="X461" s="1703"/>
    </row>
    <row r="462" spans="15:24" x14ac:dyDescent="0.55000000000000004">
      <c r="O462" s="1703"/>
      <c r="V462" s="1703"/>
      <c r="X462" s="1703"/>
    </row>
    <row r="463" spans="15:24" x14ac:dyDescent="0.55000000000000004">
      <c r="O463" s="1703"/>
      <c r="V463" s="1703"/>
      <c r="X463" s="1703"/>
    </row>
    <row r="464" spans="15:24" x14ac:dyDescent="0.55000000000000004">
      <c r="O464" s="1703"/>
      <c r="V464" s="1703"/>
      <c r="X464" s="1703"/>
    </row>
    <row r="465" spans="15:24" x14ac:dyDescent="0.55000000000000004">
      <c r="O465" s="1703"/>
      <c r="V465" s="1703"/>
      <c r="X465" s="1703"/>
    </row>
    <row r="466" spans="15:24" x14ac:dyDescent="0.55000000000000004">
      <c r="O466" s="1703"/>
      <c r="V466" s="1703"/>
      <c r="X466" s="1703"/>
    </row>
    <row r="467" spans="15:24" x14ac:dyDescent="0.55000000000000004">
      <c r="O467" s="1703"/>
      <c r="V467" s="1703"/>
      <c r="X467" s="1703"/>
    </row>
    <row r="468" spans="15:24" x14ac:dyDescent="0.55000000000000004">
      <c r="O468" s="1703"/>
      <c r="V468" s="1703"/>
      <c r="X468" s="1703"/>
    </row>
    <row r="469" spans="15:24" x14ac:dyDescent="0.55000000000000004">
      <c r="O469" s="1703"/>
      <c r="V469" s="1703"/>
      <c r="X469" s="1703"/>
    </row>
    <row r="470" spans="15:24" x14ac:dyDescent="0.55000000000000004">
      <c r="O470" s="1703"/>
      <c r="V470" s="1703"/>
      <c r="X470" s="1703"/>
    </row>
    <row r="471" spans="15:24" x14ac:dyDescent="0.55000000000000004">
      <c r="O471" s="1703"/>
      <c r="V471" s="1703"/>
      <c r="X471" s="1703"/>
    </row>
    <row r="472" spans="15:24" x14ac:dyDescent="0.55000000000000004">
      <c r="O472" s="1703"/>
      <c r="V472" s="1703"/>
      <c r="X472" s="1703"/>
    </row>
    <row r="473" spans="15:24" x14ac:dyDescent="0.55000000000000004">
      <c r="O473" s="1703"/>
      <c r="V473" s="1703"/>
      <c r="X473" s="1703"/>
    </row>
    <row r="474" spans="15:24" x14ac:dyDescent="0.55000000000000004">
      <c r="O474" s="1703"/>
      <c r="V474" s="1703"/>
      <c r="X474" s="1703"/>
    </row>
    <row r="475" spans="15:24" x14ac:dyDescent="0.55000000000000004">
      <c r="O475" s="1703"/>
      <c r="V475" s="1703"/>
      <c r="X475" s="1703"/>
    </row>
    <row r="476" spans="15:24" x14ac:dyDescent="0.55000000000000004">
      <c r="O476" s="1703"/>
      <c r="V476" s="1703"/>
      <c r="X476" s="1703"/>
    </row>
    <row r="477" spans="15:24" x14ac:dyDescent="0.55000000000000004">
      <c r="O477" s="1703"/>
      <c r="V477" s="1703"/>
      <c r="X477" s="1703"/>
    </row>
    <row r="478" spans="15:24" x14ac:dyDescent="0.55000000000000004">
      <c r="O478" s="1703"/>
      <c r="V478" s="1703"/>
      <c r="X478" s="1703"/>
    </row>
    <row r="479" spans="15:24" x14ac:dyDescent="0.55000000000000004">
      <c r="O479" s="1703"/>
      <c r="V479" s="1703"/>
      <c r="X479" s="1703"/>
    </row>
    <row r="480" spans="15:24" x14ac:dyDescent="0.55000000000000004">
      <c r="O480" s="1703"/>
      <c r="V480" s="1703"/>
      <c r="X480" s="1703"/>
    </row>
    <row r="481" spans="15:24" x14ac:dyDescent="0.55000000000000004">
      <c r="O481" s="1703"/>
      <c r="V481" s="1703"/>
      <c r="X481" s="1703"/>
    </row>
    <row r="482" spans="15:24" x14ac:dyDescent="0.55000000000000004">
      <c r="O482" s="1703"/>
      <c r="V482" s="1703"/>
      <c r="X482" s="1703"/>
    </row>
    <row r="483" spans="15:24" x14ac:dyDescent="0.55000000000000004">
      <c r="O483" s="1703"/>
      <c r="V483" s="1703"/>
      <c r="X483" s="1703"/>
    </row>
    <row r="484" spans="15:24" x14ac:dyDescent="0.55000000000000004">
      <c r="O484" s="1703"/>
      <c r="V484" s="1703"/>
      <c r="X484" s="1703"/>
    </row>
    <row r="485" spans="15:24" x14ac:dyDescent="0.55000000000000004">
      <c r="O485" s="1703"/>
      <c r="V485" s="1703"/>
      <c r="X485" s="1703"/>
    </row>
    <row r="486" spans="15:24" x14ac:dyDescent="0.55000000000000004">
      <c r="O486" s="1703"/>
      <c r="V486" s="1703"/>
      <c r="X486" s="1703"/>
    </row>
    <row r="487" spans="15:24" x14ac:dyDescent="0.55000000000000004">
      <c r="O487" s="1703"/>
      <c r="V487" s="1703"/>
      <c r="X487" s="1703"/>
    </row>
    <row r="488" spans="15:24" x14ac:dyDescent="0.55000000000000004">
      <c r="O488" s="1703"/>
      <c r="V488" s="1703"/>
      <c r="X488" s="1703"/>
    </row>
    <row r="489" spans="15:24" x14ac:dyDescent="0.55000000000000004">
      <c r="O489" s="1703"/>
      <c r="V489" s="1703"/>
      <c r="X489" s="1703"/>
    </row>
    <row r="490" spans="15:24" x14ac:dyDescent="0.55000000000000004">
      <c r="O490" s="1703"/>
      <c r="V490" s="1703"/>
      <c r="X490" s="1703"/>
    </row>
    <row r="491" spans="15:24" x14ac:dyDescent="0.55000000000000004">
      <c r="O491" s="1703"/>
      <c r="V491" s="1703"/>
      <c r="X491" s="1703"/>
    </row>
    <row r="492" spans="15:24" x14ac:dyDescent="0.55000000000000004">
      <c r="O492" s="1703"/>
      <c r="V492" s="1703"/>
      <c r="X492" s="1703"/>
    </row>
    <row r="493" spans="15:24" x14ac:dyDescent="0.55000000000000004">
      <c r="O493" s="1703"/>
      <c r="V493" s="1703"/>
      <c r="X493" s="1703"/>
    </row>
    <row r="494" spans="15:24" x14ac:dyDescent="0.55000000000000004">
      <c r="O494" s="1703"/>
      <c r="V494" s="1703"/>
      <c r="X494" s="1703"/>
    </row>
    <row r="495" spans="15:24" x14ac:dyDescent="0.55000000000000004">
      <c r="O495" s="1703"/>
      <c r="V495" s="1703"/>
      <c r="X495" s="1703"/>
    </row>
    <row r="496" spans="15:24" x14ac:dyDescent="0.55000000000000004">
      <c r="O496" s="1703"/>
      <c r="V496" s="1703"/>
      <c r="X496" s="1703"/>
    </row>
    <row r="497" spans="15:24" x14ac:dyDescent="0.55000000000000004">
      <c r="O497" s="1703"/>
      <c r="V497" s="1703"/>
      <c r="X497" s="1703"/>
    </row>
    <row r="498" spans="15:24" x14ac:dyDescent="0.55000000000000004">
      <c r="O498" s="1703"/>
      <c r="V498" s="1703"/>
      <c r="X498" s="1703"/>
    </row>
    <row r="499" spans="15:24" x14ac:dyDescent="0.55000000000000004">
      <c r="O499" s="1703"/>
      <c r="V499" s="1703"/>
      <c r="X499" s="1703"/>
    </row>
    <row r="500" spans="15:24" x14ac:dyDescent="0.55000000000000004">
      <c r="O500" s="1703"/>
      <c r="V500" s="1703"/>
      <c r="X500" s="1703"/>
    </row>
    <row r="501" spans="15:24" x14ac:dyDescent="0.55000000000000004">
      <c r="O501" s="1703"/>
      <c r="V501" s="1703"/>
      <c r="X501" s="1703"/>
    </row>
    <row r="502" spans="15:24" x14ac:dyDescent="0.55000000000000004">
      <c r="O502" s="1703"/>
      <c r="V502" s="1703"/>
      <c r="X502" s="1703"/>
    </row>
    <row r="503" spans="15:24" x14ac:dyDescent="0.55000000000000004">
      <c r="O503" s="1703"/>
      <c r="V503" s="1703"/>
      <c r="X503" s="1703"/>
    </row>
    <row r="504" spans="15:24" x14ac:dyDescent="0.55000000000000004">
      <c r="O504" s="1703"/>
      <c r="V504" s="1703"/>
      <c r="X504" s="1703"/>
    </row>
    <row r="505" spans="15:24" x14ac:dyDescent="0.55000000000000004">
      <c r="O505" s="1703"/>
      <c r="V505" s="1703"/>
      <c r="X505" s="1703"/>
    </row>
    <row r="506" spans="15:24" x14ac:dyDescent="0.55000000000000004">
      <c r="O506" s="1703"/>
      <c r="V506" s="1703"/>
      <c r="X506" s="1703"/>
    </row>
    <row r="507" spans="15:24" x14ac:dyDescent="0.55000000000000004">
      <c r="O507" s="1703"/>
      <c r="V507" s="1703"/>
      <c r="X507" s="1703"/>
    </row>
    <row r="508" spans="15:24" x14ac:dyDescent="0.55000000000000004">
      <c r="O508" s="1703"/>
      <c r="V508" s="1703"/>
      <c r="X508" s="1703"/>
    </row>
    <row r="509" spans="15:24" x14ac:dyDescent="0.55000000000000004">
      <c r="O509" s="1703"/>
      <c r="V509" s="1703"/>
      <c r="X509" s="1703"/>
    </row>
    <row r="510" spans="15:24" x14ac:dyDescent="0.55000000000000004">
      <c r="O510" s="1703"/>
      <c r="V510" s="1703"/>
      <c r="X510" s="1703"/>
    </row>
    <row r="511" spans="15:24" x14ac:dyDescent="0.55000000000000004">
      <c r="O511" s="1703"/>
      <c r="V511" s="1703"/>
      <c r="X511" s="1703"/>
    </row>
    <row r="512" spans="15:24" x14ac:dyDescent="0.55000000000000004">
      <c r="O512" s="1703"/>
      <c r="V512" s="1703"/>
      <c r="X512" s="1703"/>
    </row>
    <row r="513" spans="15:24" x14ac:dyDescent="0.55000000000000004">
      <c r="O513" s="1703"/>
      <c r="V513" s="1703"/>
      <c r="X513" s="1703"/>
    </row>
    <row r="514" spans="15:24" x14ac:dyDescent="0.55000000000000004">
      <c r="O514" s="1703"/>
      <c r="V514" s="1703"/>
      <c r="X514" s="1703"/>
    </row>
    <row r="515" spans="15:24" x14ac:dyDescent="0.55000000000000004">
      <c r="O515" s="1703"/>
      <c r="V515" s="1703"/>
      <c r="X515" s="1703"/>
    </row>
    <row r="516" spans="15:24" x14ac:dyDescent="0.55000000000000004">
      <c r="O516" s="1703"/>
      <c r="V516" s="1703"/>
      <c r="X516" s="1703"/>
    </row>
    <row r="517" spans="15:24" x14ac:dyDescent="0.55000000000000004">
      <c r="O517" s="1703"/>
      <c r="V517" s="1703"/>
      <c r="X517" s="1703"/>
    </row>
    <row r="518" spans="15:24" x14ac:dyDescent="0.55000000000000004">
      <c r="O518" s="1703"/>
      <c r="V518" s="1703"/>
      <c r="X518" s="1703"/>
    </row>
    <row r="519" spans="15:24" x14ac:dyDescent="0.55000000000000004">
      <c r="O519" s="1703"/>
      <c r="V519" s="1703"/>
      <c r="X519" s="1703"/>
    </row>
    <row r="520" spans="15:24" x14ac:dyDescent="0.55000000000000004">
      <c r="O520" s="1703"/>
      <c r="V520" s="1703"/>
      <c r="X520" s="1703"/>
    </row>
    <row r="521" spans="15:24" x14ac:dyDescent="0.55000000000000004">
      <c r="O521" s="1703"/>
      <c r="V521" s="1703"/>
      <c r="X521" s="1703"/>
    </row>
    <row r="522" spans="15:24" x14ac:dyDescent="0.55000000000000004">
      <c r="O522" s="1703"/>
      <c r="V522" s="1703"/>
      <c r="X522" s="1703"/>
    </row>
    <row r="523" spans="15:24" x14ac:dyDescent="0.55000000000000004">
      <c r="O523" s="1703"/>
      <c r="V523" s="1703"/>
      <c r="X523" s="1703"/>
    </row>
    <row r="524" spans="15:24" x14ac:dyDescent="0.55000000000000004">
      <c r="O524" s="1703"/>
      <c r="V524" s="1703"/>
      <c r="X524" s="1703"/>
    </row>
    <row r="525" spans="15:24" x14ac:dyDescent="0.55000000000000004">
      <c r="O525" s="1703"/>
      <c r="V525" s="1703"/>
      <c r="X525" s="1703"/>
    </row>
    <row r="526" spans="15:24" x14ac:dyDescent="0.55000000000000004">
      <c r="O526" s="1703"/>
      <c r="V526" s="1703"/>
      <c r="X526" s="1703"/>
    </row>
    <row r="527" spans="15:24" x14ac:dyDescent="0.55000000000000004">
      <c r="O527" s="1703"/>
      <c r="V527" s="1703"/>
      <c r="X527" s="1703"/>
    </row>
    <row r="528" spans="15:24" x14ac:dyDescent="0.55000000000000004">
      <c r="O528" s="1703"/>
      <c r="V528" s="1703"/>
      <c r="X528" s="1703"/>
    </row>
    <row r="529" spans="15:24" x14ac:dyDescent="0.55000000000000004">
      <c r="O529" s="1703"/>
      <c r="V529" s="1703"/>
      <c r="X529" s="1703"/>
    </row>
    <row r="530" spans="15:24" x14ac:dyDescent="0.55000000000000004">
      <c r="O530" s="1703"/>
      <c r="V530" s="1703"/>
      <c r="X530" s="1703"/>
    </row>
    <row r="531" spans="15:24" x14ac:dyDescent="0.55000000000000004">
      <c r="O531" s="1703"/>
      <c r="V531" s="1703"/>
      <c r="X531" s="1703"/>
    </row>
    <row r="532" spans="15:24" x14ac:dyDescent="0.55000000000000004">
      <c r="O532" s="1703"/>
      <c r="V532" s="1703"/>
      <c r="X532" s="1703"/>
    </row>
    <row r="533" spans="15:24" x14ac:dyDescent="0.55000000000000004">
      <c r="O533" s="1703"/>
      <c r="V533" s="1703"/>
      <c r="X533" s="1703"/>
    </row>
    <row r="534" spans="15:24" x14ac:dyDescent="0.55000000000000004">
      <c r="O534" s="1703"/>
      <c r="V534" s="1703"/>
      <c r="X534" s="1703"/>
    </row>
    <row r="535" spans="15:24" x14ac:dyDescent="0.55000000000000004">
      <c r="O535" s="1703"/>
      <c r="V535" s="1703"/>
      <c r="X535" s="1703"/>
    </row>
    <row r="536" spans="15:24" x14ac:dyDescent="0.55000000000000004">
      <c r="O536" s="1703"/>
      <c r="V536" s="1703"/>
      <c r="X536" s="1703"/>
    </row>
    <row r="537" spans="15:24" x14ac:dyDescent="0.55000000000000004">
      <c r="O537" s="1703"/>
      <c r="V537" s="1703"/>
      <c r="X537" s="1703"/>
    </row>
    <row r="538" spans="15:24" x14ac:dyDescent="0.55000000000000004">
      <c r="O538" s="1703"/>
      <c r="V538" s="1703"/>
      <c r="X538" s="1703"/>
    </row>
    <row r="539" spans="15:24" x14ac:dyDescent="0.55000000000000004">
      <c r="O539" s="1703"/>
      <c r="V539" s="1703"/>
      <c r="X539" s="1703"/>
    </row>
    <row r="540" spans="15:24" x14ac:dyDescent="0.55000000000000004">
      <c r="O540" s="1703"/>
      <c r="V540" s="1703"/>
      <c r="X540" s="1703"/>
    </row>
    <row r="541" spans="15:24" x14ac:dyDescent="0.55000000000000004">
      <c r="O541" s="1703"/>
      <c r="V541" s="1703"/>
      <c r="X541" s="1703"/>
    </row>
    <row r="542" spans="15:24" x14ac:dyDescent="0.55000000000000004">
      <c r="O542" s="1703"/>
      <c r="V542" s="1703"/>
      <c r="X542" s="1703"/>
    </row>
    <row r="543" spans="15:24" x14ac:dyDescent="0.55000000000000004">
      <c r="O543" s="1703"/>
      <c r="V543" s="1703"/>
      <c r="X543" s="1703"/>
    </row>
    <row r="544" spans="15:24" x14ac:dyDescent="0.55000000000000004">
      <c r="O544" s="1703"/>
      <c r="V544" s="1703"/>
      <c r="X544" s="1703"/>
    </row>
    <row r="545" spans="15:24" x14ac:dyDescent="0.55000000000000004">
      <c r="O545" s="1703"/>
      <c r="V545" s="1703"/>
      <c r="X545" s="1703"/>
    </row>
    <row r="546" spans="15:24" x14ac:dyDescent="0.55000000000000004">
      <c r="O546" s="1703"/>
      <c r="V546" s="1703"/>
      <c r="X546" s="1703"/>
    </row>
    <row r="547" spans="15:24" x14ac:dyDescent="0.55000000000000004">
      <c r="O547" s="1703"/>
      <c r="V547" s="1703"/>
      <c r="X547" s="1703"/>
    </row>
    <row r="548" spans="15:24" x14ac:dyDescent="0.55000000000000004">
      <c r="O548" s="1703"/>
      <c r="V548" s="1703"/>
      <c r="X548" s="1703"/>
    </row>
    <row r="549" spans="15:24" x14ac:dyDescent="0.55000000000000004">
      <c r="O549" s="1703"/>
      <c r="V549" s="1703"/>
      <c r="X549" s="1703"/>
    </row>
    <row r="550" spans="15:24" x14ac:dyDescent="0.55000000000000004">
      <c r="O550" s="1703"/>
      <c r="V550" s="1703"/>
      <c r="X550" s="1703"/>
    </row>
    <row r="551" spans="15:24" x14ac:dyDescent="0.55000000000000004">
      <c r="O551" s="1703"/>
      <c r="V551" s="1703"/>
      <c r="X551" s="1703"/>
    </row>
    <row r="552" spans="15:24" x14ac:dyDescent="0.55000000000000004">
      <c r="O552" s="1703"/>
      <c r="V552" s="1703"/>
      <c r="X552" s="1703"/>
    </row>
    <row r="553" spans="15:24" x14ac:dyDescent="0.55000000000000004">
      <c r="O553" s="1703"/>
      <c r="V553" s="1703"/>
      <c r="X553" s="1703"/>
    </row>
    <row r="554" spans="15:24" x14ac:dyDescent="0.55000000000000004">
      <c r="O554" s="1703"/>
      <c r="V554" s="1703"/>
      <c r="X554" s="1703"/>
    </row>
    <row r="555" spans="15:24" x14ac:dyDescent="0.55000000000000004">
      <c r="O555" s="1703"/>
      <c r="V555" s="1703"/>
      <c r="X555" s="1703"/>
    </row>
    <row r="556" spans="15:24" x14ac:dyDescent="0.55000000000000004">
      <c r="O556" s="1703"/>
      <c r="V556" s="1703"/>
      <c r="X556" s="1703"/>
    </row>
    <row r="557" spans="15:24" x14ac:dyDescent="0.55000000000000004">
      <c r="O557" s="1703"/>
      <c r="V557" s="1703"/>
      <c r="X557" s="1703"/>
    </row>
    <row r="558" spans="15:24" x14ac:dyDescent="0.55000000000000004">
      <c r="O558" s="1703"/>
      <c r="V558" s="1703"/>
      <c r="X558" s="1703"/>
    </row>
    <row r="559" spans="15:24" x14ac:dyDescent="0.55000000000000004">
      <c r="O559" s="1703"/>
      <c r="V559" s="1703"/>
      <c r="X559" s="1703"/>
    </row>
    <row r="560" spans="15:24" x14ac:dyDescent="0.55000000000000004">
      <c r="O560" s="1703"/>
      <c r="V560" s="1703"/>
      <c r="X560" s="1703"/>
    </row>
    <row r="561" spans="15:24" x14ac:dyDescent="0.55000000000000004">
      <c r="O561" s="1703"/>
      <c r="V561" s="1703"/>
      <c r="X561" s="1703"/>
    </row>
    <row r="562" spans="15:24" x14ac:dyDescent="0.55000000000000004">
      <c r="O562" s="1703"/>
      <c r="V562" s="1703"/>
      <c r="X562" s="1703"/>
    </row>
    <row r="563" spans="15:24" x14ac:dyDescent="0.55000000000000004">
      <c r="O563" s="1703"/>
      <c r="V563" s="1703"/>
      <c r="X563" s="1703"/>
    </row>
    <row r="564" spans="15:24" x14ac:dyDescent="0.55000000000000004">
      <c r="O564" s="1703"/>
      <c r="V564" s="1703"/>
      <c r="X564" s="1703"/>
    </row>
    <row r="565" spans="15:24" x14ac:dyDescent="0.55000000000000004">
      <c r="O565" s="1703"/>
      <c r="V565" s="1703"/>
      <c r="X565" s="1703"/>
    </row>
    <row r="566" spans="15:24" x14ac:dyDescent="0.55000000000000004">
      <c r="O566" s="1703"/>
      <c r="V566" s="1703"/>
      <c r="X566" s="1703"/>
    </row>
    <row r="567" spans="15:24" x14ac:dyDescent="0.55000000000000004">
      <c r="O567" s="1703"/>
      <c r="V567" s="1703"/>
      <c r="X567" s="1703"/>
    </row>
    <row r="568" spans="15:24" x14ac:dyDescent="0.55000000000000004">
      <c r="O568" s="1703"/>
      <c r="V568" s="1703"/>
      <c r="X568" s="1703"/>
    </row>
    <row r="569" spans="15:24" x14ac:dyDescent="0.55000000000000004">
      <c r="O569" s="1703"/>
      <c r="V569" s="1703"/>
      <c r="X569" s="1703"/>
    </row>
    <row r="570" spans="15:24" x14ac:dyDescent="0.55000000000000004">
      <c r="O570" s="1703"/>
      <c r="V570" s="1703"/>
      <c r="X570" s="1703"/>
    </row>
    <row r="571" spans="15:24" x14ac:dyDescent="0.55000000000000004">
      <c r="O571" s="1703"/>
      <c r="V571" s="1703"/>
      <c r="X571" s="1703"/>
    </row>
    <row r="572" spans="15:24" x14ac:dyDescent="0.55000000000000004">
      <c r="O572" s="1703"/>
      <c r="V572" s="1703"/>
      <c r="X572" s="1703"/>
    </row>
    <row r="573" spans="15:24" x14ac:dyDescent="0.55000000000000004">
      <c r="O573" s="1703"/>
      <c r="V573" s="1703"/>
      <c r="X573" s="1703"/>
    </row>
    <row r="574" spans="15:24" x14ac:dyDescent="0.55000000000000004">
      <c r="O574" s="1703"/>
      <c r="V574" s="1703"/>
      <c r="X574" s="1703"/>
    </row>
    <row r="575" spans="15:24" x14ac:dyDescent="0.55000000000000004">
      <c r="O575" s="1703"/>
      <c r="V575" s="1703"/>
      <c r="X575" s="1703"/>
    </row>
    <row r="576" spans="15:24" x14ac:dyDescent="0.55000000000000004">
      <c r="O576" s="1703"/>
      <c r="V576" s="1703"/>
      <c r="X576" s="1703"/>
    </row>
    <row r="577" spans="15:24" x14ac:dyDescent="0.55000000000000004">
      <c r="O577" s="1703"/>
      <c r="V577" s="1703"/>
      <c r="X577" s="1703"/>
    </row>
    <row r="578" spans="15:24" x14ac:dyDescent="0.55000000000000004">
      <c r="O578" s="1703"/>
      <c r="V578" s="1703"/>
      <c r="X578" s="1703"/>
    </row>
    <row r="579" spans="15:24" x14ac:dyDescent="0.55000000000000004">
      <c r="O579" s="1703"/>
      <c r="V579" s="1703"/>
      <c r="X579" s="1703"/>
    </row>
    <row r="580" spans="15:24" x14ac:dyDescent="0.55000000000000004">
      <c r="O580" s="1703"/>
      <c r="V580" s="1703"/>
      <c r="X580" s="1703"/>
    </row>
    <row r="581" spans="15:24" x14ac:dyDescent="0.55000000000000004">
      <c r="O581" s="1703"/>
      <c r="V581" s="1703"/>
      <c r="X581" s="1703"/>
    </row>
    <row r="582" spans="15:24" x14ac:dyDescent="0.55000000000000004">
      <c r="O582" s="1703"/>
      <c r="V582" s="1703"/>
      <c r="X582" s="1703"/>
    </row>
    <row r="583" spans="15:24" x14ac:dyDescent="0.55000000000000004">
      <c r="O583" s="1703"/>
      <c r="V583" s="1703"/>
      <c r="X583" s="1703"/>
    </row>
    <row r="584" spans="15:24" x14ac:dyDescent="0.55000000000000004">
      <c r="O584" s="1703"/>
      <c r="V584" s="1703"/>
      <c r="X584" s="1703"/>
    </row>
    <row r="585" spans="15:24" x14ac:dyDescent="0.55000000000000004">
      <c r="O585" s="1703"/>
      <c r="V585" s="1703"/>
      <c r="X585" s="1703"/>
    </row>
    <row r="586" spans="15:24" x14ac:dyDescent="0.55000000000000004">
      <c r="O586" s="1703"/>
      <c r="V586" s="1703"/>
      <c r="X586" s="1703"/>
    </row>
    <row r="587" spans="15:24" x14ac:dyDescent="0.55000000000000004">
      <c r="O587" s="1703"/>
      <c r="V587" s="1703"/>
      <c r="X587" s="1703"/>
    </row>
    <row r="588" spans="15:24" x14ac:dyDescent="0.55000000000000004">
      <c r="O588" s="1703"/>
      <c r="V588" s="1703"/>
      <c r="X588" s="1703"/>
    </row>
    <row r="589" spans="15:24" x14ac:dyDescent="0.55000000000000004">
      <c r="O589" s="1703"/>
      <c r="V589" s="1703"/>
      <c r="X589" s="1703"/>
    </row>
    <row r="590" spans="15:24" x14ac:dyDescent="0.55000000000000004">
      <c r="O590" s="1703"/>
      <c r="V590" s="1703"/>
      <c r="X590" s="1703"/>
    </row>
    <row r="591" spans="15:24" x14ac:dyDescent="0.55000000000000004">
      <c r="O591" s="1703"/>
      <c r="V591" s="1703"/>
      <c r="X591" s="1703"/>
    </row>
    <row r="592" spans="15:24" x14ac:dyDescent="0.55000000000000004">
      <c r="O592" s="1703"/>
      <c r="V592" s="1703"/>
      <c r="X592" s="1703"/>
    </row>
    <row r="593" spans="15:24" x14ac:dyDescent="0.55000000000000004">
      <c r="O593" s="1703"/>
      <c r="V593" s="1703"/>
      <c r="X593" s="1703"/>
    </row>
    <row r="594" spans="15:24" x14ac:dyDescent="0.55000000000000004">
      <c r="O594" s="1703"/>
      <c r="V594" s="1703"/>
      <c r="X594" s="1703"/>
    </row>
    <row r="595" spans="15:24" x14ac:dyDescent="0.55000000000000004">
      <c r="O595" s="1703"/>
      <c r="V595" s="1703"/>
      <c r="X595" s="1703"/>
    </row>
    <row r="596" spans="15:24" x14ac:dyDescent="0.55000000000000004">
      <c r="O596" s="1703"/>
      <c r="V596" s="1703"/>
      <c r="X596" s="1703"/>
    </row>
    <row r="597" spans="15:24" x14ac:dyDescent="0.55000000000000004">
      <c r="O597" s="1703"/>
      <c r="V597" s="1703"/>
      <c r="X597" s="1703"/>
    </row>
    <row r="598" spans="15:24" x14ac:dyDescent="0.55000000000000004">
      <c r="O598" s="1703"/>
      <c r="V598" s="1703"/>
      <c r="X598" s="1703"/>
    </row>
    <row r="599" spans="15:24" x14ac:dyDescent="0.55000000000000004">
      <c r="O599" s="1703"/>
      <c r="V599" s="1703"/>
      <c r="X599" s="1703"/>
    </row>
    <row r="600" spans="15:24" x14ac:dyDescent="0.55000000000000004">
      <c r="O600" s="1703"/>
      <c r="V600" s="1703"/>
      <c r="X600" s="1703"/>
    </row>
    <row r="601" spans="15:24" x14ac:dyDescent="0.55000000000000004">
      <c r="O601" s="1703"/>
      <c r="V601" s="1703"/>
      <c r="X601" s="1703"/>
    </row>
    <row r="602" spans="15:24" x14ac:dyDescent="0.55000000000000004">
      <c r="O602" s="1703"/>
      <c r="V602" s="1703"/>
      <c r="X602" s="1703"/>
    </row>
    <row r="603" spans="15:24" x14ac:dyDescent="0.55000000000000004">
      <c r="O603" s="1703"/>
      <c r="V603" s="1703"/>
      <c r="X603" s="1703"/>
    </row>
    <row r="604" spans="15:24" x14ac:dyDescent="0.55000000000000004">
      <c r="O604" s="1703"/>
      <c r="V604" s="1703"/>
      <c r="X604" s="1703"/>
    </row>
    <row r="605" spans="15:24" x14ac:dyDescent="0.55000000000000004">
      <c r="O605" s="1703"/>
      <c r="V605" s="1703"/>
      <c r="X605" s="1703"/>
    </row>
    <row r="606" spans="15:24" x14ac:dyDescent="0.55000000000000004">
      <c r="O606" s="1703"/>
      <c r="V606" s="1703"/>
      <c r="X606" s="1703"/>
    </row>
    <row r="607" spans="15:24" x14ac:dyDescent="0.55000000000000004">
      <c r="O607" s="1703"/>
      <c r="V607" s="1703"/>
      <c r="X607" s="1703"/>
    </row>
    <row r="608" spans="15:24" x14ac:dyDescent="0.55000000000000004">
      <c r="O608" s="1703"/>
      <c r="V608" s="1703"/>
      <c r="X608" s="1703"/>
    </row>
    <row r="609" spans="15:24" x14ac:dyDescent="0.55000000000000004">
      <c r="O609" s="1703"/>
      <c r="V609" s="1703"/>
      <c r="X609" s="1703"/>
    </row>
    <row r="610" spans="15:24" x14ac:dyDescent="0.55000000000000004">
      <c r="O610" s="1703"/>
      <c r="V610" s="1703"/>
      <c r="X610" s="1703"/>
    </row>
    <row r="611" spans="15:24" x14ac:dyDescent="0.55000000000000004">
      <c r="O611" s="1703"/>
      <c r="V611" s="1703"/>
      <c r="X611" s="1703"/>
    </row>
    <row r="612" spans="15:24" x14ac:dyDescent="0.55000000000000004">
      <c r="O612" s="1703"/>
      <c r="V612" s="1703"/>
      <c r="X612" s="1703"/>
    </row>
    <row r="613" spans="15:24" x14ac:dyDescent="0.55000000000000004">
      <c r="O613" s="1703"/>
      <c r="V613" s="1703"/>
      <c r="X613" s="1703"/>
    </row>
    <row r="614" spans="15:24" x14ac:dyDescent="0.55000000000000004">
      <c r="O614" s="1703"/>
      <c r="V614" s="1703"/>
      <c r="X614" s="1703"/>
    </row>
    <row r="615" spans="15:24" x14ac:dyDescent="0.55000000000000004">
      <c r="O615" s="1703"/>
      <c r="V615" s="1703"/>
      <c r="X615" s="1703"/>
    </row>
    <row r="616" spans="15:24" x14ac:dyDescent="0.55000000000000004">
      <c r="O616" s="1703"/>
      <c r="V616" s="1703"/>
      <c r="X616" s="1703"/>
    </row>
    <row r="617" spans="15:24" x14ac:dyDescent="0.55000000000000004">
      <c r="O617" s="1703"/>
      <c r="V617" s="1703"/>
      <c r="X617" s="1703"/>
    </row>
    <row r="618" spans="15:24" x14ac:dyDescent="0.55000000000000004">
      <c r="O618" s="1703"/>
      <c r="V618" s="1703"/>
      <c r="X618" s="1703"/>
    </row>
    <row r="619" spans="15:24" x14ac:dyDescent="0.55000000000000004">
      <c r="O619" s="1703"/>
      <c r="V619" s="1703"/>
      <c r="X619" s="1703"/>
    </row>
    <row r="620" spans="15:24" x14ac:dyDescent="0.55000000000000004">
      <c r="O620" s="1703"/>
      <c r="V620" s="1703"/>
      <c r="X620" s="1703"/>
    </row>
    <row r="621" spans="15:24" x14ac:dyDescent="0.55000000000000004">
      <c r="O621" s="1703"/>
      <c r="V621" s="1703"/>
      <c r="X621" s="1703"/>
    </row>
    <row r="622" spans="15:24" x14ac:dyDescent="0.55000000000000004">
      <c r="O622" s="1703"/>
      <c r="V622" s="1703"/>
      <c r="X622" s="1703"/>
    </row>
    <row r="623" spans="15:24" x14ac:dyDescent="0.55000000000000004">
      <c r="O623" s="1703"/>
      <c r="V623" s="1703"/>
      <c r="X623" s="1703"/>
    </row>
    <row r="624" spans="15:24" x14ac:dyDescent="0.55000000000000004">
      <c r="O624" s="1703"/>
      <c r="V624" s="1703"/>
      <c r="X624" s="1703"/>
    </row>
    <row r="625" spans="15:24" x14ac:dyDescent="0.55000000000000004">
      <c r="O625" s="1703"/>
      <c r="V625" s="1703"/>
      <c r="X625" s="1703"/>
    </row>
    <row r="626" spans="15:24" x14ac:dyDescent="0.55000000000000004">
      <c r="O626" s="1703"/>
      <c r="V626" s="1703"/>
      <c r="X626" s="1703"/>
    </row>
    <row r="627" spans="15:24" x14ac:dyDescent="0.55000000000000004">
      <c r="O627" s="1703"/>
      <c r="V627" s="1703"/>
      <c r="X627" s="1703"/>
    </row>
    <row r="628" spans="15:24" x14ac:dyDescent="0.55000000000000004">
      <c r="O628" s="1703"/>
      <c r="V628" s="1703"/>
      <c r="X628" s="1703"/>
    </row>
    <row r="629" spans="15:24" x14ac:dyDescent="0.55000000000000004">
      <c r="O629" s="1703"/>
      <c r="V629" s="1703"/>
      <c r="X629" s="1703"/>
    </row>
    <row r="630" spans="15:24" x14ac:dyDescent="0.55000000000000004">
      <c r="O630" s="1703"/>
      <c r="V630" s="1703"/>
      <c r="X630" s="1703"/>
    </row>
    <row r="631" spans="15:24" x14ac:dyDescent="0.55000000000000004">
      <c r="O631" s="1703"/>
      <c r="V631" s="1703"/>
      <c r="X631" s="1703"/>
    </row>
    <row r="632" spans="15:24" x14ac:dyDescent="0.55000000000000004">
      <c r="O632" s="1703"/>
      <c r="V632" s="1703"/>
      <c r="X632" s="1703"/>
    </row>
    <row r="633" spans="15:24" x14ac:dyDescent="0.55000000000000004">
      <c r="O633" s="1703"/>
      <c r="V633" s="1703"/>
      <c r="X633" s="1703"/>
    </row>
    <row r="634" spans="15:24" x14ac:dyDescent="0.55000000000000004">
      <c r="O634" s="1703"/>
      <c r="V634" s="1703"/>
      <c r="X634" s="1703"/>
    </row>
    <row r="635" spans="15:24" x14ac:dyDescent="0.55000000000000004">
      <c r="O635" s="1703"/>
      <c r="V635" s="1703"/>
      <c r="X635" s="1703"/>
    </row>
    <row r="636" spans="15:24" x14ac:dyDescent="0.55000000000000004">
      <c r="O636" s="1703"/>
      <c r="V636" s="1703"/>
      <c r="X636" s="1703"/>
    </row>
    <row r="637" spans="15:24" x14ac:dyDescent="0.55000000000000004">
      <c r="O637" s="1703"/>
      <c r="V637" s="1703"/>
      <c r="X637" s="1703"/>
    </row>
    <row r="638" spans="15:24" x14ac:dyDescent="0.55000000000000004">
      <c r="O638" s="1703"/>
      <c r="V638" s="1703"/>
      <c r="X638" s="1703"/>
    </row>
    <row r="639" spans="15:24" x14ac:dyDescent="0.55000000000000004">
      <c r="O639" s="1703"/>
      <c r="V639" s="1703"/>
      <c r="X639" s="1703"/>
    </row>
    <row r="640" spans="15:24" x14ac:dyDescent="0.55000000000000004">
      <c r="O640" s="1703"/>
      <c r="V640" s="1703"/>
      <c r="X640" s="1703"/>
    </row>
    <row r="641" spans="15:24" x14ac:dyDescent="0.55000000000000004">
      <c r="O641" s="1703"/>
      <c r="V641" s="1703"/>
      <c r="X641" s="1703"/>
    </row>
    <row r="642" spans="15:24" x14ac:dyDescent="0.55000000000000004">
      <c r="O642" s="1703"/>
      <c r="V642" s="1703"/>
      <c r="X642" s="1703"/>
    </row>
    <row r="643" spans="15:24" x14ac:dyDescent="0.55000000000000004">
      <c r="O643" s="1703"/>
      <c r="V643" s="1703"/>
      <c r="X643" s="1703"/>
    </row>
    <row r="644" spans="15:24" x14ac:dyDescent="0.55000000000000004">
      <c r="O644" s="1703"/>
      <c r="V644" s="1703"/>
      <c r="X644" s="1703"/>
    </row>
    <row r="645" spans="15:24" x14ac:dyDescent="0.55000000000000004">
      <c r="O645" s="1703"/>
      <c r="V645" s="1703"/>
      <c r="X645" s="1703"/>
    </row>
    <row r="646" spans="15:24" x14ac:dyDescent="0.55000000000000004">
      <c r="O646" s="1703"/>
      <c r="V646" s="1703"/>
      <c r="X646" s="1703"/>
    </row>
    <row r="647" spans="15:24" x14ac:dyDescent="0.55000000000000004">
      <c r="O647" s="1703"/>
      <c r="V647" s="1703"/>
      <c r="X647" s="1703"/>
    </row>
    <row r="648" spans="15:24" x14ac:dyDescent="0.55000000000000004">
      <c r="O648" s="1703"/>
      <c r="V648" s="1703"/>
      <c r="X648" s="1703"/>
    </row>
    <row r="649" spans="15:24" x14ac:dyDescent="0.55000000000000004">
      <c r="O649" s="1703"/>
      <c r="V649" s="1703"/>
      <c r="X649" s="1703"/>
    </row>
    <row r="650" spans="15:24" x14ac:dyDescent="0.55000000000000004">
      <c r="O650" s="1703"/>
      <c r="V650" s="1703"/>
      <c r="X650" s="1703"/>
    </row>
    <row r="651" spans="15:24" x14ac:dyDescent="0.55000000000000004">
      <c r="O651" s="1703"/>
      <c r="V651" s="1703"/>
      <c r="X651" s="1703"/>
    </row>
    <row r="652" spans="15:24" x14ac:dyDescent="0.55000000000000004">
      <c r="O652" s="1703"/>
      <c r="V652" s="1703"/>
      <c r="X652" s="1703"/>
    </row>
    <row r="653" spans="15:24" x14ac:dyDescent="0.55000000000000004">
      <c r="O653" s="1703"/>
      <c r="V653" s="1703"/>
      <c r="X653" s="1703"/>
    </row>
    <row r="654" spans="15:24" x14ac:dyDescent="0.55000000000000004">
      <c r="O654" s="1703"/>
      <c r="V654" s="1703"/>
      <c r="X654" s="1703"/>
    </row>
    <row r="655" spans="15:24" x14ac:dyDescent="0.55000000000000004">
      <c r="O655" s="1703"/>
      <c r="V655" s="1703"/>
      <c r="X655" s="1703"/>
    </row>
    <row r="656" spans="15:24" x14ac:dyDescent="0.55000000000000004">
      <c r="O656" s="1703"/>
      <c r="V656" s="1703"/>
      <c r="X656" s="1703"/>
    </row>
    <row r="657" spans="15:24" x14ac:dyDescent="0.55000000000000004">
      <c r="O657" s="1703"/>
      <c r="V657" s="1703"/>
      <c r="X657" s="1703"/>
    </row>
    <row r="658" spans="15:24" x14ac:dyDescent="0.55000000000000004">
      <c r="O658" s="1703"/>
      <c r="V658" s="1703"/>
      <c r="X658" s="1703"/>
    </row>
    <row r="659" spans="15:24" x14ac:dyDescent="0.55000000000000004">
      <c r="O659" s="1703"/>
      <c r="V659" s="1703"/>
      <c r="X659" s="1703"/>
    </row>
    <row r="660" spans="15:24" x14ac:dyDescent="0.55000000000000004">
      <c r="O660" s="1703"/>
      <c r="V660" s="1703"/>
      <c r="X660" s="1703"/>
    </row>
    <row r="661" spans="15:24" x14ac:dyDescent="0.55000000000000004">
      <c r="O661" s="1703"/>
      <c r="V661" s="1703"/>
      <c r="X661" s="1703"/>
    </row>
    <row r="662" spans="15:24" x14ac:dyDescent="0.55000000000000004">
      <c r="O662" s="1703"/>
      <c r="V662" s="1703"/>
      <c r="X662" s="1703"/>
    </row>
    <row r="663" spans="15:24" x14ac:dyDescent="0.55000000000000004">
      <c r="O663" s="1703"/>
      <c r="V663" s="1703"/>
      <c r="X663" s="1703"/>
    </row>
    <row r="664" spans="15:24" x14ac:dyDescent="0.55000000000000004">
      <c r="O664" s="1703"/>
      <c r="V664" s="1703"/>
      <c r="X664" s="1703"/>
    </row>
    <row r="665" spans="15:24" x14ac:dyDescent="0.55000000000000004">
      <c r="O665" s="1703"/>
      <c r="V665" s="1703"/>
      <c r="X665" s="1703"/>
    </row>
    <row r="666" spans="15:24" x14ac:dyDescent="0.55000000000000004">
      <c r="O666" s="1703"/>
      <c r="V666" s="1703"/>
      <c r="X666" s="1703"/>
    </row>
    <row r="667" spans="15:24" x14ac:dyDescent="0.55000000000000004">
      <c r="O667" s="1703"/>
      <c r="V667" s="1703"/>
      <c r="X667" s="1703"/>
    </row>
    <row r="668" spans="15:24" x14ac:dyDescent="0.55000000000000004">
      <c r="O668" s="1703"/>
      <c r="V668" s="1703"/>
      <c r="X668" s="1703"/>
    </row>
    <row r="669" spans="15:24" x14ac:dyDescent="0.55000000000000004">
      <c r="O669" s="1703"/>
      <c r="V669" s="1703"/>
      <c r="X669" s="1703"/>
    </row>
    <row r="670" spans="15:24" x14ac:dyDescent="0.55000000000000004">
      <c r="O670" s="1703"/>
      <c r="V670" s="1703"/>
      <c r="X670" s="1703"/>
    </row>
    <row r="671" spans="15:24" x14ac:dyDescent="0.55000000000000004">
      <c r="O671" s="1703"/>
      <c r="V671" s="1703"/>
      <c r="X671" s="1703"/>
    </row>
    <row r="672" spans="15:24" x14ac:dyDescent="0.55000000000000004">
      <c r="O672" s="1703"/>
      <c r="V672" s="1703"/>
      <c r="X672" s="1703"/>
    </row>
    <row r="673" spans="15:24" x14ac:dyDescent="0.55000000000000004">
      <c r="O673" s="1703"/>
      <c r="V673" s="1703"/>
      <c r="X673" s="1703"/>
    </row>
    <row r="674" spans="15:24" x14ac:dyDescent="0.55000000000000004">
      <c r="O674" s="1703"/>
      <c r="V674" s="1703"/>
      <c r="X674" s="1703"/>
    </row>
    <row r="675" spans="15:24" x14ac:dyDescent="0.55000000000000004">
      <c r="O675" s="1703"/>
      <c r="V675" s="1703"/>
      <c r="X675" s="1703"/>
    </row>
    <row r="676" spans="15:24" x14ac:dyDescent="0.55000000000000004">
      <c r="O676" s="1703"/>
      <c r="V676" s="1703"/>
      <c r="X676" s="1703"/>
    </row>
    <row r="677" spans="15:24" x14ac:dyDescent="0.55000000000000004">
      <c r="O677" s="1703"/>
      <c r="V677" s="1703"/>
      <c r="X677" s="1703"/>
    </row>
    <row r="678" spans="15:24" x14ac:dyDescent="0.55000000000000004">
      <c r="O678" s="1703"/>
      <c r="V678" s="1703"/>
      <c r="X678" s="1703"/>
    </row>
    <row r="679" spans="15:24" x14ac:dyDescent="0.55000000000000004">
      <c r="O679" s="1703"/>
      <c r="V679" s="1703"/>
      <c r="X679" s="1703"/>
    </row>
    <row r="680" spans="15:24" x14ac:dyDescent="0.55000000000000004">
      <c r="O680" s="1703"/>
      <c r="V680" s="1703"/>
      <c r="X680" s="1703"/>
    </row>
    <row r="681" spans="15:24" x14ac:dyDescent="0.55000000000000004">
      <c r="O681" s="1703"/>
      <c r="V681" s="1703"/>
      <c r="X681" s="1703"/>
    </row>
    <row r="682" spans="15:24" x14ac:dyDescent="0.55000000000000004">
      <c r="O682" s="1703"/>
      <c r="V682" s="1703"/>
      <c r="X682" s="1703"/>
    </row>
    <row r="683" spans="15:24" x14ac:dyDescent="0.55000000000000004">
      <c r="O683" s="1703"/>
      <c r="V683" s="1703"/>
      <c r="X683" s="1703"/>
    </row>
    <row r="684" spans="15:24" x14ac:dyDescent="0.55000000000000004">
      <c r="O684" s="1703"/>
      <c r="V684" s="1703"/>
      <c r="X684" s="1703"/>
    </row>
    <row r="685" spans="15:24" x14ac:dyDescent="0.55000000000000004">
      <c r="O685" s="1703"/>
      <c r="V685" s="1703"/>
      <c r="X685" s="1703"/>
    </row>
    <row r="686" spans="15:24" x14ac:dyDescent="0.55000000000000004">
      <c r="O686" s="1703"/>
      <c r="V686" s="1703"/>
      <c r="X686" s="1703"/>
    </row>
    <row r="687" spans="15:24" x14ac:dyDescent="0.55000000000000004">
      <c r="O687" s="1703"/>
      <c r="V687" s="1703"/>
      <c r="X687" s="1703"/>
    </row>
    <row r="688" spans="15:24" x14ac:dyDescent="0.55000000000000004">
      <c r="O688" s="1703"/>
      <c r="V688" s="1703"/>
      <c r="X688" s="1703"/>
    </row>
    <row r="689" spans="15:24" x14ac:dyDescent="0.55000000000000004">
      <c r="O689" s="1703"/>
      <c r="V689" s="1703"/>
      <c r="X689" s="1703"/>
    </row>
    <row r="690" spans="15:24" x14ac:dyDescent="0.55000000000000004">
      <c r="O690" s="1703"/>
      <c r="V690" s="1703"/>
      <c r="X690" s="1703"/>
    </row>
    <row r="691" spans="15:24" x14ac:dyDescent="0.55000000000000004">
      <c r="O691" s="1703"/>
      <c r="V691" s="1703"/>
      <c r="X691" s="1703"/>
    </row>
    <row r="692" spans="15:24" x14ac:dyDescent="0.55000000000000004">
      <c r="O692" s="1703"/>
      <c r="V692" s="1703"/>
      <c r="X692" s="1703"/>
    </row>
    <row r="693" spans="15:24" x14ac:dyDescent="0.55000000000000004">
      <c r="O693" s="1703"/>
      <c r="V693" s="1703"/>
      <c r="X693" s="1703"/>
    </row>
    <row r="694" spans="15:24" x14ac:dyDescent="0.55000000000000004">
      <c r="O694" s="1703"/>
      <c r="V694" s="1703"/>
      <c r="X694" s="1703"/>
    </row>
    <row r="695" spans="15:24" x14ac:dyDescent="0.55000000000000004">
      <c r="O695" s="1703"/>
      <c r="V695" s="1703"/>
      <c r="X695" s="1703"/>
    </row>
    <row r="696" spans="15:24" x14ac:dyDescent="0.55000000000000004">
      <c r="O696" s="1703"/>
      <c r="V696" s="1703"/>
      <c r="X696" s="1703"/>
    </row>
    <row r="697" spans="15:24" x14ac:dyDescent="0.55000000000000004">
      <c r="O697" s="1703"/>
      <c r="V697" s="1703"/>
      <c r="X697" s="1703"/>
    </row>
    <row r="698" spans="15:24" x14ac:dyDescent="0.55000000000000004">
      <c r="O698" s="1703"/>
      <c r="V698" s="1703"/>
      <c r="X698" s="1703"/>
    </row>
    <row r="699" spans="15:24" x14ac:dyDescent="0.55000000000000004">
      <c r="O699" s="1703"/>
      <c r="V699" s="1703"/>
      <c r="X699" s="1703"/>
    </row>
    <row r="700" spans="15:24" x14ac:dyDescent="0.55000000000000004">
      <c r="O700" s="1703"/>
      <c r="V700" s="1703"/>
      <c r="X700" s="1703"/>
    </row>
    <row r="701" spans="15:24" x14ac:dyDescent="0.55000000000000004">
      <c r="O701" s="1703"/>
      <c r="V701" s="1703"/>
      <c r="X701" s="1703"/>
    </row>
    <row r="702" spans="15:24" x14ac:dyDescent="0.55000000000000004">
      <c r="O702" s="1703"/>
      <c r="V702" s="1703"/>
      <c r="X702" s="1703"/>
    </row>
    <row r="703" spans="15:24" x14ac:dyDescent="0.55000000000000004">
      <c r="O703" s="1703"/>
      <c r="V703" s="1703"/>
      <c r="X703" s="1703"/>
    </row>
    <row r="704" spans="15:24" x14ac:dyDescent="0.55000000000000004">
      <c r="O704" s="1703"/>
      <c r="V704" s="1703"/>
      <c r="X704" s="1703"/>
    </row>
    <row r="705" spans="15:24" x14ac:dyDescent="0.55000000000000004">
      <c r="O705" s="1703"/>
      <c r="V705" s="1703"/>
      <c r="X705" s="1703"/>
    </row>
    <row r="706" spans="15:24" x14ac:dyDescent="0.55000000000000004">
      <c r="O706" s="1703"/>
      <c r="V706" s="1703"/>
      <c r="X706" s="1703"/>
    </row>
    <row r="707" spans="15:24" x14ac:dyDescent="0.55000000000000004">
      <c r="O707" s="1703"/>
      <c r="V707" s="1703"/>
      <c r="X707" s="1703"/>
    </row>
    <row r="708" spans="15:24" x14ac:dyDescent="0.55000000000000004">
      <c r="O708" s="1703"/>
      <c r="V708" s="1703"/>
      <c r="X708" s="1703"/>
    </row>
    <row r="709" spans="15:24" x14ac:dyDescent="0.55000000000000004">
      <c r="O709" s="1703"/>
      <c r="V709" s="1703"/>
      <c r="X709" s="1703"/>
    </row>
    <row r="710" spans="15:24" x14ac:dyDescent="0.55000000000000004">
      <c r="O710" s="1703"/>
      <c r="V710" s="1703"/>
      <c r="X710" s="1703"/>
    </row>
    <row r="711" spans="15:24" x14ac:dyDescent="0.55000000000000004">
      <c r="O711" s="1703"/>
      <c r="V711" s="1703"/>
      <c r="X711" s="1703"/>
    </row>
    <row r="712" spans="15:24" x14ac:dyDescent="0.55000000000000004">
      <c r="O712" s="1703"/>
      <c r="V712" s="1703"/>
      <c r="X712" s="1703"/>
    </row>
    <row r="713" spans="15:24" x14ac:dyDescent="0.55000000000000004">
      <c r="O713" s="1703"/>
      <c r="V713" s="1703"/>
      <c r="X713" s="1703"/>
    </row>
    <row r="714" spans="15:24" x14ac:dyDescent="0.55000000000000004">
      <c r="O714" s="1703"/>
      <c r="V714" s="1703"/>
      <c r="X714" s="1703"/>
    </row>
    <row r="715" spans="15:24" x14ac:dyDescent="0.55000000000000004">
      <c r="O715" s="1703"/>
      <c r="V715" s="1703"/>
      <c r="X715" s="1703"/>
    </row>
    <row r="716" spans="15:24" x14ac:dyDescent="0.55000000000000004">
      <c r="O716" s="1703"/>
      <c r="V716" s="1703"/>
      <c r="X716" s="1703"/>
    </row>
    <row r="717" spans="15:24" x14ac:dyDescent="0.55000000000000004">
      <c r="O717" s="1703"/>
      <c r="V717" s="1703"/>
      <c r="X717" s="1703"/>
    </row>
    <row r="718" spans="15:24" x14ac:dyDescent="0.55000000000000004">
      <c r="O718" s="1703"/>
      <c r="V718" s="1703"/>
      <c r="X718" s="1703"/>
    </row>
    <row r="719" spans="15:24" x14ac:dyDescent="0.55000000000000004">
      <c r="O719" s="1703"/>
      <c r="V719" s="1703"/>
      <c r="X719" s="1703"/>
    </row>
    <row r="720" spans="15:24" x14ac:dyDescent="0.55000000000000004">
      <c r="O720" s="1703"/>
      <c r="V720" s="1703"/>
      <c r="X720" s="1703"/>
    </row>
    <row r="721" spans="15:24" x14ac:dyDescent="0.55000000000000004">
      <c r="O721" s="1703"/>
      <c r="V721" s="1703"/>
      <c r="X721" s="1703"/>
    </row>
    <row r="722" spans="15:24" x14ac:dyDescent="0.55000000000000004">
      <c r="O722" s="1703"/>
      <c r="V722" s="1703"/>
      <c r="X722" s="1703"/>
    </row>
    <row r="723" spans="15:24" x14ac:dyDescent="0.55000000000000004">
      <c r="O723" s="1703"/>
      <c r="V723" s="1703"/>
      <c r="X723" s="1703"/>
    </row>
    <row r="724" spans="15:24" x14ac:dyDescent="0.55000000000000004">
      <c r="O724" s="1703"/>
      <c r="V724" s="1703"/>
      <c r="X724" s="1703"/>
    </row>
    <row r="725" spans="15:24" x14ac:dyDescent="0.55000000000000004">
      <c r="O725" s="1703"/>
      <c r="V725" s="1703"/>
      <c r="X725" s="1703"/>
    </row>
    <row r="726" spans="15:24" x14ac:dyDescent="0.55000000000000004">
      <c r="O726" s="1703"/>
      <c r="V726" s="1703"/>
      <c r="X726" s="1703"/>
    </row>
    <row r="727" spans="15:24" x14ac:dyDescent="0.55000000000000004">
      <c r="O727" s="1703"/>
      <c r="V727" s="1703"/>
      <c r="X727" s="1703"/>
    </row>
    <row r="728" spans="15:24" x14ac:dyDescent="0.55000000000000004">
      <c r="O728" s="1703"/>
      <c r="V728" s="1703"/>
      <c r="X728" s="1703"/>
    </row>
    <row r="729" spans="15:24" x14ac:dyDescent="0.55000000000000004">
      <c r="O729" s="1703"/>
      <c r="V729" s="1703"/>
      <c r="X729" s="1703"/>
    </row>
    <row r="730" spans="15:24" x14ac:dyDescent="0.55000000000000004">
      <c r="O730" s="1703"/>
      <c r="V730" s="1703"/>
      <c r="X730" s="1703"/>
    </row>
    <row r="731" spans="15:24" x14ac:dyDescent="0.55000000000000004">
      <c r="O731" s="1703"/>
      <c r="V731" s="1703"/>
      <c r="X731" s="1703"/>
    </row>
    <row r="732" spans="15:24" x14ac:dyDescent="0.55000000000000004">
      <c r="O732" s="1703"/>
      <c r="V732" s="1703"/>
      <c r="X732" s="1703"/>
    </row>
    <row r="733" spans="15:24" x14ac:dyDescent="0.55000000000000004">
      <c r="O733" s="1703"/>
      <c r="V733" s="1703"/>
      <c r="X733" s="1703"/>
    </row>
    <row r="734" spans="15:24" x14ac:dyDescent="0.55000000000000004">
      <c r="O734" s="1703"/>
      <c r="V734" s="1703"/>
      <c r="X734" s="1703"/>
    </row>
    <row r="735" spans="15:24" x14ac:dyDescent="0.55000000000000004">
      <c r="O735" s="1703"/>
      <c r="V735" s="1703"/>
      <c r="X735" s="1703"/>
    </row>
    <row r="736" spans="15:24" x14ac:dyDescent="0.55000000000000004">
      <c r="O736" s="1703"/>
      <c r="V736" s="1703"/>
      <c r="X736" s="1703"/>
    </row>
    <row r="737" spans="15:24" x14ac:dyDescent="0.55000000000000004">
      <c r="O737" s="1703"/>
      <c r="V737" s="1703"/>
      <c r="X737" s="1703"/>
    </row>
    <row r="738" spans="15:24" x14ac:dyDescent="0.55000000000000004">
      <c r="O738" s="1703"/>
      <c r="V738" s="1703"/>
      <c r="X738" s="1703"/>
    </row>
    <row r="739" spans="15:24" x14ac:dyDescent="0.55000000000000004">
      <c r="O739" s="1703"/>
      <c r="V739" s="1703"/>
      <c r="X739" s="1703"/>
    </row>
    <row r="740" spans="15:24" x14ac:dyDescent="0.55000000000000004">
      <c r="O740" s="1703"/>
      <c r="V740" s="1703"/>
      <c r="X740" s="1703"/>
    </row>
    <row r="741" spans="15:24" x14ac:dyDescent="0.55000000000000004">
      <c r="O741" s="1703"/>
      <c r="V741" s="1703"/>
      <c r="X741" s="1703"/>
    </row>
    <row r="742" spans="15:24" x14ac:dyDescent="0.55000000000000004">
      <c r="O742" s="1703"/>
      <c r="V742" s="1703"/>
      <c r="X742" s="1703"/>
    </row>
    <row r="743" spans="15:24" x14ac:dyDescent="0.55000000000000004">
      <c r="O743" s="1703"/>
      <c r="V743" s="1703"/>
      <c r="X743" s="1703"/>
    </row>
    <row r="744" spans="15:24" x14ac:dyDescent="0.55000000000000004">
      <c r="O744" s="1703"/>
      <c r="V744" s="1703"/>
      <c r="X744" s="1703"/>
    </row>
    <row r="745" spans="15:24" x14ac:dyDescent="0.55000000000000004">
      <c r="O745" s="1703"/>
      <c r="V745" s="1703"/>
      <c r="X745" s="1703"/>
    </row>
    <row r="746" spans="15:24" x14ac:dyDescent="0.55000000000000004">
      <c r="O746" s="1703"/>
      <c r="V746" s="1703"/>
      <c r="X746" s="1703"/>
    </row>
    <row r="747" spans="15:24" x14ac:dyDescent="0.55000000000000004">
      <c r="O747" s="1703"/>
      <c r="V747" s="1703"/>
      <c r="X747" s="1703"/>
    </row>
    <row r="748" spans="15:24" x14ac:dyDescent="0.55000000000000004">
      <c r="O748" s="1703"/>
      <c r="V748" s="1703"/>
      <c r="X748" s="1703"/>
    </row>
    <row r="749" spans="15:24" x14ac:dyDescent="0.55000000000000004">
      <c r="O749" s="1703"/>
      <c r="V749" s="1703"/>
      <c r="X749" s="1703"/>
    </row>
    <row r="750" spans="15:24" x14ac:dyDescent="0.55000000000000004">
      <c r="O750" s="1703"/>
      <c r="V750" s="1703"/>
      <c r="X750" s="1703"/>
    </row>
    <row r="751" spans="15:24" x14ac:dyDescent="0.55000000000000004">
      <c r="O751" s="1703"/>
      <c r="V751" s="1703"/>
      <c r="X751" s="1703"/>
    </row>
    <row r="752" spans="15:24" x14ac:dyDescent="0.55000000000000004">
      <c r="O752" s="1703"/>
      <c r="V752" s="1703"/>
      <c r="X752" s="1703"/>
    </row>
    <row r="753" spans="15:24" x14ac:dyDescent="0.55000000000000004">
      <c r="O753" s="1703"/>
      <c r="V753" s="1703"/>
      <c r="X753" s="1703"/>
    </row>
    <row r="754" spans="15:24" x14ac:dyDescent="0.55000000000000004">
      <c r="O754" s="1703"/>
      <c r="V754" s="1703"/>
      <c r="X754" s="1703"/>
    </row>
    <row r="755" spans="15:24" x14ac:dyDescent="0.55000000000000004">
      <c r="O755" s="1703"/>
      <c r="V755" s="1703"/>
      <c r="X755" s="1703"/>
    </row>
    <row r="756" spans="15:24" x14ac:dyDescent="0.55000000000000004">
      <c r="O756" s="1703"/>
      <c r="V756" s="1703"/>
      <c r="X756" s="1703"/>
    </row>
    <row r="757" spans="15:24" x14ac:dyDescent="0.55000000000000004">
      <c r="O757" s="1703"/>
      <c r="V757" s="1703"/>
      <c r="X757" s="1703"/>
    </row>
    <row r="758" spans="15:24" x14ac:dyDescent="0.55000000000000004">
      <c r="O758" s="1703"/>
      <c r="V758" s="1703"/>
      <c r="X758" s="1703"/>
    </row>
    <row r="759" spans="15:24" x14ac:dyDescent="0.55000000000000004">
      <c r="O759" s="1703"/>
      <c r="V759" s="1703"/>
      <c r="X759" s="1703"/>
    </row>
    <row r="760" spans="15:24" x14ac:dyDescent="0.55000000000000004">
      <c r="O760" s="1703"/>
      <c r="V760" s="1703"/>
      <c r="X760" s="1703"/>
    </row>
    <row r="761" spans="15:24" x14ac:dyDescent="0.55000000000000004">
      <c r="O761" s="1703"/>
      <c r="V761" s="1703"/>
      <c r="X761" s="1703"/>
    </row>
    <row r="762" spans="15:24" x14ac:dyDescent="0.55000000000000004">
      <c r="O762" s="1703"/>
      <c r="V762" s="1703"/>
      <c r="X762" s="1703"/>
    </row>
    <row r="763" spans="15:24" x14ac:dyDescent="0.55000000000000004">
      <c r="O763" s="1703"/>
      <c r="V763" s="1703"/>
      <c r="X763" s="1703"/>
    </row>
    <row r="764" spans="15:24" x14ac:dyDescent="0.55000000000000004">
      <c r="O764" s="1703"/>
      <c r="V764" s="1703"/>
      <c r="X764" s="1703"/>
    </row>
    <row r="765" spans="15:24" x14ac:dyDescent="0.55000000000000004">
      <c r="O765" s="1703"/>
      <c r="V765" s="1703"/>
      <c r="X765" s="1703"/>
    </row>
    <row r="766" spans="15:24" x14ac:dyDescent="0.55000000000000004">
      <c r="O766" s="1703"/>
      <c r="V766" s="1703"/>
      <c r="X766" s="1703"/>
    </row>
    <row r="767" spans="15:24" x14ac:dyDescent="0.55000000000000004">
      <c r="O767" s="1703"/>
      <c r="V767" s="1703"/>
      <c r="X767" s="1703"/>
    </row>
    <row r="768" spans="15:24" x14ac:dyDescent="0.55000000000000004">
      <c r="O768" s="1703"/>
      <c r="V768" s="1703"/>
      <c r="X768" s="1703"/>
    </row>
    <row r="769" spans="15:24" x14ac:dyDescent="0.55000000000000004">
      <c r="O769" s="1703"/>
      <c r="V769" s="1703"/>
      <c r="X769" s="1703"/>
    </row>
    <row r="770" spans="15:24" x14ac:dyDescent="0.55000000000000004">
      <c r="O770" s="1703"/>
      <c r="V770" s="1703"/>
      <c r="X770" s="1703"/>
    </row>
    <row r="771" spans="15:24" x14ac:dyDescent="0.55000000000000004">
      <c r="O771" s="1703"/>
      <c r="V771" s="1703"/>
      <c r="X771" s="1703"/>
    </row>
    <row r="772" spans="15:24" x14ac:dyDescent="0.55000000000000004">
      <c r="O772" s="1703"/>
      <c r="V772" s="1703"/>
      <c r="X772" s="1703"/>
    </row>
    <row r="773" spans="15:24" x14ac:dyDescent="0.55000000000000004">
      <c r="O773" s="1703"/>
      <c r="V773" s="1703"/>
      <c r="X773" s="1703"/>
    </row>
    <row r="774" spans="15:24" x14ac:dyDescent="0.55000000000000004">
      <c r="O774" s="1703"/>
      <c r="V774" s="1703"/>
      <c r="X774" s="1703"/>
    </row>
    <row r="775" spans="15:24" x14ac:dyDescent="0.55000000000000004">
      <c r="O775" s="1703"/>
      <c r="V775" s="1703"/>
      <c r="X775" s="1703"/>
    </row>
    <row r="776" spans="15:24" x14ac:dyDescent="0.55000000000000004">
      <c r="O776" s="1703"/>
      <c r="V776" s="1703"/>
      <c r="X776" s="1703"/>
    </row>
    <row r="777" spans="15:24" x14ac:dyDescent="0.55000000000000004">
      <c r="O777" s="1703"/>
      <c r="V777" s="1703"/>
      <c r="X777" s="1703"/>
    </row>
    <row r="778" spans="15:24" x14ac:dyDescent="0.55000000000000004">
      <c r="O778" s="1703"/>
      <c r="V778" s="1703"/>
      <c r="X778" s="1703"/>
    </row>
    <row r="779" spans="15:24" x14ac:dyDescent="0.55000000000000004">
      <c r="O779" s="1703"/>
      <c r="V779" s="1703"/>
      <c r="X779" s="1703"/>
    </row>
    <row r="780" spans="15:24" x14ac:dyDescent="0.55000000000000004">
      <c r="O780" s="1703"/>
      <c r="V780" s="1703"/>
      <c r="X780" s="1703"/>
    </row>
    <row r="781" spans="15:24" x14ac:dyDescent="0.55000000000000004">
      <c r="O781" s="1703"/>
      <c r="V781" s="1703"/>
      <c r="X781" s="1703"/>
    </row>
    <row r="782" spans="15:24" x14ac:dyDescent="0.55000000000000004">
      <c r="O782" s="1703"/>
      <c r="V782" s="1703"/>
      <c r="X782" s="1703"/>
    </row>
    <row r="783" spans="15:24" x14ac:dyDescent="0.55000000000000004">
      <c r="O783" s="1703"/>
      <c r="V783" s="1703"/>
      <c r="X783" s="1703"/>
    </row>
    <row r="784" spans="15:24" x14ac:dyDescent="0.55000000000000004">
      <c r="O784" s="1703"/>
      <c r="V784" s="1703"/>
      <c r="X784" s="1703"/>
    </row>
    <row r="785" spans="15:24" x14ac:dyDescent="0.55000000000000004">
      <c r="O785" s="1703"/>
      <c r="V785" s="1703"/>
      <c r="X785" s="1703"/>
    </row>
    <row r="786" spans="15:24" x14ac:dyDescent="0.55000000000000004">
      <c r="O786" s="1703"/>
      <c r="V786" s="1703"/>
      <c r="X786" s="1703"/>
    </row>
    <row r="787" spans="15:24" x14ac:dyDescent="0.55000000000000004">
      <c r="O787" s="1703"/>
      <c r="V787" s="1703"/>
      <c r="X787" s="1703"/>
    </row>
    <row r="788" spans="15:24" x14ac:dyDescent="0.55000000000000004">
      <c r="O788" s="1703"/>
      <c r="V788" s="1703"/>
      <c r="X788" s="1703"/>
    </row>
    <row r="789" spans="15:24" x14ac:dyDescent="0.55000000000000004">
      <c r="O789" s="1703"/>
      <c r="V789" s="1703"/>
      <c r="X789" s="1703"/>
    </row>
    <row r="790" spans="15:24" x14ac:dyDescent="0.55000000000000004">
      <c r="O790" s="1703"/>
      <c r="V790" s="1703"/>
      <c r="X790" s="1703"/>
    </row>
    <row r="791" spans="15:24" x14ac:dyDescent="0.55000000000000004">
      <c r="O791" s="1703"/>
      <c r="V791" s="1703"/>
      <c r="X791" s="1703"/>
    </row>
    <row r="792" spans="15:24" x14ac:dyDescent="0.55000000000000004">
      <c r="O792" s="1703"/>
      <c r="V792" s="1703"/>
      <c r="X792" s="1703"/>
    </row>
    <row r="793" spans="15:24" x14ac:dyDescent="0.55000000000000004">
      <c r="O793" s="1703"/>
      <c r="V793" s="1703"/>
      <c r="X793" s="1703"/>
    </row>
    <row r="794" spans="15:24" x14ac:dyDescent="0.55000000000000004">
      <c r="O794" s="1703"/>
      <c r="V794" s="1703"/>
      <c r="X794" s="1703"/>
    </row>
    <row r="795" spans="15:24" x14ac:dyDescent="0.55000000000000004">
      <c r="O795" s="1703"/>
      <c r="V795" s="1703"/>
      <c r="X795" s="1703"/>
    </row>
    <row r="796" spans="15:24" x14ac:dyDescent="0.55000000000000004">
      <c r="O796" s="1703"/>
      <c r="V796" s="1703"/>
      <c r="X796" s="1703"/>
    </row>
    <row r="797" spans="15:24" x14ac:dyDescent="0.55000000000000004">
      <c r="O797" s="1703"/>
      <c r="V797" s="1703"/>
      <c r="X797" s="1703"/>
    </row>
    <row r="798" spans="15:24" x14ac:dyDescent="0.55000000000000004">
      <c r="O798" s="1703"/>
      <c r="V798" s="1703"/>
      <c r="X798" s="1703"/>
    </row>
    <row r="799" spans="15:24" x14ac:dyDescent="0.55000000000000004">
      <c r="O799" s="1703"/>
      <c r="V799" s="1703"/>
      <c r="X799" s="1703"/>
    </row>
    <row r="800" spans="15:24" x14ac:dyDescent="0.55000000000000004">
      <c r="O800" s="1703"/>
      <c r="V800" s="1703"/>
      <c r="X800" s="1703"/>
    </row>
    <row r="801" spans="15:24" x14ac:dyDescent="0.55000000000000004">
      <c r="O801" s="1703"/>
      <c r="V801" s="1703"/>
      <c r="X801" s="1703"/>
    </row>
    <row r="802" spans="15:24" x14ac:dyDescent="0.55000000000000004">
      <c r="O802" s="1703"/>
      <c r="V802" s="1703"/>
      <c r="X802" s="1703"/>
    </row>
    <row r="803" spans="15:24" x14ac:dyDescent="0.55000000000000004">
      <c r="O803" s="1703"/>
      <c r="V803" s="1703"/>
      <c r="X803" s="1703"/>
    </row>
    <row r="804" spans="15:24" x14ac:dyDescent="0.55000000000000004">
      <c r="O804" s="1703"/>
      <c r="V804" s="1703"/>
      <c r="X804" s="1703"/>
    </row>
    <row r="805" spans="15:24" x14ac:dyDescent="0.55000000000000004">
      <c r="O805" s="1703"/>
      <c r="V805" s="1703"/>
      <c r="X805" s="1703"/>
    </row>
    <row r="806" spans="15:24" x14ac:dyDescent="0.55000000000000004">
      <c r="O806" s="1703"/>
      <c r="V806" s="1703"/>
      <c r="X806" s="1703"/>
    </row>
    <row r="807" spans="15:24" x14ac:dyDescent="0.55000000000000004">
      <c r="O807" s="1703"/>
      <c r="V807" s="1703"/>
      <c r="X807" s="1703"/>
    </row>
    <row r="808" spans="15:24" x14ac:dyDescent="0.55000000000000004">
      <c r="O808" s="1703"/>
      <c r="V808" s="1703"/>
      <c r="X808" s="1703"/>
    </row>
    <row r="809" spans="15:24" x14ac:dyDescent="0.55000000000000004">
      <c r="O809" s="1703"/>
      <c r="V809" s="1703"/>
      <c r="X809" s="1703"/>
    </row>
    <row r="810" spans="15:24" x14ac:dyDescent="0.55000000000000004">
      <c r="O810" s="1703"/>
      <c r="V810" s="1703"/>
      <c r="X810" s="1703"/>
    </row>
    <row r="811" spans="15:24" x14ac:dyDescent="0.55000000000000004">
      <c r="O811" s="1703"/>
      <c r="V811" s="1703"/>
      <c r="X811" s="1703"/>
    </row>
    <row r="812" spans="15:24" x14ac:dyDescent="0.55000000000000004">
      <c r="O812" s="1703"/>
      <c r="V812" s="1703"/>
      <c r="X812" s="1703"/>
    </row>
    <row r="813" spans="15:24" x14ac:dyDescent="0.55000000000000004">
      <c r="O813" s="1703"/>
      <c r="V813" s="1703"/>
      <c r="X813" s="1703"/>
    </row>
    <row r="814" spans="15:24" x14ac:dyDescent="0.55000000000000004">
      <c r="O814" s="1703"/>
      <c r="V814" s="1703"/>
      <c r="X814" s="1703"/>
    </row>
    <row r="815" spans="15:24" x14ac:dyDescent="0.55000000000000004">
      <c r="O815" s="1703"/>
      <c r="V815" s="1703"/>
      <c r="X815" s="1703"/>
    </row>
    <row r="816" spans="15:24" x14ac:dyDescent="0.55000000000000004">
      <c r="O816" s="1703"/>
      <c r="V816" s="1703"/>
      <c r="X816" s="1703"/>
    </row>
    <row r="817" spans="15:24" x14ac:dyDescent="0.55000000000000004">
      <c r="O817" s="1703"/>
      <c r="V817" s="1703"/>
      <c r="X817" s="1703"/>
    </row>
    <row r="818" spans="15:24" x14ac:dyDescent="0.55000000000000004">
      <c r="O818" s="1703"/>
      <c r="V818" s="1703"/>
      <c r="X818" s="1703"/>
    </row>
    <row r="819" spans="15:24" x14ac:dyDescent="0.55000000000000004">
      <c r="O819" s="1703"/>
      <c r="V819" s="1703"/>
      <c r="X819" s="1703"/>
    </row>
    <row r="820" spans="15:24" x14ac:dyDescent="0.55000000000000004">
      <c r="O820" s="1703"/>
      <c r="V820" s="1703"/>
      <c r="X820" s="1703"/>
    </row>
    <row r="821" spans="15:24" x14ac:dyDescent="0.55000000000000004">
      <c r="O821" s="1703"/>
      <c r="V821" s="1703"/>
      <c r="X821" s="1703"/>
    </row>
    <row r="822" spans="15:24" x14ac:dyDescent="0.55000000000000004">
      <c r="O822" s="1703"/>
      <c r="V822" s="1703"/>
      <c r="X822" s="1703"/>
    </row>
    <row r="823" spans="15:24" x14ac:dyDescent="0.55000000000000004">
      <c r="O823" s="1703"/>
      <c r="V823" s="1703"/>
      <c r="X823" s="1703"/>
    </row>
    <row r="824" spans="15:24" x14ac:dyDescent="0.55000000000000004">
      <c r="O824" s="1703"/>
      <c r="V824" s="1703"/>
      <c r="X824" s="1703"/>
    </row>
    <row r="825" spans="15:24" x14ac:dyDescent="0.55000000000000004">
      <c r="O825" s="1703"/>
      <c r="V825" s="1703"/>
      <c r="X825" s="1703"/>
    </row>
    <row r="826" spans="15:24" x14ac:dyDescent="0.55000000000000004">
      <c r="O826" s="1703"/>
      <c r="V826" s="1703"/>
      <c r="X826" s="1703"/>
    </row>
    <row r="827" spans="15:24" x14ac:dyDescent="0.55000000000000004">
      <c r="O827" s="1703"/>
      <c r="V827" s="1703"/>
      <c r="X827" s="1703"/>
    </row>
    <row r="828" spans="15:24" x14ac:dyDescent="0.55000000000000004">
      <c r="O828" s="1703"/>
      <c r="V828" s="1703"/>
      <c r="X828" s="1703"/>
    </row>
    <row r="829" spans="15:24" x14ac:dyDescent="0.55000000000000004">
      <c r="O829" s="1703"/>
      <c r="V829" s="1703"/>
      <c r="X829" s="1703"/>
    </row>
    <row r="830" spans="15:24" x14ac:dyDescent="0.55000000000000004">
      <c r="O830" s="1703"/>
      <c r="V830" s="1703"/>
      <c r="X830" s="1703"/>
    </row>
    <row r="831" spans="15:24" x14ac:dyDescent="0.55000000000000004">
      <c r="O831" s="1703"/>
      <c r="V831" s="1703"/>
      <c r="X831" s="1703"/>
    </row>
    <row r="832" spans="15:24" x14ac:dyDescent="0.55000000000000004">
      <c r="O832" s="1703"/>
      <c r="V832" s="1703"/>
      <c r="X832" s="1703"/>
    </row>
    <row r="833" spans="15:24" x14ac:dyDescent="0.55000000000000004">
      <c r="O833" s="1703"/>
      <c r="V833" s="1703"/>
      <c r="X833" s="1703"/>
    </row>
    <row r="834" spans="15:24" x14ac:dyDescent="0.55000000000000004">
      <c r="O834" s="1703"/>
      <c r="V834" s="1703"/>
      <c r="X834" s="1703"/>
    </row>
    <row r="835" spans="15:24" x14ac:dyDescent="0.55000000000000004">
      <c r="O835" s="1703"/>
      <c r="V835" s="1703"/>
      <c r="X835" s="1703"/>
    </row>
    <row r="836" spans="15:24" x14ac:dyDescent="0.55000000000000004">
      <c r="O836" s="1703"/>
      <c r="V836" s="1703"/>
      <c r="X836" s="1703"/>
    </row>
    <row r="837" spans="15:24" x14ac:dyDescent="0.55000000000000004">
      <c r="O837" s="1703"/>
      <c r="V837" s="1703"/>
      <c r="X837" s="1703"/>
    </row>
    <row r="838" spans="15:24" x14ac:dyDescent="0.55000000000000004">
      <c r="O838" s="1703"/>
      <c r="V838" s="1703"/>
      <c r="X838" s="1703"/>
    </row>
    <row r="839" spans="15:24" x14ac:dyDescent="0.55000000000000004">
      <c r="O839" s="1703"/>
      <c r="V839" s="1703"/>
      <c r="X839" s="1703"/>
    </row>
    <row r="840" spans="15:24" x14ac:dyDescent="0.55000000000000004">
      <c r="O840" s="1703"/>
      <c r="V840" s="1703"/>
      <c r="X840" s="1703"/>
    </row>
    <row r="841" spans="15:24" x14ac:dyDescent="0.55000000000000004">
      <c r="O841" s="1703"/>
      <c r="V841" s="1703"/>
      <c r="X841" s="1703"/>
    </row>
    <row r="842" spans="15:24" x14ac:dyDescent="0.55000000000000004">
      <c r="O842" s="1703"/>
      <c r="V842" s="1703"/>
      <c r="X842" s="1703"/>
    </row>
    <row r="843" spans="15:24" x14ac:dyDescent="0.55000000000000004">
      <c r="O843" s="1703"/>
      <c r="V843" s="1703"/>
      <c r="X843" s="1703"/>
    </row>
    <row r="844" spans="15:24" x14ac:dyDescent="0.55000000000000004">
      <c r="O844" s="1703"/>
      <c r="V844" s="1703"/>
      <c r="X844" s="1703"/>
    </row>
    <row r="845" spans="15:24" x14ac:dyDescent="0.55000000000000004">
      <c r="O845" s="1703"/>
      <c r="V845" s="1703"/>
      <c r="X845" s="1703"/>
    </row>
    <row r="846" spans="15:24" x14ac:dyDescent="0.55000000000000004">
      <c r="O846" s="1703"/>
      <c r="V846" s="1703"/>
      <c r="X846" s="1703"/>
    </row>
    <row r="847" spans="15:24" x14ac:dyDescent="0.55000000000000004">
      <c r="O847" s="1703"/>
      <c r="V847" s="1703"/>
      <c r="X847" s="1703"/>
    </row>
    <row r="848" spans="15:24" x14ac:dyDescent="0.55000000000000004">
      <c r="O848" s="1703"/>
      <c r="V848" s="1703"/>
      <c r="X848" s="1703"/>
    </row>
    <row r="849" spans="15:24" x14ac:dyDescent="0.55000000000000004">
      <c r="O849" s="1703"/>
      <c r="V849" s="1703"/>
      <c r="X849" s="1703"/>
    </row>
    <row r="850" spans="15:24" x14ac:dyDescent="0.55000000000000004">
      <c r="O850" s="1703"/>
      <c r="V850" s="1703"/>
      <c r="X850" s="1703"/>
    </row>
    <row r="851" spans="15:24" x14ac:dyDescent="0.55000000000000004">
      <c r="O851" s="1703"/>
      <c r="V851" s="1703"/>
      <c r="X851" s="1703"/>
    </row>
    <row r="852" spans="15:24" x14ac:dyDescent="0.55000000000000004">
      <c r="O852" s="1703"/>
      <c r="V852" s="1703"/>
      <c r="X852" s="1703"/>
    </row>
    <row r="853" spans="15:24" x14ac:dyDescent="0.55000000000000004">
      <c r="O853" s="1703"/>
      <c r="V853" s="1703"/>
      <c r="X853" s="1703"/>
    </row>
    <row r="854" spans="15:24" x14ac:dyDescent="0.55000000000000004">
      <c r="O854" s="1703"/>
      <c r="V854" s="1703"/>
      <c r="X854" s="1703"/>
    </row>
    <row r="855" spans="15:24" x14ac:dyDescent="0.55000000000000004">
      <c r="O855" s="1703"/>
      <c r="V855" s="1703"/>
      <c r="X855" s="1703"/>
    </row>
    <row r="856" spans="15:24" x14ac:dyDescent="0.55000000000000004">
      <c r="O856" s="1703"/>
      <c r="V856" s="1703"/>
      <c r="X856" s="1703"/>
    </row>
    <row r="857" spans="15:24" x14ac:dyDescent="0.55000000000000004">
      <c r="O857" s="1703"/>
      <c r="V857" s="1703"/>
      <c r="X857" s="1703"/>
    </row>
    <row r="858" spans="15:24" x14ac:dyDescent="0.55000000000000004">
      <c r="O858" s="1703"/>
      <c r="V858" s="1703"/>
      <c r="X858" s="1703"/>
    </row>
    <row r="859" spans="15:24" x14ac:dyDescent="0.55000000000000004">
      <c r="O859" s="1703"/>
      <c r="V859" s="1703"/>
      <c r="X859" s="1703"/>
    </row>
    <row r="860" spans="15:24" x14ac:dyDescent="0.55000000000000004">
      <c r="O860" s="1703"/>
      <c r="V860" s="1703"/>
      <c r="X860" s="1703"/>
    </row>
    <row r="861" spans="15:24" x14ac:dyDescent="0.55000000000000004">
      <c r="O861" s="1703"/>
      <c r="V861" s="1703"/>
      <c r="X861" s="1703"/>
    </row>
    <row r="862" spans="15:24" x14ac:dyDescent="0.55000000000000004">
      <c r="O862" s="1703"/>
      <c r="V862" s="1703"/>
      <c r="X862" s="1703"/>
    </row>
    <row r="863" spans="15:24" x14ac:dyDescent="0.55000000000000004">
      <c r="O863" s="1703"/>
      <c r="V863" s="1703"/>
      <c r="X863" s="1703"/>
    </row>
    <row r="864" spans="15:24" x14ac:dyDescent="0.55000000000000004">
      <c r="O864" s="1703"/>
      <c r="V864" s="1703"/>
      <c r="X864" s="1703"/>
    </row>
    <row r="865" spans="15:24" x14ac:dyDescent="0.55000000000000004">
      <c r="O865" s="1703"/>
      <c r="V865" s="1703"/>
      <c r="X865" s="1703"/>
    </row>
    <row r="866" spans="15:24" x14ac:dyDescent="0.55000000000000004">
      <c r="O866" s="1703"/>
      <c r="V866" s="1703"/>
      <c r="X866" s="1703"/>
    </row>
    <row r="867" spans="15:24" x14ac:dyDescent="0.55000000000000004">
      <c r="O867" s="1703"/>
      <c r="V867" s="1703"/>
      <c r="X867" s="1703"/>
    </row>
    <row r="868" spans="15:24" x14ac:dyDescent="0.55000000000000004">
      <c r="O868" s="1703"/>
      <c r="V868" s="1703"/>
      <c r="X868" s="1703"/>
    </row>
    <row r="869" spans="15:24" x14ac:dyDescent="0.55000000000000004">
      <c r="O869" s="1703"/>
      <c r="V869" s="1703"/>
      <c r="X869" s="1703"/>
    </row>
    <row r="870" spans="15:24" x14ac:dyDescent="0.55000000000000004">
      <c r="O870" s="1703"/>
      <c r="V870" s="1703"/>
      <c r="X870" s="1703"/>
    </row>
    <row r="871" spans="15:24" x14ac:dyDescent="0.55000000000000004">
      <c r="O871" s="1703"/>
      <c r="V871" s="1703"/>
      <c r="X871" s="1703"/>
    </row>
    <row r="872" spans="15:24" x14ac:dyDescent="0.55000000000000004">
      <c r="O872" s="1703"/>
      <c r="V872" s="1703"/>
      <c r="X872" s="1703"/>
    </row>
    <row r="873" spans="15:24" x14ac:dyDescent="0.55000000000000004">
      <c r="O873" s="1703"/>
      <c r="V873" s="1703"/>
      <c r="X873" s="1703"/>
    </row>
    <row r="874" spans="15:24" x14ac:dyDescent="0.55000000000000004">
      <c r="O874" s="1703"/>
      <c r="V874" s="1703"/>
      <c r="X874" s="1703"/>
    </row>
    <row r="875" spans="15:24" x14ac:dyDescent="0.55000000000000004">
      <c r="O875" s="1703"/>
      <c r="V875" s="1703"/>
      <c r="X875" s="1703"/>
    </row>
    <row r="876" spans="15:24" x14ac:dyDescent="0.55000000000000004">
      <c r="O876" s="1703"/>
      <c r="V876" s="1703"/>
      <c r="X876" s="1703"/>
    </row>
    <row r="877" spans="15:24" x14ac:dyDescent="0.55000000000000004">
      <c r="O877" s="1703"/>
      <c r="V877" s="1703"/>
      <c r="X877" s="1703"/>
    </row>
    <row r="878" spans="15:24" x14ac:dyDescent="0.55000000000000004">
      <c r="O878" s="1703"/>
      <c r="V878" s="1703"/>
      <c r="X878" s="1703"/>
    </row>
    <row r="879" spans="15:24" x14ac:dyDescent="0.55000000000000004">
      <c r="O879" s="1703"/>
      <c r="V879" s="1703"/>
      <c r="X879" s="1703"/>
    </row>
    <row r="880" spans="15:24" x14ac:dyDescent="0.55000000000000004">
      <c r="O880" s="1703"/>
      <c r="V880" s="1703"/>
      <c r="X880" s="1703"/>
    </row>
    <row r="881" spans="15:24" x14ac:dyDescent="0.55000000000000004">
      <c r="O881" s="1703"/>
      <c r="V881" s="1703"/>
      <c r="X881" s="1703"/>
    </row>
    <row r="882" spans="15:24" x14ac:dyDescent="0.55000000000000004">
      <c r="O882" s="1703"/>
      <c r="V882" s="1703"/>
      <c r="X882" s="1703"/>
    </row>
    <row r="883" spans="15:24" x14ac:dyDescent="0.55000000000000004">
      <c r="O883" s="1703"/>
      <c r="V883" s="1703"/>
      <c r="X883" s="1703"/>
    </row>
    <row r="884" spans="15:24" x14ac:dyDescent="0.55000000000000004">
      <c r="O884" s="1703"/>
      <c r="V884" s="1703"/>
      <c r="X884" s="1703"/>
    </row>
    <row r="885" spans="15:24" x14ac:dyDescent="0.55000000000000004">
      <c r="O885" s="1703"/>
      <c r="V885" s="1703"/>
      <c r="X885" s="1703"/>
    </row>
    <row r="886" spans="15:24" x14ac:dyDescent="0.55000000000000004">
      <c r="O886" s="1703"/>
      <c r="V886" s="1703"/>
      <c r="X886" s="1703"/>
    </row>
    <row r="887" spans="15:24" x14ac:dyDescent="0.55000000000000004">
      <c r="O887" s="1703"/>
      <c r="V887" s="1703"/>
      <c r="X887" s="1703"/>
    </row>
    <row r="888" spans="15:24" x14ac:dyDescent="0.55000000000000004">
      <c r="O888" s="1703"/>
      <c r="V888" s="1703"/>
      <c r="X888" s="1703"/>
    </row>
    <row r="889" spans="15:24" x14ac:dyDescent="0.55000000000000004">
      <c r="O889" s="1703"/>
      <c r="V889" s="1703"/>
      <c r="X889" s="1703"/>
    </row>
    <row r="890" spans="15:24" x14ac:dyDescent="0.55000000000000004">
      <c r="O890" s="1703"/>
      <c r="V890" s="1703"/>
      <c r="X890" s="1703"/>
    </row>
    <row r="891" spans="15:24" x14ac:dyDescent="0.55000000000000004">
      <c r="O891" s="1703"/>
      <c r="V891" s="1703"/>
      <c r="X891" s="1703"/>
    </row>
    <row r="892" spans="15:24" x14ac:dyDescent="0.55000000000000004">
      <c r="O892" s="1703"/>
      <c r="V892" s="1703"/>
      <c r="X892" s="1703"/>
    </row>
    <row r="893" spans="15:24" x14ac:dyDescent="0.55000000000000004">
      <c r="O893" s="1703"/>
      <c r="V893" s="1703"/>
      <c r="X893" s="1703"/>
    </row>
    <row r="894" spans="15:24" x14ac:dyDescent="0.55000000000000004">
      <c r="O894" s="1703"/>
      <c r="V894" s="1703"/>
      <c r="X894" s="1703"/>
    </row>
    <row r="895" spans="15:24" x14ac:dyDescent="0.55000000000000004">
      <c r="O895" s="1703"/>
      <c r="V895" s="1703"/>
      <c r="X895" s="1703"/>
    </row>
    <row r="896" spans="15:24" x14ac:dyDescent="0.55000000000000004">
      <c r="O896" s="1703"/>
      <c r="V896" s="1703"/>
      <c r="X896" s="1703"/>
    </row>
    <row r="897" spans="15:24" x14ac:dyDescent="0.55000000000000004">
      <c r="O897" s="1703"/>
      <c r="V897" s="1703"/>
      <c r="X897" s="1703"/>
    </row>
    <row r="898" spans="15:24" x14ac:dyDescent="0.55000000000000004">
      <c r="O898" s="1703"/>
      <c r="V898" s="1703"/>
      <c r="X898" s="1703"/>
    </row>
    <row r="899" spans="15:24" x14ac:dyDescent="0.55000000000000004">
      <c r="O899" s="1703"/>
      <c r="V899" s="1703"/>
      <c r="X899" s="1703"/>
    </row>
    <row r="900" spans="15:24" x14ac:dyDescent="0.55000000000000004">
      <c r="O900" s="1703"/>
      <c r="V900" s="1703"/>
      <c r="X900" s="1703"/>
    </row>
    <row r="901" spans="15:24" x14ac:dyDescent="0.55000000000000004">
      <c r="O901" s="1703"/>
      <c r="V901" s="1703"/>
      <c r="X901" s="1703"/>
    </row>
    <row r="902" spans="15:24" x14ac:dyDescent="0.55000000000000004">
      <c r="O902" s="1703"/>
      <c r="V902" s="1703"/>
      <c r="X902" s="1703"/>
    </row>
    <row r="903" spans="15:24" x14ac:dyDescent="0.55000000000000004">
      <c r="O903" s="1703"/>
      <c r="V903" s="1703"/>
      <c r="X903" s="1703"/>
    </row>
    <row r="904" spans="15:24" x14ac:dyDescent="0.55000000000000004">
      <c r="O904" s="1703"/>
      <c r="V904" s="1703"/>
      <c r="X904" s="1703"/>
    </row>
    <row r="905" spans="15:24" x14ac:dyDescent="0.55000000000000004">
      <c r="O905" s="1703"/>
      <c r="V905" s="1703"/>
      <c r="X905" s="1703"/>
    </row>
    <row r="906" spans="15:24" x14ac:dyDescent="0.55000000000000004">
      <c r="O906" s="1703"/>
      <c r="V906" s="1703"/>
      <c r="X906" s="1703"/>
    </row>
    <row r="907" spans="15:24" x14ac:dyDescent="0.55000000000000004">
      <c r="O907" s="1703"/>
      <c r="V907" s="1703"/>
      <c r="X907" s="1703"/>
    </row>
    <row r="908" spans="15:24" x14ac:dyDescent="0.55000000000000004">
      <c r="O908" s="1703"/>
      <c r="V908" s="1703"/>
      <c r="X908" s="1703"/>
    </row>
    <row r="909" spans="15:24" x14ac:dyDescent="0.55000000000000004">
      <c r="O909" s="1703"/>
      <c r="V909" s="1703"/>
      <c r="X909" s="1703"/>
    </row>
    <row r="910" spans="15:24" x14ac:dyDescent="0.55000000000000004">
      <c r="O910" s="1703"/>
      <c r="V910" s="1703"/>
      <c r="X910" s="1703"/>
    </row>
    <row r="911" spans="15:24" x14ac:dyDescent="0.55000000000000004">
      <c r="O911" s="1703"/>
      <c r="V911" s="1703"/>
      <c r="X911" s="1703"/>
    </row>
    <row r="912" spans="15:24" x14ac:dyDescent="0.55000000000000004">
      <c r="O912" s="1703"/>
      <c r="V912" s="1703"/>
      <c r="X912" s="1703"/>
    </row>
    <row r="913" spans="15:24" x14ac:dyDescent="0.55000000000000004">
      <c r="O913" s="1703"/>
      <c r="V913" s="1703"/>
      <c r="X913" s="1703"/>
    </row>
    <row r="914" spans="15:24" x14ac:dyDescent="0.55000000000000004">
      <c r="O914" s="1703"/>
      <c r="V914" s="1703"/>
      <c r="X914" s="1703"/>
    </row>
    <row r="915" spans="15:24" x14ac:dyDescent="0.55000000000000004">
      <c r="O915" s="1703"/>
      <c r="V915" s="1703"/>
      <c r="X915" s="1703"/>
    </row>
    <row r="916" spans="15:24" x14ac:dyDescent="0.55000000000000004">
      <c r="O916" s="1703"/>
      <c r="V916" s="1703"/>
      <c r="X916" s="1703"/>
    </row>
    <row r="917" spans="15:24" x14ac:dyDescent="0.55000000000000004">
      <c r="O917" s="1703"/>
      <c r="V917" s="1703"/>
      <c r="X917" s="1703"/>
    </row>
    <row r="918" spans="15:24" x14ac:dyDescent="0.55000000000000004">
      <c r="O918" s="1703"/>
      <c r="V918" s="1703"/>
      <c r="X918" s="1703"/>
    </row>
    <row r="919" spans="15:24" x14ac:dyDescent="0.55000000000000004">
      <c r="O919" s="1703"/>
      <c r="V919" s="1703"/>
      <c r="X919" s="1703"/>
    </row>
    <row r="920" spans="15:24" x14ac:dyDescent="0.55000000000000004">
      <c r="O920" s="1703"/>
      <c r="V920" s="1703"/>
      <c r="X920" s="1703"/>
    </row>
    <row r="921" spans="15:24" x14ac:dyDescent="0.55000000000000004">
      <c r="O921" s="1703"/>
      <c r="V921" s="1703"/>
      <c r="X921" s="1703"/>
    </row>
    <row r="922" spans="15:24" x14ac:dyDescent="0.55000000000000004">
      <c r="O922" s="1703"/>
      <c r="V922" s="1703"/>
      <c r="X922" s="1703"/>
    </row>
    <row r="923" spans="15:24" x14ac:dyDescent="0.55000000000000004">
      <c r="O923" s="1703"/>
      <c r="V923" s="1703"/>
      <c r="X923" s="1703"/>
    </row>
    <row r="924" spans="15:24" x14ac:dyDescent="0.55000000000000004">
      <c r="O924" s="1703"/>
      <c r="V924" s="1703"/>
      <c r="X924" s="1703"/>
    </row>
    <row r="925" spans="15:24" x14ac:dyDescent="0.55000000000000004">
      <c r="O925" s="1703"/>
      <c r="V925" s="1703"/>
      <c r="X925" s="1703"/>
    </row>
    <row r="926" spans="15:24" x14ac:dyDescent="0.55000000000000004">
      <c r="O926" s="1703"/>
      <c r="V926" s="1703"/>
      <c r="X926" s="1703"/>
    </row>
    <row r="927" spans="15:24" x14ac:dyDescent="0.55000000000000004">
      <c r="O927" s="1703"/>
      <c r="V927" s="1703"/>
      <c r="X927" s="1703"/>
    </row>
    <row r="928" spans="15:24" x14ac:dyDescent="0.55000000000000004">
      <c r="O928" s="1703"/>
      <c r="V928" s="1703"/>
      <c r="X928" s="1703"/>
    </row>
    <row r="929" spans="15:24" x14ac:dyDescent="0.55000000000000004">
      <c r="O929" s="1703"/>
      <c r="V929" s="1703"/>
      <c r="X929" s="1703"/>
    </row>
    <row r="930" spans="15:24" x14ac:dyDescent="0.55000000000000004">
      <c r="O930" s="1703"/>
      <c r="V930" s="1703"/>
      <c r="X930" s="1703"/>
    </row>
    <row r="931" spans="15:24" x14ac:dyDescent="0.55000000000000004">
      <c r="O931" s="1703"/>
      <c r="V931" s="1703"/>
      <c r="X931" s="1703"/>
    </row>
    <row r="932" spans="15:24" x14ac:dyDescent="0.55000000000000004">
      <c r="O932" s="1703"/>
      <c r="V932" s="1703"/>
      <c r="X932" s="1703"/>
    </row>
    <row r="933" spans="15:24" x14ac:dyDescent="0.55000000000000004">
      <c r="O933" s="1703"/>
      <c r="V933" s="1703"/>
      <c r="X933" s="1703"/>
    </row>
    <row r="934" spans="15:24" x14ac:dyDescent="0.55000000000000004">
      <c r="O934" s="1703"/>
      <c r="V934" s="1703"/>
      <c r="X934" s="1703"/>
    </row>
    <row r="935" spans="15:24" x14ac:dyDescent="0.55000000000000004">
      <c r="O935" s="1703"/>
      <c r="V935" s="1703"/>
      <c r="X935" s="1703"/>
    </row>
    <row r="936" spans="15:24" x14ac:dyDescent="0.55000000000000004">
      <c r="O936" s="1703"/>
      <c r="V936" s="1703"/>
      <c r="X936" s="1703"/>
    </row>
    <row r="937" spans="15:24" x14ac:dyDescent="0.55000000000000004">
      <c r="O937" s="1703"/>
      <c r="V937" s="1703"/>
      <c r="X937" s="1703"/>
    </row>
    <row r="938" spans="15:24" x14ac:dyDescent="0.55000000000000004">
      <c r="O938" s="1703"/>
      <c r="V938" s="1703"/>
      <c r="X938" s="1703"/>
    </row>
    <row r="939" spans="15:24" x14ac:dyDescent="0.55000000000000004">
      <c r="O939" s="1703"/>
      <c r="V939" s="1703"/>
      <c r="X939" s="1703"/>
    </row>
    <row r="940" spans="15:24" x14ac:dyDescent="0.55000000000000004">
      <c r="O940" s="1703"/>
      <c r="V940" s="1703"/>
      <c r="X940" s="1703"/>
    </row>
    <row r="941" spans="15:24" x14ac:dyDescent="0.55000000000000004">
      <c r="O941" s="1703"/>
      <c r="V941" s="1703"/>
      <c r="X941" s="1703"/>
    </row>
    <row r="942" spans="15:24" x14ac:dyDescent="0.55000000000000004">
      <c r="O942" s="1703"/>
      <c r="V942" s="1703"/>
      <c r="X942" s="1703"/>
    </row>
    <row r="943" spans="15:24" x14ac:dyDescent="0.55000000000000004">
      <c r="O943" s="1703"/>
      <c r="V943" s="1703"/>
      <c r="X943" s="1703"/>
    </row>
    <row r="944" spans="15:24" x14ac:dyDescent="0.55000000000000004">
      <c r="O944" s="1703"/>
      <c r="V944" s="1703"/>
      <c r="X944" s="1703"/>
    </row>
    <row r="945" spans="15:24" x14ac:dyDescent="0.55000000000000004">
      <c r="O945" s="1703"/>
      <c r="V945" s="1703"/>
      <c r="X945" s="1703"/>
    </row>
    <row r="946" spans="15:24" x14ac:dyDescent="0.55000000000000004">
      <c r="O946" s="1703"/>
      <c r="V946" s="1703"/>
      <c r="X946" s="1703"/>
    </row>
    <row r="947" spans="15:24" x14ac:dyDescent="0.55000000000000004">
      <c r="O947" s="1703"/>
      <c r="V947" s="1703"/>
      <c r="X947" s="1703"/>
    </row>
    <row r="948" spans="15:24" x14ac:dyDescent="0.55000000000000004">
      <c r="O948" s="1703"/>
      <c r="V948" s="1703"/>
      <c r="X948" s="1703"/>
    </row>
    <row r="949" spans="15:24" x14ac:dyDescent="0.55000000000000004">
      <c r="O949" s="1703"/>
      <c r="V949" s="1703"/>
      <c r="X949" s="1703"/>
    </row>
    <row r="950" spans="15:24" x14ac:dyDescent="0.55000000000000004">
      <c r="O950" s="1703"/>
      <c r="V950" s="1703"/>
      <c r="X950" s="1703"/>
    </row>
    <row r="951" spans="15:24" x14ac:dyDescent="0.55000000000000004">
      <c r="O951" s="1703"/>
      <c r="V951" s="1703"/>
      <c r="X951" s="1703"/>
    </row>
    <row r="952" spans="15:24" x14ac:dyDescent="0.55000000000000004">
      <c r="O952" s="1703"/>
      <c r="V952" s="1703"/>
      <c r="X952" s="1703"/>
    </row>
    <row r="953" spans="15:24" x14ac:dyDescent="0.55000000000000004">
      <c r="O953" s="1703"/>
      <c r="V953" s="1703"/>
      <c r="X953" s="1703"/>
    </row>
    <row r="954" spans="15:24" x14ac:dyDescent="0.55000000000000004">
      <c r="O954" s="1703"/>
      <c r="V954" s="1703"/>
      <c r="X954" s="1703"/>
    </row>
    <row r="955" spans="15:24" x14ac:dyDescent="0.55000000000000004">
      <c r="O955" s="1703"/>
      <c r="V955" s="1703"/>
      <c r="X955" s="1703"/>
    </row>
    <row r="956" spans="15:24" x14ac:dyDescent="0.55000000000000004">
      <c r="O956" s="1703"/>
      <c r="V956" s="1703"/>
      <c r="X956" s="1703"/>
    </row>
    <row r="957" spans="15:24" x14ac:dyDescent="0.55000000000000004">
      <c r="O957" s="1703"/>
      <c r="V957" s="1703"/>
      <c r="X957" s="1703"/>
    </row>
    <row r="958" spans="15:24" x14ac:dyDescent="0.55000000000000004">
      <c r="O958" s="1703"/>
      <c r="V958" s="1703"/>
      <c r="X958" s="1703"/>
    </row>
    <row r="959" spans="15:24" x14ac:dyDescent="0.55000000000000004">
      <c r="O959" s="1703"/>
      <c r="V959" s="1703"/>
      <c r="X959" s="1703"/>
    </row>
    <row r="960" spans="15:24" x14ac:dyDescent="0.55000000000000004">
      <c r="O960" s="1703"/>
      <c r="V960" s="1703"/>
      <c r="X960" s="1703"/>
    </row>
    <row r="961" spans="15:24" x14ac:dyDescent="0.55000000000000004">
      <c r="O961" s="1703"/>
      <c r="V961" s="1703"/>
      <c r="X961" s="1703"/>
    </row>
    <row r="962" spans="15:24" x14ac:dyDescent="0.55000000000000004">
      <c r="O962" s="1703"/>
      <c r="V962" s="1703"/>
      <c r="X962" s="1703"/>
    </row>
    <row r="963" spans="15:24" x14ac:dyDescent="0.55000000000000004">
      <c r="O963" s="1703"/>
      <c r="V963" s="1703"/>
      <c r="X963" s="1703"/>
    </row>
    <row r="964" spans="15:24" x14ac:dyDescent="0.55000000000000004">
      <c r="O964" s="1703"/>
      <c r="V964" s="1703"/>
      <c r="X964" s="1703"/>
    </row>
    <row r="965" spans="15:24" x14ac:dyDescent="0.55000000000000004">
      <c r="O965" s="1703"/>
      <c r="V965" s="1703"/>
      <c r="X965" s="1703"/>
    </row>
    <row r="966" spans="15:24" x14ac:dyDescent="0.55000000000000004">
      <c r="O966" s="1703"/>
      <c r="V966" s="1703"/>
      <c r="X966" s="1703"/>
    </row>
    <row r="967" spans="15:24" x14ac:dyDescent="0.55000000000000004">
      <c r="O967" s="1703"/>
      <c r="V967" s="1703"/>
      <c r="X967" s="1703"/>
    </row>
    <row r="968" spans="15:24" x14ac:dyDescent="0.55000000000000004">
      <c r="O968" s="1703"/>
      <c r="V968" s="1703"/>
      <c r="X968" s="1703"/>
    </row>
    <row r="969" spans="15:24" x14ac:dyDescent="0.55000000000000004">
      <c r="O969" s="1703"/>
      <c r="V969" s="1703"/>
      <c r="X969" s="1703"/>
    </row>
    <row r="970" spans="15:24" x14ac:dyDescent="0.55000000000000004">
      <c r="O970" s="1703"/>
      <c r="V970" s="1703"/>
      <c r="X970" s="1703"/>
    </row>
    <row r="971" spans="15:24" x14ac:dyDescent="0.55000000000000004">
      <c r="O971" s="1703"/>
      <c r="V971" s="1703"/>
      <c r="X971" s="1703"/>
    </row>
    <row r="972" spans="15:24" x14ac:dyDescent="0.55000000000000004">
      <c r="O972" s="1703"/>
      <c r="V972" s="1703"/>
      <c r="X972" s="1703"/>
    </row>
    <row r="973" spans="15:24" x14ac:dyDescent="0.55000000000000004">
      <c r="O973" s="1703"/>
      <c r="V973" s="1703"/>
      <c r="X973" s="1703"/>
    </row>
    <row r="974" spans="15:24" x14ac:dyDescent="0.55000000000000004">
      <c r="O974" s="1703"/>
      <c r="V974" s="1703"/>
      <c r="X974" s="1703"/>
    </row>
    <row r="975" spans="15:24" x14ac:dyDescent="0.55000000000000004">
      <c r="O975" s="1703"/>
      <c r="V975" s="1703"/>
      <c r="X975" s="1703"/>
    </row>
    <row r="976" spans="15:24" x14ac:dyDescent="0.55000000000000004">
      <c r="O976" s="1703"/>
      <c r="V976" s="1703"/>
      <c r="X976" s="1703"/>
    </row>
    <row r="977" spans="15:24" x14ac:dyDescent="0.55000000000000004">
      <c r="O977" s="1703"/>
      <c r="V977" s="1703"/>
      <c r="X977" s="1703"/>
    </row>
    <row r="978" spans="15:24" x14ac:dyDescent="0.55000000000000004">
      <c r="O978" s="1703"/>
      <c r="V978" s="1703"/>
      <c r="X978" s="1703"/>
    </row>
    <row r="979" spans="15:24" x14ac:dyDescent="0.55000000000000004">
      <c r="O979" s="1703"/>
      <c r="V979" s="1703"/>
      <c r="X979" s="1703"/>
    </row>
    <row r="980" spans="15:24" x14ac:dyDescent="0.55000000000000004">
      <c r="O980" s="1703"/>
      <c r="V980" s="1703"/>
      <c r="X980" s="1703"/>
    </row>
    <row r="981" spans="15:24" x14ac:dyDescent="0.55000000000000004">
      <c r="O981" s="1703"/>
      <c r="V981" s="1703"/>
      <c r="X981" s="1703"/>
    </row>
    <row r="982" spans="15:24" x14ac:dyDescent="0.55000000000000004">
      <c r="O982" s="1703"/>
      <c r="V982" s="1703"/>
      <c r="X982" s="1703"/>
    </row>
    <row r="983" spans="15:24" x14ac:dyDescent="0.55000000000000004">
      <c r="O983" s="1703"/>
      <c r="V983" s="1703"/>
      <c r="X983" s="1703"/>
    </row>
    <row r="984" spans="15:24" x14ac:dyDescent="0.55000000000000004">
      <c r="O984" s="1703"/>
      <c r="V984" s="1703"/>
      <c r="X984" s="1703"/>
    </row>
    <row r="985" spans="15:24" x14ac:dyDescent="0.55000000000000004">
      <c r="O985" s="1703"/>
      <c r="V985" s="1703"/>
      <c r="X985" s="1703"/>
    </row>
    <row r="986" spans="15:24" x14ac:dyDescent="0.55000000000000004">
      <c r="O986" s="1703"/>
      <c r="V986" s="1703"/>
      <c r="X986" s="1703"/>
    </row>
    <row r="987" spans="15:24" x14ac:dyDescent="0.55000000000000004">
      <c r="O987" s="1703"/>
      <c r="V987" s="1703"/>
      <c r="X987" s="1703"/>
    </row>
    <row r="988" spans="15:24" x14ac:dyDescent="0.55000000000000004">
      <c r="O988" s="1703"/>
      <c r="V988" s="1703"/>
      <c r="X988" s="1703"/>
    </row>
    <row r="989" spans="15:24" x14ac:dyDescent="0.55000000000000004">
      <c r="O989" s="1703"/>
      <c r="V989" s="1703"/>
      <c r="X989" s="1703"/>
    </row>
    <row r="990" spans="15:24" x14ac:dyDescent="0.55000000000000004">
      <c r="O990" s="1703"/>
      <c r="V990" s="1703"/>
      <c r="X990" s="1703"/>
    </row>
    <row r="991" spans="15:24" x14ac:dyDescent="0.55000000000000004">
      <c r="O991" s="1703"/>
      <c r="V991" s="1703"/>
      <c r="X991" s="1703"/>
    </row>
    <row r="992" spans="15:24" x14ac:dyDescent="0.55000000000000004">
      <c r="O992" s="1703"/>
      <c r="V992" s="1703"/>
      <c r="X992" s="1703"/>
    </row>
    <row r="993" spans="15:24" x14ac:dyDescent="0.55000000000000004">
      <c r="O993" s="1703"/>
      <c r="V993" s="1703"/>
      <c r="X993" s="1703"/>
    </row>
    <row r="994" spans="15:24" x14ac:dyDescent="0.55000000000000004">
      <c r="O994" s="1703"/>
      <c r="V994" s="1703"/>
      <c r="X994" s="1703"/>
    </row>
    <row r="995" spans="15:24" x14ac:dyDescent="0.55000000000000004">
      <c r="O995" s="1703"/>
      <c r="V995" s="1703"/>
      <c r="X995" s="1703"/>
    </row>
    <row r="996" spans="15:24" x14ac:dyDescent="0.55000000000000004">
      <c r="O996" s="1703"/>
      <c r="V996" s="1703"/>
      <c r="X996" s="1703"/>
    </row>
    <row r="997" spans="15:24" x14ac:dyDescent="0.55000000000000004">
      <c r="O997" s="1703"/>
      <c r="V997" s="1703"/>
      <c r="X997" s="1703"/>
    </row>
    <row r="998" spans="15:24" x14ac:dyDescent="0.55000000000000004">
      <c r="O998" s="1703"/>
      <c r="V998" s="1703"/>
      <c r="X998" s="1703"/>
    </row>
    <row r="999" spans="15:24" x14ac:dyDescent="0.55000000000000004">
      <c r="O999" s="1703"/>
      <c r="V999" s="1703"/>
      <c r="X999" s="1703"/>
    </row>
    <row r="1000" spans="15:24" x14ac:dyDescent="0.55000000000000004">
      <c r="O1000" s="1703"/>
      <c r="V1000" s="1703"/>
      <c r="X1000" s="1703"/>
    </row>
    <row r="1001" spans="15:24" x14ac:dyDescent="0.55000000000000004">
      <c r="O1001" s="1703"/>
      <c r="V1001" s="1703"/>
      <c r="X1001" s="1703"/>
    </row>
    <row r="1002" spans="15:24" x14ac:dyDescent="0.55000000000000004">
      <c r="O1002" s="1703"/>
      <c r="V1002" s="1703"/>
      <c r="X1002" s="1703"/>
    </row>
    <row r="1003" spans="15:24" x14ac:dyDescent="0.55000000000000004">
      <c r="O1003" s="1703"/>
      <c r="V1003" s="1703"/>
      <c r="X1003" s="1703"/>
    </row>
    <row r="1004" spans="15:24" x14ac:dyDescent="0.55000000000000004">
      <c r="O1004" s="1703"/>
      <c r="V1004" s="1703"/>
      <c r="X1004" s="1703"/>
    </row>
    <row r="1005" spans="15:24" x14ac:dyDescent="0.55000000000000004">
      <c r="O1005" s="1703"/>
      <c r="V1005" s="1703"/>
      <c r="X1005" s="1703"/>
    </row>
    <row r="1006" spans="15:24" x14ac:dyDescent="0.55000000000000004">
      <c r="O1006" s="1703"/>
      <c r="V1006" s="1703"/>
      <c r="X1006" s="1703"/>
    </row>
    <row r="1007" spans="15:24" x14ac:dyDescent="0.55000000000000004">
      <c r="O1007" s="1703"/>
      <c r="V1007" s="1703"/>
      <c r="X1007" s="1703"/>
    </row>
    <row r="1008" spans="15:24" x14ac:dyDescent="0.55000000000000004">
      <c r="O1008" s="1703"/>
      <c r="V1008" s="1703"/>
      <c r="X1008" s="1703"/>
    </row>
    <row r="1009" spans="15:24" x14ac:dyDescent="0.55000000000000004">
      <c r="O1009" s="1703"/>
      <c r="V1009" s="1703"/>
      <c r="X1009" s="1703"/>
    </row>
    <row r="1010" spans="15:24" x14ac:dyDescent="0.55000000000000004">
      <c r="O1010" s="1703"/>
      <c r="V1010" s="1703"/>
      <c r="X1010" s="1703"/>
    </row>
    <row r="1011" spans="15:24" x14ac:dyDescent="0.55000000000000004">
      <c r="O1011" s="1703"/>
      <c r="V1011" s="1703"/>
      <c r="X1011" s="1703"/>
    </row>
    <row r="1012" spans="15:24" x14ac:dyDescent="0.55000000000000004">
      <c r="O1012" s="1703"/>
      <c r="V1012" s="1703"/>
      <c r="X1012" s="1703"/>
    </row>
    <row r="1013" spans="15:24" x14ac:dyDescent="0.55000000000000004">
      <c r="O1013" s="1703"/>
      <c r="V1013" s="1703"/>
      <c r="X1013" s="1703"/>
    </row>
    <row r="1014" spans="15:24" x14ac:dyDescent="0.55000000000000004">
      <c r="O1014" s="1703"/>
      <c r="V1014" s="1703"/>
      <c r="X1014" s="1703"/>
    </row>
    <row r="1015" spans="15:24" x14ac:dyDescent="0.55000000000000004">
      <c r="O1015" s="1703"/>
      <c r="V1015" s="1703"/>
      <c r="X1015" s="1703"/>
    </row>
    <row r="1016" spans="15:24" x14ac:dyDescent="0.55000000000000004">
      <c r="O1016" s="1703"/>
      <c r="V1016" s="1703"/>
      <c r="X1016" s="1703"/>
    </row>
    <row r="1017" spans="15:24" x14ac:dyDescent="0.55000000000000004">
      <c r="O1017" s="1703"/>
      <c r="V1017" s="1703"/>
      <c r="X1017" s="1703"/>
    </row>
    <row r="1018" spans="15:24" x14ac:dyDescent="0.55000000000000004">
      <c r="O1018" s="1703"/>
      <c r="V1018" s="1703"/>
      <c r="X1018" s="1703"/>
    </row>
    <row r="1019" spans="15:24" x14ac:dyDescent="0.55000000000000004">
      <c r="O1019" s="1703"/>
      <c r="V1019" s="1703"/>
      <c r="X1019" s="1703"/>
    </row>
    <row r="1020" spans="15:24" x14ac:dyDescent="0.55000000000000004">
      <c r="O1020" s="1703"/>
      <c r="V1020" s="1703"/>
      <c r="X1020" s="1703"/>
    </row>
    <row r="1021" spans="15:24" x14ac:dyDescent="0.55000000000000004">
      <c r="O1021" s="1703"/>
      <c r="V1021" s="1703"/>
      <c r="X1021" s="1703"/>
    </row>
    <row r="1022" spans="15:24" x14ac:dyDescent="0.55000000000000004">
      <c r="O1022" s="1703"/>
      <c r="V1022" s="1703"/>
      <c r="X1022" s="1703"/>
    </row>
    <row r="1023" spans="15:24" x14ac:dyDescent="0.55000000000000004">
      <c r="O1023" s="1703"/>
      <c r="V1023" s="1703"/>
      <c r="X1023" s="1703"/>
    </row>
    <row r="1024" spans="15:24" x14ac:dyDescent="0.55000000000000004">
      <c r="O1024" s="1703"/>
      <c r="V1024" s="1703"/>
      <c r="X1024" s="1703"/>
    </row>
    <row r="1025" spans="15:24" x14ac:dyDescent="0.55000000000000004">
      <c r="O1025" s="1703"/>
      <c r="V1025" s="1703"/>
      <c r="X1025" s="1703"/>
    </row>
    <row r="1026" spans="15:24" x14ac:dyDescent="0.55000000000000004">
      <c r="O1026" s="1703"/>
      <c r="V1026" s="1703"/>
      <c r="X1026" s="1703"/>
    </row>
    <row r="1027" spans="15:24" x14ac:dyDescent="0.55000000000000004">
      <c r="O1027" s="1703"/>
      <c r="V1027" s="1703"/>
      <c r="X1027" s="1703"/>
    </row>
    <row r="1028" spans="15:24" x14ac:dyDescent="0.55000000000000004">
      <c r="O1028" s="1703"/>
      <c r="V1028" s="1703"/>
      <c r="X1028" s="1703"/>
    </row>
    <row r="1029" spans="15:24" x14ac:dyDescent="0.55000000000000004">
      <c r="O1029" s="1703"/>
      <c r="V1029" s="1703"/>
      <c r="X1029" s="1703"/>
    </row>
    <row r="1030" spans="15:24" x14ac:dyDescent="0.55000000000000004">
      <c r="O1030" s="1703"/>
      <c r="V1030" s="1703"/>
      <c r="X1030" s="1703"/>
    </row>
    <row r="1031" spans="15:24" x14ac:dyDescent="0.55000000000000004">
      <c r="O1031" s="1703"/>
      <c r="V1031" s="1703"/>
      <c r="X1031" s="1703"/>
    </row>
    <row r="1032" spans="15:24" x14ac:dyDescent="0.55000000000000004">
      <c r="O1032" s="1703"/>
      <c r="V1032" s="1703"/>
      <c r="X1032" s="1703"/>
    </row>
    <row r="1033" spans="15:24" x14ac:dyDescent="0.55000000000000004">
      <c r="O1033" s="1703"/>
      <c r="V1033" s="1703"/>
      <c r="X1033" s="1703"/>
    </row>
    <row r="1034" spans="15:24" x14ac:dyDescent="0.55000000000000004">
      <c r="O1034" s="1703"/>
      <c r="V1034" s="1703"/>
      <c r="X1034" s="1703"/>
    </row>
    <row r="1035" spans="15:24" x14ac:dyDescent="0.55000000000000004">
      <c r="O1035" s="1703"/>
      <c r="V1035" s="1703"/>
      <c r="X1035" s="1703"/>
    </row>
    <row r="1036" spans="15:24" x14ac:dyDescent="0.55000000000000004">
      <c r="O1036" s="1703"/>
      <c r="V1036" s="1703"/>
      <c r="X1036" s="1703"/>
    </row>
    <row r="1037" spans="15:24" x14ac:dyDescent="0.55000000000000004">
      <c r="O1037" s="1703"/>
      <c r="V1037" s="1703"/>
      <c r="X1037" s="1703"/>
    </row>
    <row r="1038" spans="15:24" x14ac:dyDescent="0.55000000000000004">
      <c r="O1038" s="1703"/>
      <c r="V1038" s="1703"/>
      <c r="X1038" s="1703"/>
    </row>
    <row r="1039" spans="15:24" x14ac:dyDescent="0.55000000000000004">
      <c r="O1039" s="1703"/>
      <c r="V1039" s="1703"/>
      <c r="X1039" s="1703"/>
    </row>
    <row r="1040" spans="15:24" x14ac:dyDescent="0.55000000000000004">
      <c r="O1040" s="1703"/>
      <c r="V1040" s="1703"/>
      <c r="X1040" s="1703"/>
    </row>
    <row r="1041" spans="15:24" x14ac:dyDescent="0.55000000000000004">
      <c r="O1041" s="1703"/>
      <c r="V1041" s="1703"/>
      <c r="X1041" s="1703"/>
    </row>
    <row r="1042" spans="15:24" x14ac:dyDescent="0.55000000000000004">
      <c r="O1042" s="1703"/>
      <c r="V1042" s="1703"/>
      <c r="X1042" s="1703"/>
    </row>
    <row r="1043" spans="15:24" x14ac:dyDescent="0.55000000000000004">
      <c r="O1043" s="1703"/>
      <c r="V1043" s="1703"/>
      <c r="X1043" s="1703"/>
    </row>
    <row r="1044" spans="15:24" x14ac:dyDescent="0.55000000000000004">
      <c r="O1044" s="1703"/>
      <c r="V1044" s="1703"/>
      <c r="X1044" s="1703"/>
    </row>
    <row r="1045" spans="15:24" x14ac:dyDescent="0.55000000000000004">
      <c r="O1045" s="1703"/>
      <c r="V1045" s="1703"/>
      <c r="X1045" s="1703"/>
    </row>
    <row r="1046" spans="15:24" x14ac:dyDescent="0.55000000000000004">
      <c r="O1046" s="1703"/>
      <c r="V1046" s="1703"/>
      <c r="X1046" s="1703"/>
    </row>
    <row r="1047" spans="15:24" x14ac:dyDescent="0.55000000000000004">
      <c r="O1047" s="1703"/>
      <c r="V1047" s="1703"/>
      <c r="X1047" s="1703"/>
    </row>
    <row r="1048" spans="15:24" x14ac:dyDescent="0.55000000000000004">
      <c r="O1048" s="1703"/>
      <c r="V1048" s="1703"/>
      <c r="X1048" s="1703"/>
    </row>
    <row r="1049" spans="15:24" x14ac:dyDescent="0.55000000000000004">
      <c r="O1049" s="1703"/>
      <c r="V1049" s="1703"/>
      <c r="X1049" s="1703"/>
    </row>
    <row r="1050" spans="15:24" x14ac:dyDescent="0.55000000000000004">
      <c r="O1050" s="1703"/>
      <c r="V1050" s="1703"/>
      <c r="X1050" s="1703"/>
    </row>
    <row r="1051" spans="15:24" x14ac:dyDescent="0.55000000000000004">
      <c r="O1051" s="1703"/>
      <c r="V1051" s="1703"/>
      <c r="X1051" s="1703"/>
    </row>
    <row r="1052" spans="15:24" x14ac:dyDescent="0.55000000000000004">
      <c r="O1052" s="1703"/>
      <c r="V1052" s="1703"/>
      <c r="X1052" s="1703"/>
    </row>
    <row r="1053" spans="15:24" x14ac:dyDescent="0.55000000000000004">
      <c r="O1053" s="1703"/>
      <c r="V1053" s="1703"/>
      <c r="X1053" s="1703"/>
    </row>
    <row r="1054" spans="15:24" x14ac:dyDescent="0.55000000000000004">
      <c r="O1054" s="1703"/>
      <c r="V1054" s="1703"/>
      <c r="X1054" s="1703"/>
    </row>
    <row r="1055" spans="15:24" x14ac:dyDescent="0.55000000000000004">
      <c r="O1055" s="1703"/>
      <c r="V1055" s="1703"/>
      <c r="X1055" s="1703"/>
    </row>
    <row r="1056" spans="15:24" x14ac:dyDescent="0.55000000000000004">
      <c r="O1056" s="1703"/>
      <c r="V1056" s="1703"/>
      <c r="X1056" s="1703"/>
    </row>
    <row r="1057" spans="15:24" x14ac:dyDescent="0.55000000000000004">
      <c r="O1057" s="1703"/>
      <c r="V1057" s="1703"/>
      <c r="X1057" s="1703"/>
    </row>
    <row r="1058" spans="15:24" x14ac:dyDescent="0.55000000000000004">
      <c r="O1058" s="1703"/>
      <c r="V1058" s="1703"/>
      <c r="X1058" s="1703"/>
    </row>
    <row r="1059" spans="15:24" x14ac:dyDescent="0.55000000000000004">
      <c r="O1059" s="1703"/>
      <c r="V1059" s="1703"/>
      <c r="X1059" s="1703"/>
    </row>
    <row r="1060" spans="15:24" x14ac:dyDescent="0.55000000000000004">
      <c r="O1060" s="1703"/>
      <c r="V1060" s="1703"/>
      <c r="X1060" s="1703"/>
    </row>
    <row r="1061" spans="15:24" x14ac:dyDescent="0.55000000000000004">
      <c r="O1061" s="1703"/>
      <c r="V1061" s="1703"/>
      <c r="X1061" s="1703"/>
    </row>
    <row r="1062" spans="15:24" x14ac:dyDescent="0.55000000000000004">
      <c r="O1062" s="1703"/>
      <c r="V1062" s="1703"/>
      <c r="X1062" s="1703"/>
    </row>
    <row r="1063" spans="15:24" x14ac:dyDescent="0.55000000000000004">
      <c r="O1063" s="1703"/>
      <c r="V1063" s="1703"/>
      <c r="X1063" s="1703"/>
    </row>
    <row r="1064" spans="15:24" x14ac:dyDescent="0.55000000000000004">
      <c r="O1064" s="1703"/>
      <c r="V1064" s="1703"/>
      <c r="X1064" s="1703"/>
    </row>
    <row r="1065" spans="15:24" x14ac:dyDescent="0.55000000000000004">
      <c r="O1065" s="1703"/>
      <c r="V1065" s="1703"/>
      <c r="X1065" s="1703"/>
    </row>
    <row r="1066" spans="15:24" x14ac:dyDescent="0.55000000000000004">
      <c r="O1066" s="1703"/>
      <c r="V1066" s="1703"/>
      <c r="X1066" s="1703"/>
    </row>
    <row r="1067" spans="15:24" x14ac:dyDescent="0.55000000000000004">
      <c r="O1067" s="1703"/>
      <c r="V1067" s="1703"/>
      <c r="X1067" s="1703"/>
    </row>
    <row r="1068" spans="15:24" x14ac:dyDescent="0.55000000000000004">
      <c r="O1068" s="1703"/>
      <c r="V1068" s="1703"/>
      <c r="X1068" s="1703"/>
    </row>
    <row r="1069" spans="15:24" x14ac:dyDescent="0.55000000000000004">
      <c r="O1069" s="1703"/>
      <c r="V1069" s="1703"/>
      <c r="X1069" s="1703"/>
    </row>
    <row r="1070" spans="15:24" x14ac:dyDescent="0.55000000000000004">
      <c r="O1070" s="1703"/>
      <c r="V1070" s="1703"/>
      <c r="X1070" s="1703"/>
    </row>
    <row r="1071" spans="15:24" x14ac:dyDescent="0.55000000000000004">
      <c r="O1071" s="1703"/>
      <c r="V1071" s="1703"/>
      <c r="X1071" s="1703"/>
    </row>
    <row r="1072" spans="15:24" x14ac:dyDescent="0.55000000000000004">
      <c r="O1072" s="1703"/>
      <c r="V1072" s="1703"/>
      <c r="X1072" s="1703"/>
    </row>
    <row r="1073" spans="15:24" x14ac:dyDescent="0.55000000000000004">
      <c r="O1073" s="1703"/>
      <c r="V1073" s="1703"/>
      <c r="X1073" s="1703"/>
    </row>
    <row r="1074" spans="15:24" x14ac:dyDescent="0.55000000000000004">
      <c r="O1074" s="1703"/>
      <c r="V1074" s="1703"/>
      <c r="X1074" s="1703"/>
    </row>
    <row r="1075" spans="15:24" x14ac:dyDescent="0.55000000000000004">
      <c r="O1075" s="1703"/>
      <c r="V1075" s="1703"/>
      <c r="X1075" s="1703"/>
    </row>
    <row r="1076" spans="15:24" x14ac:dyDescent="0.55000000000000004">
      <c r="O1076" s="1703"/>
      <c r="V1076" s="1703"/>
      <c r="X1076" s="1703"/>
    </row>
    <row r="1077" spans="15:24" x14ac:dyDescent="0.55000000000000004">
      <c r="O1077" s="1703"/>
      <c r="V1077" s="1703"/>
      <c r="X1077" s="1703"/>
    </row>
    <row r="1078" spans="15:24" x14ac:dyDescent="0.55000000000000004">
      <c r="O1078" s="1703"/>
      <c r="V1078" s="1703"/>
      <c r="X1078" s="1703"/>
    </row>
    <row r="1079" spans="15:24" x14ac:dyDescent="0.55000000000000004">
      <c r="O1079" s="1703"/>
      <c r="V1079" s="1703"/>
      <c r="X1079" s="1703"/>
    </row>
    <row r="1080" spans="15:24" x14ac:dyDescent="0.55000000000000004">
      <c r="O1080" s="1703"/>
      <c r="V1080" s="1703"/>
      <c r="X1080" s="1703"/>
    </row>
    <row r="1081" spans="15:24" x14ac:dyDescent="0.55000000000000004">
      <c r="O1081" s="1703"/>
      <c r="V1081" s="1703"/>
      <c r="X1081" s="1703"/>
    </row>
    <row r="1082" spans="15:24" x14ac:dyDescent="0.55000000000000004">
      <c r="O1082" s="1703"/>
      <c r="V1082" s="1703"/>
      <c r="X1082" s="1703"/>
    </row>
    <row r="1083" spans="15:24" x14ac:dyDescent="0.55000000000000004">
      <c r="O1083" s="1703"/>
      <c r="V1083" s="1703"/>
      <c r="X1083" s="1703"/>
    </row>
    <row r="1084" spans="15:24" x14ac:dyDescent="0.55000000000000004">
      <c r="O1084" s="1703"/>
      <c r="V1084" s="1703"/>
      <c r="X1084" s="1703"/>
    </row>
    <row r="1085" spans="15:24" x14ac:dyDescent="0.55000000000000004">
      <c r="O1085" s="1703"/>
      <c r="V1085" s="1703"/>
      <c r="X1085" s="1703"/>
    </row>
    <row r="1086" spans="15:24" x14ac:dyDescent="0.55000000000000004">
      <c r="O1086" s="1703"/>
      <c r="V1086" s="1703"/>
      <c r="X1086" s="1703"/>
    </row>
    <row r="1087" spans="15:24" x14ac:dyDescent="0.55000000000000004">
      <c r="O1087" s="1703"/>
      <c r="V1087" s="1703"/>
      <c r="X1087" s="1703"/>
    </row>
    <row r="1088" spans="15:24" x14ac:dyDescent="0.55000000000000004">
      <c r="O1088" s="1703"/>
      <c r="V1088" s="1703"/>
      <c r="X1088" s="1703"/>
    </row>
    <row r="1089" spans="15:24" x14ac:dyDescent="0.55000000000000004">
      <c r="O1089" s="1703"/>
      <c r="V1089" s="1703"/>
      <c r="X1089" s="1703"/>
    </row>
    <row r="1090" spans="15:24" x14ac:dyDescent="0.55000000000000004">
      <c r="O1090" s="1703"/>
      <c r="V1090" s="1703"/>
      <c r="X1090" s="1703"/>
    </row>
    <row r="1091" spans="15:24" x14ac:dyDescent="0.55000000000000004">
      <c r="O1091" s="1703"/>
      <c r="V1091" s="1703"/>
      <c r="X1091" s="1703"/>
    </row>
    <row r="1092" spans="15:24" x14ac:dyDescent="0.55000000000000004">
      <c r="O1092" s="1703"/>
      <c r="V1092" s="1703"/>
      <c r="X1092" s="1703"/>
    </row>
    <row r="1093" spans="15:24" x14ac:dyDescent="0.55000000000000004">
      <c r="O1093" s="1703"/>
      <c r="V1093" s="1703"/>
      <c r="X1093" s="1703"/>
    </row>
    <row r="1094" spans="15:24" x14ac:dyDescent="0.55000000000000004">
      <c r="O1094" s="1703"/>
      <c r="V1094" s="1703"/>
      <c r="X1094" s="1703"/>
    </row>
    <row r="1095" spans="15:24" x14ac:dyDescent="0.55000000000000004">
      <c r="O1095" s="1703"/>
      <c r="V1095" s="1703"/>
      <c r="X1095" s="1703"/>
    </row>
    <row r="1096" spans="15:24" x14ac:dyDescent="0.55000000000000004">
      <c r="O1096" s="1703"/>
      <c r="V1096" s="1703"/>
      <c r="X1096" s="1703"/>
    </row>
    <row r="1097" spans="15:24" x14ac:dyDescent="0.55000000000000004">
      <c r="O1097" s="1703"/>
      <c r="V1097" s="1703"/>
      <c r="X1097" s="1703"/>
    </row>
    <row r="1098" spans="15:24" x14ac:dyDescent="0.55000000000000004">
      <c r="O1098" s="1703"/>
      <c r="V1098" s="1703"/>
      <c r="X1098" s="1703"/>
    </row>
    <row r="1099" spans="15:24" x14ac:dyDescent="0.55000000000000004">
      <c r="O1099" s="1703"/>
      <c r="V1099" s="1703"/>
      <c r="X1099" s="1703"/>
    </row>
    <row r="1100" spans="15:24" x14ac:dyDescent="0.55000000000000004">
      <c r="O1100" s="1703"/>
      <c r="V1100" s="1703"/>
      <c r="X1100" s="1703"/>
    </row>
    <row r="1101" spans="15:24" x14ac:dyDescent="0.55000000000000004">
      <c r="O1101" s="1703"/>
      <c r="V1101" s="1703"/>
      <c r="X1101" s="1703"/>
    </row>
    <row r="1102" spans="15:24" x14ac:dyDescent="0.55000000000000004">
      <c r="O1102" s="1703"/>
      <c r="V1102" s="1703"/>
      <c r="X1102" s="1703"/>
    </row>
    <row r="1103" spans="15:24" x14ac:dyDescent="0.55000000000000004">
      <c r="O1103" s="1703"/>
      <c r="V1103" s="1703"/>
      <c r="X1103" s="1703"/>
    </row>
    <row r="1104" spans="15:24" x14ac:dyDescent="0.55000000000000004">
      <c r="O1104" s="1703"/>
      <c r="V1104" s="1703"/>
      <c r="X1104" s="1703"/>
    </row>
    <row r="1105" spans="15:24" x14ac:dyDescent="0.55000000000000004">
      <c r="O1105" s="1703"/>
      <c r="V1105" s="1703"/>
      <c r="X1105" s="1703"/>
    </row>
    <row r="1106" spans="15:24" x14ac:dyDescent="0.55000000000000004">
      <c r="O1106" s="1703"/>
      <c r="V1106" s="1703"/>
      <c r="X1106" s="1703"/>
    </row>
    <row r="1107" spans="15:24" x14ac:dyDescent="0.55000000000000004">
      <c r="O1107" s="1703"/>
      <c r="V1107" s="1703"/>
      <c r="X1107" s="1703"/>
    </row>
    <row r="1108" spans="15:24" x14ac:dyDescent="0.55000000000000004">
      <c r="O1108" s="1703"/>
      <c r="V1108" s="1703"/>
      <c r="X1108" s="1703"/>
    </row>
    <row r="1109" spans="15:24" x14ac:dyDescent="0.55000000000000004">
      <c r="O1109" s="1703"/>
      <c r="V1109" s="1703"/>
      <c r="X1109" s="1703"/>
    </row>
    <row r="1110" spans="15:24" x14ac:dyDescent="0.55000000000000004">
      <c r="O1110" s="1703"/>
      <c r="V1110" s="1703"/>
      <c r="X1110" s="1703"/>
    </row>
    <row r="1111" spans="15:24" x14ac:dyDescent="0.55000000000000004">
      <c r="O1111" s="1703"/>
      <c r="V1111" s="1703"/>
      <c r="X1111" s="1703"/>
    </row>
    <row r="1112" spans="15:24" x14ac:dyDescent="0.55000000000000004">
      <c r="O1112" s="1703"/>
      <c r="V1112" s="1703"/>
      <c r="X1112" s="1703"/>
    </row>
    <row r="1113" spans="15:24" x14ac:dyDescent="0.55000000000000004">
      <c r="O1113" s="1703"/>
      <c r="V1113" s="1703"/>
      <c r="X1113" s="1703"/>
    </row>
    <row r="1114" spans="15:24" x14ac:dyDescent="0.55000000000000004">
      <c r="O1114" s="1703"/>
      <c r="V1114" s="1703"/>
      <c r="X1114" s="1703"/>
    </row>
    <row r="1115" spans="15:24" x14ac:dyDescent="0.55000000000000004">
      <c r="O1115" s="1703"/>
      <c r="V1115" s="1703"/>
      <c r="X1115" s="1703"/>
    </row>
    <row r="1116" spans="15:24" x14ac:dyDescent="0.55000000000000004">
      <c r="O1116" s="1703"/>
      <c r="V1116" s="1703"/>
      <c r="X1116" s="1703"/>
    </row>
    <row r="1117" spans="15:24" x14ac:dyDescent="0.55000000000000004">
      <c r="O1117" s="1703"/>
      <c r="V1117" s="1703"/>
      <c r="X1117" s="1703"/>
    </row>
    <row r="1118" spans="15:24" x14ac:dyDescent="0.55000000000000004">
      <c r="O1118" s="1703"/>
      <c r="V1118" s="1703"/>
      <c r="X1118" s="1703"/>
    </row>
    <row r="1119" spans="15:24" x14ac:dyDescent="0.55000000000000004">
      <c r="O1119" s="1703"/>
      <c r="V1119" s="1703"/>
      <c r="X1119" s="1703"/>
    </row>
    <row r="1120" spans="15:24" x14ac:dyDescent="0.55000000000000004">
      <c r="O1120" s="1703"/>
      <c r="V1120" s="1703"/>
      <c r="X1120" s="1703"/>
    </row>
    <row r="1121" spans="15:24" x14ac:dyDescent="0.55000000000000004">
      <c r="O1121" s="1703"/>
      <c r="V1121" s="1703"/>
      <c r="X1121" s="1703"/>
    </row>
    <row r="1122" spans="15:24" x14ac:dyDescent="0.55000000000000004">
      <c r="O1122" s="1703"/>
      <c r="V1122" s="1703"/>
      <c r="X1122" s="1703"/>
    </row>
    <row r="1123" spans="15:24" x14ac:dyDescent="0.55000000000000004">
      <c r="O1123" s="1703"/>
      <c r="V1123" s="1703"/>
      <c r="X1123" s="1703"/>
    </row>
    <row r="1124" spans="15:24" x14ac:dyDescent="0.55000000000000004">
      <c r="O1124" s="1703"/>
      <c r="V1124" s="1703"/>
      <c r="X1124" s="1703"/>
    </row>
    <row r="1125" spans="15:24" x14ac:dyDescent="0.55000000000000004">
      <c r="O1125" s="1703"/>
      <c r="V1125" s="1703"/>
      <c r="X1125" s="1703"/>
    </row>
    <row r="1126" spans="15:24" x14ac:dyDescent="0.55000000000000004">
      <c r="O1126" s="1703"/>
      <c r="V1126" s="1703"/>
      <c r="X1126" s="1703"/>
    </row>
    <row r="1127" spans="15:24" x14ac:dyDescent="0.55000000000000004">
      <c r="O1127" s="1703"/>
      <c r="V1127" s="1703"/>
      <c r="X1127" s="1703"/>
    </row>
    <row r="1128" spans="15:24" x14ac:dyDescent="0.55000000000000004">
      <c r="O1128" s="1703"/>
      <c r="V1128" s="1703"/>
      <c r="X1128" s="1703"/>
    </row>
    <row r="1129" spans="15:24" x14ac:dyDescent="0.55000000000000004">
      <c r="O1129" s="1703"/>
      <c r="V1129" s="1703"/>
      <c r="X1129" s="1703"/>
    </row>
    <row r="1130" spans="15:24" x14ac:dyDescent="0.55000000000000004">
      <c r="O1130" s="1703"/>
      <c r="V1130" s="1703"/>
      <c r="X1130" s="1703"/>
    </row>
    <row r="1131" spans="15:24" x14ac:dyDescent="0.55000000000000004">
      <c r="O1131" s="1703"/>
      <c r="V1131" s="1703"/>
      <c r="X1131" s="1703"/>
    </row>
    <row r="1132" spans="15:24" x14ac:dyDescent="0.55000000000000004">
      <c r="O1132" s="1703"/>
      <c r="V1132" s="1703"/>
      <c r="X1132" s="1703"/>
    </row>
    <row r="1133" spans="15:24" x14ac:dyDescent="0.55000000000000004">
      <c r="O1133" s="1703"/>
      <c r="V1133" s="1703"/>
      <c r="X1133" s="1703"/>
    </row>
    <row r="1134" spans="15:24" x14ac:dyDescent="0.55000000000000004">
      <c r="O1134" s="1703"/>
      <c r="V1134" s="1703"/>
      <c r="X1134" s="1703"/>
    </row>
    <row r="1135" spans="15:24" x14ac:dyDescent="0.55000000000000004">
      <c r="O1135" s="1703"/>
      <c r="V1135" s="1703"/>
      <c r="X1135" s="1703"/>
    </row>
    <row r="1136" spans="15:24" x14ac:dyDescent="0.55000000000000004">
      <c r="O1136" s="1703"/>
      <c r="V1136" s="1703"/>
      <c r="X1136" s="1703"/>
    </row>
    <row r="1137" spans="15:24" x14ac:dyDescent="0.55000000000000004">
      <c r="O1137" s="1703"/>
      <c r="V1137" s="1703"/>
      <c r="X1137" s="1703"/>
    </row>
    <row r="1138" spans="15:24" x14ac:dyDescent="0.55000000000000004">
      <c r="O1138" s="1703"/>
      <c r="V1138" s="1703"/>
      <c r="X1138" s="1703"/>
    </row>
    <row r="1139" spans="15:24" x14ac:dyDescent="0.55000000000000004">
      <c r="O1139" s="1703"/>
      <c r="V1139" s="1703"/>
      <c r="X1139" s="1703"/>
    </row>
    <row r="1140" spans="15:24" x14ac:dyDescent="0.55000000000000004">
      <c r="O1140" s="1703"/>
      <c r="V1140" s="1703"/>
      <c r="X1140" s="1703"/>
    </row>
    <row r="1141" spans="15:24" x14ac:dyDescent="0.55000000000000004">
      <c r="O1141" s="1703"/>
      <c r="V1141" s="1703"/>
      <c r="X1141" s="1703"/>
    </row>
    <row r="1142" spans="15:24" x14ac:dyDescent="0.55000000000000004">
      <c r="O1142" s="1703"/>
      <c r="V1142" s="1703"/>
      <c r="X1142" s="1703"/>
    </row>
    <row r="1143" spans="15:24" x14ac:dyDescent="0.55000000000000004">
      <c r="O1143" s="1703"/>
      <c r="V1143" s="1703"/>
      <c r="X1143" s="1703"/>
    </row>
    <row r="1144" spans="15:24" x14ac:dyDescent="0.55000000000000004">
      <c r="O1144" s="1703"/>
      <c r="V1144" s="1703"/>
      <c r="X1144" s="1703"/>
    </row>
    <row r="1145" spans="15:24" x14ac:dyDescent="0.55000000000000004">
      <c r="O1145" s="1703"/>
      <c r="V1145" s="1703"/>
      <c r="X1145" s="1703"/>
    </row>
    <row r="1146" spans="15:24" x14ac:dyDescent="0.55000000000000004">
      <c r="O1146" s="1703"/>
      <c r="V1146" s="1703"/>
      <c r="X1146" s="1703"/>
    </row>
    <row r="1147" spans="15:24" x14ac:dyDescent="0.55000000000000004">
      <c r="O1147" s="1703"/>
      <c r="V1147" s="1703"/>
      <c r="X1147" s="1703"/>
    </row>
    <row r="1148" spans="15:24" x14ac:dyDescent="0.55000000000000004">
      <c r="O1148" s="1703"/>
      <c r="V1148" s="1703"/>
      <c r="X1148" s="1703"/>
    </row>
    <row r="1149" spans="15:24" x14ac:dyDescent="0.55000000000000004">
      <c r="O1149" s="1703"/>
      <c r="V1149" s="1703"/>
      <c r="X1149" s="1703"/>
    </row>
    <row r="1150" spans="15:24" x14ac:dyDescent="0.55000000000000004">
      <c r="O1150" s="1703"/>
      <c r="V1150" s="1703"/>
      <c r="X1150" s="1703"/>
    </row>
    <row r="1151" spans="15:24" x14ac:dyDescent="0.55000000000000004">
      <c r="O1151" s="1703"/>
      <c r="V1151" s="1703"/>
      <c r="X1151" s="1703"/>
    </row>
    <row r="1152" spans="15:24" x14ac:dyDescent="0.55000000000000004">
      <c r="O1152" s="1703"/>
      <c r="V1152" s="1703"/>
      <c r="X1152" s="1703"/>
    </row>
    <row r="1153" spans="15:24" x14ac:dyDescent="0.55000000000000004">
      <c r="O1153" s="1703"/>
      <c r="V1153" s="1703"/>
      <c r="X1153" s="1703"/>
    </row>
    <row r="1154" spans="15:24" x14ac:dyDescent="0.55000000000000004">
      <c r="O1154" s="1703"/>
      <c r="V1154" s="1703"/>
      <c r="X1154" s="1703"/>
    </row>
    <row r="1155" spans="15:24" x14ac:dyDescent="0.55000000000000004">
      <c r="O1155" s="1703"/>
      <c r="V1155" s="1703"/>
      <c r="X1155" s="1703"/>
    </row>
    <row r="1156" spans="15:24" x14ac:dyDescent="0.55000000000000004">
      <c r="O1156" s="1703"/>
      <c r="V1156" s="1703"/>
      <c r="X1156" s="1703"/>
    </row>
    <row r="1157" spans="15:24" x14ac:dyDescent="0.55000000000000004">
      <c r="O1157" s="1703"/>
      <c r="V1157" s="1703"/>
      <c r="X1157" s="1703"/>
    </row>
    <row r="1158" spans="15:24" x14ac:dyDescent="0.55000000000000004">
      <c r="O1158" s="1703"/>
      <c r="V1158" s="1703"/>
      <c r="X1158" s="1703"/>
    </row>
    <row r="1159" spans="15:24" x14ac:dyDescent="0.55000000000000004">
      <c r="O1159" s="1703"/>
      <c r="V1159" s="1703"/>
      <c r="X1159" s="1703"/>
    </row>
    <row r="1160" spans="15:24" x14ac:dyDescent="0.55000000000000004">
      <c r="O1160" s="1703"/>
      <c r="V1160" s="1703"/>
      <c r="X1160" s="1703"/>
    </row>
    <row r="1161" spans="15:24" x14ac:dyDescent="0.55000000000000004">
      <c r="O1161" s="1703"/>
      <c r="V1161" s="1703"/>
      <c r="X1161" s="1703"/>
    </row>
    <row r="1162" spans="15:24" x14ac:dyDescent="0.55000000000000004">
      <c r="O1162" s="1703"/>
      <c r="V1162" s="1703"/>
      <c r="X1162" s="1703"/>
    </row>
    <row r="1163" spans="15:24" x14ac:dyDescent="0.55000000000000004">
      <c r="O1163" s="1703"/>
      <c r="V1163" s="1703"/>
      <c r="X1163" s="1703"/>
    </row>
    <row r="1164" spans="15:24" x14ac:dyDescent="0.55000000000000004">
      <c r="O1164" s="1703"/>
      <c r="V1164" s="1703"/>
      <c r="X1164" s="1703"/>
    </row>
    <row r="1165" spans="15:24" x14ac:dyDescent="0.55000000000000004">
      <c r="O1165" s="1703"/>
      <c r="V1165" s="1703"/>
      <c r="X1165" s="1703"/>
    </row>
    <row r="1166" spans="15:24" x14ac:dyDescent="0.55000000000000004">
      <c r="O1166" s="1703"/>
      <c r="V1166" s="1703"/>
      <c r="X1166" s="1703"/>
    </row>
    <row r="1167" spans="15:24" x14ac:dyDescent="0.55000000000000004">
      <c r="O1167" s="1703"/>
      <c r="V1167" s="1703"/>
      <c r="X1167" s="1703"/>
    </row>
    <row r="1168" spans="15:24" x14ac:dyDescent="0.55000000000000004">
      <c r="O1168" s="1703"/>
      <c r="V1168" s="1703"/>
      <c r="X1168" s="1703"/>
    </row>
    <row r="1169" spans="15:24" x14ac:dyDescent="0.55000000000000004">
      <c r="O1169" s="1703"/>
      <c r="V1169" s="1703"/>
      <c r="X1169" s="1703"/>
    </row>
    <row r="1170" spans="15:24" x14ac:dyDescent="0.55000000000000004">
      <c r="O1170" s="1703"/>
      <c r="V1170" s="1703"/>
      <c r="X1170" s="1703"/>
    </row>
    <row r="1171" spans="15:24" x14ac:dyDescent="0.55000000000000004">
      <c r="O1171" s="1703"/>
      <c r="V1171" s="1703"/>
      <c r="X1171" s="1703"/>
    </row>
    <row r="1172" spans="15:24" x14ac:dyDescent="0.55000000000000004">
      <c r="O1172" s="1703"/>
      <c r="V1172" s="1703"/>
      <c r="X1172" s="1703"/>
    </row>
    <row r="1173" spans="15:24" x14ac:dyDescent="0.55000000000000004">
      <c r="O1173" s="1703"/>
      <c r="V1173" s="1703"/>
      <c r="X1173" s="1703"/>
    </row>
    <row r="1174" spans="15:24" x14ac:dyDescent="0.55000000000000004">
      <c r="O1174" s="1703"/>
      <c r="V1174" s="1703"/>
      <c r="X1174" s="1703"/>
    </row>
    <row r="1175" spans="15:24" x14ac:dyDescent="0.55000000000000004">
      <c r="O1175" s="1703"/>
      <c r="V1175" s="1703"/>
      <c r="X1175" s="1703"/>
    </row>
    <row r="1176" spans="15:24" x14ac:dyDescent="0.55000000000000004">
      <c r="O1176" s="1703"/>
      <c r="V1176" s="1703"/>
      <c r="X1176" s="1703"/>
    </row>
    <row r="1177" spans="15:24" x14ac:dyDescent="0.55000000000000004">
      <c r="O1177" s="1703"/>
      <c r="V1177" s="1703"/>
      <c r="X1177" s="1703"/>
    </row>
    <row r="1178" spans="15:24" x14ac:dyDescent="0.55000000000000004">
      <c r="O1178" s="1703"/>
      <c r="V1178" s="1703"/>
      <c r="X1178" s="1703"/>
    </row>
    <row r="1179" spans="15:24" x14ac:dyDescent="0.55000000000000004">
      <c r="O1179" s="1703"/>
      <c r="V1179" s="1703"/>
      <c r="X1179" s="1703"/>
    </row>
    <row r="1180" spans="15:24" x14ac:dyDescent="0.55000000000000004">
      <c r="O1180" s="1703"/>
      <c r="V1180" s="1703"/>
      <c r="X1180" s="1703"/>
    </row>
    <row r="1181" spans="15:24" x14ac:dyDescent="0.55000000000000004">
      <c r="O1181" s="1703"/>
      <c r="V1181" s="1703"/>
      <c r="X1181" s="1703"/>
    </row>
    <row r="1182" spans="15:24" x14ac:dyDescent="0.55000000000000004">
      <c r="O1182" s="1703"/>
      <c r="V1182" s="1703"/>
      <c r="X1182" s="1703"/>
    </row>
    <row r="1183" spans="15:24" x14ac:dyDescent="0.55000000000000004">
      <c r="O1183" s="1703"/>
      <c r="V1183" s="1703"/>
      <c r="X1183" s="1703"/>
    </row>
    <row r="1184" spans="15:24" x14ac:dyDescent="0.55000000000000004">
      <c r="O1184" s="1703"/>
      <c r="V1184" s="1703"/>
      <c r="X1184" s="1703"/>
    </row>
    <row r="1185" spans="15:24" x14ac:dyDescent="0.55000000000000004">
      <c r="O1185" s="1703"/>
      <c r="V1185" s="1703"/>
      <c r="X1185" s="1703"/>
    </row>
    <row r="1186" spans="15:24" x14ac:dyDescent="0.55000000000000004">
      <c r="O1186" s="1703"/>
      <c r="V1186" s="1703"/>
      <c r="X1186" s="1703"/>
    </row>
    <row r="1187" spans="15:24" x14ac:dyDescent="0.55000000000000004">
      <c r="O1187" s="1703"/>
      <c r="V1187" s="1703"/>
      <c r="X1187" s="1703"/>
    </row>
    <row r="1188" spans="15:24" x14ac:dyDescent="0.55000000000000004">
      <c r="O1188" s="1703"/>
      <c r="V1188" s="1703"/>
      <c r="X1188" s="1703"/>
    </row>
    <row r="1189" spans="15:24" x14ac:dyDescent="0.55000000000000004">
      <c r="O1189" s="1703"/>
      <c r="V1189" s="1703"/>
      <c r="X1189" s="1703"/>
    </row>
    <row r="1190" spans="15:24" x14ac:dyDescent="0.55000000000000004">
      <c r="O1190" s="1703"/>
      <c r="V1190" s="1703"/>
      <c r="X1190" s="1703"/>
    </row>
    <row r="1191" spans="15:24" x14ac:dyDescent="0.55000000000000004">
      <c r="O1191" s="1703"/>
      <c r="V1191" s="1703"/>
      <c r="X1191" s="1703"/>
    </row>
    <row r="1192" spans="15:24" x14ac:dyDescent="0.55000000000000004">
      <c r="O1192" s="1703"/>
      <c r="V1192" s="1703"/>
      <c r="X1192" s="1703"/>
    </row>
    <row r="1193" spans="15:24" x14ac:dyDescent="0.55000000000000004">
      <c r="O1193" s="1703"/>
      <c r="V1193" s="1703"/>
      <c r="X1193" s="1703"/>
    </row>
    <row r="1194" spans="15:24" x14ac:dyDescent="0.55000000000000004">
      <c r="O1194" s="1703"/>
      <c r="V1194" s="1703"/>
      <c r="X1194" s="1703"/>
    </row>
    <row r="1195" spans="15:24" x14ac:dyDescent="0.55000000000000004">
      <c r="O1195" s="1703"/>
      <c r="V1195" s="1703"/>
      <c r="X1195" s="1703"/>
    </row>
    <row r="1196" spans="15:24" x14ac:dyDescent="0.55000000000000004">
      <c r="O1196" s="1703"/>
      <c r="V1196" s="1703"/>
      <c r="X1196" s="1703"/>
    </row>
    <row r="1197" spans="15:24" x14ac:dyDescent="0.55000000000000004">
      <c r="O1197" s="1703"/>
      <c r="V1197" s="1703"/>
      <c r="X1197" s="1703"/>
    </row>
    <row r="1198" spans="15:24" x14ac:dyDescent="0.55000000000000004">
      <c r="O1198" s="1703"/>
      <c r="V1198" s="1703"/>
      <c r="X1198" s="1703"/>
    </row>
    <row r="1199" spans="15:24" x14ac:dyDescent="0.55000000000000004">
      <c r="O1199" s="1703"/>
      <c r="V1199" s="1703"/>
      <c r="X1199" s="1703"/>
    </row>
    <row r="1200" spans="15:24" x14ac:dyDescent="0.55000000000000004">
      <c r="O1200" s="1703"/>
      <c r="V1200" s="1703"/>
      <c r="X1200" s="1703"/>
    </row>
    <row r="1201" spans="15:24" x14ac:dyDescent="0.55000000000000004">
      <c r="O1201" s="1703"/>
      <c r="V1201" s="1703"/>
      <c r="X1201" s="1703"/>
    </row>
    <row r="1202" spans="15:24" x14ac:dyDescent="0.55000000000000004">
      <c r="O1202" s="1703"/>
      <c r="V1202" s="1703"/>
      <c r="X1202" s="1703"/>
    </row>
    <row r="1203" spans="15:24" x14ac:dyDescent="0.55000000000000004">
      <c r="O1203" s="1703"/>
      <c r="V1203" s="1703"/>
      <c r="X1203" s="1703"/>
    </row>
    <row r="1204" spans="15:24" x14ac:dyDescent="0.55000000000000004">
      <c r="O1204" s="1703"/>
      <c r="V1204" s="1703"/>
      <c r="X1204" s="1703"/>
    </row>
    <row r="1205" spans="15:24" x14ac:dyDescent="0.55000000000000004">
      <c r="O1205" s="1703"/>
      <c r="V1205" s="1703"/>
      <c r="X1205" s="1703"/>
    </row>
    <row r="1206" spans="15:24" x14ac:dyDescent="0.55000000000000004">
      <c r="O1206" s="1703"/>
      <c r="V1206" s="1703"/>
      <c r="X1206" s="1703"/>
    </row>
    <row r="1207" spans="15:24" x14ac:dyDescent="0.55000000000000004">
      <c r="O1207" s="1703"/>
      <c r="V1207" s="1703"/>
      <c r="X1207" s="1703"/>
    </row>
    <row r="1208" spans="15:24" x14ac:dyDescent="0.55000000000000004">
      <c r="O1208" s="1703"/>
      <c r="V1208" s="1703"/>
      <c r="X1208" s="1703"/>
    </row>
    <row r="1209" spans="15:24" x14ac:dyDescent="0.55000000000000004">
      <c r="O1209" s="1703"/>
      <c r="V1209" s="1703"/>
      <c r="X1209" s="1703"/>
    </row>
    <row r="1210" spans="15:24" x14ac:dyDescent="0.55000000000000004">
      <c r="O1210" s="1703"/>
      <c r="V1210" s="1703"/>
      <c r="X1210" s="1703"/>
    </row>
    <row r="1211" spans="15:24" x14ac:dyDescent="0.55000000000000004">
      <c r="O1211" s="1703"/>
      <c r="V1211" s="1703"/>
      <c r="X1211" s="1703"/>
    </row>
    <row r="1212" spans="15:24" x14ac:dyDescent="0.55000000000000004">
      <c r="O1212" s="1703"/>
      <c r="V1212" s="1703"/>
      <c r="X1212" s="1703"/>
    </row>
    <row r="1213" spans="15:24" x14ac:dyDescent="0.55000000000000004">
      <c r="O1213" s="1703"/>
      <c r="V1213" s="1703"/>
      <c r="X1213" s="1703"/>
    </row>
    <row r="1214" spans="15:24" x14ac:dyDescent="0.55000000000000004">
      <c r="O1214" s="1703"/>
      <c r="V1214" s="1703"/>
      <c r="X1214" s="1703"/>
    </row>
    <row r="1215" spans="15:24" x14ac:dyDescent="0.55000000000000004">
      <c r="O1215" s="1703"/>
      <c r="V1215" s="1703"/>
      <c r="X1215" s="1703"/>
    </row>
    <row r="1216" spans="15:24" x14ac:dyDescent="0.55000000000000004">
      <c r="O1216" s="1703"/>
      <c r="V1216" s="1703"/>
      <c r="X1216" s="1703"/>
    </row>
    <row r="1217" spans="15:24" x14ac:dyDescent="0.55000000000000004">
      <c r="O1217" s="1703"/>
      <c r="V1217" s="1703"/>
      <c r="X1217" s="1703"/>
    </row>
    <row r="1218" spans="15:24" x14ac:dyDescent="0.55000000000000004">
      <c r="O1218" s="1703"/>
      <c r="V1218" s="1703"/>
      <c r="X1218" s="1703"/>
    </row>
    <row r="1219" spans="15:24" x14ac:dyDescent="0.55000000000000004">
      <c r="O1219" s="1703"/>
      <c r="V1219" s="1703"/>
      <c r="X1219" s="1703"/>
    </row>
    <row r="1220" spans="15:24" x14ac:dyDescent="0.55000000000000004">
      <c r="O1220" s="1703"/>
      <c r="V1220" s="1703"/>
      <c r="X1220" s="1703"/>
    </row>
    <row r="1221" spans="15:24" x14ac:dyDescent="0.55000000000000004">
      <c r="O1221" s="1703"/>
      <c r="V1221" s="1703"/>
      <c r="X1221" s="1703"/>
    </row>
    <row r="1222" spans="15:24" x14ac:dyDescent="0.55000000000000004">
      <c r="O1222" s="1703"/>
      <c r="V1222" s="1703"/>
      <c r="X1222" s="1703"/>
    </row>
    <row r="1223" spans="15:24" x14ac:dyDescent="0.55000000000000004">
      <c r="O1223" s="1703"/>
      <c r="V1223" s="1703"/>
      <c r="X1223" s="1703"/>
    </row>
    <row r="1224" spans="15:24" x14ac:dyDescent="0.55000000000000004">
      <c r="O1224" s="1703"/>
      <c r="V1224" s="1703"/>
      <c r="X1224" s="1703"/>
    </row>
    <row r="1225" spans="15:24" x14ac:dyDescent="0.55000000000000004">
      <c r="O1225" s="1703"/>
      <c r="V1225" s="1703"/>
      <c r="X1225" s="1703"/>
    </row>
    <row r="1226" spans="15:24" x14ac:dyDescent="0.55000000000000004">
      <c r="O1226" s="1703"/>
      <c r="V1226" s="1703"/>
      <c r="X1226" s="1703"/>
    </row>
    <row r="1227" spans="15:24" x14ac:dyDescent="0.55000000000000004">
      <c r="O1227" s="1703"/>
      <c r="V1227" s="1703"/>
      <c r="X1227" s="1703"/>
    </row>
    <row r="1228" spans="15:24" x14ac:dyDescent="0.55000000000000004">
      <c r="O1228" s="1703"/>
      <c r="V1228" s="1703"/>
      <c r="X1228" s="1703"/>
    </row>
    <row r="1229" spans="15:24" x14ac:dyDescent="0.55000000000000004">
      <c r="O1229" s="1703"/>
      <c r="V1229" s="1703"/>
      <c r="X1229" s="1703"/>
    </row>
    <row r="1230" spans="15:24" x14ac:dyDescent="0.55000000000000004">
      <c r="O1230" s="1703"/>
      <c r="V1230" s="1703"/>
      <c r="X1230" s="1703"/>
    </row>
    <row r="1231" spans="15:24" x14ac:dyDescent="0.55000000000000004">
      <c r="O1231" s="1703"/>
      <c r="V1231" s="1703"/>
      <c r="X1231" s="1703"/>
    </row>
    <row r="1232" spans="15:24" x14ac:dyDescent="0.55000000000000004">
      <c r="O1232" s="1703"/>
      <c r="V1232" s="1703"/>
      <c r="X1232" s="1703"/>
    </row>
    <row r="1233" spans="15:24" x14ac:dyDescent="0.55000000000000004">
      <c r="O1233" s="1703"/>
      <c r="V1233" s="1703"/>
      <c r="X1233" s="1703"/>
    </row>
    <row r="1234" spans="15:24" x14ac:dyDescent="0.55000000000000004">
      <c r="O1234" s="1703"/>
      <c r="V1234" s="1703"/>
      <c r="X1234" s="1703"/>
    </row>
    <row r="1235" spans="15:24" x14ac:dyDescent="0.55000000000000004">
      <c r="O1235" s="1703"/>
      <c r="V1235" s="1703"/>
      <c r="X1235" s="1703"/>
    </row>
    <row r="1236" spans="15:24" x14ac:dyDescent="0.55000000000000004">
      <c r="O1236" s="1703"/>
      <c r="V1236" s="1703"/>
      <c r="X1236" s="1703"/>
    </row>
    <row r="1237" spans="15:24" x14ac:dyDescent="0.55000000000000004">
      <c r="O1237" s="1703"/>
      <c r="V1237" s="1703"/>
      <c r="X1237" s="1703"/>
    </row>
    <row r="1238" spans="15:24" x14ac:dyDescent="0.55000000000000004">
      <c r="O1238" s="1703"/>
      <c r="V1238" s="1703"/>
      <c r="X1238" s="1703"/>
    </row>
    <row r="1239" spans="15:24" x14ac:dyDescent="0.55000000000000004">
      <c r="O1239" s="1703"/>
      <c r="V1239" s="1703"/>
      <c r="X1239" s="1703"/>
    </row>
    <row r="1240" spans="15:24" x14ac:dyDescent="0.55000000000000004">
      <c r="O1240" s="1703"/>
      <c r="V1240" s="1703"/>
      <c r="X1240" s="1703"/>
    </row>
    <row r="1241" spans="15:24" x14ac:dyDescent="0.55000000000000004">
      <c r="O1241" s="1703"/>
      <c r="V1241" s="1703"/>
      <c r="X1241" s="1703"/>
    </row>
    <row r="1242" spans="15:24" x14ac:dyDescent="0.55000000000000004">
      <c r="O1242" s="1703"/>
      <c r="V1242" s="1703"/>
      <c r="X1242" s="1703"/>
    </row>
    <row r="1243" spans="15:24" x14ac:dyDescent="0.55000000000000004">
      <c r="O1243" s="1703"/>
      <c r="V1243" s="1703"/>
      <c r="X1243" s="1703"/>
    </row>
    <row r="1244" spans="15:24" x14ac:dyDescent="0.55000000000000004">
      <c r="O1244" s="1703"/>
      <c r="V1244" s="1703"/>
      <c r="X1244" s="1703"/>
    </row>
    <row r="1245" spans="15:24" x14ac:dyDescent="0.55000000000000004">
      <c r="O1245" s="1703"/>
      <c r="V1245" s="1703"/>
      <c r="X1245" s="1703"/>
    </row>
    <row r="1246" spans="15:24" x14ac:dyDescent="0.55000000000000004">
      <c r="O1246" s="1703"/>
      <c r="V1246" s="1703"/>
      <c r="X1246" s="1703"/>
    </row>
    <row r="1247" spans="15:24" x14ac:dyDescent="0.55000000000000004">
      <c r="O1247" s="1703"/>
      <c r="V1247" s="1703"/>
      <c r="X1247" s="1703"/>
    </row>
    <row r="1248" spans="15:24" x14ac:dyDescent="0.55000000000000004">
      <c r="O1248" s="1703"/>
      <c r="V1248" s="1703"/>
      <c r="X1248" s="1703"/>
    </row>
    <row r="1249" spans="15:24" x14ac:dyDescent="0.55000000000000004">
      <c r="O1249" s="1703"/>
      <c r="V1249" s="1703"/>
      <c r="X1249" s="1703"/>
    </row>
    <row r="1250" spans="15:24" x14ac:dyDescent="0.55000000000000004">
      <c r="O1250" s="1703"/>
      <c r="V1250" s="1703"/>
      <c r="X1250" s="1703"/>
    </row>
    <row r="1251" spans="15:24" x14ac:dyDescent="0.55000000000000004">
      <c r="O1251" s="1703"/>
      <c r="V1251" s="1703"/>
      <c r="X1251" s="1703"/>
    </row>
    <row r="1252" spans="15:24" x14ac:dyDescent="0.55000000000000004">
      <c r="O1252" s="1703"/>
      <c r="V1252" s="1703"/>
      <c r="X1252" s="1703"/>
    </row>
    <row r="1253" spans="15:24" x14ac:dyDescent="0.55000000000000004">
      <c r="O1253" s="1703"/>
      <c r="V1253" s="1703"/>
      <c r="X1253" s="1703"/>
    </row>
    <row r="1254" spans="15:24" x14ac:dyDescent="0.55000000000000004">
      <c r="O1254" s="1703"/>
      <c r="V1254" s="1703"/>
      <c r="X1254" s="1703"/>
    </row>
    <row r="1255" spans="15:24" x14ac:dyDescent="0.55000000000000004">
      <c r="O1255" s="1703"/>
      <c r="V1255" s="1703"/>
      <c r="X1255" s="1703"/>
    </row>
    <row r="1256" spans="15:24" x14ac:dyDescent="0.55000000000000004">
      <c r="O1256" s="1703"/>
      <c r="V1256" s="1703"/>
      <c r="X1256" s="1703"/>
    </row>
    <row r="1257" spans="15:24" x14ac:dyDescent="0.55000000000000004">
      <c r="O1257" s="1703"/>
      <c r="V1257" s="1703"/>
      <c r="X1257" s="1703"/>
    </row>
    <row r="1258" spans="15:24" x14ac:dyDescent="0.55000000000000004">
      <c r="O1258" s="1703"/>
      <c r="V1258" s="1703"/>
      <c r="X1258" s="1703"/>
    </row>
    <row r="1259" spans="15:24" x14ac:dyDescent="0.55000000000000004">
      <c r="O1259" s="1703"/>
      <c r="V1259" s="1703"/>
      <c r="X1259" s="1703"/>
    </row>
    <row r="1260" spans="15:24" x14ac:dyDescent="0.55000000000000004">
      <c r="O1260" s="1703"/>
      <c r="V1260" s="1703"/>
      <c r="X1260" s="1703"/>
    </row>
    <row r="1261" spans="15:24" x14ac:dyDescent="0.55000000000000004">
      <c r="O1261" s="1703"/>
      <c r="V1261" s="1703"/>
      <c r="X1261" s="1703"/>
    </row>
    <row r="1262" spans="15:24" x14ac:dyDescent="0.55000000000000004">
      <c r="O1262" s="1703"/>
      <c r="V1262" s="1703"/>
      <c r="X1262" s="1703"/>
    </row>
    <row r="1263" spans="15:24" x14ac:dyDescent="0.55000000000000004">
      <c r="O1263" s="1703"/>
      <c r="V1263" s="1703"/>
      <c r="X1263" s="1703"/>
    </row>
    <row r="1264" spans="15:24" x14ac:dyDescent="0.55000000000000004">
      <c r="O1264" s="1703"/>
      <c r="V1264" s="1703"/>
      <c r="X1264" s="1703"/>
    </row>
    <row r="1265" spans="15:24" x14ac:dyDescent="0.55000000000000004">
      <c r="O1265" s="1703"/>
      <c r="V1265" s="1703"/>
      <c r="X1265" s="1703"/>
    </row>
    <row r="1266" spans="15:24" x14ac:dyDescent="0.55000000000000004">
      <c r="O1266" s="1703"/>
      <c r="V1266" s="1703"/>
      <c r="X1266" s="1703"/>
    </row>
    <row r="1267" spans="15:24" x14ac:dyDescent="0.55000000000000004">
      <c r="O1267" s="1703"/>
      <c r="V1267" s="1703"/>
      <c r="X1267" s="1703"/>
    </row>
    <row r="1268" spans="15:24" x14ac:dyDescent="0.55000000000000004">
      <c r="O1268" s="1703"/>
      <c r="V1268" s="1703"/>
      <c r="X1268" s="1703"/>
    </row>
    <row r="1269" spans="15:24" x14ac:dyDescent="0.55000000000000004">
      <c r="O1269" s="1703"/>
      <c r="V1269" s="1703"/>
      <c r="X1269" s="1703"/>
    </row>
    <row r="1270" spans="15:24" x14ac:dyDescent="0.55000000000000004">
      <c r="O1270" s="1703"/>
      <c r="V1270" s="1703"/>
      <c r="X1270" s="1703"/>
    </row>
    <row r="1271" spans="15:24" x14ac:dyDescent="0.55000000000000004">
      <c r="O1271" s="1703"/>
      <c r="V1271" s="1703"/>
      <c r="X1271" s="1703"/>
    </row>
    <row r="1272" spans="15:24" x14ac:dyDescent="0.55000000000000004">
      <c r="O1272" s="1703"/>
      <c r="V1272" s="1703"/>
      <c r="X1272" s="1703"/>
    </row>
    <row r="1273" spans="15:24" x14ac:dyDescent="0.55000000000000004">
      <c r="O1273" s="1703"/>
      <c r="V1273" s="1703"/>
      <c r="X1273" s="1703"/>
    </row>
    <row r="1274" spans="15:24" x14ac:dyDescent="0.55000000000000004">
      <c r="O1274" s="1703"/>
      <c r="V1274" s="1703"/>
      <c r="X1274" s="1703"/>
    </row>
    <row r="1275" spans="15:24" x14ac:dyDescent="0.55000000000000004">
      <c r="O1275" s="1703"/>
      <c r="V1275" s="1703"/>
      <c r="X1275" s="1703"/>
    </row>
    <row r="1276" spans="15:24" x14ac:dyDescent="0.55000000000000004">
      <c r="O1276" s="1703"/>
      <c r="V1276" s="1703"/>
      <c r="X1276" s="1703"/>
    </row>
    <row r="1277" spans="15:24" x14ac:dyDescent="0.55000000000000004">
      <c r="O1277" s="1703"/>
      <c r="V1277" s="1703"/>
      <c r="X1277" s="1703"/>
    </row>
    <row r="1278" spans="15:24" x14ac:dyDescent="0.55000000000000004">
      <c r="O1278" s="1703"/>
      <c r="V1278" s="1703"/>
      <c r="X1278" s="1703"/>
    </row>
    <row r="1279" spans="15:24" x14ac:dyDescent="0.55000000000000004">
      <c r="O1279" s="1703"/>
      <c r="V1279" s="1703"/>
      <c r="X1279" s="1703"/>
    </row>
    <row r="1280" spans="15:24" x14ac:dyDescent="0.55000000000000004">
      <c r="O1280" s="1703"/>
      <c r="V1280" s="1703"/>
      <c r="X1280" s="1703"/>
    </row>
    <row r="1281" spans="15:24" x14ac:dyDescent="0.55000000000000004">
      <c r="O1281" s="1703"/>
      <c r="V1281" s="1703"/>
      <c r="X1281" s="1703"/>
    </row>
    <row r="1282" spans="15:24" x14ac:dyDescent="0.55000000000000004">
      <c r="O1282" s="1703"/>
      <c r="V1282" s="1703"/>
      <c r="X1282" s="1703"/>
    </row>
    <row r="1283" spans="15:24" x14ac:dyDescent="0.55000000000000004">
      <c r="O1283" s="1703"/>
      <c r="V1283" s="1703"/>
      <c r="X1283" s="1703"/>
    </row>
    <row r="1284" spans="15:24" x14ac:dyDescent="0.55000000000000004">
      <c r="O1284" s="1703"/>
      <c r="V1284" s="1703"/>
      <c r="X1284" s="1703"/>
    </row>
    <row r="1285" spans="15:24" x14ac:dyDescent="0.55000000000000004">
      <c r="O1285" s="1703"/>
      <c r="V1285" s="1703"/>
      <c r="X1285" s="1703"/>
    </row>
    <row r="1286" spans="15:24" x14ac:dyDescent="0.55000000000000004">
      <c r="O1286" s="1703"/>
      <c r="V1286" s="1703"/>
      <c r="X1286" s="1703"/>
    </row>
    <row r="1287" spans="15:24" x14ac:dyDescent="0.55000000000000004">
      <c r="O1287" s="1703"/>
      <c r="V1287" s="1703"/>
      <c r="X1287" s="1703"/>
    </row>
    <row r="1288" spans="15:24" x14ac:dyDescent="0.55000000000000004">
      <c r="O1288" s="1703"/>
      <c r="V1288" s="1703"/>
      <c r="X1288" s="1703"/>
    </row>
    <row r="1289" spans="15:24" x14ac:dyDescent="0.55000000000000004">
      <c r="O1289" s="1703"/>
      <c r="V1289" s="1703"/>
      <c r="X1289" s="1703"/>
    </row>
    <row r="1290" spans="15:24" x14ac:dyDescent="0.55000000000000004">
      <c r="O1290" s="1703"/>
      <c r="V1290" s="1703"/>
      <c r="X1290" s="1703"/>
    </row>
    <row r="1291" spans="15:24" x14ac:dyDescent="0.55000000000000004">
      <c r="O1291" s="1703"/>
      <c r="V1291" s="1703"/>
      <c r="X1291" s="1703"/>
    </row>
    <row r="1292" spans="15:24" x14ac:dyDescent="0.55000000000000004">
      <c r="O1292" s="1703"/>
      <c r="V1292" s="1703"/>
      <c r="X1292" s="1703"/>
    </row>
    <row r="1293" spans="15:24" x14ac:dyDescent="0.55000000000000004">
      <c r="O1293" s="1703"/>
      <c r="V1293" s="1703"/>
      <c r="X1293" s="1703"/>
    </row>
    <row r="1294" spans="15:24" x14ac:dyDescent="0.55000000000000004">
      <c r="O1294" s="1703"/>
      <c r="V1294" s="1703"/>
      <c r="X1294" s="1703"/>
    </row>
    <row r="1295" spans="15:24" x14ac:dyDescent="0.55000000000000004">
      <c r="O1295" s="1703"/>
      <c r="V1295" s="1703"/>
      <c r="X1295" s="1703"/>
    </row>
    <row r="1296" spans="15:24" x14ac:dyDescent="0.55000000000000004">
      <c r="O1296" s="1703"/>
      <c r="V1296" s="1703"/>
      <c r="X1296" s="1703"/>
    </row>
    <row r="1297" spans="15:24" x14ac:dyDescent="0.55000000000000004">
      <c r="O1297" s="1703"/>
      <c r="V1297" s="1703"/>
      <c r="X1297" s="1703"/>
    </row>
    <row r="1298" spans="15:24" x14ac:dyDescent="0.55000000000000004">
      <c r="O1298" s="1703"/>
      <c r="V1298" s="1703"/>
      <c r="X1298" s="1703"/>
    </row>
    <row r="1299" spans="15:24" x14ac:dyDescent="0.55000000000000004">
      <c r="O1299" s="1703"/>
      <c r="V1299" s="1703"/>
      <c r="X1299" s="1703"/>
    </row>
    <row r="1300" spans="15:24" x14ac:dyDescent="0.55000000000000004">
      <c r="O1300" s="1703"/>
      <c r="V1300" s="1703"/>
      <c r="X1300" s="1703"/>
    </row>
    <row r="1301" spans="15:24" x14ac:dyDescent="0.55000000000000004">
      <c r="O1301" s="1703"/>
      <c r="V1301" s="1703"/>
      <c r="X1301" s="1703"/>
    </row>
    <row r="1302" spans="15:24" x14ac:dyDescent="0.55000000000000004">
      <c r="O1302" s="1703"/>
      <c r="V1302" s="1703"/>
      <c r="X1302" s="1703"/>
    </row>
    <row r="1303" spans="15:24" x14ac:dyDescent="0.55000000000000004">
      <c r="O1303" s="1703"/>
      <c r="V1303" s="1703"/>
      <c r="X1303" s="1703"/>
    </row>
    <row r="1304" spans="15:24" x14ac:dyDescent="0.55000000000000004">
      <c r="O1304" s="1703"/>
      <c r="V1304" s="1703"/>
      <c r="X1304" s="1703"/>
    </row>
    <row r="1305" spans="15:24" x14ac:dyDescent="0.55000000000000004">
      <c r="O1305" s="1703"/>
      <c r="V1305" s="1703"/>
      <c r="X1305" s="1703"/>
    </row>
    <row r="1306" spans="15:24" x14ac:dyDescent="0.55000000000000004">
      <c r="O1306" s="1703"/>
      <c r="V1306" s="1703"/>
      <c r="X1306" s="1703"/>
    </row>
    <row r="1307" spans="15:24" x14ac:dyDescent="0.55000000000000004">
      <c r="O1307" s="1703"/>
      <c r="V1307" s="1703"/>
      <c r="X1307" s="1703"/>
    </row>
    <row r="1308" spans="15:24" x14ac:dyDescent="0.55000000000000004">
      <c r="O1308" s="1703"/>
      <c r="V1308" s="1703"/>
      <c r="X1308" s="1703"/>
    </row>
    <row r="1309" spans="15:24" x14ac:dyDescent="0.55000000000000004">
      <c r="O1309" s="1703"/>
      <c r="V1309" s="1703"/>
      <c r="X1309" s="1703"/>
    </row>
    <row r="1310" spans="15:24" x14ac:dyDescent="0.55000000000000004">
      <c r="O1310" s="1703"/>
      <c r="V1310" s="1703"/>
      <c r="X1310" s="1703"/>
    </row>
    <row r="1311" spans="15:24" x14ac:dyDescent="0.55000000000000004">
      <c r="O1311" s="1703"/>
      <c r="V1311" s="1703"/>
      <c r="X1311" s="1703"/>
    </row>
    <row r="1312" spans="15:24" x14ac:dyDescent="0.55000000000000004">
      <c r="O1312" s="1703"/>
      <c r="V1312" s="1703"/>
      <c r="X1312" s="1703"/>
    </row>
    <row r="1313" spans="15:24" x14ac:dyDescent="0.55000000000000004">
      <c r="O1313" s="1703"/>
      <c r="V1313" s="1703"/>
      <c r="X1313" s="1703"/>
    </row>
    <row r="1314" spans="15:24" x14ac:dyDescent="0.55000000000000004">
      <c r="O1314" s="1703"/>
      <c r="V1314" s="1703"/>
      <c r="X1314" s="1703"/>
    </row>
    <row r="1315" spans="15:24" x14ac:dyDescent="0.55000000000000004">
      <c r="O1315" s="1703"/>
      <c r="V1315" s="1703"/>
      <c r="X1315" s="1703"/>
    </row>
    <row r="1316" spans="15:24" x14ac:dyDescent="0.55000000000000004">
      <c r="O1316" s="1703"/>
      <c r="V1316" s="1703"/>
      <c r="X1316" s="1703"/>
    </row>
    <row r="1317" spans="15:24" x14ac:dyDescent="0.55000000000000004">
      <c r="O1317" s="1703"/>
      <c r="V1317" s="1703"/>
      <c r="X1317" s="1703"/>
    </row>
    <row r="1318" spans="15:24" x14ac:dyDescent="0.55000000000000004">
      <c r="O1318" s="1703"/>
      <c r="V1318" s="1703"/>
      <c r="X1318" s="1703"/>
    </row>
    <row r="1319" spans="15:24" x14ac:dyDescent="0.55000000000000004">
      <c r="O1319" s="1703"/>
      <c r="V1319" s="1703"/>
      <c r="X1319" s="1703"/>
    </row>
    <row r="1320" spans="15:24" x14ac:dyDescent="0.55000000000000004">
      <c r="O1320" s="1703"/>
      <c r="V1320" s="1703"/>
      <c r="X1320" s="1703"/>
    </row>
    <row r="1321" spans="15:24" x14ac:dyDescent="0.55000000000000004">
      <c r="O1321" s="1703"/>
      <c r="V1321" s="1703"/>
      <c r="X1321" s="1703"/>
    </row>
    <row r="1322" spans="15:24" x14ac:dyDescent="0.55000000000000004">
      <c r="O1322" s="1703"/>
      <c r="V1322" s="1703"/>
      <c r="X1322" s="1703"/>
    </row>
    <row r="1323" spans="15:24" x14ac:dyDescent="0.55000000000000004">
      <c r="O1323" s="1703"/>
      <c r="V1323" s="1703"/>
      <c r="X1323" s="1703"/>
    </row>
    <row r="1324" spans="15:24" x14ac:dyDescent="0.55000000000000004">
      <c r="O1324" s="1703"/>
      <c r="V1324" s="1703"/>
      <c r="X1324" s="1703"/>
    </row>
    <row r="1325" spans="15:24" x14ac:dyDescent="0.55000000000000004">
      <c r="O1325" s="1703"/>
      <c r="V1325" s="1703"/>
      <c r="X1325" s="1703"/>
    </row>
    <row r="1326" spans="15:24" x14ac:dyDescent="0.55000000000000004">
      <c r="O1326" s="1703"/>
      <c r="V1326" s="1703"/>
      <c r="X1326" s="1703"/>
    </row>
    <row r="1327" spans="15:24" x14ac:dyDescent="0.55000000000000004">
      <c r="O1327" s="1703"/>
      <c r="V1327" s="1703"/>
      <c r="X1327" s="1703"/>
    </row>
    <row r="1328" spans="15:24" x14ac:dyDescent="0.55000000000000004">
      <c r="O1328" s="1703"/>
      <c r="V1328" s="1703"/>
      <c r="X1328" s="1703"/>
    </row>
    <row r="1329" spans="15:24" x14ac:dyDescent="0.55000000000000004">
      <c r="O1329" s="1703"/>
      <c r="V1329" s="1703"/>
      <c r="X1329" s="1703"/>
    </row>
    <row r="1330" spans="15:24" x14ac:dyDescent="0.55000000000000004">
      <c r="O1330" s="1703"/>
      <c r="V1330" s="1703"/>
      <c r="X1330" s="1703"/>
    </row>
    <row r="1331" spans="15:24" x14ac:dyDescent="0.55000000000000004">
      <c r="O1331" s="1703"/>
      <c r="V1331" s="1703"/>
      <c r="X1331" s="1703"/>
    </row>
    <row r="1332" spans="15:24" x14ac:dyDescent="0.55000000000000004">
      <c r="O1332" s="1703"/>
      <c r="V1332" s="1703"/>
      <c r="X1332" s="1703"/>
    </row>
    <row r="1333" spans="15:24" x14ac:dyDescent="0.55000000000000004">
      <c r="O1333" s="1703"/>
      <c r="V1333" s="1703"/>
      <c r="X1333" s="1703"/>
    </row>
    <row r="1334" spans="15:24" x14ac:dyDescent="0.55000000000000004">
      <c r="O1334" s="1703"/>
      <c r="V1334" s="1703"/>
      <c r="X1334" s="1703"/>
    </row>
    <row r="1335" spans="15:24" x14ac:dyDescent="0.55000000000000004">
      <c r="O1335" s="1703"/>
      <c r="V1335" s="1703"/>
      <c r="X1335" s="1703"/>
    </row>
    <row r="1336" spans="15:24" x14ac:dyDescent="0.55000000000000004">
      <c r="O1336" s="1703"/>
      <c r="V1336" s="1703"/>
      <c r="X1336" s="1703"/>
    </row>
    <row r="1337" spans="15:24" x14ac:dyDescent="0.55000000000000004">
      <c r="O1337" s="1703"/>
      <c r="V1337" s="1703"/>
      <c r="X1337" s="1703"/>
    </row>
    <row r="1338" spans="15:24" x14ac:dyDescent="0.55000000000000004">
      <c r="O1338" s="1703"/>
      <c r="V1338" s="1703"/>
      <c r="X1338" s="1703"/>
    </row>
    <row r="1339" spans="15:24" x14ac:dyDescent="0.55000000000000004">
      <c r="O1339" s="1703"/>
      <c r="V1339" s="1703"/>
      <c r="X1339" s="1703"/>
    </row>
    <row r="1340" spans="15:24" x14ac:dyDescent="0.55000000000000004">
      <c r="O1340" s="1703"/>
      <c r="V1340" s="1703"/>
      <c r="X1340" s="1703"/>
    </row>
    <row r="1341" spans="15:24" x14ac:dyDescent="0.55000000000000004">
      <c r="O1341" s="1703"/>
      <c r="V1341" s="1703"/>
      <c r="X1341" s="1703"/>
    </row>
    <row r="1342" spans="15:24" x14ac:dyDescent="0.55000000000000004">
      <c r="O1342" s="1703"/>
      <c r="V1342" s="1703"/>
      <c r="X1342" s="1703"/>
    </row>
    <row r="1343" spans="15:24" x14ac:dyDescent="0.55000000000000004">
      <c r="O1343" s="1703"/>
      <c r="V1343" s="1703"/>
      <c r="X1343" s="1703"/>
    </row>
    <row r="1344" spans="15:24" x14ac:dyDescent="0.55000000000000004">
      <c r="O1344" s="1703"/>
      <c r="V1344" s="1703"/>
      <c r="X1344" s="1703"/>
    </row>
    <row r="1345" spans="15:24" x14ac:dyDescent="0.55000000000000004">
      <c r="O1345" s="1703"/>
      <c r="V1345" s="1703"/>
      <c r="X1345" s="1703"/>
    </row>
    <row r="1346" spans="15:24" x14ac:dyDescent="0.55000000000000004">
      <c r="O1346" s="1703"/>
      <c r="V1346" s="1703"/>
      <c r="X1346" s="1703"/>
    </row>
    <row r="1347" spans="15:24" x14ac:dyDescent="0.55000000000000004">
      <c r="O1347" s="1703"/>
      <c r="V1347" s="1703"/>
      <c r="X1347" s="1703"/>
    </row>
    <row r="1348" spans="15:24" x14ac:dyDescent="0.55000000000000004">
      <c r="O1348" s="1703"/>
      <c r="V1348" s="1703"/>
      <c r="X1348" s="1703"/>
    </row>
    <row r="1349" spans="15:24" x14ac:dyDescent="0.55000000000000004">
      <c r="O1349" s="1703"/>
      <c r="V1349" s="1703"/>
      <c r="X1349" s="1703"/>
    </row>
    <row r="1350" spans="15:24" x14ac:dyDescent="0.55000000000000004">
      <c r="O1350" s="1703"/>
      <c r="V1350" s="1703"/>
      <c r="X1350" s="1703"/>
    </row>
    <row r="1351" spans="15:24" x14ac:dyDescent="0.55000000000000004">
      <c r="O1351" s="1703"/>
      <c r="V1351" s="1703"/>
      <c r="X1351" s="1703"/>
    </row>
    <row r="1352" spans="15:24" x14ac:dyDescent="0.55000000000000004">
      <c r="O1352" s="1703"/>
      <c r="V1352" s="1703"/>
      <c r="X1352" s="1703"/>
    </row>
    <row r="1353" spans="15:24" x14ac:dyDescent="0.55000000000000004">
      <c r="O1353" s="1703"/>
      <c r="V1353" s="1703"/>
      <c r="X1353" s="1703"/>
    </row>
    <row r="1354" spans="15:24" x14ac:dyDescent="0.55000000000000004">
      <c r="O1354" s="1703"/>
      <c r="V1354" s="1703"/>
      <c r="X1354" s="1703"/>
    </row>
    <row r="1355" spans="15:24" x14ac:dyDescent="0.55000000000000004">
      <c r="O1355" s="1703"/>
      <c r="V1355" s="1703"/>
      <c r="X1355" s="1703"/>
    </row>
    <row r="1356" spans="15:24" x14ac:dyDescent="0.55000000000000004">
      <c r="O1356" s="1703"/>
      <c r="V1356" s="1703"/>
      <c r="X1356" s="1703"/>
    </row>
    <row r="1357" spans="15:24" x14ac:dyDescent="0.55000000000000004">
      <c r="O1357" s="1703"/>
      <c r="V1357" s="1703"/>
      <c r="X1357" s="1703"/>
    </row>
    <row r="1358" spans="15:24" x14ac:dyDescent="0.55000000000000004">
      <c r="O1358" s="1703"/>
      <c r="V1358" s="1703"/>
      <c r="X1358" s="1703"/>
    </row>
    <row r="1359" spans="15:24" x14ac:dyDescent="0.55000000000000004">
      <c r="O1359" s="1703"/>
      <c r="V1359" s="1703"/>
      <c r="X1359" s="1703"/>
    </row>
    <row r="1360" spans="15:24" x14ac:dyDescent="0.55000000000000004">
      <c r="O1360" s="1703"/>
      <c r="V1360" s="1703"/>
      <c r="X1360" s="1703"/>
    </row>
    <row r="1361" spans="15:24" x14ac:dyDescent="0.55000000000000004">
      <c r="O1361" s="1703"/>
      <c r="V1361" s="1703"/>
      <c r="X1361" s="1703"/>
    </row>
    <row r="1362" spans="15:24" x14ac:dyDescent="0.55000000000000004">
      <c r="O1362" s="1703"/>
      <c r="V1362" s="1703"/>
      <c r="X1362" s="1703"/>
    </row>
    <row r="1363" spans="15:24" x14ac:dyDescent="0.55000000000000004">
      <c r="O1363" s="1703"/>
      <c r="V1363" s="1703"/>
      <c r="X1363" s="1703"/>
    </row>
    <row r="1364" spans="15:24" x14ac:dyDescent="0.55000000000000004">
      <c r="O1364" s="1703"/>
      <c r="V1364" s="1703"/>
      <c r="X1364" s="1703"/>
    </row>
    <row r="1365" spans="15:24" x14ac:dyDescent="0.55000000000000004">
      <c r="O1365" s="1703"/>
      <c r="V1365" s="1703"/>
      <c r="X1365" s="1703"/>
    </row>
    <row r="1366" spans="15:24" x14ac:dyDescent="0.55000000000000004">
      <c r="O1366" s="1703"/>
      <c r="V1366" s="1703"/>
      <c r="X1366" s="1703"/>
    </row>
    <row r="1367" spans="15:24" x14ac:dyDescent="0.55000000000000004">
      <c r="O1367" s="1703"/>
      <c r="V1367" s="1703"/>
      <c r="X1367" s="1703"/>
    </row>
    <row r="1368" spans="15:24" x14ac:dyDescent="0.55000000000000004">
      <c r="O1368" s="1703"/>
      <c r="V1368" s="1703"/>
      <c r="X1368" s="1703"/>
    </row>
    <row r="1369" spans="15:24" x14ac:dyDescent="0.55000000000000004">
      <c r="O1369" s="1703"/>
      <c r="V1369" s="1703"/>
      <c r="X1369" s="1703"/>
    </row>
    <row r="1370" spans="15:24" x14ac:dyDescent="0.55000000000000004">
      <c r="O1370" s="1703"/>
      <c r="V1370" s="1703"/>
      <c r="X1370" s="1703"/>
    </row>
    <row r="1371" spans="15:24" x14ac:dyDescent="0.55000000000000004">
      <c r="O1371" s="1703"/>
      <c r="V1371" s="1703"/>
      <c r="X1371" s="1703"/>
    </row>
    <row r="1372" spans="15:24" x14ac:dyDescent="0.55000000000000004">
      <c r="O1372" s="1703"/>
      <c r="V1372" s="1703"/>
      <c r="X1372" s="1703"/>
    </row>
    <row r="1373" spans="15:24" x14ac:dyDescent="0.55000000000000004">
      <c r="O1373" s="1703"/>
      <c r="V1373" s="1703"/>
      <c r="X1373" s="1703"/>
    </row>
    <row r="1374" spans="15:24" x14ac:dyDescent="0.55000000000000004">
      <c r="O1374" s="1703"/>
      <c r="V1374" s="1703"/>
      <c r="X1374" s="1703"/>
    </row>
    <row r="1375" spans="15:24" x14ac:dyDescent="0.55000000000000004">
      <c r="O1375" s="1703"/>
      <c r="V1375" s="1703"/>
      <c r="X1375" s="1703"/>
    </row>
    <row r="1376" spans="15:24" x14ac:dyDescent="0.55000000000000004">
      <c r="O1376" s="1703"/>
      <c r="V1376" s="1703"/>
      <c r="X1376" s="1703"/>
    </row>
    <row r="1377" spans="15:24" x14ac:dyDescent="0.55000000000000004">
      <c r="O1377" s="1703"/>
      <c r="V1377" s="1703"/>
      <c r="X1377" s="1703"/>
    </row>
    <row r="1378" spans="15:24" x14ac:dyDescent="0.55000000000000004">
      <c r="O1378" s="1703"/>
      <c r="V1378" s="1703"/>
      <c r="X1378" s="1703"/>
    </row>
    <row r="1379" spans="15:24" x14ac:dyDescent="0.55000000000000004">
      <c r="O1379" s="1703"/>
      <c r="V1379" s="1703"/>
      <c r="X1379" s="1703"/>
    </row>
    <row r="1380" spans="15:24" x14ac:dyDescent="0.55000000000000004">
      <c r="O1380" s="1703"/>
      <c r="V1380" s="1703"/>
      <c r="X1380" s="1703"/>
    </row>
    <row r="1381" spans="15:24" x14ac:dyDescent="0.55000000000000004">
      <c r="O1381" s="1703"/>
      <c r="V1381" s="1703"/>
      <c r="X1381" s="1703"/>
    </row>
    <row r="1382" spans="15:24" x14ac:dyDescent="0.55000000000000004">
      <c r="O1382" s="1703"/>
      <c r="V1382" s="1703"/>
      <c r="X1382" s="1703"/>
    </row>
    <row r="1383" spans="15:24" x14ac:dyDescent="0.55000000000000004">
      <c r="O1383" s="1703"/>
      <c r="V1383" s="1703"/>
      <c r="X1383" s="1703"/>
    </row>
    <row r="1384" spans="15:24" x14ac:dyDescent="0.55000000000000004">
      <c r="O1384" s="1703"/>
      <c r="V1384" s="1703"/>
      <c r="X1384" s="1703"/>
    </row>
    <row r="1385" spans="15:24" x14ac:dyDescent="0.55000000000000004">
      <c r="O1385" s="1703"/>
      <c r="V1385" s="1703"/>
      <c r="X1385" s="1703"/>
    </row>
    <row r="1386" spans="15:24" x14ac:dyDescent="0.55000000000000004">
      <c r="O1386" s="1703"/>
      <c r="V1386" s="1703"/>
      <c r="X1386" s="1703"/>
    </row>
    <row r="1387" spans="15:24" x14ac:dyDescent="0.55000000000000004">
      <c r="O1387" s="1703"/>
      <c r="V1387" s="1703"/>
      <c r="X1387" s="1703"/>
    </row>
    <row r="1388" spans="15:24" x14ac:dyDescent="0.55000000000000004">
      <c r="O1388" s="1703"/>
      <c r="V1388" s="1703"/>
      <c r="X1388" s="1703"/>
    </row>
    <row r="1389" spans="15:24" x14ac:dyDescent="0.55000000000000004">
      <c r="O1389" s="1703"/>
      <c r="V1389" s="1703"/>
      <c r="X1389" s="1703"/>
    </row>
    <row r="1390" spans="15:24" x14ac:dyDescent="0.55000000000000004">
      <c r="O1390" s="1703"/>
      <c r="V1390" s="1703"/>
      <c r="X1390" s="1703"/>
    </row>
    <row r="1391" spans="15:24" x14ac:dyDescent="0.55000000000000004">
      <c r="O1391" s="1703"/>
      <c r="V1391" s="1703"/>
      <c r="X1391" s="1703"/>
    </row>
    <row r="1392" spans="15:24" x14ac:dyDescent="0.55000000000000004">
      <c r="O1392" s="1703"/>
      <c r="V1392" s="1703"/>
      <c r="X1392" s="1703"/>
    </row>
    <row r="1393" spans="15:24" x14ac:dyDescent="0.55000000000000004">
      <c r="O1393" s="1703"/>
      <c r="V1393" s="1703"/>
      <c r="X1393" s="1703"/>
    </row>
    <row r="1394" spans="15:24" x14ac:dyDescent="0.55000000000000004">
      <c r="O1394" s="1703"/>
      <c r="V1394" s="1703"/>
      <c r="X1394" s="1703"/>
    </row>
    <row r="1395" spans="15:24" x14ac:dyDescent="0.55000000000000004">
      <c r="O1395" s="1703"/>
      <c r="V1395" s="1703"/>
      <c r="X1395" s="1703"/>
    </row>
    <row r="1396" spans="15:24" x14ac:dyDescent="0.55000000000000004">
      <c r="O1396" s="1703"/>
      <c r="V1396" s="1703"/>
      <c r="X1396" s="1703"/>
    </row>
    <row r="1397" spans="15:24" x14ac:dyDescent="0.55000000000000004">
      <c r="O1397" s="1703"/>
      <c r="V1397" s="1703"/>
      <c r="X1397" s="1703"/>
    </row>
    <row r="1398" spans="15:24" x14ac:dyDescent="0.55000000000000004">
      <c r="O1398" s="1703"/>
      <c r="V1398" s="1703"/>
      <c r="X1398" s="1703"/>
    </row>
    <row r="1399" spans="15:24" x14ac:dyDescent="0.55000000000000004">
      <c r="O1399" s="1703"/>
      <c r="V1399" s="1703"/>
      <c r="X1399" s="1703"/>
    </row>
    <row r="1400" spans="15:24" x14ac:dyDescent="0.55000000000000004">
      <c r="O1400" s="1703"/>
      <c r="V1400" s="1703"/>
      <c r="X1400" s="1703"/>
    </row>
    <row r="1401" spans="15:24" x14ac:dyDescent="0.55000000000000004">
      <c r="O1401" s="1703"/>
      <c r="V1401" s="1703"/>
      <c r="X1401" s="1703"/>
    </row>
    <row r="1402" spans="15:24" x14ac:dyDescent="0.55000000000000004">
      <c r="O1402" s="1703"/>
      <c r="V1402" s="1703"/>
      <c r="X1402" s="1703"/>
    </row>
    <row r="1403" spans="15:24" x14ac:dyDescent="0.55000000000000004">
      <c r="O1403" s="1703"/>
      <c r="V1403" s="1703"/>
      <c r="X1403" s="1703"/>
    </row>
    <row r="1404" spans="15:24" x14ac:dyDescent="0.55000000000000004">
      <c r="O1404" s="1703"/>
      <c r="V1404" s="1703"/>
      <c r="X1404" s="1703"/>
    </row>
    <row r="1405" spans="15:24" x14ac:dyDescent="0.55000000000000004">
      <c r="O1405" s="1703"/>
      <c r="V1405" s="1703"/>
      <c r="X1405" s="1703"/>
    </row>
    <row r="1406" spans="15:24" x14ac:dyDescent="0.55000000000000004">
      <c r="O1406" s="1703"/>
      <c r="V1406" s="1703"/>
      <c r="X1406" s="1703"/>
    </row>
    <row r="1407" spans="15:24" x14ac:dyDescent="0.55000000000000004">
      <c r="O1407" s="1703"/>
      <c r="V1407" s="1703"/>
      <c r="X1407" s="1703"/>
    </row>
    <row r="1408" spans="15:24" x14ac:dyDescent="0.55000000000000004">
      <c r="O1408" s="1703"/>
      <c r="V1408" s="1703"/>
      <c r="X1408" s="1703"/>
    </row>
    <row r="1409" spans="15:24" x14ac:dyDescent="0.55000000000000004">
      <c r="O1409" s="1703"/>
      <c r="V1409" s="1703"/>
      <c r="X1409" s="1703"/>
    </row>
    <row r="1410" spans="15:24" x14ac:dyDescent="0.55000000000000004">
      <c r="O1410" s="1703"/>
      <c r="V1410" s="1703"/>
      <c r="X1410" s="1703"/>
    </row>
    <row r="1411" spans="15:24" x14ac:dyDescent="0.55000000000000004">
      <c r="O1411" s="1703"/>
      <c r="V1411" s="1703"/>
      <c r="X1411" s="1703"/>
    </row>
    <row r="1412" spans="15:24" x14ac:dyDescent="0.55000000000000004">
      <c r="O1412" s="1703"/>
      <c r="V1412" s="1703"/>
      <c r="X1412" s="1703"/>
    </row>
    <row r="1413" spans="15:24" x14ac:dyDescent="0.55000000000000004">
      <c r="O1413" s="1703"/>
      <c r="V1413" s="1703"/>
      <c r="X1413" s="1703"/>
    </row>
    <row r="1414" spans="15:24" x14ac:dyDescent="0.55000000000000004">
      <c r="O1414" s="1703"/>
      <c r="V1414" s="1703"/>
      <c r="X1414" s="1703"/>
    </row>
    <row r="1415" spans="15:24" x14ac:dyDescent="0.55000000000000004">
      <c r="O1415" s="1703"/>
      <c r="V1415" s="1703"/>
      <c r="X1415" s="1703"/>
    </row>
    <row r="1416" spans="15:24" x14ac:dyDescent="0.55000000000000004">
      <c r="O1416" s="1703"/>
      <c r="V1416" s="1703"/>
      <c r="X1416" s="1703"/>
    </row>
    <row r="1417" spans="15:24" x14ac:dyDescent="0.55000000000000004">
      <c r="O1417" s="1703"/>
      <c r="V1417" s="1703"/>
      <c r="X1417" s="1703"/>
    </row>
    <row r="1418" spans="15:24" x14ac:dyDescent="0.55000000000000004">
      <c r="O1418" s="1703"/>
      <c r="V1418" s="1703"/>
      <c r="X1418" s="1703"/>
    </row>
    <row r="1419" spans="15:24" x14ac:dyDescent="0.55000000000000004">
      <c r="O1419" s="1703"/>
      <c r="V1419" s="1703"/>
      <c r="X1419" s="1703"/>
    </row>
    <row r="1420" spans="15:24" x14ac:dyDescent="0.55000000000000004">
      <c r="O1420" s="1703"/>
      <c r="V1420" s="1703"/>
      <c r="X1420" s="1703"/>
    </row>
    <row r="1421" spans="15:24" x14ac:dyDescent="0.55000000000000004">
      <c r="O1421" s="1703"/>
      <c r="V1421" s="1703"/>
      <c r="X1421" s="1703"/>
    </row>
    <row r="1422" spans="15:24" x14ac:dyDescent="0.55000000000000004">
      <c r="O1422" s="1703"/>
      <c r="V1422" s="1703"/>
      <c r="X1422" s="1703"/>
    </row>
    <row r="1423" spans="15:24" x14ac:dyDescent="0.55000000000000004">
      <c r="O1423" s="1703"/>
      <c r="V1423" s="1703"/>
      <c r="X1423" s="1703"/>
    </row>
    <row r="1424" spans="15:24" x14ac:dyDescent="0.55000000000000004">
      <c r="O1424" s="1703"/>
      <c r="V1424" s="1703"/>
      <c r="X1424" s="1703"/>
    </row>
    <row r="1425" spans="15:24" x14ac:dyDescent="0.55000000000000004">
      <c r="O1425" s="1703"/>
      <c r="V1425" s="1703"/>
      <c r="X1425" s="1703"/>
    </row>
    <row r="1426" spans="15:24" x14ac:dyDescent="0.55000000000000004">
      <c r="O1426" s="1703"/>
      <c r="V1426" s="1703"/>
      <c r="X1426" s="1703"/>
    </row>
    <row r="1427" spans="15:24" x14ac:dyDescent="0.55000000000000004">
      <c r="O1427" s="1703"/>
      <c r="V1427" s="1703"/>
      <c r="X1427" s="1703"/>
    </row>
    <row r="1428" spans="15:24" x14ac:dyDescent="0.55000000000000004">
      <c r="O1428" s="1703"/>
      <c r="V1428" s="1703"/>
      <c r="X1428" s="1703"/>
    </row>
    <row r="1429" spans="15:24" x14ac:dyDescent="0.55000000000000004">
      <c r="O1429" s="1703"/>
      <c r="V1429" s="1703"/>
      <c r="X1429" s="1703"/>
    </row>
    <row r="1430" spans="15:24" x14ac:dyDescent="0.55000000000000004">
      <c r="O1430" s="1703"/>
      <c r="V1430" s="1703"/>
      <c r="X1430" s="1703"/>
    </row>
    <row r="1431" spans="15:24" x14ac:dyDescent="0.55000000000000004">
      <c r="O1431" s="1703"/>
      <c r="V1431" s="1703"/>
      <c r="X1431" s="1703"/>
    </row>
    <row r="1432" spans="15:24" x14ac:dyDescent="0.55000000000000004">
      <c r="O1432" s="1703"/>
      <c r="V1432" s="1703"/>
      <c r="X1432" s="1703"/>
    </row>
    <row r="1433" spans="15:24" x14ac:dyDescent="0.55000000000000004">
      <c r="O1433" s="1703"/>
      <c r="V1433" s="1703"/>
      <c r="X1433" s="1703"/>
    </row>
    <row r="1434" spans="15:24" x14ac:dyDescent="0.55000000000000004">
      <c r="O1434" s="1703"/>
      <c r="V1434" s="1703"/>
      <c r="X1434" s="1703"/>
    </row>
    <row r="1435" spans="15:24" x14ac:dyDescent="0.55000000000000004">
      <c r="O1435" s="1703"/>
      <c r="V1435" s="1703"/>
      <c r="X1435" s="1703"/>
    </row>
    <row r="1436" spans="15:24" x14ac:dyDescent="0.55000000000000004">
      <c r="O1436" s="1703"/>
      <c r="V1436" s="1703"/>
      <c r="X1436" s="1703"/>
    </row>
    <row r="1437" spans="15:24" x14ac:dyDescent="0.55000000000000004">
      <c r="O1437" s="1703"/>
      <c r="V1437" s="1703"/>
      <c r="X1437" s="1703"/>
    </row>
    <row r="1438" spans="15:24" x14ac:dyDescent="0.55000000000000004">
      <c r="O1438" s="1703"/>
      <c r="V1438" s="1703"/>
      <c r="X1438" s="1703"/>
    </row>
    <row r="1439" spans="15:24" x14ac:dyDescent="0.55000000000000004">
      <c r="O1439" s="1703"/>
      <c r="V1439" s="1703"/>
      <c r="X1439" s="1703"/>
    </row>
    <row r="1440" spans="15:24" x14ac:dyDescent="0.55000000000000004">
      <c r="O1440" s="1703"/>
      <c r="V1440" s="1703"/>
      <c r="X1440" s="1703"/>
    </row>
    <row r="1441" spans="15:24" x14ac:dyDescent="0.55000000000000004">
      <c r="O1441" s="1703"/>
      <c r="V1441" s="1703"/>
      <c r="X1441" s="1703"/>
    </row>
    <row r="1442" spans="15:24" x14ac:dyDescent="0.55000000000000004">
      <c r="O1442" s="1703"/>
      <c r="V1442" s="1703"/>
      <c r="X1442" s="1703"/>
    </row>
    <row r="1443" spans="15:24" x14ac:dyDescent="0.55000000000000004">
      <c r="O1443" s="1703"/>
      <c r="V1443" s="1703"/>
      <c r="X1443" s="1703"/>
    </row>
    <row r="1444" spans="15:24" x14ac:dyDescent="0.55000000000000004">
      <c r="O1444" s="1703"/>
      <c r="V1444" s="1703"/>
      <c r="X1444" s="1703"/>
    </row>
    <row r="1445" spans="15:24" x14ac:dyDescent="0.55000000000000004">
      <c r="O1445" s="1703"/>
      <c r="V1445" s="1703"/>
      <c r="X1445" s="1703"/>
    </row>
    <row r="1446" spans="15:24" x14ac:dyDescent="0.55000000000000004">
      <c r="O1446" s="1703"/>
      <c r="V1446" s="1703"/>
      <c r="X1446" s="1703"/>
    </row>
    <row r="1447" spans="15:24" x14ac:dyDescent="0.55000000000000004">
      <c r="O1447" s="1703"/>
      <c r="V1447" s="1703"/>
      <c r="X1447" s="1703"/>
    </row>
    <row r="1448" spans="15:24" x14ac:dyDescent="0.55000000000000004">
      <c r="O1448" s="1703"/>
      <c r="V1448" s="1703"/>
      <c r="X1448" s="1703"/>
    </row>
    <row r="1449" spans="15:24" x14ac:dyDescent="0.55000000000000004">
      <c r="O1449" s="1703"/>
      <c r="V1449" s="1703"/>
      <c r="X1449" s="1703"/>
    </row>
    <row r="1450" spans="15:24" x14ac:dyDescent="0.55000000000000004">
      <c r="O1450" s="1703"/>
      <c r="V1450" s="1703"/>
      <c r="X1450" s="1703"/>
    </row>
    <row r="1451" spans="15:24" x14ac:dyDescent="0.55000000000000004">
      <c r="O1451" s="1703"/>
      <c r="V1451" s="1703"/>
      <c r="X1451" s="1703"/>
    </row>
    <row r="1452" spans="15:24" x14ac:dyDescent="0.55000000000000004">
      <c r="O1452" s="1703"/>
      <c r="V1452" s="1703"/>
      <c r="X1452" s="1703"/>
    </row>
    <row r="1453" spans="15:24" x14ac:dyDescent="0.55000000000000004">
      <c r="O1453" s="1703"/>
      <c r="V1453" s="1703"/>
      <c r="X1453" s="1703"/>
    </row>
    <row r="1454" spans="15:24" x14ac:dyDescent="0.55000000000000004">
      <c r="O1454" s="1703"/>
      <c r="V1454" s="1703"/>
      <c r="X1454" s="1703"/>
    </row>
    <row r="1455" spans="15:24" x14ac:dyDescent="0.55000000000000004">
      <c r="O1455" s="1703"/>
      <c r="V1455" s="1703"/>
      <c r="X1455" s="1703"/>
    </row>
    <row r="1456" spans="15:24" x14ac:dyDescent="0.55000000000000004">
      <c r="O1456" s="1703"/>
      <c r="V1456" s="1703"/>
      <c r="X1456" s="1703"/>
    </row>
    <row r="1457" spans="15:24" x14ac:dyDescent="0.55000000000000004">
      <c r="O1457" s="1703"/>
      <c r="V1457" s="1703"/>
      <c r="X1457" s="1703"/>
    </row>
    <row r="1458" spans="15:24" x14ac:dyDescent="0.55000000000000004">
      <c r="O1458" s="1703"/>
      <c r="V1458" s="1703"/>
      <c r="X1458" s="1703"/>
    </row>
    <row r="1459" spans="15:24" x14ac:dyDescent="0.55000000000000004">
      <c r="O1459" s="1703"/>
      <c r="V1459" s="1703"/>
      <c r="X1459" s="1703"/>
    </row>
    <row r="1460" spans="15:24" x14ac:dyDescent="0.55000000000000004">
      <c r="O1460" s="1703"/>
      <c r="V1460" s="1703"/>
      <c r="X1460" s="1703"/>
    </row>
    <row r="1461" spans="15:24" x14ac:dyDescent="0.55000000000000004">
      <c r="O1461" s="1703"/>
      <c r="V1461" s="1703"/>
      <c r="X1461" s="1703"/>
    </row>
    <row r="1462" spans="15:24" x14ac:dyDescent="0.55000000000000004">
      <c r="O1462" s="1703"/>
      <c r="V1462" s="1703"/>
      <c r="X1462" s="1703"/>
    </row>
    <row r="1463" spans="15:24" x14ac:dyDescent="0.55000000000000004">
      <c r="O1463" s="1703"/>
      <c r="V1463" s="1703"/>
      <c r="X1463" s="1703"/>
    </row>
    <row r="1464" spans="15:24" x14ac:dyDescent="0.55000000000000004">
      <c r="O1464" s="1703"/>
      <c r="V1464" s="1703"/>
      <c r="X1464" s="1703"/>
    </row>
    <row r="1465" spans="15:24" x14ac:dyDescent="0.55000000000000004">
      <c r="O1465" s="1703"/>
      <c r="V1465" s="1703"/>
      <c r="X1465" s="1703"/>
    </row>
    <row r="1466" spans="15:24" x14ac:dyDescent="0.55000000000000004">
      <c r="O1466" s="1703"/>
      <c r="V1466" s="1703"/>
      <c r="X1466" s="1703"/>
    </row>
    <row r="1467" spans="15:24" x14ac:dyDescent="0.55000000000000004">
      <c r="O1467" s="1703"/>
      <c r="V1467" s="1703"/>
      <c r="X1467" s="1703"/>
    </row>
    <row r="1468" spans="15:24" x14ac:dyDescent="0.55000000000000004">
      <c r="O1468" s="1703"/>
      <c r="V1468" s="1703"/>
      <c r="X1468" s="1703"/>
    </row>
    <row r="1469" spans="15:24" x14ac:dyDescent="0.55000000000000004">
      <c r="O1469" s="1703"/>
      <c r="V1469" s="1703"/>
      <c r="X1469" s="1703"/>
    </row>
    <row r="1470" spans="15:24" x14ac:dyDescent="0.55000000000000004">
      <c r="O1470" s="1703"/>
      <c r="V1470" s="1703"/>
      <c r="X1470" s="1703"/>
    </row>
    <row r="1471" spans="15:24" x14ac:dyDescent="0.55000000000000004">
      <c r="O1471" s="1703"/>
      <c r="V1471" s="1703"/>
      <c r="X1471" s="1703"/>
    </row>
    <row r="1472" spans="15:24" x14ac:dyDescent="0.55000000000000004">
      <c r="O1472" s="1703"/>
      <c r="V1472" s="1703"/>
      <c r="X1472" s="1703"/>
    </row>
    <row r="1473" spans="15:24" x14ac:dyDescent="0.55000000000000004">
      <c r="O1473" s="1703"/>
      <c r="V1473" s="1703"/>
      <c r="X1473" s="1703"/>
    </row>
    <row r="1474" spans="15:24" x14ac:dyDescent="0.55000000000000004">
      <c r="O1474" s="1703"/>
      <c r="V1474" s="1703"/>
      <c r="X1474" s="1703"/>
    </row>
    <row r="1475" spans="15:24" x14ac:dyDescent="0.55000000000000004">
      <c r="O1475" s="1703"/>
      <c r="V1475" s="1703"/>
      <c r="X1475" s="1703"/>
    </row>
    <row r="1476" spans="15:24" x14ac:dyDescent="0.55000000000000004">
      <c r="O1476" s="1703"/>
      <c r="V1476" s="1703"/>
      <c r="X1476" s="1703"/>
    </row>
    <row r="1477" spans="15:24" x14ac:dyDescent="0.55000000000000004">
      <c r="O1477" s="1703"/>
      <c r="V1477" s="1703"/>
      <c r="X1477" s="1703"/>
    </row>
    <row r="1478" spans="15:24" x14ac:dyDescent="0.55000000000000004">
      <c r="O1478" s="1703"/>
      <c r="V1478" s="1703"/>
      <c r="X1478" s="1703"/>
    </row>
    <row r="1479" spans="15:24" x14ac:dyDescent="0.55000000000000004">
      <c r="O1479" s="1703"/>
      <c r="V1479" s="1703"/>
      <c r="X1479" s="1703"/>
    </row>
    <row r="1480" spans="15:24" x14ac:dyDescent="0.55000000000000004">
      <c r="O1480" s="1703"/>
      <c r="V1480" s="1703"/>
      <c r="X1480" s="1703"/>
    </row>
    <row r="1481" spans="15:24" x14ac:dyDescent="0.55000000000000004">
      <c r="O1481" s="1703"/>
      <c r="V1481" s="1703"/>
      <c r="X1481" s="1703"/>
    </row>
    <row r="1482" spans="15:24" x14ac:dyDescent="0.55000000000000004">
      <c r="O1482" s="1703"/>
      <c r="V1482" s="1703"/>
      <c r="X1482" s="1703"/>
    </row>
    <row r="1483" spans="15:24" x14ac:dyDescent="0.55000000000000004">
      <c r="O1483" s="1703"/>
      <c r="V1483" s="1703"/>
      <c r="X1483" s="1703"/>
    </row>
    <row r="1484" spans="15:24" x14ac:dyDescent="0.55000000000000004">
      <c r="O1484" s="1703"/>
      <c r="V1484" s="1703"/>
      <c r="X1484" s="1703"/>
    </row>
    <row r="1485" spans="15:24" x14ac:dyDescent="0.55000000000000004">
      <c r="O1485" s="1703"/>
      <c r="V1485" s="1703"/>
      <c r="X1485" s="1703"/>
    </row>
    <row r="1486" spans="15:24" x14ac:dyDescent="0.55000000000000004">
      <c r="O1486" s="1703"/>
      <c r="V1486" s="1703"/>
      <c r="X1486" s="1703"/>
    </row>
    <row r="1487" spans="15:24" x14ac:dyDescent="0.55000000000000004">
      <c r="O1487" s="1703"/>
      <c r="V1487" s="1703"/>
      <c r="X1487" s="1703"/>
    </row>
    <row r="1488" spans="15:24" x14ac:dyDescent="0.55000000000000004">
      <c r="O1488" s="1703"/>
      <c r="V1488" s="1703"/>
      <c r="X1488" s="1703"/>
    </row>
    <row r="1489" spans="15:24" x14ac:dyDescent="0.55000000000000004">
      <c r="O1489" s="1703"/>
      <c r="V1489" s="1703"/>
      <c r="X1489" s="1703"/>
    </row>
    <row r="1490" spans="15:24" x14ac:dyDescent="0.55000000000000004">
      <c r="O1490" s="1703"/>
      <c r="V1490" s="1703"/>
      <c r="X1490" s="1703"/>
    </row>
    <row r="1491" spans="15:24" x14ac:dyDescent="0.55000000000000004">
      <c r="O1491" s="1703"/>
      <c r="V1491" s="1703"/>
      <c r="X1491" s="1703"/>
    </row>
    <row r="1492" spans="15:24" x14ac:dyDescent="0.55000000000000004">
      <c r="O1492" s="1703"/>
      <c r="V1492" s="1703"/>
      <c r="X1492" s="1703"/>
    </row>
    <row r="1493" spans="15:24" x14ac:dyDescent="0.55000000000000004">
      <c r="O1493" s="1703"/>
      <c r="V1493" s="1703"/>
      <c r="X1493" s="1703"/>
    </row>
    <row r="1494" spans="15:24" x14ac:dyDescent="0.55000000000000004">
      <c r="O1494" s="1703"/>
      <c r="V1494" s="1703"/>
      <c r="X1494" s="1703"/>
    </row>
    <row r="1495" spans="15:24" x14ac:dyDescent="0.55000000000000004">
      <c r="O1495" s="1703"/>
      <c r="V1495" s="1703"/>
      <c r="X1495" s="1703"/>
    </row>
    <row r="1496" spans="15:24" x14ac:dyDescent="0.55000000000000004">
      <c r="O1496" s="1703"/>
      <c r="V1496" s="1703"/>
      <c r="X1496" s="1703"/>
    </row>
    <row r="1497" spans="15:24" x14ac:dyDescent="0.55000000000000004">
      <c r="O1497" s="1703"/>
      <c r="V1497" s="1703"/>
      <c r="X1497" s="1703"/>
    </row>
    <row r="1498" spans="15:24" x14ac:dyDescent="0.55000000000000004">
      <c r="O1498" s="1703"/>
      <c r="V1498" s="1703"/>
      <c r="X1498" s="1703"/>
    </row>
    <row r="1499" spans="15:24" x14ac:dyDescent="0.55000000000000004">
      <c r="O1499" s="1703"/>
      <c r="V1499" s="1703"/>
      <c r="X1499" s="1703"/>
    </row>
    <row r="1500" spans="15:24" x14ac:dyDescent="0.55000000000000004">
      <c r="O1500" s="1703"/>
      <c r="V1500" s="1703"/>
      <c r="X1500" s="1703"/>
    </row>
    <row r="1501" spans="15:24" x14ac:dyDescent="0.55000000000000004">
      <c r="O1501" s="1703"/>
      <c r="V1501" s="1703"/>
      <c r="X1501" s="1703"/>
    </row>
    <row r="1502" spans="15:24" x14ac:dyDescent="0.55000000000000004">
      <c r="O1502" s="1703"/>
      <c r="V1502" s="1703"/>
      <c r="X1502" s="1703"/>
    </row>
    <row r="1503" spans="15:24" x14ac:dyDescent="0.55000000000000004">
      <c r="O1503" s="1703"/>
      <c r="V1503" s="1703"/>
      <c r="X1503" s="1703"/>
    </row>
    <row r="1504" spans="15:24" x14ac:dyDescent="0.55000000000000004">
      <c r="O1504" s="1703"/>
      <c r="V1504" s="1703"/>
      <c r="X1504" s="1703"/>
    </row>
    <row r="1505" spans="15:24" x14ac:dyDescent="0.55000000000000004">
      <c r="O1505" s="1703"/>
      <c r="V1505" s="1703"/>
      <c r="X1505" s="1703"/>
    </row>
    <row r="1506" spans="15:24" x14ac:dyDescent="0.55000000000000004">
      <c r="O1506" s="1703"/>
      <c r="V1506" s="1703"/>
      <c r="X1506" s="1703"/>
    </row>
    <row r="1507" spans="15:24" x14ac:dyDescent="0.55000000000000004">
      <c r="O1507" s="1703"/>
      <c r="V1507" s="1703"/>
      <c r="X1507" s="1703"/>
    </row>
    <row r="1508" spans="15:24" x14ac:dyDescent="0.55000000000000004">
      <c r="O1508" s="1703"/>
      <c r="V1508" s="1703"/>
      <c r="X1508" s="1703"/>
    </row>
    <row r="1509" spans="15:24" x14ac:dyDescent="0.55000000000000004">
      <c r="O1509" s="1703"/>
      <c r="V1509" s="1703"/>
      <c r="X1509" s="1703"/>
    </row>
    <row r="1510" spans="15:24" x14ac:dyDescent="0.55000000000000004">
      <c r="O1510" s="1703"/>
      <c r="V1510" s="1703"/>
      <c r="X1510" s="1703"/>
    </row>
    <row r="1511" spans="15:24" x14ac:dyDescent="0.55000000000000004">
      <c r="O1511" s="1703"/>
      <c r="V1511" s="1703"/>
      <c r="X1511" s="1703"/>
    </row>
    <row r="1512" spans="15:24" x14ac:dyDescent="0.55000000000000004">
      <c r="O1512" s="1703"/>
      <c r="V1512" s="1703"/>
      <c r="X1512" s="1703"/>
    </row>
    <row r="1513" spans="15:24" x14ac:dyDescent="0.55000000000000004">
      <c r="O1513" s="1703"/>
      <c r="V1513" s="1703"/>
      <c r="X1513" s="1703"/>
    </row>
    <row r="1514" spans="15:24" x14ac:dyDescent="0.55000000000000004">
      <c r="O1514" s="1703"/>
      <c r="V1514" s="1703"/>
      <c r="X1514" s="1703"/>
    </row>
    <row r="1515" spans="15:24" x14ac:dyDescent="0.55000000000000004">
      <c r="O1515" s="1703"/>
      <c r="V1515" s="1703"/>
      <c r="X1515" s="1703"/>
    </row>
    <row r="1516" spans="15:24" x14ac:dyDescent="0.55000000000000004">
      <c r="O1516" s="1703"/>
      <c r="V1516" s="1703"/>
      <c r="X1516" s="1703"/>
    </row>
    <row r="1517" spans="15:24" x14ac:dyDescent="0.55000000000000004">
      <c r="O1517" s="1703"/>
      <c r="V1517" s="1703"/>
      <c r="X1517" s="1703"/>
    </row>
    <row r="1518" spans="15:24" x14ac:dyDescent="0.55000000000000004">
      <c r="O1518" s="1703"/>
      <c r="V1518" s="1703"/>
      <c r="X1518" s="1703"/>
    </row>
    <row r="1519" spans="15:24" x14ac:dyDescent="0.55000000000000004">
      <c r="O1519" s="1703"/>
      <c r="V1519" s="1703"/>
      <c r="X1519" s="1703"/>
    </row>
    <row r="1520" spans="15:24" x14ac:dyDescent="0.55000000000000004">
      <c r="O1520" s="1703"/>
      <c r="V1520" s="1703"/>
      <c r="X1520" s="1703"/>
    </row>
    <row r="1521" spans="15:24" x14ac:dyDescent="0.55000000000000004">
      <c r="O1521" s="1703"/>
      <c r="V1521" s="1703"/>
      <c r="X1521" s="1703"/>
    </row>
    <row r="1522" spans="15:24" x14ac:dyDescent="0.55000000000000004">
      <c r="O1522" s="1703"/>
      <c r="V1522" s="1703"/>
      <c r="X1522" s="1703"/>
    </row>
    <row r="1523" spans="15:24" x14ac:dyDescent="0.55000000000000004">
      <c r="O1523" s="1703"/>
      <c r="V1523" s="1703"/>
      <c r="X1523" s="1703"/>
    </row>
    <row r="1524" spans="15:24" x14ac:dyDescent="0.55000000000000004">
      <c r="O1524" s="1703"/>
      <c r="V1524" s="1703"/>
      <c r="X1524" s="1703"/>
    </row>
    <row r="1525" spans="15:24" x14ac:dyDescent="0.55000000000000004">
      <c r="O1525" s="1703"/>
      <c r="V1525" s="1703"/>
      <c r="X1525" s="1703"/>
    </row>
    <row r="1526" spans="15:24" x14ac:dyDescent="0.55000000000000004">
      <c r="O1526" s="1703"/>
      <c r="V1526" s="1703"/>
      <c r="X1526" s="1703"/>
    </row>
    <row r="1527" spans="15:24" x14ac:dyDescent="0.55000000000000004">
      <c r="O1527" s="1703"/>
      <c r="V1527" s="1703"/>
      <c r="X1527" s="1703"/>
    </row>
    <row r="1528" spans="15:24" x14ac:dyDescent="0.55000000000000004">
      <c r="O1528" s="1703"/>
      <c r="V1528" s="1703"/>
      <c r="X1528" s="1703"/>
    </row>
    <row r="1529" spans="15:24" x14ac:dyDescent="0.55000000000000004">
      <c r="O1529" s="1703"/>
      <c r="V1529" s="1703"/>
      <c r="X1529" s="1703"/>
    </row>
    <row r="1530" spans="15:24" x14ac:dyDescent="0.55000000000000004">
      <c r="O1530" s="1703"/>
      <c r="V1530" s="1703"/>
      <c r="X1530" s="1703"/>
    </row>
    <row r="1531" spans="15:24" x14ac:dyDescent="0.55000000000000004">
      <c r="O1531" s="1703"/>
      <c r="V1531" s="1703"/>
      <c r="X1531" s="1703"/>
    </row>
    <row r="1532" spans="15:24" x14ac:dyDescent="0.55000000000000004">
      <c r="O1532" s="1703"/>
      <c r="V1532" s="1703"/>
      <c r="X1532" s="1703"/>
    </row>
    <row r="1533" spans="15:24" x14ac:dyDescent="0.55000000000000004">
      <c r="O1533" s="1703"/>
      <c r="V1533" s="1703"/>
      <c r="X1533" s="1703"/>
    </row>
    <row r="1534" spans="15:24" x14ac:dyDescent="0.55000000000000004">
      <c r="O1534" s="1703"/>
      <c r="V1534" s="1703"/>
      <c r="X1534" s="1703"/>
    </row>
    <row r="1535" spans="15:24" x14ac:dyDescent="0.55000000000000004">
      <c r="O1535" s="1703"/>
      <c r="V1535" s="1703"/>
      <c r="X1535" s="1703"/>
    </row>
    <row r="1536" spans="15:24" x14ac:dyDescent="0.55000000000000004">
      <c r="O1536" s="1703"/>
      <c r="V1536" s="1703"/>
      <c r="X1536" s="1703"/>
    </row>
    <row r="1537" spans="15:24" x14ac:dyDescent="0.55000000000000004">
      <c r="O1537" s="1703"/>
      <c r="V1537" s="1703"/>
      <c r="X1537" s="1703"/>
    </row>
    <row r="1538" spans="15:24" x14ac:dyDescent="0.55000000000000004">
      <c r="O1538" s="1703"/>
      <c r="V1538" s="1703"/>
      <c r="X1538" s="1703"/>
    </row>
    <row r="1539" spans="15:24" x14ac:dyDescent="0.55000000000000004">
      <c r="O1539" s="1703"/>
      <c r="V1539" s="1703"/>
      <c r="X1539" s="1703"/>
    </row>
    <row r="1540" spans="15:24" x14ac:dyDescent="0.55000000000000004">
      <c r="O1540" s="1703"/>
      <c r="V1540" s="1703"/>
      <c r="X1540" s="1703"/>
    </row>
    <row r="1541" spans="15:24" x14ac:dyDescent="0.55000000000000004">
      <c r="O1541" s="1703"/>
      <c r="V1541" s="1703"/>
      <c r="X1541" s="1703"/>
    </row>
    <row r="1542" spans="15:24" x14ac:dyDescent="0.55000000000000004">
      <c r="O1542" s="1703"/>
      <c r="V1542" s="1703"/>
      <c r="X1542" s="1703"/>
    </row>
    <row r="1543" spans="15:24" x14ac:dyDescent="0.55000000000000004">
      <c r="O1543" s="1703"/>
      <c r="V1543" s="1703"/>
      <c r="X1543" s="1703"/>
    </row>
    <row r="1544" spans="15:24" x14ac:dyDescent="0.55000000000000004">
      <c r="O1544" s="1703"/>
      <c r="V1544" s="1703"/>
      <c r="X1544" s="1703"/>
    </row>
    <row r="1545" spans="15:24" x14ac:dyDescent="0.55000000000000004">
      <c r="O1545" s="1703"/>
      <c r="V1545" s="1703"/>
      <c r="X1545" s="1703"/>
    </row>
    <row r="1546" spans="15:24" x14ac:dyDescent="0.55000000000000004">
      <c r="O1546" s="1703"/>
      <c r="V1546" s="1703"/>
      <c r="X1546" s="1703"/>
    </row>
    <row r="1547" spans="15:24" x14ac:dyDescent="0.55000000000000004">
      <c r="O1547" s="1703"/>
      <c r="V1547" s="1703"/>
      <c r="X1547" s="1703"/>
    </row>
    <row r="1548" spans="15:24" x14ac:dyDescent="0.55000000000000004">
      <c r="O1548" s="1703"/>
      <c r="V1548" s="1703"/>
      <c r="X1548" s="1703"/>
    </row>
    <row r="1549" spans="15:24" x14ac:dyDescent="0.55000000000000004">
      <c r="O1549" s="1703"/>
      <c r="V1549" s="1703"/>
      <c r="X1549" s="1703"/>
    </row>
    <row r="1550" spans="15:24" x14ac:dyDescent="0.55000000000000004">
      <c r="O1550" s="1703"/>
      <c r="V1550" s="1703"/>
      <c r="X1550" s="1703"/>
    </row>
    <row r="1551" spans="15:24" x14ac:dyDescent="0.55000000000000004">
      <c r="O1551" s="1703"/>
      <c r="V1551" s="1703"/>
      <c r="X1551" s="1703"/>
    </row>
    <row r="1552" spans="15:24" x14ac:dyDescent="0.55000000000000004">
      <c r="O1552" s="1703"/>
      <c r="V1552" s="1703"/>
      <c r="X1552" s="1703"/>
    </row>
    <row r="1553" spans="15:24" x14ac:dyDescent="0.55000000000000004">
      <c r="O1553" s="1703"/>
      <c r="V1553" s="1703"/>
      <c r="X1553" s="1703"/>
    </row>
    <row r="1554" spans="15:24" x14ac:dyDescent="0.55000000000000004">
      <c r="O1554" s="1703"/>
      <c r="V1554" s="1703"/>
      <c r="X1554" s="1703"/>
    </row>
    <row r="1555" spans="15:24" x14ac:dyDescent="0.55000000000000004">
      <c r="O1555" s="1703"/>
      <c r="V1555" s="1703"/>
      <c r="X1555" s="1703"/>
    </row>
    <row r="1556" spans="15:24" x14ac:dyDescent="0.55000000000000004">
      <c r="O1556" s="1703"/>
      <c r="V1556" s="1703"/>
      <c r="X1556" s="1703"/>
    </row>
    <row r="1557" spans="15:24" x14ac:dyDescent="0.55000000000000004">
      <c r="O1557" s="1703"/>
      <c r="V1557" s="1703"/>
      <c r="X1557" s="1703"/>
    </row>
    <row r="1558" spans="15:24" x14ac:dyDescent="0.55000000000000004">
      <c r="O1558" s="1703"/>
      <c r="V1558" s="1703"/>
      <c r="X1558" s="1703"/>
    </row>
    <row r="1559" spans="15:24" x14ac:dyDescent="0.55000000000000004">
      <c r="O1559" s="1703"/>
      <c r="V1559" s="1703"/>
      <c r="X1559" s="1703"/>
    </row>
    <row r="1560" spans="15:24" x14ac:dyDescent="0.55000000000000004">
      <c r="O1560" s="1703"/>
      <c r="V1560" s="1703"/>
      <c r="X1560" s="1703"/>
    </row>
    <row r="1561" spans="15:24" x14ac:dyDescent="0.55000000000000004">
      <c r="O1561" s="1703"/>
      <c r="V1561" s="1703"/>
      <c r="X1561" s="1703"/>
    </row>
    <row r="1562" spans="15:24" x14ac:dyDescent="0.55000000000000004">
      <c r="O1562" s="1703"/>
      <c r="V1562" s="1703"/>
      <c r="X1562" s="1703"/>
    </row>
    <row r="1563" spans="15:24" x14ac:dyDescent="0.55000000000000004">
      <c r="O1563" s="1703"/>
      <c r="V1563" s="1703"/>
      <c r="X1563" s="1703"/>
    </row>
    <row r="1564" spans="15:24" x14ac:dyDescent="0.55000000000000004">
      <c r="O1564" s="1703"/>
      <c r="V1564" s="1703"/>
      <c r="X1564" s="1703"/>
    </row>
    <row r="1565" spans="15:24" x14ac:dyDescent="0.55000000000000004">
      <c r="O1565" s="1703"/>
      <c r="V1565" s="1703"/>
      <c r="X1565" s="1703"/>
    </row>
    <row r="1566" spans="15:24" x14ac:dyDescent="0.55000000000000004">
      <c r="O1566" s="1703"/>
      <c r="V1566" s="1703"/>
      <c r="X1566" s="1703"/>
    </row>
    <row r="1567" spans="15:24" x14ac:dyDescent="0.55000000000000004">
      <c r="O1567" s="1703"/>
      <c r="V1567" s="1703"/>
      <c r="X1567" s="1703"/>
    </row>
    <row r="1568" spans="15:24" x14ac:dyDescent="0.55000000000000004">
      <c r="O1568" s="1703"/>
      <c r="V1568" s="1703"/>
      <c r="X1568" s="1703"/>
    </row>
    <row r="1569" spans="15:24" x14ac:dyDescent="0.55000000000000004">
      <c r="O1569" s="1703"/>
      <c r="V1569" s="1703"/>
      <c r="X1569" s="1703"/>
    </row>
    <row r="1570" spans="15:24" x14ac:dyDescent="0.55000000000000004">
      <c r="O1570" s="1703"/>
      <c r="V1570" s="1703"/>
      <c r="X1570" s="1703"/>
    </row>
    <row r="1571" spans="15:24" x14ac:dyDescent="0.55000000000000004">
      <c r="O1571" s="1703"/>
      <c r="V1571" s="1703"/>
      <c r="X1571" s="1703"/>
    </row>
    <row r="1572" spans="15:24" x14ac:dyDescent="0.55000000000000004">
      <c r="O1572" s="1703"/>
      <c r="V1572" s="1703"/>
      <c r="X1572" s="1703"/>
    </row>
    <row r="1573" spans="15:24" x14ac:dyDescent="0.55000000000000004">
      <c r="O1573" s="1703"/>
      <c r="V1573" s="1703"/>
      <c r="X1573" s="1703"/>
    </row>
    <row r="1574" spans="15:24" x14ac:dyDescent="0.55000000000000004">
      <c r="O1574" s="1703"/>
      <c r="V1574" s="1703"/>
      <c r="X1574" s="1703"/>
    </row>
    <row r="1575" spans="15:24" x14ac:dyDescent="0.55000000000000004">
      <c r="O1575" s="1703"/>
      <c r="V1575" s="1703"/>
      <c r="X1575" s="1703"/>
    </row>
    <row r="1576" spans="15:24" x14ac:dyDescent="0.55000000000000004">
      <c r="O1576" s="1703"/>
      <c r="V1576" s="1703"/>
      <c r="X1576" s="1703"/>
    </row>
    <row r="1577" spans="15:24" x14ac:dyDescent="0.55000000000000004">
      <c r="O1577" s="1703"/>
      <c r="V1577" s="1703"/>
      <c r="X1577" s="1703"/>
    </row>
    <row r="1578" spans="15:24" x14ac:dyDescent="0.55000000000000004">
      <c r="O1578" s="1703"/>
      <c r="V1578" s="1703"/>
      <c r="X1578" s="1703"/>
    </row>
    <row r="1579" spans="15:24" x14ac:dyDescent="0.55000000000000004">
      <c r="O1579" s="1703"/>
      <c r="V1579" s="1703"/>
      <c r="X1579" s="1703"/>
    </row>
    <row r="1580" spans="15:24" x14ac:dyDescent="0.55000000000000004">
      <c r="O1580" s="1703"/>
      <c r="V1580" s="1703"/>
      <c r="X1580" s="1703"/>
    </row>
    <row r="1581" spans="15:24" x14ac:dyDescent="0.55000000000000004">
      <c r="O1581" s="1703"/>
      <c r="V1581" s="1703"/>
      <c r="X1581" s="1703"/>
    </row>
    <row r="1582" spans="15:24" x14ac:dyDescent="0.55000000000000004">
      <c r="O1582" s="1703"/>
      <c r="V1582" s="1703"/>
      <c r="X1582" s="1703"/>
    </row>
    <row r="1583" spans="15:24" x14ac:dyDescent="0.55000000000000004">
      <c r="O1583" s="1703"/>
      <c r="V1583" s="1703"/>
      <c r="X1583" s="1703"/>
    </row>
    <row r="1584" spans="15:24" x14ac:dyDescent="0.55000000000000004">
      <c r="O1584" s="1703"/>
      <c r="V1584" s="1703"/>
      <c r="X1584" s="1703"/>
    </row>
    <row r="1585" spans="15:24" x14ac:dyDescent="0.55000000000000004">
      <c r="O1585" s="1703"/>
      <c r="V1585" s="1703"/>
      <c r="X1585" s="1703"/>
    </row>
    <row r="1586" spans="15:24" x14ac:dyDescent="0.55000000000000004">
      <c r="O1586" s="1703"/>
      <c r="V1586" s="1703"/>
      <c r="X1586" s="1703"/>
    </row>
    <row r="1587" spans="15:24" x14ac:dyDescent="0.55000000000000004">
      <c r="O1587" s="1703"/>
      <c r="V1587" s="1703"/>
      <c r="X1587" s="1703"/>
    </row>
    <row r="1588" spans="15:24" x14ac:dyDescent="0.55000000000000004">
      <c r="O1588" s="1703"/>
      <c r="V1588" s="1703"/>
      <c r="X1588" s="1703"/>
    </row>
    <row r="1589" spans="15:24" x14ac:dyDescent="0.55000000000000004">
      <c r="O1589" s="1703"/>
      <c r="V1589" s="1703"/>
      <c r="X1589" s="1703"/>
    </row>
    <row r="1590" spans="15:24" x14ac:dyDescent="0.55000000000000004">
      <c r="O1590" s="1703"/>
      <c r="V1590" s="1703"/>
      <c r="X1590" s="1703"/>
    </row>
    <row r="1591" spans="15:24" x14ac:dyDescent="0.55000000000000004">
      <c r="O1591" s="1703"/>
      <c r="V1591" s="1703"/>
      <c r="X1591" s="1703"/>
    </row>
    <row r="1592" spans="15:24" x14ac:dyDescent="0.55000000000000004">
      <c r="O1592" s="1703"/>
      <c r="V1592" s="1703"/>
      <c r="X1592" s="1703"/>
    </row>
    <row r="1593" spans="15:24" x14ac:dyDescent="0.55000000000000004">
      <c r="O1593" s="1703"/>
      <c r="V1593" s="1703"/>
      <c r="X1593" s="1703"/>
    </row>
    <row r="1594" spans="15:24" x14ac:dyDescent="0.55000000000000004">
      <c r="O1594" s="1703"/>
      <c r="V1594" s="1703"/>
      <c r="X1594" s="1703"/>
    </row>
    <row r="1595" spans="15:24" x14ac:dyDescent="0.55000000000000004">
      <c r="O1595" s="1703"/>
      <c r="V1595" s="1703"/>
      <c r="X1595" s="1703"/>
    </row>
    <row r="1596" spans="15:24" x14ac:dyDescent="0.55000000000000004">
      <c r="O1596" s="1703"/>
      <c r="V1596" s="1703"/>
      <c r="X1596" s="1703"/>
    </row>
    <row r="1597" spans="15:24" x14ac:dyDescent="0.55000000000000004">
      <c r="O1597" s="1703"/>
      <c r="V1597" s="1703"/>
      <c r="X1597" s="1703"/>
    </row>
    <row r="1598" spans="15:24" x14ac:dyDescent="0.55000000000000004">
      <c r="O1598" s="1703"/>
      <c r="V1598" s="1703"/>
      <c r="X1598" s="1703"/>
    </row>
    <row r="1599" spans="15:24" x14ac:dyDescent="0.55000000000000004">
      <c r="O1599" s="1703"/>
      <c r="V1599" s="1703"/>
      <c r="X1599" s="1703"/>
    </row>
    <row r="1600" spans="15:24" x14ac:dyDescent="0.55000000000000004">
      <c r="O1600" s="1703"/>
      <c r="V1600" s="1703"/>
      <c r="X1600" s="1703"/>
    </row>
    <row r="1601" spans="15:24" x14ac:dyDescent="0.55000000000000004">
      <c r="O1601" s="1703"/>
      <c r="V1601" s="1703"/>
      <c r="X1601" s="1703"/>
    </row>
    <row r="1602" spans="15:24" x14ac:dyDescent="0.55000000000000004">
      <c r="O1602" s="1703"/>
      <c r="V1602" s="1703"/>
      <c r="X1602" s="1703"/>
    </row>
    <row r="1603" spans="15:24" x14ac:dyDescent="0.55000000000000004">
      <c r="O1603" s="1703"/>
      <c r="V1603" s="1703"/>
      <c r="X1603" s="1703"/>
    </row>
    <row r="1604" spans="15:24" x14ac:dyDescent="0.55000000000000004">
      <c r="O1604" s="1703"/>
      <c r="V1604" s="1703"/>
      <c r="X1604" s="1703"/>
    </row>
    <row r="1605" spans="15:24" x14ac:dyDescent="0.55000000000000004">
      <c r="O1605" s="1703"/>
      <c r="V1605" s="1703"/>
      <c r="X1605" s="1703"/>
    </row>
    <row r="1606" spans="15:24" x14ac:dyDescent="0.55000000000000004">
      <c r="O1606" s="1703"/>
      <c r="V1606" s="1703"/>
      <c r="X1606" s="1703"/>
    </row>
    <row r="1607" spans="15:24" x14ac:dyDescent="0.55000000000000004">
      <c r="O1607" s="1703"/>
      <c r="V1607" s="1703"/>
      <c r="X1607" s="1703"/>
    </row>
    <row r="1608" spans="15:24" x14ac:dyDescent="0.55000000000000004">
      <c r="O1608" s="1703"/>
      <c r="V1608" s="1703"/>
      <c r="X1608" s="1703"/>
    </row>
    <row r="1609" spans="15:24" x14ac:dyDescent="0.55000000000000004">
      <c r="O1609" s="1703"/>
      <c r="V1609" s="1703"/>
      <c r="X1609" s="1703"/>
    </row>
    <row r="1610" spans="15:24" x14ac:dyDescent="0.55000000000000004">
      <c r="O1610" s="1703"/>
      <c r="V1610" s="1703"/>
      <c r="X1610" s="1703"/>
    </row>
    <row r="1611" spans="15:24" x14ac:dyDescent="0.55000000000000004">
      <c r="O1611" s="1703"/>
      <c r="V1611" s="1703"/>
      <c r="X1611" s="1703"/>
    </row>
    <row r="1612" spans="15:24" x14ac:dyDescent="0.55000000000000004">
      <c r="O1612" s="1703"/>
      <c r="V1612" s="1703"/>
      <c r="X1612" s="1703"/>
    </row>
    <row r="1613" spans="15:24" x14ac:dyDescent="0.55000000000000004">
      <c r="O1613" s="1703"/>
      <c r="V1613" s="1703"/>
      <c r="X1613" s="1703"/>
    </row>
    <row r="1614" spans="15:24" x14ac:dyDescent="0.55000000000000004">
      <c r="O1614" s="1703"/>
      <c r="V1614" s="1703"/>
      <c r="X1614" s="1703"/>
    </row>
    <row r="1615" spans="15:24" x14ac:dyDescent="0.55000000000000004">
      <c r="O1615" s="1703"/>
      <c r="V1615" s="1703"/>
      <c r="X1615" s="1703"/>
    </row>
    <row r="1616" spans="15:24" x14ac:dyDescent="0.55000000000000004">
      <c r="O1616" s="1703"/>
      <c r="V1616" s="1703"/>
      <c r="X1616" s="1703"/>
    </row>
    <row r="1617" spans="15:24" x14ac:dyDescent="0.55000000000000004">
      <c r="O1617" s="1703"/>
      <c r="V1617" s="1703"/>
      <c r="X1617" s="1703"/>
    </row>
    <row r="1618" spans="15:24" x14ac:dyDescent="0.55000000000000004">
      <c r="O1618" s="1703"/>
      <c r="V1618" s="1703"/>
      <c r="X1618" s="1703"/>
    </row>
    <row r="1619" spans="15:24" x14ac:dyDescent="0.55000000000000004">
      <c r="O1619" s="1703"/>
      <c r="V1619" s="1703"/>
      <c r="X1619" s="1703"/>
    </row>
    <row r="1620" spans="15:24" x14ac:dyDescent="0.55000000000000004">
      <c r="O1620" s="1703"/>
      <c r="V1620" s="1703"/>
      <c r="X1620" s="1703"/>
    </row>
    <row r="1621" spans="15:24" x14ac:dyDescent="0.55000000000000004">
      <c r="O1621" s="1703"/>
      <c r="V1621" s="1703"/>
      <c r="X1621" s="1703"/>
    </row>
    <row r="1622" spans="15:24" x14ac:dyDescent="0.55000000000000004">
      <c r="O1622" s="1703"/>
      <c r="V1622" s="1703"/>
      <c r="X1622" s="1703"/>
    </row>
    <row r="1623" spans="15:24" x14ac:dyDescent="0.55000000000000004">
      <c r="O1623" s="1703"/>
      <c r="V1623" s="1703"/>
      <c r="X1623" s="1703"/>
    </row>
    <row r="1624" spans="15:24" x14ac:dyDescent="0.55000000000000004">
      <c r="O1624" s="1703"/>
      <c r="V1624" s="1703"/>
      <c r="X1624" s="1703"/>
    </row>
    <row r="1625" spans="15:24" x14ac:dyDescent="0.55000000000000004">
      <c r="O1625" s="1703"/>
      <c r="V1625" s="1703"/>
      <c r="X1625" s="1703"/>
    </row>
    <row r="1626" spans="15:24" x14ac:dyDescent="0.55000000000000004">
      <c r="O1626" s="1703"/>
      <c r="V1626" s="1703"/>
      <c r="X1626" s="1703"/>
    </row>
    <row r="1627" spans="15:24" x14ac:dyDescent="0.55000000000000004">
      <c r="O1627" s="1703"/>
      <c r="V1627" s="1703"/>
      <c r="X1627" s="1703"/>
    </row>
    <row r="1628" spans="15:24" x14ac:dyDescent="0.55000000000000004">
      <c r="O1628" s="1703"/>
      <c r="V1628" s="1703"/>
      <c r="X1628" s="1703"/>
    </row>
    <row r="1629" spans="15:24" x14ac:dyDescent="0.55000000000000004">
      <c r="O1629" s="1703"/>
      <c r="V1629" s="1703"/>
      <c r="X1629" s="1703"/>
    </row>
    <row r="1630" spans="15:24" x14ac:dyDescent="0.55000000000000004">
      <c r="O1630" s="1703"/>
      <c r="V1630" s="1703"/>
      <c r="X1630" s="1703"/>
    </row>
    <row r="1631" spans="15:24" x14ac:dyDescent="0.55000000000000004">
      <c r="O1631" s="1703"/>
      <c r="V1631" s="1703"/>
      <c r="X1631" s="1703"/>
    </row>
    <row r="1632" spans="15:24" x14ac:dyDescent="0.55000000000000004">
      <c r="O1632" s="1703"/>
      <c r="V1632" s="1703"/>
      <c r="X1632" s="1703"/>
    </row>
    <row r="1633" spans="15:24" x14ac:dyDescent="0.55000000000000004">
      <c r="O1633" s="1703"/>
      <c r="V1633" s="1703"/>
      <c r="X1633" s="1703"/>
    </row>
    <row r="1634" spans="15:24" x14ac:dyDescent="0.55000000000000004">
      <c r="O1634" s="1703"/>
      <c r="V1634" s="1703"/>
      <c r="X1634" s="1703"/>
    </row>
    <row r="1635" spans="15:24" x14ac:dyDescent="0.55000000000000004">
      <c r="O1635" s="1703"/>
      <c r="V1635" s="1703"/>
      <c r="X1635" s="1703"/>
    </row>
    <row r="1636" spans="15:24" x14ac:dyDescent="0.55000000000000004">
      <c r="O1636" s="1703"/>
      <c r="V1636" s="1703"/>
      <c r="X1636" s="1703"/>
    </row>
    <row r="1637" spans="15:24" x14ac:dyDescent="0.55000000000000004">
      <c r="O1637" s="1703"/>
      <c r="V1637" s="1703"/>
      <c r="X1637" s="1703"/>
    </row>
    <row r="1638" spans="15:24" x14ac:dyDescent="0.55000000000000004">
      <c r="O1638" s="1703"/>
      <c r="V1638" s="1703"/>
      <c r="X1638" s="1703"/>
    </row>
    <row r="1639" spans="15:24" x14ac:dyDescent="0.55000000000000004">
      <c r="O1639" s="1703"/>
      <c r="V1639" s="1703"/>
      <c r="X1639" s="1703"/>
    </row>
    <row r="1640" spans="15:24" x14ac:dyDescent="0.55000000000000004">
      <c r="O1640" s="1703"/>
      <c r="V1640" s="1703"/>
      <c r="X1640" s="1703"/>
    </row>
    <row r="1641" spans="15:24" x14ac:dyDescent="0.55000000000000004">
      <c r="O1641" s="1703"/>
      <c r="V1641" s="1703"/>
      <c r="X1641" s="1703"/>
    </row>
    <row r="1642" spans="15:24" x14ac:dyDescent="0.55000000000000004">
      <c r="O1642" s="1703"/>
      <c r="V1642" s="1703"/>
      <c r="X1642" s="1703"/>
    </row>
    <row r="1643" spans="15:24" x14ac:dyDescent="0.55000000000000004">
      <c r="O1643" s="1703"/>
      <c r="V1643" s="1703"/>
      <c r="X1643" s="1703"/>
    </row>
    <row r="1644" spans="15:24" x14ac:dyDescent="0.55000000000000004">
      <c r="O1644" s="1703"/>
      <c r="V1644" s="1703"/>
      <c r="X1644" s="1703"/>
    </row>
    <row r="1645" spans="15:24" x14ac:dyDescent="0.55000000000000004">
      <c r="O1645" s="1703"/>
      <c r="V1645" s="1703"/>
      <c r="X1645" s="1703"/>
    </row>
    <row r="1646" spans="15:24" x14ac:dyDescent="0.55000000000000004">
      <c r="O1646" s="1703"/>
      <c r="V1646" s="1703"/>
      <c r="X1646" s="1703"/>
    </row>
    <row r="1647" spans="15:24" x14ac:dyDescent="0.55000000000000004">
      <c r="O1647" s="1703"/>
      <c r="V1647" s="1703"/>
      <c r="X1647" s="1703"/>
    </row>
    <row r="1648" spans="15:24" x14ac:dyDescent="0.55000000000000004">
      <c r="O1648" s="1703"/>
      <c r="V1648" s="1703"/>
      <c r="X1648" s="1703"/>
    </row>
    <row r="1649" spans="15:24" x14ac:dyDescent="0.55000000000000004">
      <c r="O1649" s="1703"/>
      <c r="V1649" s="1703"/>
      <c r="X1649" s="1703"/>
    </row>
    <row r="1650" spans="15:24" x14ac:dyDescent="0.55000000000000004">
      <c r="O1650" s="1703"/>
      <c r="V1650" s="1703"/>
      <c r="X1650" s="1703"/>
    </row>
    <row r="1651" spans="15:24" x14ac:dyDescent="0.55000000000000004">
      <c r="O1651" s="1703"/>
      <c r="V1651" s="1703"/>
      <c r="X1651" s="1703"/>
    </row>
    <row r="1652" spans="15:24" x14ac:dyDescent="0.55000000000000004">
      <c r="O1652" s="1703"/>
      <c r="V1652" s="1703"/>
      <c r="X1652" s="1703"/>
    </row>
    <row r="1653" spans="15:24" x14ac:dyDescent="0.55000000000000004">
      <c r="O1653" s="1703"/>
      <c r="V1653" s="1703"/>
      <c r="X1653" s="1703"/>
    </row>
    <row r="1654" spans="15:24" x14ac:dyDescent="0.55000000000000004">
      <c r="O1654" s="1703"/>
      <c r="V1654" s="1703"/>
      <c r="X1654" s="1703"/>
    </row>
    <row r="1655" spans="15:24" x14ac:dyDescent="0.55000000000000004">
      <c r="O1655" s="1703"/>
      <c r="V1655" s="1703"/>
      <c r="X1655" s="1703"/>
    </row>
    <row r="1656" spans="15:24" x14ac:dyDescent="0.55000000000000004">
      <c r="O1656" s="1703"/>
      <c r="V1656" s="1703"/>
      <c r="X1656" s="1703"/>
    </row>
    <row r="1657" spans="15:24" x14ac:dyDescent="0.55000000000000004">
      <c r="O1657" s="1703"/>
      <c r="V1657" s="1703"/>
      <c r="X1657" s="1703"/>
    </row>
    <row r="1658" spans="15:24" x14ac:dyDescent="0.55000000000000004">
      <c r="O1658" s="1703"/>
      <c r="V1658" s="1703"/>
      <c r="X1658" s="1703"/>
    </row>
    <row r="1659" spans="15:24" x14ac:dyDescent="0.55000000000000004">
      <c r="O1659" s="1703"/>
      <c r="V1659" s="1703"/>
      <c r="X1659" s="1703"/>
    </row>
    <row r="1660" spans="15:24" x14ac:dyDescent="0.55000000000000004">
      <c r="O1660" s="1703"/>
      <c r="V1660" s="1703"/>
      <c r="X1660" s="1703"/>
    </row>
    <row r="1661" spans="15:24" x14ac:dyDescent="0.55000000000000004">
      <c r="O1661" s="1703"/>
      <c r="V1661" s="1703"/>
      <c r="X1661" s="1703"/>
    </row>
    <row r="1662" spans="15:24" x14ac:dyDescent="0.55000000000000004">
      <c r="O1662" s="1703"/>
      <c r="V1662" s="1703"/>
      <c r="X1662" s="1703"/>
    </row>
    <row r="1663" spans="15:24" x14ac:dyDescent="0.55000000000000004">
      <c r="O1663" s="1703"/>
      <c r="V1663" s="1703"/>
      <c r="X1663" s="1703"/>
    </row>
    <row r="1664" spans="15:24" x14ac:dyDescent="0.55000000000000004">
      <c r="O1664" s="1703"/>
      <c r="V1664" s="1703"/>
      <c r="X1664" s="1703"/>
    </row>
    <row r="1665" spans="15:24" x14ac:dyDescent="0.55000000000000004">
      <c r="O1665" s="1703"/>
      <c r="V1665" s="1703"/>
      <c r="X1665" s="1703"/>
    </row>
    <row r="1666" spans="15:24" x14ac:dyDescent="0.55000000000000004">
      <c r="O1666" s="1703"/>
      <c r="V1666" s="1703"/>
      <c r="X1666" s="1703"/>
    </row>
    <row r="1667" spans="15:24" x14ac:dyDescent="0.55000000000000004">
      <c r="O1667" s="1703"/>
      <c r="V1667" s="1703"/>
      <c r="X1667" s="1703"/>
    </row>
    <row r="1668" spans="15:24" x14ac:dyDescent="0.55000000000000004">
      <c r="O1668" s="1703"/>
      <c r="V1668" s="1703"/>
      <c r="X1668" s="1703"/>
    </row>
    <row r="1669" spans="15:24" x14ac:dyDescent="0.55000000000000004">
      <c r="O1669" s="1703"/>
      <c r="V1669" s="1703"/>
      <c r="X1669" s="1703"/>
    </row>
    <row r="1670" spans="15:24" x14ac:dyDescent="0.55000000000000004">
      <c r="O1670" s="1703"/>
      <c r="V1670" s="1703"/>
      <c r="X1670" s="1703"/>
    </row>
    <row r="1671" spans="15:24" x14ac:dyDescent="0.55000000000000004">
      <c r="O1671" s="1703"/>
      <c r="V1671" s="1703"/>
      <c r="X1671" s="1703"/>
    </row>
    <row r="1672" spans="15:24" x14ac:dyDescent="0.55000000000000004">
      <c r="O1672" s="1703"/>
      <c r="V1672" s="1703"/>
      <c r="X1672" s="1703"/>
    </row>
    <row r="1673" spans="15:24" x14ac:dyDescent="0.55000000000000004">
      <c r="O1673" s="1703"/>
      <c r="V1673" s="1703"/>
      <c r="X1673" s="1703"/>
    </row>
    <row r="1674" spans="15:24" x14ac:dyDescent="0.55000000000000004">
      <c r="O1674" s="1703"/>
      <c r="V1674" s="1703"/>
      <c r="X1674" s="1703"/>
    </row>
    <row r="1675" spans="15:24" x14ac:dyDescent="0.55000000000000004">
      <c r="O1675" s="1703"/>
      <c r="V1675" s="1703"/>
      <c r="X1675" s="1703"/>
    </row>
    <row r="1676" spans="15:24" x14ac:dyDescent="0.55000000000000004">
      <c r="O1676" s="1703"/>
      <c r="V1676" s="1703"/>
      <c r="X1676" s="1703"/>
    </row>
    <row r="1677" spans="15:24" x14ac:dyDescent="0.55000000000000004">
      <c r="O1677" s="1703"/>
      <c r="V1677" s="1703"/>
      <c r="X1677" s="1703"/>
    </row>
    <row r="1678" spans="15:24" x14ac:dyDescent="0.55000000000000004">
      <c r="O1678" s="1703"/>
      <c r="V1678" s="1703"/>
      <c r="X1678" s="1703"/>
    </row>
    <row r="1679" spans="15:24" x14ac:dyDescent="0.55000000000000004">
      <c r="O1679" s="1703"/>
      <c r="V1679" s="1703"/>
      <c r="X1679" s="1703"/>
    </row>
    <row r="1680" spans="15:24" x14ac:dyDescent="0.55000000000000004">
      <c r="O1680" s="1703"/>
      <c r="V1680" s="1703"/>
      <c r="X1680" s="1703"/>
    </row>
    <row r="1681" spans="15:24" x14ac:dyDescent="0.55000000000000004">
      <c r="O1681" s="1703"/>
      <c r="V1681" s="1703"/>
      <c r="X1681" s="1703"/>
    </row>
    <row r="1682" spans="15:24" x14ac:dyDescent="0.55000000000000004">
      <c r="O1682" s="1703"/>
      <c r="V1682" s="1703"/>
      <c r="X1682" s="1703"/>
    </row>
    <row r="1683" spans="15:24" x14ac:dyDescent="0.55000000000000004">
      <c r="O1683" s="1703"/>
      <c r="V1683" s="1703"/>
      <c r="X1683" s="1703"/>
    </row>
    <row r="1684" spans="15:24" x14ac:dyDescent="0.55000000000000004">
      <c r="O1684" s="1703"/>
      <c r="V1684" s="1703"/>
      <c r="X1684" s="1703"/>
    </row>
    <row r="1685" spans="15:24" x14ac:dyDescent="0.55000000000000004">
      <c r="O1685" s="1703"/>
      <c r="V1685" s="1703"/>
      <c r="X1685" s="1703"/>
    </row>
    <row r="1686" spans="15:24" x14ac:dyDescent="0.55000000000000004">
      <c r="O1686" s="1703"/>
      <c r="V1686" s="1703"/>
      <c r="X1686" s="1703"/>
    </row>
    <row r="1687" spans="15:24" x14ac:dyDescent="0.55000000000000004">
      <c r="O1687" s="1703"/>
      <c r="V1687" s="1703"/>
      <c r="X1687" s="1703"/>
    </row>
    <row r="1688" spans="15:24" x14ac:dyDescent="0.55000000000000004">
      <c r="O1688" s="1703"/>
      <c r="V1688" s="1703"/>
      <c r="X1688" s="1703"/>
    </row>
    <row r="1689" spans="15:24" x14ac:dyDescent="0.55000000000000004">
      <c r="O1689" s="1703"/>
      <c r="V1689" s="1703"/>
      <c r="X1689" s="1703"/>
    </row>
    <row r="1690" spans="15:24" x14ac:dyDescent="0.55000000000000004">
      <c r="O1690" s="1703"/>
      <c r="V1690" s="1703"/>
      <c r="X1690" s="1703"/>
    </row>
    <row r="1691" spans="15:24" x14ac:dyDescent="0.55000000000000004">
      <c r="O1691" s="1703"/>
      <c r="V1691" s="1703"/>
      <c r="X1691" s="1703"/>
    </row>
    <row r="1692" spans="15:24" x14ac:dyDescent="0.55000000000000004">
      <c r="O1692" s="1703"/>
      <c r="V1692" s="1703"/>
      <c r="X1692" s="1703"/>
    </row>
    <row r="1693" spans="15:24" x14ac:dyDescent="0.55000000000000004">
      <c r="O1693" s="1703"/>
      <c r="V1693" s="1703"/>
      <c r="X1693" s="1703"/>
    </row>
    <row r="1694" spans="15:24" x14ac:dyDescent="0.55000000000000004">
      <c r="O1694" s="1703"/>
      <c r="V1694" s="1703"/>
      <c r="X1694" s="1703"/>
    </row>
    <row r="1695" spans="15:24" x14ac:dyDescent="0.55000000000000004">
      <c r="O1695" s="1703"/>
      <c r="V1695" s="1703"/>
      <c r="X1695" s="1703"/>
    </row>
    <row r="1696" spans="15:24" x14ac:dyDescent="0.55000000000000004">
      <c r="O1696" s="1703"/>
      <c r="V1696" s="1703"/>
      <c r="X1696" s="1703"/>
    </row>
    <row r="1697" spans="15:24" x14ac:dyDescent="0.55000000000000004">
      <c r="O1697" s="1703"/>
      <c r="V1697" s="1703"/>
      <c r="X1697" s="1703"/>
    </row>
    <row r="1698" spans="15:24" x14ac:dyDescent="0.55000000000000004">
      <c r="O1698" s="1703"/>
      <c r="V1698" s="1703"/>
      <c r="X1698" s="1703"/>
    </row>
    <row r="1699" spans="15:24" x14ac:dyDescent="0.55000000000000004">
      <c r="O1699" s="1703"/>
      <c r="V1699" s="1703"/>
      <c r="X1699" s="1703"/>
    </row>
    <row r="1700" spans="15:24" x14ac:dyDescent="0.55000000000000004">
      <c r="O1700" s="1703"/>
      <c r="V1700" s="1703"/>
      <c r="X1700" s="1703"/>
    </row>
    <row r="1701" spans="15:24" x14ac:dyDescent="0.55000000000000004">
      <c r="O1701" s="1703"/>
      <c r="V1701" s="1703"/>
      <c r="X1701" s="1703"/>
    </row>
    <row r="1702" spans="15:24" x14ac:dyDescent="0.55000000000000004">
      <c r="O1702" s="1703"/>
      <c r="V1702" s="1703"/>
      <c r="X1702" s="1703"/>
    </row>
    <row r="1703" spans="15:24" x14ac:dyDescent="0.55000000000000004">
      <c r="O1703" s="1703"/>
      <c r="V1703" s="1703"/>
      <c r="X1703" s="1703"/>
    </row>
    <row r="1704" spans="15:24" x14ac:dyDescent="0.55000000000000004">
      <c r="O1704" s="1703"/>
      <c r="V1704" s="1703"/>
      <c r="X1704" s="1703"/>
    </row>
    <row r="1705" spans="15:24" x14ac:dyDescent="0.55000000000000004">
      <c r="O1705" s="1703"/>
      <c r="V1705" s="1703"/>
      <c r="X1705" s="1703"/>
    </row>
    <row r="1706" spans="15:24" x14ac:dyDescent="0.55000000000000004">
      <c r="O1706" s="1703"/>
      <c r="V1706" s="1703"/>
      <c r="X1706" s="1703"/>
    </row>
    <row r="1707" spans="15:24" x14ac:dyDescent="0.55000000000000004">
      <c r="O1707" s="1703"/>
      <c r="V1707" s="1703"/>
      <c r="X1707" s="1703"/>
    </row>
    <row r="1708" spans="15:24" x14ac:dyDescent="0.55000000000000004">
      <c r="O1708" s="1703"/>
      <c r="V1708" s="1703"/>
      <c r="X1708" s="1703"/>
    </row>
    <row r="1709" spans="15:24" x14ac:dyDescent="0.55000000000000004">
      <c r="O1709" s="1703"/>
      <c r="V1709" s="1703"/>
      <c r="X1709" s="1703"/>
    </row>
    <row r="1710" spans="15:24" x14ac:dyDescent="0.55000000000000004">
      <c r="O1710" s="1703"/>
      <c r="V1710" s="1703"/>
      <c r="X1710" s="1703"/>
    </row>
    <row r="1711" spans="15:24" x14ac:dyDescent="0.55000000000000004">
      <c r="O1711" s="1703"/>
      <c r="V1711" s="1703"/>
      <c r="X1711" s="1703"/>
    </row>
    <row r="1712" spans="15:24" x14ac:dyDescent="0.55000000000000004">
      <c r="O1712" s="1703"/>
      <c r="V1712" s="1703"/>
      <c r="X1712" s="1703"/>
    </row>
    <row r="1713" spans="15:24" x14ac:dyDescent="0.55000000000000004">
      <c r="O1713" s="1703"/>
      <c r="V1713" s="1703"/>
      <c r="X1713" s="1703"/>
    </row>
    <row r="1714" spans="15:24" x14ac:dyDescent="0.55000000000000004">
      <c r="O1714" s="1703"/>
      <c r="V1714" s="1703"/>
      <c r="X1714" s="1703"/>
    </row>
    <row r="1715" spans="15:24" x14ac:dyDescent="0.55000000000000004">
      <c r="O1715" s="1703"/>
      <c r="V1715" s="1703"/>
      <c r="X1715" s="1703"/>
    </row>
    <row r="1716" spans="15:24" x14ac:dyDescent="0.55000000000000004">
      <c r="O1716" s="1703"/>
      <c r="V1716" s="1703"/>
      <c r="X1716" s="1703"/>
    </row>
    <row r="1717" spans="15:24" x14ac:dyDescent="0.55000000000000004">
      <c r="O1717" s="1703"/>
      <c r="V1717" s="1703"/>
      <c r="X1717" s="1703"/>
    </row>
    <row r="1718" spans="15:24" x14ac:dyDescent="0.55000000000000004">
      <c r="O1718" s="1703"/>
      <c r="V1718" s="1703"/>
      <c r="X1718" s="1703"/>
    </row>
    <row r="1719" spans="15:24" x14ac:dyDescent="0.55000000000000004">
      <c r="O1719" s="1703"/>
      <c r="V1719" s="1703"/>
      <c r="X1719" s="1703"/>
    </row>
    <row r="1720" spans="15:24" x14ac:dyDescent="0.55000000000000004">
      <c r="O1720" s="1703"/>
      <c r="V1720" s="1703"/>
      <c r="X1720" s="1703"/>
    </row>
    <row r="1721" spans="15:24" x14ac:dyDescent="0.55000000000000004">
      <c r="O1721" s="1703"/>
      <c r="V1721" s="1703"/>
      <c r="X1721" s="1703"/>
    </row>
    <row r="1722" spans="15:24" x14ac:dyDescent="0.55000000000000004">
      <c r="O1722" s="1703"/>
      <c r="V1722" s="1703"/>
      <c r="X1722" s="1703"/>
    </row>
    <row r="1723" spans="15:24" x14ac:dyDescent="0.55000000000000004">
      <c r="O1723" s="1703"/>
      <c r="V1723" s="1703"/>
      <c r="X1723" s="1703"/>
    </row>
    <row r="1724" spans="15:24" x14ac:dyDescent="0.55000000000000004">
      <c r="O1724" s="1703"/>
      <c r="V1724" s="1703"/>
      <c r="X1724" s="1703"/>
    </row>
    <row r="1725" spans="15:24" x14ac:dyDescent="0.55000000000000004">
      <c r="O1725" s="1703"/>
      <c r="V1725" s="1703"/>
      <c r="X1725" s="1703"/>
    </row>
    <row r="1726" spans="15:24" x14ac:dyDescent="0.55000000000000004">
      <c r="O1726" s="1703"/>
      <c r="V1726" s="1703"/>
      <c r="X1726" s="1703"/>
    </row>
    <row r="1727" spans="15:24" x14ac:dyDescent="0.55000000000000004">
      <c r="O1727" s="1703"/>
      <c r="V1727" s="1703"/>
      <c r="X1727" s="1703"/>
    </row>
    <row r="1728" spans="15:24" x14ac:dyDescent="0.55000000000000004">
      <c r="O1728" s="1703"/>
      <c r="V1728" s="1703"/>
      <c r="X1728" s="1703"/>
    </row>
    <row r="1729" spans="15:24" x14ac:dyDescent="0.55000000000000004">
      <c r="O1729" s="1703"/>
      <c r="V1729" s="1703"/>
      <c r="X1729" s="1703"/>
    </row>
    <row r="1730" spans="15:24" x14ac:dyDescent="0.55000000000000004">
      <c r="O1730" s="1703"/>
      <c r="V1730" s="1703"/>
      <c r="X1730" s="1703"/>
    </row>
    <row r="1731" spans="15:24" x14ac:dyDescent="0.55000000000000004">
      <c r="O1731" s="1703"/>
      <c r="V1731" s="1703"/>
      <c r="X1731" s="1703"/>
    </row>
    <row r="1732" spans="15:24" x14ac:dyDescent="0.55000000000000004">
      <c r="O1732" s="1703"/>
      <c r="V1732" s="1703"/>
      <c r="X1732" s="1703"/>
    </row>
    <row r="1733" spans="15:24" x14ac:dyDescent="0.55000000000000004">
      <c r="O1733" s="1703"/>
      <c r="V1733" s="1703"/>
      <c r="X1733" s="1703"/>
    </row>
    <row r="1734" spans="15:24" x14ac:dyDescent="0.55000000000000004">
      <c r="O1734" s="1703"/>
      <c r="V1734" s="1703"/>
      <c r="X1734" s="1703"/>
    </row>
    <row r="1735" spans="15:24" x14ac:dyDescent="0.55000000000000004">
      <c r="O1735" s="1703"/>
      <c r="V1735" s="1703"/>
      <c r="X1735" s="1703"/>
    </row>
    <row r="1736" spans="15:24" x14ac:dyDescent="0.55000000000000004">
      <c r="O1736" s="1703"/>
      <c r="V1736" s="1703"/>
      <c r="X1736" s="1703"/>
    </row>
    <row r="1737" spans="15:24" x14ac:dyDescent="0.55000000000000004">
      <c r="O1737" s="1703"/>
      <c r="V1737" s="1703"/>
      <c r="X1737" s="1703"/>
    </row>
    <row r="1738" spans="15:24" x14ac:dyDescent="0.55000000000000004">
      <c r="O1738" s="1703"/>
      <c r="V1738" s="1703"/>
      <c r="X1738" s="1703"/>
    </row>
    <row r="1739" spans="15:24" x14ac:dyDescent="0.55000000000000004">
      <c r="O1739" s="1703"/>
      <c r="V1739" s="1703"/>
      <c r="X1739" s="1703"/>
    </row>
    <row r="1740" spans="15:24" x14ac:dyDescent="0.55000000000000004">
      <c r="O1740" s="1703"/>
      <c r="V1740" s="1703"/>
      <c r="X1740" s="1703"/>
    </row>
    <row r="1741" spans="15:24" x14ac:dyDescent="0.55000000000000004">
      <c r="O1741" s="1703"/>
      <c r="V1741" s="1703"/>
      <c r="X1741" s="1703"/>
    </row>
    <row r="1742" spans="15:24" x14ac:dyDescent="0.55000000000000004">
      <c r="O1742" s="1703"/>
      <c r="V1742" s="1703"/>
      <c r="X1742" s="1703"/>
    </row>
    <row r="1743" spans="15:24" x14ac:dyDescent="0.55000000000000004">
      <c r="O1743" s="1703"/>
      <c r="V1743" s="1703"/>
      <c r="X1743" s="1703"/>
    </row>
    <row r="1744" spans="15:24" x14ac:dyDescent="0.55000000000000004">
      <c r="O1744" s="1703"/>
      <c r="V1744" s="1703"/>
      <c r="X1744" s="1703"/>
    </row>
    <row r="1745" spans="15:24" x14ac:dyDescent="0.55000000000000004">
      <c r="O1745" s="1703"/>
      <c r="V1745" s="1703"/>
      <c r="X1745" s="1703"/>
    </row>
    <row r="1746" spans="15:24" x14ac:dyDescent="0.55000000000000004">
      <c r="O1746" s="1703"/>
      <c r="V1746" s="1703"/>
      <c r="X1746" s="1703"/>
    </row>
    <row r="1747" spans="15:24" x14ac:dyDescent="0.55000000000000004">
      <c r="O1747" s="1703"/>
      <c r="V1747" s="1703"/>
      <c r="X1747" s="1703"/>
    </row>
    <row r="1748" spans="15:24" x14ac:dyDescent="0.55000000000000004">
      <c r="O1748" s="1703"/>
      <c r="V1748" s="1703"/>
      <c r="X1748" s="1703"/>
    </row>
    <row r="1749" spans="15:24" x14ac:dyDescent="0.55000000000000004">
      <c r="O1749" s="1703"/>
      <c r="V1749" s="1703"/>
      <c r="X1749" s="1703"/>
    </row>
    <row r="1750" spans="15:24" x14ac:dyDescent="0.55000000000000004">
      <c r="O1750" s="1703"/>
      <c r="V1750" s="1703"/>
      <c r="X1750" s="1703"/>
    </row>
    <row r="1751" spans="15:24" x14ac:dyDescent="0.55000000000000004">
      <c r="O1751" s="1703"/>
      <c r="V1751" s="1703"/>
      <c r="X1751" s="1703"/>
    </row>
    <row r="1752" spans="15:24" x14ac:dyDescent="0.55000000000000004">
      <c r="O1752" s="1703"/>
      <c r="V1752" s="1703"/>
      <c r="X1752" s="1703"/>
    </row>
    <row r="1753" spans="15:24" x14ac:dyDescent="0.55000000000000004">
      <c r="O1753" s="1703"/>
      <c r="V1753" s="1703"/>
      <c r="X1753" s="1703"/>
    </row>
    <row r="1754" spans="15:24" x14ac:dyDescent="0.55000000000000004">
      <c r="O1754" s="1703"/>
      <c r="V1754" s="1703"/>
      <c r="X1754" s="1703"/>
    </row>
    <row r="1755" spans="15:24" x14ac:dyDescent="0.55000000000000004">
      <c r="O1755" s="1703"/>
      <c r="V1755" s="1703"/>
      <c r="X1755" s="1703"/>
    </row>
    <row r="1756" spans="15:24" x14ac:dyDescent="0.55000000000000004">
      <c r="O1756" s="1703"/>
      <c r="V1756" s="1703"/>
      <c r="X1756" s="1703"/>
    </row>
    <row r="1757" spans="15:24" x14ac:dyDescent="0.55000000000000004">
      <c r="O1757" s="1703"/>
      <c r="V1757" s="1703"/>
      <c r="X1757" s="1703"/>
    </row>
    <row r="1758" spans="15:24" x14ac:dyDescent="0.55000000000000004">
      <c r="O1758" s="1703"/>
      <c r="V1758" s="1703"/>
      <c r="X1758" s="1703"/>
    </row>
    <row r="1759" spans="15:24" x14ac:dyDescent="0.55000000000000004">
      <c r="O1759" s="1703"/>
      <c r="V1759" s="1703"/>
      <c r="X1759" s="1703"/>
    </row>
    <row r="1760" spans="15:24" x14ac:dyDescent="0.55000000000000004">
      <c r="O1760" s="1703"/>
      <c r="V1760" s="1703"/>
      <c r="X1760" s="1703"/>
    </row>
    <row r="1761" spans="15:24" x14ac:dyDescent="0.55000000000000004">
      <c r="O1761" s="1703"/>
      <c r="V1761" s="1703"/>
      <c r="X1761" s="1703"/>
    </row>
    <row r="1762" spans="15:24" x14ac:dyDescent="0.55000000000000004">
      <c r="O1762" s="1703"/>
      <c r="V1762" s="1703"/>
      <c r="X1762" s="1703"/>
    </row>
    <row r="1763" spans="15:24" x14ac:dyDescent="0.55000000000000004">
      <c r="O1763" s="1703"/>
      <c r="V1763" s="1703"/>
      <c r="X1763" s="1703"/>
    </row>
    <row r="1764" spans="15:24" x14ac:dyDescent="0.55000000000000004">
      <c r="O1764" s="1703"/>
      <c r="V1764" s="1703"/>
      <c r="X1764" s="1703"/>
    </row>
    <row r="1765" spans="15:24" x14ac:dyDescent="0.55000000000000004">
      <c r="O1765" s="1703"/>
      <c r="V1765" s="1703"/>
      <c r="X1765" s="1703"/>
    </row>
    <row r="1766" spans="15:24" x14ac:dyDescent="0.55000000000000004">
      <c r="O1766" s="1703"/>
      <c r="V1766" s="1703"/>
      <c r="X1766" s="1703"/>
    </row>
    <row r="1767" spans="15:24" x14ac:dyDescent="0.55000000000000004">
      <c r="O1767" s="1703"/>
      <c r="V1767" s="1703"/>
      <c r="X1767" s="1703"/>
    </row>
    <row r="1768" spans="15:24" x14ac:dyDescent="0.55000000000000004">
      <c r="O1768" s="1703"/>
      <c r="V1768" s="1703"/>
      <c r="X1768" s="1703"/>
    </row>
    <row r="1769" spans="15:24" x14ac:dyDescent="0.55000000000000004">
      <c r="O1769" s="1703"/>
      <c r="V1769" s="1703"/>
      <c r="X1769" s="1703"/>
    </row>
    <row r="1770" spans="15:24" x14ac:dyDescent="0.55000000000000004">
      <c r="O1770" s="1703"/>
      <c r="V1770" s="1703"/>
      <c r="X1770" s="1703"/>
    </row>
    <row r="1771" spans="15:24" x14ac:dyDescent="0.55000000000000004">
      <c r="O1771" s="1703"/>
      <c r="V1771" s="1703"/>
      <c r="X1771" s="1703"/>
    </row>
    <row r="1772" spans="15:24" x14ac:dyDescent="0.55000000000000004">
      <c r="O1772" s="1703"/>
      <c r="V1772" s="1703"/>
      <c r="X1772" s="1703"/>
    </row>
    <row r="1773" spans="15:24" x14ac:dyDescent="0.55000000000000004">
      <c r="O1773" s="1703"/>
      <c r="V1773" s="1703"/>
      <c r="X1773" s="1703"/>
    </row>
    <row r="1774" spans="15:24" x14ac:dyDescent="0.55000000000000004">
      <c r="O1774" s="1703"/>
      <c r="V1774" s="1703"/>
      <c r="X1774" s="1703"/>
    </row>
    <row r="1775" spans="15:24" x14ac:dyDescent="0.55000000000000004">
      <c r="O1775" s="1703"/>
      <c r="V1775" s="1703"/>
      <c r="X1775" s="1703"/>
    </row>
    <row r="1776" spans="15:24" x14ac:dyDescent="0.55000000000000004">
      <c r="O1776" s="1703"/>
      <c r="V1776" s="1703"/>
      <c r="X1776" s="1703"/>
    </row>
    <row r="1777" spans="15:24" x14ac:dyDescent="0.55000000000000004">
      <c r="O1777" s="1703"/>
      <c r="V1777" s="1703"/>
      <c r="X1777" s="1703"/>
    </row>
    <row r="1778" spans="15:24" x14ac:dyDescent="0.55000000000000004">
      <c r="O1778" s="1703"/>
      <c r="V1778" s="1703"/>
      <c r="X1778" s="1703"/>
    </row>
    <row r="1779" spans="15:24" x14ac:dyDescent="0.55000000000000004">
      <c r="O1779" s="1703"/>
      <c r="V1779" s="1703"/>
      <c r="X1779" s="1703"/>
    </row>
    <row r="1780" spans="15:24" x14ac:dyDescent="0.55000000000000004">
      <c r="O1780" s="1703"/>
      <c r="V1780" s="1703"/>
      <c r="X1780" s="1703"/>
    </row>
    <row r="1781" spans="15:24" x14ac:dyDescent="0.55000000000000004">
      <c r="O1781" s="1703"/>
      <c r="V1781" s="1703"/>
      <c r="X1781" s="1703"/>
    </row>
    <row r="1782" spans="15:24" x14ac:dyDescent="0.55000000000000004">
      <c r="O1782" s="1703"/>
      <c r="V1782" s="1703"/>
      <c r="X1782" s="1703"/>
    </row>
    <row r="1783" spans="15:24" x14ac:dyDescent="0.55000000000000004">
      <c r="O1783" s="1703"/>
      <c r="V1783" s="1703"/>
      <c r="X1783" s="1703"/>
    </row>
    <row r="1784" spans="15:24" x14ac:dyDescent="0.55000000000000004">
      <c r="O1784" s="1703"/>
      <c r="V1784" s="1703"/>
      <c r="X1784" s="1703"/>
    </row>
    <row r="1785" spans="15:24" x14ac:dyDescent="0.55000000000000004">
      <c r="O1785" s="1703"/>
      <c r="V1785" s="1703"/>
      <c r="X1785" s="1703"/>
    </row>
    <row r="1786" spans="15:24" x14ac:dyDescent="0.55000000000000004">
      <c r="O1786" s="1703"/>
      <c r="V1786" s="1703"/>
      <c r="X1786" s="1703"/>
    </row>
    <row r="1787" spans="15:24" x14ac:dyDescent="0.55000000000000004">
      <c r="O1787" s="1703"/>
      <c r="V1787" s="1703"/>
      <c r="X1787" s="1703"/>
    </row>
    <row r="1788" spans="15:24" x14ac:dyDescent="0.55000000000000004">
      <c r="O1788" s="1703"/>
      <c r="V1788" s="1703"/>
      <c r="X1788" s="1703"/>
    </row>
    <row r="1789" spans="15:24" x14ac:dyDescent="0.55000000000000004">
      <c r="O1789" s="1703"/>
      <c r="V1789" s="1703"/>
      <c r="X1789" s="1703"/>
    </row>
    <row r="1790" spans="15:24" x14ac:dyDescent="0.55000000000000004">
      <c r="O1790" s="1703"/>
      <c r="V1790" s="1703"/>
      <c r="X1790" s="1703"/>
    </row>
    <row r="1791" spans="15:24" x14ac:dyDescent="0.55000000000000004">
      <c r="O1791" s="1703"/>
      <c r="V1791" s="1703"/>
      <c r="X1791" s="1703"/>
    </row>
    <row r="1792" spans="15:24" x14ac:dyDescent="0.55000000000000004">
      <c r="O1792" s="1703"/>
      <c r="V1792" s="1703"/>
      <c r="X1792" s="1703"/>
    </row>
    <row r="1793" spans="15:24" x14ac:dyDescent="0.55000000000000004">
      <c r="O1793" s="1703"/>
      <c r="V1793" s="1703"/>
      <c r="X1793" s="1703"/>
    </row>
    <row r="1794" spans="15:24" x14ac:dyDescent="0.55000000000000004">
      <c r="O1794" s="1703"/>
      <c r="V1794" s="1703"/>
      <c r="X1794" s="1703"/>
    </row>
    <row r="1795" spans="15:24" x14ac:dyDescent="0.55000000000000004">
      <c r="O1795" s="1703"/>
      <c r="V1795" s="1703"/>
      <c r="X1795" s="1703"/>
    </row>
    <row r="1796" spans="15:24" x14ac:dyDescent="0.55000000000000004">
      <c r="O1796" s="1703"/>
      <c r="V1796" s="1703"/>
      <c r="X1796" s="1703"/>
    </row>
    <row r="1797" spans="15:24" x14ac:dyDescent="0.55000000000000004">
      <c r="O1797" s="1703"/>
      <c r="V1797" s="1703"/>
      <c r="X1797" s="1703"/>
    </row>
    <row r="1798" spans="15:24" x14ac:dyDescent="0.55000000000000004">
      <c r="O1798" s="1703"/>
      <c r="V1798" s="1703"/>
      <c r="X1798" s="1703"/>
    </row>
    <row r="1799" spans="15:24" x14ac:dyDescent="0.55000000000000004">
      <c r="O1799" s="1703"/>
      <c r="V1799" s="1703"/>
      <c r="X1799" s="1703"/>
    </row>
    <row r="1800" spans="15:24" x14ac:dyDescent="0.55000000000000004">
      <c r="O1800" s="1703"/>
      <c r="V1800" s="1703"/>
      <c r="X1800" s="1703"/>
    </row>
    <row r="1801" spans="15:24" x14ac:dyDescent="0.55000000000000004">
      <c r="O1801" s="1703"/>
      <c r="V1801" s="1703"/>
      <c r="X1801" s="1703"/>
    </row>
    <row r="1802" spans="15:24" x14ac:dyDescent="0.55000000000000004">
      <c r="O1802" s="1703"/>
      <c r="V1802" s="1703"/>
      <c r="X1802" s="1703"/>
    </row>
    <row r="1803" spans="15:24" x14ac:dyDescent="0.55000000000000004">
      <c r="O1803" s="1703"/>
      <c r="V1803" s="1703"/>
      <c r="X1803" s="1703"/>
    </row>
    <row r="1804" spans="15:24" x14ac:dyDescent="0.55000000000000004">
      <c r="O1804" s="1703"/>
      <c r="V1804" s="1703"/>
      <c r="X1804" s="1703"/>
    </row>
    <row r="1805" spans="15:24" x14ac:dyDescent="0.55000000000000004">
      <c r="O1805" s="1703"/>
      <c r="V1805" s="1703"/>
      <c r="X1805" s="1703"/>
    </row>
    <row r="1806" spans="15:24" x14ac:dyDescent="0.55000000000000004">
      <c r="O1806" s="1703"/>
      <c r="V1806" s="1703"/>
      <c r="X1806" s="1703"/>
    </row>
    <row r="1807" spans="15:24" x14ac:dyDescent="0.55000000000000004">
      <c r="O1807" s="1703"/>
      <c r="V1807" s="1703"/>
      <c r="X1807" s="1703"/>
    </row>
    <row r="1808" spans="15:24" x14ac:dyDescent="0.55000000000000004">
      <c r="O1808" s="1703"/>
      <c r="V1808" s="1703"/>
      <c r="X1808" s="1703"/>
    </row>
    <row r="1809" spans="15:24" x14ac:dyDescent="0.55000000000000004">
      <c r="O1809" s="1703"/>
      <c r="V1809" s="1703"/>
      <c r="X1809" s="1703"/>
    </row>
    <row r="1810" spans="15:24" x14ac:dyDescent="0.55000000000000004">
      <c r="O1810" s="1703"/>
      <c r="V1810" s="1703"/>
      <c r="X1810" s="1703"/>
    </row>
    <row r="1811" spans="15:24" x14ac:dyDescent="0.55000000000000004">
      <c r="O1811" s="1703"/>
      <c r="V1811" s="1703"/>
      <c r="X1811" s="1703"/>
    </row>
    <row r="1812" spans="15:24" x14ac:dyDescent="0.55000000000000004">
      <c r="O1812" s="1703"/>
      <c r="V1812" s="1703"/>
      <c r="X1812" s="1703"/>
    </row>
    <row r="1813" spans="15:24" x14ac:dyDescent="0.55000000000000004">
      <c r="O1813" s="1703"/>
      <c r="V1813" s="1703"/>
      <c r="X1813" s="1703"/>
    </row>
    <row r="1814" spans="15:24" x14ac:dyDescent="0.55000000000000004">
      <c r="O1814" s="1703"/>
      <c r="V1814" s="1703"/>
      <c r="X1814" s="1703"/>
    </row>
    <row r="1815" spans="15:24" x14ac:dyDescent="0.55000000000000004">
      <c r="O1815" s="1703"/>
      <c r="V1815" s="1703"/>
      <c r="X1815" s="1703"/>
    </row>
    <row r="1816" spans="15:24" x14ac:dyDescent="0.55000000000000004">
      <c r="O1816" s="1703"/>
      <c r="V1816" s="1703"/>
      <c r="X1816" s="1703"/>
    </row>
    <row r="1817" spans="15:24" x14ac:dyDescent="0.55000000000000004">
      <c r="O1817" s="1703"/>
      <c r="V1817" s="1703"/>
      <c r="X1817" s="1703"/>
    </row>
    <row r="1818" spans="15:24" x14ac:dyDescent="0.55000000000000004">
      <c r="O1818" s="1703"/>
      <c r="V1818" s="1703"/>
      <c r="X1818" s="1703"/>
    </row>
    <row r="1819" spans="15:24" x14ac:dyDescent="0.55000000000000004">
      <c r="O1819" s="1703"/>
      <c r="V1819" s="1703"/>
      <c r="X1819" s="1703"/>
    </row>
    <row r="1820" spans="15:24" x14ac:dyDescent="0.55000000000000004">
      <c r="O1820" s="1703"/>
      <c r="V1820" s="1703"/>
      <c r="X1820" s="1703"/>
    </row>
    <row r="1821" spans="15:24" x14ac:dyDescent="0.55000000000000004">
      <c r="O1821" s="1703"/>
      <c r="V1821" s="1703"/>
      <c r="X1821" s="1703"/>
    </row>
    <row r="1822" spans="15:24" x14ac:dyDescent="0.55000000000000004">
      <c r="O1822" s="1703"/>
      <c r="V1822" s="1703"/>
      <c r="X1822" s="1703"/>
    </row>
    <row r="1823" spans="15:24" x14ac:dyDescent="0.55000000000000004">
      <c r="O1823" s="1703"/>
      <c r="V1823" s="1703"/>
      <c r="X1823" s="1703"/>
    </row>
    <row r="1824" spans="15:24" x14ac:dyDescent="0.55000000000000004">
      <c r="O1824" s="1703"/>
      <c r="V1824" s="1703"/>
      <c r="X1824" s="1703"/>
    </row>
    <row r="1825" spans="15:24" x14ac:dyDescent="0.55000000000000004">
      <c r="O1825" s="1703"/>
      <c r="V1825" s="1703"/>
      <c r="X1825" s="1703"/>
    </row>
    <row r="1826" spans="15:24" x14ac:dyDescent="0.55000000000000004">
      <c r="O1826" s="1703"/>
      <c r="V1826" s="1703"/>
      <c r="X1826" s="1703"/>
    </row>
    <row r="1827" spans="15:24" x14ac:dyDescent="0.55000000000000004">
      <c r="O1827" s="1703"/>
      <c r="V1827" s="1703"/>
      <c r="X1827" s="1703"/>
    </row>
    <row r="1828" spans="15:24" x14ac:dyDescent="0.55000000000000004">
      <c r="O1828" s="1703"/>
      <c r="V1828" s="1703"/>
      <c r="X1828" s="1703"/>
    </row>
    <row r="1829" spans="15:24" x14ac:dyDescent="0.55000000000000004">
      <c r="O1829" s="1703"/>
      <c r="V1829" s="1703"/>
      <c r="X1829" s="1703"/>
    </row>
    <row r="1830" spans="15:24" x14ac:dyDescent="0.55000000000000004">
      <c r="O1830" s="1703"/>
      <c r="V1830" s="1703"/>
      <c r="X1830" s="1703"/>
    </row>
    <row r="1831" spans="15:24" x14ac:dyDescent="0.55000000000000004">
      <c r="O1831" s="1703"/>
      <c r="V1831" s="1703"/>
      <c r="X1831" s="1703"/>
    </row>
    <row r="1832" spans="15:24" x14ac:dyDescent="0.55000000000000004">
      <c r="O1832" s="1703"/>
      <c r="V1832" s="1703"/>
      <c r="X1832" s="1703"/>
    </row>
    <row r="1833" spans="15:24" x14ac:dyDescent="0.55000000000000004">
      <c r="O1833" s="1703"/>
      <c r="V1833" s="1703"/>
      <c r="X1833" s="1703"/>
    </row>
    <row r="1834" spans="15:24" x14ac:dyDescent="0.55000000000000004">
      <c r="O1834" s="1703"/>
      <c r="V1834" s="1703"/>
      <c r="X1834" s="1703"/>
    </row>
    <row r="1835" spans="15:24" x14ac:dyDescent="0.55000000000000004">
      <c r="O1835" s="1703"/>
      <c r="V1835" s="1703"/>
      <c r="X1835" s="1703"/>
    </row>
    <row r="1836" spans="15:24" x14ac:dyDescent="0.55000000000000004">
      <c r="O1836" s="1703"/>
      <c r="V1836" s="1703"/>
      <c r="X1836" s="1703"/>
    </row>
    <row r="1837" spans="15:24" x14ac:dyDescent="0.55000000000000004">
      <c r="O1837" s="1703"/>
      <c r="V1837" s="1703"/>
      <c r="X1837" s="1703"/>
    </row>
    <row r="1838" spans="15:24" x14ac:dyDescent="0.55000000000000004">
      <c r="O1838" s="1703"/>
      <c r="V1838" s="1703"/>
      <c r="X1838" s="1703"/>
    </row>
    <row r="1839" spans="15:24" x14ac:dyDescent="0.55000000000000004">
      <c r="O1839" s="1703"/>
      <c r="V1839" s="1703"/>
      <c r="X1839" s="1703"/>
    </row>
    <row r="1840" spans="15:24" x14ac:dyDescent="0.55000000000000004">
      <c r="O1840" s="1703"/>
      <c r="V1840" s="1703"/>
      <c r="X1840" s="1703"/>
    </row>
    <row r="1841" spans="15:24" x14ac:dyDescent="0.55000000000000004">
      <c r="O1841" s="1703"/>
      <c r="V1841" s="1703"/>
      <c r="X1841" s="1703"/>
    </row>
    <row r="1842" spans="15:24" x14ac:dyDescent="0.55000000000000004">
      <c r="O1842" s="1703"/>
      <c r="V1842" s="1703"/>
      <c r="X1842" s="1703"/>
    </row>
    <row r="1843" spans="15:24" x14ac:dyDescent="0.55000000000000004">
      <c r="O1843" s="1703"/>
      <c r="V1843" s="1703"/>
      <c r="X1843" s="1703"/>
    </row>
    <row r="1844" spans="15:24" x14ac:dyDescent="0.55000000000000004">
      <c r="O1844" s="1703"/>
      <c r="V1844" s="1703"/>
      <c r="X1844" s="1703"/>
    </row>
    <row r="1845" spans="15:24" x14ac:dyDescent="0.55000000000000004">
      <c r="O1845" s="1703"/>
      <c r="V1845" s="1703"/>
      <c r="X1845" s="1703"/>
    </row>
    <row r="1846" spans="15:24" x14ac:dyDescent="0.55000000000000004">
      <c r="O1846" s="1703"/>
      <c r="V1846" s="1703"/>
      <c r="X1846" s="1703"/>
    </row>
    <row r="1847" spans="15:24" x14ac:dyDescent="0.55000000000000004">
      <c r="O1847" s="1703"/>
      <c r="V1847" s="1703"/>
      <c r="X1847" s="1703"/>
    </row>
    <row r="1848" spans="15:24" x14ac:dyDescent="0.55000000000000004">
      <c r="O1848" s="1703"/>
      <c r="V1848" s="1703"/>
      <c r="X1848" s="1703"/>
    </row>
    <row r="1849" spans="15:24" x14ac:dyDescent="0.55000000000000004">
      <c r="O1849" s="1703"/>
      <c r="V1849" s="1703"/>
      <c r="X1849" s="1703"/>
    </row>
    <row r="1850" spans="15:24" x14ac:dyDescent="0.55000000000000004">
      <c r="O1850" s="1703"/>
      <c r="V1850" s="1703"/>
      <c r="X1850" s="1703"/>
    </row>
    <row r="1851" spans="15:24" x14ac:dyDescent="0.55000000000000004">
      <c r="O1851" s="1703"/>
      <c r="V1851" s="1703"/>
      <c r="X1851" s="1703"/>
    </row>
    <row r="1852" spans="15:24" x14ac:dyDescent="0.55000000000000004">
      <c r="O1852" s="1703"/>
      <c r="V1852" s="1703"/>
      <c r="X1852" s="1703"/>
    </row>
    <row r="1853" spans="15:24" x14ac:dyDescent="0.55000000000000004">
      <c r="O1853" s="1703"/>
      <c r="V1853" s="1703"/>
      <c r="X1853" s="1703"/>
    </row>
    <row r="1854" spans="15:24" x14ac:dyDescent="0.55000000000000004">
      <c r="O1854" s="1703"/>
      <c r="V1854" s="1703"/>
      <c r="X1854" s="1703"/>
    </row>
    <row r="1855" spans="15:24" x14ac:dyDescent="0.55000000000000004">
      <c r="O1855" s="1703"/>
      <c r="V1855" s="1703"/>
      <c r="X1855" s="1703"/>
    </row>
    <row r="1856" spans="15:24" x14ac:dyDescent="0.55000000000000004">
      <c r="O1856" s="1703"/>
      <c r="V1856" s="1703"/>
      <c r="X1856" s="1703"/>
    </row>
    <row r="1857" spans="15:24" x14ac:dyDescent="0.55000000000000004">
      <c r="O1857" s="1703"/>
      <c r="V1857" s="1703"/>
      <c r="X1857" s="1703"/>
    </row>
    <row r="1858" spans="15:24" x14ac:dyDescent="0.55000000000000004">
      <c r="O1858" s="1703"/>
      <c r="V1858" s="1703"/>
      <c r="X1858" s="1703"/>
    </row>
    <row r="1859" spans="15:24" x14ac:dyDescent="0.55000000000000004">
      <c r="O1859" s="1703"/>
      <c r="V1859" s="1703"/>
      <c r="X1859" s="1703"/>
    </row>
    <row r="1860" spans="15:24" x14ac:dyDescent="0.55000000000000004">
      <c r="O1860" s="1703"/>
      <c r="V1860" s="1703"/>
      <c r="X1860" s="1703"/>
    </row>
    <row r="1861" spans="15:24" x14ac:dyDescent="0.55000000000000004">
      <c r="O1861" s="1703"/>
      <c r="V1861" s="1703"/>
      <c r="X1861" s="1703"/>
    </row>
    <row r="1862" spans="15:24" x14ac:dyDescent="0.55000000000000004">
      <c r="O1862" s="1703"/>
      <c r="V1862" s="1703"/>
      <c r="X1862" s="1703"/>
    </row>
    <row r="1863" spans="15:24" x14ac:dyDescent="0.55000000000000004">
      <c r="O1863" s="1703"/>
      <c r="V1863" s="1703"/>
      <c r="X1863" s="1703"/>
    </row>
    <row r="1864" spans="15:24" x14ac:dyDescent="0.55000000000000004">
      <c r="O1864" s="1703"/>
      <c r="V1864" s="1703"/>
      <c r="X1864" s="1703"/>
    </row>
    <row r="1865" spans="15:24" x14ac:dyDescent="0.55000000000000004">
      <c r="O1865" s="1703"/>
      <c r="V1865" s="1703"/>
      <c r="X1865" s="1703"/>
    </row>
    <row r="1866" spans="15:24" x14ac:dyDescent="0.55000000000000004">
      <c r="O1866" s="1703"/>
      <c r="V1866" s="1703"/>
      <c r="X1866" s="1703"/>
    </row>
    <row r="1867" spans="15:24" x14ac:dyDescent="0.55000000000000004">
      <c r="O1867" s="1703"/>
      <c r="V1867" s="1703"/>
      <c r="X1867" s="1703"/>
    </row>
    <row r="1868" spans="15:24" x14ac:dyDescent="0.55000000000000004">
      <c r="O1868" s="1703"/>
      <c r="V1868" s="1703"/>
      <c r="X1868" s="1703"/>
    </row>
    <row r="1869" spans="15:24" x14ac:dyDescent="0.55000000000000004">
      <c r="O1869" s="1703"/>
      <c r="V1869" s="1703"/>
      <c r="X1869" s="1703"/>
    </row>
    <row r="1870" spans="15:24" x14ac:dyDescent="0.55000000000000004">
      <c r="O1870" s="1703"/>
      <c r="V1870" s="1703"/>
      <c r="X1870" s="1703"/>
    </row>
    <row r="1871" spans="15:24" x14ac:dyDescent="0.55000000000000004">
      <c r="O1871" s="1703"/>
      <c r="V1871" s="1703"/>
      <c r="X1871" s="1703"/>
    </row>
    <row r="1872" spans="15:24" x14ac:dyDescent="0.55000000000000004">
      <c r="O1872" s="1703"/>
      <c r="V1872" s="1703"/>
      <c r="X1872" s="1703"/>
    </row>
    <row r="1873" spans="15:24" x14ac:dyDescent="0.55000000000000004">
      <c r="O1873" s="1703"/>
      <c r="V1873" s="1703"/>
      <c r="X1873" s="1703"/>
    </row>
    <row r="1874" spans="15:24" x14ac:dyDescent="0.55000000000000004">
      <c r="O1874" s="1703"/>
      <c r="V1874" s="1703"/>
      <c r="X1874" s="1703"/>
    </row>
    <row r="1875" spans="15:24" x14ac:dyDescent="0.55000000000000004">
      <c r="O1875" s="1703"/>
      <c r="V1875" s="1703"/>
      <c r="X1875" s="1703"/>
    </row>
    <row r="1876" spans="15:24" x14ac:dyDescent="0.55000000000000004">
      <c r="O1876" s="1703"/>
      <c r="V1876" s="1703"/>
      <c r="X1876" s="1703"/>
    </row>
    <row r="1877" spans="15:24" x14ac:dyDescent="0.55000000000000004">
      <c r="O1877" s="1703"/>
      <c r="V1877" s="1703"/>
      <c r="X1877" s="1703"/>
    </row>
    <row r="1878" spans="15:24" x14ac:dyDescent="0.55000000000000004">
      <c r="O1878" s="1703"/>
      <c r="V1878" s="1703"/>
      <c r="X1878" s="1703"/>
    </row>
    <row r="1879" spans="15:24" x14ac:dyDescent="0.55000000000000004">
      <c r="O1879" s="1703"/>
      <c r="V1879" s="1703"/>
      <c r="X1879" s="1703"/>
    </row>
    <row r="1880" spans="15:24" x14ac:dyDescent="0.55000000000000004">
      <c r="O1880" s="1703"/>
      <c r="V1880" s="1703"/>
      <c r="X1880" s="1703"/>
    </row>
    <row r="1881" spans="15:24" x14ac:dyDescent="0.55000000000000004">
      <c r="O1881" s="1703"/>
      <c r="V1881" s="1703"/>
      <c r="X1881" s="1703"/>
    </row>
    <row r="1882" spans="15:24" x14ac:dyDescent="0.55000000000000004">
      <c r="O1882" s="1703"/>
      <c r="V1882" s="1703"/>
      <c r="X1882" s="1703"/>
    </row>
    <row r="1883" spans="15:24" x14ac:dyDescent="0.55000000000000004">
      <c r="O1883" s="1703"/>
      <c r="V1883" s="1703"/>
      <c r="X1883" s="1703"/>
    </row>
    <row r="1884" spans="15:24" x14ac:dyDescent="0.55000000000000004">
      <c r="O1884" s="1703"/>
      <c r="V1884" s="1703"/>
      <c r="X1884" s="1703"/>
    </row>
    <row r="1885" spans="15:24" x14ac:dyDescent="0.55000000000000004">
      <c r="O1885" s="1703"/>
      <c r="V1885" s="1703"/>
      <c r="X1885" s="1703"/>
    </row>
    <row r="1886" spans="15:24" x14ac:dyDescent="0.55000000000000004">
      <c r="O1886" s="1703"/>
      <c r="V1886" s="1703"/>
      <c r="X1886" s="1703"/>
    </row>
    <row r="1887" spans="15:24" x14ac:dyDescent="0.55000000000000004">
      <c r="O1887" s="1703"/>
      <c r="V1887" s="1703"/>
      <c r="X1887" s="1703"/>
    </row>
    <row r="1888" spans="15:24" x14ac:dyDescent="0.55000000000000004">
      <c r="O1888" s="1703"/>
      <c r="V1888" s="1703"/>
      <c r="X1888" s="1703"/>
    </row>
    <row r="1889" spans="15:24" x14ac:dyDescent="0.55000000000000004">
      <c r="O1889" s="1703"/>
      <c r="V1889" s="1703"/>
      <c r="X1889" s="1703"/>
    </row>
    <row r="1890" spans="15:24" x14ac:dyDescent="0.55000000000000004">
      <c r="O1890" s="1703"/>
      <c r="V1890" s="1703"/>
      <c r="X1890" s="1703"/>
    </row>
    <row r="1891" spans="15:24" x14ac:dyDescent="0.55000000000000004">
      <c r="O1891" s="1703"/>
      <c r="V1891" s="1703"/>
      <c r="X1891" s="1703"/>
    </row>
    <row r="1892" spans="15:24" x14ac:dyDescent="0.55000000000000004">
      <c r="O1892" s="1703"/>
      <c r="V1892" s="1703"/>
      <c r="X1892" s="1703"/>
    </row>
    <row r="1893" spans="15:24" x14ac:dyDescent="0.55000000000000004">
      <c r="O1893" s="1703"/>
      <c r="V1893" s="1703"/>
      <c r="X1893" s="1703"/>
    </row>
    <row r="1894" spans="15:24" x14ac:dyDescent="0.55000000000000004">
      <c r="O1894" s="1703"/>
      <c r="V1894" s="1703"/>
      <c r="X1894" s="1703"/>
    </row>
    <row r="1895" spans="15:24" x14ac:dyDescent="0.55000000000000004">
      <c r="O1895" s="1703"/>
      <c r="V1895" s="1703"/>
      <c r="X1895" s="1703"/>
    </row>
    <row r="1896" spans="15:24" x14ac:dyDescent="0.55000000000000004">
      <c r="O1896" s="1703"/>
      <c r="V1896" s="1703"/>
      <c r="X1896" s="1703"/>
    </row>
    <row r="1897" spans="15:24" x14ac:dyDescent="0.55000000000000004">
      <c r="O1897" s="1703"/>
      <c r="V1897" s="1703"/>
      <c r="X1897" s="1703"/>
    </row>
    <row r="1898" spans="15:24" x14ac:dyDescent="0.55000000000000004">
      <c r="O1898" s="1703"/>
      <c r="V1898" s="1703"/>
      <c r="X1898" s="1703"/>
    </row>
    <row r="1899" spans="15:24" x14ac:dyDescent="0.55000000000000004">
      <c r="O1899" s="1703"/>
      <c r="V1899" s="1703"/>
      <c r="X1899" s="1703"/>
    </row>
    <row r="1900" spans="15:24" x14ac:dyDescent="0.55000000000000004">
      <c r="O1900" s="1703"/>
      <c r="V1900" s="1703"/>
      <c r="X1900" s="1703"/>
    </row>
    <row r="1901" spans="15:24" x14ac:dyDescent="0.55000000000000004">
      <c r="O1901" s="1703"/>
      <c r="V1901" s="1703"/>
      <c r="X1901" s="1703"/>
    </row>
    <row r="1902" spans="15:24" x14ac:dyDescent="0.55000000000000004">
      <c r="O1902" s="1703"/>
      <c r="V1902" s="1703"/>
      <c r="X1902" s="1703"/>
    </row>
    <row r="1903" spans="15:24" x14ac:dyDescent="0.55000000000000004">
      <c r="O1903" s="1703"/>
      <c r="V1903" s="1703"/>
      <c r="X1903" s="1703"/>
    </row>
    <row r="1904" spans="15:24" x14ac:dyDescent="0.55000000000000004">
      <c r="O1904" s="1703"/>
      <c r="V1904" s="1703"/>
      <c r="X1904" s="1703"/>
    </row>
    <row r="1905" spans="15:24" x14ac:dyDescent="0.55000000000000004">
      <c r="O1905" s="1703"/>
      <c r="V1905" s="1703"/>
      <c r="X1905" s="1703"/>
    </row>
    <row r="1906" spans="15:24" x14ac:dyDescent="0.55000000000000004">
      <c r="O1906" s="1703"/>
      <c r="V1906" s="1703"/>
      <c r="X1906" s="1703"/>
    </row>
    <row r="1907" spans="15:24" x14ac:dyDescent="0.55000000000000004">
      <c r="O1907" s="1703"/>
      <c r="V1907" s="1703"/>
      <c r="X1907" s="1703"/>
    </row>
    <row r="1908" spans="15:24" x14ac:dyDescent="0.55000000000000004">
      <c r="O1908" s="1703"/>
      <c r="V1908" s="1703"/>
      <c r="X1908" s="1703"/>
    </row>
    <row r="1909" spans="15:24" x14ac:dyDescent="0.55000000000000004">
      <c r="O1909" s="1703"/>
      <c r="V1909" s="1703"/>
      <c r="X1909" s="1703"/>
    </row>
    <row r="1910" spans="15:24" x14ac:dyDescent="0.55000000000000004">
      <c r="O1910" s="1703"/>
      <c r="V1910" s="1703"/>
      <c r="X1910" s="1703"/>
    </row>
    <row r="1911" spans="15:24" x14ac:dyDescent="0.55000000000000004">
      <c r="O1911" s="1703"/>
      <c r="V1911" s="1703"/>
      <c r="X1911" s="1703"/>
    </row>
    <row r="1912" spans="15:24" x14ac:dyDescent="0.55000000000000004">
      <c r="O1912" s="1703"/>
      <c r="V1912" s="1703"/>
      <c r="X1912" s="1703"/>
    </row>
    <row r="1913" spans="15:24" x14ac:dyDescent="0.55000000000000004">
      <c r="O1913" s="1703"/>
      <c r="V1913" s="1703"/>
      <c r="X1913" s="1703"/>
    </row>
    <row r="1914" spans="15:24" x14ac:dyDescent="0.55000000000000004">
      <c r="O1914" s="1703"/>
      <c r="V1914" s="1703"/>
      <c r="X1914" s="1703"/>
    </row>
    <row r="1915" spans="15:24" x14ac:dyDescent="0.55000000000000004">
      <c r="O1915" s="1703"/>
      <c r="V1915" s="1703"/>
      <c r="X1915" s="1703"/>
    </row>
    <row r="1916" spans="15:24" x14ac:dyDescent="0.55000000000000004">
      <c r="O1916" s="1703"/>
      <c r="V1916" s="1703"/>
      <c r="X1916" s="1703"/>
    </row>
    <row r="1917" spans="15:24" x14ac:dyDescent="0.55000000000000004">
      <c r="O1917" s="1703"/>
      <c r="V1917" s="1703"/>
      <c r="X1917" s="1703"/>
    </row>
    <row r="1918" spans="15:24" x14ac:dyDescent="0.55000000000000004">
      <c r="O1918" s="1703"/>
      <c r="V1918" s="1703"/>
      <c r="X1918" s="1703"/>
    </row>
    <row r="1919" spans="15:24" x14ac:dyDescent="0.55000000000000004">
      <c r="O1919" s="1703"/>
      <c r="V1919" s="1703"/>
      <c r="X1919" s="1703"/>
    </row>
    <row r="1920" spans="15:24" x14ac:dyDescent="0.55000000000000004">
      <c r="O1920" s="1703"/>
      <c r="V1920" s="1703"/>
      <c r="X1920" s="1703"/>
    </row>
    <row r="1921" spans="15:24" x14ac:dyDescent="0.55000000000000004">
      <c r="O1921" s="1703"/>
      <c r="V1921" s="1703"/>
      <c r="X1921" s="1703"/>
    </row>
    <row r="1922" spans="15:24" x14ac:dyDescent="0.55000000000000004">
      <c r="O1922" s="1703"/>
      <c r="V1922" s="1703"/>
      <c r="X1922" s="1703"/>
    </row>
    <row r="1923" spans="15:24" x14ac:dyDescent="0.55000000000000004">
      <c r="O1923" s="1703"/>
      <c r="V1923" s="1703"/>
      <c r="X1923" s="1703"/>
    </row>
    <row r="1924" spans="15:24" x14ac:dyDescent="0.55000000000000004">
      <c r="O1924" s="1703"/>
      <c r="V1924" s="1703"/>
      <c r="X1924" s="1703"/>
    </row>
    <row r="1925" spans="15:24" x14ac:dyDescent="0.55000000000000004">
      <c r="O1925" s="1703"/>
      <c r="V1925" s="1703"/>
      <c r="X1925" s="1703"/>
    </row>
    <row r="1926" spans="15:24" x14ac:dyDescent="0.55000000000000004">
      <c r="O1926" s="1703"/>
      <c r="V1926" s="1703"/>
      <c r="X1926" s="1703"/>
    </row>
    <row r="1927" spans="15:24" x14ac:dyDescent="0.55000000000000004">
      <c r="O1927" s="1703"/>
      <c r="V1927" s="1703"/>
      <c r="X1927" s="1703"/>
    </row>
    <row r="1928" spans="15:24" x14ac:dyDescent="0.55000000000000004">
      <c r="O1928" s="1703"/>
      <c r="V1928" s="1703"/>
      <c r="X1928" s="1703"/>
    </row>
    <row r="1929" spans="15:24" x14ac:dyDescent="0.55000000000000004">
      <c r="O1929" s="1703"/>
      <c r="V1929" s="1703"/>
      <c r="X1929" s="1703"/>
    </row>
    <row r="1930" spans="15:24" x14ac:dyDescent="0.55000000000000004">
      <c r="O1930" s="1703"/>
      <c r="V1930" s="1703"/>
      <c r="X1930" s="1703"/>
    </row>
    <row r="1931" spans="15:24" x14ac:dyDescent="0.55000000000000004">
      <c r="O1931" s="1703"/>
      <c r="V1931" s="1703"/>
      <c r="X1931" s="1703"/>
    </row>
    <row r="1932" spans="15:24" x14ac:dyDescent="0.55000000000000004">
      <c r="O1932" s="1703"/>
      <c r="V1932" s="1703"/>
      <c r="X1932" s="1703"/>
    </row>
    <row r="1933" spans="15:24" x14ac:dyDescent="0.55000000000000004">
      <c r="O1933" s="1703"/>
      <c r="V1933" s="1703"/>
      <c r="X1933" s="1703"/>
    </row>
    <row r="1934" spans="15:24" x14ac:dyDescent="0.55000000000000004">
      <c r="O1934" s="1703"/>
      <c r="V1934" s="1703"/>
      <c r="X1934" s="1703"/>
    </row>
    <row r="1935" spans="15:24" x14ac:dyDescent="0.55000000000000004">
      <c r="O1935" s="1703"/>
      <c r="V1935" s="1703"/>
      <c r="X1935" s="1703"/>
    </row>
    <row r="1936" spans="15:24" x14ac:dyDescent="0.55000000000000004">
      <c r="O1936" s="1703"/>
      <c r="V1936" s="1703"/>
      <c r="X1936" s="1703"/>
    </row>
    <row r="1937" spans="15:24" x14ac:dyDescent="0.55000000000000004">
      <c r="O1937" s="1703"/>
      <c r="V1937" s="1703"/>
      <c r="X1937" s="1703"/>
    </row>
    <row r="1938" spans="15:24" x14ac:dyDescent="0.55000000000000004">
      <c r="O1938" s="1703"/>
      <c r="V1938" s="1703"/>
      <c r="X1938" s="1703"/>
    </row>
    <row r="1939" spans="15:24" x14ac:dyDescent="0.55000000000000004">
      <c r="O1939" s="1703"/>
      <c r="V1939" s="1703"/>
      <c r="X1939" s="1703"/>
    </row>
    <row r="1940" spans="15:24" x14ac:dyDescent="0.55000000000000004">
      <c r="O1940" s="1703"/>
      <c r="V1940" s="1703"/>
      <c r="X1940" s="1703"/>
    </row>
    <row r="1941" spans="15:24" x14ac:dyDescent="0.55000000000000004">
      <c r="O1941" s="1703"/>
      <c r="V1941" s="1703"/>
      <c r="X1941" s="1703"/>
    </row>
    <row r="1942" spans="15:24" x14ac:dyDescent="0.55000000000000004">
      <c r="O1942" s="1703"/>
      <c r="V1942" s="1703"/>
      <c r="X1942" s="1703"/>
    </row>
    <row r="1943" spans="15:24" x14ac:dyDescent="0.55000000000000004">
      <c r="O1943" s="1703"/>
      <c r="V1943" s="1703"/>
      <c r="X1943" s="1703"/>
    </row>
    <row r="1944" spans="15:24" x14ac:dyDescent="0.55000000000000004">
      <c r="O1944" s="1703"/>
      <c r="V1944" s="1703"/>
      <c r="X1944" s="1703"/>
    </row>
    <row r="1945" spans="15:24" x14ac:dyDescent="0.55000000000000004">
      <c r="O1945" s="1703"/>
      <c r="V1945" s="1703"/>
      <c r="X1945" s="1703"/>
    </row>
    <row r="1946" spans="15:24" x14ac:dyDescent="0.55000000000000004">
      <c r="O1946" s="1703"/>
      <c r="V1946" s="1703"/>
      <c r="X1946" s="1703"/>
    </row>
    <row r="1947" spans="15:24" x14ac:dyDescent="0.55000000000000004">
      <c r="O1947" s="1703"/>
      <c r="V1947" s="1703"/>
      <c r="X1947" s="1703"/>
    </row>
    <row r="1948" spans="15:24" x14ac:dyDescent="0.55000000000000004">
      <c r="O1948" s="1703"/>
      <c r="V1948" s="1703"/>
      <c r="X1948" s="1703"/>
    </row>
    <row r="1949" spans="15:24" x14ac:dyDescent="0.55000000000000004">
      <c r="O1949" s="1703"/>
      <c r="V1949" s="1703"/>
      <c r="X1949" s="1703"/>
    </row>
    <row r="1950" spans="15:24" x14ac:dyDescent="0.55000000000000004">
      <c r="O1950" s="1703"/>
      <c r="V1950" s="1703"/>
      <c r="X1950" s="1703"/>
    </row>
    <row r="1951" spans="15:24" x14ac:dyDescent="0.55000000000000004">
      <c r="O1951" s="1703"/>
      <c r="V1951" s="1703"/>
      <c r="X1951" s="1703"/>
    </row>
    <row r="1952" spans="15:24" x14ac:dyDescent="0.55000000000000004">
      <c r="O1952" s="1703"/>
      <c r="V1952" s="1703"/>
      <c r="X1952" s="1703"/>
    </row>
    <row r="1953" spans="15:24" x14ac:dyDescent="0.55000000000000004">
      <c r="O1953" s="1703"/>
      <c r="V1953" s="1703"/>
      <c r="X1953" s="1703"/>
    </row>
    <row r="1954" spans="15:24" x14ac:dyDescent="0.55000000000000004">
      <c r="O1954" s="1703"/>
      <c r="V1954" s="1703"/>
      <c r="X1954" s="1703"/>
    </row>
    <row r="1955" spans="15:24" x14ac:dyDescent="0.55000000000000004">
      <c r="O1955" s="1703"/>
      <c r="V1955" s="1703"/>
      <c r="X1955" s="1703"/>
    </row>
    <row r="1956" spans="15:24" x14ac:dyDescent="0.55000000000000004">
      <c r="O1956" s="1703"/>
      <c r="V1956" s="1703"/>
      <c r="X1956" s="1703"/>
    </row>
    <row r="1957" spans="15:24" x14ac:dyDescent="0.55000000000000004">
      <c r="O1957" s="1703"/>
      <c r="V1957" s="1703"/>
      <c r="X1957" s="1703"/>
    </row>
    <row r="1958" spans="15:24" x14ac:dyDescent="0.55000000000000004">
      <c r="O1958" s="1703"/>
      <c r="V1958" s="1703"/>
      <c r="X1958" s="1703"/>
    </row>
    <row r="1959" spans="15:24" x14ac:dyDescent="0.55000000000000004">
      <c r="O1959" s="1703"/>
      <c r="V1959" s="1703"/>
      <c r="X1959" s="1703"/>
    </row>
    <row r="1960" spans="15:24" x14ac:dyDescent="0.55000000000000004">
      <c r="O1960" s="1703"/>
      <c r="V1960" s="1703"/>
      <c r="X1960" s="1703"/>
    </row>
    <row r="1961" spans="15:24" x14ac:dyDescent="0.55000000000000004">
      <c r="O1961" s="1703"/>
      <c r="V1961" s="1703"/>
      <c r="X1961" s="1703"/>
    </row>
    <row r="1962" spans="15:24" x14ac:dyDescent="0.55000000000000004">
      <c r="O1962" s="1703"/>
      <c r="V1962" s="1703"/>
      <c r="X1962" s="1703"/>
    </row>
    <row r="1963" spans="15:24" x14ac:dyDescent="0.55000000000000004">
      <c r="O1963" s="1703"/>
      <c r="V1963" s="1703"/>
      <c r="X1963" s="1703"/>
    </row>
    <row r="1964" spans="15:24" x14ac:dyDescent="0.55000000000000004">
      <c r="O1964" s="1703"/>
      <c r="V1964" s="1703"/>
      <c r="X1964" s="1703"/>
    </row>
    <row r="1965" spans="15:24" x14ac:dyDescent="0.55000000000000004">
      <c r="O1965" s="1703"/>
      <c r="V1965" s="1703"/>
      <c r="X1965" s="1703"/>
    </row>
    <row r="1966" spans="15:24" x14ac:dyDescent="0.55000000000000004">
      <c r="O1966" s="1703"/>
      <c r="V1966" s="1703"/>
      <c r="X1966" s="1703"/>
    </row>
    <row r="1967" spans="15:24" x14ac:dyDescent="0.55000000000000004">
      <c r="O1967" s="1703"/>
      <c r="V1967" s="1703"/>
      <c r="X1967" s="1703"/>
    </row>
    <row r="1968" spans="15:24" x14ac:dyDescent="0.55000000000000004">
      <c r="O1968" s="1703"/>
      <c r="V1968" s="1703"/>
      <c r="X1968" s="1703"/>
    </row>
    <row r="1969" spans="15:24" x14ac:dyDescent="0.55000000000000004">
      <c r="O1969" s="1703"/>
      <c r="V1969" s="1703"/>
      <c r="X1969" s="1703"/>
    </row>
    <row r="1970" spans="15:24" x14ac:dyDescent="0.55000000000000004">
      <c r="O1970" s="1703"/>
      <c r="V1970" s="1703"/>
      <c r="X1970" s="1703"/>
    </row>
    <row r="1971" spans="15:24" x14ac:dyDescent="0.55000000000000004">
      <c r="O1971" s="1703"/>
      <c r="V1971" s="1703"/>
      <c r="X1971" s="1703"/>
    </row>
    <row r="1972" spans="15:24" x14ac:dyDescent="0.55000000000000004">
      <c r="O1972" s="1703"/>
      <c r="V1972" s="1703"/>
      <c r="X1972" s="1703"/>
    </row>
    <row r="1973" spans="15:24" x14ac:dyDescent="0.55000000000000004">
      <c r="O1973" s="1703"/>
      <c r="V1973" s="1703"/>
      <c r="X1973" s="1703"/>
    </row>
    <row r="1974" spans="15:24" x14ac:dyDescent="0.55000000000000004">
      <c r="O1974" s="1703"/>
      <c r="V1974" s="1703"/>
      <c r="X1974" s="1703"/>
    </row>
    <row r="1975" spans="15:24" x14ac:dyDescent="0.55000000000000004">
      <c r="O1975" s="1703"/>
      <c r="V1975" s="1703"/>
      <c r="X1975" s="1703"/>
    </row>
    <row r="1976" spans="15:24" x14ac:dyDescent="0.55000000000000004">
      <c r="O1976" s="1703"/>
      <c r="V1976" s="1703"/>
      <c r="X1976" s="1703"/>
    </row>
    <row r="1977" spans="15:24" x14ac:dyDescent="0.55000000000000004">
      <c r="O1977" s="1703"/>
      <c r="V1977" s="1703"/>
      <c r="X1977" s="1703"/>
    </row>
    <row r="1978" spans="15:24" x14ac:dyDescent="0.55000000000000004">
      <c r="O1978" s="1703"/>
      <c r="V1978" s="1703"/>
      <c r="X1978" s="1703"/>
    </row>
    <row r="1979" spans="15:24" x14ac:dyDescent="0.55000000000000004">
      <c r="O1979" s="1703"/>
      <c r="V1979" s="1703"/>
      <c r="X1979" s="1703"/>
    </row>
    <row r="1980" spans="15:24" x14ac:dyDescent="0.55000000000000004">
      <c r="O1980" s="1703"/>
      <c r="V1980" s="1703"/>
      <c r="X1980" s="1703"/>
    </row>
    <row r="1981" spans="15:24" x14ac:dyDescent="0.55000000000000004">
      <c r="O1981" s="1703"/>
      <c r="V1981" s="1703"/>
      <c r="X1981" s="1703"/>
    </row>
    <row r="1982" spans="15:24" x14ac:dyDescent="0.55000000000000004">
      <c r="O1982" s="1703"/>
      <c r="V1982" s="1703"/>
      <c r="X1982" s="1703"/>
    </row>
    <row r="1983" spans="15:24" x14ac:dyDescent="0.55000000000000004">
      <c r="O1983" s="1703"/>
      <c r="V1983" s="1703"/>
      <c r="X1983" s="1703"/>
    </row>
    <row r="1984" spans="15:24" x14ac:dyDescent="0.55000000000000004">
      <c r="O1984" s="1703"/>
      <c r="V1984" s="1703"/>
      <c r="X1984" s="1703"/>
    </row>
    <row r="1985" spans="15:24" x14ac:dyDescent="0.55000000000000004">
      <c r="O1985" s="1703"/>
      <c r="V1985" s="1703"/>
      <c r="X1985" s="1703"/>
    </row>
    <row r="1986" spans="15:24" x14ac:dyDescent="0.55000000000000004">
      <c r="O1986" s="1703"/>
      <c r="V1986" s="1703"/>
      <c r="X1986" s="1703"/>
    </row>
    <row r="1987" spans="15:24" x14ac:dyDescent="0.55000000000000004">
      <c r="O1987" s="1703"/>
      <c r="V1987" s="1703"/>
      <c r="X1987" s="1703"/>
    </row>
    <row r="1988" spans="15:24" x14ac:dyDescent="0.55000000000000004">
      <c r="O1988" s="1703"/>
      <c r="V1988" s="1703"/>
      <c r="X1988" s="1703"/>
    </row>
    <row r="1989" spans="15:24" x14ac:dyDescent="0.55000000000000004">
      <c r="O1989" s="1703"/>
      <c r="V1989" s="1703"/>
      <c r="X1989" s="1703"/>
    </row>
    <row r="1990" spans="15:24" x14ac:dyDescent="0.55000000000000004">
      <c r="O1990" s="1703"/>
      <c r="V1990" s="1703"/>
      <c r="X1990" s="1703"/>
    </row>
    <row r="1991" spans="15:24" x14ac:dyDescent="0.55000000000000004">
      <c r="O1991" s="1703"/>
      <c r="V1991" s="1703"/>
      <c r="X1991" s="1703"/>
    </row>
    <row r="1992" spans="15:24" x14ac:dyDescent="0.55000000000000004">
      <c r="O1992" s="1703"/>
      <c r="V1992" s="1703"/>
      <c r="X1992" s="1703"/>
    </row>
    <row r="1993" spans="15:24" x14ac:dyDescent="0.55000000000000004">
      <c r="O1993" s="1703"/>
      <c r="V1993" s="1703"/>
      <c r="X1993" s="1703"/>
    </row>
    <row r="1994" spans="15:24" x14ac:dyDescent="0.55000000000000004">
      <c r="O1994" s="1703"/>
      <c r="V1994" s="1703"/>
      <c r="X1994" s="1703"/>
    </row>
    <row r="1995" spans="15:24" x14ac:dyDescent="0.55000000000000004">
      <c r="O1995" s="1703"/>
      <c r="V1995" s="1703"/>
      <c r="X1995" s="1703"/>
    </row>
    <row r="1996" spans="15:24" x14ac:dyDescent="0.55000000000000004">
      <c r="O1996" s="1703"/>
      <c r="V1996" s="1703"/>
      <c r="X1996" s="1703"/>
    </row>
    <row r="1997" spans="15:24" x14ac:dyDescent="0.55000000000000004">
      <c r="O1997" s="1703"/>
      <c r="V1997" s="1703"/>
      <c r="X1997" s="1703"/>
    </row>
    <row r="1998" spans="15:24" x14ac:dyDescent="0.55000000000000004">
      <c r="O1998" s="1703"/>
      <c r="V1998" s="1703"/>
      <c r="X1998" s="1703"/>
    </row>
    <row r="1999" spans="15:24" x14ac:dyDescent="0.55000000000000004">
      <c r="O1999" s="1703"/>
      <c r="V1999" s="1703"/>
      <c r="X1999" s="1703"/>
    </row>
    <row r="2000" spans="15:24" x14ac:dyDescent="0.55000000000000004">
      <c r="O2000" s="1703"/>
      <c r="V2000" s="1703"/>
      <c r="X2000" s="1703"/>
    </row>
    <row r="2001" spans="15:24" x14ac:dyDescent="0.55000000000000004">
      <c r="O2001" s="1703"/>
      <c r="V2001" s="1703"/>
      <c r="X2001" s="1703"/>
    </row>
    <row r="2002" spans="15:24" x14ac:dyDescent="0.55000000000000004">
      <c r="O2002" s="1703"/>
      <c r="V2002" s="1703"/>
      <c r="X2002" s="1703"/>
    </row>
    <row r="2003" spans="15:24" x14ac:dyDescent="0.55000000000000004">
      <c r="O2003" s="1703"/>
      <c r="V2003" s="1703"/>
      <c r="X2003" s="1703"/>
    </row>
    <row r="2004" spans="15:24" x14ac:dyDescent="0.55000000000000004">
      <c r="O2004" s="1703"/>
      <c r="V2004" s="1703"/>
      <c r="X2004" s="1703"/>
    </row>
    <row r="2005" spans="15:24" x14ac:dyDescent="0.55000000000000004">
      <c r="O2005" s="1703"/>
      <c r="V2005" s="1703"/>
      <c r="X2005" s="1703"/>
    </row>
    <row r="2006" spans="15:24" x14ac:dyDescent="0.55000000000000004">
      <c r="O2006" s="1703"/>
      <c r="V2006" s="1703"/>
      <c r="X2006" s="1703"/>
    </row>
    <row r="2007" spans="15:24" x14ac:dyDescent="0.55000000000000004">
      <c r="O2007" s="1703"/>
      <c r="V2007" s="1703"/>
      <c r="X2007" s="1703"/>
    </row>
    <row r="2008" spans="15:24" x14ac:dyDescent="0.55000000000000004">
      <c r="O2008" s="1703"/>
      <c r="V2008" s="1703"/>
      <c r="X2008" s="1703"/>
    </row>
    <row r="2009" spans="15:24" x14ac:dyDescent="0.55000000000000004">
      <c r="O2009" s="1703"/>
      <c r="V2009" s="1703"/>
      <c r="X2009" s="1703"/>
    </row>
    <row r="2010" spans="15:24" x14ac:dyDescent="0.55000000000000004">
      <c r="O2010" s="1703"/>
      <c r="V2010" s="1703"/>
      <c r="X2010" s="1703"/>
    </row>
    <row r="2011" spans="15:24" x14ac:dyDescent="0.55000000000000004">
      <c r="O2011" s="1703"/>
      <c r="V2011" s="1703"/>
      <c r="X2011" s="1703"/>
    </row>
    <row r="2012" spans="15:24" x14ac:dyDescent="0.55000000000000004">
      <c r="O2012" s="1703"/>
      <c r="V2012" s="1703"/>
      <c r="X2012" s="1703"/>
    </row>
    <row r="2013" spans="15:24" x14ac:dyDescent="0.55000000000000004">
      <c r="O2013" s="1703"/>
      <c r="V2013" s="1703"/>
      <c r="X2013" s="1703"/>
    </row>
    <row r="2014" spans="15:24" x14ac:dyDescent="0.55000000000000004">
      <c r="O2014" s="1703"/>
      <c r="V2014" s="1703"/>
      <c r="X2014" s="1703"/>
    </row>
    <row r="2015" spans="15:24" x14ac:dyDescent="0.55000000000000004">
      <c r="O2015" s="1703"/>
      <c r="V2015" s="1703"/>
      <c r="X2015" s="1703"/>
    </row>
    <row r="2016" spans="15:24" x14ac:dyDescent="0.55000000000000004">
      <c r="O2016" s="1703"/>
      <c r="V2016" s="1703"/>
      <c r="X2016" s="1703"/>
    </row>
    <row r="2017" spans="15:24" x14ac:dyDescent="0.55000000000000004">
      <c r="O2017" s="1703"/>
      <c r="V2017" s="1703"/>
      <c r="X2017" s="1703"/>
    </row>
    <row r="2018" spans="15:24" x14ac:dyDescent="0.55000000000000004">
      <c r="O2018" s="1703"/>
      <c r="V2018" s="1703"/>
      <c r="X2018" s="1703"/>
    </row>
    <row r="2019" spans="15:24" x14ac:dyDescent="0.55000000000000004">
      <c r="O2019" s="1703"/>
      <c r="V2019" s="1703"/>
      <c r="X2019" s="1703"/>
    </row>
    <row r="2020" spans="15:24" x14ac:dyDescent="0.55000000000000004">
      <c r="O2020" s="1703"/>
      <c r="V2020" s="1703"/>
      <c r="X2020" s="1703"/>
    </row>
    <row r="2021" spans="15:24" x14ac:dyDescent="0.55000000000000004">
      <c r="O2021" s="1703"/>
      <c r="V2021" s="1703"/>
      <c r="X2021" s="1703"/>
    </row>
    <row r="2022" spans="15:24" x14ac:dyDescent="0.55000000000000004">
      <c r="O2022" s="1703"/>
      <c r="V2022" s="1703"/>
      <c r="X2022" s="1703"/>
    </row>
    <row r="2023" spans="15:24" x14ac:dyDescent="0.55000000000000004">
      <c r="O2023" s="1703"/>
      <c r="V2023" s="1703"/>
      <c r="X2023" s="1703"/>
    </row>
    <row r="2024" spans="15:24" x14ac:dyDescent="0.55000000000000004">
      <c r="O2024" s="1703"/>
      <c r="V2024" s="1703"/>
      <c r="X2024" s="1703"/>
    </row>
    <row r="2025" spans="15:24" x14ac:dyDescent="0.55000000000000004">
      <c r="O2025" s="1703"/>
      <c r="V2025" s="1703"/>
      <c r="X2025" s="1703"/>
    </row>
    <row r="2026" spans="15:24" x14ac:dyDescent="0.55000000000000004">
      <c r="O2026" s="1703"/>
      <c r="V2026" s="1703"/>
      <c r="X2026" s="1703"/>
    </row>
    <row r="2027" spans="15:24" x14ac:dyDescent="0.55000000000000004">
      <c r="O2027" s="1703"/>
      <c r="V2027" s="1703"/>
      <c r="X2027" s="1703"/>
    </row>
    <row r="2028" spans="15:24" x14ac:dyDescent="0.55000000000000004">
      <c r="O2028" s="1703"/>
      <c r="V2028" s="1703"/>
      <c r="X2028" s="1703"/>
    </row>
    <row r="2029" spans="15:24" x14ac:dyDescent="0.55000000000000004">
      <c r="O2029" s="1703"/>
      <c r="V2029" s="1703"/>
      <c r="X2029" s="1703"/>
    </row>
    <row r="2030" spans="15:24" x14ac:dyDescent="0.55000000000000004">
      <c r="O2030" s="1703"/>
      <c r="V2030" s="1703"/>
      <c r="X2030" s="1703"/>
    </row>
    <row r="2031" spans="15:24" x14ac:dyDescent="0.55000000000000004">
      <c r="O2031" s="1703"/>
      <c r="V2031" s="1703"/>
      <c r="X2031" s="1703"/>
    </row>
    <row r="2032" spans="15:24" x14ac:dyDescent="0.55000000000000004">
      <c r="O2032" s="1703"/>
      <c r="V2032" s="1703"/>
      <c r="X2032" s="1703"/>
    </row>
    <row r="2033" spans="15:24" x14ac:dyDescent="0.55000000000000004">
      <c r="O2033" s="1703"/>
      <c r="V2033" s="1703"/>
      <c r="X2033" s="1703"/>
    </row>
    <row r="2034" spans="15:24" x14ac:dyDescent="0.55000000000000004">
      <c r="O2034" s="1703"/>
      <c r="V2034" s="1703"/>
      <c r="X2034" s="1703"/>
    </row>
    <row r="2035" spans="15:24" x14ac:dyDescent="0.55000000000000004">
      <c r="O2035" s="1703"/>
      <c r="V2035" s="1703"/>
      <c r="X2035" s="1703"/>
    </row>
    <row r="2036" spans="15:24" x14ac:dyDescent="0.55000000000000004">
      <c r="O2036" s="1703"/>
      <c r="V2036" s="1703"/>
      <c r="X2036" s="1703"/>
    </row>
    <row r="2037" spans="15:24" x14ac:dyDescent="0.55000000000000004">
      <c r="O2037" s="1703"/>
      <c r="V2037" s="1703"/>
      <c r="X2037" s="1703"/>
    </row>
    <row r="2038" spans="15:24" x14ac:dyDescent="0.55000000000000004">
      <c r="O2038" s="1703"/>
      <c r="V2038" s="1703"/>
      <c r="X2038" s="1703"/>
    </row>
    <row r="2039" spans="15:24" x14ac:dyDescent="0.55000000000000004">
      <c r="O2039" s="1703"/>
      <c r="V2039" s="1703"/>
      <c r="X2039" s="1703"/>
    </row>
    <row r="2040" spans="15:24" x14ac:dyDescent="0.55000000000000004">
      <c r="O2040" s="1703"/>
      <c r="V2040" s="1703"/>
      <c r="X2040" s="1703"/>
    </row>
    <row r="2041" spans="15:24" x14ac:dyDescent="0.55000000000000004">
      <c r="O2041" s="1703"/>
      <c r="V2041" s="1703"/>
      <c r="X2041" s="1703"/>
    </row>
    <row r="2042" spans="15:24" x14ac:dyDescent="0.55000000000000004">
      <c r="O2042" s="1703"/>
      <c r="V2042" s="1703"/>
      <c r="X2042" s="1703"/>
    </row>
    <row r="2043" spans="15:24" x14ac:dyDescent="0.55000000000000004">
      <c r="O2043" s="1703"/>
      <c r="V2043" s="1703"/>
      <c r="X2043" s="1703"/>
    </row>
    <row r="2044" spans="15:24" x14ac:dyDescent="0.55000000000000004">
      <c r="O2044" s="1703"/>
      <c r="V2044" s="1703"/>
      <c r="X2044" s="1703"/>
    </row>
    <row r="2045" spans="15:24" x14ac:dyDescent="0.55000000000000004">
      <c r="O2045" s="1703"/>
      <c r="V2045" s="1703"/>
      <c r="X2045" s="1703"/>
    </row>
    <row r="2046" spans="15:24" x14ac:dyDescent="0.55000000000000004">
      <c r="O2046" s="1703"/>
      <c r="V2046" s="1703"/>
      <c r="X2046" s="1703"/>
    </row>
    <row r="2047" spans="15:24" x14ac:dyDescent="0.55000000000000004">
      <c r="O2047" s="1703"/>
      <c r="V2047" s="1703"/>
      <c r="X2047" s="1703"/>
    </row>
    <row r="2048" spans="15:24" x14ac:dyDescent="0.55000000000000004">
      <c r="O2048" s="1703"/>
      <c r="V2048" s="1703"/>
      <c r="X2048" s="1703"/>
    </row>
    <row r="2049" spans="15:24" x14ac:dyDescent="0.55000000000000004">
      <c r="O2049" s="1703"/>
      <c r="V2049" s="1703"/>
      <c r="X2049" s="1703"/>
    </row>
    <row r="2050" spans="15:24" x14ac:dyDescent="0.55000000000000004">
      <c r="O2050" s="1703"/>
      <c r="V2050" s="1703"/>
      <c r="X2050" s="1703"/>
    </row>
    <row r="2051" spans="15:24" x14ac:dyDescent="0.55000000000000004">
      <c r="O2051" s="1703"/>
      <c r="V2051" s="1703"/>
      <c r="X2051" s="1703"/>
    </row>
    <row r="2052" spans="15:24" x14ac:dyDescent="0.55000000000000004">
      <c r="O2052" s="1703"/>
      <c r="V2052" s="1703"/>
      <c r="X2052" s="1703"/>
    </row>
    <row r="2053" spans="15:24" x14ac:dyDescent="0.55000000000000004">
      <c r="O2053" s="1703"/>
      <c r="V2053" s="1703"/>
      <c r="X2053" s="1703"/>
    </row>
    <row r="2054" spans="15:24" x14ac:dyDescent="0.55000000000000004">
      <c r="O2054" s="1703"/>
      <c r="V2054" s="1703"/>
      <c r="X2054" s="1703"/>
    </row>
    <row r="2055" spans="15:24" x14ac:dyDescent="0.55000000000000004">
      <c r="O2055" s="1703"/>
      <c r="V2055" s="1703"/>
      <c r="X2055" s="1703"/>
    </row>
    <row r="2056" spans="15:24" x14ac:dyDescent="0.55000000000000004">
      <c r="O2056" s="1703"/>
      <c r="V2056" s="1703"/>
      <c r="X2056" s="1703"/>
    </row>
    <row r="2057" spans="15:24" x14ac:dyDescent="0.55000000000000004">
      <c r="O2057" s="1703"/>
      <c r="V2057" s="1703"/>
      <c r="X2057" s="1703"/>
    </row>
    <row r="2058" spans="15:24" x14ac:dyDescent="0.55000000000000004">
      <c r="O2058" s="1703"/>
      <c r="V2058" s="1703"/>
      <c r="X2058" s="1703"/>
    </row>
    <row r="2059" spans="15:24" x14ac:dyDescent="0.55000000000000004">
      <c r="O2059" s="1703"/>
      <c r="V2059" s="1703"/>
      <c r="X2059" s="1703"/>
    </row>
    <row r="2060" spans="15:24" x14ac:dyDescent="0.55000000000000004">
      <c r="O2060" s="1703"/>
      <c r="V2060" s="1703"/>
      <c r="X2060" s="1703"/>
    </row>
    <row r="2061" spans="15:24" x14ac:dyDescent="0.55000000000000004">
      <c r="O2061" s="1703"/>
      <c r="V2061" s="1703"/>
      <c r="X2061" s="1703"/>
    </row>
    <row r="2062" spans="15:24" x14ac:dyDescent="0.55000000000000004">
      <c r="O2062" s="1703"/>
      <c r="V2062" s="1703"/>
      <c r="X2062" s="1703"/>
    </row>
    <row r="2063" spans="15:24" x14ac:dyDescent="0.55000000000000004">
      <c r="O2063" s="1703"/>
      <c r="V2063" s="1703"/>
      <c r="X2063" s="1703"/>
    </row>
    <row r="2064" spans="15:24" x14ac:dyDescent="0.55000000000000004">
      <c r="O2064" s="1703"/>
      <c r="V2064" s="1703"/>
      <c r="X2064" s="1703"/>
    </row>
    <row r="2065" spans="15:24" x14ac:dyDescent="0.55000000000000004">
      <c r="O2065" s="1703"/>
      <c r="V2065" s="1703"/>
      <c r="X2065" s="1703"/>
    </row>
    <row r="2066" spans="15:24" x14ac:dyDescent="0.55000000000000004">
      <c r="O2066" s="1703"/>
      <c r="V2066" s="1703"/>
      <c r="X2066" s="1703"/>
    </row>
    <row r="2067" spans="15:24" x14ac:dyDescent="0.55000000000000004">
      <c r="O2067" s="1703"/>
      <c r="V2067" s="1703"/>
      <c r="X2067" s="1703"/>
    </row>
    <row r="2068" spans="15:24" x14ac:dyDescent="0.55000000000000004">
      <c r="O2068" s="1703"/>
      <c r="V2068" s="1703"/>
      <c r="X2068" s="1703"/>
    </row>
    <row r="2069" spans="15:24" x14ac:dyDescent="0.55000000000000004">
      <c r="O2069" s="1703"/>
      <c r="V2069" s="1703"/>
      <c r="X2069" s="1703"/>
    </row>
    <row r="2070" spans="15:24" x14ac:dyDescent="0.55000000000000004">
      <c r="O2070" s="1703"/>
      <c r="V2070" s="1703"/>
      <c r="X2070" s="1703"/>
    </row>
    <row r="2071" spans="15:24" x14ac:dyDescent="0.55000000000000004">
      <c r="O2071" s="1703"/>
      <c r="V2071" s="1703"/>
      <c r="X2071" s="1703"/>
    </row>
    <row r="2072" spans="15:24" x14ac:dyDescent="0.55000000000000004">
      <c r="O2072" s="1703"/>
      <c r="V2072" s="1703"/>
      <c r="X2072" s="1703"/>
    </row>
    <row r="2073" spans="15:24" x14ac:dyDescent="0.55000000000000004">
      <c r="O2073" s="1703"/>
      <c r="V2073" s="1703"/>
      <c r="X2073" s="1703"/>
    </row>
    <row r="2074" spans="15:24" x14ac:dyDescent="0.55000000000000004">
      <c r="O2074" s="1703"/>
      <c r="V2074" s="1703"/>
      <c r="X2074" s="1703"/>
    </row>
    <row r="2075" spans="15:24" x14ac:dyDescent="0.55000000000000004">
      <c r="O2075" s="1703"/>
      <c r="V2075" s="1703"/>
      <c r="X2075" s="1703"/>
    </row>
    <row r="2076" spans="15:24" x14ac:dyDescent="0.55000000000000004">
      <c r="O2076" s="1703"/>
      <c r="V2076" s="1703"/>
      <c r="X2076" s="1703"/>
    </row>
    <row r="2077" spans="15:24" x14ac:dyDescent="0.55000000000000004">
      <c r="O2077" s="1703"/>
      <c r="V2077" s="1703"/>
      <c r="X2077" s="1703"/>
    </row>
    <row r="2078" spans="15:24" x14ac:dyDescent="0.55000000000000004">
      <c r="O2078" s="1703"/>
      <c r="V2078" s="1703"/>
      <c r="X2078" s="1703"/>
    </row>
    <row r="2079" spans="15:24" x14ac:dyDescent="0.55000000000000004">
      <c r="O2079" s="1703"/>
      <c r="V2079" s="1703"/>
      <c r="X2079" s="1703"/>
    </row>
    <row r="2080" spans="15:24" x14ac:dyDescent="0.55000000000000004">
      <c r="O2080" s="1703"/>
      <c r="V2080" s="1703"/>
      <c r="X2080" s="1703"/>
    </row>
    <row r="2081" spans="15:24" x14ac:dyDescent="0.55000000000000004">
      <c r="O2081" s="1703"/>
      <c r="V2081" s="1703"/>
      <c r="X2081" s="1703"/>
    </row>
    <row r="2082" spans="15:24" x14ac:dyDescent="0.55000000000000004">
      <c r="O2082" s="1703"/>
      <c r="V2082" s="1703"/>
      <c r="X2082" s="1703"/>
    </row>
    <row r="2083" spans="15:24" x14ac:dyDescent="0.55000000000000004">
      <c r="O2083" s="1703"/>
      <c r="V2083" s="1703"/>
      <c r="X2083" s="1703"/>
    </row>
    <row r="2084" spans="15:24" x14ac:dyDescent="0.55000000000000004">
      <c r="O2084" s="1703"/>
      <c r="V2084" s="1703"/>
      <c r="X2084" s="1703"/>
    </row>
    <row r="2085" spans="15:24" x14ac:dyDescent="0.55000000000000004">
      <c r="O2085" s="1703"/>
      <c r="V2085" s="1703"/>
      <c r="X2085" s="1703"/>
    </row>
    <row r="2086" spans="15:24" x14ac:dyDescent="0.55000000000000004">
      <c r="O2086" s="1703"/>
      <c r="V2086" s="1703"/>
      <c r="X2086" s="1703"/>
    </row>
    <row r="2087" spans="15:24" x14ac:dyDescent="0.55000000000000004">
      <c r="O2087" s="1703"/>
      <c r="V2087" s="1703"/>
      <c r="X2087" s="1703"/>
    </row>
    <row r="2088" spans="15:24" x14ac:dyDescent="0.55000000000000004">
      <c r="O2088" s="1703"/>
      <c r="V2088" s="1703"/>
      <c r="X2088" s="1703"/>
    </row>
    <row r="2089" spans="15:24" x14ac:dyDescent="0.55000000000000004">
      <c r="O2089" s="1703"/>
      <c r="V2089" s="1703"/>
      <c r="X2089" s="1703"/>
    </row>
    <row r="2090" spans="15:24" x14ac:dyDescent="0.55000000000000004">
      <c r="O2090" s="1703"/>
      <c r="V2090" s="1703"/>
      <c r="X2090" s="1703"/>
    </row>
    <row r="2091" spans="15:24" x14ac:dyDescent="0.55000000000000004">
      <c r="O2091" s="1703"/>
      <c r="V2091" s="1703"/>
      <c r="X2091" s="1703"/>
    </row>
    <row r="2092" spans="15:24" x14ac:dyDescent="0.55000000000000004">
      <c r="O2092" s="1703"/>
      <c r="V2092" s="1703"/>
      <c r="X2092" s="1703"/>
    </row>
    <row r="2093" spans="15:24" x14ac:dyDescent="0.55000000000000004">
      <c r="O2093" s="1703"/>
      <c r="V2093" s="1703"/>
      <c r="X2093" s="1703"/>
    </row>
    <row r="2094" spans="15:24" x14ac:dyDescent="0.55000000000000004">
      <c r="O2094" s="1703"/>
      <c r="V2094" s="1703"/>
      <c r="X2094" s="1703"/>
    </row>
    <row r="2095" spans="15:24" x14ac:dyDescent="0.55000000000000004">
      <c r="O2095" s="1703"/>
      <c r="V2095" s="1703"/>
      <c r="X2095" s="1703"/>
    </row>
    <row r="2096" spans="15:24" x14ac:dyDescent="0.55000000000000004">
      <c r="O2096" s="1703"/>
      <c r="V2096" s="1703"/>
      <c r="X2096" s="1703"/>
    </row>
    <row r="2097" spans="15:24" x14ac:dyDescent="0.55000000000000004">
      <c r="O2097" s="1703"/>
      <c r="V2097" s="1703"/>
      <c r="X2097" s="1703"/>
    </row>
    <row r="2098" spans="15:24" x14ac:dyDescent="0.55000000000000004">
      <c r="O2098" s="1703"/>
      <c r="V2098" s="1703"/>
      <c r="X2098" s="1703"/>
    </row>
    <row r="2099" spans="15:24" x14ac:dyDescent="0.55000000000000004">
      <c r="O2099" s="1703"/>
      <c r="V2099" s="1703"/>
      <c r="X2099" s="1703"/>
    </row>
    <row r="2100" spans="15:24" x14ac:dyDescent="0.55000000000000004">
      <c r="O2100" s="1703"/>
      <c r="V2100" s="1703"/>
      <c r="X2100" s="1703"/>
    </row>
    <row r="2101" spans="15:24" x14ac:dyDescent="0.55000000000000004">
      <c r="O2101" s="1703"/>
      <c r="V2101" s="1703"/>
      <c r="X2101" s="1703"/>
    </row>
    <row r="2102" spans="15:24" x14ac:dyDescent="0.55000000000000004">
      <c r="O2102" s="1703"/>
      <c r="V2102" s="1703"/>
      <c r="X2102" s="1703"/>
    </row>
    <row r="2103" spans="15:24" x14ac:dyDescent="0.55000000000000004">
      <c r="O2103" s="1703"/>
      <c r="V2103" s="1703"/>
      <c r="X2103" s="1703"/>
    </row>
    <row r="2104" spans="15:24" x14ac:dyDescent="0.55000000000000004">
      <c r="O2104" s="1703"/>
      <c r="V2104" s="1703"/>
      <c r="X2104" s="1703"/>
    </row>
    <row r="2105" spans="15:24" x14ac:dyDescent="0.55000000000000004">
      <c r="O2105" s="1703"/>
      <c r="V2105" s="1703"/>
      <c r="X2105" s="1703"/>
    </row>
    <row r="2106" spans="15:24" x14ac:dyDescent="0.55000000000000004">
      <c r="O2106" s="1703"/>
      <c r="V2106" s="1703"/>
      <c r="X2106" s="1703"/>
    </row>
    <row r="2107" spans="15:24" x14ac:dyDescent="0.55000000000000004">
      <c r="O2107" s="1703"/>
      <c r="V2107" s="1703"/>
      <c r="X2107" s="1703"/>
    </row>
    <row r="2108" spans="15:24" x14ac:dyDescent="0.55000000000000004">
      <c r="O2108" s="1703"/>
      <c r="V2108" s="1703"/>
      <c r="X2108" s="1703"/>
    </row>
    <row r="2109" spans="15:24" x14ac:dyDescent="0.55000000000000004">
      <c r="O2109" s="1703"/>
      <c r="V2109" s="1703"/>
      <c r="X2109" s="1703"/>
    </row>
    <row r="2110" spans="15:24" x14ac:dyDescent="0.55000000000000004">
      <c r="O2110" s="1703"/>
      <c r="V2110" s="1703"/>
      <c r="X2110" s="1703"/>
    </row>
    <row r="2111" spans="15:24" x14ac:dyDescent="0.55000000000000004">
      <c r="O2111" s="1703"/>
      <c r="V2111" s="1703"/>
      <c r="X2111" s="1703"/>
    </row>
    <row r="2112" spans="15:24" x14ac:dyDescent="0.55000000000000004">
      <c r="O2112" s="1703"/>
      <c r="V2112" s="1703"/>
      <c r="X2112" s="1703"/>
    </row>
    <row r="2113" spans="15:24" x14ac:dyDescent="0.55000000000000004">
      <c r="O2113" s="1703"/>
      <c r="V2113" s="1703"/>
      <c r="X2113" s="1703"/>
    </row>
    <row r="2114" spans="15:24" x14ac:dyDescent="0.55000000000000004">
      <c r="O2114" s="1703"/>
      <c r="V2114" s="1703"/>
      <c r="X2114" s="1703"/>
    </row>
    <row r="2115" spans="15:24" x14ac:dyDescent="0.55000000000000004">
      <c r="O2115" s="1703"/>
      <c r="V2115" s="1703"/>
      <c r="X2115" s="1703"/>
    </row>
    <row r="2116" spans="15:24" x14ac:dyDescent="0.55000000000000004">
      <c r="O2116" s="1703"/>
      <c r="V2116" s="1703"/>
      <c r="X2116" s="1703"/>
    </row>
    <row r="2117" spans="15:24" x14ac:dyDescent="0.55000000000000004">
      <c r="O2117" s="1703"/>
      <c r="V2117" s="1703"/>
      <c r="X2117" s="1703"/>
    </row>
    <row r="2118" spans="15:24" x14ac:dyDescent="0.55000000000000004">
      <c r="O2118" s="1703"/>
      <c r="V2118" s="1703"/>
      <c r="X2118" s="1703"/>
    </row>
    <row r="2119" spans="15:24" x14ac:dyDescent="0.55000000000000004">
      <c r="O2119" s="1703"/>
      <c r="V2119" s="1703"/>
      <c r="X2119" s="1703"/>
    </row>
    <row r="2120" spans="15:24" x14ac:dyDescent="0.55000000000000004">
      <c r="O2120" s="1703"/>
      <c r="V2120" s="1703"/>
      <c r="X2120" s="1703"/>
    </row>
    <row r="2121" spans="15:24" x14ac:dyDescent="0.55000000000000004">
      <c r="O2121" s="1703"/>
      <c r="V2121" s="1703"/>
      <c r="X2121" s="1703"/>
    </row>
    <row r="2122" spans="15:24" x14ac:dyDescent="0.55000000000000004">
      <c r="O2122" s="1703"/>
      <c r="V2122" s="1703"/>
      <c r="X2122" s="1703"/>
    </row>
    <row r="2123" spans="15:24" x14ac:dyDescent="0.55000000000000004">
      <c r="O2123" s="1703"/>
      <c r="V2123" s="1703"/>
      <c r="X2123" s="1703"/>
    </row>
    <row r="2124" spans="15:24" x14ac:dyDescent="0.55000000000000004">
      <c r="O2124" s="1703"/>
      <c r="V2124" s="1703"/>
      <c r="X2124" s="1703"/>
    </row>
    <row r="2125" spans="15:24" x14ac:dyDescent="0.55000000000000004">
      <c r="O2125" s="1703"/>
      <c r="V2125" s="1703"/>
      <c r="X2125" s="1703"/>
    </row>
    <row r="2126" spans="15:24" x14ac:dyDescent="0.55000000000000004">
      <c r="O2126" s="1703"/>
      <c r="V2126" s="1703"/>
      <c r="X2126" s="1703"/>
    </row>
    <row r="2127" spans="15:24" x14ac:dyDescent="0.55000000000000004">
      <c r="O2127" s="1703"/>
      <c r="V2127" s="1703"/>
      <c r="X2127" s="1703"/>
    </row>
    <row r="2128" spans="15:24" x14ac:dyDescent="0.55000000000000004">
      <c r="O2128" s="1703"/>
      <c r="V2128" s="1703"/>
      <c r="X2128" s="1703"/>
    </row>
    <row r="2129" spans="15:24" x14ac:dyDescent="0.55000000000000004">
      <c r="O2129" s="1703"/>
      <c r="V2129" s="1703"/>
      <c r="X2129" s="1703"/>
    </row>
    <row r="2130" spans="15:24" x14ac:dyDescent="0.55000000000000004">
      <c r="O2130" s="1703"/>
      <c r="V2130" s="1703"/>
      <c r="X2130" s="1703"/>
    </row>
    <row r="2131" spans="15:24" x14ac:dyDescent="0.55000000000000004">
      <c r="O2131" s="1703"/>
      <c r="V2131" s="1703"/>
      <c r="X2131" s="1703"/>
    </row>
    <row r="2132" spans="15:24" x14ac:dyDescent="0.55000000000000004">
      <c r="O2132" s="1703"/>
      <c r="V2132" s="1703"/>
      <c r="X2132" s="1703"/>
    </row>
    <row r="2133" spans="15:24" x14ac:dyDescent="0.55000000000000004">
      <c r="O2133" s="1703"/>
      <c r="V2133" s="1703"/>
      <c r="X2133" s="1703"/>
    </row>
    <row r="2134" spans="15:24" x14ac:dyDescent="0.55000000000000004">
      <c r="O2134" s="1703"/>
      <c r="V2134" s="1703"/>
      <c r="X2134" s="1703"/>
    </row>
    <row r="2135" spans="15:24" x14ac:dyDescent="0.55000000000000004">
      <c r="O2135" s="1703"/>
      <c r="V2135" s="1703"/>
      <c r="X2135" s="1703"/>
    </row>
    <row r="2136" spans="15:24" x14ac:dyDescent="0.55000000000000004">
      <c r="O2136" s="1703"/>
      <c r="V2136" s="1703"/>
      <c r="X2136" s="1703"/>
    </row>
    <row r="2137" spans="15:24" x14ac:dyDescent="0.55000000000000004">
      <c r="O2137" s="1703"/>
      <c r="V2137" s="1703"/>
      <c r="X2137" s="1703"/>
    </row>
    <row r="2138" spans="15:24" x14ac:dyDescent="0.55000000000000004">
      <c r="O2138" s="1703"/>
      <c r="V2138" s="1703"/>
      <c r="X2138" s="1703"/>
    </row>
    <row r="2139" spans="15:24" x14ac:dyDescent="0.55000000000000004">
      <c r="O2139" s="1703"/>
      <c r="V2139" s="1703"/>
      <c r="X2139" s="1703"/>
    </row>
    <row r="2140" spans="15:24" x14ac:dyDescent="0.55000000000000004">
      <c r="O2140" s="1703"/>
      <c r="V2140" s="1703"/>
      <c r="X2140" s="1703"/>
    </row>
    <row r="2141" spans="15:24" x14ac:dyDescent="0.55000000000000004">
      <c r="O2141" s="1703"/>
      <c r="V2141" s="1703"/>
      <c r="X2141" s="1703"/>
    </row>
    <row r="2142" spans="15:24" x14ac:dyDescent="0.55000000000000004">
      <c r="O2142" s="1703"/>
      <c r="V2142" s="1703"/>
      <c r="X2142" s="1703"/>
    </row>
    <row r="2143" spans="15:24" x14ac:dyDescent="0.55000000000000004">
      <c r="O2143" s="1703"/>
      <c r="V2143" s="1703"/>
      <c r="X2143" s="1703"/>
    </row>
    <row r="2144" spans="15:24" x14ac:dyDescent="0.55000000000000004">
      <c r="O2144" s="1703"/>
      <c r="V2144" s="1703"/>
      <c r="X2144" s="1703"/>
    </row>
    <row r="2145" spans="15:24" x14ac:dyDescent="0.55000000000000004">
      <c r="O2145" s="1703"/>
      <c r="V2145" s="1703"/>
      <c r="X2145" s="1703"/>
    </row>
    <row r="2146" spans="15:24" x14ac:dyDescent="0.55000000000000004">
      <c r="O2146" s="1703"/>
      <c r="V2146" s="1703"/>
      <c r="X2146" s="1703"/>
    </row>
    <row r="2147" spans="15:24" x14ac:dyDescent="0.55000000000000004">
      <c r="O2147" s="1703"/>
      <c r="V2147" s="1703"/>
      <c r="X2147" s="1703"/>
    </row>
    <row r="2148" spans="15:24" x14ac:dyDescent="0.55000000000000004">
      <c r="O2148" s="1703"/>
      <c r="V2148" s="1703"/>
      <c r="X2148" s="1703"/>
    </row>
    <row r="2149" spans="15:24" x14ac:dyDescent="0.55000000000000004">
      <c r="O2149" s="1703"/>
      <c r="V2149" s="1703"/>
      <c r="X2149" s="1703"/>
    </row>
    <row r="2150" spans="15:24" x14ac:dyDescent="0.55000000000000004">
      <c r="O2150" s="1703"/>
      <c r="V2150" s="1703"/>
      <c r="X2150" s="1703"/>
    </row>
    <row r="2151" spans="15:24" x14ac:dyDescent="0.55000000000000004">
      <c r="O2151" s="1703"/>
      <c r="V2151" s="1703"/>
      <c r="X2151" s="1703"/>
    </row>
    <row r="2152" spans="15:24" x14ac:dyDescent="0.55000000000000004">
      <c r="O2152" s="1703"/>
      <c r="V2152" s="1703"/>
      <c r="X2152" s="1703"/>
    </row>
    <row r="2153" spans="15:24" x14ac:dyDescent="0.55000000000000004">
      <c r="O2153" s="1703"/>
      <c r="V2153" s="1703"/>
      <c r="X2153" s="1703"/>
    </row>
    <row r="2154" spans="15:24" x14ac:dyDescent="0.55000000000000004">
      <c r="O2154" s="1703"/>
      <c r="V2154" s="1703"/>
      <c r="X2154" s="1703"/>
    </row>
    <row r="2155" spans="15:24" x14ac:dyDescent="0.55000000000000004">
      <c r="O2155" s="1703"/>
      <c r="V2155" s="1703"/>
      <c r="X2155" s="1703"/>
    </row>
    <row r="2156" spans="15:24" x14ac:dyDescent="0.55000000000000004">
      <c r="O2156" s="1703"/>
      <c r="V2156" s="1703"/>
      <c r="X2156" s="1703"/>
    </row>
    <row r="2157" spans="15:24" x14ac:dyDescent="0.55000000000000004">
      <c r="O2157" s="1703"/>
      <c r="V2157" s="1703"/>
      <c r="X2157" s="1703"/>
    </row>
    <row r="2158" spans="15:24" x14ac:dyDescent="0.55000000000000004">
      <c r="O2158" s="1703"/>
      <c r="V2158" s="1703"/>
      <c r="X2158" s="1703"/>
    </row>
    <row r="2159" spans="15:24" x14ac:dyDescent="0.55000000000000004">
      <c r="O2159" s="1703"/>
      <c r="V2159" s="1703"/>
      <c r="X2159" s="1703"/>
    </row>
    <row r="2160" spans="15:24" x14ac:dyDescent="0.55000000000000004">
      <c r="O2160" s="1703"/>
      <c r="V2160" s="1703"/>
      <c r="X2160" s="1703"/>
    </row>
    <row r="2161" spans="15:24" x14ac:dyDescent="0.55000000000000004">
      <c r="O2161" s="1703"/>
      <c r="V2161" s="1703"/>
      <c r="X2161" s="1703"/>
    </row>
    <row r="2162" spans="15:24" x14ac:dyDescent="0.55000000000000004">
      <c r="O2162" s="1703"/>
      <c r="V2162" s="1703"/>
      <c r="X2162" s="1703"/>
    </row>
    <row r="2163" spans="15:24" x14ac:dyDescent="0.55000000000000004">
      <c r="O2163" s="1703"/>
      <c r="V2163" s="1703"/>
      <c r="X2163" s="1703"/>
    </row>
    <row r="2164" spans="15:24" x14ac:dyDescent="0.55000000000000004">
      <c r="O2164" s="1703"/>
      <c r="V2164" s="1703"/>
      <c r="X2164" s="1703"/>
    </row>
    <row r="2165" spans="15:24" x14ac:dyDescent="0.55000000000000004">
      <c r="O2165" s="1703"/>
      <c r="V2165" s="1703"/>
      <c r="X2165" s="1703"/>
    </row>
    <row r="2166" spans="15:24" x14ac:dyDescent="0.55000000000000004">
      <c r="O2166" s="1703"/>
      <c r="V2166" s="1703"/>
      <c r="X2166" s="1703"/>
    </row>
    <row r="2167" spans="15:24" x14ac:dyDescent="0.55000000000000004">
      <c r="O2167" s="1703"/>
      <c r="V2167" s="1703"/>
      <c r="X2167" s="1703"/>
    </row>
    <row r="2168" spans="15:24" x14ac:dyDescent="0.55000000000000004">
      <c r="O2168" s="1703"/>
      <c r="V2168" s="1703"/>
      <c r="X2168" s="1703"/>
    </row>
    <row r="2169" spans="15:24" x14ac:dyDescent="0.55000000000000004">
      <c r="O2169" s="1703"/>
      <c r="V2169" s="1703"/>
      <c r="X2169" s="1703"/>
    </row>
    <row r="2170" spans="15:24" x14ac:dyDescent="0.55000000000000004">
      <c r="O2170" s="1703"/>
      <c r="V2170" s="1703"/>
      <c r="X2170" s="1703"/>
    </row>
    <row r="2171" spans="15:24" x14ac:dyDescent="0.55000000000000004">
      <c r="O2171" s="1703"/>
      <c r="V2171" s="1703"/>
      <c r="X2171" s="1703"/>
    </row>
    <row r="2172" spans="15:24" x14ac:dyDescent="0.55000000000000004">
      <c r="O2172" s="1703"/>
      <c r="V2172" s="1703"/>
      <c r="X2172" s="1703"/>
    </row>
    <row r="2173" spans="15:24" x14ac:dyDescent="0.55000000000000004">
      <c r="O2173" s="1703"/>
      <c r="V2173" s="1703"/>
      <c r="X2173" s="1703"/>
    </row>
    <row r="2174" spans="15:24" x14ac:dyDescent="0.55000000000000004">
      <c r="O2174" s="1703"/>
      <c r="V2174" s="1703"/>
      <c r="X2174" s="1703"/>
    </row>
    <row r="2175" spans="15:24" x14ac:dyDescent="0.55000000000000004">
      <c r="O2175" s="1703"/>
      <c r="V2175" s="1703"/>
      <c r="X2175" s="1703"/>
    </row>
    <row r="2176" spans="15:24" x14ac:dyDescent="0.55000000000000004">
      <c r="O2176" s="1703"/>
      <c r="V2176" s="1703"/>
      <c r="X2176" s="1703"/>
    </row>
    <row r="2177" spans="15:24" x14ac:dyDescent="0.55000000000000004">
      <c r="O2177" s="1703"/>
      <c r="V2177" s="1703"/>
      <c r="X2177" s="1703"/>
    </row>
    <row r="2178" spans="15:24" x14ac:dyDescent="0.55000000000000004">
      <c r="O2178" s="1703"/>
      <c r="V2178" s="1703"/>
      <c r="X2178" s="1703"/>
    </row>
    <row r="2179" spans="15:24" x14ac:dyDescent="0.55000000000000004">
      <c r="O2179" s="1703"/>
      <c r="V2179" s="1703"/>
      <c r="X2179" s="1703"/>
    </row>
    <row r="2180" spans="15:24" x14ac:dyDescent="0.55000000000000004">
      <c r="O2180" s="1703"/>
      <c r="V2180" s="1703"/>
      <c r="X2180" s="1703"/>
    </row>
    <row r="2181" spans="15:24" x14ac:dyDescent="0.55000000000000004">
      <c r="O2181" s="1703"/>
      <c r="V2181" s="1703"/>
      <c r="X2181" s="1703"/>
    </row>
    <row r="2182" spans="15:24" x14ac:dyDescent="0.55000000000000004">
      <c r="O2182" s="1703"/>
      <c r="V2182" s="1703"/>
      <c r="X2182" s="1703"/>
    </row>
    <row r="2183" spans="15:24" x14ac:dyDescent="0.55000000000000004">
      <c r="O2183" s="1703"/>
      <c r="V2183" s="1703"/>
      <c r="X2183" s="1703"/>
    </row>
    <row r="2184" spans="15:24" x14ac:dyDescent="0.55000000000000004">
      <c r="O2184" s="1703"/>
      <c r="V2184" s="1703"/>
      <c r="X2184" s="1703"/>
    </row>
    <row r="2185" spans="15:24" x14ac:dyDescent="0.55000000000000004">
      <c r="O2185" s="1703"/>
      <c r="V2185" s="1703"/>
      <c r="X2185" s="1703"/>
    </row>
    <row r="2186" spans="15:24" x14ac:dyDescent="0.55000000000000004">
      <c r="O2186" s="1703"/>
      <c r="V2186" s="1703"/>
      <c r="X2186" s="1703"/>
    </row>
    <row r="2187" spans="15:24" x14ac:dyDescent="0.55000000000000004">
      <c r="O2187" s="1703"/>
      <c r="V2187" s="1703"/>
      <c r="X2187" s="1703"/>
    </row>
    <row r="2188" spans="15:24" x14ac:dyDescent="0.55000000000000004">
      <c r="O2188" s="1703"/>
      <c r="V2188" s="1703"/>
      <c r="X2188" s="1703"/>
    </row>
    <row r="2189" spans="15:24" x14ac:dyDescent="0.55000000000000004">
      <c r="O2189" s="1703"/>
      <c r="V2189" s="1703"/>
      <c r="X2189" s="1703"/>
    </row>
    <row r="2190" spans="15:24" x14ac:dyDescent="0.55000000000000004">
      <c r="O2190" s="1703"/>
      <c r="V2190" s="1703"/>
      <c r="X2190" s="1703"/>
    </row>
    <row r="2191" spans="15:24" x14ac:dyDescent="0.55000000000000004">
      <c r="O2191" s="1703"/>
      <c r="V2191" s="1703"/>
      <c r="X2191" s="1703"/>
    </row>
    <row r="2192" spans="15:24" x14ac:dyDescent="0.55000000000000004">
      <c r="O2192" s="1703"/>
      <c r="V2192" s="1703"/>
      <c r="X2192" s="1703"/>
    </row>
    <row r="2193" spans="15:24" x14ac:dyDescent="0.55000000000000004">
      <c r="O2193" s="1703"/>
      <c r="V2193" s="1703"/>
      <c r="X2193" s="1703"/>
    </row>
    <row r="2194" spans="15:24" x14ac:dyDescent="0.55000000000000004">
      <c r="O2194" s="1703"/>
      <c r="V2194" s="1703"/>
      <c r="X2194" s="1703"/>
    </row>
    <row r="2195" spans="15:24" x14ac:dyDescent="0.55000000000000004">
      <c r="O2195" s="1703"/>
      <c r="V2195" s="1703"/>
      <c r="X2195" s="1703"/>
    </row>
    <row r="2196" spans="15:24" x14ac:dyDescent="0.55000000000000004">
      <c r="O2196" s="1703"/>
      <c r="V2196" s="1703"/>
      <c r="X2196" s="1703"/>
    </row>
    <row r="2197" spans="15:24" x14ac:dyDescent="0.55000000000000004">
      <c r="O2197" s="1703"/>
      <c r="V2197" s="1703"/>
      <c r="X2197" s="1703"/>
    </row>
    <row r="2198" spans="15:24" x14ac:dyDescent="0.55000000000000004">
      <c r="O2198" s="1703"/>
      <c r="V2198" s="1703"/>
      <c r="X2198" s="1703"/>
    </row>
    <row r="2199" spans="15:24" x14ac:dyDescent="0.55000000000000004">
      <c r="O2199" s="1703"/>
      <c r="V2199" s="1703"/>
      <c r="X2199" s="1703"/>
    </row>
    <row r="2200" spans="15:24" x14ac:dyDescent="0.55000000000000004">
      <c r="O2200" s="1703"/>
      <c r="V2200" s="1703"/>
      <c r="X2200" s="1703"/>
    </row>
    <row r="2201" spans="15:24" x14ac:dyDescent="0.55000000000000004">
      <c r="O2201" s="1703"/>
      <c r="V2201" s="1703"/>
      <c r="X2201" s="1703"/>
    </row>
    <row r="2202" spans="15:24" x14ac:dyDescent="0.55000000000000004">
      <c r="O2202" s="1703"/>
      <c r="V2202" s="1703"/>
      <c r="X2202" s="1703"/>
    </row>
    <row r="2203" spans="15:24" x14ac:dyDescent="0.55000000000000004">
      <c r="O2203" s="1703"/>
      <c r="V2203" s="1703"/>
      <c r="X2203" s="1703"/>
    </row>
    <row r="2204" spans="15:24" x14ac:dyDescent="0.55000000000000004">
      <c r="O2204" s="1703"/>
      <c r="V2204" s="1703"/>
      <c r="X2204" s="1703"/>
    </row>
    <row r="2205" spans="15:24" x14ac:dyDescent="0.55000000000000004">
      <c r="O2205" s="1703"/>
      <c r="V2205" s="1703"/>
      <c r="X2205" s="1703"/>
    </row>
    <row r="2206" spans="15:24" x14ac:dyDescent="0.55000000000000004">
      <c r="O2206" s="1703"/>
      <c r="V2206" s="1703"/>
      <c r="X2206" s="1703"/>
    </row>
    <row r="2207" spans="15:24" x14ac:dyDescent="0.55000000000000004">
      <c r="O2207" s="1703"/>
      <c r="V2207" s="1703"/>
      <c r="X2207" s="1703"/>
    </row>
    <row r="2208" spans="15:24" x14ac:dyDescent="0.55000000000000004">
      <c r="O2208" s="1703"/>
      <c r="V2208" s="1703"/>
      <c r="X2208" s="1703"/>
    </row>
    <row r="2209" spans="15:24" x14ac:dyDescent="0.55000000000000004">
      <c r="O2209" s="1703"/>
      <c r="V2209" s="1703"/>
      <c r="X2209" s="1703"/>
    </row>
    <row r="2210" spans="15:24" x14ac:dyDescent="0.55000000000000004">
      <c r="O2210" s="1703"/>
      <c r="V2210" s="1703"/>
      <c r="X2210" s="1703"/>
    </row>
    <row r="2211" spans="15:24" x14ac:dyDescent="0.55000000000000004">
      <c r="O2211" s="1703"/>
      <c r="V2211" s="1703"/>
      <c r="X2211" s="1703"/>
    </row>
    <row r="2212" spans="15:24" x14ac:dyDescent="0.55000000000000004">
      <c r="O2212" s="1703"/>
      <c r="V2212" s="1703"/>
      <c r="X2212" s="1703"/>
    </row>
    <row r="2213" spans="15:24" x14ac:dyDescent="0.55000000000000004">
      <c r="O2213" s="1703"/>
      <c r="V2213" s="1703"/>
      <c r="X2213" s="1703"/>
    </row>
    <row r="2214" spans="15:24" x14ac:dyDescent="0.55000000000000004">
      <c r="O2214" s="1703"/>
      <c r="V2214" s="1703"/>
      <c r="X2214" s="1703"/>
    </row>
    <row r="2215" spans="15:24" x14ac:dyDescent="0.55000000000000004">
      <c r="O2215" s="1703"/>
      <c r="V2215" s="1703"/>
      <c r="X2215" s="1703"/>
    </row>
    <row r="2216" spans="15:24" x14ac:dyDescent="0.55000000000000004">
      <c r="O2216" s="1703"/>
      <c r="V2216" s="1703"/>
      <c r="X2216" s="1703"/>
    </row>
    <row r="2217" spans="15:24" x14ac:dyDescent="0.55000000000000004">
      <c r="O2217" s="1703"/>
      <c r="V2217" s="1703"/>
      <c r="X2217" s="1703"/>
    </row>
    <row r="2218" spans="15:24" x14ac:dyDescent="0.55000000000000004">
      <c r="O2218" s="1703"/>
      <c r="V2218" s="1703"/>
      <c r="X2218" s="1703"/>
    </row>
    <row r="2219" spans="15:24" x14ac:dyDescent="0.55000000000000004">
      <c r="O2219" s="1703"/>
      <c r="V2219" s="1703"/>
      <c r="X2219" s="1703"/>
    </row>
    <row r="2220" spans="15:24" x14ac:dyDescent="0.55000000000000004">
      <c r="O2220" s="1703"/>
      <c r="V2220" s="1703"/>
      <c r="X2220" s="1703"/>
    </row>
    <row r="2221" spans="15:24" x14ac:dyDescent="0.55000000000000004">
      <c r="O2221" s="1703"/>
      <c r="V2221" s="1703"/>
      <c r="X2221" s="1703"/>
    </row>
    <row r="2222" spans="15:24" x14ac:dyDescent="0.55000000000000004">
      <c r="O2222" s="1703"/>
      <c r="V2222" s="1703"/>
      <c r="X2222" s="1703"/>
    </row>
    <row r="2223" spans="15:24" x14ac:dyDescent="0.55000000000000004">
      <c r="O2223" s="1703"/>
      <c r="V2223" s="1703"/>
      <c r="X2223" s="1703"/>
    </row>
    <row r="2224" spans="15:24" x14ac:dyDescent="0.55000000000000004">
      <c r="O2224" s="1703"/>
      <c r="V2224" s="1703"/>
      <c r="X2224" s="1703"/>
    </row>
    <row r="2225" spans="15:24" x14ac:dyDescent="0.55000000000000004">
      <c r="O2225" s="1703"/>
      <c r="V2225" s="1703"/>
      <c r="X2225" s="1703"/>
    </row>
    <row r="2226" spans="15:24" x14ac:dyDescent="0.55000000000000004">
      <c r="O2226" s="1703"/>
      <c r="V2226" s="1703"/>
      <c r="X2226" s="1703"/>
    </row>
    <row r="2227" spans="15:24" x14ac:dyDescent="0.55000000000000004">
      <c r="O2227" s="1703"/>
      <c r="V2227" s="1703"/>
      <c r="X2227" s="1703"/>
    </row>
    <row r="2228" spans="15:24" x14ac:dyDescent="0.55000000000000004">
      <c r="O2228" s="1703"/>
      <c r="V2228" s="1703"/>
      <c r="X2228" s="1703"/>
    </row>
    <row r="2229" spans="15:24" x14ac:dyDescent="0.55000000000000004">
      <c r="O2229" s="1703"/>
      <c r="V2229" s="1703"/>
      <c r="X2229" s="1703"/>
    </row>
    <row r="2230" spans="15:24" x14ac:dyDescent="0.55000000000000004">
      <c r="O2230" s="1703"/>
      <c r="V2230" s="1703"/>
      <c r="X2230" s="1703"/>
    </row>
    <row r="2231" spans="15:24" x14ac:dyDescent="0.55000000000000004">
      <c r="O2231" s="1703"/>
      <c r="V2231" s="1703"/>
      <c r="X2231" s="1703"/>
    </row>
    <row r="2232" spans="15:24" x14ac:dyDescent="0.55000000000000004">
      <c r="O2232" s="1703"/>
      <c r="V2232" s="1703"/>
      <c r="X2232" s="1703"/>
    </row>
    <row r="2233" spans="15:24" x14ac:dyDescent="0.55000000000000004">
      <c r="O2233" s="1703"/>
      <c r="V2233" s="1703"/>
      <c r="X2233" s="1703"/>
    </row>
    <row r="2234" spans="15:24" x14ac:dyDescent="0.55000000000000004">
      <c r="O2234" s="1703"/>
      <c r="V2234" s="1703"/>
      <c r="X2234" s="1703"/>
    </row>
    <row r="2235" spans="15:24" x14ac:dyDescent="0.55000000000000004">
      <c r="O2235" s="1703"/>
      <c r="V2235" s="1703"/>
      <c r="X2235" s="1703"/>
    </row>
    <row r="2236" spans="15:24" x14ac:dyDescent="0.55000000000000004">
      <c r="O2236" s="1703"/>
      <c r="V2236" s="1703"/>
      <c r="X2236" s="1703"/>
    </row>
    <row r="2237" spans="15:24" x14ac:dyDescent="0.55000000000000004">
      <c r="O2237" s="1703"/>
      <c r="V2237" s="1703"/>
      <c r="X2237" s="1703"/>
    </row>
    <row r="2238" spans="15:24" x14ac:dyDescent="0.55000000000000004">
      <c r="O2238" s="1703"/>
      <c r="V2238" s="1703"/>
      <c r="X2238" s="1703"/>
    </row>
    <row r="2239" spans="15:24" x14ac:dyDescent="0.55000000000000004">
      <c r="O2239" s="1703"/>
      <c r="V2239" s="1703"/>
      <c r="X2239" s="1703"/>
    </row>
    <row r="2240" spans="15:24" x14ac:dyDescent="0.55000000000000004">
      <c r="O2240" s="1703"/>
      <c r="V2240" s="1703"/>
      <c r="X2240" s="1703"/>
    </row>
    <row r="2241" spans="15:24" x14ac:dyDescent="0.55000000000000004">
      <c r="O2241" s="1703"/>
      <c r="V2241" s="1703"/>
      <c r="X2241" s="1703"/>
    </row>
    <row r="2242" spans="15:24" x14ac:dyDescent="0.55000000000000004">
      <c r="O2242" s="1703"/>
      <c r="V2242" s="1703"/>
      <c r="X2242" s="1703"/>
    </row>
    <row r="2243" spans="15:24" x14ac:dyDescent="0.55000000000000004">
      <c r="O2243" s="1703"/>
      <c r="V2243" s="1703"/>
      <c r="X2243" s="1703"/>
    </row>
    <row r="2244" spans="15:24" x14ac:dyDescent="0.55000000000000004">
      <c r="O2244" s="1703"/>
      <c r="V2244" s="1703"/>
      <c r="X2244" s="1703"/>
    </row>
    <row r="2245" spans="15:24" x14ac:dyDescent="0.55000000000000004">
      <c r="O2245" s="1703"/>
      <c r="V2245" s="1703"/>
      <c r="X2245" s="1703"/>
    </row>
    <row r="2246" spans="15:24" x14ac:dyDescent="0.55000000000000004">
      <c r="O2246" s="1703"/>
      <c r="V2246" s="1703"/>
      <c r="X2246" s="1703"/>
    </row>
    <row r="2247" spans="15:24" x14ac:dyDescent="0.55000000000000004">
      <c r="O2247" s="1703"/>
      <c r="V2247" s="1703"/>
      <c r="X2247" s="1703"/>
    </row>
    <row r="2248" spans="15:24" x14ac:dyDescent="0.55000000000000004">
      <c r="O2248" s="1703"/>
      <c r="V2248" s="1703"/>
      <c r="X2248" s="1703"/>
    </row>
    <row r="2249" spans="15:24" x14ac:dyDescent="0.55000000000000004">
      <c r="O2249" s="1703"/>
      <c r="V2249" s="1703"/>
      <c r="X2249" s="1703"/>
    </row>
    <row r="2250" spans="15:24" x14ac:dyDescent="0.55000000000000004">
      <c r="O2250" s="1703"/>
      <c r="V2250" s="1703"/>
      <c r="X2250" s="1703"/>
    </row>
    <row r="2251" spans="15:24" x14ac:dyDescent="0.55000000000000004">
      <c r="O2251" s="1703"/>
      <c r="V2251" s="1703"/>
      <c r="X2251" s="1703"/>
    </row>
    <row r="2252" spans="15:24" x14ac:dyDescent="0.55000000000000004">
      <c r="O2252" s="1703"/>
      <c r="V2252" s="1703"/>
      <c r="X2252" s="1703"/>
    </row>
    <row r="2253" spans="15:24" x14ac:dyDescent="0.55000000000000004">
      <c r="O2253" s="1703"/>
      <c r="V2253" s="1703"/>
      <c r="X2253" s="1703"/>
    </row>
    <row r="2254" spans="15:24" x14ac:dyDescent="0.55000000000000004">
      <c r="O2254" s="1703"/>
      <c r="V2254" s="1703"/>
      <c r="X2254" s="1703"/>
    </row>
    <row r="2255" spans="15:24" x14ac:dyDescent="0.55000000000000004">
      <c r="O2255" s="1703"/>
      <c r="V2255" s="1703"/>
      <c r="X2255" s="1703"/>
    </row>
    <row r="2256" spans="15:24" x14ac:dyDescent="0.55000000000000004">
      <c r="O2256" s="1703"/>
      <c r="V2256" s="1703"/>
      <c r="X2256" s="1703"/>
    </row>
    <row r="2257" spans="15:24" x14ac:dyDescent="0.55000000000000004">
      <c r="O2257" s="1703"/>
      <c r="V2257" s="1703"/>
      <c r="X2257" s="1703"/>
    </row>
    <row r="2258" spans="15:24" x14ac:dyDescent="0.55000000000000004">
      <c r="O2258" s="1703"/>
      <c r="V2258" s="1703"/>
      <c r="X2258" s="1703"/>
    </row>
    <row r="2259" spans="15:24" x14ac:dyDescent="0.55000000000000004">
      <c r="O2259" s="1703"/>
      <c r="V2259" s="1703"/>
      <c r="X2259" s="1703"/>
    </row>
    <row r="2260" spans="15:24" x14ac:dyDescent="0.55000000000000004">
      <c r="O2260" s="1703"/>
      <c r="V2260" s="1703"/>
      <c r="X2260" s="1703"/>
    </row>
    <row r="2261" spans="15:24" x14ac:dyDescent="0.55000000000000004">
      <c r="O2261" s="1703"/>
      <c r="V2261" s="1703"/>
      <c r="X2261" s="1703"/>
    </row>
    <row r="2262" spans="15:24" x14ac:dyDescent="0.55000000000000004">
      <c r="O2262" s="1703"/>
      <c r="V2262" s="1703"/>
      <c r="X2262" s="1703"/>
    </row>
    <row r="2263" spans="15:24" x14ac:dyDescent="0.55000000000000004">
      <c r="O2263" s="1703"/>
      <c r="V2263" s="1703"/>
      <c r="X2263" s="1703"/>
    </row>
    <row r="2264" spans="15:24" x14ac:dyDescent="0.55000000000000004">
      <c r="O2264" s="1703"/>
      <c r="V2264" s="1703"/>
      <c r="X2264" s="1703"/>
    </row>
    <row r="2265" spans="15:24" x14ac:dyDescent="0.55000000000000004">
      <c r="O2265" s="1703"/>
      <c r="V2265" s="1703"/>
      <c r="X2265" s="1703"/>
    </row>
    <row r="2266" spans="15:24" x14ac:dyDescent="0.55000000000000004">
      <c r="O2266" s="1703"/>
      <c r="V2266" s="1703"/>
      <c r="X2266" s="1703"/>
    </row>
    <row r="2267" spans="15:24" x14ac:dyDescent="0.55000000000000004">
      <c r="O2267" s="1703"/>
      <c r="V2267" s="1703"/>
      <c r="X2267" s="1703"/>
    </row>
    <row r="2268" spans="15:24" x14ac:dyDescent="0.55000000000000004">
      <c r="O2268" s="1703"/>
      <c r="V2268" s="1703"/>
      <c r="X2268" s="1703"/>
    </row>
    <row r="2269" spans="15:24" x14ac:dyDescent="0.55000000000000004">
      <c r="O2269" s="1703"/>
      <c r="V2269" s="1703"/>
      <c r="X2269" s="1703"/>
    </row>
    <row r="2270" spans="15:24" x14ac:dyDescent="0.55000000000000004">
      <c r="O2270" s="1703"/>
      <c r="V2270" s="1703"/>
      <c r="X2270" s="1703"/>
    </row>
    <row r="2271" spans="15:24" x14ac:dyDescent="0.55000000000000004">
      <c r="O2271" s="1703"/>
      <c r="V2271" s="1703"/>
      <c r="X2271" s="1703"/>
    </row>
    <row r="2272" spans="15:24" x14ac:dyDescent="0.55000000000000004">
      <c r="O2272" s="1703"/>
      <c r="V2272" s="1703"/>
      <c r="X2272" s="1703"/>
    </row>
    <row r="2273" spans="15:24" x14ac:dyDescent="0.55000000000000004">
      <c r="O2273" s="1703"/>
      <c r="V2273" s="1703"/>
      <c r="X2273" s="1703"/>
    </row>
    <row r="2274" spans="15:24" x14ac:dyDescent="0.55000000000000004">
      <c r="O2274" s="1703"/>
      <c r="V2274" s="1703"/>
      <c r="X2274" s="1703"/>
    </row>
    <row r="2275" spans="15:24" x14ac:dyDescent="0.55000000000000004">
      <c r="O2275" s="1703"/>
      <c r="V2275" s="1703"/>
      <c r="X2275" s="1703"/>
    </row>
    <row r="2276" spans="15:24" x14ac:dyDescent="0.55000000000000004">
      <c r="O2276" s="1703"/>
      <c r="V2276" s="1703"/>
      <c r="X2276" s="1703"/>
    </row>
    <row r="2277" spans="15:24" x14ac:dyDescent="0.55000000000000004">
      <c r="O2277" s="1703"/>
      <c r="V2277" s="1703"/>
      <c r="X2277" s="1703"/>
    </row>
    <row r="2278" spans="15:24" x14ac:dyDescent="0.55000000000000004">
      <c r="O2278" s="1703"/>
      <c r="V2278" s="1703"/>
      <c r="X2278" s="1703"/>
    </row>
    <row r="2279" spans="15:24" x14ac:dyDescent="0.55000000000000004">
      <c r="O2279" s="1703"/>
      <c r="V2279" s="1703"/>
      <c r="X2279" s="1703"/>
    </row>
    <row r="2280" spans="15:24" x14ac:dyDescent="0.55000000000000004">
      <c r="O2280" s="1703"/>
      <c r="V2280" s="1703"/>
      <c r="X2280" s="1703"/>
    </row>
    <row r="2281" spans="15:24" x14ac:dyDescent="0.55000000000000004">
      <c r="O2281" s="1703"/>
      <c r="V2281" s="1703"/>
      <c r="X2281" s="1703"/>
    </row>
    <row r="2282" spans="15:24" x14ac:dyDescent="0.55000000000000004">
      <c r="O2282" s="1703"/>
      <c r="V2282" s="1703"/>
      <c r="X2282" s="1703"/>
    </row>
    <row r="2283" spans="15:24" x14ac:dyDescent="0.55000000000000004">
      <c r="O2283" s="1703"/>
      <c r="V2283" s="1703"/>
      <c r="X2283" s="1703"/>
    </row>
    <row r="2284" spans="15:24" x14ac:dyDescent="0.55000000000000004">
      <c r="O2284" s="1703"/>
      <c r="V2284" s="1703"/>
      <c r="X2284" s="1703"/>
    </row>
    <row r="2285" spans="15:24" x14ac:dyDescent="0.55000000000000004">
      <c r="O2285" s="1703"/>
      <c r="V2285" s="1703"/>
      <c r="X2285" s="1703"/>
    </row>
    <row r="2286" spans="15:24" x14ac:dyDescent="0.55000000000000004">
      <c r="O2286" s="1703"/>
      <c r="V2286" s="1703"/>
      <c r="X2286" s="1703"/>
    </row>
    <row r="2287" spans="15:24" x14ac:dyDescent="0.55000000000000004">
      <c r="O2287" s="1703"/>
      <c r="V2287" s="1703"/>
      <c r="X2287" s="1703"/>
    </row>
    <row r="2288" spans="15:24" x14ac:dyDescent="0.55000000000000004">
      <c r="O2288" s="1703"/>
      <c r="V2288" s="1703"/>
      <c r="X2288" s="1703"/>
    </row>
    <row r="2289" spans="15:24" x14ac:dyDescent="0.55000000000000004">
      <c r="O2289" s="1703"/>
      <c r="V2289" s="1703"/>
      <c r="X2289" s="1703"/>
    </row>
    <row r="2290" spans="15:24" x14ac:dyDescent="0.55000000000000004">
      <c r="O2290" s="1703"/>
      <c r="V2290" s="1703"/>
      <c r="X2290" s="1703"/>
    </row>
    <row r="2291" spans="15:24" x14ac:dyDescent="0.55000000000000004">
      <c r="O2291" s="1703"/>
      <c r="V2291" s="1703"/>
      <c r="X2291" s="1703"/>
    </row>
    <row r="2292" spans="15:24" x14ac:dyDescent="0.55000000000000004">
      <c r="O2292" s="1703"/>
      <c r="V2292" s="1703"/>
      <c r="X2292" s="1703"/>
    </row>
    <row r="2293" spans="15:24" x14ac:dyDescent="0.55000000000000004">
      <c r="O2293" s="1703"/>
      <c r="V2293" s="1703"/>
      <c r="X2293" s="1703"/>
    </row>
    <row r="2294" spans="15:24" x14ac:dyDescent="0.55000000000000004">
      <c r="O2294" s="1703"/>
      <c r="V2294" s="1703"/>
      <c r="X2294" s="1703"/>
    </row>
    <row r="2295" spans="15:24" x14ac:dyDescent="0.55000000000000004">
      <c r="O2295" s="1703"/>
      <c r="V2295" s="1703"/>
      <c r="X2295" s="1703"/>
    </row>
    <row r="2296" spans="15:24" x14ac:dyDescent="0.55000000000000004">
      <c r="O2296" s="1703"/>
      <c r="V2296" s="1703"/>
      <c r="X2296" s="1703"/>
    </row>
    <row r="2297" spans="15:24" x14ac:dyDescent="0.55000000000000004">
      <c r="O2297" s="1703"/>
      <c r="V2297" s="1703"/>
      <c r="X2297" s="1703"/>
    </row>
    <row r="2298" spans="15:24" x14ac:dyDescent="0.55000000000000004">
      <c r="O2298" s="1703"/>
      <c r="V2298" s="1703"/>
      <c r="X2298" s="1703"/>
    </row>
    <row r="2299" spans="15:24" x14ac:dyDescent="0.55000000000000004">
      <c r="O2299" s="1703"/>
      <c r="V2299" s="1703"/>
      <c r="X2299" s="1703"/>
    </row>
    <row r="2300" spans="15:24" x14ac:dyDescent="0.55000000000000004">
      <c r="O2300" s="1703"/>
      <c r="V2300" s="1703"/>
      <c r="X2300" s="1703"/>
    </row>
    <row r="2301" spans="15:24" x14ac:dyDescent="0.55000000000000004">
      <c r="O2301" s="1703"/>
      <c r="V2301" s="1703"/>
      <c r="X2301" s="1703"/>
    </row>
    <row r="2302" spans="15:24" x14ac:dyDescent="0.55000000000000004">
      <c r="O2302" s="1703"/>
      <c r="V2302" s="1703"/>
      <c r="X2302" s="1703"/>
    </row>
    <row r="2303" spans="15:24" x14ac:dyDescent="0.55000000000000004">
      <c r="O2303" s="1703"/>
      <c r="V2303" s="1703"/>
      <c r="X2303" s="1703"/>
    </row>
    <row r="2304" spans="15:24" x14ac:dyDescent="0.55000000000000004">
      <c r="O2304" s="1703"/>
      <c r="V2304" s="1703"/>
      <c r="X2304" s="1703"/>
    </row>
    <row r="2305" spans="15:24" x14ac:dyDescent="0.55000000000000004">
      <c r="O2305" s="1703"/>
      <c r="V2305" s="1703"/>
      <c r="X2305" s="1703"/>
    </row>
    <row r="2306" spans="15:24" x14ac:dyDescent="0.55000000000000004">
      <c r="O2306" s="1703"/>
      <c r="V2306" s="1703"/>
      <c r="X2306" s="1703"/>
    </row>
    <row r="2307" spans="15:24" x14ac:dyDescent="0.55000000000000004">
      <c r="O2307" s="1703"/>
      <c r="V2307" s="1703"/>
      <c r="X2307" s="1703"/>
    </row>
    <row r="2308" spans="15:24" x14ac:dyDescent="0.55000000000000004">
      <c r="O2308" s="1703"/>
      <c r="V2308" s="1703"/>
      <c r="X2308" s="1703"/>
    </row>
    <row r="2309" spans="15:24" x14ac:dyDescent="0.55000000000000004">
      <c r="O2309" s="1703"/>
      <c r="V2309" s="1703"/>
      <c r="X2309" s="1703"/>
    </row>
    <row r="2310" spans="15:24" x14ac:dyDescent="0.55000000000000004">
      <c r="O2310" s="1703"/>
      <c r="V2310" s="1703"/>
      <c r="X2310" s="1703"/>
    </row>
    <row r="2311" spans="15:24" x14ac:dyDescent="0.55000000000000004">
      <c r="O2311" s="1703"/>
      <c r="V2311" s="1703"/>
      <c r="X2311" s="1703"/>
    </row>
    <row r="2312" spans="15:24" x14ac:dyDescent="0.55000000000000004">
      <c r="O2312" s="1703"/>
      <c r="V2312" s="1703"/>
      <c r="X2312" s="1703"/>
    </row>
    <row r="2313" spans="15:24" x14ac:dyDescent="0.55000000000000004">
      <c r="O2313" s="1703"/>
      <c r="V2313" s="1703"/>
      <c r="X2313" s="1703"/>
    </row>
    <row r="2314" spans="15:24" x14ac:dyDescent="0.55000000000000004">
      <c r="O2314" s="1703"/>
      <c r="V2314" s="1703"/>
      <c r="X2314" s="1703"/>
    </row>
    <row r="2315" spans="15:24" x14ac:dyDescent="0.55000000000000004">
      <c r="O2315" s="1703"/>
      <c r="V2315" s="1703"/>
      <c r="X2315" s="1703"/>
    </row>
    <row r="2316" spans="15:24" x14ac:dyDescent="0.55000000000000004">
      <c r="O2316" s="1703"/>
      <c r="V2316" s="1703"/>
      <c r="X2316" s="1703"/>
    </row>
    <row r="2317" spans="15:24" x14ac:dyDescent="0.55000000000000004">
      <c r="O2317" s="1703"/>
      <c r="V2317" s="1703"/>
      <c r="X2317" s="1703"/>
    </row>
    <row r="2318" spans="15:24" x14ac:dyDescent="0.55000000000000004">
      <c r="O2318" s="1703"/>
      <c r="V2318" s="1703"/>
      <c r="X2318" s="1703"/>
    </row>
    <row r="2319" spans="15:24" x14ac:dyDescent="0.55000000000000004">
      <c r="O2319" s="1703"/>
      <c r="V2319" s="1703"/>
      <c r="X2319" s="1703"/>
    </row>
    <row r="2320" spans="15:24" x14ac:dyDescent="0.55000000000000004">
      <c r="O2320" s="1703"/>
      <c r="V2320" s="1703"/>
      <c r="X2320" s="1703"/>
    </row>
    <row r="2321" spans="15:24" x14ac:dyDescent="0.55000000000000004">
      <c r="O2321" s="1703"/>
      <c r="V2321" s="1703"/>
      <c r="X2321" s="1703"/>
    </row>
    <row r="2322" spans="15:24" x14ac:dyDescent="0.55000000000000004">
      <c r="O2322" s="1703"/>
      <c r="V2322" s="1703"/>
      <c r="X2322" s="1703"/>
    </row>
    <row r="2323" spans="15:24" x14ac:dyDescent="0.55000000000000004">
      <c r="O2323" s="1703"/>
      <c r="V2323" s="1703"/>
      <c r="X2323" s="1703"/>
    </row>
    <row r="2324" spans="15:24" x14ac:dyDescent="0.55000000000000004">
      <c r="O2324" s="1703"/>
      <c r="V2324" s="1703"/>
      <c r="X2324" s="1703"/>
    </row>
    <row r="2325" spans="15:24" x14ac:dyDescent="0.55000000000000004">
      <c r="O2325" s="1703"/>
      <c r="V2325" s="1703"/>
      <c r="X2325" s="1703"/>
    </row>
    <row r="2326" spans="15:24" x14ac:dyDescent="0.55000000000000004">
      <c r="O2326" s="1703"/>
      <c r="V2326" s="1703"/>
      <c r="X2326" s="1703"/>
    </row>
    <row r="2327" spans="15:24" x14ac:dyDescent="0.55000000000000004">
      <c r="O2327" s="1703"/>
      <c r="V2327" s="1703"/>
      <c r="X2327" s="1703"/>
    </row>
    <row r="2328" spans="15:24" x14ac:dyDescent="0.55000000000000004">
      <c r="O2328" s="1703"/>
      <c r="V2328" s="1703"/>
      <c r="X2328" s="1703"/>
    </row>
    <row r="2329" spans="15:24" x14ac:dyDescent="0.55000000000000004">
      <c r="O2329" s="1703"/>
      <c r="V2329" s="1703"/>
      <c r="X2329" s="1703"/>
    </row>
    <row r="2330" spans="15:24" x14ac:dyDescent="0.55000000000000004">
      <c r="O2330" s="1703"/>
      <c r="V2330" s="1703"/>
      <c r="X2330" s="1703"/>
    </row>
    <row r="2331" spans="15:24" x14ac:dyDescent="0.55000000000000004">
      <c r="O2331" s="1703"/>
      <c r="V2331" s="1703"/>
      <c r="X2331" s="1703"/>
    </row>
    <row r="2332" spans="15:24" x14ac:dyDescent="0.55000000000000004">
      <c r="O2332" s="1703"/>
      <c r="V2332" s="1703"/>
      <c r="X2332" s="1703"/>
    </row>
    <row r="2333" spans="15:24" x14ac:dyDescent="0.55000000000000004">
      <c r="O2333" s="1703"/>
      <c r="V2333" s="1703"/>
      <c r="X2333" s="1703"/>
    </row>
    <row r="2334" spans="15:24" x14ac:dyDescent="0.55000000000000004">
      <c r="O2334" s="1703"/>
      <c r="V2334" s="1703"/>
      <c r="X2334" s="1703"/>
    </row>
    <row r="2335" spans="15:24" x14ac:dyDescent="0.55000000000000004">
      <c r="O2335" s="1703"/>
      <c r="V2335" s="1703"/>
      <c r="X2335" s="1703"/>
    </row>
    <row r="2336" spans="15:24" x14ac:dyDescent="0.55000000000000004">
      <c r="O2336" s="1703"/>
      <c r="V2336" s="1703"/>
      <c r="X2336" s="1703"/>
    </row>
    <row r="2337" spans="15:24" x14ac:dyDescent="0.55000000000000004">
      <c r="O2337" s="1703"/>
      <c r="V2337" s="1703"/>
      <c r="X2337" s="1703"/>
    </row>
    <row r="2338" spans="15:24" x14ac:dyDescent="0.55000000000000004">
      <c r="O2338" s="1703"/>
      <c r="V2338" s="1703"/>
      <c r="X2338" s="1703"/>
    </row>
    <row r="2339" spans="15:24" x14ac:dyDescent="0.55000000000000004">
      <c r="O2339" s="1703"/>
      <c r="V2339" s="1703"/>
      <c r="X2339" s="1703"/>
    </row>
    <row r="2340" spans="15:24" x14ac:dyDescent="0.55000000000000004">
      <c r="O2340" s="1703"/>
      <c r="V2340" s="1703"/>
      <c r="X2340" s="1703"/>
    </row>
    <row r="2341" spans="15:24" x14ac:dyDescent="0.55000000000000004">
      <c r="O2341" s="1703"/>
      <c r="V2341" s="1703"/>
      <c r="X2341" s="1703"/>
    </row>
    <row r="2342" spans="15:24" x14ac:dyDescent="0.55000000000000004">
      <c r="O2342" s="1703"/>
      <c r="V2342" s="1703"/>
      <c r="X2342" s="1703"/>
    </row>
    <row r="2343" spans="15:24" x14ac:dyDescent="0.55000000000000004">
      <c r="O2343" s="1703"/>
      <c r="V2343" s="1703"/>
      <c r="X2343" s="1703"/>
    </row>
    <row r="2344" spans="15:24" x14ac:dyDescent="0.55000000000000004">
      <c r="O2344" s="1703"/>
      <c r="V2344" s="1703"/>
      <c r="X2344" s="1703"/>
    </row>
    <row r="2345" spans="15:24" x14ac:dyDescent="0.55000000000000004">
      <c r="O2345" s="1703"/>
      <c r="V2345" s="1703"/>
      <c r="X2345" s="1703"/>
    </row>
    <row r="2346" spans="15:24" x14ac:dyDescent="0.55000000000000004">
      <c r="O2346" s="1703"/>
      <c r="V2346" s="1703"/>
      <c r="X2346" s="1703"/>
    </row>
    <row r="2347" spans="15:24" x14ac:dyDescent="0.55000000000000004">
      <c r="O2347" s="1703"/>
      <c r="V2347" s="1703"/>
      <c r="X2347" s="1703"/>
    </row>
    <row r="2348" spans="15:24" x14ac:dyDescent="0.55000000000000004">
      <c r="O2348" s="1703"/>
      <c r="V2348" s="1703"/>
      <c r="X2348" s="1703"/>
    </row>
    <row r="2349" spans="15:24" x14ac:dyDescent="0.55000000000000004">
      <c r="O2349" s="1703"/>
      <c r="V2349" s="1703"/>
      <c r="X2349" s="1703"/>
    </row>
    <row r="2350" spans="15:24" x14ac:dyDescent="0.55000000000000004">
      <c r="O2350" s="1703"/>
      <c r="V2350" s="1703"/>
      <c r="X2350" s="1703"/>
    </row>
    <row r="2351" spans="15:24" x14ac:dyDescent="0.55000000000000004">
      <c r="O2351" s="1703"/>
      <c r="V2351" s="1703"/>
      <c r="X2351" s="1703"/>
    </row>
    <row r="2352" spans="15:24" x14ac:dyDescent="0.55000000000000004">
      <c r="O2352" s="1703"/>
      <c r="V2352" s="1703"/>
      <c r="X2352" s="1703"/>
    </row>
    <row r="2353" spans="15:24" x14ac:dyDescent="0.55000000000000004">
      <c r="O2353" s="1703"/>
      <c r="V2353" s="1703"/>
      <c r="X2353" s="1703"/>
    </row>
    <row r="2354" spans="15:24" x14ac:dyDescent="0.55000000000000004">
      <c r="O2354" s="1703"/>
      <c r="V2354" s="1703"/>
      <c r="X2354" s="1703"/>
    </row>
    <row r="2355" spans="15:24" x14ac:dyDescent="0.55000000000000004">
      <c r="O2355" s="1703"/>
      <c r="V2355" s="1703"/>
      <c r="X2355" s="1703"/>
    </row>
    <row r="2356" spans="15:24" x14ac:dyDescent="0.55000000000000004">
      <c r="O2356" s="1703"/>
      <c r="V2356" s="1703"/>
      <c r="X2356" s="1703"/>
    </row>
    <row r="2357" spans="15:24" x14ac:dyDescent="0.55000000000000004">
      <c r="O2357" s="1703"/>
      <c r="V2357" s="1703"/>
      <c r="X2357" s="1703"/>
    </row>
    <row r="2358" spans="15:24" x14ac:dyDescent="0.55000000000000004">
      <c r="O2358" s="1703"/>
      <c r="V2358" s="1703"/>
      <c r="X2358" s="1703"/>
    </row>
    <row r="2359" spans="15:24" x14ac:dyDescent="0.55000000000000004">
      <c r="O2359" s="1703"/>
      <c r="V2359" s="1703"/>
      <c r="X2359" s="1703"/>
    </row>
    <row r="2360" spans="15:24" x14ac:dyDescent="0.55000000000000004">
      <c r="O2360" s="1703"/>
      <c r="V2360" s="1703"/>
      <c r="X2360" s="1703"/>
    </row>
    <row r="2361" spans="15:24" x14ac:dyDescent="0.55000000000000004">
      <c r="O2361" s="1703"/>
      <c r="V2361" s="1703"/>
      <c r="X2361" s="1703"/>
    </row>
    <row r="2362" spans="15:24" x14ac:dyDescent="0.55000000000000004">
      <c r="O2362" s="1703"/>
      <c r="V2362" s="1703"/>
      <c r="X2362" s="1703"/>
    </row>
    <row r="2363" spans="15:24" x14ac:dyDescent="0.55000000000000004">
      <c r="O2363" s="1703"/>
      <c r="V2363" s="1703"/>
      <c r="X2363" s="1703"/>
    </row>
    <row r="2364" spans="15:24" x14ac:dyDescent="0.55000000000000004">
      <c r="O2364" s="1703"/>
      <c r="V2364" s="1703"/>
      <c r="X2364" s="1703"/>
    </row>
    <row r="2365" spans="15:24" x14ac:dyDescent="0.55000000000000004">
      <c r="O2365" s="1703"/>
      <c r="V2365" s="1703"/>
      <c r="X2365" s="1703"/>
    </row>
    <row r="2366" spans="15:24" x14ac:dyDescent="0.55000000000000004">
      <c r="O2366" s="1703"/>
      <c r="V2366" s="1703"/>
      <c r="X2366" s="1703"/>
    </row>
    <row r="2367" spans="15:24" x14ac:dyDescent="0.55000000000000004">
      <c r="O2367" s="1703"/>
      <c r="V2367" s="1703"/>
      <c r="X2367" s="1703"/>
    </row>
    <row r="2368" spans="15:24" x14ac:dyDescent="0.55000000000000004">
      <c r="O2368" s="1703"/>
      <c r="V2368" s="1703"/>
      <c r="X2368" s="1703"/>
    </row>
    <row r="2369" spans="15:24" x14ac:dyDescent="0.55000000000000004">
      <c r="O2369" s="1703"/>
      <c r="V2369" s="1703"/>
      <c r="X2369" s="1703"/>
    </row>
    <row r="2370" spans="15:24" x14ac:dyDescent="0.55000000000000004">
      <c r="O2370" s="1703"/>
      <c r="V2370" s="1703"/>
      <c r="X2370" s="1703"/>
    </row>
    <row r="2371" spans="15:24" x14ac:dyDescent="0.55000000000000004">
      <c r="O2371" s="1703"/>
      <c r="V2371" s="1703"/>
      <c r="X2371" s="1703"/>
    </row>
    <row r="2372" spans="15:24" x14ac:dyDescent="0.55000000000000004">
      <c r="O2372" s="1703"/>
      <c r="V2372" s="1703"/>
      <c r="X2372" s="1703"/>
    </row>
    <row r="2373" spans="15:24" x14ac:dyDescent="0.55000000000000004">
      <c r="O2373" s="1703"/>
      <c r="V2373" s="1703"/>
      <c r="X2373" s="1703"/>
    </row>
    <row r="2374" spans="15:24" x14ac:dyDescent="0.55000000000000004">
      <c r="O2374" s="1703"/>
      <c r="V2374" s="1703"/>
      <c r="X2374" s="1703"/>
    </row>
    <row r="2375" spans="15:24" x14ac:dyDescent="0.55000000000000004">
      <c r="O2375" s="1703"/>
      <c r="V2375" s="1703"/>
      <c r="X2375" s="1703"/>
    </row>
    <row r="2376" spans="15:24" x14ac:dyDescent="0.55000000000000004">
      <c r="O2376" s="1703"/>
      <c r="V2376" s="1703"/>
      <c r="X2376" s="1703"/>
    </row>
    <row r="2377" spans="15:24" x14ac:dyDescent="0.55000000000000004">
      <c r="O2377" s="1703"/>
      <c r="V2377" s="1703"/>
      <c r="X2377" s="1703"/>
    </row>
    <row r="2378" spans="15:24" x14ac:dyDescent="0.55000000000000004">
      <c r="O2378" s="1703"/>
      <c r="V2378" s="1703"/>
      <c r="X2378" s="1703"/>
    </row>
    <row r="2379" spans="15:24" x14ac:dyDescent="0.55000000000000004">
      <c r="O2379" s="1703"/>
      <c r="V2379" s="1703"/>
      <c r="X2379" s="1703"/>
    </row>
    <row r="2380" spans="15:24" x14ac:dyDescent="0.55000000000000004">
      <c r="O2380" s="1703"/>
      <c r="V2380" s="1703"/>
      <c r="X2380" s="1703"/>
    </row>
    <row r="2381" spans="15:24" x14ac:dyDescent="0.55000000000000004">
      <c r="O2381" s="1703"/>
      <c r="V2381" s="1703"/>
      <c r="X2381" s="1703"/>
    </row>
    <row r="2382" spans="15:24" x14ac:dyDescent="0.55000000000000004">
      <c r="O2382" s="1703"/>
      <c r="V2382" s="1703"/>
      <c r="X2382" s="1703"/>
    </row>
    <row r="2383" spans="15:24" x14ac:dyDescent="0.55000000000000004">
      <c r="O2383" s="1703"/>
      <c r="V2383" s="1703"/>
      <c r="X2383" s="1703"/>
    </row>
    <row r="2384" spans="15:24" x14ac:dyDescent="0.55000000000000004">
      <c r="O2384" s="1703"/>
      <c r="V2384" s="1703"/>
      <c r="X2384" s="1703"/>
    </row>
    <row r="2385" spans="15:24" x14ac:dyDescent="0.55000000000000004">
      <c r="O2385" s="1703"/>
      <c r="V2385" s="1703"/>
      <c r="X2385" s="1703"/>
    </row>
    <row r="2386" spans="15:24" x14ac:dyDescent="0.55000000000000004">
      <c r="O2386" s="1703"/>
      <c r="V2386" s="1703"/>
      <c r="X2386" s="1703"/>
    </row>
    <row r="2387" spans="15:24" x14ac:dyDescent="0.55000000000000004">
      <c r="O2387" s="1703"/>
      <c r="V2387" s="1703"/>
      <c r="X2387" s="1703"/>
    </row>
    <row r="2388" spans="15:24" x14ac:dyDescent="0.55000000000000004">
      <c r="O2388" s="1703"/>
      <c r="V2388" s="1703"/>
      <c r="X2388" s="1703"/>
    </row>
    <row r="2389" spans="15:24" x14ac:dyDescent="0.55000000000000004">
      <c r="O2389" s="1703"/>
      <c r="V2389" s="1703"/>
      <c r="X2389" s="1703"/>
    </row>
    <row r="2390" spans="15:24" x14ac:dyDescent="0.55000000000000004">
      <c r="O2390" s="1703"/>
      <c r="V2390" s="1703"/>
      <c r="X2390" s="1703"/>
    </row>
    <row r="2391" spans="15:24" x14ac:dyDescent="0.55000000000000004">
      <c r="O2391" s="1703"/>
      <c r="V2391" s="1703"/>
      <c r="X2391" s="1703"/>
    </row>
    <row r="2392" spans="15:24" x14ac:dyDescent="0.55000000000000004">
      <c r="O2392" s="1703"/>
      <c r="V2392" s="1703"/>
      <c r="X2392" s="1703"/>
    </row>
    <row r="2393" spans="15:24" x14ac:dyDescent="0.55000000000000004">
      <c r="O2393" s="1703"/>
      <c r="V2393" s="1703"/>
      <c r="X2393" s="1703"/>
    </row>
    <row r="2394" spans="15:24" x14ac:dyDescent="0.55000000000000004">
      <c r="O2394" s="1703"/>
      <c r="V2394" s="1703"/>
      <c r="X2394" s="1703"/>
    </row>
    <row r="2395" spans="15:24" x14ac:dyDescent="0.55000000000000004">
      <c r="O2395" s="1703"/>
      <c r="V2395" s="1703"/>
      <c r="X2395" s="1703"/>
    </row>
    <row r="2396" spans="15:24" x14ac:dyDescent="0.55000000000000004">
      <c r="O2396" s="1703"/>
      <c r="V2396" s="1703"/>
      <c r="X2396" s="1703"/>
    </row>
    <row r="2397" spans="15:24" x14ac:dyDescent="0.55000000000000004">
      <c r="O2397" s="1703"/>
      <c r="V2397" s="1703"/>
      <c r="X2397" s="1703"/>
    </row>
    <row r="2398" spans="15:24" x14ac:dyDescent="0.55000000000000004">
      <c r="O2398" s="1703"/>
      <c r="V2398" s="1703"/>
      <c r="X2398" s="1703"/>
    </row>
    <row r="2399" spans="15:24" x14ac:dyDescent="0.55000000000000004">
      <c r="O2399" s="1703"/>
      <c r="V2399" s="1703"/>
      <c r="X2399" s="1703"/>
    </row>
    <row r="2400" spans="15:24" x14ac:dyDescent="0.55000000000000004">
      <c r="O2400" s="1703"/>
      <c r="V2400" s="1703"/>
      <c r="X2400" s="1703"/>
    </row>
    <row r="2401" spans="15:24" x14ac:dyDescent="0.55000000000000004">
      <c r="O2401" s="1703"/>
      <c r="V2401" s="1703"/>
      <c r="X2401" s="1703"/>
    </row>
    <row r="2402" spans="15:24" x14ac:dyDescent="0.55000000000000004">
      <c r="O2402" s="1703"/>
      <c r="V2402" s="1703"/>
      <c r="X2402" s="1703"/>
    </row>
    <row r="2403" spans="15:24" x14ac:dyDescent="0.55000000000000004">
      <c r="O2403" s="1703"/>
      <c r="V2403" s="1703"/>
      <c r="X2403" s="1703"/>
    </row>
    <row r="2404" spans="15:24" x14ac:dyDescent="0.55000000000000004">
      <c r="O2404" s="1703"/>
      <c r="V2404" s="1703"/>
      <c r="X2404" s="1703"/>
    </row>
    <row r="2405" spans="15:24" x14ac:dyDescent="0.55000000000000004">
      <c r="O2405" s="1703"/>
      <c r="V2405" s="1703"/>
      <c r="X2405" s="1703"/>
    </row>
    <row r="2406" spans="15:24" x14ac:dyDescent="0.55000000000000004">
      <c r="O2406" s="1703"/>
      <c r="V2406" s="1703"/>
      <c r="X2406" s="1703"/>
    </row>
    <row r="2407" spans="15:24" x14ac:dyDescent="0.55000000000000004">
      <c r="O2407" s="1703"/>
      <c r="V2407" s="1703"/>
      <c r="X2407" s="1703"/>
    </row>
    <row r="2408" spans="15:24" x14ac:dyDescent="0.55000000000000004">
      <c r="O2408" s="1703"/>
      <c r="V2408" s="1703"/>
      <c r="X2408" s="1703"/>
    </row>
    <row r="2409" spans="15:24" x14ac:dyDescent="0.55000000000000004">
      <c r="O2409" s="1703"/>
      <c r="V2409" s="1703"/>
      <c r="X2409" s="1703"/>
    </row>
    <row r="2410" spans="15:24" x14ac:dyDescent="0.55000000000000004">
      <c r="O2410" s="1703"/>
      <c r="V2410" s="1703"/>
      <c r="X2410" s="1703"/>
    </row>
    <row r="2411" spans="15:24" x14ac:dyDescent="0.55000000000000004">
      <c r="O2411" s="1703"/>
      <c r="V2411" s="1703"/>
      <c r="X2411" s="1703"/>
    </row>
    <row r="2412" spans="15:24" x14ac:dyDescent="0.55000000000000004">
      <c r="O2412" s="1703"/>
      <c r="V2412" s="1703"/>
      <c r="X2412" s="1703"/>
    </row>
    <row r="2413" spans="15:24" x14ac:dyDescent="0.55000000000000004">
      <c r="O2413" s="1703"/>
      <c r="V2413" s="1703"/>
      <c r="X2413" s="1703"/>
    </row>
    <row r="2414" spans="15:24" x14ac:dyDescent="0.55000000000000004">
      <c r="O2414" s="1703"/>
      <c r="V2414" s="1703"/>
      <c r="X2414" s="1703"/>
    </row>
    <row r="2415" spans="15:24" x14ac:dyDescent="0.55000000000000004">
      <c r="O2415" s="1703"/>
      <c r="V2415" s="1703"/>
      <c r="X2415" s="1703"/>
    </row>
    <row r="2416" spans="15:24" x14ac:dyDescent="0.55000000000000004">
      <c r="O2416" s="1703"/>
      <c r="V2416" s="1703"/>
      <c r="X2416" s="1703"/>
    </row>
    <row r="2417" spans="15:24" x14ac:dyDescent="0.55000000000000004">
      <c r="O2417" s="1703"/>
      <c r="V2417" s="1703"/>
      <c r="X2417" s="1703"/>
    </row>
    <row r="2418" spans="15:24" x14ac:dyDescent="0.55000000000000004">
      <c r="O2418" s="1703"/>
      <c r="V2418" s="1703"/>
      <c r="X2418" s="1703"/>
    </row>
    <row r="2419" spans="15:24" x14ac:dyDescent="0.55000000000000004">
      <c r="O2419" s="1703"/>
      <c r="V2419" s="1703"/>
      <c r="X2419" s="1703"/>
    </row>
    <row r="2420" spans="15:24" x14ac:dyDescent="0.55000000000000004">
      <c r="O2420" s="1703"/>
      <c r="V2420" s="1703"/>
      <c r="X2420" s="1703"/>
    </row>
    <row r="2421" spans="15:24" x14ac:dyDescent="0.55000000000000004">
      <c r="O2421" s="1703"/>
      <c r="V2421" s="1703"/>
      <c r="X2421" s="1703"/>
    </row>
    <row r="2422" spans="15:24" x14ac:dyDescent="0.55000000000000004">
      <c r="O2422" s="1703"/>
      <c r="V2422" s="1703"/>
      <c r="X2422" s="1703"/>
    </row>
    <row r="2423" spans="15:24" x14ac:dyDescent="0.55000000000000004">
      <c r="O2423" s="1703"/>
      <c r="V2423" s="1703"/>
      <c r="X2423" s="1703"/>
    </row>
    <row r="2424" spans="15:24" x14ac:dyDescent="0.55000000000000004">
      <c r="O2424" s="1703"/>
      <c r="V2424" s="1703"/>
      <c r="X2424" s="1703"/>
    </row>
    <row r="2425" spans="15:24" x14ac:dyDescent="0.55000000000000004">
      <c r="O2425" s="1703"/>
      <c r="V2425" s="1703"/>
      <c r="X2425" s="1703"/>
    </row>
    <row r="2426" spans="15:24" x14ac:dyDescent="0.55000000000000004">
      <c r="O2426" s="1703"/>
      <c r="V2426" s="1703"/>
      <c r="X2426" s="1703"/>
    </row>
    <row r="2427" spans="15:24" x14ac:dyDescent="0.55000000000000004">
      <c r="O2427" s="1703"/>
      <c r="V2427" s="1703"/>
      <c r="X2427" s="1703"/>
    </row>
    <row r="2428" spans="15:24" x14ac:dyDescent="0.55000000000000004">
      <c r="O2428" s="1703"/>
      <c r="V2428" s="1703"/>
      <c r="X2428" s="1703"/>
    </row>
    <row r="2429" spans="15:24" x14ac:dyDescent="0.55000000000000004">
      <c r="O2429" s="1703"/>
      <c r="V2429" s="1703"/>
      <c r="X2429" s="1703"/>
    </row>
    <row r="2430" spans="15:24" x14ac:dyDescent="0.55000000000000004">
      <c r="O2430" s="1703"/>
      <c r="V2430" s="1703"/>
      <c r="X2430" s="1703"/>
    </row>
    <row r="2431" spans="15:24" x14ac:dyDescent="0.55000000000000004">
      <c r="O2431" s="1703"/>
      <c r="V2431" s="1703"/>
      <c r="X2431" s="1703"/>
    </row>
    <row r="2432" spans="15:24" x14ac:dyDescent="0.55000000000000004">
      <c r="O2432" s="1703"/>
      <c r="V2432" s="1703"/>
      <c r="X2432" s="1703"/>
    </row>
    <row r="2433" spans="15:24" x14ac:dyDescent="0.55000000000000004">
      <c r="O2433" s="1703"/>
      <c r="V2433" s="1703"/>
      <c r="X2433" s="1703"/>
    </row>
    <row r="2434" spans="15:24" x14ac:dyDescent="0.55000000000000004">
      <c r="O2434" s="1703"/>
      <c r="V2434" s="1703"/>
      <c r="X2434" s="1703"/>
    </row>
    <row r="2435" spans="15:24" x14ac:dyDescent="0.55000000000000004">
      <c r="O2435" s="1703"/>
      <c r="V2435" s="1703"/>
      <c r="X2435" s="1703"/>
    </row>
    <row r="2436" spans="15:24" x14ac:dyDescent="0.55000000000000004">
      <c r="O2436" s="1703"/>
      <c r="V2436" s="1703"/>
      <c r="X2436" s="1703"/>
    </row>
    <row r="2437" spans="15:24" x14ac:dyDescent="0.55000000000000004">
      <c r="O2437" s="1703"/>
      <c r="V2437" s="1703"/>
      <c r="X2437" s="1703"/>
    </row>
    <row r="2438" spans="15:24" x14ac:dyDescent="0.55000000000000004">
      <c r="O2438" s="1703"/>
      <c r="V2438" s="1703"/>
      <c r="X2438" s="1703"/>
    </row>
    <row r="2439" spans="15:24" x14ac:dyDescent="0.55000000000000004">
      <c r="O2439" s="1703"/>
      <c r="V2439" s="1703"/>
      <c r="X2439" s="1703"/>
    </row>
    <row r="2440" spans="15:24" x14ac:dyDescent="0.55000000000000004">
      <c r="O2440" s="1703"/>
      <c r="V2440" s="1703"/>
      <c r="X2440" s="1703"/>
    </row>
    <row r="2441" spans="15:24" x14ac:dyDescent="0.55000000000000004">
      <c r="O2441" s="1703"/>
      <c r="V2441" s="1703"/>
      <c r="X2441" s="1703"/>
    </row>
    <row r="2442" spans="15:24" x14ac:dyDescent="0.55000000000000004">
      <c r="O2442" s="1703"/>
      <c r="V2442" s="1703"/>
      <c r="X2442" s="1703"/>
    </row>
    <row r="2443" spans="15:24" x14ac:dyDescent="0.55000000000000004">
      <c r="O2443" s="1703"/>
      <c r="V2443" s="1703"/>
      <c r="X2443" s="1703"/>
    </row>
    <row r="2444" spans="15:24" x14ac:dyDescent="0.55000000000000004">
      <c r="O2444" s="1703"/>
      <c r="V2444" s="1703"/>
      <c r="X2444" s="1703"/>
    </row>
    <row r="2445" spans="15:24" x14ac:dyDescent="0.55000000000000004">
      <c r="O2445" s="1703"/>
      <c r="V2445" s="1703"/>
      <c r="X2445" s="1703"/>
    </row>
    <row r="2446" spans="15:24" x14ac:dyDescent="0.55000000000000004">
      <c r="O2446" s="1703"/>
      <c r="V2446" s="1703"/>
      <c r="X2446" s="1703"/>
    </row>
    <row r="2447" spans="15:24" x14ac:dyDescent="0.55000000000000004">
      <c r="O2447" s="1703"/>
      <c r="V2447" s="1703"/>
      <c r="X2447" s="1703"/>
    </row>
    <row r="2448" spans="15:24" x14ac:dyDescent="0.55000000000000004">
      <c r="O2448" s="1703"/>
      <c r="V2448" s="1703"/>
      <c r="X2448" s="1703"/>
    </row>
    <row r="2449" spans="15:24" x14ac:dyDescent="0.55000000000000004">
      <c r="O2449" s="1703"/>
      <c r="V2449" s="1703"/>
      <c r="X2449" s="1703"/>
    </row>
    <row r="2450" spans="15:24" x14ac:dyDescent="0.55000000000000004">
      <c r="O2450" s="1703"/>
      <c r="V2450" s="1703"/>
      <c r="X2450" s="1703"/>
    </row>
    <row r="2451" spans="15:24" x14ac:dyDescent="0.55000000000000004">
      <c r="O2451" s="1703"/>
      <c r="V2451" s="1703"/>
      <c r="X2451" s="1703"/>
    </row>
    <row r="2452" spans="15:24" x14ac:dyDescent="0.55000000000000004">
      <c r="O2452" s="1703"/>
      <c r="V2452" s="1703"/>
      <c r="X2452" s="1703"/>
    </row>
    <row r="2453" spans="15:24" x14ac:dyDescent="0.55000000000000004">
      <c r="O2453" s="1703"/>
      <c r="V2453" s="1703"/>
      <c r="X2453" s="1703"/>
    </row>
    <row r="2454" spans="15:24" x14ac:dyDescent="0.55000000000000004">
      <c r="O2454" s="1703"/>
      <c r="V2454" s="1703"/>
      <c r="X2454" s="1703"/>
    </row>
    <row r="2455" spans="15:24" x14ac:dyDescent="0.55000000000000004">
      <c r="O2455" s="1703"/>
      <c r="V2455" s="1703"/>
      <c r="X2455" s="1703"/>
    </row>
    <row r="2456" spans="15:24" x14ac:dyDescent="0.55000000000000004">
      <c r="O2456" s="1703"/>
      <c r="V2456" s="1703"/>
      <c r="X2456" s="1703"/>
    </row>
    <row r="2457" spans="15:24" x14ac:dyDescent="0.55000000000000004">
      <c r="O2457" s="1703"/>
      <c r="V2457" s="1703"/>
      <c r="X2457" s="1703"/>
    </row>
    <row r="2458" spans="15:24" x14ac:dyDescent="0.55000000000000004">
      <c r="O2458" s="1703"/>
      <c r="V2458" s="1703"/>
      <c r="X2458" s="1703"/>
    </row>
    <row r="2459" spans="15:24" x14ac:dyDescent="0.55000000000000004">
      <c r="O2459" s="1703"/>
      <c r="V2459" s="1703"/>
      <c r="X2459" s="1703"/>
    </row>
    <row r="2460" spans="15:24" x14ac:dyDescent="0.55000000000000004">
      <c r="O2460" s="1703"/>
      <c r="V2460" s="1703"/>
      <c r="X2460" s="1703"/>
    </row>
    <row r="2461" spans="15:24" x14ac:dyDescent="0.55000000000000004">
      <c r="O2461" s="1703"/>
      <c r="V2461" s="1703"/>
      <c r="X2461" s="1703"/>
    </row>
    <row r="2462" spans="15:24" x14ac:dyDescent="0.55000000000000004">
      <c r="O2462" s="1703"/>
      <c r="V2462" s="1703"/>
      <c r="X2462" s="1703"/>
    </row>
    <row r="2463" spans="15:24" x14ac:dyDescent="0.55000000000000004">
      <c r="O2463" s="1703"/>
      <c r="V2463" s="1703"/>
      <c r="X2463" s="1703"/>
    </row>
    <row r="2464" spans="15:24" x14ac:dyDescent="0.55000000000000004">
      <c r="O2464" s="1703"/>
      <c r="V2464" s="1703"/>
      <c r="X2464" s="1703"/>
    </row>
    <row r="2465" spans="15:24" x14ac:dyDescent="0.55000000000000004">
      <c r="O2465" s="1703"/>
      <c r="V2465" s="1703"/>
      <c r="X2465" s="1703"/>
    </row>
    <row r="2466" spans="15:24" x14ac:dyDescent="0.55000000000000004">
      <c r="O2466" s="1703"/>
      <c r="V2466" s="1703"/>
      <c r="X2466" s="1703"/>
    </row>
    <row r="2467" spans="15:24" x14ac:dyDescent="0.55000000000000004">
      <c r="O2467" s="1703"/>
      <c r="V2467" s="1703"/>
      <c r="X2467" s="1703"/>
    </row>
    <row r="2468" spans="15:24" x14ac:dyDescent="0.55000000000000004">
      <c r="O2468" s="1703"/>
      <c r="V2468" s="1703"/>
      <c r="X2468" s="1703"/>
    </row>
    <row r="2469" spans="15:24" x14ac:dyDescent="0.55000000000000004">
      <c r="O2469" s="1703"/>
      <c r="V2469" s="1703"/>
      <c r="X2469" s="1703"/>
    </row>
    <row r="2470" spans="15:24" x14ac:dyDescent="0.55000000000000004">
      <c r="O2470" s="1703"/>
      <c r="V2470" s="1703"/>
      <c r="X2470" s="1703"/>
    </row>
    <row r="2471" spans="15:24" x14ac:dyDescent="0.55000000000000004">
      <c r="O2471" s="1703"/>
      <c r="V2471" s="1703"/>
      <c r="X2471" s="1703"/>
    </row>
    <row r="2472" spans="15:24" x14ac:dyDescent="0.55000000000000004">
      <c r="O2472" s="1703"/>
      <c r="V2472" s="1703"/>
      <c r="X2472" s="1703"/>
    </row>
    <row r="2473" spans="15:24" x14ac:dyDescent="0.55000000000000004">
      <c r="O2473" s="1703"/>
      <c r="V2473" s="1703"/>
      <c r="X2473" s="1703"/>
    </row>
    <row r="2474" spans="15:24" x14ac:dyDescent="0.55000000000000004">
      <c r="O2474" s="1703"/>
      <c r="V2474" s="1703"/>
      <c r="X2474" s="1703"/>
    </row>
    <row r="2475" spans="15:24" x14ac:dyDescent="0.55000000000000004">
      <c r="O2475" s="1703"/>
      <c r="V2475" s="1703"/>
      <c r="X2475" s="1703"/>
    </row>
    <row r="2476" spans="15:24" x14ac:dyDescent="0.55000000000000004">
      <c r="O2476" s="1703"/>
      <c r="V2476" s="1703"/>
      <c r="X2476" s="1703"/>
    </row>
    <row r="2477" spans="15:24" x14ac:dyDescent="0.55000000000000004">
      <c r="O2477" s="1703"/>
      <c r="V2477" s="1703"/>
      <c r="X2477" s="1703"/>
    </row>
    <row r="2478" spans="15:24" x14ac:dyDescent="0.55000000000000004">
      <c r="O2478" s="1703"/>
      <c r="V2478" s="1703"/>
      <c r="X2478" s="1703"/>
    </row>
    <row r="2479" spans="15:24" x14ac:dyDescent="0.55000000000000004">
      <c r="O2479" s="1703"/>
      <c r="V2479" s="1703"/>
      <c r="X2479" s="1703"/>
    </row>
    <row r="2480" spans="15:24" x14ac:dyDescent="0.55000000000000004">
      <c r="O2480" s="1703"/>
      <c r="V2480" s="1703"/>
      <c r="X2480" s="1703"/>
    </row>
    <row r="2481" spans="15:24" x14ac:dyDescent="0.55000000000000004">
      <c r="O2481" s="1703"/>
      <c r="V2481" s="1703"/>
      <c r="X2481" s="1703"/>
    </row>
    <row r="2482" spans="15:24" x14ac:dyDescent="0.55000000000000004">
      <c r="O2482" s="1703"/>
      <c r="V2482" s="1703"/>
      <c r="X2482" s="1703"/>
    </row>
    <row r="2483" spans="15:24" x14ac:dyDescent="0.55000000000000004">
      <c r="O2483" s="1703"/>
      <c r="V2483" s="1703"/>
      <c r="X2483" s="1703"/>
    </row>
    <row r="2484" spans="15:24" x14ac:dyDescent="0.55000000000000004">
      <c r="O2484" s="1703"/>
      <c r="V2484" s="1703"/>
      <c r="X2484" s="1703"/>
    </row>
    <row r="2485" spans="15:24" x14ac:dyDescent="0.55000000000000004">
      <c r="O2485" s="1703"/>
      <c r="V2485" s="1703"/>
      <c r="X2485" s="1703"/>
    </row>
    <row r="2486" spans="15:24" x14ac:dyDescent="0.55000000000000004">
      <c r="O2486" s="1703"/>
      <c r="V2486" s="1703"/>
      <c r="X2486" s="1703"/>
    </row>
    <row r="2487" spans="15:24" x14ac:dyDescent="0.55000000000000004">
      <c r="O2487" s="1703"/>
      <c r="V2487" s="1703"/>
      <c r="X2487" s="1703"/>
    </row>
    <row r="2488" spans="15:24" x14ac:dyDescent="0.55000000000000004">
      <c r="O2488" s="1703"/>
      <c r="V2488" s="1703"/>
      <c r="X2488" s="1703"/>
    </row>
    <row r="2489" spans="15:24" x14ac:dyDescent="0.55000000000000004">
      <c r="O2489" s="1703"/>
      <c r="V2489" s="1703"/>
      <c r="X2489" s="1703"/>
    </row>
    <row r="2490" spans="15:24" x14ac:dyDescent="0.55000000000000004">
      <c r="O2490" s="1703"/>
      <c r="V2490" s="1703"/>
      <c r="X2490" s="1703"/>
    </row>
    <row r="2491" spans="15:24" x14ac:dyDescent="0.55000000000000004">
      <c r="O2491" s="1703"/>
      <c r="V2491" s="1703"/>
      <c r="X2491" s="1703"/>
    </row>
    <row r="2492" spans="15:24" x14ac:dyDescent="0.55000000000000004">
      <c r="O2492" s="1703"/>
      <c r="V2492" s="1703"/>
      <c r="X2492" s="1703"/>
    </row>
    <row r="2493" spans="15:24" x14ac:dyDescent="0.55000000000000004">
      <c r="O2493" s="1703"/>
      <c r="V2493" s="1703"/>
      <c r="X2493" s="1703"/>
    </row>
    <row r="2494" spans="15:24" x14ac:dyDescent="0.55000000000000004">
      <c r="O2494" s="1703"/>
      <c r="V2494" s="1703"/>
      <c r="X2494" s="1703"/>
    </row>
    <row r="2495" spans="15:24" x14ac:dyDescent="0.55000000000000004">
      <c r="O2495" s="1703"/>
      <c r="V2495" s="1703"/>
      <c r="X2495" s="1703"/>
    </row>
    <row r="2496" spans="15:24" x14ac:dyDescent="0.55000000000000004">
      <c r="O2496" s="1703"/>
      <c r="V2496" s="1703"/>
      <c r="X2496" s="1703"/>
    </row>
    <row r="2497" spans="15:24" x14ac:dyDescent="0.55000000000000004">
      <c r="O2497" s="1703"/>
      <c r="V2497" s="1703"/>
      <c r="X2497" s="1703"/>
    </row>
    <row r="2498" spans="15:24" x14ac:dyDescent="0.55000000000000004">
      <c r="O2498" s="1703"/>
      <c r="V2498" s="1703"/>
      <c r="X2498" s="1703"/>
    </row>
    <row r="2499" spans="15:24" x14ac:dyDescent="0.55000000000000004">
      <c r="O2499" s="1703"/>
      <c r="V2499" s="1703"/>
      <c r="X2499" s="1703"/>
    </row>
    <row r="2500" spans="15:24" x14ac:dyDescent="0.55000000000000004">
      <c r="O2500" s="1703"/>
      <c r="V2500" s="1703"/>
      <c r="X2500" s="1703"/>
    </row>
    <row r="2501" spans="15:24" x14ac:dyDescent="0.55000000000000004">
      <c r="O2501" s="1703"/>
      <c r="V2501" s="1703"/>
      <c r="X2501" s="1703"/>
    </row>
    <row r="2502" spans="15:24" x14ac:dyDescent="0.55000000000000004">
      <c r="O2502" s="1703"/>
      <c r="V2502" s="1703"/>
      <c r="X2502" s="1703"/>
    </row>
    <row r="2503" spans="15:24" x14ac:dyDescent="0.55000000000000004">
      <c r="O2503" s="1703"/>
      <c r="V2503" s="1703"/>
      <c r="X2503" s="1703"/>
    </row>
    <row r="2504" spans="15:24" x14ac:dyDescent="0.55000000000000004">
      <c r="O2504" s="1703"/>
      <c r="V2504" s="1703"/>
      <c r="X2504" s="1703"/>
    </row>
    <row r="2505" spans="15:24" x14ac:dyDescent="0.55000000000000004">
      <c r="O2505" s="1703"/>
      <c r="V2505" s="1703"/>
      <c r="X2505" s="1703"/>
    </row>
    <row r="2506" spans="15:24" x14ac:dyDescent="0.55000000000000004">
      <c r="O2506" s="1703"/>
      <c r="V2506" s="1703"/>
      <c r="X2506" s="1703"/>
    </row>
    <row r="2507" spans="15:24" x14ac:dyDescent="0.55000000000000004">
      <c r="O2507" s="1703"/>
      <c r="V2507" s="1703"/>
      <c r="X2507" s="1703"/>
    </row>
    <row r="2508" spans="15:24" x14ac:dyDescent="0.55000000000000004">
      <c r="O2508" s="1703"/>
      <c r="V2508" s="1703"/>
      <c r="X2508" s="1703"/>
    </row>
    <row r="2509" spans="15:24" x14ac:dyDescent="0.55000000000000004">
      <c r="O2509" s="1703"/>
      <c r="V2509" s="1703"/>
      <c r="X2509" s="1703"/>
    </row>
    <row r="2510" spans="15:24" x14ac:dyDescent="0.55000000000000004">
      <c r="O2510" s="1703"/>
      <c r="V2510" s="1703"/>
      <c r="X2510" s="1703"/>
    </row>
    <row r="2511" spans="15:24" x14ac:dyDescent="0.55000000000000004">
      <c r="O2511" s="1703"/>
      <c r="V2511" s="1703"/>
      <c r="X2511" s="1703"/>
    </row>
    <row r="2512" spans="15:24" x14ac:dyDescent="0.55000000000000004">
      <c r="O2512" s="1703"/>
      <c r="V2512" s="1703"/>
      <c r="X2512" s="1703"/>
    </row>
    <row r="2513" spans="15:24" x14ac:dyDescent="0.55000000000000004">
      <c r="O2513" s="1703"/>
      <c r="V2513" s="1703"/>
      <c r="X2513" s="1703"/>
    </row>
    <row r="2514" spans="15:24" x14ac:dyDescent="0.55000000000000004">
      <c r="O2514" s="1703"/>
      <c r="V2514" s="1703"/>
      <c r="X2514" s="1703"/>
    </row>
    <row r="2515" spans="15:24" x14ac:dyDescent="0.55000000000000004">
      <c r="O2515" s="1703"/>
      <c r="V2515" s="1703"/>
      <c r="X2515" s="1703"/>
    </row>
    <row r="2516" spans="15:24" x14ac:dyDescent="0.55000000000000004">
      <c r="O2516" s="1703"/>
      <c r="V2516" s="1703"/>
      <c r="X2516" s="1703"/>
    </row>
    <row r="2517" spans="15:24" x14ac:dyDescent="0.55000000000000004">
      <c r="O2517" s="1703"/>
      <c r="V2517" s="1703"/>
      <c r="X2517" s="1703"/>
    </row>
    <row r="2518" spans="15:24" x14ac:dyDescent="0.55000000000000004">
      <c r="O2518" s="1703"/>
      <c r="V2518" s="1703"/>
      <c r="X2518" s="1703"/>
    </row>
    <row r="2519" spans="15:24" x14ac:dyDescent="0.55000000000000004">
      <c r="O2519" s="1703"/>
      <c r="V2519" s="1703"/>
      <c r="X2519" s="1703"/>
    </row>
    <row r="2520" spans="15:24" x14ac:dyDescent="0.55000000000000004">
      <c r="O2520" s="1703"/>
      <c r="V2520" s="1703"/>
      <c r="X2520" s="1703"/>
    </row>
    <row r="2521" spans="15:24" x14ac:dyDescent="0.55000000000000004">
      <c r="O2521" s="1703"/>
      <c r="V2521" s="1703"/>
      <c r="X2521" s="1703"/>
    </row>
    <row r="2522" spans="15:24" x14ac:dyDescent="0.55000000000000004">
      <c r="O2522" s="1703"/>
      <c r="V2522" s="1703"/>
      <c r="X2522" s="1703"/>
    </row>
    <row r="2523" spans="15:24" x14ac:dyDescent="0.55000000000000004">
      <c r="O2523" s="1703"/>
      <c r="V2523" s="1703"/>
      <c r="X2523" s="1703"/>
    </row>
    <row r="2524" spans="15:24" x14ac:dyDescent="0.55000000000000004">
      <c r="O2524" s="1703"/>
      <c r="V2524" s="1703"/>
      <c r="X2524" s="1703"/>
    </row>
    <row r="2525" spans="15:24" x14ac:dyDescent="0.55000000000000004">
      <c r="O2525" s="1703"/>
      <c r="V2525" s="1703"/>
      <c r="X2525" s="1703"/>
    </row>
    <row r="2526" spans="15:24" x14ac:dyDescent="0.55000000000000004">
      <c r="O2526" s="1703"/>
      <c r="V2526" s="1703"/>
      <c r="X2526" s="1703"/>
    </row>
    <row r="2527" spans="15:24" x14ac:dyDescent="0.55000000000000004">
      <c r="O2527" s="1703"/>
      <c r="V2527" s="1703"/>
      <c r="X2527" s="1703"/>
    </row>
    <row r="2528" spans="15:24" x14ac:dyDescent="0.55000000000000004">
      <c r="O2528" s="1703"/>
      <c r="V2528" s="1703"/>
      <c r="X2528" s="1703"/>
    </row>
    <row r="2529" spans="15:24" x14ac:dyDescent="0.55000000000000004">
      <c r="O2529" s="1703"/>
      <c r="V2529" s="1703"/>
      <c r="X2529" s="1703"/>
    </row>
    <row r="2530" spans="15:24" x14ac:dyDescent="0.55000000000000004">
      <c r="O2530" s="1703"/>
      <c r="V2530" s="1703"/>
      <c r="X2530" s="1703"/>
    </row>
    <row r="2531" spans="15:24" x14ac:dyDescent="0.55000000000000004">
      <c r="O2531" s="1703"/>
      <c r="V2531" s="1703"/>
      <c r="X2531" s="1703"/>
    </row>
    <row r="2532" spans="15:24" x14ac:dyDescent="0.55000000000000004">
      <c r="O2532" s="1703"/>
      <c r="V2532" s="1703"/>
      <c r="X2532" s="1703"/>
    </row>
    <row r="2533" spans="15:24" x14ac:dyDescent="0.55000000000000004">
      <c r="O2533" s="1703"/>
      <c r="V2533" s="1703"/>
      <c r="X2533" s="1703"/>
    </row>
    <row r="2534" spans="15:24" x14ac:dyDescent="0.55000000000000004">
      <c r="O2534" s="1703"/>
      <c r="V2534" s="1703"/>
      <c r="X2534" s="1703"/>
    </row>
    <row r="2535" spans="15:24" x14ac:dyDescent="0.55000000000000004">
      <c r="O2535" s="1703"/>
      <c r="V2535" s="1703"/>
      <c r="X2535" s="1703"/>
    </row>
    <row r="2536" spans="15:24" x14ac:dyDescent="0.55000000000000004">
      <c r="O2536" s="1703"/>
      <c r="V2536" s="1703"/>
      <c r="X2536" s="1703"/>
    </row>
    <row r="2537" spans="15:24" x14ac:dyDescent="0.55000000000000004">
      <c r="O2537" s="1703"/>
      <c r="V2537" s="1703"/>
      <c r="X2537" s="1703"/>
    </row>
    <row r="2538" spans="15:24" x14ac:dyDescent="0.55000000000000004">
      <c r="O2538" s="1703"/>
      <c r="V2538" s="1703"/>
      <c r="X2538" s="1703"/>
    </row>
    <row r="2539" spans="15:24" x14ac:dyDescent="0.55000000000000004">
      <c r="O2539" s="1703"/>
      <c r="V2539" s="1703"/>
      <c r="X2539" s="1703"/>
    </row>
    <row r="2540" spans="15:24" x14ac:dyDescent="0.55000000000000004">
      <c r="O2540" s="1703"/>
      <c r="V2540" s="1703"/>
      <c r="X2540" s="1703"/>
    </row>
    <row r="2541" spans="15:24" x14ac:dyDescent="0.55000000000000004">
      <c r="O2541" s="1703"/>
      <c r="V2541" s="1703"/>
      <c r="X2541" s="1703"/>
    </row>
    <row r="2542" spans="15:24" x14ac:dyDescent="0.55000000000000004">
      <c r="O2542" s="1703"/>
      <c r="V2542" s="1703"/>
      <c r="X2542" s="1703"/>
    </row>
    <row r="2543" spans="15:24" x14ac:dyDescent="0.55000000000000004">
      <c r="O2543" s="1703"/>
      <c r="V2543" s="1703"/>
      <c r="X2543" s="1703"/>
    </row>
    <row r="2544" spans="15:24" x14ac:dyDescent="0.55000000000000004">
      <c r="O2544" s="1703"/>
      <c r="V2544" s="1703"/>
      <c r="X2544" s="1703"/>
    </row>
    <row r="2545" spans="15:24" x14ac:dyDescent="0.55000000000000004">
      <c r="O2545" s="1703"/>
      <c r="V2545" s="1703"/>
      <c r="X2545" s="1703"/>
    </row>
    <row r="2546" spans="15:24" x14ac:dyDescent="0.55000000000000004">
      <c r="O2546" s="1703"/>
      <c r="V2546" s="1703"/>
      <c r="X2546" s="1703"/>
    </row>
    <row r="2547" spans="15:24" x14ac:dyDescent="0.55000000000000004">
      <c r="O2547" s="1703"/>
      <c r="V2547" s="1703"/>
      <c r="X2547" s="1703"/>
    </row>
    <row r="2548" spans="15:24" x14ac:dyDescent="0.55000000000000004">
      <c r="O2548" s="1703"/>
      <c r="V2548" s="1703"/>
      <c r="X2548" s="1703"/>
    </row>
    <row r="2549" spans="15:24" x14ac:dyDescent="0.55000000000000004">
      <c r="O2549" s="1703"/>
      <c r="V2549" s="1703"/>
      <c r="X2549" s="1703"/>
    </row>
    <row r="2550" spans="15:24" x14ac:dyDescent="0.55000000000000004">
      <c r="O2550" s="1703"/>
      <c r="V2550" s="1703"/>
      <c r="X2550" s="1703"/>
    </row>
    <row r="2551" spans="15:24" x14ac:dyDescent="0.55000000000000004">
      <c r="O2551" s="1703"/>
      <c r="V2551" s="1703"/>
      <c r="X2551" s="1703"/>
    </row>
    <row r="2552" spans="15:24" x14ac:dyDescent="0.55000000000000004">
      <c r="O2552" s="1703"/>
      <c r="V2552" s="1703"/>
      <c r="X2552" s="1703"/>
    </row>
    <row r="2553" spans="15:24" x14ac:dyDescent="0.55000000000000004">
      <c r="O2553" s="1703"/>
      <c r="V2553" s="1703"/>
      <c r="X2553" s="1703"/>
    </row>
    <row r="2554" spans="15:24" x14ac:dyDescent="0.55000000000000004">
      <c r="O2554" s="1703"/>
      <c r="V2554" s="1703"/>
      <c r="X2554" s="1703"/>
    </row>
    <row r="2555" spans="15:24" x14ac:dyDescent="0.55000000000000004">
      <c r="O2555" s="1703"/>
      <c r="V2555" s="1703"/>
      <c r="X2555" s="1703"/>
    </row>
    <row r="2556" spans="15:24" x14ac:dyDescent="0.55000000000000004">
      <c r="O2556" s="1703"/>
      <c r="V2556" s="1703"/>
      <c r="X2556" s="1703"/>
    </row>
    <row r="2557" spans="15:24" x14ac:dyDescent="0.55000000000000004">
      <c r="O2557" s="1703"/>
      <c r="V2557" s="1703"/>
      <c r="X2557" s="1703"/>
    </row>
    <row r="2558" spans="15:24" x14ac:dyDescent="0.55000000000000004">
      <c r="O2558" s="1703"/>
      <c r="V2558" s="1703"/>
      <c r="X2558" s="1703"/>
    </row>
    <row r="2559" spans="15:24" x14ac:dyDescent="0.55000000000000004">
      <c r="O2559" s="1703"/>
      <c r="V2559" s="1703"/>
      <c r="X2559" s="1703"/>
    </row>
    <row r="2560" spans="15:24" x14ac:dyDescent="0.55000000000000004">
      <c r="O2560" s="1703"/>
      <c r="V2560" s="1703"/>
      <c r="X2560" s="1703"/>
    </row>
    <row r="2561" spans="15:24" x14ac:dyDescent="0.55000000000000004">
      <c r="O2561" s="1703"/>
      <c r="V2561" s="1703"/>
      <c r="X2561" s="1703"/>
    </row>
    <row r="2562" spans="15:24" x14ac:dyDescent="0.55000000000000004">
      <c r="O2562" s="1703"/>
      <c r="V2562" s="1703"/>
      <c r="X2562" s="1703"/>
    </row>
    <row r="2563" spans="15:24" x14ac:dyDescent="0.55000000000000004">
      <c r="O2563" s="1703"/>
      <c r="V2563" s="1703"/>
      <c r="X2563" s="1703"/>
    </row>
    <row r="2564" spans="15:24" x14ac:dyDescent="0.55000000000000004">
      <c r="O2564" s="1703"/>
      <c r="V2564" s="1703"/>
      <c r="X2564" s="1703"/>
    </row>
    <row r="2565" spans="15:24" x14ac:dyDescent="0.55000000000000004">
      <c r="O2565" s="1703"/>
      <c r="V2565" s="1703"/>
      <c r="X2565" s="1703"/>
    </row>
    <row r="2566" spans="15:24" x14ac:dyDescent="0.55000000000000004">
      <c r="O2566" s="1703"/>
      <c r="V2566" s="1703"/>
      <c r="X2566" s="1703"/>
    </row>
    <row r="2567" spans="15:24" x14ac:dyDescent="0.55000000000000004">
      <c r="O2567" s="1703"/>
      <c r="V2567" s="1703"/>
      <c r="X2567" s="1703"/>
    </row>
    <row r="2568" spans="15:24" x14ac:dyDescent="0.55000000000000004">
      <c r="O2568" s="1703"/>
      <c r="V2568" s="1703"/>
      <c r="X2568" s="1703"/>
    </row>
    <row r="2569" spans="15:24" x14ac:dyDescent="0.55000000000000004">
      <c r="O2569" s="1703"/>
      <c r="V2569" s="1703"/>
      <c r="X2569" s="1703"/>
    </row>
    <row r="2570" spans="15:24" x14ac:dyDescent="0.55000000000000004">
      <c r="O2570" s="1703"/>
      <c r="V2570" s="1703"/>
      <c r="X2570" s="1703"/>
    </row>
    <row r="2571" spans="15:24" x14ac:dyDescent="0.55000000000000004">
      <c r="O2571" s="1703"/>
      <c r="V2571" s="1703"/>
      <c r="X2571" s="1703"/>
    </row>
    <row r="2572" spans="15:24" x14ac:dyDescent="0.55000000000000004">
      <c r="O2572" s="1703"/>
      <c r="V2572" s="1703"/>
      <c r="X2572" s="1703"/>
    </row>
    <row r="2573" spans="15:24" x14ac:dyDescent="0.55000000000000004">
      <c r="O2573" s="1703"/>
      <c r="V2573" s="1703"/>
      <c r="X2573" s="1703"/>
    </row>
    <row r="2574" spans="15:24" x14ac:dyDescent="0.55000000000000004">
      <c r="O2574" s="1703"/>
      <c r="V2574" s="1703"/>
      <c r="X2574" s="1703"/>
    </row>
    <row r="2575" spans="15:24" x14ac:dyDescent="0.55000000000000004">
      <c r="O2575" s="1703"/>
      <c r="V2575" s="1703"/>
      <c r="X2575" s="1703"/>
    </row>
    <row r="2576" spans="15:24" x14ac:dyDescent="0.55000000000000004">
      <c r="O2576" s="1703"/>
      <c r="V2576" s="1703"/>
      <c r="X2576" s="1703"/>
    </row>
    <row r="2577" spans="15:24" x14ac:dyDescent="0.55000000000000004">
      <c r="O2577" s="1703"/>
      <c r="V2577" s="1703"/>
      <c r="X2577" s="1703"/>
    </row>
    <row r="2578" spans="15:24" x14ac:dyDescent="0.55000000000000004">
      <c r="O2578" s="1703"/>
      <c r="V2578" s="1703"/>
      <c r="X2578" s="1703"/>
    </row>
    <row r="2579" spans="15:24" x14ac:dyDescent="0.55000000000000004">
      <c r="O2579" s="1703"/>
      <c r="V2579" s="1703"/>
      <c r="X2579" s="1703"/>
    </row>
    <row r="2580" spans="15:24" x14ac:dyDescent="0.55000000000000004">
      <c r="O2580" s="1703"/>
      <c r="V2580" s="1703"/>
      <c r="X2580" s="1703"/>
    </row>
    <row r="2581" spans="15:24" x14ac:dyDescent="0.55000000000000004">
      <c r="O2581" s="1703"/>
      <c r="V2581" s="1703"/>
      <c r="X2581" s="1703"/>
    </row>
    <row r="2582" spans="15:24" x14ac:dyDescent="0.55000000000000004">
      <c r="O2582" s="1703"/>
      <c r="V2582" s="1703"/>
      <c r="X2582" s="1703"/>
    </row>
    <row r="2583" spans="15:24" x14ac:dyDescent="0.55000000000000004">
      <c r="O2583" s="1703"/>
      <c r="V2583" s="1703"/>
      <c r="X2583" s="1703"/>
    </row>
    <row r="2584" spans="15:24" x14ac:dyDescent="0.55000000000000004">
      <c r="O2584" s="1703"/>
      <c r="V2584" s="1703"/>
      <c r="X2584" s="1703"/>
    </row>
    <row r="2585" spans="15:24" x14ac:dyDescent="0.55000000000000004">
      <c r="O2585" s="1703"/>
      <c r="V2585" s="1703"/>
      <c r="X2585" s="1703"/>
    </row>
    <row r="2586" spans="15:24" x14ac:dyDescent="0.55000000000000004">
      <c r="O2586" s="1703"/>
      <c r="V2586" s="1703"/>
      <c r="X2586" s="1703"/>
    </row>
    <row r="2587" spans="15:24" x14ac:dyDescent="0.55000000000000004">
      <c r="O2587" s="1703"/>
      <c r="V2587" s="1703"/>
      <c r="X2587" s="1703"/>
    </row>
    <row r="2588" spans="15:24" x14ac:dyDescent="0.55000000000000004">
      <c r="O2588" s="1703"/>
      <c r="V2588" s="1703"/>
      <c r="X2588" s="1703"/>
    </row>
    <row r="2589" spans="15:24" x14ac:dyDescent="0.55000000000000004">
      <c r="O2589" s="1703"/>
      <c r="V2589" s="1703"/>
      <c r="X2589" s="1703"/>
    </row>
    <row r="2590" spans="15:24" x14ac:dyDescent="0.55000000000000004">
      <c r="O2590" s="1703"/>
      <c r="V2590" s="1703"/>
      <c r="X2590" s="1703"/>
    </row>
    <row r="2591" spans="15:24" x14ac:dyDescent="0.55000000000000004">
      <c r="O2591" s="1703"/>
      <c r="V2591" s="1703"/>
      <c r="X2591" s="1703"/>
    </row>
    <row r="2592" spans="15:24" x14ac:dyDescent="0.55000000000000004">
      <c r="O2592" s="1703"/>
      <c r="V2592" s="1703"/>
      <c r="X2592" s="1703"/>
    </row>
    <row r="2593" spans="15:24" x14ac:dyDescent="0.55000000000000004">
      <c r="O2593" s="1703"/>
      <c r="V2593" s="1703"/>
      <c r="X2593" s="1703"/>
    </row>
    <row r="2594" spans="15:24" x14ac:dyDescent="0.55000000000000004">
      <c r="O2594" s="1703"/>
      <c r="V2594" s="1703"/>
      <c r="X2594" s="1703"/>
    </row>
    <row r="2595" spans="15:24" x14ac:dyDescent="0.55000000000000004">
      <c r="O2595" s="1703"/>
      <c r="V2595" s="1703"/>
      <c r="X2595" s="1703"/>
    </row>
    <row r="2596" spans="15:24" x14ac:dyDescent="0.55000000000000004">
      <c r="O2596" s="1703"/>
      <c r="V2596" s="1703"/>
      <c r="X2596" s="1703"/>
    </row>
    <row r="2597" spans="15:24" x14ac:dyDescent="0.55000000000000004">
      <c r="O2597" s="1703"/>
      <c r="V2597" s="1703"/>
      <c r="X2597" s="1703"/>
    </row>
    <row r="2598" spans="15:24" x14ac:dyDescent="0.55000000000000004">
      <c r="O2598" s="1703"/>
      <c r="V2598" s="1703"/>
      <c r="X2598" s="1703"/>
    </row>
    <row r="2599" spans="15:24" x14ac:dyDescent="0.55000000000000004">
      <c r="O2599" s="1703"/>
      <c r="V2599" s="1703"/>
      <c r="X2599" s="1703"/>
    </row>
    <row r="2600" spans="15:24" x14ac:dyDescent="0.55000000000000004">
      <c r="O2600" s="1703"/>
      <c r="V2600" s="1703"/>
      <c r="X2600" s="1703"/>
    </row>
    <row r="2601" spans="15:24" x14ac:dyDescent="0.55000000000000004">
      <c r="O2601" s="1703"/>
      <c r="V2601" s="1703"/>
      <c r="X2601" s="1703"/>
    </row>
    <row r="2602" spans="15:24" x14ac:dyDescent="0.55000000000000004">
      <c r="O2602" s="1703"/>
      <c r="V2602" s="1703"/>
      <c r="X2602" s="1703"/>
    </row>
    <row r="2603" spans="15:24" x14ac:dyDescent="0.55000000000000004">
      <c r="O2603" s="1703"/>
      <c r="V2603" s="1703"/>
      <c r="X2603" s="1703"/>
    </row>
    <row r="2604" spans="15:24" x14ac:dyDescent="0.55000000000000004">
      <c r="O2604" s="1703"/>
      <c r="V2604" s="1703"/>
      <c r="X2604" s="1703"/>
    </row>
    <row r="2605" spans="15:24" x14ac:dyDescent="0.55000000000000004">
      <c r="O2605" s="1703"/>
      <c r="V2605" s="1703"/>
      <c r="X2605" s="1703"/>
    </row>
    <row r="2606" spans="15:24" x14ac:dyDescent="0.55000000000000004">
      <c r="O2606" s="1703"/>
      <c r="V2606" s="1703"/>
      <c r="X2606" s="1703"/>
    </row>
    <row r="2607" spans="15:24" x14ac:dyDescent="0.55000000000000004">
      <c r="O2607" s="1703"/>
      <c r="V2607" s="1703"/>
      <c r="X2607" s="1703"/>
    </row>
    <row r="2608" spans="15:24" x14ac:dyDescent="0.55000000000000004">
      <c r="O2608" s="1703"/>
      <c r="V2608" s="1703"/>
      <c r="X2608" s="1703"/>
    </row>
    <row r="2609" spans="15:24" x14ac:dyDescent="0.55000000000000004">
      <c r="O2609" s="1703"/>
      <c r="V2609" s="1703"/>
      <c r="X2609" s="1703"/>
    </row>
    <row r="2610" spans="15:24" x14ac:dyDescent="0.55000000000000004">
      <c r="O2610" s="1703"/>
      <c r="V2610" s="1703"/>
      <c r="X2610" s="1703"/>
    </row>
    <row r="2611" spans="15:24" x14ac:dyDescent="0.55000000000000004">
      <c r="O2611" s="1703"/>
      <c r="V2611" s="1703"/>
      <c r="X2611" s="1703"/>
    </row>
    <row r="2612" spans="15:24" x14ac:dyDescent="0.55000000000000004">
      <c r="O2612" s="1703"/>
      <c r="V2612" s="1703"/>
      <c r="X2612" s="1703"/>
    </row>
    <row r="2613" spans="15:24" x14ac:dyDescent="0.55000000000000004">
      <c r="O2613" s="1703"/>
      <c r="V2613" s="1703"/>
      <c r="X2613" s="1703"/>
    </row>
    <row r="2614" spans="15:24" x14ac:dyDescent="0.55000000000000004">
      <c r="O2614" s="1703"/>
      <c r="V2614" s="1703"/>
      <c r="X2614" s="1703"/>
    </row>
    <row r="2615" spans="15:24" x14ac:dyDescent="0.55000000000000004">
      <c r="O2615" s="1703"/>
      <c r="V2615" s="1703"/>
      <c r="X2615" s="1703"/>
    </row>
    <row r="2616" spans="15:24" x14ac:dyDescent="0.55000000000000004">
      <c r="O2616" s="1703"/>
      <c r="V2616" s="1703"/>
      <c r="X2616" s="1703"/>
    </row>
    <row r="2617" spans="15:24" x14ac:dyDescent="0.55000000000000004">
      <c r="O2617" s="1703"/>
      <c r="V2617" s="1703"/>
      <c r="X2617" s="1703"/>
    </row>
    <row r="2618" spans="15:24" x14ac:dyDescent="0.55000000000000004">
      <c r="O2618" s="1703"/>
      <c r="V2618" s="1703"/>
      <c r="X2618" s="1703"/>
    </row>
    <row r="2619" spans="15:24" x14ac:dyDescent="0.55000000000000004">
      <c r="O2619" s="1703"/>
      <c r="V2619" s="1703"/>
      <c r="X2619" s="1703"/>
    </row>
    <row r="2620" spans="15:24" x14ac:dyDescent="0.55000000000000004">
      <c r="O2620" s="1703"/>
      <c r="V2620" s="1703"/>
      <c r="X2620" s="1703"/>
    </row>
    <row r="2621" spans="15:24" x14ac:dyDescent="0.55000000000000004">
      <c r="O2621" s="1703"/>
      <c r="V2621" s="1703"/>
      <c r="X2621" s="1703"/>
    </row>
    <row r="2622" spans="15:24" x14ac:dyDescent="0.55000000000000004">
      <c r="O2622" s="1703"/>
      <c r="V2622" s="1703"/>
      <c r="X2622" s="1703"/>
    </row>
    <row r="2623" spans="15:24" x14ac:dyDescent="0.55000000000000004">
      <c r="O2623" s="1703"/>
      <c r="V2623" s="1703"/>
      <c r="X2623" s="1703"/>
    </row>
    <row r="2624" spans="15:24" x14ac:dyDescent="0.55000000000000004">
      <c r="O2624" s="1703"/>
      <c r="V2624" s="1703"/>
      <c r="X2624" s="1703"/>
    </row>
    <row r="2625" spans="15:24" x14ac:dyDescent="0.55000000000000004">
      <c r="O2625" s="1703"/>
      <c r="V2625" s="1703"/>
      <c r="X2625" s="1703"/>
    </row>
    <row r="2626" spans="15:24" x14ac:dyDescent="0.55000000000000004">
      <c r="O2626" s="1703"/>
      <c r="V2626" s="1703"/>
      <c r="X2626" s="1703"/>
    </row>
    <row r="2627" spans="15:24" x14ac:dyDescent="0.55000000000000004">
      <c r="O2627" s="1703"/>
      <c r="V2627" s="1703"/>
      <c r="X2627" s="1703"/>
    </row>
    <row r="2628" spans="15:24" x14ac:dyDescent="0.55000000000000004">
      <c r="O2628" s="1703"/>
      <c r="V2628" s="1703"/>
      <c r="X2628" s="1703"/>
    </row>
    <row r="2629" spans="15:24" x14ac:dyDescent="0.55000000000000004">
      <c r="O2629" s="1703"/>
      <c r="V2629" s="1703"/>
      <c r="X2629" s="1703"/>
    </row>
    <row r="2630" spans="15:24" x14ac:dyDescent="0.55000000000000004">
      <c r="O2630" s="1703"/>
      <c r="V2630" s="1703"/>
      <c r="X2630" s="1703"/>
    </row>
    <row r="2631" spans="15:24" x14ac:dyDescent="0.55000000000000004">
      <c r="O2631" s="1703"/>
      <c r="V2631" s="1703"/>
      <c r="X2631" s="1703"/>
    </row>
    <row r="2632" spans="15:24" x14ac:dyDescent="0.55000000000000004">
      <c r="O2632" s="1703"/>
      <c r="V2632" s="1703"/>
      <c r="X2632" s="1703"/>
    </row>
    <row r="2633" spans="15:24" x14ac:dyDescent="0.55000000000000004">
      <c r="O2633" s="1703"/>
      <c r="V2633" s="1703"/>
      <c r="X2633" s="1703"/>
    </row>
    <row r="2634" spans="15:24" x14ac:dyDescent="0.55000000000000004">
      <c r="O2634" s="1703"/>
      <c r="V2634" s="1703"/>
      <c r="X2634" s="1703"/>
    </row>
    <row r="2635" spans="15:24" x14ac:dyDescent="0.55000000000000004">
      <c r="O2635" s="1703"/>
      <c r="V2635" s="1703"/>
      <c r="X2635" s="1703"/>
    </row>
    <row r="2636" spans="15:24" x14ac:dyDescent="0.55000000000000004">
      <c r="O2636" s="1703"/>
      <c r="V2636" s="1703"/>
      <c r="X2636" s="1703"/>
    </row>
    <row r="2637" spans="15:24" x14ac:dyDescent="0.55000000000000004">
      <c r="O2637" s="1703"/>
      <c r="V2637" s="1703"/>
      <c r="X2637" s="1703"/>
    </row>
    <row r="2638" spans="15:24" x14ac:dyDescent="0.55000000000000004">
      <c r="O2638" s="1703"/>
      <c r="V2638" s="1703"/>
      <c r="X2638" s="1703"/>
    </row>
    <row r="2639" spans="15:24" x14ac:dyDescent="0.55000000000000004">
      <c r="O2639" s="1703"/>
      <c r="V2639" s="1703"/>
      <c r="X2639" s="1703"/>
    </row>
    <row r="2640" spans="15:24" x14ac:dyDescent="0.55000000000000004">
      <c r="O2640" s="1703"/>
      <c r="V2640" s="1703"/>
      <c r="X2640" s="1703"/>
    </row>
    <row r="2641" spans="15:24" x14ac:dyDescent="0.55000000000000004">
      <c r="O2641" s="1703"/>
      <c r="V2641" s="1703"/>
      <c r="X2641" s="1703"/>
    </row>
    <row r="2642" spans="15:24" x14ac:dyDescent="0.55000000000000004">
      <c r="O2642" s="1703"/>
      <c r="V2642" s="1703"/>
      <c r="X2642" s="1703"/>
    </row>
    <row r="2643" spans="15:24" x14ac:dyDescent="0.55000000000000004">
      <c r="O2643" s="1703"/>
      <c r="V2643" s="1703"/>
      <c r="X2643" s="1703"/>
    </row>
    <row r="2644" spans="15:24" x14ac:dyDescent="0.55000000000000004">
      <c r="O2644" s="1703"/>
      <c r="V2644" s="1703"/>
      <c r="X2644" s="1703"/>
    </row>
    <row r="2645" spans="15:24" x14ac:dyDescent="0.55000000000000004">
      <c r="O2645" s="1703"/>
      <c r="V2645" s="1703"/>
      <c r="X2645" s="1703"/>
    </row>
    <row r="2646" spans="15:24" x14ac:dyDescent="0.55000000000000004">
      <c r="O2646" s="1703"/>
      <c r="V2646" s="1703"/>
      <c r="X2646" s="1703"/>
    </row>
    <row r="2647" spans="15:24" x14ac:dyDescent="0.55000000000000004">
      <c r="O2647" s="1703"/>
      <c r="V2647" s="1703"/>
      <c r="X2647" s="1703"/>
    </row>
    <row r="2648" spans="15:24" x14ac:dyDescent="0.55000000000000004">
      <c r="O2648" s="1703"/>
      <c r="V2648" s="1703"/>
      <c r="X2648" s="1703"/>
    </row>
    <row r="2649" spans="15:24" x14ac:dyDescent="0.55000000000000004">
      <c r="O2649" s="1703"/>
      <c r="V2649" s="1703"/>
      <c r="X2649" s="1703"/>
    </row>
    <row r="2650" spans="15:24" x14ac:dyDescent="0.55000000000000004">
      <c r="O2650" s="1703"/>
      <c r="V2650" s="1703"/>
      <c r="X2650" s="1703"/>
    </row>
    <row r="2651" spans="15:24" x14ac:dyDescent="0.55000000000000004">
      <c r="O2651" s="1703"/>
      <c r="V2651" s="1703"/>
      <c r="X2651" s="1703"/>
    </row>
    <row r="2652" spans="15:24" x14ac:dyDescent="0.55000000000000004">
      <c r="O2652" s="1703"/>
      <c r="V2652" s="1703"/>
      <c r="X2652" s="1703"/>
    </row>
    <row r="2653" spans="15:24" x14ac:dyDescent="0.55000000000000004">
      <c r="O2653" s="1703"/>
      <c r="V2653" s="1703"/>
      <c r="X2653" s="1703"/>
    </row>
    <row r="2654" spans="15:24" x14ac:dyDescent="0.55000000000000004">
      <c r="O2654" s="1703"/>
      <c r="V2654" s="1703"/>
      <c r="X2654" s="1703"/>
    </row>
    <row r="2655" spans="15:24" x14ac:dyDescent="0.55000000000000004">
      <c r="O2655" s="1703"/>
      <c r="V2655" s="1703"/>
      <c r="X2655" s="1703"/>
    </row>
    <row r="2656" spans="15:24" x14ac:dyDescent="0.55000000000000004">
      <c r="O2656" s="1703"/>
      <c r="V2656" s="1703"/>
      <c r="X2656" s="1703"/>
    </row>
    <row r="2657" spans="15:24" x14ac:dyDescent="0.55000000000000004">
      <c r="O2657" s="1703"/>
      <c r="V2657" s="1703"/>
      <c r="X2657" s="1703"/>
    </row>
    <row r="2658" spans="15:24" x14ac:dyDescent="0.55000000000000004">
      <c r="O2658" s="1703"/>
      <c r="V2658" s="1703"/>
      <c r="X2658" s="1703"/>
    </row>
    <row r="2659" spans="15:24" x14ac:dyDescent="0.55000000000000004">
      <c r="O2659" s="1703"/>
      <c r="V2659" s="1703"/>
      <c r="X2659" s="1703"/>
    </row>
    <row r="2660" spans="15:24" x14ac:dyDescent="0.55000000000000004">
      <c r="O2660" s="1703"/>
      <c r="V2660" s="1703"/>
      <c r="X2660" s="1703"/>
    </row>
    <row r="2661" spans="15:24" x14ac:dyDescent="0.55000000000000004">
      <c r="O2661" s="1703"/>
      <c r="V2661" s="1703"/>
      <c r="X2661" s="1703"/>
    </row>
    <row r="2662" spans="15:24" x14ac:dyDescent="0.55000000000000004">
      <c r="O2662" s="1703"/>
      <c r="V2662" s="1703"/>
      <c r="X2662" s="1703"/>
    </row>
    <row r="2663" spans="15:24" x14ac:dyDescent="0.55000000000000004">
      <c r="O2663" s="1703"/>
      <c r="V2663" s="1703"/>
      <c r="X2663" s="1703"/>
    </row>
    <row r="2664" spans="15:24" x14ac:dyDescent="0.55000000000000004">
      <c r="O2664" s="1703"/>
      <c r="V2664" s="1703"/>
      <c r="X2664" s="1703"/>
    </row>
    <row r="2665" spans="15:24" x14ac:dyDescent="0.55000000000000004">
      <c r="O2665" s="1703"/>
      <c r="V2665" s="1703"/>
      <c r="X2665" s="1703"/>
    </row>
    <row r="2666" spans="15:24" x14ac:dyDescent="0.55000000000000004">
      <c r="O2666" s="1703"/>
      <c r="V2666" s="1703"/>
      <c r="X2666" s="1703"/>
    </row>
    <row r="2667" spans="15:24" x14ac:dyDescent="0.55000000000000004">
      <c r="O2667" s="1703"/>
      <c r="V2667" s="1703"/>
      <c r="X2667" s="1703"/>
    </row>
    <row r="2668" spans="15:24" x14ac:dyDescent="0.55000000000000004">
      <c r="O2668" s="1703"/>
      <c r="V2668" s="1703"/>
      <c r="X2668" s="1703"/>
    </row>
    <row r="2669" spans="15:24" x14ac:dyDescent="0.55000000000000004">
      <c r="O2669" s="1703"/>
      <c r="V2669" s="1703"/>
      <c r="X2669" s="1703"/>
    </row>
    <row r="2670" spans="15:24" x14ac:dyDescent="0.55000000000000004">
      <c r="O2670" s="1703"/>
      <c r="V2670" s="1703"/>
      <c r="X2670" s="1703"/>
    </row>
    <row r="2671" spans="15:24" x14ac:dyDescent="0.55000000000000004">
      <c r="O2671" s="1703"/>
      <c r="V2671" s="1703"/>
      <c r="X2671" s="1703"/>
    </row>
    <row r="2672" spans="15:24" x14ac:dyDescent="0.55000000000000004">
      <c r="O2672" s="1703"/>
      <c r="V2672" s="1703"/>
      <c r="X2672" s="1703"/>
    </row>
    <row r="2673" spans="15:24" x14ac:dyDescent="0.55000000000000004">
      <c r="O2673" s="1703"/>
      <c r="V2673" s="1703"/>
      <c r="X2673" s="1703"/>
    </row>
    <row r="2674" spans="15:24" x14ac:dyDescent="0.55000000000000004">
      <c r="O2674" s="1703"/>
      <c r="V2674" s="1703"/>
      <c r="X2674" s="1703"/>
    </row>
    <row r="2675" spans="15:24" x14ac:dyDescent="0.55000000000000004">
      <c r="O2675" s="1703"/>
      <c r="V2675" s="1703"/>
      <c r="X2675" s="1703"/>
    </row>
    <row r="2676" spans="15:24" x14ac:dyDescent="0.55000000000000004">
      <c r="O2676" s="1703"/>
      <c r="V2676" s="1703"/>
      <c r="X2676" s="1703"/>
    </row>
    <row r="2677" spans="15:24" x14ac:dyDescent="0.55000000000000004">
      <c r="O2677" s="1703"/>
      <c r="V2677" s="1703"/>
      <c r="X2677" s="1703"/>
    </row>
    <row r="2678" spans="15:24" x14ac:dyDescent="0.55000000000000004">
      <c r="O2678" s="1703"/>
      <c r="V2678" s="1703"/>
      <c r="X2678" s="1703"/>
    </row>
    <row r="2679" spans="15:24" x14ac:dyDescent="0.55000000000000004">
      <c r="O2679" s="1703"/>
      <c r="V2679" s="1703"/>
      <c r="X2679" s="1703"/>
    </row>
    <row r="2680" spans="15:24" x14ac:dyDescent="0.55000000000000004">
      <c r="O2680" s="1703"/>
      <c r="V2680" s="1703"/>
      <c r="X2680" s="1703"/>
    </row>
    <row r="2681" spans="15:24" x14ac:dyDescent="0.55000000000000004">
      <c r="O2681" s="1703"/>
      <c r="V2681" s="1703"/>
      <c r="X2681" s="1703"/>
    </row>
    <row r="2682" spans="15:24" x14ac:dyDescent="0.55000000000000004">
      <c r="O2682" s="1703"/>
      <c r="V2682" s="1703"/>
      <c r="X2682" s="1703"/>
    </row>
    <row r="2683" spans="15:24" x14ac:dyDescent="0.55000000000000004">
      <c r="O2683" s="1703"/>
      <c r="V2683" s="1703"/>
      <c r="X2683" s="1703"/>
    </row>
    <row r="2684" spans="15:24" x14ac:dyDescent="0.55000000000000004">
      <c r="O2684" s="1703"/>
      <c r="V2684" s="1703"/>
      <c r="X2684" s="1703"/>
    </row>
    <row r="2685" spans="15:24" x14ac:dyDescent="0.55000000000000004">
      <c r="O2685" s="1703"/>
      <c r="V2685" s="1703"/>
      <c r="X2685" s="1703"/>
    </row>
    <row r="2686" spans="15:24" x14ac:dyDescent="0.55000000000000004">
      <c r="O2686" s="1703"/>
      <c r="V2686" s="1703"/>
      <c r="X2686" s="1703"/>
    </row>
    <row r="2687" spans="15:24" x14ac:dyDescent="0.55000000000000004">
      <c r="O2687" s="1703"/>
      <c r="V2687" s="1703"/>
      <c r="X2687" s="1703"/>
    </row>
    <row r="2688" spans="15:24" x14ac:dyDescent="0.55000000000000004">
      <c r="O2688" s="1703"/>
      <c r="V2688" s="1703"/>
      <c r="X2688" s="1703"/>
    </row>
    <row r="2689" spans="15:24" x14ac:dyDescent="0.55000000000000004">
      <c r="O2689" s="1703"/>
      <c r="V2689" s="1703"/>
      <c r="X2689" s="1703"/>
    </row>
    <row r="2690" spans="15:24" x14ac:dyDescent="0.55000000000000004">
      <c r="O2690" s="1703"/>
      <c r="V2690" s="1703"/>
      <c r="X2690" s="1703"/>
    </row>
    <row r="2691" spans="15:24" x14ac:dyDescent="0.55000000000000004">
      <c r="O2691" s="1703"/>
      <c r="V2691" s="1703"/>
      <c r="X2691" s="1703"/>
    </row>
    <row r="2692" spans="15:24" x14ac:dyDescent="0.55000000000000004">
      <c r="O2692" s="1703"/>
      <c r="V2692" s="1703"/>
      <c r="X2692" s="1703"/>
    </row>
    <row r="2693" spans="15:24" x14ac:dyDescent="0.55000000000000004">
      <c r="O2693" s="1703"/>
      <c r="V2693" s="1703"/>
      <c r="X2693" s="1703"/>
    </row>
    <row r="2694" spans="15:24" x14ac:dyDescent="0.55000000000000004">
      <c r="O2694" s="1703"/>
      <c r="V2694" s="1703"/>
      <c r="X2694" s="1703"/>
    </row>
    <row r="2695" spans="15:24" x14ac:dyDescent="0.55000000000000004">
      <c r="O2695" s="1703"/>
      <c r="V2695" s="1703"/>
      <c r="X2695" s="1703"/>
    </row>
    <row r="2696" spans="15:24" x14ac:dyDescent="0.55000000000000004">
      <c r="O2696" s="1703"/>
      <c r="V2696" s="1703"/>
      <c r="X2696" s="1703"/>
    </row>
    <row r="2697" spans="15:24" x14ac:dyDescent="0.55000000000000004">
      <c r="O2697" s="1703"/>
      <c r="V2697" s="1703"/>
      <c r="X2697" s="1703"/>
    </row>
    <row r="2698" spans="15:24" x14ac:dyDescent="0.55000000000000004">
      <c r="O2698" s="1703"/>
      <c r="V2698" s="1703"/>
      <c r="X2698" s="1703"/>
    </row>
    <row r="2699" spans="15:24" x14ac:dyDescent="0.55000000000000004">
      <c r="O2699" s="1703"/>
      <c r="V2699" s="1703"/>
      <c r="X2699" s="1703"/>
    </row>
    <row r="2700" spans="15:24" x14ac:dyDescent="0.55000000000000004">
      <c r="O2700" s="1703"/>
      <c r="V2700" s="1703"/>
      <c r="X2700" s="1703"/>
    </row>
    <row r="2701" spans="15:24" x14ac:dyDescent="0.55000000000000004">
      <c r="O2701" s="1703"/>
      <c r="V2701" s="1703"/>
      <c r="X2701" s="1703"/>
    </row>
    <row r="2702" spans="15:24" x14ac:dyDescent="0.55000000000000004">
      <c r="O2702" s="1703"/>
      <c r="V2702" s="1703"/>
      <c r="X2702" s="1703"/>
    </row>
    <row r="2703" spans="15:24" x14ac:dyDescent="0.55000000000000004">
      <c r="O2703" s="1703"/>
      <c r="V2703" s="1703"/>
      <c r="X2703" s="1703"/>
    </row>
    <row r="2704" spans="15:24" x14ac:dyDescent="0.55000000000000004">
      <c r="O2704" s="1703"/>
      <c r="V2704" s="1703"/>
      <c r="X2704" s="1703"/>
    </row>
    <row r="2705" spans="15:24" x14ac:dyDescent="0.55000000000000004">
      <c r="O2705" s="1703"/>
      <c r="V2705" s="1703"/>
      <c r="X2705" s="1703"/>
    </row>
    <row r="2706" spans="15:24" x14ac:dyDescent="0.55000000000000004">
      <c r="O2706" s="1703"/>
      <c r="V2706" s="1703"/>
      <c r="X2706" s="1703"/>
    </row>
    <row r="2707" spans="15:24" x14ac:dyDescent="0.55000000000000004">
      <c r="O2707" s="1703"/>
      <c r="V2707" s="1703"/>
      <c r="X2707" s="1703"/>
    </row>
    <row r="2708" spans="15:24" x14ac:dyDescent="0.55000000000000004">
      <c r="O2708" s="1703"/>
      <c r="V2708" s="1703"/>
      <c r="X2708" s="1703"/>
    </row>
    <row r="2709" spans="15:24" x14ac:dyDescent="0.55000000000000004">
      <c r="O2709" s="1703"/>
      <c r="V2709" s="1703"/>
      <c r="X2709" s="1703"/>
    </row>
    <row r="2710" spans="15:24" x14ac:dyDescent="0.55000000000000004">
      <c r="O2710" s="1703"/>
      <c r="V2710" s="1703"/>
      <c r="X2710" s="1703"/>
    </row>
    <row r="2711" spans="15:24" x14ac:dyDescent="0.55000000000000004">
      <c r="O2711" s="1703"/>
      <c r="V2711" s="1703"/>
      <c r="X2711" s="1703"/>
    </row>
    <row r="2712" spans="15:24" x14ac:dyDescent="0.55000000000000004">
      <c r="O2712" s="1703"/>
      <c r="V2712" s="1703"/>
      <c r="X2712" s="1703"/>
    </row>
    <row r="2713" spans="15:24" x14ac:dyDescent="0.55000000000000004">
      <c r="O2713" s="1703"/>
      <c r="V2713" s="1703"/>
      <c r="X2713" s="1703"/>
    </row>
    <row r="2714" spans="15:24" x14ac:dyDescent="0.55000000000000004">
      <c r="O2714" s="1703"/>
      <c r="V2714" s="1703"/>
      <c r="X2714" s="1703"/>
    </row>
    <row r="2715" spans="15:24" x14ac:dyDescent="0.55000000000000004">
      <c r="O2715" s="1703"/>
      <c r="V2715" s="1703"/>
      <c r="X2715" s="1703"/>
    </row>
    <row r="2716" spans="15:24" x14ac:dyDescent="0.55000000000000004">
      <c r="O2716" s="1703"/>
      <c r="V2716" s="1703"/>
      <c r="X2716" s="1703"/>
    </row>
    <row r="2717" spans="15:24" x14ac:dyDescent="0.55000000000000004">
      <c r="O2717" s="1703"/>
      <c r="V2717" s="1703"/>
      <c r="X2717" s="1703"/>
    </row>
    <row r="2718" spans="15:24" x14ac:dyDescent="0.55000000000000004">
      <c r="O2718" s="1703"/>
      <c r="V2718" s="1703"/>
      <c r="X2718" s="1703"/>
    </row>
    <row r="2719" spans="15:24" x14ac:dyDescent="0.55000000000000004">
      <c r="O2719" s="1703"/>
      <c r="V2719" s="1703"/>
      <c r="X2719" s="1703"/>
    </row>
    <row r="2720" spans="15:24" x14ac:dyDescent="0.55000000000000004">
      <c r="O2720" s="1703"/>
      <c r="V2720" s="1703"/>
      <c r="X2720" s="1703"/>
    </row>
    <row r="2721" spans="15:24" x14ac:dyDescent="0.55000000000000004">
      <c r="O2721" s="1703"/>
      <c r="V2721" s="1703"/>
      <c r="X2721" s="1703"/>
    </row>
    <row r="2722" spans="15:24" x14ac:dyDescent="0.55000000000000004">
      <c r="O2722" s="1703"/>
      <c r="V2722" s="1703"/>
      <c r="X2722" s="1703"/>
    </row>
    <row r="2723" spans="15:24" x14ac:dyDescent="0.55000000000000004">
      <c r="O2723" s="1703"/>
      <c r="V2723" s="1703"/>
      <c r="X2723" s="1703"/>
    </row>
    <row r="2724" spans="15:24" x14ac:dyDescent="0.55000000000000004">
      <c r="O2724" s="1703"/>
      <c r="V2724" s="1703"/>
      <c r="X2724" s="1703"/>
    </row>
    <row r="2725" spans="15:24" x14ac:dyDescent="0.55000000000000004">
      <c r="O2725" s="1703"/>
      <c r="V2725" s="1703"/>
      <c r="X2725" s="1703"/>
    </row>
    <row r="2726" spans="15:24" x14ac:dyDescent="0.55000000000000004">
      <c r="O2726" s="1703"/>
      <c r="V2726" s="1703"/>
      <c r="X2726" s="1703"/>
    </row>
    <row r="2727" spans="15:24" x14ac:dyDescent="0.55000000000000004">
      <c r="O2727" s="1703"/>
      <c r="V2727" s="1703"/>
      <c r="X2727" s="1703"/>
    </row>
    <row r="2728" spans="15:24" x14ac:dyDescent="0.55000000000000004">
      <c r="O2728" s="1703"/>
      <c r="V2728" s="1703"/>
      <c r="X2728" s="1703"/>
    </row>
    <row r="2729" spans="15:24" x14ac:dyDescent="0.55000000000000004">
      <c r="O2729" s="1703"/>
      <c r="V2729" s="1703"/>
      <c r="X2729" s="1703"/>
    </row>
    <row r="2730" spans="15:24" x14ac:dyDescent="0.55000000000000004">
      <c r="O2730" s="1703"/>
      <c r="V2730" s="1703"/>
      <c r="X2730" s="1703"/>
    </row>
    <row r="2731" spans="15:24" x14ac:dyDescent="0.55000000000000004">
      <c r="O2731" s="1703"/>
      <c r="V2731" s="1703"/>
      <c r="X2731" s="1703"/>
    </row>
    <row r="2732" spans="15:24" x14ac:dyDescent="0.55000000000000004">
      <c r="O2732" s="1703"/>
      <c r="V2732" s="1703"/>
      <c r="X2732" s="1703"/>
    </row>
    <row r="2733" spans="15:24" x14ac:dyDescent="0.55000000000000004">
      <c r="O2733" s="1703"/>
      <c r="V2733" s="1703"/>
      <c r="X2733" s="1703"/>
    </row>
    <row r="2734" spans="15:24" x14ac:dyDescent="0.55000000000000004">
      <c r="O2734" s="1703"/>
      <c r="V2734" s="1703"/>
      <c r="X2734" s="1703"/>
    </row>
    <row r="2735" spans="15:24" x14ac:dyDescent="0.55000000000000004">
      <c r="O2735" s="1703"/>
      <c r="V2735" s="1703"/>
      <c r="X2735" s="1703"/>
    </row>
    <row r="2736" spans="15:24" x14ac:dyDescent="0.55000000000000004">
      <c r="O2736" s="1703"/>
      <c r="V2736" s="1703"/>
      <c r="X2736" s="1703"/>
    </row>
    <row r="2737" spans="15:24" x14ac:dyDescent="0.55000000000000004">
      <c r="O2737" s="1703"/>
      <c r="V2737" s="1703"/>
      <c r="X2737" s="1703"/>
    </row>
    <row r="2738" spans="15:24" x14ac:dyDescent="0.55000000000000004">
      <c r="O2738" s="1703"/>
      <c r="V2738" s="1703"/>
      <c r="X2738" s="1703"/>
    </row>
    <row r="2739" spans="15:24" x14ac:dyDescent="0.55000000000000004">
      <c r="O2739" s="1703"/>
      <c r="V2739" s="1703"/>
      <c r="X2739" s="1703"/>
    </row>
    <row r="2740" spans="15:24" x14ac:dyDescent="0.55000000000000004">
      <c r="O2740" s="1703"/>
      <c r="V2740" s="1703"/>
      <c r="X2740" s="1703"/>
    </row>
    <row r="2741" spans="15:24" x14ac:dyDescent="0.55000000000000004">
      <c r="O2741" s="1703"/>
      <c r="V2741" s="1703"/>
      <c r="X2741" s="1703"/>
    </row>
    <row r="2742" spans="15:24" x14ac:dyDescent="0.55000000000000004">
      <c r="O2742" s="1703"/>
      <c r="V2742" s="1703"/>
      <c r="X2742" s="1703"/>
    </row>
    <row r="2743" spans="15:24" x14ac:dyDescent="0.55000000000000004">
      <c r="O2743" s="1703"/>
      <c r="V2743" s="1703"/>
      <c r="X2743" s="1703"/>
    </row>
    <row r="2744" spans="15:24" x14ac:dyDescent="0.55000000000000004">
      <c r="O2744" s="1703"/>
      <c r="V2744" s="1703"/>
      <c r="X2744" s="1703"/>
    </row>
    <row r="2745" spans="15:24" x14ac:dyDescent="0.55000000000000004">
      <c r="O2745" s="1703"/>
      <c r="V2745" s="1703"/>
      <c r="X2745" s="1703"/>
    </row>
    <row r="2746" spans="15:24" x14ac:dyDescent="0.55000000000000004">
      <c r="O2746" s="1703"/>
      <c r="V2746" s="1703"/>
      <c r="X2746" s="1703"/>
    </row>
    <row r="2747" spans="15:24" x14ac:dyDescent="0.55000000000000004">
      <c r="O2747" s="1703"/>
      <c r="V2747" s="1703"/>
      <c r="X2747" s="1703"/>
    </row>
    <row r="2748" spans="15:24" x14ac:dyDescent="0.55000000000000004">
      <c r="O2748" s="1703"/>
      <c r="V2748" s="1703"/>
      <c r="X2748" s="1703"/>
    </row>
    <row r="2749" spans="15:24" x14ac:dyDescent="0.55000000000000004">
      <c r="O2749" s="1703"/>
      <c r="V2749" s="1703"/>
      <c r="X2749" s="1703"/>
    </row>
    <row r="2750" spans="15:24" x14ac:dyDescent="0.55000000000000004">
      <c r="O2750" s="1703"/>
      <c r="V2750" s="1703"/>
      <c r="X2750" s="1703"/>
    </row>
    <row r="2751" spans="15:24" x14ac:dyDescent="0.55000000000000004">
      <c r="O2751" s="1703"/>
      <c r="V2751" s="1703"/>
      <c r="X2751" s="1703"/>
    </row>
    <row r="2752" spans="15:24" x14ac:dyDescent="0.55000000000000004">
      <c r="O2752" s="1703"/>
      <c r="V2752" s="1703"/>
      <c r="X2752" s="1703"/>
    </row>
    <row r="2753" spans="15:24" x14ac:dyDescent="0.55000000000000004">
      <c r="O2753" s="1703"/>
      <c r="V2753" s="1703"/>
      <c r="X2753" s="1703"/>
    </row>
    <row r="2754" spans="15:24" x14ac:dyDescent="0.55000000000000004">
      <c r="O2754" s="1703"/>
      <c r="V2754" s="1703"/>
      <c r="X2754" s="1703"/>
    </row>
    <row r="2755" spans="15:24" x14ac:dyDescent="0.55000000000000004">
      <c r="O2755" s="1703"/>
      <c r="V2755" s="1703"/>
      <c r="X2755" s="1703"/>
    </row>
    <row r="2756" spans="15:24" x14ac:dyDescent="0.55000000000000004">
      <c r="O2756" s="1703"/>
      <c r="V2756" s="1703"/>
      <c r="X2756" s="1703"/>
    </row>
    <row r="2757" spans="15:24" x14ac:dyDescent="0.55000000000000004">
      <c r="O2757" s="1703"/>
      <c r="V2757" s="1703"/>
      <c r="X2757" s="1703"/>
    </row>
    <row r="2758" spans="15:24" x14ac:dyDescent="0.55000000000000004">
      <c r="O2758" s="1703"/>
      <c r="V2758" s="1703"/>
      <c r="X2758" s="1703"/>
    </row>
    <row r="2759" spans="15:24" x14ac:dyDescent="0.55000000000000004">
      <c r="O2759" s="1703"/>
      <c r="V2759" s="1703"/>
      <c r="X2759" s="1703"/>
    </row>
    <row r="2760" spans="15:24" x14ac:dyDescent="0.55000000000000004">
      <c r="O2760" s="1703"/>
      <c r="V2760" s="1703"/>
      <c r="X2760" s="1703"/>
    </row>
    <row r="2761" spans="15:24" x14ac:dyDescent="0.55000000000000004">
      <c r="O2761" s="1703"/>
      <c r="V2761" s="1703"/>
      <c r="X2761" s="1703"/>
    </row>
    <row r="2762" spans="15:24" x14ac:dyDescent="0.55000000000000004">
      <c r="O2762" s="1703"/>
      <c r="V2762" s="1703"/>
      <c r="X2762" s="1703"/>
    </row>
    <row r="2763" spans="15:24" x14ac:dyDescent="0.55000000000000004">
      <c r="O2763" s="1703"/>
      <c r="V2763" s="1703"/>
      <c r="X2763" s="1703"/>
    </row>
    <row r="2764" spans="15:24" x14ac:dyDescent="0.55000000000000004">
      <c r="O2764" s="1703"/>
      <c r="V2764" s="1703"/>
      <c r="X2764" s="1703"/>
    </row>
    <row r="2765" spans="15:24" x14ac:dyDescent="0.55000000000000004">
      <c r="O2765" s="1703"/>
      <c r="V2765" s="1703"/>
      <c r="X2765" s="1703"/>
    </row>
    <row r="2766" spans="15:24" x14ac:dyDescent="0.55000000000000004">
      <c r="O2766" s="1703"/>
      <c r="V2766" s="1703"/>
      <c r="X2766" s="1703"/>
    </row>
    <row r="2767" spans="15:24" x14ac:dyDescent="0.55000000000000004">
      <c r="O2767" s="1703"/>
      <c r="V2767" s="1703"/>
      <c r="X2767" s="1703"/>
    </row>
    <row r="2768" spans="15:24" x14ac:dyDescent="0.55000000000000004">
      <c r="O2768" s="1703"/>
      <c r="V2768" s="1703"/>
      <c r="X2768" s="1703"/>
    </row>
    <row r="2769" spans="15:24" x14ac:dyDescent="0.55000000000000004">
      <c r="O2769" s="1703"/>
      <c r="V2769" s="1703"/>
      <c r="X2769" s="1703"/>
    </row>
    <row r="2770" spans="15:24" x14ac:dyDescent="0.55000000000000004">
      <c r="O2770" s="1703"/>
      <c r="V2770" s="1703"/>
      <c r="X2770" s="1703"/>
    </row>
    <row r="2771" spans="15:24" x14ac:dyDescent="0.55000000000000004">
      <c r="O2771" s="1703"/>
      <c r="V2771" s="1703"/>
      <c r="X2771" s="1703"/>
    </row>
    <row r="2772" spans="15:24" x14ac:dyDescent="0.55000000000000004">
      <c r="O2772" s="1703"/>
      <c r="V2772" s="1703"/>
      <c r="X2772" s="1703"/>
    </row>
    <row r="2773" spans="15:24" x14ac:dyDescent="0.55000000000000004">
      <c r="O2773" s="1703"/>
      <c r="V2773" s="1703"/>
      <c r="X2773" s="1703"/>
    </row>
    <row r="2774" spans="15:24" x14ac:dyDescent="0.55000000000000004">
      <c r="O2774" s="1703"/>
      <c r="V2774" s="1703"/>
      <c r="X2774" s="1703"/>
    </row>
    <row r="2775" spans="15:24" x14ac:dyDescent="0.55000000000000004">
      <c r="O2775" s="1703"/>
      <c r="V2775" s="1703"/>
      <c r="X2775" s="1703"/>
    </row>
    <row r="2776" spans="15:24" x14ac:dyDescent="0.55000000000000004">
      <c r="O2776" s="1703"/>
      <c r="V2776" s="1703"/>
      <c r="X2776" s="1703"/>
    </row>
    <row r="2777" spans="15:24" x14ac:dyDescent="0.55000000000000004">
      <c r="O2777" s="1703"/>
      <c r="V2777" s="1703"/>
      <c r="X2777" s="1703"/>
    </row>
    <row r="2778" spans="15:24" x14ac:dyDescent="0.55000000000000004">
      <c r="O2778" s="1703"/>
      <c r="V2778" s="1703"/>
      <c r="X2778" s="1703"/>
    </row>
    <row r="2779" spans="15:24" x14ac:dyDescent="0.55000000000000004">
      <c r="O2779" s="1703"/>
      <c r="V2779" s="1703"/>
      <c r="X2779" s="1703"/>
    </row>
    <row r="2780" spans="15:24" x14ac:dyDescent="0.55000000000000004">
      <c r="O2780" s="1703"/>
      <c r="V2780" s="1703"/>
      <c r="X2780" s="1703"/>
    </row>
    <row r="2781" spans="15:24" x14ac:dyDescent="0.55000000000000004">
      <c r="O2781" s="1703"/>
      <c r="V2781" s="1703"/>
      <c r="X2781" s="1703"/>
    </row>
    <row r="2782" spans="15:24" x14ac:dyDescent="0.55000000000000004">
      <c r="O2782" s="1703"/>
      <c r="V2782" s="1703"/>
      <c r="X2782" s="1703"/>
    </row>
    <row r="2783" spans="15:24" x14ac:dyDescent="0.55000000000000004">
      <c r="O2783" s="1703"/>
      <c r="V2783" s="1703"/>
      <c r="X2783" s="1703"/>
    </row>
    <row r="2784" spans="15:24" x14ac:dyDescent="0.55000000000000004">
      <c r="O2784" s="1703"/>
      <c r="V2784" s="1703"/>
      <c r="X2784" s="1703"/>
    </row>
    <row r="2785" spans="15:24" x14ac:dyDescent="0.55000000000000004">
      <c r="O2785" s="1703"/>
      <c r="V2785" s="1703"/>
      <c r="X2785" s="1703"/>
    </row>
    <row r="2786" spans="15:24" x14ac:dyDescent="0.55000000000000004">
      <c r="O2786" s="1703"/>
      <c r="V2786" s="1703"/>
      <c r="X2786" s="1703"/>
    </row>
    <row r="2787" spans="15:24" x14ac:dyDescent="0.55000000000000004">
      <c r="O2787" s="1703"/>
      <c r="V2787" s="1703"/>
      <c r="X2787" s="1703"/>
    </row>
    <row r="2788" spans="15:24" x14ac:dyDescent="0.55000000000000004">
      <c r="O2788" s="1703"/>
      <c r="V2788" s="1703"/>
      <c r="X2788" s="1703"/>
    </row>
    <row r="2789" spans="15:24" x14ac:dyDescent="0.55000000000000004">
      <c r="O2789" s="1703"/>
      <c r="V2789" s="1703"/>
      <c r="X2789" s="1703"/>
    </row>
    <row r="2790" spans="15:24" x14ac:dyDescent="0.55000000000000004">
      <c r="O2790" s="1703"/>
      <c r="V2790" s="1703"/>
      <c r="X2790" s="1703"/>
    </row>
    <row r="2791" spans="15:24" x14ac:dyDescent="0.55000000000000004">
      <c r="O2791" s="1703"/>
      <c r="V2791" s="1703"/>
      <c r="X2791" s="1703"/>
    </row>
    <row r="2792" spans="15:24" x14ac:dyDescent="0.55000000000000004">
      <c r="O2792" s="1703"/>
      <c r="V2792" s="1703"/>
      <c r="X2792" s="1703"/>
    </row>
    <row r="2793" spans="15:24" x14ac:dyDescent="0.55000000000000004">
      <c r="O2793" s="1703"/>
      <c r="V2793" s="1703"/>
      <c r="X2793" s="1703"/>
    </row>
    <row r="2794" spans="15:24" x14ac:dyDescent="0.55000000000000004">
      <c r="O2794" s="1703"/>
      <c r="V2794" s="1703"/>
      <c r="X2794" s="1703"/>
    </row>
    <row r="2795" spans="15:24" x14ac:dyDescent="0.55000000000000004">
      <c r="O2795" s="1703"/>
      <c r="V2795" s="1703"/>
      <c r="X2795" s="1703"/>
    </row>
    <row r="2796" spans="15:24" x14ac:dyDescent="0.55000000000000004">
      <c r="O2796" s="1703"/>
      <c r="V2796" s="1703"/>
      <c r="X2796" s="1703"/>
    </row>
    <row r="2797" spans="15:24" x14ac:dyDescent="0.55000000000000004">
      <c r="O2797" s="1703"/>
      <c r="V2797" s="1703"/>
      <c r="X2797" s="1703"/>
    </row>
    <row r="2798" spans="15:24" x14ac:dyDescent="0.55000000000000004">
      <c r="O2798" s="1703"/>
      <c r="V2798" s="1703"/>
      <c r="X2798" s="1703"/>
    </row>
    <row r="2799" spans="15:24" x14ac:dyDescent="0.55000000000000004">
      <c r="O2799" s="1703"/>
      <c r="V2799" s="1703"/>
      <c r="X2799" s="1703"/>
    </row>
    <row r="2800" spans="15:24" x14ac:dyDescent="0.55000000000000004">
      <c r="O2800" s="1703"/>
      <c r="V2800" s="1703"/>
      <c r="X2800" s="1703"/>
    </row>
    <row r="2801" spans="15:24" x14ac:dyDescent="0.55000000000000004">
      <c r="O2801" s="1703"/>
      <c r="V2801" s="1703"/>
      <c r="X2801" s="1703"/>
    </row>
    <row r="2802" spans="15:24" x14ac:dyDescent="0.55000000000000004">
      <c r="O2802" s="1703"/>
      <c r="V2802" s="1703"/>
      <c r="X2802" s="1703"/>
    </row>
    <row r="2803" spans="15:24" x14ac:dyDescent="0.55000000000000004">
      <c r="O2803" s="1703"/>
      <c r="V2803" s="1703"/>
      <c r="X2803" s="1703"/>
    </row>
    <row r="2804" spans="15:24" x14ac:dyDescent="0.55000000000000004">
      <c r="O2804" s="1703"/>
      <c r="V2804" s="1703"/>
      <c r="X2804" s="1703"/>
    </row>
    <row r="2805" spans="15:24" x14ac:dyDescent="0.55000000000000004">
      <c r="O2805" s="1703"/>
      <c r="V2805" s="1703"/>
      <c r="X2805" s="1703"/>
    </row>
    <row r="2806" spans="15:24" x14ac:dyDescent="0.55000000000000004">
      <c r="O2806" s="1703"/>
      <c r="V2806" s="1703"/>
      <c r="X2806" s="1703"/>
    </row>
    <row r="2807" spans="15:24" x14ac:dyDescent="0.55000000000000004">
      <c r="O2807" s="1703"/>
      <c r="V2807" s="1703"/>
      <c r="X2807" s="1703"/>
    </row>
    <row r="2808" spans="15:24" x14ac:dyDescent="0.55000000000000004">
      <c r="O2808" s="1703"/>
      <c r="V2808" s="1703"/>
      <c r="X2808" s="1703"/>
    </row>
    <row r="2809" spans="15:24" x14ac:dyDescent="0.55000000000000004">
      <c r="O2809" s="1703"/>
      <c r="V2809" s="1703"/>
      <c r="X2809" s="1703"/>
    </row>
    <row r="2810" spans="15:24" x14ac:dyDescent="0.55000000000000004">
      <c r="O2810" s="1703"/>
      <c r="V2810" s="1703"/>
      <c r="X2810" s="1703"/>
    </row>
    <row r="2811" spans="15:24" x14ac:dyDescent="0.55000000000000004">
      <c r="O2811" s="1703"/>
      <c r="V2811" s="1703"/>
      <c r="X2811" s="1703"/>
    </row>
    <row r="2812" spans="15:24" x14ac:dyDescent="0.55000000000000004">
      <c r="O2812" s="1703"/>
      <c r="V2812" s="1703"/>
      <c r="X2812" s="1703"/>
    </row>
    <row r="2813" spans="15:24" x14ac:dyDescent="0.55000000000000004">
      <c r="O2813" s="1703"/>
      <c r="V2813" s="1703"/>
      <c r="X2813" s="1703"/>
    </row>
    <row r="2814" spans="15:24" x14ac:dyDescent="0.55000000000000004">
      <c r="O2814" s="1703"/>
      <c r="V2814" s="1703"/>
      <c r="X2814" s="1703"/>
    </row>
    <row r="2815" spans="15:24" x14ac:dyDescent="0.55000000000000004">
      <c r="O2815" s="1703"/>
      <c r="V2815" s="1703"/>
      <c r="X2815" s="1703"/>
    </row>
    <row r="2816" spans="15:24" x14ac:dyDescent="0.55000000000000004">
      <c r="O2816" s="1703"/>
      <c r="V2816" s="1703"/>
      <c r="X2816" s="1703"/>
    </row>
    <row r="2817" spans="15:24" x14ac:dyDescent="0.55000000000000004">
      <c r="O2817" s="1703"/>
      <c r="V2817" s="1703"/>
      <c r="X2817" s="1703"/>
    </row>
    <row r="2818" spans="15:24" x14ac:dyDescent="0.55000000000000004">
      <c r="O2818" s="1703"/>
      <c r="V2818" s="1703"/>
      <c r="X2818" s="1703"/>
    </row>
    <row r="2819" spans="15:24" x14ac:dyDescent="0.55000000000000004">
      <c r="O2819" s="1703"/>
      <c r="V2819" s="1703"/>
      <c r="X2819" s="1703"/>
    </row>
    <row r="2820" spans="15:24" x14ac:dyDescent="0.55000000000000004">
      <c r="O2820" s="1703"/>
      <c r="V2820" s="1703"/>
      <c r="X2820" s="1703"/>
    </row>
    <row r="2821" spans="15:24" x14ac:dyDescent="0.55000000000000004">
      <c r="O2821" s="1703"/>
      <c r="V2821" s="1703"/>
      <c r="X2821" s="1703"/>
    </row>
    <row r="2822" spans="15:24" x14ac:dyDescent="0.55000000000000004">
      <c r="O2822" s="1703"/>
      <c r="V2822" s="1703"/>
      <c r="X2822" s="1703"/>
    </row>
    <row r="2823" spans="15:24" x14ac:dyDescent="0.55000000000000004">
      <c r="O2823" s="1703"/>
      <c r="V2823" s="1703"/>
      <c r="X2823" s="1703"/>
    </row>
    <row r="2824" spans="15:24" x14ac:dyDescent="0.55000000000000004">
      <c r="O2824" s="1703"/>
      <c r="V2824" s="1703"/>
      <c r="X2824" s="1703"/>
    </row>
    <row r="2825" spans="15:24" x14ac:dyDescent="0.55000000000000004">
      <c r="O2825" s="1703"/>
      <c r="V2825" s="1703"/>
      <c r="X2825" s="1703"/>
    </row>
    <row r="2826" spans="15:24" x14ac:dyDescent="0.55000000000000004">
      <c r="O2826" s="1703"/>
      <c r="V2826" s="1703"/>
      <c r="X2826" s="1703"/>
    </row>
    <row r="2827" spans="15:24" x14ac:dyDescent="0.55000000000000004">
      <c r="O2827" s="1703"/>
      <c r="V2827" s="1703"/>
      <c r="X2827" s="1703"/>
    </row>
    <row r="2828" spans="15:24" x14ac:dyDescent="0.55000000000000004">
      <c r="O2828" s="1703"/>
      <c r="V2828" s="1703"/>
      <c r="X2828" s="1703"/>
    </row>
    <row r="2829" spans="15:24" x14ac:dyDescent="0.55000000000000004">
      <c r="O2829" s="1703"/>
      <c r="V2829" s="1703"/>
      <c r="X2829" s="1703"/>
    </row>
    <row r="2830" spans="15:24" x14ac:dyDescent="0.55000000000000004">
      <c r="O2830" s="1703"/>
      <c r="V2830" s="1703"/>
      <c r="X2830" s="1703"/>
    </row>
    <row r="2831" spans="15:24" x14ac:dyDescent="0.55000000000000004">
      <c r="O2831" s="1703"/>
      <c r="V2831" s="1703"/>
      <c r="X2831" s="1703"/>
    </row>
    <row r="2832" spans="15:24" x14ac:dyDescent="0.55000000000000004">
      <c r="O2832" s="1703"/>
      <c r="V2832" s="1703"/>
      <c r="X2832" s="1703"/>
    </row>
    <row r="2833" spans="15:24" x14ac:dyDescent="0.55000000000000004">
      <c r="O2833" s="1703"/>
      <c r="V2833" s="1703"/>
      <c r="X2833" s="1703"/>
    </row>
    <row r="2834" spans="15:24" x14ac:dyDescent="0.55000000000000004">
      <c r="O2834" s="1703"/>
      <c r="V2834" s="1703"/>
      <c r="X2834" s="1703"/>
    </row>
    <row r="2835" spans="15:24" x14ac:dyDescent="0.55000000000000004">
      <c r="O2835" s="1703"/>
      <c r="V2835" s="1703"/>
      <c r="X2835" s="1703"/>
    </row>
    <row r="2836" spans="15:24" x14ac:dyDescent="0.55000000000000004">
      <c r="O2836" s="1703"/>
      <c r="V2836" s="1703"/>
      <c r="X2836" s="1703"/>
    </row>
    <row r="2837" spans="15:24" x14ac:dyDescent="0.55000000000000004">
      <c r="O2837" s="1703"/>
      <c r="V2837" s="1703"/>
      <c r="X2837" s="1703"/>
    </row>
    <row r="2838" spans="15:24" x14ac:dyDescent="0.55000000000000004">
      <c r="O2838" s="1703"/>
      <c r="V2838" s="1703"/>
      <c r="X2838" s="1703"/>
    </row>
    <row r="2839" spans="15:24" x14ac:dyDescent="0.55000000000000004">
      <c r="O2839" s="1703"/>
      <c r="V2839" s="1703"/>
      <c r="X2839" s="1703"/>
    </row>
    <row r="2840" spans="15:24" x14ac:dyDescent="0.55000000000000004">
      <c r="O2840" s="1703"/>
      <c r="V2840" s="1703"/>
      <c r="X2840" s="1703"/>
    </row>
    <row r="2841" spans="15:24" x14ac:dyDescent="0.55000000000000004">
      <c r="O2841" s="1703"/>
      <c r="V2841" s="1703"/>
      <c r="X2841" s="1703"/>
    </row>
    <row r="2842" spans="15:24" x14ac:dyDescent="0.55000000000000004">
      <c r="O2842" s="1703"/>
      <c r="V2842" s="1703"/>
      <c r="X2842" s="1703"/>
    </row>
    <row r="2843" spans="15:24" x14ac:dyDescent="0.55000000000000004">
      <c r="O2843" s="1703"/>
      <c r="V2843" s="1703"/>
      <c r="X2843" s="1703"/>
    </row>
    <row r="2844" spans="15:24" x14ac:dyDescent="0.55000000000000004">
      <c r="O2844" s="1703"/>
      <c r="V2844" s="1703"/>
      <c r="X2844" s="1703"/>
    </row>
    <row r="2845" spans="15:24" x14ac:dyDescent="0.55000000000000004">
      <c r="O2845" s="1703"/>
      <c r="V2845" s="1703"/>
      <c r="X2845" s="1703"/>
    </row>
    <row r="2846" spans="15:24" x14ac:dyDescent="0.55000000000000004">
      <c r="O2846" s="1703"/>
      <c r="V2846" s="1703"/>
      <c r="X2846" s="1703"/>
    </row>
    <row r="2847" spans="15:24" x14ac:dyDescent="0.55000000000000004">
      <c r="O2847" s="1703"/>
      <c r="V2847" s="1703"/>
      <c r="X2847" s="1703"/>
    </row>
    <row r="2848" spans="15:24" x14ac:dyDescent="0.55000000000000004">
      <c r="O2848" s="1703"/>
      <c r="V2848" s="1703"/>
      <c r="X2848" s="1703"/>
    </row>
    <row r="2849" spans="15:24" x14ac:dyDescent="0.55000000000000004">
      <c r="O2849" s="1703"/>
      <c r="V2849" s="1703"/>
      <c r="X2849" s="1703"/>
    </row>
    <row r="2850" spans="15:24" x14ac:dyDescent="0.55000000000000004">
      <c r="O2850" s="1703"/>
      <c r="V2850" s="1703"/>
      <c r="X2850" s="1703"/>
    </row>
    <row r="2851" spans="15:24" x14ac:dyDescent="0.55000000000000004">
      <c r="O2851" s="1703"/>
      <c r="V2851" s="1703"/>
      <c r="X2851" s="1703"/>
    </row>
    <row r="2852" spans="15:24" x14ac:dyDescent="0.55000000000000004">
      <c r="O2852" s="1703"/>
      <c r="V2852" s="1703"/>
      <c r="X2852" s="1703"/>
    </row>
    <row r="2853" spans="15:24" x14ac:dyDescent="0.55000000000000004">
      <c r="O2853" s="1703"/>
      <c r="V2853" s="1703"/>
      <c r="X2853" s="1703"/>
    </row>
    <row r="2854" spans="15:24" x14ac:dyDescent="0.55000000000000004">
      <c r="O2854" s="1703"/>
      <c r="V2854" s="1703"/>
      <c r="X2854" s="1703"/>
    </row>
    <row r="2855" spans="15:24" x14ac:dyDescent="0.55000000000000004">
      <c r="O2855" s="1703"/>
      <c r="V2855" s="1703"/>
      <c r="X2855" s="1703"/>
    </row>
    <row r="2856" spans="15:24" x14ac:dyDescent="0.55000000000000004">
      <c r="O2856" s="1703"/>
      <c r="V2856" s="1703"/>
      <c r="X2856" s="1703"/>
    </row>
    <row r="2857" spans="15:24" x14ac:dyDescent="0.55000000000000004">
      <c r="O2857" s="1703"/>
      <c r="V2857" s="1703"/>
      <c r="X2857" s="1703"/>
    </row>
    <row r="2858" spans="15:24" x14ac:dyDescent="0.55000000000000004">
      <c r="O2858" s="1703"/>
      <c r="V2858" s="1703"/>
      <c r="X2858" s="1703"/>
    </row>
    <row r="2859" spans="15:24" x14ac:dyDescent="0.55000000000000004">
      <c r="O2859" s="1703"/>
      <c r="V2859" s="1703"/>
      <c r="X2859" s="1703"/>
    </row>
    <row r="2860" spans="15:24" x14ac:dyDescent="0.55000000000000004">
      <c r="O2860" s="1703"/>
      <c r="V2860" s="1703"/>
      <c r="X2860" s="1703"/>
    </row>
    <row r="2861" spans="15:24" x14ac:dyDescent="0.55000000000000004">
      <c r="O2861" s="1703"/>
      <c r="V2861" s="1703"/>
      <c r="X2861" s="1703"/>
    </row>
    <row r="2862" spans="15:24" x14ac:dyDescent="0.55000000000000004">
      <c r="O2862" s="1703"/>
      <c r="V2862" s="1703"/>
      <c r="X2862" s="1703"/>
    </row>
    <row r="2863" spans="15:24" x14ac:dyDescent="0.55000000000000004">
      <c r="O2863" s="1703"/>
      <c r="V2863" s="1703"/>
      <c r="X2863" s="1703"/>
    </row>
    <row r="2864" spans="15:24" x14ac:dyDescent="0.55000000000000004">
      <c r="O2864" s="1703"/>
      <c r="V2864" s="1703"/>
      <c r="X2864" s="1703"/>
    </row>
    <row r="2865" spans="15:24" x14ac:dyDescent="0.55000000000000004">
      <c r="O2865" s="1703"/>
      <c r="V2865" s="1703"/>
      <c r="X2865" s="1703"/>
    </row>
    <row r="2866" spans="15:24" x14ac:dyDescent="0.55000000000000004">
      <c r="O2866" s="1703"/>
      <c r="V2866" s="1703"/>
      <c r="X2866" s="1703"/>
    </row>
    <row r="2867" spans="15:24" x14ac:dyDescent="0.55000000000000004">
      <c r="O2867" s="1703"/>
      <c r="V2867" s="1703"/>
      <c r="X2867" s="1703"/>
    </row>
    <row r="2868" spans="15:24" x14ac:dyDescent="0.55000000000000004">
      <c r="O2868" s="1703"/>
      <c r="V2868" s="1703"/>
      <c r="X2868" s="1703"/>
    </row>
    <row r="2869" spans="15:24" x14ac:dyDescent="0.55000000000000004">
      <c r="O2869" s="1703"/>
      <c r="V2869" s="1703"/>
      <c r="X2869" s="1703"/>
    </row>
    <row r="2870" spans="15:24" x14ac:dyDescent="0.55000000000000004">
      <c r="O2870" s="1703"/>
      <c r="V2870" s="1703"/>
      <c r="X2870" s="1703"/>
    </row>
    <row r="2871" spans="15:24" x14ac:dyDescent="0.55000000000000004">
      <c r="O2871" s="1703"/>
      <c r="V2871" s="1703"/>
      <c r="X2871" s="1703"/>
    </row>
    <row r="2872" spans="15:24" x14ac:dyDescent="0.55000000000000004">
      <c r="O2872" s="1703"/>
      <c r="V2872" s="1703"/>
      <c r="X2872" s="1703"/>
    </row>
    <row r="2873" spans="15:24" x14ac:dyDescent="0.55000000000000004">
      <c r="O2873" s="1703"/>
      <c r="V2873" s="1703"/>
      <c r="X2873" s="1703"/>
    </row>
    <row r="2874" spans="15:24" x14ac:dyDescent="0.55000000000000004">
      <c r="O2874" s="1703"/>
      <c r="V2874" s="1703"/>
      <c r="X2874" s="1703"/>
    </row>
    <row r="2875" spans="15:24" x14ac:dyDescent="0.55000000000000004">
      <c r="O2875" s="1703"/>
      <c r="V2875" s="1703"/>
      <c r="X2875" s="1703"/>
    </row>
    <row r="2876" spans="15:24" x14ac:dyDescent="0.55000000000000004">
      <c r="O2876" s="1703"/>
      <c r="V2876" s="1703"/>
      <c r="X2876" s="1703"/>
    </row>
    <row r="2877" spans="15:24" x14ac:dyDescent="0.55000000000000004">
      <c r="O2877" s="1703"/>
      <c r="V2877" s="1703"/>
      <c r="X2877" s="1703"/>
    </row>
    <row r="2878" spans="15:24" x14ac:dyDescent="0.55000000000000004">
      <c r="O2878" s="1703"/>
      <c r="V2878" s="1703"/>
      <c r="X2878" s="1703"/>
    </row>
    <row r="2879" spans="15:24" x14ac:dyDescent="0.55000000000000004">
      <c r="O2879" s="1703"/>
      <c r="V2879" s="1703"/>
      <c r="X2879" s="1703"/>
    </row>
    <row r="2880" spans="15:24" x14ac:dyDescent="0.55000000000000004">
      <c r="O2880" s="1703"/>
      <c r="V2880" s="1703"/>
      <c r="X2880" s="1703"/>
    </row>
    <row r="2881" spans="15:24" x14ac:dyDescent="0.55000000000000004">
      <c r="O2881" s="1703"/>
      <c r="V2881" s="1703"/>
      <c r="X2881" s="1703"/>
    </row>
    <row r="2882" spans="15:24" x14ac:dyDescent="0.55000000000000004">
      <c r="O2882" s="1703"/>
      <c r="V2882" s="1703"/>
      <c r="X2882" s="1703"/>
    </row>
    <row r="2883" spans="15:24" x14ac:dyDescent="0.55000000000000004">
      <c r="O2883" s="1703"/>
      <c r="V2883" s="1703"/>
      <c r="X2883" s="1703"/>
    </row>
    <row r="2884" spans="15:24" x14ac:dyDescent="0.55000000000000004">
      <c r="O2884" s="1703"/>
      <c r="V2884" s="1703"/>
      <c r="X2884" s="1703"/>
    </row>
    <row r="2885" spans="15:24" x14ac:dyDescent="0.55000000000000004">
      <c r="O2885" s="1703"/>
      <c r="V2885" s="1703"/>
      <c r="X2885" s="1703"/>
    </row>
    <row r="2886" spans="15:24" x14ac:dyDescent="0.55000000000000004">
      <c r="O2886" s="1703"/>
      <c r="V2886" s="1703"/>
      <c r="X2886" s="1703"/>
    </row>
    <row r="2887" spans="15:24" x14ac:dyDescent="0.55000000000000004">
      <c r="O2887" s="1703"/>
      <c r="V2887" s="1703"/>
      <c r="X2887" s="1703"/>
    </row>
    <row r="2888" spans="15:24" x14ac:dyDescent="0.55000000000000004">
      <c r="O2888" s="1703"/>
      <c r="V2888" s="1703"/>
      <c r="X2888" s="1703"/>
    </row>
    <row r="2889" spans="15:24" x14ac:dyDescent="0.55000000000000004">
      <c r="O2889" s="1703"/>
      <c r="V2889" s="1703"/>
      <c r="X2889" s="1703"/>
    </row>
    <row r="2890" spans="15:24" x14ac:dyDescent="0.55000000000000004">
      <c r="O2890" s="1703"/>
      <c r="V2890" s="1703"/>
      <c r="X2890" s="1703"/>
    </row>
    <row r="2891" spans="15:24" x14ac:dyDescent="0.55000000000000004">
      <c r="O2891" s="1703"/>
      <c r="V2891" s="1703"/>
      <c r="X2891" s="1703"/>
    </row>
    <row r="2892" spans="15:24" x14ac:dyDescent="0.55000000000000004">
      <c r="O2892" s="1703"/>
      <c r="V2892" s="1703"/>
      <c r="X2892" s="1703"/>
    </row>
    <row r="2893" spans="15:24" x14ac:dyDescent="0.55000000000000004">
      <c r="O2893" s="1703"/>
      <c r="V2893" s="1703"/>
      <c r="X2893" s="1703"/>
    </row>
    <row r="2894" spans="15:24" x14ac:dyDescent="0.55000000000000004">
      <c r="O2894" s="1703"/>
      <c r="V2894" s="1703"/>
      <c r="X2894" s="1703"/>
    </row>
    <row r="2895" spans="15:24" x14ac:dyDescent="0.55000000000000004">
      <c r="O2895" s="1703"/>
      <c r="V2895" s="1703"/>
      <c r="X2895" s="1703"/>
    </row>
    <row r="2896" spans="15:24" x14ac:dyDescent="0.55000000000000004">
      <c r="O2896" s="1703"/>
      <c r="V2896" s="1703"/>
      <c r="X2896" s="1703"/>
    </row>
    <row r="2897" spans="15:24" x14ac:dyDescent="0.55000000000000004">
      <c r="O2897" s="1703"/>
      <c r="V2897" s="1703"/>
      <c r="X2897" s="1703"/>
    </row>
    <row r="2898" spans="15:24" x14ac:dyDescent="0.55000000000000004">
      <c r="O2898" s="1703"/>
      <c r="V2898" s="1703"/>
      <c r="X2898" s="1703"/>
    </row>
    <row r="2899" spans="15:24" x14ac:dyDescent="0.55000000000000004">
      <c r="O2899" s="1703"/>
      <c r="V2899" s="1703"/>
      <c r="X2899" s="1703"/>
    </row>
    <row r="2900" spans="15:24" x14ac:dyDescent="0.55000000000000004">
      <c r="O2900" s="1703"/>
      <c r="V2900" s="1703"/>
      <c r="X2900" s="1703"/>
    </row>
    <row r="2901" spans="15:24" x14ac:dyDescent="0.55000000000000004">
      <c r="O2901" s="1703"/>
      <c r="V2901" s="1703"/>
      <c r="X2901" s="1703"/>
    </row>
    <row r="2902" spans="15:24" x14ac:dyDescent="0.55000000000000004">
      <c r="O2902" s="1703"/>
      <c r="V2902" s="1703"/>
      <c r="X2902" s="1703"/>
    </row>
    <row r="2903" spans="15:24" x14ac:dyDescent="0.55000000000000004">
      <c r="O2903" s="1703"/>
      <c r="V2903" s="1703"/>
      <c r="X2903" s="1703"/>
    </row>
    <row r="2904" spans="15:24" x14ac:dyDescent="0.55000000000000004">
      <c r="O2904" s="1703"/>
      <c r="V2904" s="1703"/>
      <c r="X2904" s="1703"/>
    </row>
    <row r="2905" spans="15:24" x14ac:dyDescent="0.55000000000000004">
      <c r="O2905" s="1703"/>
      <c r="V2905" s="1703"/>
      <c r="X2905" s="1703"/>
    </row>
    <row r="2906" spans="15:24" x14ac:dyDescent="0.55000000000000004">
      <c r="O2906" s="1703"/>
      <c r="V2906" s="1703"/>
      <c r="X2906" s="1703"/>
    </row>
    <row r="2907" spans="15:24" x14ac:dyDescent="0.55000000000000004">
      <c r="O2907" s="1703"/>
      <c r="V2907" s="1703"/>
      <c r="X2907" s="1703"/>
    </row>
    <row r="2908" spans="15:24" x14ac:dyDescent="0.55000000000000004">
      <c r="O2908" s="1703"/>
      <c r="V2908" s="1703"/>
      <c r="X2908" s="1703"/>
    </row>
    <row r="2909" spans="15:24" x14ac:dyDescent="0.55000000000000004">
      <c r="O2909" s="1703"/>
      <c r="V2909" s="1703"/>
      <c r="X2909" s="1703"/>
    </row>
    <row r="2910" spans="15:24" x14ac:dyDescent="0.55000000000000004">
      <c r="O2910" s="1703"/>
      <c r="V2910" s="1703"/>
      <c r="X2910" s="1703"/>
    </row>
    <row r="2911" spans="15:24" x14ac:dyDescent="0.55000000000000004">
      <c r="O2911" s="1703"/>
      <c r="V2911" s="1703"/>
      <c r="X2911" s="1703"/>
    </row>
    <row r="2912" spans="15:24" x14ac:dyDescent="0.55000000000000004">
      <c r="O2912" s="1703"/>
      <c r="V2912" s="1703"/>
      <c r="X2912" s="1703"/>
    </row>
    <row r="2913" spans="15:24" x14ac:dyDescent="0.55000000000000004">
      <c r="O2913" s="1703"/>
      <c r="V2913" s="1703"/>
      <c r="X2913" s="1703"/>
    </row>
    <row r="2914" spans="15:24" x14ac:dyDescent="0.55000000000000004">
      <c r="O2914" s="1703"/>
      <c r="V2914" s="1703"/>
      <c r="X2914" s="1703"/>
    </row>
    <row r="2915" spans="15:24" x14ac:dyDescent="0.55000000000000004">
      <c r="O2915" s="1703"/>
      <c r="V2915" s="1703"/>
      <c r="X2915" s="1703"/>
    </row>
    <row r="2916" spans="15:24" x14ac:dyDescent="0.55000000000000004">
      <c r="O2916" s="1703"/>
      <c r="V2916" s="1703"/>
      <c r="X2916" s="1703"/>
    </row>
    <row r="2917" spans="15:24" x14ac:dyDescent="0.55000000000000004">
      <c r="O2917" s="1703"/>
      <c r="V2917" s="1703"/>
      <c r="X2917" s="1703"/>
    </row>
    <row r="2918" spans="15:24" x14ac:dyDescent="0.55000000000000004">
      <c r="O2918" s="1703"/>
      <c r="V2918" s="1703"/>
      <c r="X2918" s="1703"/>
    </row>
    <row r="2919" spans="15:24" x14ac:dyDescent="0.55000000000000004">
      <c r="O2919" s="1703"/>
      <c r="V2919" s="1703"/>
      <c r="X2919" s="1703"/>
    </row>
    <row r="2920" spans="15:24" x14ac:dyDescent="0.55000000000000004">
      <c r="O2920" s="1703"/>
      <c r="V2920" s="1703"/>
      <c r="X2920" s="1703"/>
    </row>
    <row r="2921" spans="15:24" x14ac:dyDescent="0.55000000000000004">
      <c r="O2921" s="1703"/>
      <c r="V2921" s="1703"/>
      <c r="X2921" s="1703"/>
    </row>
    <row r="2922" spans="15:24" x14ac:dyDescent="0.55000000000000004">
      <c r="O2922" s="1703"/>
      <c r="V2922" s="1703"/>
      <c r="X2922" s="1703"/>
    </row>
    <row r="2923" spans="15:24" x14ac:dyDescent="0.55000000000000004">
      <c r="O2923" s="1703"/>
      <c r="V2923" s="1703"/>
      <c r="X2923" s="1703"/>
    </row>
    <row r="2924" spans="15:24" x14ac:dyDescent="0.55000000000000004">
      <c r="O2924" s="1703"/>
      <c r="V2924" s="1703"/>
      <c r="X2924" s="1703"/>
    </row>
    <row r="2925" spans="15:24" x14ac:dyDescent="0.55000000000000004">
      <c r="O2925" s="1703"/>
      <c r="V2925" s="1703"/>
      <c r="X2925" s="1703"/>
    </row>
    <row r="2926" spans="15:24" x14ac:dyDescent="0.55000000000000004">
      <c r="O2926" s="1703"/>
      <c r="V2926" s="1703"/>
      <c r="X2926" s="1703"/>
    </row>
    <row r="2927" spans="15:24" x14ac:dyDescent="0.55000000000000004">
      <c r="O2927" s="1703"/>
      <c r="V2927" s="1703"/>
      <c r="X2927" s="1703"/>
    </row>
    <row r="2928" spans="15:24" x14ac:dyDescent="0.55000000000000004">
      <c r="O2928" s="1703"/>
      <c r="V2928" s="1703"/>
      <c r="X2928" s="1703"/>
    </row>
    <row r="2929" spans="15:24" x14ac:dyDescent="0.55000000000000004">
      <c r="O2929" s="1703"/>
      <c r="V2929" s="1703"/>
      <c r="X2929" s="1703"/>
    </row>
    <row r="2930" spans="15:24" x14ac:dyDescent="0.55000000000000004">
      <c r="O2930" s="1703"/>
      <c r="V2930" s="1703"/>
      <c r="X2930" s="1703"/>
    </row>
    <row r="2931" spans="15:24" x14ac:dyDescent="0.55000000000000004">
      <c r="O2931" s="1703"/>
      <c r="V2931" s="1703"/>
      <c r="X2931" s="1703"/>
    </row>
    <row r="2932" spans="15:24" x14ac:dyDescent="0.55000000000000004">
      <c r="O2932" s="1703"/>
      <c r="V2932" s="1703"/>
      <c r="X2932" s="1703"/>
    </row>
    <row r="2933" spans="15:24" x14ac:dyDescent="0.55000000000000004">
      <c r="O2933" s="1703"/>
      <c r="V2933" s="1703"/>
      <c r="X2933" s="1703"/>
    </row>
    <row r="2934" spans="15:24" x14ac:dyDescent="0.55000000000000004">
      <c r="O2934" s="1703"/>
      <c r="V2934" s="1703"/>
      <c r="X2934" s="1703"/>
    </row>
    <row r="2935" spans="15:24" x14ac:dyDescent="0.55000000000000004">
      <c r="O2935" s="1703"/>
      <c r="V2935" s="1703"/>
      <c r="X2935" s="1703"/>
    </row>
    <row r="2936" spans="15:24" x14ac:dyDescent="0.55000000000000004">
      <c r="O2936" s="1703"/>
      <c r="V2936" s="1703"/>
      <c r="X2936" s="1703"/>
    </row>
    <row r="2937" spans="15:24" x14ac:dyDescent="0.55000000000000004">
      <c r="O2937" s="1703"/>
      <c r="V2937" s="1703"/>
      <c r="X2937" s="1703"/>
    </row>
    <row r="2938" spans="15:24" x14ac:dyDescent="0.55000000000000004">
      <c r="O2938" s="1703"/>
      <c r="V2938" s="1703"/>
      <c r="X2938" s="1703"/>
    </row>
    <row r="2939" spans="15:24" x14ac:dyDescent="0.55000000000000004">
      <c r="O2939" s="1703"/>
      <c r="V2939" s="1703"/>
      <c r="X2939" s="1703"/>
    </row>
    <row r="2940" spans="15:24" x14ac:dyDescent="0.55000000000000004">
      <c r="O2940" s="1703"/>
      <c r="V2940" s="1703"/>
      <c r="X2940" s="1703"/>
    </row>
    <row r="2941" spans="15:24" x14ac:dyDescent="0.55000000000000004">
      <c r="O2941" s="1703"/>
      <c r="V2941" s="1703"/>
      <c r="X2941" s="1703"/>
    </row>
    <row r="2942" spans="15:24" x14ac:dyDescent="0.55000000000000004">
      <c r="O2942" s="1703"/>
      <c r="V2942" s="1703"/>
      <c r="X2942" s="1703"/>
    </row>
    <row r="2943" spans="15:24" x14ac:dyDescent="0.55000000000000004">
      <c r="O2943" s="1703"/>
      <c r="V2943" s="1703"/>
      <c r="X2943" s="1703"/>
    </row>
    <row r="2944" spans="15:24" x14ac:dyDescent="0.55000000000000004">
      <c r="O2944" s="1703"/>
      <c r="V2944" s="1703"/>
      <c r="X2944" s="1703"/>
    </row>
    <row r="2945" spans="15:24" x14ac:dyDescent="0.55000000000000004">
      <c r="O2945" s="1703"/>
      <c r="V2945" s="1703"/>
      <c r="X2945" s="1703"/>
    </row>
    <row r="2946" spans="15:24" x14ac:dyDescent="0.55000000000000004">
      <c r="O2946" s="1703"/>
      <c r="V2946" s="1703"/>
      <c r="X2946" s="1703"/>
    </row>
    <row r="2947" spans="15:24" x14ac:dyDescent="0.55000000000000004">
      <c r="O2947" s="1703"/>
      <c r="V2947" s="1703"/>
      <c r="X2947" s="1703"/>
    </row>
    <row r="2948" spans="15:24" x14ac:dyDescent="0.55000000000000004">
      <c r="O2948" s="1703"/>
      <c r="V2948" s="1703"/>
      <c r="X2948" s="1703"/>
    </row>
    <row r="2949" spans="15:24" x14ac:dyDescent="0.55000000000000004">
      <c r="O2949" s="1703"/>
      <c r="V2949" s="1703"/>
      <c r="X2949" s="1703"/>
    </row>
    <row r="2950" spans="15:24" x14ac:dyDescent="0.55000000000000004">
      <c r="O2950" s="1703"/>
      <c r="V2950" s="1703"/>
      <c r="X2950" s="1703"/>
    </row>
    <row r="2951" spans="15:24" x14ac:dyDescent="0.55000000000000004">
      <c r="O2951" s="1703"/>
      <c r="V2951" s="1703"/>
      <c r="X2951" s="1703"/>
    </row>
    <row r="2952" spans="15:24" x14ac:dyDescent="0.55000000000000004">
      <c r="O2952" s="1703"/>
      <c r="V2952" s="1703"/>
      <c r="X2952" s="1703"/>
    </row>
    <row r="2953" spans="15:24" x14ac:dyDescent="0.55000000000000004">
      <c r="O2953" s="1703"/>
      <c r="V2953" s="1703"/>
      <c r="X2953" s="1703"/>
    </row>
    <row r="2954" spans="15:24" x14ac:dyDescent="0.55000000000000004">
      <c r="O2954" s="1703"/>
      <c r="V2954" s="1703"/>
      <c r="X2954" s="1703"/>
    </row>
    <row r="2955" spans="15:24" x14ac:dyDescent="0.55000000000000004">
      <c r="O2955" s="1703"/>
      <c r="V2955" s="1703"/>
      <c r="X2955" s="1703"/>
    </row>
    <row r="2956" spans="15:24" x14ac:dyDescent="0.55000000000000004">
      <c r="O2956" s="1703"/>
      <c r="V2956" s="1703"/>
      <c r="X2956" s="1703"/>
    </row>
    <row r="2957" spans="15:24" x14ac:dyDescent="0.55000000000000004">
      <c r="O2957" s="1703"/>
      <c r="V2957" s="1703"/>
      <c r="X2957" s="1703"/>
    </row>
    <row r="2958" spans="15:24" x14ac:dyDescent="0.55000000000000004">
      <c r="O2958" s="1703"/>
      <c r="V2958" s="1703"/>
      <c r="X2958" s="1703"/>
    </row>
    <row r="2959" spans="15:24" x14ac:dyDescent="0.55000000000000004">
      <c r="O2959" s="1703"/>
      <c r="V2959" s="1703"/>
      <c r="X2959" s="1703"/>
    </row>
    <row r="2960" spans="15:24" x14ac:dyDescent="0.55000000000000004">
      <c r="O2960" s="1703"/>
      <c r="V2960" s="1703"/>
      <c r="X2960" s="1703"/>
    </row>
    <row r="2961" spans="15:24" x14ac:dyDescent="0.55000000000000004">
      <c r="O2961" s="1703"/>
      <c r="V2961" s="1703"/>
      <c r="X2961" s="1703"/>
    </row>
    <row r="2962" spans="15:24" x14ac:dyDescent="0.55000000000000004">
      <c r="O2962" s="1703"/>
      <c r="V2962" s="1703"/>
      <c r="X2962" s="1703"/>
    </row>
    <row r="2963" spans="15:24" x14ac:dyDescent="0.55000000000000004">
      <c r="O2963" s="1703"/>
      <c r="V2963" s="1703"/>
      <c r="X2963" s="1703"/>
    </row>
    <row r="2964" spans="15:24" x14ac:dyDescent="0.55000000000000004">
      <c r="O2964" s="1703"/>
      <c r="V2964" s="1703"/>
      <c r="X2964" s="1703"/>
    </row>
    <row r="2965" spans="15:24" x14ac:dyDescent="0.55000000000000004">
      <c r="O2965" s="1703"/>
      <c r="V2965" s="1703"/>
      <c r="X2965" s="1703"/>
    </row>
    <row r="2966" spans="15:24" x14ac:dyDescent="0.55000000000000004">
      <c r="O2966" s="1703"/>
      <c r="V2966" s="1703"/>
      <c r="X2966" s="1703"/>
    </row>
    <row r="2967" spans="15:24" x14ac:dyDescent="0.55000000000000004">
      <c r="O2967" s="1703"/>
      <c r="V2967" s="1703"/>
      <c r="X2967" s="1703"/>
    </row>
    <row r="2968" spans="15:24" x14ac:dyDescent="0.55000000000000004">
      <c r="O2968" s="1703"/>
      <c r="V2968" s="1703"/>
      <c r="X2968" s="1703"/>
    </row>
    <row r="2969" spans="15:24" x14ac:dyDescent="0.55000000000000004">
      <c r="O2969" s="1703"/>
      <c r="V2969" s="1703"/>
      <c r="X2969" s="1703"/>
    </row>
    <row r="2970" spans="15:24" x14ac:dyDescent="0.55000000000000004">
      <c r="O2970" s="1703"/>
      <c r="V2970" s="1703"/>
      <c r="X2970" s="1703"/>
    </row>
    <row r="2971" spans="15:24" x14ac:dyDescent="0.55000000000000004">
      <c r="O2971" s="1703"/>
      <c r="V2971" s="1703"/>
      <c r="X2971" s="1703"/>
    </row>
    <row r="2972" spans="15:24" x14ac:dyDescent="0.55000000000000004">
      <c r="O2972" s="1703"/>
      <c r="V2972" s="1703"/>
      <c r="X2972" s="1703"/>
    </row>
    <row r="2973" spans="15:24" x14ac:dyDescent="0.55000000000000004">
      <c r="O2973" s="1703"/>
      <c r="V2973" s="1703"/>
      <c r="X2973" s="1703"/>
    </row>
    <row r="2974" spans="15:24" x14ac:dyDescent="0.55000000000000004">
      <c r="O2974" s="1703"/>
      <c r="V2974" s="1703"/>
      <c r="X2974" s="1703"/>
    </row>
    <row r="2975" spans="15:24" x14ac:dyDescent="0.55000000000000004">
      <c r="O2975" s="1703"/>
      <c r="V2975" s="1703"/>
      <c r="X2975" s="1703"/>
    </row>
    <row r="2976" spans="15:24" x14ac:dyDescent="0.55000000000000004">
      <c r="O2976" s="1703"/>
      <c r="V2976" s="1703"/>
      <c r="X2976" s="1703"/>
    </row>
    <row r="2977" spans="15:24" x14ac:dyDescent="0.55000000000000004">
      <c r="O2977" s="1703"/>
      <c r="V2977" s="1703"/>
      <c r="X2977" s="1703"/>
    </row>
    <row r="2978" spans="15:24" x14ac:dyDescent="0.55000000000000004">
      <c r="O2978" s="1703"/>
      <c r="V2978" s="1703"/>
      <c r="X2978" s="1703"/>
    </row>
    <row r="2979" spans="15:24" x14ac:dyDescent="0.55000000000000004">
      <c r="O2979" s="1703"/>
      <c r="V2979" s="1703"/>
      <c r="X2979" s="1703"/>
    </row>
    <row r="2980" spans="15:24" x14ac:dyDescent="0.55000000000000004">
      <c r="O2980" s="1703"/>
      <c r="V2980" s="1703"/>
      <c r="X2980" s="1703"/>
    </row>
    <row r="2981" spans="15:24" x14ac:dyDescent="0.55000000000000004">
      <c r="O2981" s="1703"/>
      <c r="V2981" s="1703"/>
      <c r="X2981" s="1703"/>
    </row>
    <row r="2982" spans="15:24" x14ac:dyDescent="0.55000000000000004">
      <c r="O2982" s="1703"/>
      <c r="V2982" s="1703"/>
      <c r="X2982" s="1703"/>
    </row>
    <row r="2983" spans="15:24" x14ac:dyDescent="0.55000000000000004">
      <c r="O2983" s="1703"/>
      <c r="V2983" s="1703"/>
      <c r="X2983" s="1703"/>
    </row>
    <row r="2984" spans="15:24" x14ac:dyDescent="0.55000000000000004">
      <c r="O2984" s="1703"/>
      <c r="V2984" s="1703"/>
      <c r="X2984" s="1703"/>
    </row>
    <row r="2985" spans="15:24" x14ac:dyDescent="0.55000000000000004">
      <c r="O2985" s="1703"/>
      <c r="V2985" s="1703"/>
      <c r="X2985" s="1703"/>
    </row>
    <row r="2986" spans="15:24" x14ac:dyDescent="0.55000000000000004">
      <c r="O2986" s="1703"/>
      <c r="V2986" s="1703"/>
      <c r="X2986" s="1703"/>
    </row>
    <row r="2987" spans="15:24" x14ac:dyDescent="0.55000000000000004">
      <c r="O2987" s="1703"/>
      <c r="V2987" s="1703"/>
      <c r="X2987" s="1703"/>
    </row>
    <row r="2988" spans="15:24" x14ac:dyDescent="0.55000000000000004">
      <c r="O2988" s="1703"/>
      <c r="V2988" s="1703"/>
      <c r="X2988" s="1703"/>
    </row>
    <row r="2989" spans="15:24" x14ac:dyDescent="0.55000000000000004">
      <c r="O2989" s="1703"/>
      <c r="V2989" s="1703"/>
      <c r="X2989" s="1703"/>
    </row>
    <row r="2990" spans="15:24" x14ac:dyDescent="0.55000000000000004">
      <c r="O2990" s="1703"/>
      <c r="V2990" s="1703"/>
      <c r="X2990" s="1703"/>
    </row>
    <row r="2991" spans="15:24" x14ac:dyDescent="0.55000000000000004">
      <c r="O2991" s="1703"/>
      <c r="V2991" s="1703"/>
      <c r="X2991" s="1703"/>
    </row>
    <row r="2992" spans="15:24" x14ac:dyDescent="0.55000000000000004">
      <c r="O2992" s="1703"/>
      <c r="V2992" s="1703"/>
      <c r="X2992" s="1703"/>
    </row>
    <row r="2993" spans="15:24" x14ac:dyDescent="0.55000000000000004">
      <c r="O2993" s="1703"/>
      <c r="V2993" s="1703"/>
      <c r="X2993" s="1703"/>
    </row>
    <row r="2994" spans="15:24" x14ac:dyDescent="0.55000000000000004">
      <c r="O2994" s="1703"/>
      <c r="V2994" s="1703"/>
      <c r="X2994" s="1703"/>
    </row>
    <row r="2995" spans="15:24" x14ac:dyDescent="0.55000000000000004">
      <c r="O2995" s="1703"/>
      <c r="V2995" s="1703"/>
      <c r="X2995" s="1703"/>
    </row>
    <row r="2996" spans="15:24" x14ac:dyDescent="0.55000000000000004">
      <c r="O2996" s="1703"/>
      <c r="V2996" s="1703"/>
      <c r="X2996" s="1703"/>
    </row>
    <row r="2997" spans="15:24" x14ac:dyDescent="0.55000000000000004">
      <c r="O2997" s="1703"/>
      <c r="V2997" s="1703"/>
      <c r="X2997" s="1703"/>
    </row>
    <row r="2998" spans="15:24" x14ac:dyDescent="0.55000000000000004">
      <c r="O2998" s="1703"/>
      <c r="V2998" s="1703"/>
      <c r="X2998" s="1703"/>
    </row>
    <row r="2999" spans="15:24" x14ac:dyDescent="0.55000000000000004">
      <c r="O2999" s="1703"/>
      <c r="V2999" s="1703"/>
      <c r="X2999" s="1703"/>
    </row>
    <row r="3000" spans="15:24" x14ac:dyDescent="0.55000000000000004">
      <c r="O3000" s="1703"/>
      <c r="V3000" s="1703"/>
      <c r="X3000" s="1703"/>
    </row>
    <row r="3001" spans="15:24" x14ac:dyDescent="0.55000000000000004">
      <c r="O3001" s="1703"/>
      <c r="V3001" s="1703"/>
      <c r="X3001" s="1703"/>
    </row>
    <row r="3002" spans="15:24" x14ac:dyDescent="0.55000000000000004">
      <c r="O3002" s="1703"/>
      <c r="V3002" s="1703"/>
      <c r="X3002" s="1703"/>
    </row>
    <row r="3003" spans="15:24" x14ac:dyDescent="0.55000000000000004">
      <c r="O3003" s="1703"/>
      <c r="V3003" s="1703"/>
      <c r="X3003" s="1703"/>
    </row>
    <row r="3004" spans="15:24" x14ac:dyDescent="0.55000000000000004">
      <c r="O3004" s="1703"/>
      <c r="V3004" s="1703"/>
      <c r="X3004" s="1703"/>
    </row>
    <row r="3005" spans="15:24" x14ac:dyDescent="0.55000000000000004">
      <c r="O3005" s="1703"/>
      <c r="V3005" s="1703"/>
      <c r="X3005" s="1703"/>
    </row>
    <row r="3006" spans="15:24" x14ac:dyDescent="0.55000000000000004">
      <c r="O3006" s="1703"/>
      <c r="V3006" s="1703"/>
      <c r="X3006" s="1703"/>
    </row>
    <row r="3007" spans="15:24" x14ac:dyDescent="0.55000000000000004">
      <c r="O3007" s="1703"/>
      <c r="V3007" s="1703"/>
      <c r="X3007" s="1703"/>
    </row>
    <row r="3008" spans="15:24" x14ac:dyDescent="0.55000000000000004">
      <c r="O3008" s="1703"/>
      <c r="V3008" s="1703"/>
      <c r="X3008" s="1703"/>
    </row>
    <row r="3009" spans="15:24" x14ac:dyDescent="0.55000000000000004">
      <c r="O3009" s="1703"/>
      <c r="V3009" s="1703"/>
      <c r="X3009" s="1703"/>
    </row>
    <row r="3010" spans="15:24" x14ac:dyDescent="0.55000000000000004">
      <c r="O3010" s="1703"/>
      <c r="V3010" s="1703"/>
      <c r="X3010" s="1703"/>
    </row>
    <row r="3011" spans="15:24" x14ac:dyDescent="0.55000000000000004">
      <c r="O3011" s="1703"/>
      <c r="V3011" s="1703"/>
      <c r="X3011" s="1703"/>
    </row>
    <row r="3012" spans="15:24" x14ac:dyDescent="0.55000000000000004">
      <c r="O3012" s="1703"/>
      <c r="V3012" s="1703"/>
      <c r="X3012" s="1703"/>
    </row>
    <row r="3013" spans="15:24" x14ac:dyDescent="0.55000000000000004">
      <c r="O3013" s="1703"/>
      <c r="V3013" s="1703"/>
      <c r="X3013" s="1703"/>
    </row>
    <row r="3014" spans="15:24" x14ac:dyDescent="0.55000000000000004">
      <c r="O3014" s="1703"/>
      <c r="V3014" s="1703"/>
      <c r="X3014" s="1703"/>
    </row>
    <row r="3015" spans="15:24" x14ac:dyDescent="0.55000000000000004">
      <c r="O3015" s="1703"/>
      <c r="V3015" s="1703"/>
      <c r="X3015" s="1703"/>
    </row>
    <row r="3016" spans="15:24" x14ac:dyDescent="0.55000000000000004">
      <c r="O3016" s="1703"/>
      <c r="V3016" s="1703"/>
      <c r="X3016" s="1703"/>
    </row>
    <row r="3017" spans="15:24" x14ac:dyDescent="0.55000000000000004">
      <c r="O3017" s="1703"/>
      <c r="V3017" s="1703"/>
      <c r="X3017" s="1703"/>
    </row>
    <row r="3018" spans="15:24" x14ac:dyDescent="0.55000000000000004">
      <c r="O3018" s="1703"/>
      <c r="V3018" s="1703"/>
      <c r="X3018" s="1703"/>
    </row>
    <row r="3019" spans="15:24" x14ac:dyDescent="0.55000000000000004">
      <c r="O3019" s="1703"/>
      <c r="V3019" s="1703"/>
      <c r="X3019" s="1703"/>
    </row>
    <row r="3020" spans="15:24" x14ac:dyDescent="0.55000000000000004">
      <c r="O3020" s="1703"/>
      <c r="V3020" s="1703"/>
      <c r="X3020" s="1703"/>
    </row>
    <row r="3021" spans="15:24" x14ac:dyDescent="0.55000000000000004">
      <c r="O3021" s="1703"/>
      <c r="V3021" s="1703"/>
      <c r="X3021" s="1703"/>
    </row>
    <row r="3022" spans="15:24" x14ac:dyDescent="0.55000000000000004">
      <c r="O3022" s="1703"/>
      <c r="V3022" s="1703"/>
      <c r="X3022" s="1703"/>
    </row>
    <row r="3023" spans="15:24" x14ac:dyDescent="0.55000000000000004">
      <c r="O3023" s="1703"/>
      <c r="V3023" s="1703"/>
      <c r="X3023" s="1703"/>
    </row>
    <row r="3024" spans="15:24" x14ac:dyDescent="0.55000000000000004">
      <c r="O3024" s="1703"/>
      <c r="V3024" s="1703"/>
      <c r="X3024" s="1703"/>
    </row>
    <row r="3025" spans="15:24" x14ac:dyDescent="0.55000000000000004">
      <c r="O3025" s="1703"/>
      <c r="V3025" s="1703"/>
      <c r="X3025" s="1703"/>
    </row>
    <row r="3026" spans="15:24" x14ac:dyDescent="0.55000000000000004">
      <c r="O3026" s="1703"/>
      <c r="V3026" s="1703"/>
      <c r="X3026" s="1703"/>
    </row>
    <row r="3027" spans="15:24" x14ac:dyDescent="0.55000000000000004">
      <c r="O3027" s="1703"/>
      <c r="V3027" s="1703"/>
      <c r="X3027" s="1703"/>
    </row>
    <row r="3028" spans="15:24" x14ac:dyDescent="0.55000000000000004">
      <c r="O3028" s="1703"/>
      <c r="V3028" s="1703"/>
      <c r="X3028" s="1703"/>
    </row>
    <row r="3029" spans="15:24" x14ac:dyDescent="0.55000000000000004">
      <c r="O3029" s="1703"/>
      <c r="V3029" s="1703"/>
      <c r="X3029" s="1703"/>
    </row>
    <row r="3030" spans="15:24" x14ac:dyDescent="0.55000000000000004">
      <c r="O3030" s="1703"/>
      <c r="V3030" s="1703"/>
      <c r="X3030" s="1703"/>
    </row>
    <row r="3031" spans="15:24" x14ac:dyDescent="0.55000000000000004">
      <c r="O3031" s="1703"/>
      <c r="V3031" s="1703"/>
      <c r="X3031" s="1703"/>
    </row>
    <row r="3032" spans="15:24" x14ac:dyDescent="0.55000000000000004">
      <c r="O3032" s="1703"/>
      <c r="V3032" s="1703"/>
      <c r="X3032" s="1703"/>
    </row>
    <row r="3033" spans="15:24" x14ac:dyDescent="0.55000000000000004">
      <c r="O3033" s="1703"/>
      <c r="V3033" s="1703"/>
      <c r="X3033" s="1703"/>
    </row>
    <row r="3034" spans="15:24" x14ac:dyDescent="0.55000000000000004">
      <c r="O3034" s="1703"/>
      <c r="V3034" s="1703"/>
      <c r="X3034" s="1703"/>
    </row>
    <row r="3035" spans="15:24" x14ac:dyDescent="0.55000000000000004">
      <c r="O3035" s="1703"/>
      <c r="V3035" s="1703"/>
      <c r="X3035" s="1703"/>
    </row>
    <row r="3036" spans="15:24" x14ac:dyDescent="0.55000000000000004">
      <c r="O3036" s="1703"/>
      <c r="V3036" s="1703"/>
      <c r="X3036" s="1703"/>
    </row>
    <row r="3037" spans="15:24" x14ac:dyDescent="0.55000000000000004">
      <c r="O3037" s="1703"/>
      <c r="V3037" s="1703"/>
      <c r="X3037" s="1703"/>
    </row>
    <row r="3038" spans="15:24" x14ac:dyDescent="0.55000000000000004">
      <c r="O3038" s="1703"/>
      <c r="V3038" s="1703"/>
      <c r="X3038" s="1703"/>
    </row>
    <row r="3039" spans="15:24" x14ac:dyDescent="0.55000000000000004">
      <c r="O3039" s="1703"/>
      <c r="V3039" s="1703"/>
      <c r="X3039" s="1703"/>
    </row>
    <row r="3040" spans="15:24" x14ac:dyDescent="0.55000000000000004">
      <c r="O3040" s="1703"/>
      <c r="V3040" s="1703"/>
      <c r="X3040" s="1703"/>
    </row>
    <row r="3041" spans="15:24" x14ac:dyDescent="0.55000000000000004">
      <c r="O3041" s="1703"/>
      <c r="V3041" s="1703"/>
      <c r="X3041" s="1703"/>
    </row>
    <row r="3042" spans="15:24" x14ac:dyDescent="0.55000000000000004">
      <c r="O3042" s="1703"/>
      <c r="V3042" s="1703"/>
      <c r="X3042" s="1703"/>
    </row>
    <row r="3043" spans="15:24" x14ac:dyDescent="0.55000000000000004">
      <c r="O3043" s="1703"/>
      <c r="V3043" s="1703"/>
      <c r="X3043" s="1703"/>
    </row>
    <row r="3044" spans="15:24" x14ac:dyDescent="0.55000000000000004">
      <c r="O3044" s="1703"/>
      <c r="V3044" s="1703"/>
      <c r="X3044" s="1703"/>
    </row>
    <row r="3045" spans="15:24" x14ac:dyDescent="0.55000000000000004">
      <c r="O3045" s="1703"/>
      <c r="V3045" s="1703"/>
      <c r="X3045" s="1703"/>
    </row>
    <row r="3046" spans="15:24" x14ac:dyDescent="0.55000000000000004">
      <c r="O3046" s="1703"/>
      <c r="V3046" s="1703"/>
      <c r="X3046" s="1703"/>
    </row>
    <row r="3047" spans="15:24" x14ac:dyDescent="0.55000000000000004">
      <c r="O3047" s="1703"/>
      <c r="V3047" s="1703"/>
      <c r="X3047" s="1703"/>
    </row>
    <row r="3048" spans="15:24" x14ac:dyDescent="0.55000000000000004">
      <c r="O3048" s="1703"/>
      <c r="V3048" s="1703"/>
      <c r="X3048" s="1703"/>
    </row>
    <row r="3049" spans="15:24" x14ac:dyDescent="0.55000000000000004">
      <c r="O3049" s="1703"/>
      <c r="V3049" s="1703"/>
      <c r="X3049" s="1703"/>
    </row>
    <row r="3050" spans="15:24" x14ac:dyDescent="0.55000000000000004">
      <c r="O3050" s="1703"/>
      <c r="V3050" s="1703"/>
      <c r="X3050" s="1703"/>
    </row>
    <row r="3051" spans="15:24" x14ac:dyDescent="0.55000000000000004">
      <c r="O3051" s="1703"/>
      <c r="V3051" s="1703"/>
      <c r="X3051" s="1703"/>
    </row>
    <row r="3052" spans="15:24" x14ac:dyDescent="0.55000000000000004">
      <c r="O3052" s="1703"/>
      <c r="V3052" s="1703"/>
      <c r="X3052" s="1703"/>
    </row>
    <row r="3053" spans="15:24" x14ac:dyDescent="0.55000000000000004">
      <c r="O3053" s="1703"/>
      <c r="V3053" s="1703"/>
      <c r="X3053" s="1703"/>
    </row>
    <row r="3054" spans="15:24" x14ac:dyDescent="0.55000000000000004">
      <c r="O3054" s="1703"/>
      <c r="V3054" s="1703"/>
      <c r="X3054" s="1703"/>
    </row>
    <row r="3055" spans="15:24" x14ac:dyDescent="0.55000000000000004">
      <c r="O3055" s="1703"/>
      <c r="V3055" s="1703"/>
      <c r="X3055" s="1703"/>
    </row>
    <row r="3056" spans="15:24" x14ac:dyDescent="0.55000000000000004">
      <c r="O3056" s="1703"/>
      <c r="V3056" s="1703"/>
      <c r="X3056" s="1703"/>
    </row>
    <row r="3057" spans="15:24" x14ac:dyDescent="0.55000000000000004">
      <c r="O3057" s="1703"/>
      <c r="V3057" s="1703"/>
      <c r="X3057" s="1703"/>
    </row>
    <row r="3058" spans="15:24" x14ac:dyDescent="0.55000000000000004">
      <c r="O3058" s="1703"/>
      <c r="V3058" s="1703"/>
      <c r="X3058" s="1703"/>
    </row>
    <row r="3059" spans="15:24" x14ac:dyDescent="0.55000000000000004">
      <c r="O3059" s="1703"/>
      <c r="V3059" s="1703"/>
      <c r="X3059" s="1703"/>
    </row>
    <row r="3060" spans="15:24" x14ac:dyDescent="0.55000000000000004">
      <c r="O3060" s="1703"/>
      <c r="V3060" s="1703"/>
      <c r="X3060" s="1703"/>
    </row>
    <row r="3061" spans="15:24" x14ac:dyDescent="0.55000000000000004">
      <c r="O3061" s="1703"/>
      <c r="V3061" s="1703"/>
      <c r="X3061" s="1703"/>
    </row>
    <row r="3062" spans="15:24" x14ac:dyDescent="0.55000000000000004">
      <c r="O3062" s="1703"/>
      <c r="V3062" s="1703"/>
      <c r="X3062" s="1703"/>
    </row>
    <row r="3063" spans="15:24" x14ac:dyDescent="0.55000000000000004">
      <c r="O3063" s="1703"/>
      <c r="V3063" s="1703"/>
      <c r="X3063" s="1703"/>
    </row>
    <row r="3064" spans="15:24" x14ac:dyDescent="0.55000000000000004">
      <c r="O3064" s="1703"/>
      <c r="V3064" s="1703"/>
      <c r="X3064" s="1703"/>
    </row>
    <row r="3065" spans="15:24" x14ac:dyDescent="0.55000000000000004">
      <c r="O3065" s="1703"/>
      <c r="V3065" s="1703"/>
      <c r="X3065" s="1703"/>
    </row>
    <row r="3066" spans="15:24" x14ac:dyDescent="0.55000000000000004">
      <c r="O3066" s="1703"/>
      <c r="V3066" s="1703"/>
      <c r="X3066" s="1703"/>
    </row>
    <row r="3067" spans="15:24" x14ac:dyDescent="0.55000000000000004">
      <c r="O3067" s="1703"/>
      <c r="V3067" s="1703"/>
      <c r="X3067" s="1703"/>
    </row>
    <row r="3068" spans="15:24" x14ac:dyDescent="0.55000000000000004">
      <c r="O3068" s="1703"/>
      <c r="V3068" s="1703"/>
      <c r="X3068" s="1703"/>
    </row>
    <row r="3069" spans="15:24" x14ac:dyDescent="0.55000000000000004">
      <c r="O3069" s="1703"/>
      <c r="V3069" s="1703"/>
      <c r="X3069" s="1703"/>
    </row>
    <row r="3070" spans="15:24" x14ac:dyDescent="0.55000000000000004">
      <c r="O3070" s="1703"/>
      <c r="V3070" s="1703"/>
      <c r="X3070" s="1703"/>
    </row>
    <row r="3071" spans="15:24" x14ac:dyDescent="0.55000000000000004">
      <c r="O3071" s="1703"/>
      <c r="V3071" s="1703"/>
      <c r="X3071" s="1703"/>
    </row>
    <row r="3072" spans="15:24" x14ac:dyDescent="0.55000000000000004">
      <c r="O3072" s="1703"/>
      <c r="V3072" s="1703"/>
      <c r="X3072" s="1703"/>
    </row>
    <row r="3073" spans="15:24" x14ac:dyDescent="0.55000000000000004">
      <c r="O3073" s="1703"/>
      <c r="V3073" s="1703"/>
      <c r="X3073" s="1703"/>
    </row>
    <row r="3074" spans="15:24" x14ac:dyDescent="0.55000000000000004">
      <c r="O3074" s="1703"/>
      <c r="V3074" s="1703"/>
      <c r="X3074" s="1703"/>
    </row>
    <row r="3075" spans="15:24" x14ac:dyDescent="0.55000000000000004">
      <c r="O3075" s="1703"/>
      <c r="V3075" s="1703"/>
      <c r="X3075" s="1703"/>
    </row>
    <row r="3076" spans="15:24" x14ac:dyDescent="0.55000000000000004">
      <c r="O3076" s="1703"/>
      <c r="V3076" s="1703"/>
      <c r="X3076" s="1703"/>
    </row>
    <row r="3077" spans="15:24" x14ac:dyDescent="0.55000000000000004">
      <c r="O3077" s="1703"/>
      <c r="V3077" s="1703"/>
      <c r="X3077" s="1703"/>
    </row>
    <row r="3078" spans="15:24" x14ac:dyDescent="0.55000000000000004">
      <c r="O3078" s="1703"/>
      <c r="V3078" s="1703"/>
      <c r="X3078" s="1703"/>
    </row>
    <row r="3079" spans="15:24" x14ac:dyDescent="0.55000000000000004">
      <c r="O3079" s="1703"/>
      <c r="V3079" s="1703"/>
      <c r="X3079" s="1703"/>
    </row>
    <row r="3080" spans="15:24" x14ac:dyDescent="0.55000000000000004">
      <c r="O3080" s="1703"/>
      <c r="V3080" s="1703"/>
      <c r="X3080" s="1703"/>
    </row>
    <row r="3081" spans="15:24" x14ac:dyDescent="0.55000000000000004">
      <c r="O3081" s="1703"/>
      <c r="V3081" s="1703"/>
      <c r="X3081" s="1703"/>
    </row>
    <row r="3082" spans="15:24" x14ac:dyDescent="0.55000000000000004">
      <c r="O3082" s="1703"/>
      <c r="V3082" s="1703"/>
      <c r="X3082" s="1703"/>
    </row>
    <row r="3083" spans="15:24" x14ac:dyDescent="0.55000000000000004">
      <c r="O3083" s="1703"/>
      <c r="V3083" s="1703"/>
      <c r="X3083" s="1703"/>
    </row>
    <row r="3084" spans="15:24" x14ac:dyDescent="0.55000000000000004">
      <c r="O3084" s="1703"/>
      <c r="V3084" s="1703"/>
      <c r="X3084" s="1703"/>
    </row>
    <row r="3085" spans="15:24" x14ac:dyDescent="0.55000000000000004">
      <c r="O3085" s="1703"/>
      <c r="V3085" s="1703"/>
      <c r="X3085" s="1703"/>
    </row>
    <row r="3086" spans="15:24" x14ac:dyDescent="0.55000000000000004">
      <c r="O3086" s="1703"/>
      <c r="V3086" s="1703"/>
      <c r="X3086" s="1703"/>
    </row>
    <row r="3087" spans="15:24" x14ac:dyDescent="0.55000000000000004">
      <c r="O3087" s="1703"/>
      <c r="V3087" s="1703"/>
      <c r="X3087" s="1703"/>
    </row>
    <row r="3088" spans="15:24" x14ac:dyDescent="0.55000000000000004">
      <c r="O3088" s="1703"/>
      <c r="V3088" s="1703"/>
      <c r="X3088" s="1703"/>
    </row>
    <row r="3089" spans="15:24" x14ac:dyDescent="0.55000000000000004">
      <c r="O3089" s="1703"/>
      <c r="V3089" s="1703"/>
      <c r="X3089" s="1703"/>
    </row>
    <row r="3090" spans="15:24" x14ac:dyDescent="0.55000000000000004">
      <c r="O3090" s="1703"/>
      <c r="V3090" s="1703"/>
      <c r="X3090" s="1703"/>
    </row>
    <row r="3091" spans="15:24" x14ac:dyDescent="0.55000000000000004">
      <c r="O3091" s="1703"/>
      <c r="V3091" s="1703"/>
      <c r="X3091" s="1703"/>
    </row>
    <row r="3092" spans="15:24" x14ac:dyDescent="0.55000000000000004">
      <c r="O3092" s="1703"/>
      <c r="V3092" s="1703"/>
      <c r="X3092" s="1703"/>
    </row>
    <row r="3093" spans="15:24" x14ac:dyDescent="0.55000000000000004">
      <c r="O3093" s="1703"/>
      <c r="V3093" s="1703"/>
      <c r="X3093" s="1703"/>
    </row>
    <row r="3094" spans="15:24" x14ac:dyDescent="0.55000000000000004">
      <c r="O3094" s="1703"/>
      <c r="V3094" s="1703"/>
      <c r="X3094" s="1703"/>
    </row>
    <row r="3095" spans="15:24" x14ac:dyDescent="0.55000000000000004">
      <c r="O3095" s="1703"/>
      <c r="V3095" s="1703"/>
      <c r="X3095" s="1703"/>
    </row>
    <row r="3096" spans="15:24" x14ac:dyDescent="0.55000000000000004">
      <c r="O3096" s="1703"/>
      <c r="V3096" s="1703"/>
      <c r="X3096" s="1703"/>
    </row>
    <row r="3097" spans="15:24" x14ac:dyDescent="0.55000000000000004">
      <c r="O3097" s="1703"/>
      <c r="V3097" s="1703"/>
      <c r="X3097" s="1703"/>
    </row>
    <row r="3098" spans="15:24" x14ac:dyDescent="0.55000000000000004">
      <c r="O3098" s="1703"/>
      <c r="V3098" s="1703"/>
      <c r="X3098" s="1703"/>
    </row>
    <row r="3099" spans="15:24" x14ac:dyDescent="0.55000000000000004">
      <c r="O3099" s="1703"/>
      <c r="V3099" s="1703"/>
      <c r="X3099" s="1703"/>
    </row>
    <row r="3100" spans="15:24" x14ac:dyDescent="0.55000000000000004">
      <c r="O3100" s="1703"/>
      <c r="V3100" s="1703"/>
      <c r="X3100" s="1703"/>
    </row>
    <row r="3101" spans="15:24" x14ac:dyDescent="0.55000000000000004">
      <c r="O3101" s="1703"/>
      <c r="V3101" s="1703"/>
      <c r="X3101" s="1703"/>
    </row>
    <row r="3102" spans="15:24" x14ac:dyDescent="0.55000000000000004">
      <c r="O3102" s="1703"/>
      <c r="V3102" s="1703"/>
      <c r="X3102" s="1703"/>
    </row>
    <row r="3103" spans="15:24" x14ac:dyDescent="0.55000000000000004">
      <c r="O3103" s="1703"/>
      <c r="V3103" s="1703"/>
      <c r="X3103" s="1703"/>
    </row>
    <row r="3104" spans="15:24" x14ac:dyDescent="0.55000000000000004">
      <c r="O3104" s="1703"/>
      <c r="V3104" s="1703"/>
      <c r="X3104" s="1703"/>
    </row>
    <row r="3105" spans="15:24" x14ac:dyDescent="0.55000000000000004">
      <c r="O3105" s="1703"/>
      <c r="V3105" s="1703"/>
      <c r="X3105" s="1703"/>
    </row>
    <row r="3106" spans="15:24" x14ac:dyDescent="0.55000000000000004">
      <c r="O3106" s="1703"/>
      <c r="V3106" s="1703"/>
      <c r="X3106" s="1703"/>
    </row>
    <row r="3107" spans="15:24" x14ac:dyDescent="0.55000000000000004">
      <c r="O3107" s="1703"/>
      <c r="V3107" s="1703"/>
      <c r="X3107" s="1703"/>
    </row>
    <row r="3108" spans="15:24" x14ac:dyDescent="0.55000000000000004">
      <c r="O3108" s="1703"/>
      <c r="V3108" s="1703"/>
      <c r="X3108" s="1703"/>
    </row>
    <row r="3109" spans="15:24" x14ac:dyDescent="0.55000000000000004">
      <c r="O3109" s="1703"/>
      <c r="V3109" s="1703"/>
      <c r="X3109" s="1703"/>
    </row>
    <row r="3110" spans="15:24" x14ac:dyDescent="0.55000000000000004">
      <c r="O3110" s="1703"/>
      <c r="V3110" s="1703"/>
      <c r="X3110" s="1703"/>
    </row>
    <row r="3111" spans="15:24" x14ac:dyDescent="0.55000000000000004">
      <c r="O3111" s="1703"/>
      <c r="V3111" s="1703"/>
      <c r="X3111" s="1703"/>
    </row>
    <row r="3112" spans="15:24" x14ac:dyDescent="0.55000000000000004">
      <c r="O3112" s="1703"/>
      <c r="V3112" s="1703"/>
      <c r="X3112" s="1703"/>
    </row>
    <row r="3113" spans="15:24" x14ac:dyDescent="0.55000000000000004">
      <c r="O3113" s="1703"/>
      <c r="V3113" s="1703"/>
      <c r="X3113" s="1703"/>
    </row>
    <row r="3114" spans="15:24" x14ac:dyDescent="0.55000000000000004">
      <c r="O3114" s="1703"/>
      <c r="V3114" s="1703"/>
      <c r="X3114" s="1703"/>
    </row>
    <row r="3115" spans="15:24" x14ac:dyDescent="0.55000000000000004">
      <c r="O3115" s="1703"/>
      <c r="V3115" s="1703"/>
      <c r="X3115" s="1703"/>
    </row>
    <row r="3116" spans="15:24" x14ac:dyDescent="0.55000000000000004">
      <c r="O3116" s="1703"/>
      <c r="V3116" s="1703"/>
      <c r="X3116" s="1703"/>
    </row>
    <row r="3117" spans="15:24" x14ac:dyDescent="0.55000000000000004">
      <c r="O3117" s="1703"/>
      <c r="V3117" s="1703"/>
      <c r="X3117" s="1703"/>
    </row>
    <row r="3118" spans="15:24" x14ac:dyDescent="0.55000000000000004">
      <c r="O3118" s="1703"/>
      <c r="V3118" s="1703"/>
      <c r="X3118" s="1703"/>
    </row>
    <row r="3119" spans="15:24" x14ac:dyDescent="0.55000000000000004">
      <c r="O3119" s="1703"/>
      <c r="V3119" s="1703"/>
      <c r="X3119" s="1703"/>
    </row>
    <row r="3120" spans="15:24" x14ac:dyDescent="0.55000000000000004">
      <c r="O3120" s="1703"/>
      <c r="V3120" s="1703"/>
      <c r="X3120" s="1703"/>
    </row>
    <row r="3121" spans="15:24" x14ac:dyDescent="0.55000000000000004">
      <c r="O3121" s="1703"/>
      <c r="V3121" s="1703"/>
      <c r="X3121" s="1703"/>
    </row>
    <row r="3122" spans="15:24" x14ac:dyDescent="0.55000000000000004">
      <c r="O3122" s="1703"/>
      <c r="V3122" s="1703"/>
      <c r="X3122" s="1703"/>
    </row>
    <row r="3123" spans="15:24" x14ac:dyDescent="0.55000000000000004">
      <c r="O3123" s="1703"/>
      <c r="V3123" s="1703"/>
      <c r="X3123" s="1703"/>
    </row>
    <row r="3124" spans="15:24" x14ac:dyDescent="0.55000000000000004">
      <c r="O3124" s="1703"/>
      <c r="V3124" s="1703"/>
      <c r="X3124" s="1703"/>
    </row>
    <row r="3125" spans="15:24" x14ac:dyDescent="0.55000000000000004">
      <c r="O3125" s="1703"/>
      <c r="V3125" s="1703"/>
      <c r="X3125" s="1703"/>
    </row>
    <row r="3126" spans="15:24" x14ac:dyDescent="0.55000000000000004">
      <c r="O3126" s="1703"/>
      <c r="V3126" s="1703"/>
      <c r="X3126" s="1703"/>
    </row>
    <row r="3127" spans="15:24" x14ac:dyDescent="0.55000000000000004">
      <c r="O3127" s="1703"/>
      <c r="V3127" s="1703"/>
      <c r="X3127" s="1703"/>
    </row>
    <row r="3128" spans="15:24" x14ac:dyDescent="0.55000000000000004">
      <c r="O3128" s="1703"/>
      <c r="V3128" s="1703"/>
      <c r="X3128" s="1703"/>
    </row>
    <row r="3129" spans="15:24" x14ac:dyDescent="0.55000000000000004">
      <c r="O3129" s="1703"/>
      <c r="V3129" s="1703"/>
      <c r="X3129" s="1703"/>
    </row>
    <row r="3130" spans="15:24" x14ac:dyDescent="0.55000000000000004">
      <c r="O3130" s="1703"/>
      <c r="V3130" s="1703"/>
      <c r="X3130" s="1703"/>
    </row>
    <row r="3131" spans="15:24" x14ac:dyDescent="0.55000000000000004">
      <c r="O3131" s="1703"/>
      <c r="V3131" s="1703"/>
      <c r="X3131" s="1703"/>
    </row>
    <row r="3132" spans="15:24" x14ac:dyDescent="0.55000000000000004">
      <c r="O3132" s="1703"/>
      <c r="V3132" s="1703"/>
      <c r="X3132" s="1703"/>
    </row>
    <row r="3133" spans="15:24" x14ac:dyDescent="0.55000000000000004">
      <c r="O3133" s="1703"/>
      <c r="V3133" s="1703"/>
      <c r="X3133" s="1703"/>
    </row>
    <row r="3134" spans="15:24" x14ac:dyDescent="0.55000000000000004">
      <c r="O3134" s="1703"/>
      <c r="V3134" s="1703"/>
      <c r="X3134" s="1703"/>
    </row>
    <row r="3135" spans="15:24" x14ac:dyDescent="0.55000000000000004">
      <c r="O3135" s="1703"/>
      <c r="V3135" s="1703"/>
      <c r="X3135" s="1703"/>
    </row>
    <row r="3136" spans="15:24" x14ac:dyDescent="0.55000000000000004">
      <c r="O3136" s="1703"/>
      <c r="V3136" s="1703"/>
      <c r="X3136" s="1703"/>
    </row>
    <row r="3137" spans="15:24" x14ac:dyDescent="0.55000000000000004">
      <c r="O3137" s="1703"/>
      <c r="V3137" s="1703"/>
      <c r="X3137" s="1703"/>
    </row>
    <row r="3138" spans="15:24" x14ac:dyDescent="0.55000000000000004">
      <c r="O3138" s="1703"/>
      <c r="V3138" s="1703"/>
      <c r="X3138" s="1703"/>
    </row>
    <row r="3139" spans="15:24" x14ac:dyDescent="0.55000000000000004">
      <c r="O3139" s="1703"/>
      <c r="V3139" s="1703"/>
      <c r="X3139" s="1703"/>
    </row>
    <row r="3140" spans="15:24" x14ac:dyDescent="0.55000000000000004">
      <c r="O3140" s="1703"/>
      <c r="V3140" s="1703"/>
      <c r="X3140" s="1703"/>
    </row>
    <row r="3141" spans="15:24" x14ac:dyDescent="0.55000000000000004">
      <c r="O3141" s="1703"/>
      <c r="V3141" s="1703"/>
      <c r="X3141" s="1703"/>
    </row>
    <row r="3142" spans="15:24" x14ac:dyDescent="0.55000000000000004">
      <c r="O3142" s="1703"/>
      <c r="V3142" s="1703"/>
      <c r="X3142" s="1703"/>
    </row>
    <row r="3143" spans="15:24" x14ac:dyDescent="0.55000000000000004">
      <c r="O3143" s="1703"/>
      <c r="V3143" s="1703"/>
      <c r="X3143" s="1703"/>
    </row>
    <row r="3144" spans="15:24" x14ac:dyDescent="0.55000000000000004">
      <c r="O3144" s="1703"/>
      <c r="V3144" s="1703"/>
      <c r="X3144" s="1703"/>
    </row>
    <row r="3145" spans="15:24" x14ac:dyDescent="0.55000000000000004">
      <c r="O3145" s="1703"/>
      <c r="V3145" s="1703"/>
      <c r="X3145" s="1703"/>
    </row>
    <row r="3146" spans="15:24" x14ac:dyDescent="0.55000000000000004">
      <c r="O3146" s="1703"/>
      <c r="V3146" s="1703"/>
      <c r="X3146" s="1703"/>
    </row>
    <row r="3147" spans="15:24" x14ac:dyDescent="0.55000000000000004">
      <c r="O3147" s="1703"/>
      <c r="V3147" s="1703"/>
      <c r="X3147" s="1703"/>
    </row>
    <row r="3148" spans="15:24" x14ac:dyDescent="0.55000000000000004">
      <c r="O3148" s="1703"/>
      <c r="V3148" s="1703"/>
      <c r="X3148" s="1703"/>
    </row>
    <row r="3149" spans="15:24" x14ac:dyDescent="0.55000000000000004">
      <c r="O3149" s="1703"/>
      <c r="V3149" s="1703"/>
      <c r="X3149" s="1703"/>
    </row>
    <row r="3150" spans="15:24" x14ac:dyDescent="0.55000000000000004">
      <c r="O3150" s="1703"/>
      <c r="V3150" s="1703"/>
      <c r="X3150" s="1703"/>
    </row>
    <row r="3151" spans="15:24" x14ac:dyDescent="0.55000000000000004">
      <c r="O3151" s="1703"/>
      <c r="V3151" s="1703"/>
      <c r="X3151" s="1703"/>
    </row>
    <row r="3152" spans="15:24" x14ac:dyDescent="0.55000000000000004">
      <c r="O3152" s="1703"/>
      <c r="V3152" s="1703"/>
      <c r="X3152" s="1703"/>
    </row>
    <row r="3153" spans="15:24" x14ac:dyDescent="0.55000000000000004">
      <c r="O3153" s="1703"/>
      <c r="V3153" s="1703"/>
      <c r="X3153" s="1703"/>
    </row>
    <row r="3154" spans="15:24" x14ac:dyDescent="0.55000000000000004">
      <c r="O3154" s="1703"/>
      <c r="V3154" s="1703"/>
      <c r="X3154" s="1703"/>
    </row>
    <row r="3155" spans="15:24" x14ac:dyDescent="0.55000000000000004">
      <c r="O3155" s="1703"/>
      <c r="V3155" s="1703"/>
      <c r="X3155" s="1703"/>
    </row>
    <row r="3156" spans="15:24" x14ac:dyDescent="0.55000000000000004">
      <c r="O3156" s="1703"/>
      <c r="V3156" s="1703"/>
      <c r="X3156" s="1703"/>
    </row>
    <row r="3157" spans="15:24" x14ac:dyDescent="0.55000000000000004">
      <c r="O3157" s="1703"/>
      <c r="V3157" s="1703"/>
      <c r="X3157" s="1703"/>
    </row>
    <row r="3158" spans="15:24" x14ac:dyDescent="0.55000000000000004">
      <c r="O3158" s="1703"/>
      <c r="V3158" s="1703"/>
      <c r="X3158" s="1703"/>
    </row>
    <row r="3159" spans="15:24" x14ac:dyDescent="0.55000000000000004">
      <c r="O3159" s="1703"/>
      <c r="V3159" s="1703"/>
      <c r="X3159" s="1703"/>
    </row>
    <row r="3160" spans="15:24" x14ac:dyDescent="0.55000000000000004">
      <c r="O3160" s="1703"/>
      <c r="V3160" s="1703"/>
      <c r="X3160" s="1703"/>
    </row>
    <row r="3161" spans="15:24" x14ac:dyDescent="0.55000000000000004">
      <c r="O3161" s="1703"/>
      <c r="V3161" s="1703"/>
      <c r="X3161" s="1703"/>
    </row>
    <row r="3162" spans="15:24" x14ac:dyDescent="0.55000000000000004">
      <c r="O3162" s="1703"/>
      <c r="V3162" s="1703"/>
      <c r="X3162" s="1703"/>
    </row>
    <row r="3163" spans="15:24" x14ac:dyDescent="0.55000000000000004">
      <c r="O3163" s="1703"/>
      <c r="V3163" s="1703"/>
      <c r="X3163" s="1703"/>
    </row>
    <row r="3164" spans="15:24" x14ac:dyDescent="0.55000000000000004">
      <c r="O3164" s="1703"/>
      <c r="V3164" s="1703"/>
      <c r="X3164" s="1703"/>
    </row>
    <row r="3165" spans="15:24" x14ac:dyDescent="0.55000000000000004">
      <c r="O3165" s="1703"/>
      <c r="V3165" s="1703"/>
      <c r="X3165" s="1703"/>
    </row>
    <row r="3166" spans="15:24" x14ac:dyDescent="0.55000000000000004">
      <c r="O3166" s="1703"/>
      <c r="V3166" s="1703"/>
      <c r="X3166" s="1703"/>
    </row>
    <row r="3167" spans="15:24" x14ac:dyDescent="0.55000000000000004">
      <c r="O3167" s="1703"/>
      <c r="V3167" s="1703"/>
      <c r="X3167" s="1703"/>
    </row>
    <row r="3168" spans="15:24" x14ac:dyDescent="0.55000000000000004">
      <c r="O3168" s="1703"/>
      <c r="V3168" s="1703"/>
      <c r="X3168" s="1703"/>
    </row>
    <row r="3169" spans="15:24" x14ac:dyDescent="0.55000000000000004">
      <c r="O3169" s="1703"/>
      <c r="V3169" s="1703"/>
      <c r="X3169" s="1703"/>
    </row>
    <row r="3170" spans="15:24" x14ac:dyDescent="0.55000000000000004">
      <c r="O3170" s="1703"/>
      <c r="V3170" s="1703"/>
      <c r="X3170" s="1703"/>
    </row>
    <row r="3171" spans="15:24" x14ac:dyDescent="0.55000000000000004">
      <c r="O3171" s="1703"/>
      <c r="V3171" s="1703"/>
      <c r="X3171" s="1703"/>
    </row>
    <row r="3172" spans="15:24" x14ac:dyDescent="0.55000000000000004">
      <c r="O3172" s="1703"/>
      <c r="V3172" s="1703"/>
      <c r="X3172" s="1703"/>
    </row>
    <row r="3173" spans="15:24" x14ac:dyDescent="0.55000000000000004">
      <c r="O3173" s="1703"/>
      <c r="V3173" s="1703"/>
      <c r="X3173" s="1703"/>
    </row>
    <row r="3174" spans="15:24" x14ac:dyDescent="0.55000000000000004">
      <c r="O3174" s="1703"/>
      <c r="V3174" s="1703"/>
      <c r="X3174" s="1703"/>
    </row>
    <row r="3175" spans="15:24" x14ac:dyDescent="0.55000000000000004">
      <c r="O3175" s="1703"/>
      <c r="V3175" s="1703"/>
      <c r="X3175" s="1703"/>
    </row>
    <row r="3176" spans="15:24" x14ac:dyDescent="0.55000000000000004">
      <c r="O3176" s="1703"/>
      <c r="V3176" s="1703"/>
      <c r="X3176" s="1703"/>
    </row>
    <row r="3177" spans="15:24" x14ac:dyDescent="0.55000000000000004">
      <c r="O3177" s="1703"/>
      <c r="V3177" s="1703"/>
      <c r="X3177" s="1703"/>
    </row>
    <row r="3178" spans="15:24" x14ac:dyDescent="0.55000000000000004">
      <c r="O3178" s="1703"/>
      <c r="V3178" s="1703"/>
      <c r="X3178" s="1703"/>
    </row>
    <row r="3179" spans="15:24" x14ac:dyDescent="0.55000000000000004">
      <c r="O3179" s="1703"/>
      <c r="V3179" s="1703"/>
      <c r="X3179" s="1703"/>
    </row>
    <row r="3180" spans="15:24" x14ac:dyDescent="0.55000000000000004">
      <c r="O3180" s="1703"/>
      <c r="V3180" s="1703"/>
      <c r="X3180" s="1703"/>
    </row>
    <row r="3181" spans="15:24" x14ac:dyDescent="0.55000000000000004">
      <c r="O3181" s="1703"/>
      <c r="V3181" s="1703"/>
      <c r="X3181" s="1703"/>
    </row>
    <row r="3182" spans="15:24" x14ac:dyDescent="0.55000000000000004">
      <c r="O3182" s="1703"/>
      <c r="V3182" s="1703"/>
      <c r="X3182" s="1703"/>
    </row>
    <row r="3183" spans="15:24" x14ac:dyDescent="0.55000000000000004">
      <c r="O3183" s="1703"/>
      <c r="V3183" s="1703"/>
      <c r="X3183" s="1703"/>
    </row>
    <row r="3184" spans="15:24" x14ac:dyDescent="0.55000000000000004">
      <c r="O3184" s="1703"/>
      <c r="V3184" s="1703"/>
      <c r="X3184" s="1703"/>
    </row>
    <row r="3185" spans="15:24" x14ac:dyDescent="0.55000000000000004">
      <c r="O3185" s="1703"/>
      <c r="V3185" s="1703"/>
      <c r="X3185" s="1703"/>
    </row>
    <row r="3186" spans="15:24" x14ac:dyDescent="0.55000000000000004">
      <c r="O3186" s="1703"/>
      <c r="V3186" s="1703"/>
      <c r="X3186" s="1703"/>
    </row>
    <row r="3187" spans="15:24" x14ac:dyDescent="0.55000000000000004">
      <c r="O3187" s="1703"/>
      <c r="V3187" s="1703"/>
      <c r="X3187" s="1703"/>
    </row>
    <row r="3188" spans="15:24" x14ac:dyDescent="0.55000000000000004">
      <c r="O3188" s="1703"/>
      <c r="V3188" s="1703"/>
      <c r="X3188" s="1703"/>
    </row>
    <row r="3189" spans="15:24" x14ac:dyDescent="0.55000000000000004">
      <c r="O3189" s="1703"/>
      <c r="V3189" s="1703"/>
      <c r="X3189" s="1703"/>
    </row>
    <row r="3190" spans="15:24" x14ac:dyDescent="0.55000000000000004">
      <c r="O3190" s="1703"/>
      <c r="V3190" s="1703"/>
      <c r="X3190" s="1703"/>
    </row>
    <row r="3191" spans="15:24" x14ac:dyDescent="0.55000000000000004">
      <c r="O3191" s="1703"/>
      <c r="V3191" s="1703"/>
      <c r="X3191" s="1703"/>
    </row>
    <row r="3192" spans="15:24" x14ac:dyDescent="0.55000000000000004">
      <c r="O3192" s="1703"/>
      <c r="V3192" s="1703"/>
      <c r="X3192" s="1703"/>
    </row>
    <row r="3193" spans="15:24" x14ac:dyDescent="0.55000000000000004">
      <c r="O3193" s="1703"/>
      <c r="V3193" s="1703"/>
      <c r="X3193" s="1703"/>
    </row>
    <row r="3194" spans="15:24" x14ac:dyDescent="0.55000000000000004">
      <c r="O3194" s="1703"/>
      <c r="V3194" s="1703"/>
      <c r="X3194" s="1703"/>
    </row>
    <row r="3195" spans="15:24" x14ac:dyDescent="0.55000000000000004">
      <c r="O3195" s="1703"/>
      <c r="V3195" s="1703"/>
      <c r="X3195" s="1703"/>
    </row>
    <row r="3196" spans="15:24" x14ac:dyDescent="0.55000000000000004">
      <c r="O3196" s="1703"/>
      <c r="V3196" s="1703"/>
      <c r="X3196" s="1703"/>
    </row>
    <row r="3197" spans="15:24" x14ac:dyDescent="0.55000000000000004">
      <c r="O3197" s="1703"/>
      <c r="V3197" s="1703"/>
      <c r="X3197" s="1703"/>
    </row>
    <row r="3198" spans="15:24" x14ac:dyDescent="0.55000000000000004">
      <c r="O3198" s="1703"/>
      <c r="V3198" s="1703"/>
      <c r="X3198" s="1703"/>
    </row>
    <row r="3199" spans="15:24" x14ac:dyDescent="0.55000000000000004">
      <c r="O3199" s="1703"/>
      <c r="V3199" s="1703"/>
      <c r="X3199" s="1703"/>
    </row>
    <row r="3200" spans="15:24" x14ac:dyDescent="0.55000000000000004">
      <c r="O3200" s="1703"/>
      <c r="V3200" s="1703"/>
      <c r="X3200" s="1703"/>
    </row>
    <row r="3201" spans="15:24" x14ac:dyDescent="0.55000000000000004">
      <c r="O3201" s="1703"/>
      <c r="V3201" s="1703"/>
      <c r="X3201" s="1703"/>
    </row>
    <row r="3202" spans="15:24" x14ac:dyDescent="0.55000000000000004">
      <c r="O3202" s="1703"/>
      <c r="V3202" s="1703"/>
      <c r="X3202" s="1703"/>
    </row>
    <row r="3203" spans="15:24" x14ac:dyDescent="0.55000000000000004">
      <c r="O3203" s="1703"/>
      <c r="V3203" s="1703"/>
      <c r="X3203" s="1703"/>
    </row>
    <row r="3204" spans="15:24" x14ac:dyDescent="0.55000000000000004">
      <c r="O3204" s="1703"/>
      <c r="V3204" s="1703"/>
      <c r="X3204" s="1703"/>
    </row>
    <row r="3205" spans="15:24" x14ac:dyDescent="0.55000000000000004">
      <c r="O3205" s="1703"/>
      <c r="V3205" s="1703"/>
      <c r="X3205" s="1703"/>
    </row>
    <row r="3206" spans="15:24" x14ac:dyDescent="0.55000000000000004">
      <c r="O3206" s="1703"/>
      <c r="V3206" s="1703"/>
      <c r="X3206" s="1703"/>
    </row>
    <row r="3207" spans="15:24" x14ac:dyDescent="0.55000000000000004">
      <c r="O3207" s="1703"/>
      <c r="V3207" s="1703"/>
      <c r="X3207" s="1703"/>
    </row>
    <row r="3208" spans="15:24" x14ac:dyDescent="0.55000000000000004">
      <c r="O3208" s="1703"/>
      <c r="V3208" s="1703"/>
      <c r="X3208" s="1703"/>
    </row>
    <row r="3209" spans="15:24" x14ac:dyDescent="0.55000000000000004">
      <c r="O3209" s="1703"/>
      <c r="V3209" s="1703"/>
      <c r="X3209" s="1703"/>
    </row>
    <row r="3210" spans="15:24" x14ac:dyDescent="0.55000000000000004">
      <c r="O3210" s="1703"/>
      <c r="V3210" s="1703"/>
      <c r="X3210" s="1703"/>
    </row>
    <row r="3211" spans="15:24" x14ac:dyDescent="0.55000000000000004">
      <c r="O3211" s="1703"/>
      <c r="V3211" s="1703"/>
      <c r="X3211" s="1703"/>
    </row>
    <row r="3212" spans="15:24" x14ac:dyDescent="0.55000000000000004">
      <c r="O3212" s="1703"/>
      <c r="V3212" s="1703"/>
      <c r="X3212" s="1703"/>
    </row>
    <row r="3213" spans="15:24" x14ac:dyDescent="0.55000000000000004">
      <c r="O3213" s="1703"/>
      <c r="V3213" s="1703"/>
      <c r="X3213" s="1703"/>
    </row>
    <row r="3214" spans="15:24" x14ac:dyDescent="0.55000000000000004">
      <c r="O3214" s="1703"/>
      <c r="V3214" s="1703"/>
      <c r="X3214" s="1703"/>
    </row>
    <row r="3215" spans="15:24" x14ac:dyDescent="0.55000000000000004">
      <c r="O3215" s="1703"/>
      <c r="V3215" s="1703"/>
      <c r="X3215" s="1703"/>
    </row>
    <row r="3216" spans="15:24" x14ac:dyDescent="0.55000000000000004">
      <c r="O3216" s="1703"/>
      <c r="V3216" s="1703"/>
      <c r="X3216" s="1703"/>
    </row>
    <row r="3217" spans="15:24" x14ac:dyDescent="0.55000000000000004">
      <c r="O3217" s="1703"/>
      <c r="V3217" s="1703"/>
      <c r="X3217" s="1703"/>
    </row>
    <row r="3218" spans="15:24" x14ac:dyDescent="0.55000000000000004">
      <c r="O3218" s="1703"/>
      <c r="V3218" s="1703"/>
      <c r="X3218" s="1703"/>
    </row>
    <row r="3219" spans="15:24" x14ac:dyDescent="0.55000000000000004">
      <c r="O3219" s="1703"/>
      <c r="V3219" s="1703"/>
      <c r="X3219" s="1703"/>
    </row>
    <row r="3220" spans="15:24" x14ac:dyDescent="0.55000000000000004">
      <c r="O3220" s="1703"/>
      <c r="V3220" s="1703"/>
      <c r="X3220" s="1703"/>
    </row>
    <row r="3221" spans="15:24" x14ac:dyDescent="0.55000000000000004">
      <c r="O3221" s="1703"/>
      <c r="V3221" s="1703"/>
      <c r="X3221" s="1703"/>
    </row>
    <row r="3222" spans="15:24" x14ac:dyDescent="0.55000000000000004">
      <c r="O3222" s="1703"/>
      <c r="V3222" s="1703"/>
      <c r="X3222" s="1703"/>
    </row>
    <row r="3223" spans="15:24" x14ac:dyDescent="0.55000000000000004">
      <c r="O3223" s="1703"/>
      <c r="V3223" s="1703"/>
      <c r="X3223" s="1703"/>
    </row>
    <row r="3224" spans="15:24" x14ac:dyDescent="0.55000000000000004">
      <c r="O3224" s="1703"/>
      <c r="V3224" s="1703"/>
      <c r="X3224" s="1703"/>
    </row>
    <row r="3225" spans="15:24" x14ac:dyDescent="0.55000000000000004">
      <c r="O3225" s="1703"/>
      <c r="V3225" s="1703"/>
      <c r="X3225" s="1703"/>
    </row>
    <row r="3226" spans="15:24" x14ac:dyDescent="0.55000000000000004">
      <c r="O3226" s="1703"/>
      <c r="V3226" s="1703"/>
      <c r="X3226" s="1703"/>
    </row>
    <row r="3227" spans="15:24" x14ac:dyDescent="0.55000000000000004">
      <c r="O3227" s="1703"/>
      <c r="V3227" s="1703"/>
      <c r="X3227" s="1703"/>
    </row>
    <row r="3228" spans="15:24" x14ac:dyDescent="0.55000000000000004">
      <c r="O3228" s="1703"/>
      <c r="V3228" s="1703"/>
      <c r="X3228" s="1703"/>
    </row>
    <row r="3229" spans="15:24" x14ac:dyDescent="0.55000000000000004">
      <c r="O3229" s="1703"/>
      <c r="V3229" s="1703"/>
      <c r="X3229" s="1703"/>
    </row>
    <row r="3230" spans="15:24" x14ac:dyDescent="0.55000000000000004">
      <c r="O3230" s="1703"/>
      <c r="V3230" s="1703"/>
      <c r="X3230" s="1703"/>
    </row>
    <row r="3231" spans="15:24" x14ac:dyDescent="0.55000000000000004">
      <c r="O3231" s="1703"/>
      <c r="V3231" s="1703"/>
      <c r="X3231" s="1703"/>
    </row>
    <row r="3232" spans="15:24" x14ac:dyDescent="0.55000000000000004">
      <c r="O3232" s="1703"/>
      <c r="V3232" s="1703"/>
      <c r="X3232" s="1703"/>
    </row>
    <row r="3233" spans="15:24" x14ac:dyDescent="0.55000000000000004">
      <c r="O3233" s="1703"/>
      <c r="V3233" s="1703"/>
      <c r="X3233" s="1703"/>
    </row>
    <row r="3234" spans="15:24" x14ac:dyDescent="0.55000000000000004">
      <c r="O3234" s="1703"/>
      <c r="V3234" s="1703"/>
      <c r="X3234" s="1703"/>
    </row>
    <row r="3235" spans="15:24" x14ac:dyDescent="0.55000000000000004">
      <c r="O3235" s="1703"/>
      <c r="V3235" s="1703"/>
      <c r="X3235" s="1703"/>
    </row>
    <row r="3236" spans="15:24" x14ac:dyDescent="0.55000000000000004">
      <c r="O3236" s="1703"/>
      <c r="V3236" s="1703"/>
      <c r="X3236" s="1703"/>
    </row>
    <row r="3237" spans="15:24" x14ac:dyDescent="0.55000000000000004">
      <c r="O3237" s="1703"/>
      <c r="V3237" s="1703"/>
      <c r="X3237" s="1703"/>
    </row>
    <row r="3238" spans="15:24" x14ac:dyDescent="0.55000000000000004">
      <c r="O3238" s="1703"/>
      <c r="V3238" s="1703"/>
      <c r="X3238" s="1703"/>
    </row>
    <row r="3239" spans="15:24" x14ac:dyDescent="0.55000000000000004">
      <c r="O3239" s="1703"/>
      <c r="V3239" s="1703"/>
      <c r="X3239" s="1703"/>
    </row>
    <row r="3240" spans="15:24" x14ac:dyDescent="0.55000000000000004">
      <c r="O3240" s="1703"/>
      <c r="V3240" s="1703"/>
      <c r="X3240" s="1703"/>
    </row>
    <row r="3241" spans="15:24" x14ac:dyDescent="0.55000000000000004">
      <c r="O3241" s="1703"/>
      <c r="V3241" s="1703"/>
      <c r="X3241" s="1703"/>
    </row>
    <row r="3242" spans="15:24" x14ac:dyDescent="0.55000000000000004">
      <c r="O3242" s="1703"/>
      <c r="V3242" s="1703"/>
      <c r="X3242" s="1703"/>
    </row>
    <row r="3243" spans="15:24" x14ac:dyDescent="0.55000000000000004">
      <c r="O3243" s="1703"/>
      <c r="V3243" s="1703"/>
      <c r="X3243" s="1703"/>
    </row>
    <row r="3244" spans="15:24" x14ac:dyDescent="0.55000000000000004">
      <c r="O3244" s="1703"/>
      <c r="V3244" s="1703"/>
      <c r="X3244" s="1703"/>
    </row>
    <row r="3245" spans="15:24" x14ac:dyDescent="0.55000000000000004">
      <c r="O3245" s="1703"/>
      <c r="V3245" s="1703"/>
      <c r="X3245" s="1703"/>
    </row>
    <row r="3246" spans="15:24" x14ac:dyDescent="0.55000000000000004">
      <c r="O3246" s="1703"/>
      <c r="V3246" s="1703"/>
      <c r="X3246" s="1703"/>
    </row>
    <row r="3247" spans="15:24" x14ac:dyDescent="0.55000000000000004">
      <c r="O3247" s="1703"/>
      <c r="V3247" s="1703"/>
      <c r="X3247" s="1703"/>
    </row>
    <row r="3248" spans="15:24" x14ac:dyDescent="0.55000000000000004">
      <c r="O3248" s="1703"/>
      <c r="V3248" s="1703"/>
      <c r="X3248" s="1703"/>
    </row>
    <row r="3249" spans="15:24" x14ac:dyDescent="0.55000000000000004">
      <c r="O3249" s="1703"/>
      <c r="V3249" s="1703"/>
      <c r="X3249" s="1703"/>
    </row>
    <row r="3250" spans="15:24" x14ac:dyDescent="0.55000000000000004">
      <c r="O3250" s="1703"/>
      <c r="V3250" s="1703"/>
      <c r="X3250" s="1703"/>
    </row>
    <row r="3251" spans="15:24" x14ac:dyDescent="0.55000000000000004">
      <c r="O3251" s="1703"/>
      <c r="V3251" s="1703"/>
      <c r="X3251" s="1703"/>
    </row>
    <row r="3252" spans="15:24" x14ac:dyDescent="0.55000000000000004">
      <c r="O3252" s="1703"/>
      <c r="V3252" s="1703"/>
      <c r="X3252" s="1703"/>
    </row>
    <row r="3253" spans="15:24" x14ac:dyDescent="0.55000000000000004">
      <c r="O3253" s="1703"/>
      <c r="V3253" s="1703"/>
      <c r="X3253" s="1703"/>
    </row>
    <row r="3254" spans="15:24" x14ac:dyDescent="0.55000000000000004">
      <c r="O3254" s="1703"/>
      <c r="V3254" s="1703"/>
      <c r="X3254" s="1703"/>
    </row>
    <row r="3255" spans="15:24" x14ac:dyDescent="0.55000000000000004">
      <c r="O3255" s="1703"/>
      <c r="V3255" s="1703"/>
      <c r="X3255" s="1703"/>
    </row>
    <row r="3256" spans="15:24" x14ac:dyDescent="0.55000000000000004">
      <c r="O3256" s="1703"/>
      <c r="V3256" s="1703"/>
      <c r="X3256" s="1703"/>
    </row>
    <row r="3257" spans="15:24" x14ac:dyDescent="0.55000000000000004">
      <c r="O3257" s="1703"/>
      <c r="V3257" s="1703"/>
      <c r="X3257" s="1703"/>
    </row>
    <row r="3258" spans="15:24" x14ac:dyDescent="0.55000000000000004">
      <c r="O3258" s="1703"/>
      <c r="V3258" s="1703"/>
      <c r="X3258" s="1703"/>
    </row>
    <row r="3259" spans="15:24" x14ac:dyDescent="0.55000000000000004">
      <c r="O3259" s="1703"/>
      <c r="V3259" s="1703"/>
      <c r="X3259" s="1703"/>
    </row>
    <row r="3260" spans="15:24" x14ac:dyDescent="0.55000000000000004">
      <c r="O3260" s="1703"/>
      <c r="V3260" s="1703"/>
      <c r="X3260" s="1703"/>
    </row>
    <row r="3261" spans="15:24" x14ac:dyDescent="0.55000000000000004">
      <c r="O3261" s="1703"/>
      <c r="V3261" s="1703"/>
      <c r="X3261" s="1703"/>
    </row>
    <row r="3262" spans="15:24" x14ac:dyDescent="0.55000000000000004">
      <c r="O3262" s="1703"/>
      <c r="V3262" s="1703"/>
      <c r="X3262" s="1703"/>
    </row>
    <row r="3263" spans="15:24" x14ac:dyDescent="0.55000000000000004">
      <c r="O3263" s="1703"/>
      <c r="V3263" s="1703"/>
      <c r="X3263" s="1703"/>
    </row>
    <row r="3264" spans="15:24" x14ac:dyDescent="0.55000000000000004">
      <c r="O3264" s="1703"/>
      <c r="V3264" s="1703"/>
      <c r="X3264" s="1703"/>
    </row>
    <row r="3265" spans="15:24" x14ac:dyDescent="0.55000000000000004">
      <c r="O3265" s="1703"/>
      <c r="V3265" s="1703"/>
      <c r="X3265" s="1703"/>
    </row>
    <row r="3266" spans="15:24" x14ac:dyDescent="0.55000000000000004">
      <c r="O3266" s="1703"/>
      <c r="V3266" s="1703"/>
      <c r="X3266" s="1703"/>
    </row>
    <row r="3267" spans="15:24" x14ac:dyDescent="0.55000000000000004">
      <c r="O3267" s="1703"/>
      <c r="V3267" s="1703"/>
      <c r="X3267" s="1703"/>
    </row>
    <row r="3268" spans="15:24" x14ac:dyDescent="0.55000000000000004">
      <c r="O3268" s="1703"/>
      <c r="V3268" s="1703"/>
      <c r="X3268" s="1703"/>
    </row>
    <row r="3269" spans="15:24" x14ac:dyDescent="0.55000000000000004">
      <c r="O3269" s="1703"/>
      <c r="V3269" s="1703"/>
      <c r="X3269" s="1703"/>
    </row>
    <row r="3270" spans="15:24" x14ac:dyDescent="0.55000000000000004">
      <c r="O3270" s="1703"/>
      <c r="V3270" s="1703"/>
      <c r="X3270" s="1703"/>
    </row>
    <row r="3271" spans="15:24" x14ac:dyDescent="0.55000000000000004">
      <c r="O3271" s="1703"/>
      <c r="V3271" s="1703"/>
      <c r="X3271" s="1703"/>
    </row>
    <row r="3272" spans="15:24" x14ac:dyDescent="0.55000000000000004">
      <c r="O3272" s="1703"/>
      <c r="V3272" s="1703"/>
      <c r="X3272" s="1703"/>
    </row>
    <row r="3273" spans="15:24" x14ac:dyDescent="0.55000000000000004">
      <c r="O3273" s="1703"/>
      <c r="V3273" s="1703"/>
      <c r="X3273" s="1703"/>
    </row>
    <row r="3274" spans="15:24" x14ac:dyDescent="0.55000000000000004">
      <c r="O3274" s="1703"/>
      <c r="V3274" s="1703"/>
      <c r="X3274" s="1703"/>
    </row>
    <row r="3275" spans="15:24" x14ac:dyDescent="0.55000000000000004">
      <c r="O3275" s="1703"/>
      <c r="V3275" s="1703"/>
      <c r="X3275" s="1703"/>
    </row>
    <row r="3276" spans="15:24" x14ac:dyDescent="0.55000000000000004">
      <c r="O3276" s="1703"/>
      <c r="V3276" s="1703"/>
      <c r="X3276" s="1703"/>
    </row>
    <row r="3277" spans="15:24" x14ac:dyDescent="0.55000000000000004">
      <c r="O3277" s="1703"/>
      <c r="V3277" s="1703"/>
      <c r="X3277" s="1703"/>
    </row>
    <row r="3278" spans="15:24" x14ac:dyDescent="0.55000000000000004">
      <c r="O3278" s="1703"/>
      <c r="V3278" s="1703"/>
      <c r="X3278" s="1703"/>
    </row>
    <row r="3279" spans="15:24" x14ac:dyDescent="0.55000000000000004">
      <c r="O3279" s="1703"/>
      <c r="V3279" s="1703"/>
      <c r="X3279" s="1703"/>
    </row>
    <row r="3280" spans="15:24" x14ac:dyDescent="0.55000000000000004">
      <c r="O3280" s="1703"/>
      <c r="V3280" s="1703"/>
      <c r="X3280" s="1703"/>
    </row>
    <row r="3281" spans="15:24" x14ac:dyDescent="0.55000000000000004">
      <c r="O3281" s="1703"/>
      <c r="V3281" s="1703"/>
      <c r="X3281" s="1703"/>
    </row>
    <row r="3282" spans="15:24" x14ac:dyDescent="0.55000000000000004">
      <c r="O3282" s="1703"/>
      <c r="V3282" s="1703"/>
      <c r="X3282" s="1703"/>
    </row>
    <row r="3283" spans="15:24" x14ac:dyDescent="0.55000000000000004">
      <c r="O3283" s="1703"/>
      <c r="V3283" s="1703"/>
      <c r="X3283" s="1703"/>
    </row>
    <row r="3284" spans="15:24" x14ac:dyDescent="0.55000000000000004">
      <c r="O3284" s="1703"/>
      <c r="V3284" s="1703"/>
      <c r="X3284" s="1703"/>
    </row>
    <row r="3285" spans="15:24" x14ac:dyDescent="0.55000000000000004">
      <c r="O3285" s="1703"/>
      <c r="V3285" s="1703"/>
      <c r="X3285" s="1703"/>
    </row>
    <row r="3286" spans="15:24" x14ac:dyDescent="0.55000000000000004">
      <c r="O3286" s="1703"/>
      <c r="V3286" s="1703"/>
      <c r="X3286" s="1703"/>
    </row>
    <row r="3287" spans="15:24" x14ac:dyDescent="0.55000000000000004">
      <c r="O3287" s="1703"/>
      <c r="V3287" s="1703"/>
      <c r="X3287" s="1703"/>
    </row>
    <row r="3288" spans="15:24" x14ac:dyDescent="0.55000000000000004">
      <c r="O3288" s="1703"/>
      <c r="V3288" s="1703"/>
      <c r="X3288" s="1703"/>
    </row>
    <row r="3289" spans="15:24" x14ac:dyDescent="0.55000000000000004">
      <c r="O3289" s="1703"/>
      <c r="V3289" s="1703"/>
      <c r="X3289" s="1703"/>
    </row>
    <row r="3290" spans="15:24" x14ac:dyDescent="0.55000000000000004">
      <c r="O3290" s="1703"/>
      <c r="V3290" s="1703"/>
      <c r="X3290" s="1703"/>
    </row>
    <row r="3291" spans="15:24" x14ac:dyDescent="0.55000000000000004">
      <c r="O3291" s="1703"/>
      <c r="V3291" s="1703"/>
      <c r="X3291" s="1703"/>
    </row>
    <row r="3292" spans="15:24" x14ac:dyDescent="0.55000000000000004">
      <c r="O3292" s="1703"/>
      <c r="V3292" s="1703"/>
      <c r="X3292" s="1703"/>
    </row>
    <row r="3293" spans="15:24" x14ac:dyDescent="0.55000000000000004">
      <c r="O3293" s="1703"/>
      <c r="V3293" s="1703"/>
      <c r="X3293" s="1703"/>
    </row>
    <row r="3294" spans="15:24" x14ac:dyDescent="0.55000000000000004">
      <c r="O3294" s="1703"/>
      <c r="V3294" s="1703"/>
      <c r="X3294" s="1703"/>
    </row>
    <row r="3295" spans="15:24" x14ac:dyDescent="0.55000000000000004">
      <c r="O3295" s="1703"/>
      <c r="V3295" s="1703"/>
      <c r="X3295" s="1703"/>
    </row>
    <row r="3296" spans="15:24" x14ac:dyDescent="0.55000000000000004">
      <c r="O3296" s="1703"/>
      <c r="V3296" s="1703"/>
      <c r="X3296" s="1703"/>
    </row>
    <row r="3297" spans="15:24" x14ac:dyDescent="0.55000000000000004">
      <c r="O3297" s="1703"/>
      <c r="V3297" s="1703"/>
      <c r="X3297" s="1703"/>
    </row>
    <row r="3298" spans="15:24" x14ac:dyDescent="0.55000000000000004">
      <c r="O3298" s="1703"/>
      <c r="V3298" s="1703"/>
      <c r="X3298" s="1703"/>
    </row>
    <row r="3299" spans="15:24" x14ac:dyDescent="0.55000000000000004">
      <c r="O3299" s="1703"/>
      <c r="V3299" s="1703"/>
      <c r="X3299" s="1703"/>
    </row>
    <row r="3300" spans="15:24" x14ac:dyDescent="0.55000000000000004">
      <c r="O3300" s="1703"/>
      <c r="V3300" s="1703"/>
      <c r="X3300" s="1703"/>
    </row>
    <row r="3301" spans="15:24" x14ac:dyDescent="0.55000000000000004">
      <c r="O3301" s="1703"/>
      <c r="V3301" s="1703"/>
      <c r="X3301" s="1703"/>
    </row>
    <row r="3302" spans="15:24" x14ac:dyDescent="0.55000000000000004">
      <c r="O3302" s="1703"/>
      <c r="V3302" s="1703"/>
      <c r="X3302" s="1703"/>
    </row>
    <row r="3303" spans="15:24" x14ac:dyDescent="0.55000000000000004">
      <c r="O3303" s="1703"/>
      <c r="V3303" s="1703"/>
      <c r="X3303" s="1703"/>
    </row>
    <row r="3304" spans="15:24" x14ac:dyDescent="0.55000000000000004">
      <c r="O3304" s="1703"/>
      <c r="V3304" s="1703"/>
      <c r="X3304" s="1703"/>
    </row>
    <row r="3305" spans="15:24" x14ac:dyDescent="0.55000000000000004">
      <c r="O3305" s="1703"/>
      <c r="V3305" s="1703"/>
      <c r="X3305" s="1703"/>
    </row>
    <row r="3306" spans="15:24" x14ac:dyDescent="0.55000000000000004">
      <c r="O3306" s="1703"/>
      <c r="V3306" s="1703"/>
      <c r="X3306" s="1703"/>
    </row>
    <row r="3307" spans="15:24" x14ac:dyDescent="0.55000000000000004">
      <c r="O3307" s="1703"/>
      <c r="V3307" s="1703"/>
      <c r="X3307" s="1703"/>
    </row>
    <row r="3308" spans="15:24" x14ac:dyDescent="0.55000000000000004">
      <c r="O3308" s="1703"/>
      <c r="V3308" s="1703"/>
      <c r="X3308" s="1703"/>
    </row>
    <row r="3309" spans="15:24" x14ac:dyDescent="0.55000000000000004">
      <c r="O3309" s="1703"/>
      <c r="V3309" s="1703"/>
      <c r="X3309" s="1703"/>
    </row>
    <row r="3310" spans="15:24" x14ac:dyDescent="0.55000000000000004">
      <c r="O3310" s="1703"/>
      <c r="V3310" s="1703"/>
      <c r="X3310" s="1703"/>
    </row>
    <row r="3311" spans="15:24" x14ac:dyDescent="0.55000000000000004">
      <c r="O3311" s="1703"/>
      <c r="V3311" s="1703"/>
      <c r="X3311" s="1703"/>
    </row>
    <row r="3312" spans="15:24" x14ac:dyDescent="0.55000000000000004">
      <c r="O3312" s="1703"/>
      <c r="V3312" s="1703"/>
      <c r="X3312" s="1703"/>
    </row>
    <row r="3313" spans="15:24" x14ac:dyDescent="0.55000000000000004">
      <c r="O3313" s="1703"/>
      <c r="V3313" s="1703"/>
      <c r="X3313" s="1703"/>
    </row>
    <row r="3314" spans="15:24" x14ac:dyDescent="0.55000000000000004">
      <c r="O3314" s="1703"/>
      <c r="V3314" s="1703"/>
      <c r="X3314" s="1703"/>
    </row>
    <row r="3315" spans="15:24" x14ac:dyDescent="0.55000000000000004">
      <c r="O3315" s="1703"/>
      <c r="V3315" s="1703"/>
      <c r="X3315" s="1703"/>
    </row>
    <row r="3316" spans="15:24" x14ac:dyDescent="0.55000000000000004">
      <c r="O3316" s="1703"/>
      <c r="V3316" s="1703"/>
      <c r="X3316" s="1703"/>
    </row>
    <row r="3317" spans="15:24" x14ac:dyDescent="0.55000000000000004">
      <c r="O3317" s="1703"/>
      <c r="V3317" s="1703"/>
      <c r="X3317" s="1703"/>
    </row>
    <row r="3318" spans="15:24" x14ac:dyDescent="0.55000000000000004">
      <c r="O3318" s="1703"/>
      <c r="V3318" s="1703"/>
      <c r="X3318" s="1703"/>
    </row>
    <row r="3319" spans="15:24" x14ac:dyDescent="0.55000000000000004">
      <c r="O3319" s="1703"/>
      <c r="V3319" s="1703"/>
      <c r="X3319" s="1703"/>
    </row>
    <row r="3320" spans="15:24" x14ac:dyDescent="0.55000000000000004">
      <c r="O3320" s="1703"/>
      <c r="V3320" s="1703"/>
      <c r="X3320" s="1703"/>
    </row>
    <row r="3321" spans="15:24" x14ac:dyDescent="0.55000000000000004">
      <c r="O3321" s="1703"/>
      <c r="V3321" s="1703"/>
      <c r="X3321" s="1703"/>
    </row>
    <row r="3322" spans="15:24" x14ac:dyDescent="0.55000000000000004">
      <c r="O3322" s="1703"/>
      <c r="V3322" s="1703"/>
      <c r="X3322" s="1703"/>
    </row>
    <row r="3323" spans="15:24" x14ac:dyDescent="0.55000000000000004">
      <c r="O3323" s="1703"/>
      <c r="V3323" s="1703"/>
      <c r="X3323" s="1703"/>
    </row>
    <row r="3324" spans="15:24" x14ac:dyDescent="0.55000000000000004">
      <c r="O3324" s="1703"/>
      <c r="V3324" s="1703"/>
      <c r="X3324" s="1703"/>
    </row>
    <row r="3325" spans="15:24" x14ac:dyDescent="0.55000000000000004">
      <c r="O3325" s="1703"/>
      <c r="V3325" s="1703"/>
      <c r="X3325" s="1703"/>
    </row>
    <row r="3326" spans="15:24" x14ac:dyDescent="0.55000000000000004">
      <c r="O3326" s="1703"/>
      <c r="V3326" s="1703"/>
      <c r="X3326" s="1703"/>
    </row>
    <row r="3327" spans="15:24" x14ac:dyDescent="0.55000000000000004">
      <c r="O3327" s="1703"/>
      <c r="V3327" s="1703"/>
      <c r="X3327" s="1703"/>
    </row>
    <row r="3328" spans="15:24" x14ac:dyDescent="0.55000000000000004">
      <c r="O3328" s="1703"/>
      <c r="V3328" s="1703"/>
      <c r="X3328" s="1703"/>
    </row>
    <row r="3329" spans="15:24" x14ac:dyDescent="0.55000000000000004">
      <c r="O3329" s="1703"/>
      <c r="V3329" s="1703"/>
      <c r="X3329" s="1703"/>
    </row>
    <row r="3330" spans="15:24" x14ac:dyDescent="0.55000000000000004">
      <c r="O3330" s="1703"/>
      <c r="V3330" s="1703"/>
      <c r="X3330" s="1703"/>
    </row>
    <row r="3331" spans="15:24" x14ac:dyDescent="0.55000000000000004">
      <c r="O3331" s="1703"/>
      <c r="V3331" s="1703"/>
      <c r="X3331" s="1703"/>
    </row>
    <row r="3332" spans="15:24" x14ac:dyDescent="0.55000000000000004">
      <c r="O3332" s="1703"/>
      <c r="V3332" s="1703"/>
      <c r="X3332" s="1703"/>
    </row>
    <row r="3333" spans="15:24" x14ac:dyDescent="0.55000000000000004">
      <c r="O3333" s="1703"/>
      <c r="V3333" s="1703"/>
      <c r="X3333" s="1703"/>
    </row>
    <row r="3334" spans="15:24" x14ac:dyDescent="0.55000000000000004">
      <c r="O3334" s="1703"/>
      <c r="V3334" s="1703"/>
      <c r="X3334" s="1703"/>
    </row>
    <row r="3335" spans="15:24" x14ac:dyDescent="0.55000000000000004">
      <c r="O3335" s="1703"/>
      <c r="V3335" s="1703"/>
      <c r="X3335" s="1703"/>
    </row>
    <row r="3336" spans="15:24" x14ac:dyDescent="0.55000000000000004">
      <c r="O3336" s="1703"/>
      <c r="V3336" s="1703"/>
      <c r="X3336" s="1703"/>
    </row>
    <row r="3337" spans="15:24" x14ac:dyDescent="0.55000000000000004">
      <c r="O3337" s="1703"/>
      <c r="V3337" s="1703"/>
      <c r="X3337" s="1703"/>
    </row>
    <row r="3338" spans="15:24" x14ac:dyDescent="0.55000000000000004">
      <c r="O3338" s="1703"/>
      <c r="V3338" s="1703"/>
      <c r="X3338" s="1703"/>
    </row>
    <row r="3339" spans="15:24" x14ac:dyDescent="0.55000000000000004">
      <c r="O3339" s="1703"/>
      <c r="V3339" s="1703"/>
      <c r="X3339" s="1703"/>
    </row>
    <row r="3340" spans="15:24" x14ac:dyDescent="0.55000000000000004">
      <c r="O3340" s="1703"/>
      <c r="V3340" s="1703"/>
      <c r="X3340" s="1703"/>
    </row>
    <row r="3341" spans="15:24" x14ac:dyDescent="0.55000000000000004">
      <c r="O3341" s="1703"/>
      <c r="V3341" s="1703"/>
      <c r="X3341" s="1703"/>
    </row>
    <row r="3342" spans="15:24" x14ac:dyDescent="0.55000000000000004">
      <c r="O3342" s="1703"/>
      <c r="V3342" s="1703"/>
      <c r="X3342" s="1703"/>
    </row>
    <row r="3343" spans="15:24" x14ac:dyDescent="0.55000000000000004">
      <c r="O3343" s="1703"/>
      <c r="V3343" s="1703"/>
      <c r="X3343" s="1703"/>
    </row>
    <row r="3344" spans="15:24" x14ac:dyDescent="0.55000000000000004">
      <c r="O3344" s="1703"/>
      <c r="V3344" s="1703"/>
      <c r="X3344" s="1703"/>
    </row>
    <row r="3345" spans="15:24" x14ac:dyDescent="0.55000000000000004">
      <c r="O3345" s="1703"/>
      <c r="V3345" s="1703"/>
      <c r="X3345" s="1703"/>
    </row>
    <row r="3346" spans="15:24" x14ac:dyDescent="0.55000000000000004">
      <c r="O3346" s="1703"/>
      <c r="V3346" s="1703"/>
      <c r="X3346" s="1703"/>
    </row>
    <row r="3347" spans="15:24" x14ac:dyDescent="0.55000000000000004">
      <c r="O3347" s="1703"/>
      <c r="V3347" s="1703"/>
      <c r="X3347" s="1703"/>
    </row>
    <row r="3348" spans="15:24" x14ac:dyDescent="0.55000000000000004">
      <c r="O3348" s="1703"/>
      <c r="V3348" s="1703"/>
      <c r="X3348" s="1703"/>
    </row>
    <row r="3349" spans="15:24" x14ac:dyDescent="0.55000000000000004">
      <c r="O3349" s="1703"/>
      <c r="V3349" s="1703"/>
      <c r="X3349" s="1703"/>
    </row>
    <row r="3350" spans="15:24" x14ac:dyDescent="0.55000000000000004">
      <c r="O3350" s="1703"/>
      <c r="V3350" s="1703"/>
      <c r="X3350" s="1703"/>
    </row>
    <row r="3351" spans="15:24" x14ac:dyDescent="0.55000000000000004">
      <c r="O3351" s="1703"/>
      <c r="V3351" s="1703"/>
      <c r="X3351" s="1703"/>
    </row>
    <row r="3352" spans="15:24" x14ac:dyDescent="0.55000000000000004">
      <c r="O3352" s="1703"/>
      <c r="V3352" s="1703"/>
      <c r="X3352" s="1703"/>
    </row>
    <row r="3353" spans="15:24" x14ac:dyDescent="0.55000000000000004">
      <c r="O3353" s="1703"/>
      <c r="V3353" s="1703"/>
      <c r="X3353" s="1703"/>
    </row>
    <row r="3354" spans="15:24" x14ac:dyDescent="0.55000000000000004">
      <c r="O3354" s="1703"/>
      <c r="V3354" s="1703"/>
      <c r="X3354" s="1703"/>
    </row>
    <row r="3355" spans="15:24" x14ac:dyDescent="0.55000000000000004">
      <c r="O3355" s="1703"/>
      <c r="V3355" s="1703"/>
      <c r="X3355" s="1703"/>
    </row>
    <row r="3356" spans="15:24" x14ac:dyDescent="0.55000000000000004">
      <c r="O3356" s="1703"/>
      <c r="V3356" s="1703"/>
      <c r="X3356" s="1703"/>
    </row>
    <row r="3357" spans="15:24" x14ac:dyDescent="0.55000000000000004">
      <c r="O3357" s="1703"/>
      <c r="V3357" s="1703"/>
      <c r="X3357" s="1703"/>
    </row>
    <row r="3358" spans="15:24" x14ac:dyDescent="0.55000000000000004">
      <c r="O3358" s="1703"/>
      <c r="V3358" s="1703"/>
      <c r="X3358" s="1703"/>
    </row>
    <row r="3359" spans="15:24" x14ac:dyDescent="0.55000000000000004">
      <c r="O3359" s="1703"/>
      <c r="V3359" s="1703"/>
      <c r="X3359" s="1703"/>
    </row>
    <row r="3360" spans="15:24" x14ac:dyDescent="0.55000000000000004">
      <c r="O3360" s="1703"/>
      <c r="V3360" s="1703"/>
      <c r="X3360" s="1703"/>
    </row>
    <row r="3361" spans="15:24" x14ac:dyDescent="0.55000000000000004">
      <c r="O3361" s="1703"/>
      <c r="V3361" s="1703"/>
      <c r="X3361" s="1703"/>
    </row>
    <row r="3362" spans="15:24" x14ac:dyDescent="0.55000000000000004">
      <c r="O3362" s="1703"/>
      <c r="V3362" s="1703"/>
      <c r="X3362" s="1703"/>
    </row>
    <row r="3363" spans="15:24" x14ac:dyDescent="0.55000000000000004">
      <c r="O3363" s="1703"/>
      <c r="V3363" s="1703"/>
      <c r="X3363" s="1703"/>
    </row>
    <row r="3364" spans="15:24" x14ac:dyDescent="0.55000000000000004">
      <c r="O3364" s="1703"/>
      <c r="V3364" s="1703"/>
      <c r="X3364" s="1703"/>
    </row>
    <row r="3365" spans="15:24" x14ac:dyDescent="0.55000000000000004">
      <c r="O3365" s="1703"/>
      <c r="V3365" s="1703"/>
      <c r="X3365" s="1703"/>
    </row>
    <row r="3366" spans="15:24" x14ac:dyDescent="0.55000000000000004">
      <c r="O3366" s="1703"/>
      <c r="V3366" s="1703"/>
      <c r="X3366" s="1703"/>
    </row>
    <row r="3367" spans="15:24" x14ac:dyDescent="0.55000000000000004">
      <c r="O3367" s="1703"/>
      <c r="V3367" s="1703"/>
      <c r="X3367" s="1703"/>
    </row>
    <row r="3368" spans="15:24" x14ac:dyDescent="0.55000000000000004">
      <c r="O3368" s="1703"/>
      <c r="V3368" s="1703"/>
      <c r="X3368" s="1703"/>
    </row>
    <row r="3369" spans="15:24" x14ac:dyDescent="0.55000000000000004">
      <c r="O3369" s="1703"/>
      <c r="V3369" s="1703"/>
      <c r="X3369" s="1703"/>
    </row>
    <row r="3370" spans="15:24" x14ac:dyDescent="0.55000000000000004">
      <c r="O3370" s="1703"/>
      <c r="V3370" s="1703"/>
      <c r="X3370" s="1703"/>
    </row>
    <row r="3371" spans="15:24" x14ac:dyDescent="0.55000000000000004">
      <c r="O3371" s="1703"/>
      <c r="V3371" s="1703"/>
      <c r="X3371" s="1703"/>
    </row>
    <row r="3372" spans="15:24" x14ac:dyDescent="0.55000000000000004">
      <c r="O3372" s="1703"/>
      <c r="V3372" s="1703"/>
      <c r="X3372" s="1703"/>
    </row>
    <row r="3373" spans="15:24" x14ac:dyDescent="0.55000000000000004">
      <c r="O3373" s="1703"/>
      <c r="V3373" s="1703"/>
      <c r="X3373" s="1703"/>
    </row>
    <row r="3374" spans="15:24" x14ac:dyDescent="0.55000000000000004">
      <c r="O3374" s="1703"/>
      <c r="V3374" s="1703"/>
      <c r="X3374" s="1703"/>
    </row>
    <row r="3375" spans="15:24" x14ac:dyDescent="0.55000000000000004">
      <c r="O3375" s="1703"/>
      <c r="V3375" s="1703"/>
      <c r="X3375" s="1703"/>
    </row>
    <row r="3376" spans="15:24" x14ac:dyDescent="0.55000000000000004">
      <c r="O3376" s="1703"/>
      <c r="V3376" s="1703"/>
      <c r="X3376" s="1703"/>
    </row>
    <row r="3377" spans="15:24" x14ac:dyDescent="0.55000000000000004">
      <c r="O3377" s="1703"/>
      <c r="V3377" s="1703"/>
      <c r="X3377" s="1703"/>
    </row>
    <row r="3378" spans="15:24" x14ac:dyDescent="0.55000000000000004">
      <c r="O3378" s="1703"/>
      <c r="V3378" s="1703"/>
      <c r="X3378" s="1703"/>
    </row>
    <row r="3379" spans="15:24" x14ac:dyDescent="0.55000000000000004">
      <c r="O3379" s="1703"/>
      <c r="V3379" s="1703"/>
      <c r="X3379" s="1703"/>
    </row>
    <row r="3380" spans="15:24" x14ac:dyDescent="0.55000000000000004">
      <c r="O3380" s="1703"/>
      <c r="V3380" s="1703"/>
      <c r="X3380" s="1703"/>
    </row>
    <row r="3381" spans="15:24" x14ac:dyDescent="0.55000000000000004">
      <c r="O3381" s="1703"/>
      <c r="V3381" s="1703"/>
      <c r="X3381" s="1703"/>
    </row>
    <row r="3382" spans="15:24" x14ac:dyDescent="0.55000000000000004">
      <c r="O3382" s="1703"/>
      <c r="V3382" s="1703"/>
      <c r="X3382" s="1703"/>
    </row>
    <row r="3383" spans="15:24" x14ac:dyDescent="0.55000000000000004">
      <c r="O3383" s="1703"/>
      <c r="V3383" s="1703"/>
      <c r="X3383" s="1703"/>
    </row>
    <row r="3384" spans="15:24" x14ac:dyDescent="0.55000000000000004">
      <c r="O3384" s="1703"/>
      <c r="V3384" s="1703"/>
      <c r="X3384" s="1703"/>
    </row>
    <row r="3385" spans="15:24" x14ac:dyDescent="0.55000000000000004">
      <c r="O3385" s="1703"/>
      <c r="V3385" s="1703"/>
      <c r="X3385" s="1703"/>
    </row>
    <row r="3386" spans="15:24" x14ac:dyDescent="0.55000000000000004">
      <c r="O3386" s="1703"/>
      <c r="V3386" s="1703"/>
      <c r="X3386" s="1703"/>
    </row>
    <row r="3387" spans="15:24" x14ac:dyDescent="0.55000000000000004">
      <c r="O3387" s="1703"/>
      <c r="V3387" s="1703"/>
      <c r="X3387" s="1703"/>
    </row>
    <row r="3388" spans="15:24" x14ac:dyDescent="0.55000000000000004">
      <c r="O3388" s="1703"/>
      <c r="V3388" s="1703"/>
      <c r="X3388" s="1703"/>
    </row>
    <row r="3389" spans="15:24" x14ac:dyDescent="0.55000000000000004">
      <c r="O3389" s="1703"/>
      <c r="V3389" s="1703"/>
      <c r="X3389" s="1703"/>
    </row>
    <row r="3390" spans="15:24" x14ac:dyDescent="0.55000000000000004">
      <c r="O3390" s="1703"/>
      <c r="V3390" s="1703"/>
      <c r="X3390" s="1703"/>
    </row>
    <row r="3391" spans="15:24" x14ac:dyDescent="0.55000000000000004">
      <c r="O3391" s="1703"/>
      <c r="V3391" s="1703"/>
      <c r="X3391" s="1703"/>
    </row>
    <row r="3392" spans="15:24" x14ac:dyDescent="0.55000000000000004">
      <c r="O3392" s="1703"/>
      <c r="V3392" s="1703"/>
      <c r="X3392" s="1703"/>
    </row>
    <row r="3393" spans="15:24" x14ac:dyDescent="0.55000000000000004">
      <c r="O3393" s="1703"/>
      <c r="V3393" s="1703"/>
      <c r="X3393" s="1703"/>
    </row>
    <row r="3394" spans="15:24" x14ac:dyDescent="0.55000000000000004">
      <c r="O3394" s="1703"/>
      <c r="V3394" s="1703"/>
      <c r="X3394" s="1703"/>
    </row>
    <row r="3395" spans="15:24" x14ac:dyDescent="0.55000000000000004">
      <c r="O3395" s="1703"/>
      <c r="V3395" s="1703"/>
      <c r="X3395" s="1703"/>
    </row>
    <row r="3396" spans="15:24" x14ac:dyDescent="0.55000000000000004">
      <c r="O3396" s="1703"/>
      <c r="V3396" s="1703"/>
      <c r="X3396" s="1703"/>
    </row>
    <row r="3397" spans="15:24" x14ac:dyDescent="0.55000000000000004">
      <c r="O3397" s="1703"/>
      <c r="V3397" s="1703"/>
      <c r="X3397" s="1703"/>
    </row>
    <row r="3398" spans="15:24" x14ac:dyDescent="0.55000000000000004">
      <c r="O3398" s="1703"/>
      <c r="V3398" s="1703"/>
      <c r="X3398" s="1703"/>
    </row>
    <row r="3399" spans="15:24" x14ac:dyDescent="0.55000000000000004">
      <c r="O3399" s="1703"/>
      <c r="V3399" s="1703"/>
      <c r="X3399" s="1703"/>
    </row>
    <row r="3400" spans="15:24" x14ac:dyDescent="0.55000000000000004">
      <c r="O3400" s="1703"/>
      <c r="V3400" s="1703"/>
      <c r="X3400" s="1703"/>
    </row>
    <row r="3401" spans="15:24" x14ac:dyDescent="0.55000000000000004">
      <c r="O3401" s="1703"/>
      <c r="V3401" s="1703"/>
      <c r="X3401" s="1703"/>
    </row>
    <row r="3402" spans="15:24" x14ac:dyDescent="0.55000000000000004">
      <c r="O3402" s="1703"/>
      <c r="V3402" s="1703"/>
      <c r="X3402" s="1703"/>
    </row>
    <row r="3403" spans="15:24" x14ac:dyDescent="0.55000000000000004">
      <c r="O3403" s="1703"/>
      <c r="V3403" s="1703"/>
      <c r="X3403" s="1703"/>
    </row>
    <row r="3404" spans="15:24" x14ac:dyDescent="0.55000000000000004">
      <c r="O3404" s="1703"/>
      <c r="V3404" s="1703"/>
      <c r="X3404" s="1703"/>
    </row>
    <row r="3405" spans="15:24" x14ac:dyDescent="0.55000000000000004">
      <c r="O3405" s="1703"/>
      <c r="V3405" s="1703"/>
      <c r="X3405" s="1703"/>
    </row>
    <row r="3406" spans="15:24" x14ac:dyDescent="0.55000000000000004">
      <c r="O3406" s="1703"/>
      <c r="V3406" s="1703"/>
      <c r="X3406" s="1703"/>
    </row>
    <row r="3407" spans="15:24" x14ac:dyDescent="0.55000000000000004">
      <c r="O3407" s="1703"/>
      <c r="V3407" s="1703"/>
      <c r="X3407" s="1703"/>
    </row>
    <row r="3408" spans="15:24" x14ac:dyDescent="0.55000000000000004">
      <c r="O3408" s="1703"/>
      <c r="V3408" s="1703"/>
      <c r="X3408" s="1703"/>
    </row>
    <row r="3409" spans="15:24" x14ac:dyDescent="0.55000000000000004">
      <c r="O3409" s="1703"/>
      <c r="V3409" s="1703"/>
      <c r="X3409" s="1703"/>
    </row>
    <row r="3410" spans="15:24" x14ac:dyDescent="0.55000000000000004">
      <c r="O3410" s="1703"/>
      <c r="V3410" s="1703"/>
      <c r="X3410" s="1703"/>
    </row>
    <row r="3411" spans="15:24" x14ac:dyDescent="0.55000000000000004">
      <c r="O3411" s="1703"/>
      <c r="V3411" s="1703"/>
      <c r="X3411" s="1703"/>
    </row>
    <row r="3412" spans="15:24" x14ac:dyDescent="0.55000000000000004">
      <c r="O3412" s="1703"/>
      <c r="V3412" s="1703"/>
      <c r="X3412" s="1703"/>
    </row>
    <row r="3413" spans="15:24" x14ac:dyDescent="0.55000000000000004">
      <c r="O3413" s="1703"/>
      <c r="V3413" s="1703"/>
      <c r="X3413" s="1703"/>
    </row>
    <row r="3414" spans="15:24" x14ac:dyDescent="0.55000000000000004">
      <c r="O3414" s="1703"/>
      <c r="V3414" s="1703"/>
      <c r="X3414" s="1703"/>
    </row>
    <row r="3415" spans="15:24" x14ac:dyDescent="0.55000000000000004">
      <c r="O3415" s="1703"/>
      <c r="V3415" s="1703"/>
      <c r="X3415" s="1703"/>
    </row>
    <row r="3416" spans="15:24" x14ac:dyDescent="0.55000000000000004">
      <c r="O3416" s="1703"/>
      <c r="V3416" s="1703"/>
      <c r="X3416" s="1703"/>
    </row>
    <row r="3417" spans="15:24" x14ac:dyDescent="0.55000000000000004">
      <c r="O3417" s="1703"/>
      <c r="V3417" s="1703"/>
      <c r="X3417" s="1703"/>
    </row>
    <row r="3418" spans="15:24" x14ac:dyDescent="0.55000000000000004">
      <c r="O3418" s="1703"/>
      <c r="V3418" s="1703"/>
      <c r="X3418" s="1703"/>
    </row>
    <row r="3419" spans="15:24" x14ac:dyDescent="0.55000000000000004">
      <c r="O3419" s="1703"/>
      <c r="V3419" s="1703"/>
      <c r="X3419" s="1703"/>
    </row>
    <row r="3420" spans="15:24" x14ac:dyDescent="0.55000000000000004">
      <c r="O3420" s="1703"/>
      <c r="V3420" s="1703"/>
      <c r="X3420" s="1703"/>
    </row>
    <row r="3421" spans="15:24" x14ac:dyDescent="0.55000000000000004">
      <c r="O3421" s="1703"/>
      <c r="V3421" s="1703"/>
      <c r="X3421" s="1703"/>
    </row>
    <row r="3422" spans="15:24" x14ac:dyDescent="0.55000000000000004">
      <c r="O3422" s="1703"/>
      <c r="V3422" s="1703"/>
      <c r="X3422" s="1703"/>
    </row>
    <row r="3423" spans="15:24" x14ac:dyDescent="0.55000000000000004">
      <c r="O3423" s="1703"/>
      <c r="V3423" s="1703"/>
      <c r="X3423" s="1703"/>
    </row>
    <row r="3424" spans="15:24" x14ac:dyDescent="0.55000000000000004">
      <c r="O3424" s="1703"/>
      <c r="V3424" s="1703"/>
      <c r="X3424" s="1703"/>
    </row>
    <row r="3425" spans="15:24" x14ac:dyDescent="0.55000000000000004">
      <c r="O3425" s="1703"/>
      <c r="V3425" s="1703"/>
      <c r="X3425" s="1703"/>
    </row>
    <row r="3426" spans="15:24" x14ac:dyDescent="0.55000000000000004">
      <c r="O3426" s="1703"/>
      <c r="V3426" s="1703"/>
      <c r="X3426" s="1703"/>
    </row>
    <row r="3427" spans="15:24" x14ac:dyDescent="0.55000000000000004">
      <c r="O3427" s="1703"/>
      <c r="V3427" s="1703"/>
      <c r="X3427" s="1703"/>
    </row>
    <row r="3428" spans="15:24" x14ac:dyDescent="0.55000000000000004">
      <c r="O3428" s="1703"/>
      <c r="V3428" s="1703"/>
      <c r="X3428" s="1703"/>
    </row>
    <row r="3429" spans="15:24" x14ac:dyDescent="0.55000000000000004">
      <c r="O3429" s="1703"/>
      <c r="V3429" s="1703"/>
      <c r="X3429" s="1703"/>
    </row>
    <row r="3430" spans="15:24" x14ac:dyDescent="0.55000000000000004">
      <c r="O3430" s="1703"/>
      <c r="V3430" s="1703"/>
      <c r="X3430" s="1703"/>
    </row>
    <row r="3431" spans="15:24" x14ac:dyDescent="0.55000000000000004">
      <c r="O3431" s="1703"/>
      <c r="V3431" s="1703"/>
      <c r="X3431" s="1703"/>
    </row>
    <row r="3432" spans="15:24" x14ac:dyDescent="0.55000000000000004">
      <c r="O3432" s="1703"/>
      <c r="V3432" s="1703"/>
      <c r="X3432" s="1703"/>
    </row>
    <row r="3433" spans="15:24" x14ac:dyDescent="0.55000000000000004">
      <c r="O3433" s="1703"/>
      <c r="V3433" s="1703"/>
      <c r="X3433" s="1703"/>
    </row>
    <row r="3434" spans="15:24" x14ac:dyDescent="0.55000000000000004">
      <c r="O3434" s="1703"/>
      <c r="V3434" s="1703"/>
      <c r="X3434" s="1703"/>
    </row>
    <row r="3435" spans="15:24" x14ac:dyDescent="0.55000000000000004">
      <c r="O3435" s="1703"/>
      <c r="V3435" s="1703"/>
      <c r="X3435" s="1703"/>
    </row>
    <row r="3436" spans="15:24" x14ac:dyDescent="0.55000000000000004">
      <c r="O3436" s="1703"/>
      <c r="V3436" s="1703"/>
      <c r="X3436" s="1703"/>
    </row>
    <row r="3437" spans="15:24" x14ac:dyDescent="0.55000000000000004">
      <c r="O3437" s="1703"/>
      <c r="V3437" s="1703"/>
      <c r="X3437" s="1703"/>
    </row>
    <row r="3438" spans="15:24" x14ac:dyDescent="0.55000000000000004">
      <c r="O3438" s="1703"/>
      <c r="V3438" s="1703"/>
      <c r="X3438" s="1703"/>
    </row>
    <row r="3439" spans="15:24" x14ac:dyDescent="0.55000000000000004">
      <c r="O3439" s="1703"/>
      <c r="V3439" s="1703"/>
      <c r="X3439" s="1703"/>
    </row>
    <row r="3440" spans="15:24" x14ac:dyDescent="0.55000000000000004">
      <c r="O3440" s="1703"/>
      <c r="V3440" s="1703"/>
      <c r="X3440" s="1703"/>
    </row>
    <row r="3441" spans="15:24" x14ac:dyDescent="0.55000000000000004">
      <c r="O3441" s="1703"/>
      <c r="V3441" s="1703"/>
      <c r="X3441" s="1703"/>
    </row>
    <row r="3442" spans="15:24" x14ac:dyDescent="0.55000000000000004">
      <c r="O3442" s="1703"/>
      <c r="V3442" s="1703"/>
      <c r="X3442" s="1703"/>
    </row>
    <row r="3443" spans="15:24" x14ac:dyDescent="0.55000000000000004">
      <c r="O3443" s="1703"/>
      <c r="V3443" s="1703"/>
      <c r="X3443" s="1703"/>
    </row>
    <row r="3444" spans="15:24" x14ac:dyDescent="0.55000000000000004">
      <c r="O3444" s="1703"/>
      <c r="V3444" s="1703"/>
      <c r="X3444" s="1703"/>
    </row>
    <row r="3445" spans="15:24" x14ac:dyDescent="0.55000000000000004">
      <c r="O3445" s="1703"/>
      <c r="V3445" s="1703"/>
      <c r="X3445" s="1703"/>
    </row>
    <row r="3446" spans="15:24" x14ac:dyDescent="0.55000000000000004">
      <c r="O3446" s="1703"/>
      <c r="V3446" s="1703"/>
      <c r="X3446" s="1703"/>
    </row>
    <row r="3447" spans="15:24" x14ac:dyDescent="0.55000000000000004">
      <c r="O3447" s="1703"/>
      <c r="V3447" s="1703"/>
      <c r="X3447" s="1703"/>
    </row>
    <row r="3448" spans="15:24" x14ac:dyDescent="0.55000000000000004">
      <c r="O3448" s="1703"/>
      <c r="V3448" s="1703"/>
      <c r="X3448" s="1703"/>
    </row>
    <row r="3449" spans="15:24" x14ac:dyDescent="0.55000000000000004">
      <c r="O3449" s="1703"/>
      <c r="V3449" s="1703"/>
      <c r="X3449" s="1703"/>
    </row>
    <row r="3450" spans="15:24" x14ac:dyDescent="0.55000000000000004">
      <c r="O3450" s="1703"/>
      <c r="V3450" s="1703"/>
      <c r="X3450" s="1703"/>
    </row>
    <row r="3451" spans="15:24" x14ac:dyDescent="0.55000000000000004">
      <c r="O3451" s="1703"/>
      <c r="V3451" s="1703"/>
      <c r="X3451" s="1703"/>
    </row>
    <row r="3452" spans="15:24" x14ac:dyDescent="0.55000000000000004">
      <c r="O3452" s="1703"/>
      <c r="V3452" s="1703"/>
      <c r="X3452" s="1703"/>
    </row>
    <row r="3453" spans="15:24" x14ac:dyDescent="0.55000000000000004">
      <c r="O3453" s="1703"/>
      <c r="V3453" s="1703"/>
      <c r="X3453" s="1703"/>
    </row>
    <row r="3454" spans="15:24" x14ac:dyDescent="0.55000000000000004">
      <c r="O3454" s="1703"/>
      <c r="V3454" s="1703"/>
      <c r="X3454" s="1703"/>
    </row>
    <row r="3455" spans="15:24" x14ac:dyDescent="0.55000000000000004">
      <c r="O3455" s="1703"/>
      <c r="V3455" s="1703"/>
      <c r="X3455" s="1703"/>
    </row>
    <row r="3456" spans="15:24" x14ac:dyDescent="0.55000000000000004">
      <c r="O3456" s="1703"/>
      <c r="V3456" s="1703"/>
      <c r="X3456" s="1703"/>
    </row>
    <row r="3457" spans="15:24" x14ac:dyDescent="0.55000000000000004">
      <c r="O3457" s="1703"/>
      <c r="V3457" s="1703"/>
      <c r="X3457" s="1703"/>
    </row>
    <row r="3458" spans="15:24" x14ac:dyDescent="0.55000000000000004">
      <c r="O3458" s="1703"/>
      <c r="V3458" s="1703"/>
      <c r="X3458" s="1703"/>
    </row>
    <row r="3459" spans="15:24" x14ac:dyDescent="0.55000000000000004">
      <c r="O3459" s="1703"/>
      <c r="V3459" s="1703"/>
      <c r="X3459" s="1703"/>
    </row>
    <row r="3460" spans="15:24" x14ac:dyDescent="0.55000000000000004">
      <c r="O3460" s="1703"/>
      <c r="V3460" s="1703"/>
      <c r="X3460" s="1703"/>
    </row>
    <row r="3461" spans="15:24" x14ac:dyDescent="0.55000000000000004">
      <c r="O3461" s="1703"/>
      <c r="V3461" s="1703"/>
      <c r="X3461" s="1703"/>
    </row>
    <row r="3462" spans="15:24" x14ac:dyDescent="0.55000000000000004">
      <c r="O3462" s="1703"/>
      <c r="V3462" s="1703"/>
      <c r="X3462" s="1703"/>
    </row>
    <row r="3463" spans="15:24" x14ac:dyDescent="0.55000000000000004">
      <c r="O3463" s="1703"/>
      <c r="V3463" s="1703"/>
      <c r="X3463" s="1703"/>
    </row>
    <row r="3464" spans="15:24" x14ac:dyDescent="0.55000000000000004">
      <c r="O3464" s="1703"/>
      <c r="V3464" s="1703"/>
      <c r="X3464" s="1703"/>
    </row>
    <row r="3465" spans="15:24" x14ac:dyDescent="0.55000000000000004">
      <c r="O3465" s="1703"/>
      <c r="V3465" s="1703"/>
      <c r="X3465" s="1703"/>
    </row>
    <row r="3466" spans="15:24" x14ac:dyDescent="0.55000000000000004">
      <c r="O3466" s="1703"/>
      <c r="V3466" s="1703"/>
      <c r="X3466" s="1703"/>
    </row>
    <row r="3467" spans="15:24" x14ac:dyDescent="0.55000000000000004">
      <c r="O3467" s="1703"/>
      <c r="V3467" s="1703"/>
      <c r="X3467" s="1703"/>
    </row>
    <row r="3468" spans="15:24" x14ac:dyDescent="0.55000000000000004">
      <c r="O3468" s="1703"/>
      <c r="V3468" s="1703"/>
      <c r="X3468" s="1703"/>
    </row>
    <row r="3469" spans="15:24" x14ac:dyDescent="0.55000000000000004">
      <c r="O3469" s="1703"/>
      <c r="V3469" s="1703"/>
      <c r="X3469" s="1703"/>
    </row>
    <row r="3470" spans="15:24" x14ac:dyDescent="0.55000000000000004">
      <c r="O3470" s="1703"/>
      <c r="V3470" s="1703"/>
      <c r="X3470" s="1703"/>
    </row>
    <row r="3471" spans="15:24" x14ac:dyDescent="0.55000000000000004">
      <c r="O3471" s="1703"/>
      <c r="V3471" s="1703"/>
      <c r="X3471" s="1703"/>
    </row>
    <row r="3472" spans="15:24" x14ac:dyDescent="0.55000000000000004">
      <c r="O3472" s="1703"/>
      <c r="V3472" s="1703"/>
      <c r="X3472" s="1703"/>
    </row>
    <row r="3473" spans="15:24" x14ac:dyDescent="0.55000000000000004">
      <c r="O3473" s="1703"/>
      <c r="V3473" s="1703"/>
      <c r="X3473" s="1703"/>
    </row>
    <row r="3474" spans="15:24" x14ac:dyDescent="0.55000000000000004">
      <c r="O3474" s="1703"/>
      <c r="V3474" s="1703"/>
      <c r="X3474" s="1703"/>
    </row>
    <row r="3475" spans="15:24" x14ac:dyDescent="0.55000000000000004">
      <c r="O3475" s="1703"/>
      <c r="V3475" s="1703"/>
      <c r="X3475" s="1703"/>
    </row>
    <row r="3476" spans="15:24" x14ac:dyDescent="0.55000000000000004">
      <c r="O3476" s="1703"/>
      <c r="V3476" s="1703"/>
      <c r="X3476" s="1703"/>
    </row>
    <row r="3477" spans="15:24" x14ac:dyDescent="0.55000000000000004">
      <c r="O3477" s="1703"/>
      <c r="V3477" s="1703"/>
      <c r="X3477" s="1703"/>
    </row>
    <row r="3478" spans="15:24" x14ac:dyDescent="0.55000000000000004">
      <c r="O3478" s="1703"/>
      <c r="V3478" s="1703"/>
      <c r="X3478" s="1703"/>
    </row>
    <row r="3479" spans="15:24" x14ac:dyDescent="0.55000000000000004">
      <c r="O3479" s="1703"/>
      <c r="V3479" s="1703"/>
      <c r="X3479" s="1703"/>
    </row>
    <row r="3480" spans="15:24" x14ac:dyDescent="0.55000000000000004">
      <c r="O3480" s="1703"/>
      <c r="V3480" s="1703"/>
      <c r="X3480" s="1703"/>
    </row>
    <row r="3481" spans="15:24" x14ac:dyDescent="0.55000000000000004">
      <c r="O3481" s="1703"/>
      <c r="V3481" s="1703"/>
      <c r="X3481" s="1703"/>
    </row>
    <row r="3482" spans="15:24" x14ac:dyDescent="0.55000000000000004">
      <c r="O3482" s="1703"/>
      <c r="V3482" s="1703"/>
      <c r="X3482" s="1703"/>
    </row>
    <row r="3483" spans="15:24" x14ac:dyDescent="0.55000000000000004">
      <c r="O3483" s="1703"/>
      <c r="V3483" s="1703"/>
      <c r="X3483" s="1703"/>
    </row>
    <row r="3484" spans="15:24" x14ac:dyDescent="0.55000000000000004">
      <c r="O3484" s="1703"/>
      <c r="V3484" s="1703"/>
      <c r="X3484" s="1703"/>
    </row>
    <row r="3485" spans="15:24" x14ac:dyDescent="0.55000000000000004">
      <c r="O3485" s="1703"/>
      <c r="V3485" s="1703"/>
      <c r="X3485" s="1703"/>
    </row>
    <row r="3486" spans="15:24" x14ac:dyDescent="0.55000000000000004">
      <c r="O3486" s="1703"/>
      <c r="V3486" s="1703"/>
      <c r="X3486" s="1703"/>
    </row>
    <row r="3487" spans="15:24" x14ac:dyDescent="0.55000000000000004">
      <c r="O3487" s="1703"/>
      <c r="V3487" s="1703"/>
      <c r="X3487" s="1703"/>
    </row>
    <row r="3488" spans="15:24" x14ac:dyDescent="0.55000000000000004">
      <c r="O3488" s="1703"/>
      <c r="V3488" s="1703"/>
      <c r="X3488" s="1703"/>
    </row>
    <row r="3489" spans="15:24" x14ac:dyDescent="0.55000000000000004">
      <c r="O3489" s="1703"/>
      <c r="V3489" s="1703"/>
      <c r="X3489" s="1703"/>
    </row>
    <row r="3490" spans="15:24" x14ac:dyDescent="0.55000000000000004">
      <c r="O3490" s="1703"/>
      <c r="V3490" s="1703"/>
      <c r="X3490" s="1703"/>
    </row>
    <row r="3491" spans="15:24" x14ac:dyDescent="0.55000000000000004">
      <c r="O3491" s="1703"/>
      <c r="V3491" s="1703"/>
      <c r="X3491" s="1703"/>
    </row>
    <row r="3492" spans="15:24" x14ac:dyDescent="0.55000000000000004">
      <c r="O3492" s="1703"/>
      <c r="V3492" s="1703"/>
      <c r="X3492" s="1703"/>
    </row>
    <row r="3493" spans="15:24" x14ac:dyDescent="0.55000000000000004">
      <c r="O3493" s="1703"/>
      <c r="V3493" s="1703"/>
      <c r="X3493" s="1703"/>
    </row>
    <row r="3494" spans="15:24" x14ac:dyDescent="0.55000000000000004">
      <c r="O3494" s="1703"/>
      <c r="V3494" s="1703"/>
      <c r="X3494" s="1703"/>
    </row>
    <row r="3495" spans="15:24" x14ac:dyDescent="0.55000000000000004">
      <c r="O3495" s="1703"/>
      <c r="V3495" s="1703"/>
      <c r="X3495" s="1703"/>
    </row>
    <row r="3496" spans="15:24" x14ac:dyDescent="0.55000000000000004">
      <c r="O3496" s="1703"/>
      <c r="V3496" s="1703"/>
      <c r="X3496" s="1703"/>
    </row>
    <row r="3497" spans="15:24" x14ac:dyDescent="0.55000000000000004">
      <c r="O3497" s="1703"/>
      <c r="V3497" s="1703"/>
      <c r="X3497" s="1703"/>
    </row>
    <row r="3498" spans="15:24" x14ac:dyDescent="0.55000000000000004">
      <c r="O3498" s="1703"/>
      <c r="V3498" s="1703"/>
      <c r="X3498" s="1703"/>
    </row>
    <row r="3499" spans="15:24" x14ac:dyDescent="0.55000000000000004">
      <c r="O3499" s="1703"/>
      <c r="V3499" s="1703"/>
      <c r="X3499" s="1703"/>
    </row>
    <row r="3500" spans="15:24" x14ac:dyDescent="0.55000000000000004">
      <c r="O3500" s="1703"/>
      <c r="V3500" s="1703"/>
      <c r="X3500" s="1703"/>
    </row>
    <row r="3501" spans="15:24" x14ac:dyDescent="0.55000000000000004">
      <c r="O3501" s="1703"/>
      <c r="V3501" s="1703"/>
      <c r="X3501" s="1703"/>
    </row>
    <row r="3502" spans="15:24" x14ac:dyDescent="0.55000000000000004">
      <c r="O3502" s="1703"/>
      <c r="V3502" s="1703"/>
      <c r="X3502" s="1703"/>
    </row>
    <row r="3503" spans="15:24" x14ac:dyDescent="0.55000000000000004">
      <c r="O3503" s="1703"/>
      <c r="V3503" s="1703"/>
      <c r="X3503" s="1703"/>
    </row>
    <row r="3504" spans="15:24" x14ac:dyDescent="0.55000000000000004">
      <c r="O3504" s="1703"/>
      <c r="V3504" s="1703"/>
      <c r="X3504" s="1703"/>
    </row>
    <row r="3505" spans="15:24" x14ac:dyDescent="0.55000000000000004">
      <c r="O3505" s="1703"/>
      <c r="V3505" s="1703"/>
      <c r="X3505" s="1703"/>
    </row>
    <row r="3506" spans="15:24" x14ac:dyDescent="0.55000000000000004">
      <c r="O3506" s="1703"/>
      <c r="V3506" s="1703"/>
      <c r="X3506" s="1703"/>
    </row>
    <row r="3507" spans="15:24" x14ac:dyDescent="0.55000000000000004">
      <c r="O3507" s="1703"/>
      <c r="V3507" s="1703"/>
      <c r="X3507" s="1703"/>
    </row>
    <row r="3508" spans="15:24" x14ac:dyDescent="0.55000000000000004">
      <c r="O3508" s="1703"/>
      <c r="V3508" s="1703"/>
      <c r="X3508" s="1703"/>
    </row>
    <row r="3509" spans="15:24" x14ac:dyDescent="0.55000000000000004">
      <c r="O3509" s="1703"/>
      <c r="V3509" s="1703"/>
      <c r="X3509" s="1703"/>
    </row>
    <row r="3510" spans="15:24" x14ac:dyDescent="0.55000000000000004">
      <c r="O3510" s="1703"/>
      <c r="V3510" s="1703"/>
      <c r="X3510" s="1703"/>
    </row>
    <row r="3511" spans="15:24" x14ac:dyDescent="0.55000000000000004">
      <c r="O3511" s="1703"/>
      <c r="V3511" s="1703"/>
      <c r="X3511" s="1703"/>
    </row>
    <row r="3512" spans="15:24" x14ac:dyDescent="0.55000000000000004">
      <c r="O3512" s="1703"/>
      <c r="V3512" s="1703"/>
      <c r="X3512" s="1703"/>
    </row>
    <row r="3513" spans="15:24" x14ac:dyDescent="0.55000000000000004">
      <c r="O3513" s="1703"/>
      <c r="V3513" s="1703"/>
      <c r="X3513" s="1703"/>
    </row>
    <row r="3514" spans="15:24" x14ac:dyDescent="0.55000000000000004">
      <c r="O3514" s="1703"/>
      <c r="V3514" s="1703"/>
      <c r="X3514" s="1703"/>
    </row>
    <row r="3515" spans="15:24" x14ac:dyDescent="0.55000000000000004">
      <c r="O3515" s="1703"/>
      <c r="V3515" s="1703"/>
      <c r="X3515" s="1703"/>
    </row>
    <row r="3516" spans="15:24" x14ac:dyDescent="0.55000000000000004">
      <c r="O3516" s="1703"/>
      <c r="V3516" s="1703"/>
      <c r="X3516" s="1703"/>
    </row>
    <row r="3517" spans="15:24" x14ac:dyDescent="0.55000000000000004">
      <c r="O3517" s="1703"/>
      <c r="V3517" s="1703"/>
      <c r="X3517" s="1703"/>
    </row>
    <row r="3518" spans="15:24" x14ac:dyDescent="0.55000000000000004">
      <c r="O3518" s="1703"/>
      <c r="V3518" s="1703"/>
      <c r="X3518" s="1703"/>
    </row>
    <row r="3519" spans="15:24" x14ac:dyDescent="0.55000000000000004">
      <c r="O3519" s="1703"/>
      <c r="V3519" s="1703"/>
      <c r="X3519" s="1703"/>
    </row>
    <row r="3520" spans="15:24" x14ac:dyDescent="0.55000000000000004">
      <c r="O3520" s="1703"/>
      <c r="V3520" s="1703"/>
      <c r="X3520" s="1703"/>
    </row>
    <row r="3521" spans="15:24" x14ac:dyDescent="0.55000000000000004">
      <c r="O3521" s="1703"/>
      <c r="V3521" s="1703"/>
      <c r="X3521" s="1703"/>
    </row>
    <row r="3522" spans="15:24" x14ac:dyDescent="0.55000000000000004">
      <c r="O3522" s="1703"/>
      <c r="V3522" s="1703"/>
      <c r="X3522" s="1703"/>
    </row>
    <row r="3523" spans="15:24" x14ac:dyDescent="0.55000000000000004">
      <c r="O3523" s="1703"/>
      <c r="V3523" s="1703"/>
      <c r="X3523" s="1703"/>
    </row>
    <row r="3524" spans="15:24" x14ac:dyDescent="0.55000000000000004">
      <c r="O3524" s="1703"/>
      <c r="V3524" s="1703"/>
      <c r="X3524" s="1703"/>
    </row>
    <row r="3525" spans="15:24" x14ac:dyDescent="0.55000000000000004">
      <c r="O3525" s="1703"/>
      <c r="V3525" s="1703"/>
      <c r="X3525" s="1703"/>
    </row>
    <row r="3526" spans="15:24" x14ac:dyDescent="0.55000000000000004">
      <c r="O3526" s="1703"/>
      <c r="V3526" s="1703"/>
      <c r="X3526" s="1703"/>
    </row>
    <row r="3527" spans="15:24" x14ac:dyDescent="0.55000000000000004">
      <c r="O3527" s="1703"/>
      <c r="V3527" s="1703"/>
      <c r="X3527" s="1703"/>
    </row>
    <row r="3528" spans="15:24" x14ac:dyDescent="0.55000000000000004">
      <c r="O3528" s="1703"/>
      <c r="V3528" s="1703"/>
      <c r="X3528" s="1703"/>
    </row>
    <row r="3529" spans="15:24" x14ac:dyDescent="0.55000000000000004">
      <c r="O3529" s="1703"/>
      <c r="V3529" s="1703"/>
      <c r="X3529" s="1703"/>
    </row>
    <row r="3530" spans="15:24" x14ac:dyDescent="0.55000000000000004">
      <c r="O3530" s="1703"/>
      <c r="V3530" s="1703"/>
      <c r="X3530" s="1703"/>
    </row>
    <row r="3531" spans="15:24" x14ac:dyDescent="0.55000000000000004">
      <c r="O3531" s="1703"/>
      <c r="V3531" s="1703"/>
      <c r="X3531" s="1703"/>
    </row>
    <row r="3532" spans="15:24" x14ac:dyDescent="0.55000000000000004">
      <c r="O3532" s="1703"/>
      <c r="V3532" s="1703"/>
      <c r="X3532" s="1703"/>
    </row>
    <row r="3533" spans="15:24" x14ac:dyDescent="0.55000000000000004">
      <c r="O3533" s="1703"/>
      <c r="V3533" s="1703"/>
      <c r="X3533" s="1703"/>
    </row>
    <row r="3534" spans="15:24" x14ac:dyDescent="0.55000000000000004">
      <c r="O3534" s="1703"/>
      <c r="V3534" s="1703"/>
      <c r="X3534" s="1703"/>
    </row>
    <row r="3535" spans="15:24" x14ac:dyDescent="0.55000000000000004">
      <c r="O3535" s="1703"/>
      <c r="V3535" s="1703"/>
      <c r="X3535" s="1703"/>
    </row>
    <row r="3536" spans="15:24" x14ac:dyDescent="0.55000000000000004">
      <c r="O3536" s="1703"/>
      <c r="V3536" s="1703"/>
      <c r="X3536" s="1703"/>
    </row>
    <row r="3537" spans="15:24" x14ac:dyDescent="0.55000000000000004">
      <c r="O3537" s="1703"/>
      <c r="V3537" s="1703"/>
      <c r="X3537" s="1703"/>
    </row>
    <row r="3538" spans="15:24" x14ac:dyDescent="0.55000000000000004">
      <c r="O3538" s="1703"/>
      <c r="V3538" s="1703"/>
      <c r="X3538" s="1703"/>
    </row>
    <row r="3539" spans="15:24" x14ac:dyDescent="0.55000000000000004">
      <c r="O3539" s="1703"/>
      <c r="V3539" s="1703"/>
      <c r="X3539" s="1703"/>
    </row>
    <row r="3540" spans="15:24" x14ac:dyDescent="0.55000000000000004">
      <c r="O3540" s="1703"/>
      <c r="V3540" s="1703"/>
      <c r="X3540" s="1703"/>
    </row>
    <row r="3541" spans="15:24" x14ac:dyDescent="0.55000000000000004">
      <c r="O3541" s="1703"/>
      <c r="V3541" s="1703"/>
      <c r="X3541" s="1703"/>
    </row>
    <row r="3542" spans="15:24" x14ac:dyDescent="0.55000000000000004">
      <c r="O3542" s="1703"/>
      <c r="V3542" s="1703"/>
      <c r="X3542" s="1703"/>
    </row>
    <row r="3543" spans="15:24" x14ac:dyDescent="0.55000000000000004">
      <c r="O3543" s="1703"/>
      <c r="V3543" s="1703"/>
      <c r="X3543" s="1703"/>
    </row>
    <row r="3544" spans="15:24" x14ac:dyDescent="0.55000000000000004">
      <c r="O3544" s="1703"/>
      <c r="V3544" s="1703"/>
      <c r="X3544" s="1703"/>
    </row>
    <row r="3545" spans="15:24" x14ac:dyDescent="0.55000000000000004">
      <c r="O3545" s="1703"/>
      <c r="V3545" s="1703"/>
      <c r="X3545" s="1703"/>
    </row>
    <row r="3546" spans="15:24" x14ac:dyDescent="0.55000000000000004">
      <c r="O3546" s="1703"/>
      <c r="V3546" s="1703"/>
      <c r="X3546" s="1703"/>
    </row>
    <row r="3547" spans="15:24" x14ac:dyDescent="0.55000000000000004">
      <c r="O3547" s="1703"/>
      <c r="V3547" s="1703"/>
      <c r="X3547" s="1703"/>
    </row>
    <row r="3548" spans="15:24" x14ac:dyDescent="0.55000000000000004">
      <c r="O3548" s="1703"/>
      <c r="V3548" s="1703"/>
      <c r="X3548" s="1703"/>
    </row>
    <row r="3549" spans="15:24" x14ac:dyDescent="0.55000000000000004">
      <c r="O3549" s="1703"/>
      <c r="V3549" s="1703"/>
      <c r="X3549" s="1703"/>
    </row>
    <row r="3550" spans="15:24" x14ac:dyDescent="0.55000000000000004">
      <c r="O3550" s="1703"/>
      <c r="V3550" s="1703"/>
      <c r="X3550" s="1703"/>
    </row>
    <row r="3551" spans="15:24" x14ac:dyDescent="0.55000000000000004">
      <c r="O3551" s="1703"/>
      <c r="V3551" s="1703"/>
      <c r="X3551" s="1703"/>
    </row>
    <row r="3552" spans="15:24" x14ac:dyDescent="0.55000000000000004">
      <c r="O3552" s="1703"/>
      <c r="V3552" s="1703"/>
      <c r="X3552" s="1703"/>
    </row>
    <row r="3553" spans="15:24" x14ac:dyDescent="0.55000000000000004">
      <c r="O3553" s="1703"/>
      <c r="V3553" s="1703"/>
      <c r="X3553" s="1703"/>
    </row>
    <row r="3554" spans="15:24" x14ac:dyDescent="0.55000000000000004">
      <c r="O3554" s="1703"/>
      <c r="V3554" s="1703"/>
      <c r="X3554" s="1703"/>
    </row>
    <row r="3555" spans="15:24" x14ac:dyDescent="0.55000000000000004">
      <c r="O3555" s="1703"/>
      <c r="V3555" s="1703"/>
      <c r="X3555" s="1703"/>
    </row>
    <row r="3556" spans="15:24" x14ac:dyDescent="0.55000000000000004">
      <c r="O3556" s="1703"/>
      <c r="V3556" s="1703"/>
      <c r="X3556" s="1703"/>
    </row>
    <row r="3557" spans="15:24" x14ac:dyDescent="0.55000000000000004">
      <c r="O3557" s="1703"/>
      <c r="V3557" s="1703"/>
      <c r="X3557" s="1703"/>
    </row>
    <row r="3558" spans="15:24" x14ac:dyDescent="0.55000000000000004">
      <c r="O3558" s="1703"/>
      <c r="V3558" s="1703"/>
      <c r="X3558" s="1703"/>
    </row>
    <row r="3559" spans="15:24" x14ac:dyDescent="0.55000000000000004">
      <c r="O3559" s="1703"/>
      <c r="V3559" s="1703"/>
      <c r="X3559" s="1703"/>
    </row>
    <row r="3560" spans="15:24" x14ac:dyDescent="0.55000000000000004">
      <c r="O3560" s="1703"/>
      <c r="V3560" s="1703"/>
      <c r="X3560" s="1703"/>
    </row>
    <row r="3561" spans="15:24" x14ac:dyDescent="0.55000000000000004">
      <c r="O3561" s="1703"/>
      <c r="V3561" s="1703"/>
      <c r="X3561" s="1703"/>
    </row>
    <row r="3562" spans="15:24" x14ac:dyDescent="0.55000000000000004">
      <c r="O3562" s="1703"/>
      <c r="V3562" s="1703"/>
      <c r="X3562" s="1703"/>
    </row>
    <row r="3563" spans="15:24" x14ac:dyDescent="0.55000000000000004">
      <c r="O3563" s="1703"/>
      <c r="V3563" s="1703"/>
      <c r="X3563" s="1703"/>
    </row>
    <row r="3564" spans="15:24" x14ac:dyDescent="0.55000000000000004">
      <c r="O3564" s="1703"/>
      <c r="V3564" s="1703"/>
      <c r="X3564" s="1703"/>
    </row>
    <row r="3565" spans="15:24" x14ac:dyDescent="0.55000000000000004">
      <c r="O3565" s="1703"/>
      <c r="V3565" s="1703"/>
      <c r="X3565" s="1703"/>
    </row>
    <row r="3566" spans="15:24" x14ac:dyDescent="0.55000000000000004">
      <c r="O3566" s="1703"/>
      <c r="V3566" s="1703"/>
      <c r="X3566" s="1703"/>
    </row>
    <row r="3567" spans="15:24" x14ac:dyDescent="0.55000000000000004">
      <c r="O3567" s="1703"/>
      <c r="V3567" s="1703"/>
      <c r="X3567" s="1703"/>
    </row>
    <row r="3568" spans="15:24" x14ac:dyDescent="0.55000000000000004">
      <c r="O3568" s="1703"/>
      <c r="V3568" s="1703"/>
      <c r="X3568" s="1703"/>
    </row>
    <row r="3569" spans="15:24" x14ac:dyDescent="0.55000000000000004">
      <c r="O3569" s="1703"/>
      <c r="V3569" s="1703"/>
      <c r="X3569" s="1703"/>
    </row>
    <row r="3570" spans="15:24" x14ac:dyDescent="0.55000000000000004">
      <c r="O3570" s="1703"/>
      <c r="V3570" s="1703"/>
      <c r="X3570" s="1703"/>
    </row>
    <row r="3571" spans="15:24" x14ac:dyDescent="0.55000000000000004">
      <c r="O3571" s="1703"/>
      <c r="V3571" s="1703"/>
      <c r="X3571" s="1703"/>
    </row>
    <row r="3572" spans="15:24" x14ac:dyDescent="0.55000000000000004">
      <c r="O3572" s="1703"/>
      <c r="V3572" s="1703"/>
      <c r="X3572" s="1703"/>
    </row>
    <row r="3573" spans="15:24" x14ac:dyDescent="0.55000000000000004">
      <c r="O3573" s="1703"/>
      <c r="V3573" s="1703"/>
      <c r="X3573" s="1703"/>
    </row>
    <row r="3574" spans="15:24" x14ac:dyDescent="0.55000000000000004">
      <c r="O3574" s="1703"/>
      <c r="V3574" s="1703"/>
      <c r="X3574" s="1703"/>
    </row>
    <row r="3575" spans="15:24" x14ac:dyDescent="0.55000000000000004">
      <c r="O3575" s="1703"/>
      <c r="V3575" s="1703"/>
      <c r="X3575" s="1703"/>
    </row>
    <row r="3576" spans="15:24" x14ac:dyDescent="0.55000000000000004">
      <c r="O3576" s="1703"/>
      <c r="V3576" s="1703"/>
      <c r="X3576" s="1703"/>
    </row>
    <row r="3577" spans="15:24" x14ac:dyDescent="0.55000000000000004">
      <c r="O3577" s="1703"/>
      <c r="V3577" s="1703"/>
      <c r="X3577" s="1703"/>
    </row>
    <row r="3578" spans="15:24" x14ac:dyDescent="0.55000000000000004">
      <c r="O3578" s="1703"/>
      <c r="V3578" s="1703"/>
      <c r="X3578" s="1703"/>
    </row>
    <row r="3579" spans="15:24" x14ac:dyDescent="0.55000000000000004">
      <c r="O3579" s="1703"/>
      <c r="V3579" s="1703"/>
      <c r="X3579" s="1703"/>
    </row>
    <row r="3580" spans="15:24" x14ac:dyDescent="0.55000000000000004">
      <c r="O3580" s="1703"/>
      <c r="V3580" s="1703"/>
      <c r="X3580" s="1703"/>
    </row>
    <row r="3581" spans="15:24" x14ac:dyDescent="0.55000000000000004">
      <c r="O3581" s="1703"/>
      <c r="V3581" s="1703"/>
      <c r="X3581" s="1703"/>
    </row>
    <row r="3582" spans="15:24" x14ac:dyDescent="0.55000000000000004">
      <c r="O3582" s="1703"/>
      <c r="V3582" s="1703"/>
      <c r="X3582" s="1703"/>
    </row>
    <row r="3583" spans="15:24" x14ac:dyDescent="0.55000000000000004">
      <c r="O3583" s="1703"/>
      <c r="V3583" s="1703"/>
      <c r="X3583" s="1703"/>
    </row>
    <row r="3584" spans="15:24" x14ac:dyDescent="0.55000000000000004">
      <c r="O3584" s="1703"/>
      <c r="V3584" s="1703"/>
      <c r="X3584" s="1703"/>
    </row>
    <row r="3585" spans="15:24" x14ac:dyDescent="0.55000000000000004">
      <c r="O3585" s="1703"/>
      <c r="V3585" s="1703"/>
      <c r="X3585" s="1703"/>
    </row>
    <row r="3586" spans="15:24" x14ac:dyDescent="0.55000000000000004">
      <c r="O3586" s="1703"/>
      <c r="V3586" s="1703"/>
      <c r="X3586" s="1703"/>
    </row>
    <row r="3587" spans="15:24" x14ac:dyDescent="0.55000000000000004">
      <c r="O3587" s="1703"/>
      <c r="V3587" s="1703"/>
      <c r="X3587" s="1703"/>
    </row>
    <row r="3588" spans="15:24" x14ac:dyDescent="0.55000000000000004">
      <c r="O3588" s="1703"/>
      <c r="V3588" s="1703"/>
      <c r="X3588" s="1703"/>
    </row>
    <row r="3589" spans="15:24" x14ac:dyDescent="0.55000000000000004">
      <c r="O3589" s="1703"/>
      <c r="V3589" s="1703"/>
      <c r="X3589" s="1703"/>
    </row>
    <row r="3590" spans="15:24" x14ac:dyDescent="0.55000000000000004">
      <c r="O3590" s="1703"/>
      <c r="V3590" s="1703"/>
      <c r="X3590" s="1703"/>
    </row>
    <row r="3591" spans="15:24" x14ac:dyDescent="0.55000000000000004">
      <c r="O3591" s="1703"/>
      <c r="V3591" s="1703"/>
      <c r="X3591" s="1703"/>
    </row>
    <row r="3592" spans="15:24" x14ac:dyDescent="0.55000000000000004">
      <c r="O3592" s="1703"/>
      <c r="V3592" s="1703"/>
      <c r="X3592" s="1703"/>
    </row>
    <row r="3593" spans="15:24" x14ac:dyDescent="0.55000000000000004">
      <c r="O3593" s="1703"/>
      <c r="V3593" s="1703"/>
      <c r="X3593" s="1703"/>
    </row>
    <row r="3594" spans="15:24" x14ac:dyDescent="0.55000000000000004">
      <c r="O3594" s="1703"/>
      <c r="V3594" s="1703"/>
      <c r="X3594" s="1703"/>
    </row>
    <row r="3595" spans="15:24" x14ac:dyDescent="0.55000000000000004">
      <c r="O3595" s="1703"/>
      <c r="V3595" s="1703"/>
      <c r="X3595" s="1703"/>
    </row>
    <row r="3596" spans="15:24" x14ac:dyDescent="0.55000000000000004">
      <c r="O3596" s="1703"/>
      <c r="V3596" s="1703"/>
      <c r="X3596" s="1703"/>
    </row>
    <row r="3597" spans="15:24" x14ac:dyDescent="0.55000000000000004">
      <c r="O3597" s="1703"/>
      <c r="V3597" s="1703"/>
      <c r="X3597" s="1703"/>
    </row>
    <row r="3598" spans="15:24" x14ac:dyDescent="0.55000000000000004">
      <c r="O3598" s="1703"/>
      <c r="V3598" s="1703"/>
      <c r="X3598" s="1703"/>
    </row>
    <row r="3599" spans="15:24" x14ac:dyDescent="0.55000000000000004">
      <c r="O3599" s="1703"/>
      <c r="V3599" s="1703"/>
      <c r="X3599" s="1703"/>
    </row>
    <row r="3600" spans="15:24" x14ac:dyDescent="0.55000000000000004">
      <c r="O3600" s="1703"/>
      <c r="V3600" s="1703"/>
      <c r="X3600" s="1703"/>
    </row>
    <row r="3601" spans="15:24" x14ac:dyDescent="0.55000000000000004">
      <c r="O3601" s="1703"/>
      <c r="V3601" s="1703"/>
      <c r="X3601" s="1703"/>
    </row>
    <row r="3602" spans="15:24" x14ac:dyDescent="0.55000000000000004">
      <c r="O3602" s="1703"/>
      <c r="V3602" s="1703"/>
      <c r="X3602" s="1703"/>
    </row>
    <row r="3603" spans="15:24" x14ac:dyDescent="0.55000000000000004">
      <c r="O3603" s="1703"/>
      <c r="V3603" s="1703"/>
      <c r="X3603" s="1703"/>
    </row>
    <row r="3604" spans="15:24" x14ac:dyDescent="0.55000000000000004">
      <c r="O3604" s="1703"/>
      <c r="V3604" s="1703"/>
      <c r="X3604" s="1703"/>
    </row>
    <row r="3605" spans="15:24" x14ac:dyDescent="0.55000000000000004">
      <c r="O3605" s="1703"/>
      <c r="V3605" s="1703"/>
      <c r="X3605" s="1703"/>
    </row>
    <row r="3606" spans="15:24" x14ac:dyDescent="0.55000000000000004">
      <c r="O3606" s="1703"/>
      <c r="V3606" s="1703"/>
      <c r="X3606" s="1703"/>
    </row>
    <row r="3607" spans="15:24" x14ac:dyDescent="0.55000000000000004">
      <c r="O3607" s="1703"/>
      <c r="V3607" s="1703"/>
      <c r="X3607" s="1703"/>
    </row>
    <row r="3608" spans="15:24" x14ac:dyDescent="0.55000000000000004">
      <c r="O3608" s="1703"/>
      <c r="V3608" s="1703"/>
      <c r="X3608" s="1703"/>
    </row>
    <row r="3609" spans="15:24" x14ac:dyDescent="0.55000000000000004">
      <c r="O3609" s="1703"/>
      <c r="V3609" s="1703"/>
      <c r="X3609" s="1703"/>
    </row>
    <row r="3610" spans="15:24" x14ac:dyDescent="0.55000000000000004">
      <c r="O3610" s="1703"/>
      <c r="V3610" s="1703"/>
      <c r="X3610" s="1703"/>
    </row>
    <row r="3611" spans="15:24" x14ac:dyDescent="0.55000000000000004">
      <c r="O3611" s="1703"/>
      <c r="V3611" s="1703"/>
      <c r="X3611" s="1703"/>
    </row>
    <row r="3612" spans="15:24" x14ac:dyDescent="0.55000000000000004">
      <c r="O3612" s="1703"/>
      <c r="V3612" s="1703"/>
      <c r="X3612" s="1703"/>
    </row>
    <row r="3613" spans="15:24" x14ac:dyDescent="0.55000000000000004">
      <c r="O3613" s="1703"/>
      <c r="V3613" s="1703"/>
      <c r="X3613" s="1703"/>
    </row>
    <row r="3614" spans="15:24" x14ac:dyDescent="0.55000000000000004">
      <c r="O3614" s="1703"/>
      <c r="V3614" s="1703"/>
      <c r="X3614" s="1703"/>
    </row>
    <row r="3615" spans="15:24" x14ac:dyDescent="0.55000000000000004">
      <c r="O3615" s="1703"/>
      <c r="V3615" s="1703"/>
      <c r="X3615" s="1703"/>
    </row>
    <row r="3616" spans="15:24" x14ac:dyDescent="0.55000000000000004">
      <c r="O3616" s="1703"/>
      <c r="V3616" s="1703"/>
      <c r="X3616" s="1703"/>
    </row>
    <row r="3617" spans="15:24" x14ac:dyDescent="0.55000000000000004">
      <c r="O3617" s="1703"/>
      <c r="V3617" s="1703"/>
      <c r="X3617" s="1703"/>
    </row>
    <row r="3618" spans="15:24" x14ac:dyDescent="0.55000000000000004">
      <c r="O3618" s="1703"/>
      <c r="V3618" s="1703"/>
      <c r="X3618" s="1703"/>
    </row>
    <row r="3619" spans="15:24" x14ac:dyDescent="0.55000000000000004">
      <c r="O3619" s="1703"/>
      <c r="V3619" s="1703"/>
      <c r="X3619" s="1703"/>
    </row>
    <row r="3620" spans="15:24" x14ac:dyDescent="0.55000000000000004">
      <c r="O3620" s="1703"/>
      <c r="V3620" s="1703"/>
      <c r="X3620" s="1703"/>
    </row>
    <row r="3621" spans="15:24" x14ac:dyDescent="0.55000000000000004">
      <c r="O3621" s="1703"/>
      <c r="V3621" s="1703"/>
      <c r="X3621" s="1703"/>
    </row>
    <row r="3622" spans="15:24" x14ac:dyDescent="0.55000000000000004">
      <c r="O3622" s="1703"/>
      <c r="V3622" s="1703"/>
      <c r="X3622" s="1703"/>
    </row>
    <row r="3623" spans="15:24" x14ac:dyDescent="0.55000000000000004">
      <c r="O3623" s="1703"/>
      <c r="V3623" s="1703"/>
      <c r="X3623" s="1703"/>
    </row>
    <row r="3624" spans="15:24" x14ac:dyDescent="0.55000000000000004">
      <c r="O3624" s="1703"/>
      <c r="V3624" s="1703"/>
      <c r="X3624" s="1703"/>
    </row>
    <row r="3625" spans="15:24" x14ac:dyDescent="0.55000000000000004">
      <c r="O3625" s="1703"/>
      <c r="V3625" s="1703"/>
      <c r="X3625" s="1703"/>
    </row>
    <row r="3626" spans="15:24" x14ac:dyDescent="0.55000000000000004">
      <c r="O3626" s="1703"/>
      <c r="V3626" s="1703"/>
      <c r="X3626" s="1703"/>
    </row>
    <row r="3627" spans="15:24" x14ac:dyDescent="0.55000000000000004">
      <c r="O3627" s="1703"/>
      <c r="V3627" s="1703"/>
      <c r="X3627" s="1703"/>
    </row>
    <row r="3628" spans="15:24" x14ac:dyDescent="0.55000000000000004">
      <c r="O3628" s="1703"/>
      <c r="V3628" s="1703"/>
      <c r="X3628" s="1703"/>
    </row>
    <row r="3629" spans="15:24" x14ac:dyDescent="0.55000000000000004">
      <c r="O3629" s="1703"/>
      <c r="V3629" s="1703"/>
      <c r="X3629" s="1703"/>
    </row>
    <row r="3630" spans="15:24" x14ac:dyDescent="0.55000000000000004">
      <c r="O3630" s="1703"/>
      <c r="V3630" s="1703"/>
      <c r="X3630" s="1703"/>
    </row>
    <row r="3631" spans="15:24" x14ac:dyDescent="0.55000000000000004">
      <c r="O3631" s="1703"/>
      <c r="V3631" s="1703"/>
      <c r="X3631" s="1703"/>
    </row>
    <row r="3632" spans="15:24" x14ac:dyDescent="0.55000000000000004">
      <c r="O3632" s="1703"/>
      <c r="V3632" s="1703"/>
      <c r="X3632" s="1703"/>
    </row>
    <row r="3633" spans="15:24" x14ac:dyDescent="0.55000000000000004">
      <c r="O3633" s="1703"/>
      <c r="V3633" s="1703"/>
      <c r="X3633" s="1703"/>
    </row>
    <row r="3634" spans="15:24" x14ac:dyDescent="0.55000000000000004">
      <c r="O3634" s="1703"/>
      <c r="V3634" s="1703"/>
      <c r="X3634" s="1703"/>
    </row>
    <row r="3635" spans="15:24" x14ac:dyDescent="0.55000000000000004">
      <c r="O3635" s="1703"/>
      <c r="V3635" s="1703"/>
      <c r="X3635" s="1703"/>
    </row>
    <row r="3636" spans="15:24" x14ac:dyDescent="0.55000000000000004">
      <c r="O3636" s="1703"/>
      <c r="V3636" s="1703"/>
      <c r="X3636" s="1703"/>
    </row>
    <row r="3637" spans="15:24" x14ac:dyDescent="0.55000000000000004">
      <c r="O3637" s="1703"/>
      <c r="V3637" s="1703"/>
      <c r="X3637" s="1703"/>
    </row>
    <row r="3638" spans="15:24" x14ac:dyDescent="0.55000000000000004">
      <c r="O3638" s="1703"/>
      <c r="V3638" s="1703"/>
      <c r="X3638" s="1703"/>
    </row>
    <row r="3639" spans="15:24" x14ac:dyDescent="0.55000000000000004">
      <c r="O3639" s="1703"/>
      <c r="V3639" s="1703"/>
      <c r="X3639" s="1703"/>
    </row>
    <row r="3640" spans="15:24" x14ac:dyDescent="0.55000000000000004">
      <c r="O3640" s="1703"/>
      <c r="V3640" s="1703"/>
      <c r="X3640" s="1703"/>
    </row>
    <row r="3641" spans="15:24" x14ac:dyDescent="0.55000000000000004">
      <c r="O3641" s="1703"/>
      <c r="V3641" s="1703"/>
      <c r="X3641" s="1703"/>
    </row>
    <row r="3642" spans="15:24" x14ac:dyDescent="0.55000000000000004">
      <c r="O3642" s="1703"/>
      <c r="V3642" s="1703"/>
      <c r="X3642" s="1703"/>
    </row>
    <row r="3643" spans="15:24" x14ac:dyDescent="0.55000000000000004">
      <c r="O3643" s="1703"/>
      <c r="V3643" s="1703"/>
      <c r="X3643" s="1703"/>
    </row>
    <row r="3644" spans="15:24" x14ac:dyDescent="0.55000000000000004">
      <c r="O3644" s="1703"/>
      <c r="V3644" s="1703"/>
      <c r="X3644" s="1703"/>
    </row>
    <row r="3645" spans="15:24" x14ac:dyDescent="0.55000000000000004">
      <c r="O3645" s="1703"/>
      <c r="V3645" s="1703"/>
      <c r="X3645" s="1703"/>
    </row>
    <row r="3646" spans="15:24" x14ac:dyDescent="0.55000000000000004">
      <c r="O3646" s="1703"/>
      <c r="V3646" s="1703"/>
      <c r="X3646" s="1703"/>
    </row>
    <row r="3647" spans="15:24" x14ac:dyDescent="0.55000000000000004">
      <c r="O3647" s="1703"/>
      <c r="V3647" s="1703"/>
      <c r="X3647" s="1703"/>
    </row>
    <row r="3648" spans="15:24" x14ac:dyDescent="0.55000000000000004">
      <c r="O3648" s="1703"/>
      <c r="V3648" s="1703"/>
      <c r="X3648" s="1703"/>
    </row>
    <row r="3649" spans="15:24" x14ac:dyDescent="0.55000000000000004">
      <c r="O3649" s="1703"/>
      <c r="V3649" s="1703"/>
      <c r="X3649" s="1703"/>
    </row>
    <row r="3650" spans="15:24" x14ac:dyDescent="0.55000000000000004">
      <c r="O3650" s="1703"/>
      <c r="V3650" s="1703"/>
      <c r="X3650" s="1703"/>
    </row>
    <row r="3651" spans="15:24" x14ac:dyDescent="0.55000000000000004">
      <c r="O3651" s="1703"/>
      <c r="V3651" s="1703"/>
      <c r="X3651" s="1703"/>
    </row>
    <row r="3652" spans="15:24" x14ac:dyDescent="0.55000000000000004">
      <c r="O3652" s="1703"/>
      <c r="V3652" s="1703"/>
      <c r="X3652" s="1703"/>
    </row>
    <row r="3653" spans="15:24" x14ac:dyDescent="0.55000000000000004">
      <c r="O3653" s="1703"/>
      <c r="V3653" s="1703"/>
      <c r="X3653" s="1703"/>
    </row>
    <row r="3654" spans="15:24" x14ac:dyDescent="0.55000000000000004">
      <c r="O3654" s="1703"/>
      <c r="V3654" s="1703"/>
      <c r="X3654" s="1703"/>
    </row>
    <row r="3655" spans="15:24" x14ac:dyDescent="0.55000000000000004">
      <c r="O3655" s="1703"/>
      <c r="V3655" s="1703"/>
      <c r="X3655" s="1703"/>
    </row>
    <row r="3656" spans="15:24" x14ac:dyDescent="0.55000000000000004">
      <c r="O3656" s="1703"/>
      <c r="V3656" s="1703"/>
      <c r="X3656" s="1703"/>
    </row>
    <row r="3657" spans="15:24" x14ac:dyDescent="0.55000000000000004">
      <c r="O3657" s="1703"/>
      <c r="V3657" s="1703"/>
      <c r="X3657" s="1703"/>
    </row>
    <row r="3658" spans="15:24" x14ac:dyDescent="0.55000000000000004">
      <c r="O3658" s="1703"/>
      <c r="V3658" s="1703"/>
      <c r="X3658" s="1703"/>
    </row>
    <row r="3659" spans="15:24" x14ac:dyDescent="0.55000000000000004">
      <c r="O3659" s="1703"/>
      <c r="V3659" s="1703"/>
      <c r="X3659" s="1703"/>
    </row>
    <row r="3660" spans="15:24" x14ac:dyDescent="0.55000000000000004">
      <c r="O3660" s="1703"/>
      <c r="V3660" s="1703"/>
      <c r="X3660" s="1703"/>
    </row>
    <row r="3661" spans="15:24" x14ac:dyDescent="0.55000000000000004">
      <c r="O3661" s="1703"/>
      <c r="V3661" s="1703"/>
      <c r="X3661" s="1703"/>
    </row>
    <row r="3662" spans="15:24" x14ac:dyDescent="0.55000000000000004">
      <c r="O3662" s="1703"/>
      <c r="V3662" s="1703"/>
      <c r="X3662" s="1703"/>
    </row>
    <row r="3663" spans="15:24" x14ac:dyDescent="0.55000000000000004">
      <c r="O3663" s="1703"/>
      <c r="V3663" s="1703"/>
      <c r="X3663" s="1703"/>
    </row>
    <row r="3664" spans="15:24" x14ac:dyDescent="0.55000000000000004">
      <c r="O3664" s="1703"/>
      <c r="V3664" s="1703"/>
      <c r="X3664" s="1703"/>
    </row>
    <row r="3665" spans="15:24" x14ac:dyDescent="0.55000000000000004">
      <c r="O3665" s="1703"/>
      <c r="V3665" s="1703"/>
      <c r="X3665" s="1703"/>
    </row>
    <row r="3666" spans="15:24" x14ac:dyDescent="0.55000000000000004">
      <c r="O3666" s="1703"/>
      <c r="V3666" s="1703"/>
      <c r="X3666" s="1703"/>
    </row>
    <row r="3667" spans="15:24" x14ac:dyDescent="0.55000000000000004">
      <c r="O3667" s="1703"/>
      <c r="V3667" s="1703"/>
      <c r="X3667" s="1703"/>
    </row>
    <row r="3668" spans="15:24" x14ac:dyDescent="0.55000000000000004">
      <c r="O3668" s="1703"/>
      <c r="V3668" s="1703"/>
      <c r="X3668" s="1703"/>
    </row>
    <row r="3669" spans="15:24" x14ac:dyDescent="0.55000000000000004">
      <c r="O3669" s="1703"/>
      <c r="V3669" s="1703"/>
      <c r="X3669" s="1703"/>
    </row>
    <row r="3670" spans="15:24" x14ac:dyDescent="0.55000000000000004">
      <c r="O3670" s="1703"/>
      <c r="V3670" s="1703"/>
      <c r="X3670" s="1703"/>
    </row>
    <row r="3671" spans="15:24" x14ac:dyDescent="0.55000000000000004">
      <c r="O3671" s="1703"/>
      <c r="V3671" s="1703"/>
      <c r="X3671" s="1703"/>
    </row>
    <row r="3672" spans="15:24" x14ac:dyDescent="0.55000000000000004">
      <c r="O3672" s="1703"/>
      <c r="V3672" s="1703"/>
      <c r="X3672" s="1703"/>
    </row>
    <row r="3673" spans="15:24" x14ac:dyDescent="0.55000000000000004">
      <c r="O3673" s="1703"/>
      <c r="V3673" s="1703"/>
      <c r="X3673" s="1703"/>
    </row>
    <row r="3674" spans="15:24" x14ac:dyDescent="0.55000000000000004">
      <c r="O3674" s="1703"/>
      <c r="V3674" s="1703"/>
      <c r="X3674" s="1703"/>
    </row>
    <row r="3675" spans="15:24" x14ac:dyDescent="0.55000000000000004">
      <c r="O3675" s="1703"/>
      <c r="V3675" s="1703"/>
      <c r="X3675" s="1703"/>
    </row>
    <row r="3676" spans="15:24" x14ac:dyDescent="0.55000000000000004">
      <c r="O3676" s="1703"/>
      <c r="V3676" s="1703"/>
      <c r="X3676" s="1703"/>
    </row>
    <row r="3677" spans="15:24" x14ac:dyDescent="0.55000000000000004">
      <c r="O3677" s="1703"/>
      <c r="V3677" s="1703"/>
      <c r="X3677" s="1703"/>
    </row>
    <row r="3678" spans="15:24" x14ac:dyDescent="0.55000000000000004">
      <c r="O3678" s="1703"/>
      <c r="V3678" s="1703"/>
      <c r="X3678" s="1703"/>
    </row>
    <row r="3679" spans="15:24" x14ac:dyDescent="0.55000000000000004">
      <c r="O3679" s="1703"/>
      <c r="V3679" s="1703"/>
      <c r="X3679" s="1703"/>
    </row>
    <row r="3680" spans="15:24" x14ac:dyDescent="0.55000000000000004">
      <c r="O3680" s="1703"/>
      <c r="V3680" s="1703"/>
      <c r="X3680" s="1703"/>
    </row>
    <row r="3681" spans="15:24" x14ac:dyDescent="0.55000000000000004">
      <c r="O3681" s="1703"/>
      <c r="V3681" s="1703"/>
      <c r="X3681" s="1703"/>
    </row>
    <row r="3682" spans="15:24" x14ac:dyDescent="0.55000000000000004">
      <c r="O3682" s="1703"/>
      <c r="V3682" s="1703"/>
      <c r="X3682" s="1703"/>
    </row>
    <row r="3683" spans="15:24" x14ac:dyDescent="0.55000000000000004">
      <c r="O3683" s="1703"/>
      <c r="V3683" s="1703"/>
      <c r="X3683" s="1703"/>
    </row>
    <row r="3684" spans="15:24" x14ac:dyDescent="0.55000000000000004">
      <c r="O3684" s="1703"/>
      <c r="V3684" s="1703"/>
      <c r="X3684" s="1703"/>
    </row>
    <row r="3685" spans="15:24" x14ac:dyDescent="0.55000000000000004">
      <c r="O3685" s="1703"/>
      <c r="V3685" s="1703"/>
      <c r="X3685" s="1703"/>
    </row>
    <row r="3686" spans="15:24" x14ac:dyDescent="0.55000000000000004">
      <c r="O3686" s="1703"/>
      <c r="V3686" s="1703"/>
      <c r="X3686" s="1703"/>
    </row>
    <row r="3687" spans="15:24" x14ac:dyDescent="0.55000000000000004">
      <c r="O3687" s="1703"/>
      <c r="V3687" s="1703"/>
      <c r="X3687" s="1703"/>
    </row>
    <row r="3688" spans="15:24" x14ac:dyDescent="0.55000000000000004">
      <c r="O3688" s="1703"/>
      <c r="V3688" s="1703"/>
      <c r="X3688" s="1703"/>
    </row>
    <row r="3689" spans="15:24" x14ac:dyDescent="0.55000000000000004">
      <c r="O3689" s="1703"/>
      <c r="V3689" s="1703"/>
      <c r="X3689" s="1703"/>
    </row>
    <row r="3690" spans="15:24" x14ac:dyDescent="0.55000000000000004">
      <c r="O3690" s="1703"/>
      <c r="V3690" s="1703"/>
      <c r="X3690" s="1703"/>
    </row>
    <row r="3691" spans="15:24" x14ac:dyDescent="0.55000000000000004">
      <c r="O3691" s="1703"/>
      <c r="V3691" s="1703"/>
      <c r="X3691" s="1703"/>
    </row>
    <row r="3692" spans="15:24" x14ac:dyDescent="0.55000000000000004">
      <c r="O3692" s="1703"/>
      <c r="V3692" s="1703"/>
      <c r="X3692" s="1703"/>
    </row>
    <row r="3693" spans="15:24" x14ac:dyDescent="0.55000000000000004">
      <c r="O3693" s="1703"/>
      <c r="V3693" s="1703"/>
      <c r="X3693" s="1703"/>
    </row>
    <row r="3694" spans="15:24" x14ac:dyDescent="0.55000000000000004">
      <c r="O3694" s="1703"/>
      <c r="V3694" s="1703"/>
      <c r="X3694" s="1703"/>
    </row>
    <row r="3695" spans="15:24" x14ac:dyDescent="0.55000000000000004">
      <c r="O3695" s="1703"/>
      <c r="V3695" s="1703"/>
      <c r="X3695" s="1703"/>
    </row>
    <row r="3696" spans="15:24" x14ac:dyDescent="0.55000000000000004">
      <c r="O3696" s="1703"/>
      <c r="V3696" s="1703"/>
      <c r="X3696" s="1703"/>
    </row>
    <row r="3697" spans="15:24" x14ac:dyDescent="0.55000000000000004">
      <c r="O3697" s="1703"/>
      <c r="V3697" s="1703"/>
      <c r="X3697" s="1703"/>
    </row>
    <row r="3698" spans="15:24" x14ac:dyDescent="0.55000000000000004">
      <c r="O3698" s="1703"/>
      <c r="V3698" s="1703"/>
      <c r="X3698" s="1703"/>
    </row>
    <row r="3699" spans="15:24" x14ac:dyDescent="0.55000000000000004">
      <c r="O3699" s="1703"/>
      <c r="V3699" s="1703"/>
      <c r="X3699" s="1703"/>
    </row>
    <row r="3700" spans="15:24" x14ac:dyDescent="0.55000000000000004">
      <c r="O3700" s="1703"/>
      <c r="V3700" s="1703"/>
      <c r="X3700" s="1703"/>
    </row>
    <row r="3701" spans="15:24" x14ac:dyDescent="0.55000000000000004">
      <c r="O3701" s="1703"/>
      <c r="V3701" s="1703"/>
      <c r="X3701" s="1703"/>
    </row>
    <row r="3702" spans="15:24" x14ac:dyDescent="0.55000000000000004">
      <c r="O3702" s="1703"/>
      <c r="V3702" s="1703"/>
      <c r="X3702" s="1703"/>
    </row>
    <row r="3703" spans="15:24" x14ac:dyDescent="0.55000000000000004">
      <c r="O3703" s="1703"/>
      <c r="V3703" s="1703"/>
      <c r="X3703" s="1703"/>
    </row>
    <row r="3704" spans="15:24" x14ac:dyDescent="0.55000000000000004">
      <c r="O3704" s="1703"/>
      <c r="V3704" s="1703"/>
      <c r="X3704" s="1703"/>
    </row>
    <row r="3705" spans="15:24" x14ac:dyDescent="0.55000000000000004">
      <c r="O3705" s="1703"/>
      <c r="V3705" s="1703"/>
      <c r="X3705" s="1703"/>
    </row>
    <row r="3706" spans="15:24" x14ac:dyDescent="0.55000000000000004">
      <c r="O3706" s="1703"/>
      <c r="V3706" s="1703"/>
      <c r="X3706" s="1703"/>
    </row>
    <row r="3707" spans="15:24" x14ac:dyDescent="0.55000000000000004">
      <c r="O3707" s="1703"/>
      <c r="V3707" s="1703"/>
      <c r="X3707" s="1703"/>
    </row>
    <row r="3708" spans="15:24" x14ac:dyDescent="0.55000000000000004">
      <c r="O3708" s="1703"/>
      <c r="V3708" s="1703"/>
      <c r="X3708" s="1703"/>
    </row>
    <row r="3709" spans="15:24" x14ac:dyDescent="0.55000000000000004">
      <c r="O3709" s="1703"/>
      <c r="V3709" s="1703"/>
      <c r="X3709" s="1703"/>
    </row>
    <row r="3710" spans="15:24" x14ac:dyDescent="0.55000000000000004">
      <c r="O3710" s="1703"/>
      <c r="V3710" s="1703"/>
      <c r="X3710" s="1703"/>
    </row>
    <row r="3711" spans="15:24" x14ac:dyDescent="0.55000000000000004">
      <c r="O3711" s="1703"/>
      <c r="V3711" s="1703"/>
      <c r="X3711" s="1703"/>
    </row>
    <row r="3712" spans="15:24" x14ac:dyDescent="0.55000000000000004">
      <c r="O3712" s="1703"/>
      <c r="V3712" s="1703"/>
      <c r="X3712" s="1703"/>
    </row>
    <row r="3713" spans="15:24" x14ac:dyDescent="0.55000000000000004">
      <c r="O3713" s="1703"/>
      <c r="V3713" s="1703"/>
      <c r="X3713" s="1703"/>
    </row>
    <row r="3714" spans="15:24" x14ac:dyDescent="0.55000000000000004">
      <c r="O3714" s="1703"/>
      <c r="V3714" s="1703"/>
      <c r="X3714" s="1703"/>
    </row>
    <row r="3715" spans="15:24" x14ac:dyDescent="0.55000000000000004">
      <c r="O3715" s="1703"/>
      <c r="V3715" s="1703"/>
      <c r="X3715" s="1703"/>
    </row>
    <row r="3716" spans="15:24" x14ac:dyDescent="0.55000000000000004">
      <c r="O3716" s="1703"/>
      <c r="V3716" s="1703"/>
      <c r="X3716" s="1703"/>
    </row>
    <row r="3717" spans="15:24" x14ac:dyDescent="0.55000000000000004">
      <c r="O3717" s="1703"/>
      <c r="V3717" s="1703"/>
      <c r="X3717" s="1703"/>
    </row>
    <row r="3718" spans="15:24" x14ac:dyDescent="0.55000000000000004">
      <c r="O3718" s="1703"/>
      <c r="V3718" s="1703"/>
      <c r="X3718" s="1703"/>
    </row>
    <row r="3719" spans="15:24" x14ac:dyDescent="0.55000000000000004">
      <c r="O3719" s="1703"/>
      <c r="V3719" s="1703"/>
      <c r="X3719" s="1703"/>
    </row>
    <row r="3720" spans="15:24" x14ac:dyDescent="0.55000000000000004">
      <c r="O3720" s="1703"/>
      <c r="V3720" s="1703"/>
      <c r="X3720" s="1703"/>
    </row>
    <row r="3721" spans="15:24" x14ac:dyDescent="0.55000000000000004">
      <c r="O3721" s="1703"/>
      <c r="V3721" s="1703"/>
      <c r="X3721" s="1703"/>
    </row>
    <row r="3722" spans="15:24" x14ac:dyDescent="0.55000000000000004">
      <c r="O3722" s="1703"/>
      <c r="V3722" s="1703"/>
      <c r="X3722" s="1703"/>
    </row>
    <row r="3723" spans="15:24" x14ac:dyDescent="0.55000000000000004">
      <c r="O3723" s="1703"/>
      <c r="V3723" s="1703"/>
      <c r="X3723" s="1703"/>
    </row>
    <row r="3724" spans="15:24" x14ac:dyDescent="0.55000000000000004">
      <c r="O3724" s="1703"/>
      <c r="V3724" s="1703"/>
      <c r="X3724" s="1703"/>
    </row>
    <row r="3725" spans="15:24" x14ac:dyDescent="0.55000000000000004">
      <c r="O3725" s="1703"/>
      <c r="V3725" s="1703"/>
      <c r="X3725" s="1703"/>
    </row>
    <row r="3726" spans="15:24" x14ac:dyDescent="0.55000000000000004">
      <c r="O3726" s="1703"/>
      <c r="V3726" s="1703"/>
      <c r="X3726" s="1703"/>
    </row>
    <row r="3727" spans="15:24" x14ac:dyDescent="0.55000000000000004">
      <c r="O3727" s="1703"/>
      <c r="V3727" s="1703"/>
      <c r="X3727" s="1703"/>
    </row>
    <row r="3728" spans="15:24" x14ac:dyDescent="0.55000000000000004">
      <c r="O3728" s="1703"/>
      <c r="V3728" s="1703"/>
      <c r="X3728" s="1703"/>
    </row>
    <row r="3729" spans="15:24" x14ac:dyDescent="0.55000000000000004">
      <c r="O3729" s="1703"/>
      <c r="V3729" s="1703"/>
      <c r="X3729" s="1703"/>
    </row>
    <row r="3730" spans="15:24" x14ac:dyDescent="0.55000000000000004">
      <c r="O3730" s="1703"/>
      <c r="V3730" s="1703"/>
      <c r="X3730" s="1703"/>
    </row>
    <row r="3731" spans="15:24" x14ac:dyDescent="0.55000000000000004">
      <c r="O3731" s="1703"/>
      <c r="V3731" s="1703"/>
      <c r="X3731" s="1703"/>
    </row>
    <row r="3732" spans="15:24" x14ac:dyDescent="0.55000000000000004">
      <c r="O3732" s="1703"/>
      <c r="V3732" s="1703"/>
      <c r="X3732" s="1703"/>
    </row>
    <row r="3733" spans="15:24" x14ac:dyDescent="0.55000000000000004">
      <c r="O3733" s="1703"/>
      <c r="V3733" s="1703"/>
      <c r="X3733" s="1703"/>
    </row>
    <row r="3734" spans="15:24" x14ac:dyDescent="0.55000000000000004">
      <c r="O3734" s="1703"/>
      <c r="V3734" s="1703"/>
      <c r="X3734" s="1703"/>
    </row>
    <row r="3735" spans="15:24" x14ac:dyDescent="0.55000000000000004">
      <c r="O3735" s="1703"/>
      <c r="V3735" s="1703"/>
      <c r="X3735" s="1703"/>
    </row>
    <row r="3736" spans="15:24" x14ac:dyDescent="0.55000000000000004">
      <c r="O3736" s="1703"/>
      <c r="V3736" s="1703"/>
      <c r="X3736" s="1703"/>
    </row>
    <row r="3737" spans="15:24" x14ac:dyDescent="0.55000000000000004">
      <c r="O3737" s="1703"/>
      <c r="V3737" s="1703"/>
      <c r="X3737" s="1703"/>
    </row>
    <row r="3738" spans="15:24" x14ac:dyDescent="0.55000000000000004">
      <c r="O3738" s="1703"/>
      <c r="V3738" s="1703"/>
      <c r="X3738" s="1703"/>
    </row>
    <row r="3739" spans="15:24" x14ac:dyDescent="0.55000000000000004">
      <c r="O3739" s="1703"/>
      <c r="V3739" s="1703"/>
      <c r="X3739" s="1703"/>
    </row>
    <row r="3740" spans="15:24" x14ac:dyDescent="0.55000000000000004">
      <c r="O3740" s="1703"/>
      <c r="V3740" s="1703"/>
      <c r="X3740" s="1703"/>
    </row>
    <row r="3741" spans="15:24" x14ac:dyDescent="0.55000000000000004">
      <c r="O3741" s="1703"/>
      <c r="V3741" s="1703"/>
      <c r="X3741" s="1703"/>
    </row>
    <row r="3742" spans="15:24" x14ac:dyDescent="0.55000000000000004">
      <c r="O3742" s="1703"/>
      <c r="V3742" s="1703"/>
      <c r="X3742" s="1703"/>
    </row>
    <row r="3743" spans="15:24" x14ac:dyDescent="0.55000000000000004">
      <c r="O3743" s="1703"/>
      <c r="V3743" s="1703"/>
      <c r="X3743" s="1703"/>
    </row>
    <row r="3744" spans="15:24" x14ac:dyDescent="0.55000000000000004">
      <c r="O3744" s="1703"/>
      <c r="V3744" s="1703"/>
      <c r="X3744" s="1703"/>
    </row>
    <row r="3745" spans="15:24" x14ac:dyDescent="0.55000000000000004">
      <c r="O3745" s="1703"/>
      <c r="V3745" s="1703"/>
      <c r="X3745" s="1703"/>
    </row>
    <row r="3746" spans="15:24" x14ac:dyDescent="0.55000000000000004">
      <c r="O3746" s="1703"/>
      <c r="V3746" s="1703"/>
      <c r="X3746" s="1703"/>
    </row>
    <row r="3747" spans="15:24" x14ac:dyDescent="0.55000000000000004">
      <c r="O3747" s="1703"/>
      <c r="V3747" s="1703"/>
      <c r="X3747" s="1703"/>
    </row>
    <row r="3748" spans="15:24" x14ac:dyDescent="0.55000000000000004">
      <c r="O3748" s="1703"/>
      <c r="V3748" s="1703"/>
      <c r="X3748" s="1703"/>
    </row>
    <row r="3749" spans="15:24" x14ac:dyDescent="0.55000000000000004">
      <c r="O3749" s="1703"/>
      <c r="V3749" s="1703"/>
      <c r="X3749" s="1703"/>
    </row>
    <row r="3750" spans="15:24" x14ac:dyDescent="0.55000000000000004">
      <c r="O3750" s="1703"/>
      <c r="V3750" s="1703"/>
      <c r="X3750" s="1703"/>
    </row>
    <row r="3751" spans="15:24" x14ac:dyDescent="0.55000000000000004">
      <c r="O3751" s="1703"/>
      <c r="V3751" s="1703"/>
      <c r="X3751" s="1703"/>
    </row>
    <row r="3752" spans="15:24" x14ac:dyDescent="0.55000000000000004">
      <c r="O3752" s="1703"/>
      <c r="V3752" s="1703"/>
      <c r="X3752" s="1703"/>
    </row>
    <row r="3753" spans="15:24" x14ac:dyDescent="0.55000000000000004">
      <c r="O3753" s="1703"/>
      <c r="V3753" s="1703"/>
      <c r="X3753" s="1703"/>
    </row>
    <row r="3754" spans="15:24" x14ac:dyDescent="0.55000000000000004">
      <c r="O3754" s="1703"/>
      <c r="V3754" s="1703"/>
      <c r="X3754" s="1703"/>
    </row>
    <row r="3755" spans="15:24" x14ac:dyDescent="0.55000000000000004">
      <c r="O3755" s="1703"/>
      <c r="V3755" s="1703"/>
      <c r="X3755" s="1703"/>
    </row>
    <row r="3756" spans="15:24" x14ac:dyDescent="0.55000000000000004">
      <c r="O3756" s="1703"/>
      <c r="V3756" s="1703"/>
      <c r="X3756" s="1703"/>
    </row>
    <row r="3757" spans="15:24" x14ac:dyDescent="0.55000000000000004">
      <c r="O3757" s="1703"/>
      <c r="V3757" s="1703"/>
      <c r="X3757" s="1703"/>
    </row>
    <row r="3758" spans="15:24" x14ac:dyDescent="0.55000000000000004">
      <c r="O3758" s="1703"/>
      <c r="V3758" s="1703"/>
      <c r="X3758" s="1703"/>
    </row>
    <row r="3759" spans="15:24" x14ac:dyDescent="0.55000000000000004">
      <c r="O3759" s="1703"/>
      <c r="V3759" s="1703"/>
      <c r="X3759" s="1703"/>
    </row>
    <row r="3760" spans="15:24" x14ac:dyDescent="0.55000000000000004">
      <c r="O3760" s="1703"/>
      <c r="V3760" s="1703"/>
      <c r="X3760" s="1703"/>
    </row>
    <row r="3761" spans="15:24" x14ac:dyDescent="0.55000000000000004">
      <c r="O3761" s="1703"/>
      <c r="V3761" s="1703"/>
      <c r="X3761" s="1703"/>
    </row>
    <row r="3762" spans="15:24" x14ac:dyDescent="0.55000000000000004">
      <c r="O3762" s="1703"/>
      <c r="V3762" s="1703"/>
      <c r="X3762" s="1703"/>
    </row>
    <row r="3763" spans="15:24" x14ac:dyDescent="0.55000000000000004">
      <c r="O3763" s="1703"/>
      <c r="V3763" s="1703"/>
      <c r="X3763" s="1703"/>
    </row>
    <row r="3764" spans="15:24" x14ac:dyDescent="0.55000000000000004">
      <c r="O3764" s="1703"/>
      <c r="V3764" s="1703"/>
      <c r="X3764" s="1703"/>
    </row>
    <row r="3765" spans="15:24" x14ac:dyDescent="0.55000000000000004">
      <c r="O3765" s="1703"/>
      <c r="V3765" s="1703"/>
      <c r="X3765" s="1703"/>
    </row>
    <row r="3766" spans="15:24" x14ac:dyDescent="0.55000000000000004">
      <c r="O3766" s="1703"/>
      <c r="V3766" s="1703"/>
      <c r="X3766" s="1703"/>
    </row>
    <row r="3767" spans="15:24" x14ac:dyDescent="0.55000000000000004">
      <c r="O3767" s="1703"/>
      <c r="V3767" s="1703"/>
      <c r="X3767" s="1703"/>
    </row>
    <row r="3768" spans="15:24" x14ac:dyDescent="0.55000000000000004">
      <c r="O3768" s="1703"/>
      <c r="V3768" s="1703"/>
      <c r="X3768" s="1703"/>
    </row>
    <row r="3769" spans="15:24" x14ac:dyDescent="0.55000000000000004">
      <c r="O3769" s="1703"/>
      <c r="V3769" s="1703"/>
      <c r="X3769" s="1703"/>
    </row>
    <row r="3770" spans="15:24" x14ac:dyDescent="0.55000000000000004">
      <c r="O3770" s="1703"/>
      <c r="V3770" s="1703"/>
      <c r="X3770" s="1703"/>
    </row>
    <row r="3771" spans="15:24" x14ac:dyDescent="0.55000000000000004">
      <c r="O3771" s="1703"/>
      <c r="V3771" s="1703"/>
      <c r="X3771" s="1703"/>
    </row>
    <row r="3772" spans="15:24" x14ac:dyDescent="0.55000000000000004">
      <c r="O3772" s="1703"/>
      <c r="V3772" s="1703"/>
      <c r="X3772" s="1703"/>
    </row>
    <row r="3773" spans="15:24" x14ac:dyDescent="0.55000000000000004">
      <c r="O3773" s="1703"/>
      <c r="V3773" s="1703"/>
      <c r="X3773" s="1703"/>
    </row>
    <row r="3774" spans="15:24" x14ac:dyDescent="0.55000000000000004">
      <c r="O3774" s="1703"/>
      <c r="V3774" s="1703"/>
      <c r="X3774" s="1703"/>
    </row>
    <row r="3775" spans="15:24" x14ac:dyDescent="0.55000000000000004">
      <c r="O3775" s="1703"/>
      <c r="V3775" s="1703"/>
      <c r="X3775" s="1703"/>
    </row>
    <row r="3776" spans="15:24" x14ac:dyDescent="0.55000000000000004">
      <c r="O3776" s="1703"/>
      <c r="V3776" s="1703"/>
      <c r="X3776" s="1703"/>
    </row>
    <row r="3777" spans="15:24" x14ac:dyDescent="0.55000000000000004">
      <c r="O3777" s="1703"/>
      <c r="V3777" s="1703"/>
      <c r="X3777" s="1703"/>
    </row>
    <row r="3778" spans="15:24" x14ac:dyDescent="0.55000000000000004">
      <c r="O3778" s="1703"/>
      <c r="V3778" s="1703"/>
      <c r="X3778" s="1703"/>
    </row>
    <row r="3779" spans="15:24" x14ac:dyDescent="0.55000000000000004">
      <c r="O3779" s="1703"/>
      <c r="V3779" s="1703"/>
      <c r="X3779" s="1703"/>
    </row>
    <row r="3780" spans="15:24" x14ac:dyDescent="0.55000000000000004">
      <c r="O3780" s="1703"/>
      <c r="V3780" s="1703"/>
      <c r="X3780" s="1703"/>
    </row>
    <row r="3781" spans="15:24" x14ac:dyDescent="0.55000000000000004">
      <c r="O3781" s="1703"/>
      <c r="V3781" s="1703"/>
      <c r="X3781" s="1703"/>
    </row>
    <row r="3782" spans="15:24" x14ac:dyDescent="0.55000000000000004">
      <c r="O3782" s="1703"/>
      <c r="V3782" s="1703"/>
      <c r="X3782" s="1703"/>
    </row>
    <row r="3783" spans="15:24" x14ac:dyDescent="0.55000000000000004">
      <c r="O3783" s="1703"/>
      <c r="V3783" s="1703"/>
      <c r="X3783" s="1703"/>
    </row>
    <row r="3784" spans="15:24" x14ac:dyDescent="0.55000000000000004">
      <c r="O3784" s="1703"/>
      <c r="V3784" s="1703"/>
      <c r="X3784" s="1703"/>
    </row>
    <row r="3785" spans="15:24" x14ac:dyDescent="0.55000000000000004">
      <c r="O3785" s="1703"/>
      <c r="V3785" s="1703"/>
      <c r="X3785" s="1703"/>
    </row>
    <row r="3786" spans="15:24" x14ac:dyDescent="0.55000000000000004">
      <c r="O3786" s="1703"/>
      <c r="V3786" s="1703"/>
      <c r="X3786" s="1703"/>
    </row>
    <row r="3787" spans="15:24" x14ac:dyDescent="0.55000000000000004">
      <c r="O3787" s="1703"/>
      <c r="V3787" s="1703"/>
      <c r="X3787" s="1703"/>
    </row>
    <row r="3788" spans="15:24" x14ac:dyDescent="0.55000000000000004">
      <c r="O3788" s="1703"/>
      <c r="V3788" s="1703"/>
      <c r="X3788" s="1703"/>
    </row>
    <row r="3789" spans="15:24" x14ac:dyDescent="0.55000000000000004">
      <c r="O3789" s="1703"/>
      <c r="V3789" s="1703"/>
      <c r="X3789" s="1703"/>
    </row>
    <row r="3790" spans="15:24" x14ac:dyDescent="0.55000000000000004">
      <c r="O3790" s="1703"/>
      <c r="V3790" s="1703"/>
      <c r="X3790" s="1703"/>
    </row>
    <row r="3791" spans="15:24" x14ac:dyDescent="0.55000000000000004">
      <c r="O3791" s="1703"/>
      <c r="V3791" s="1703"/>
      <c r="X3791" s="1703"/>
    </row>
    <row r="3792" spans="15:24" x14ac:dyDescent="0.55000000000000004">
      <c r="O3792" s="1703"/>
      <c r="V3792" s="1703"/>
      <c r="X3792" s="1703"/>
    </row>
    <row r="3793" spans="15:24" x14ac:dyDescent="0.55000000000000004">
      <c r="O3793" s="1703"/>
      <c r="V3793" s="1703"/>
      <c r="X3793" s="1703"/>
    </row>
    <row r="3794" spans="15:24" x14ac:dyDescent="0.55000000000000004">
      <c r="O3794" s="1703"/>
      <c r="V3794" s="1703"/>
      <c r="X3794" s="1703"/>
    </row>
    <row r="3795" spans="15:24" x14ac:dyDescent="0.55000000000000004">
      <c r="O3795" s="1703"/>
      <c r="V3795" s="1703"/>
      <c r="X3795" s="1703"/>
    </row>
    <row r="3796" spans="15:24" x14ac:dyDescent="0.55000000000000004">
      <c r="O3796" s="1703"/>
      <c r="V3796" s="1703"/>
      <c r="X3796" s="1703"/>
    </row>
    <row r="3797" spans="15:24" x14ac:dyDescent="0.55000000000000004">
      <c r="O3797" s="1703"/>
      <c r="V3797" s="1703"/>
      <c r="X3797" s="1703"/>
    </row>
    <row r="3798" spans="15:24" x14ac:dyDescent="0.55000000000000004">
      <c r="O3798" s="1703"/>
      <c r="V3798" s="1703"/>
      <c r="X3798" s="1703"/>
    </row>
    <row r="3799" spans="15:24" x14ac:dyDescent="0.55000000000000004">
      <c r="O3799" s="1703"/>
      <c r="V3799" s="1703"/>
      <c r="X3799" s="1703"/>
    </row>
    <row r="3800" spans="15:24" x14ac:dyDescent="0.55000000000000004">
      <c r="O3800" s="1703"/>
      <c r="V3800" s="1703"/>
      <c r="X3800" s="1703"/>
    </row>
    <row r="3801" spans="15:24" x14ac:dyDescent="0.55000000000000004">
      <c r="O3801" s="1703"/>
      <c r="V3801" s="1703"/>
      <c r="X3801" s="1703"/>
    </row>
    <row r="3802" spans="15:24" x14ac:dyDescent="0.55000000000000004">
      <c r="O3802" s="1703"/>
      <c r="V3802" s="1703"/>
      <c r="X3802" s="1703"/>
    </row>
    <row r="3803" spans="15:24" x14ac:dyDescent="0.55000000000000004">
      <c r="O3803" s="1703"/>
      <c r="V3803" s="1703"/>
      <c r="X3803" s="1703"/>
    </row>
    <row r="3804" spans="15:24" x14ac:dyDescent="0.55000000000000004">
      <c r="O3804" s="1703"/>
      <c r="V3804" s="1703"/>
      <c r="X3804" s="1703"/>
    </row>
    <row r="3805" spans="15:24" x14ac:dyDescent="0.55000000000000004">
      <c r="O3805" s="1703"/>
      <c r="V3805" s="1703"/>
      <c r="X3805" s="1703"/>
    </row>
    <row r="3806" spans="15:24" x14ac:dyDescent="0.55000000000000004">
      <c r="O3806" s="1703"/>
      <c r="V3806" s="1703"/>
      <c r="X3806" s="1703"/>
    </row>
    <row r="3807" spans="15:24" x14ac:dyDescent="0.55000000000000004">
      <c r="O3807" s="1703"/>
      <c r="V3807" s="1703"/>
      <c r="X3807" s="1703"/>
    </row>
    <row r="3808" spans="15:24" x14ac:dyDescent="0.55000000000000004">
      <c r="O3808" s="1703"/>
      <c r="V3808" s="1703"/>
      <c r="X3808" s="1703"/>
    </row>
    <row r="3809" spans="15:24" x14ac:dyDescent="0.55000000000000004">
      <c r="O3809" s="1703"/>
      <c r="V3809" s="1703"/>
      <c r="X3809" s="1703"/>
    </row>
    <row r="3810" spans="15:24" x14ac:dyDescent="0.55000000000000004">
      <c r="O3810" s="1703"/>
      <c r="V3810" s="1703"/>
      <c r="X3810" s="1703"/>
    </row>
    <row r="3811" spans="15:24" x14ac:dyDescent="0.55000000000000004">
      <c r="O3811" s="1703"/>
      <c r="V3811" s="1703"/>
      <c r="X3811" s="1703"/>
    </row>
    <row r="3812" spans="15:24" x14ac:dyDescent="0.55000000000000004">
      <c r="O3812" s="1703"/>
      <c r="V3812" s="1703"/>
      <c r="X3812" s="1703"/>
    </row>
    <row r="3813" spans="15:24" x14ac:dyDescent="0.55000000000000004">
      <c r="O3813" s="1703"/>
      <c r="V3813" s="1703"/>
      <c r="X3813" s="1703"/>
    </row>
    <row r="3814" spans="15:24" x14ac:dyDescent="0.55000000000000004">
      <c r="O3814" s="1703"/>
      <c r="V3814" s="1703"/>
      <c r="X3814" s="1703"/>
    </row>
    <row r="3815" spans="15:24" x14ac:dyDescent="0.55000000000000004">
      <c r="O3815" s="1703"/>
      <c r="V3815" s="1703"/>
      <c r="X3815" s="1703"/>
    </row>
    <row r="3816" spans="15:24" x14ac:dyDescent="0.55000000000000004">
      <c r="O3816" s="1703"/>
      <c r="V3816" s="1703"/>
      <c r="X3816" s="1703"/>
    </row>
    <row r="3817" spans="15:24" x14ac:dyDescent="0.55000000000000004">
      <c r="O3817" s="1703"/>
      <c r="V3817" s="1703"/>
      <c r="X3817" s="1703"/>
    </row>
    <row r="3818" spans="15:24" x14ac:dyDescent="0.55000000000000004">
      <c r="O3818" s="1703"/>
      <c r="V3818" s="1703"/>
      <c r="X3818" s="1703"/>
    </row>
    <row r="3819" spans="15:24" x14ac:dyDescent="0.55000000000000004">
      <c r="O3819" s="1703"/>
      <c r="V3819" s="1703"/>
      <c r="X3819" s="1703"/>
    </row>
    <row r="3820" spans="15:24" x14ac:dyDescent="0.55000000000000004">
      <c r="O3820" s="1703"/>
      <c r="V3820" s="1703"/>
      <c r="X3820" s="1703"/>
    </row>
    <row r="3821" spans="15:24" x14ac:dyDescent="0.55000000000000004">
      <c r="O3821" s="1703"/>
      <c r="V3821" s="1703"/>
      <c r="X3821" s="1703"/>
    </row>
    <row r="3822" spans="15:24" x14ac:dyDescent="0.55000000000000004">
      <c r="O3822" s="1703"/>
      <c r="V3822" s="1703"/>
      <c r="X3822" s="1703"/>
    </row>
    <row r="3823" spans="15:24" x14ac:dyDescent="0.55000000000000004">
      <c r="O3823" s="1703"/>
      <c r="V3823" s="1703"/>
      <c r="X3823" s="1703"/>
    </row>
    <row r="3824" spans="15:24" x14ac:dyDescent="0.55000000000000004">
      <c r="O3824" s="1703"/>
      <c r="V3824" s="1703"/>
      <c r="X3824" s="1703"/>
    </row>
    <row r="3825" spans="15:24" x14ac:dyDescent="0.55000000000000004">
      <c r="O3825" s="1703"/>
      <c r="V3825" s="1703"/>
      <c r="X3825" s="1703"/>
    </row>
    <row r="3826" spans="15:24" x14ac:dyDescent="0.55000000000000004">
      <c r="O3826" s="1703"/>
      <c r="V3826" s="1703"/>
      <c r="X3826" s="1703"/>
    </row>
    <row r="3827" spans="15:24" x14ac:dyDescent="0.55000000000000004">
      <c r="O3827" s="1703"/>
      <c r="V3827" s="1703"/>
      <c r="X3827" s="1703"/>
    </row>
    <row r="3828" spans="15:24" x14ac:dyDescent="0.55000000000000004">
      <c r="O3828" s="1703"/>
      <c r="V3828" s="1703"/>
      <c r="X3828" s="1703"/>
    </row>
    <row r="3829" spans="15:24" x14ac:dyDescent="0.55000000000000004">
      <c r="O3829" s="1703"/>
      <c r="V3829" s="1703"/>
      <c r="X3829" s="1703"/>
    </row>
    <row r="3830" spans="15:24" x14ac:dyDescent="0.55000000000000004">
      <c r="O3830" s="1703"/>
      <c r="V3830" s="1703"/>
      <c r="X3830" s="1703"/>
    </row>
    <row r="3831" spans="15:24" x14ac:dyDescent="0.55000000000000004">
      <c r="O3831" s="1703"/>
      <c r="V3831" s="1703"/>
      <c r="X3831" s="1703"/>
    </row>
    <row r="3832" spans="15:24" x14ac:dyDescent="0.55000000000000004">
      <c r="O3832" s="1703"/>
      <c r="V3832" s="1703"/>
      <c r="X3832" s="1703"/>
    </row>
    <row r="3833" spans="15:24" x14ac:dyDescent="0.55000000000000004">
      <c r="O3833" s="1703"/>
      <c r="V3833" s="1703"/>
      <c r="X3833" s="1703"/>
    </row>
    <row r="3834" spans="15:24" x14ac:dyDescent="0.55000000000000004">
      <c r="O3834" s="1703"/>
      <c r="V3834" s="1703"/>
      <c r="X3834" s="1703"/>
    </row>
    <row r="3835" spans="15:24" x14ac:dyDescent="0.55000000000000004">
      <c r="O3835" s="1703"/>
      <c r="V3835" s="1703"/>
      <c r="X3835" s="1703"/>
    </row>
    <row r="3836" spans="15:24" x14ac:dyDescent="0.55000000000000004">
      <c r="O3836" s="1703"/>
      <c r="V3836" s="1703"/>
      <c r="X3836" s="1703"/>
    </row>
    <row r="3837" spans="15:24" x14ac:dyDescent="0.55000000000000004">
      <c r="O3837" s="1703"/>
      <c r="V3837" s="1703"/>
      <c r="X3837" s="1703"/>
    </row>
    <row r="3838" spans="15:24" x14ac:dyDescent="0.55000000000000004">
      <c r="O3838" s="1703"/>
      <c r="V3838" s="1703"/>
      <c r="X3838" s="1703"/>
    </row>
    <row r="3839" spans="15:24" x14ac:dyDescent="0.55000000000000004">
      <c r="O3839" s="1703"/>
      <c r="V3839" s="1703"/>
      <c r="X3839" s="1703"/>
    </row>
    <row r="3840" spans="15:24" x14ac:dyDescent="0.55000000000000004">
      <c r="O3840" s="1703"/>
      <c r="V3840" s="1703"/>
      <c r="X3840" s="1703"/>
    </row>
    <row r="3841" spans="15:24" x14ac:dyDescent="0.55000000000000004">
      <c r="O3841" s="1703"/>
      <c r="V3841" s="1703"/>
      <c r="X3841" s="1703"/>
    </row>
    <row r="3842" spans="15:24" x14ac:dyDescent="0.55000000000000004">
      <c r="O3842" s="1703"/>
      <c r="V3842" s="1703"/>
      <c r="X3842" s="1703"/>
    </row>
    <row r="3843" spans="15:24" x14ac:dyDescent="0.55000000000000004">
      <c r="O3843" s="1703"/>
      <c r="V3843" s="1703"/>
      <c r="X3843" s="1703"/>
    </row>
    <row r="3844" spans="15:24" x14ac:dyDescent="0.55000000000000004">
      <c r="O3844" s="1703"/>
      <c r="V3844" s="1703"/>
      <c r="X3844" s="1703"/>
    </row>
    <row r="3845" spans="15:24" x14ac:dyDescent="0.55000000000000004">
      <c r="O3845" s="1703"/>
      <c r="V3845" s="1703"/>
      <c r="X3845" s="1703"/>
    </row>
    <row r="3846" spans="15:24" x14ac:dyDescent="0.55000000000000004">
      <c r="O3846" s="1703"/>
      <c r="V3846" s="1703"/>
      <c r="X3846" s="1703"/>
    </row>
    <row r="3847" spans="15:24" x14ac:dyDescent="0.55000000000000004">
      <c r="O3847" s="1703"/>
      <c r="V3847" s="1703"/>
      <c r="X3847" s="1703"/>
    </row>
    <row r="3848" spans="15:24" x14ac:dyDescent="0.55000000000000004">
      <c r="O3848" s="1703"/>
      <c r="V3848" s="1703"/>
      <c r="X3848" s="1703"/>
    </row>
    <row r="3849" spans="15:24" x14ac:dyDescent="0.55000000000000004">
      <c r="O3849" s="1703"/>
      <c r="V3849" s="1703"/>
      <c r="X3849" s="1703"/>
    </row>
    <row r="3850" spans="15:24" x14ac:dyDescent="0.55000000000000004">
      <c r="O3850" s="1703"/>
      <c r="V3850" s="1703"/>
      <c r="X3850" s="1703"/>
    </row>
    <row r="3851" spans="15:24" x14ac:dyDescent="0.55000000000000004">
      <c r="O3851" s="1703"/>
      <c r="V3851" s="1703"/>
      <c r="X3851" s="1703"/>
    </row>
    <row r="3852" spans="15:24" x14ac:dyDescent="0.55000000000000004">
      <c r="O3852" s="1703"/>
      <c r="V3852" s="1703"/>
      <c r="X3852" s="1703"/>
    </row>
    <row r="3853" spans="15:24" x14ac:dyDescent="0.55000000000000004">
      <c r="O3853" s="1703"/>
      <c r="V3853" s="1703"/>
      <c r="X3853" s="1703"/>
    </row>
    <row r="3854" spans="15:24" x14ac:dyDescent="0.55000000000000004">
      <c r="O3854" s="1703"/>
      <c r="V3854" s="1703"/>
      <c r="X3854" s="1703"/>
    </row>
    <row r="3855" spans="15:24" x14ac:dyDescent="0.55000000000000004">
      <c r="O3855" s="1703"/>
      <c r="V3855" s="1703"/>
      <c r="X3855" s="1703"/>
    </row>
    <row r="3856" spans="15:24" x14ac:dyDescent="0.55000000000000004">
      <c r="O3856" s="1703"/>
      <c r="V3856" s="1703"/>
      <c r="X3856" s="1703"/>
    </row>
    <row r="3857" spans="15:24" x14ac:dyDescent="0.55000000000000004">
      <c r="O3857" s="1703"/>
      <c r="V3857" s="1703"/>
      <c r="X3857" s="1703"/>
    </row>
    <row r="3858" spans="15:24" x14ac:dyDescent="0.55000000000000004">
      <c r="O3858" s="1703"/>
      <c r="V3858" s="1703"/>
      <c r="X3858" s="1703"/>
    </row>
    <row r="3859" spans="15:24" x14ac:dyDescent="0.55000000000000004">
      <c r="O3859" s="1703"/>
      <c r="V3859" s="1703"/>
      <c r="X3859" s="1703"/>
    </row>
    <row r="3860" spans="15:24" x14ac:dyDescent="0.55000000000000004">
      <c r="O3860" s="1703"/>
      <c r="V3860" s="1703"/>
      <c r="X3860" s="1703"/>
    </row>
    <row r="3861" spans="15:24" x14ac:dyDescent="0.55000000000000004">
      <c r="O3861" s="1703"/>
      <c r="V3861" s="1703"/>
      <c r="X3861" s="1703"/>
    </row>
    <row r="3862" spans="15:24" x14ac:dyDescent="0.55000000000000004">
      <c r="O3862" s="1703"/>
      <c r="V3862" s="1703"/>
      <c r="X3862" s="1703"/>
    </row>
    <row r="3863" spans="15:24" x14ac:dyDescent="0.55000000000000004">
      <c r="O3863" s="1703"/>
      <c r="V3863" s="1703"/>
      <c r="X3863" s="1703"/>
    </row>
    <row r="3864" spans="15:24" x14ac:dyDescent="0.55000000000000004">
      <c r="O3864" s="1703"/>
      <c r="V3864" s="1703"/>
      <c r="X3864" s="1703"/>
    </row>
    <row r="3865" spans="15:24" x14ac:dyDescent="0.55000000000000004">
      <c r="O3865" s="1703"/>
      <c r="V3865" s="1703"/>
      <c r="X3865" s="1703"/>
    </row>
    <row r="3866" spans="15:24" x14ac:dyDescent="0.55000000000000004">
      <c r="O3866" s="1703"/>
      <c r="V3866" s="1703"/>
      <c r="X3866" s="1703"/>
    </row>
    <row r="3867" spans="15:24" x14ac:dyDescent="0.55000000000000004">
      <c r="O3867" s="1703"/>
      <c r="V3867" s="1703"/>
      <c r="X3867" s="1703"/>
    </row>
    <row r="3868" spans="15:24" x14ac:dyDescent="0.55000000000000004">
      <c r="O3868" s="1703"/>
      <c r="V3868" s="1703"/>
      <c r="X3868" s="1703"/>
    </row>
    <row r="3869" spans="15:24" x14ac:dyDescent="0.55000000000000004">
      <c r="O3869" s="1703"/>
      <c r="V3869" s="1703"/>
      <c r="X3869" s="1703"/>
    </row>
    <row r="3870" spans="15:24" x14ac:dyDescent="0.55000000000000004">
      <c r="O3870" s="1703"/>
      <c r="V3870" s="1703"/>
      <c r="X3870" s="1703"/>
    </row>
    <row r="3871" spans="15:24" x14ac:dyDescent="0.55000000000000004">
      <c r="O3871" s="1703"/>
      <c r="V3871" s="1703"/>
      <c r="X3871" s="1703"/>
    </row>
    <row r="3872" spans="15:24" x14ac:dyDescent="0.55000000000000004">
      <c r="O3872" s="1703"/>
      <c r="V3872" s="1703"/>
      <c r="X3872" s="1703"/>
    </row>
    <row r="3873" spans="15:24" x14ac:dyDescent="0.55000000000000004">
      <c r="O3873" s="1703"/>
      <c r="V3873" s="1703"/>
      <c r="X3873" s="1703"/>
    </row>
    <row r="3874" spans="15:24" x14ac:dyDescent="0.55000000000000004">
      <c r="O3874" s="1703"/>
      <c r="V3874" s="1703"/>
      <c r="X3874" s="1703"/>
    </row>
    <row r="3875" spans="15:24" x14ac:dyDescent="0.55000000000000004">
      <c r="O3875" s="1703"/>
      <c r="V3875" s="1703"/>
      <c r="X3875" s="1703"/>
    </row>
    <row r="3876" spans="15:24" x14ac:dyDescent="0.55000000000000004">
      <c r="O3876" s="1703"/>
      <c r="V3876" s="1703"/>
      <c r="X3876" s="1703"/>
    </row>
    <row r="3877" spans="15:24" x14ac:dyDescent="0.55000000000000004">
      <c r="O3877" s="1703"/>
      <c r="V3877" s="1703"/>
      <c r="X3877" s="1703"/>
    </row>
    <row r="3878" spans="15:24" x14ac:dyDescent="0.55000000000000004">
      <c r="O3878" s="1703"/>
      <c r="V3878" s="1703"/>
      <c r="X3878" s="1703"/>
    </row>
    <row r="3879" spans="15:24" x14ac:dyDescent="0.55000000000000004">
      <c r="O3879" s="1703"/>
      <c r="V3879" s="1703"/>
      <c r="X3879" s="1703"/>
    </row>
    <row r="3880" spans="15:24" x14ac:dyDescent="0.55000000000000004">
      <c r="O3880" s="1703"/>
      <c r="V3880" s="1703"/>
      <c r="X3880" s="1703"/>
    </row>
    <row r="3881" spans="15:24" x14ac:dyDescent="0.55000000000000004">
      <c r="O3881" s="1703"/>
      <c r="V3881" s="1703"/>
      <c r="X3881" s="1703"/>
    </row>
    <row r="3882" spans="15:24" x14ac:dyDescent="0.55000000000000004">
      <c r="O3882" s="1703"/>
      <c r="V3882" s="1703"/>
      <c r="X3882" s="1703"/>
    </row>
    <row r="3883" spans="15:24" x14ac:dyDescent="0.55000000000000004">
      <c r="O3883" s="1703"/>
      <c r="V3883" s="1703"/>
      <c r="X3883" s="1703"/>
    </row>
    <row r="3884" spans="15:24" x14ac:dyDescent="0.55000000000000004">
      <c r="O3884" s="1703"/>
      <c r="V3884" s="1703"/>
      <c r="X3884" s="1703"/>
    </row>
    <row r="3885" spans="15:24" x14ac:dyDescent="0.55000000000000004">
      <c r="O3885" s="1703"/>
      <c r="V3885" s="1703"/>
      <c r="X3885" s="1703"/>
    </row>
    <row r="3886" spans="15:24" x14ac:dyDescent="0.55000000000000004">
      <c r="O3886" s="1703"/>
      <c r="V3886" s="1703"/>
      <c r="X3886" s="1703"/>
    </row>
    <row r="3887" spans="15:24" x14ac:dyDescent="0.55000000000000004">
      <c r="O3887" s="1703"/>
      <c r="V3887" s="1703"/>
      <c r="X3887" s="1703"/>
    </row>
    <row r="3888" spans="15:24" x14ac:dyDescent="0.55000000000000004">
      <c r="O3888" s="1703"/>
      <c r="V3888" s="1703"/>
      <c r="X3888" s="1703"/>
    </row>
    <row r="3889" spans="15:24" x14ac:dyDescent="0.55000000000000004">
      <c r="O3889" s="1703"/>
      <c r="V3889" s="1703"/>
      <c r="X3889" s="1703"/>
    </row>
    <row r="3890" spans="15:24" x14ac:dyDescent="0.55000000000000004">
      <c r="O3890" s="1703"/>
      <c r="V3890" s="1703"/>
      <c r="X3890" s="1703"/>
    </row>
    <row r="3891" spans="15:24" x14ac:dyDescent="0.55000000000000004">
      <c r="O3891" s="1703"/>
      <c r="V3891" s="1703"/>
      <c r="X3891" s="1703"/>
    </row>
    <row r="3892" spans="15:24" x14ac:dyDescent="0.55000000000000004">
      <c r="O3892" s="1703"/>
      <c r="V3892" s="1703"/>
      <c r="X3892" s="1703"/>
    </row>
    <row r="3893" spans="15:24" x14ac:dyDescent="0.55000000000000004">
      <c r="O3893" s="1703"/>
      <c r="V3893" s="1703"/>
      <c r="X3893" s="1703"/>
    </row>
    <row r="3894" spans="15:24" x14ac:dyDescent="0.55000000000000004">
      <c r="O3894" s="1703"/>
      <c r="V3894" s="1703"/>
      <c r="X3894" s="1703"/>
    </row>
    <row r="3895" spans="15:24" x14ac:dyDescent="0.55000000000000004">
      <c r="O3895" s="1703"/>
      <c r="V3895" s="1703"/>
      <c r="X3895" s="1703"/>
    </row>
    <row r="3896" spans="15:24" x14ac:dyDescent="0.55000000000000004">
      <c r="O3896" s="1703"/>
      <c r="V3896" s="1703"/>
      <c r="X3896" s="1703"/>
    </row>
    <row r="3897" spans="15:24" x14ac:dyDescent="0.55000000000000004">
      <c r="O3897" s="1703"/>
      <c r="V3897" s="1703"/>
      <c r="X3897" s="1703"/>
    </row>
    <row r="3898" spans="15:24" x14ac:dyDescent="0.55000000000000004">
      <c r="O3898" s="1703"/>
      <c r="V3898" s="1703"/>
      <c r="X3898" s="1703"/>
    </row>
    <row r="3899" spans="15:24" x14ac:dyDescent="0.55000000000000004">
      <c r="O3899" s="1703"/>
      <c r="V3899" s="1703"/>
      <c r="X3899" s="1703"/>
    </row>
    <row r="3900" spans="15:24" x14ac:dyDescent="0.55000000000000004">
      <c r="O3900" s="1703"/>
      <c r="V3900" s="1703"/>
      <c r="X3900" s="1703"/>
    </row>
    <row r="3901" spans="15:24" x14ac:dyDescent="0.55000000000000004">
      <c r="O3901" s="1703"/>
      <c r="V3901" s="1703"/>
      <c r="X3901" s="1703"/>
    </row>
    <row r="3902" spans="15:24" x14ac:dyDescent="0.55000000000000004">
      <c r="O3902" s="1703"/>
      <c r="V3902" s="1703"/>
      <c r="X3902" s="1703"/>
    </row>
    <row r="3903" spans="15:24" x14ac:dyDescent="0.55000000000000004">
      <c r="O3903" s="1703"/>
      <c r="V3903" s="1703"/>
      <c r="X3903" s="1703"/>
    </row>
    <row r="3904" spans="15:24" x14ac:dyDescent="0.55000000000000004">
      <c r="O3904" s="1703"/>
      <c r="V3904" s="1703"/>
      <c r="X3904" s="1703"/>
    </row>
    <row r="3905" spans="15:24" x14ac:dyDescent="0.55000000000000004">
      <c r="O3905" s="1703"/>
      <c r="V3905" s="1703"/>
      <c r="X3905" s="1703"/>
    </row>
    <row r="3906" spans="15:24" x14ac:dyDescent="0.55000000000000004">
      <c r="O3906" s="1703"/>
      <c r="V3906" s="1703"/>
      <c r="X3906" s="1703"/>
    </row>
    <row r="3907" spans="15:24" x14ac:dyDescent="0.55000000000000004">
      <c r="O3907" s="1703"/>
      <c r="V3907" s="1703"/>
      <c r="X3907" s="1703"/>
    </row>
    <row r="3908" spans="15:24" x14ac:dyDescent="0.55000000000000004">
      <c r="O3908" s="1703"/>
      <c r="V3908" s="1703"/>
      <c r="X3908" s="1703"/>
    </row>
    <row r="3909" spans="15:24" x14ac:dyDescent="0.55000000000000004">
      <c r="O3909" s="1703"/>
      <c r="V3909" s="1703"/>
      <c r="X3909" s="1703"/>
    </row>
    <row r="3910" spans="15:24" x14ac:dyDescent="0.55000000000000004">
      <c r="O3910" s="1703"/>
      <c r="V3910" s="1703"/>
      <c r="X3910" s="1703"/>
    </row>
    <row r="3911" spans="15:24" x14ac:dyDescent="0.55000000000000004">
      <c r="O3911" s="1703"/>
      <c r="V3911" s="1703"/>
      <c r="X3911" s="1703"/>
    </row>
    <row r="3912" spans="15:24" x14ac:dyDescent="0.55000000000000004">
      <c r="O3912" s="1703"/>
      <c r="V3912" s="1703"/>
      <c r="X3912" s="1703"/>
    </row>
    <row r="3913" spans="15:24" x14ac:dyDescent="0.55000000000000004">
      <c r="O3913" s="1703"/>
      <c r="V3913" s="1703"/>
      <c r="X3913" s="1703"/>
    </row>
    <row r="3914" spans="15:24" x14ac:dyDescent="0.55000000000000004">
      <c r="O3914" s="1703"/>
      <c r="V3914" s="1703"/>
      <c r="X3914" s="1703"/>
    </row>
    <row r="3915" spans="15:24" x14ac:dyDescent="0.55000000000000004">
      <c r="O3915" s="1703"/>
      <c r="V3915" s="1703"/>
      <c r="X3915" s="1703"/>
    </row>
    <row r="3916" spans="15:24" x14ac:dyDescent="0.55000000000000004">
      <c r="O3916" s="1703"/>
      <c r="V3916" s="1703"/>
      <c r="X3916" s="1703"/>
    </row>
    <row r="3917" spans="15:24" x14ac:dyDescent="0.55000000000000004">
      <c r="O3917" s="1703"/>
      <c r="V3917" s="1703"/>
      <c r="X3917" s="1703"/>
    </row>
    <row r="3918" spans="15:24" x14ac:dyDescent="0.55000000000000004">
      <c r="O3918" s="1703"/>
      <c r="V3918" s="1703"/>
      <c r="X3918" s="1703"/>
    </row>
    <row r="3919" spans="15:24" x14ac:dyDescent="0.55000000000000004">
      <c r="O3919" s="1703"/>
      <c r="V3919" s="1703"/>
      <c r="X3919" s="1703"/>
    </row>
    <row r="3920" spans="15:24" x14ac:dyDescent="0.55000000000000004">
      <c r="O3920" s="1703"/>
      <c r="V3920" s="1703"/>
      <c r="X3920" s="1703"/>
    </row>
    <row r="3921" spans="15:24" x14ac:dyDescent="0.55000000000000004">
      <c r="O3921" s="1703"/>
      <c r="V3921" s="1703"/>
      <c r="X3921" s="1703"/>
    </row>
    <row r="3922" spans="15:24" x14ac:dyDescent="0.55000000000000004">
      <c r="O3922" s="1703"/>
      <c r="V3922" s="1703"/>
      <c r="X3922" s="1703"/>
    </row>
    <row r="3923" spans="15:24" x14ac:dyDescent="0.55000000000000004">
      <c r="O3923" s="1703"/>
      <c r="V3923" s="1703"/>
      <c r="X3923" s="1703"/>
    </row>
    <row r="3924" spans="15:24" x14ac:dyDescent="0.55000000000000004">
      <c r="O3924" s="1703"/>
      <c r="V3924" s="1703"/>
      <c r="X3924" s="1703"/>
    </row>
    <row r="3925" spans="15:24" x14ac:dyDescent="0.55000000000000004">
      <c r="O3925" s="1703"/>
      <c r="V3925" s="1703"/>
      <c r="X3925" s="1703"/>
    </row>
    <row r="3926" spans="15:24" x14ac:dyDescent="0.55000000000000004">
      <c r="O3926" s="1703"/>
      <c r="V3926" s="1703"/>
      <c r="X3926" s="1703"/>
    </row>
    <row r="3927" spans="15:24" x14ac:dyDescent="0.55000000000000004">
      <c r="O3927" s="1703"/>
      <c r="V3927" s="1703"/>
      <c r="X3927" s="1703"/>
    </row>
    <row r="3928" spans="15:24" x14ac:dyDescent="0.55000000000000004">
      <c r="O3928" s="1703"/>
      <c r="V3928" s="1703"/>
      <c r="X3928" s="1703"/>
    </row>
    <row r="3929" spans="15:24" x14ac:dyDescent="0.55000000000000004">
      <c r="O3929" s="1703"/>
      <c r="V3929" s="1703"/>
      <c r="X3929" s="1703"/>
    </row>
    <row r="3930" spans="15:24" x14ac:dyDescent="0.55000000000000004">
      <c r="O3930" s="1703"/>
      <c r="V3930" s="1703"/>
      <c r="X3930" s="1703"/>
    </row>
    <row r="3931" spans="15:24" x14ac:dyDescent="0.55000000000000004">
      <c r="O3931" s="1703"/>
      <c r="V3931" s="1703"/>
      <c r="X3931" s="1703"/>
    </row>
    <row r="3932" spans="15:24" x14ac:dyDescent="0.55000000000000004">
      <c r="O3932" s="1703"/>
      <c r="V3932" s="1703"/>
      <c r="X3932" s="1703"/>
    </row>
    <row r="3933" spans="15:24" x14ac:dyDescent="0.55000000000000004">
      <c r="O3933" s="1703"/>
      <c r="V3933" s="1703"/>
      <c r="X3933" s="1703"/>
    </row>
    <row r="3934" spans="15:24" x14ac:dyDescent="0.55000000000000004">
      <c r="O3934" s="1703"/>
      <c r="V3934" s="1703"/>
      <c r="X3934" s="1703"/>
    </row>
    <row r="3935" spans="15:24" x14ac:dyDescent="0.55000000000000004">
      <c r="O3935" s="1703"/>
      <c r="V3935" s="1703"/>
      <c r="X3935" s="1703"/>
    </row>
    <row r="3936" spans="15:24" x14ac:dyDescent="0.55000000000000004">
      <c r="O3936" s="1703"/>
      <c r="V3936" s="1703"/>
      <c r="X3936" s="1703"/>
    </row>
    <row r="3937" spans="15:24" x14ac:dyDescent="0.55000000000000004">
      <c r="O3937" s="1703"/>
      <c r="V3937" s="1703"/>
      <c r="X3937" s="1703"/>
    </row>
    <row r="3938" spans="15:24" x14ac:dyDescent="0.55000000000000004">
      <c r="O3938" s="1703"/>
      <c r="V3938" s="1703"/>
      <c r="X3938" s="1703"/>
    </row>
    <row r="3939" spans="15:24" x14ac:dyDescent="0.55000000000000004">
      <c r="O3939" s="1703"/>
      <c r="V3939" s="1703"/>
      <c r="X3939" s="1703"/>
    </row>
    <row r="3940" spans="15:24" x14ac:dyDescent="0.55000000000000004">
      <c r="O3940" s="1703"/>
      <c r="V3940" s="1703"/>
      <c r="X3940" s="1703"/>
    </row>
    <row r="3941" spans="15:24" x14ac:dyDescent="0.55000000000000004">
      <c r="O3941" s="1703"/>
      <c r="V3941" s="1703"/>
      <c r="X3941" s="1703"/>
    </row>
    <row r="3942" spans="15:24" x14ac:dyDescent="0.55000000000000004">
      <c r="O3942" s="1703"/>
      <c r="V3942" s="1703"/>
      <c r="X3942" s="1703"/>
    </row>
    <row r="3943" spans="15:24" x14ac:dyDescent="0.55000000000000004">
      <c r="O3943" s="1703"/>
      <c r="V3943" s="1703"/>
      <c r="X3943" s="1703"/>
    </row>
    <row r="3944" spans="15:24" x14ac:dyDescent="0.55000000000000004">
      <c r="O3944" s="1703"/>
      <c r="V3944" s="1703"/>
      <c r="X3944" s="1703"/>
    </row>
    <row r="3945" spans="15:24" x14ac:dyDescent="0.55000000000000004">
      <c r="O3945" s="1703"/>
      <c r="V3945" s="1703"/>
      <c r="X3945" s="1703"/>
    </row>
    <row r="3946" spans="15:24" x14ac:dyDescent="0.55000000000000004">
      <c r="O3946" s="1703"/>
      <c r="V3946" s="1703"/>
      <c r="X3946" s="1703"/>
    </row>
    <row r="3947" spans="15:24" x14ac:dyDescent="0.55000000000000004">
      <c r="O3947" s="1703"/>
      <c r="V3947" s="1703"/>
      <c r="X3947" s="1703"/>
    </row>
    <row r="3948" spans="15:24" x14ac:dyDescent="0.55000000000000004">
      <c r="O3948" s="1703"/>
      <c r="V3948" s="1703"/>
      <c r="X3948" s="1703"/>
    </row>
    <row r="3949" spans="15:24" x14ac:dyDescent="0.55000000000000004">
      <c r="O3949" s="1703"/>
      <c r="V3949" s="1703"/>
      <c r="X3949" s="1703"/>
    </row>
    <row r="3950" spans="15:24" x14ac:dyDescent="0.55000000000000004">
      <c r="O3950" s="1703"/>
      <c r="V3950" s="1703"/>
      <c r="X3950" s="1703"/>
    </row>
    <row r="3951" spans="15:24" x14ac:dyDescent="0.55000000000000004">
      <c r="O3951" s="1703"/>
      <c r="V3951" s="1703"/>
      <c r="X3951" s="1703"/>
    </row>
    <row r="3952" spans="15:24" x14ac:dyDescent="0.55000000000000004">
      <c r="O3952" s="1703"/>
      <c r="V3952" s="1703"/>
      <c r="X3952" s="1703"/>
    </row>
    <row r="3953" spans="15:24" x14ac:dyDescent="0.55000000000000004">
      <c r="O3953" s="1703"/>
      <c r="V3953" s="1703"/>
      <c r="X3953" s="1703"/>
    </row>
    <row r="3954" spans="15:24" x14ac:dyDescent="0.55000000000000004">
      <c r="O3954" s="1703"/>
      <c r="V3954" s="1703"/>
      <c r="X3954" s="1703"/>
    </row>
    <row r="3955" spans="15:24" x14ac:dyDescent="0.55000000000000004">
      <c r="O3955" s="1703"/>
      <c r="V3955" s="1703"/>
      <c r="X3955" s="1703"/>
    </row>
    <row r="3956" spans="15:24" x14ac:dyDescent="0.55000000000000004">
      <c r="O3956" s="1703"/>
      <c r="V3956" s="1703"/>
      <c r="X3956" s="1703"/>
    </row>
    <row r="3957" spans="15:24" x14ac:dyDescent="0.55000000000000004">
      <c r="O3957" s="1703"/>
      <c r="V3957" s="1703"/>
      <c r="X3957" s="1703"/>
    </row>
    <row r="3958" spans="15:24" x14ac:dyDescent="0.55000000000000004">
      <c r="O3958" s="1703"/>
      <c r="V3958" s="1703"/>
      <c r="X3958" s="1703"/>
    </row>
    <row r="3959" spans="15:24" x14ac:dyDescent="0.55000000000000004">
      <c r="O3959" s="1703"/>
      <c r="V3959" s="1703"/>
      <c r="X3959" s="1703"/>
    </row>
    <row r="3960" spans="15:24" x14ac:dyDescent="0.55000000000000004">
      <c r="O3960" s="1703"/>
      <c r="V3960" s="1703"/>
      <c r="X3960" s="1703"/>
    </row>
    <row r="3961" spans="15:24" x14ac:dyDescent="0.55000000000000004">
      <c r="O3961" s="1703"/>
      <c r="V3961" s="1703"/>
      <c r="X3961" s="1703"/>
    </row>
    <row r="3962" spans="15:24" x14ac:dyDescent="0.55000000000000004">
      <c r="O3962" s="1703"/>
      <c r="V3962" s="1703"/>
      <c r="X3962" s="1703"/>
    </row>
    <row r="3963" spans="15:24" x14ac:dyDescent="0.55000000000000004">
      <c r="O3963" s="1703"/>
      <c r="V3963" s="1703"/>
      <c r="X3963" s="1703"/>
    </row>
    <row r="3964" spans="15:24" x14ac:dyDescent="0.55000000000000004">
      <c r="O3964" s="1703"/>
      <c r="V3964" s="1703"/>
      <c r="X3964" s="1703"/>
    </row>
    <row r="3965" spans="15:24" x14ac:dyDescent="0.55000000000000004">
      <c r="O3965" s="1703"/>
      <c r="V3965" s="1703"/>
      <c r="X3965" s="1703"/>
    </row>
    <row r="3966" spans="15:24" x14ac:dyDescent="0.55000000000000004">
      <c r="O3966" s="1703"/>
      <c r="V3966" s="1703"/>
      <c r="X3966" s="1703"/>
    </row>
    <row r="3967" spans="15:24" x14ac:dyDescent="0.55000000000000004">
      <c r="O3967" s="1703"/>
      <c r="V3967" s="1703"/>
      <c r="X3967" s="1703"/>
    </row>
    <row r="3968" spans="15:24" x14ac:dyDescent="0.55000000000000004">
      <c r="O3968" s="1703"/>
      <c r="V3968" s="1703"/>
      <c r="X3968" s="1703"/>
    </row>
    <row r="3969" spans="15:24" x14ac:dyDescent="0.55000000000000004">
      <c r="O3969" s="1703"/>
      <c r="V3969" s="1703"/>
      <c r="X3969" s="1703"/>
    </row>
    <row r="3970" spans="15:24" x14ac:dyDescent="0.55000000000000004">
      <c r="O3970" s="1703"/>
      <c r="V3970" s="1703"/>
      <c r="X3970" s="1703"/>
    </row>
    <row r="3971" spans="15:24" x14ac:dyDescent="0.55000000000000004">
      <c r="O3971" s="1703"/>
      <c r="V3971" s="1703"/>
      <c r="X3971" s="1703"/>
    </row>
    <row r="3972" spans="15:24" x14ac:dyDescent="0.55000000000000004">
      <c r="O3972" s="1703"/>
      <c r="V3972" s="1703"/>
      <c r="X3972" s="1703"/>
    </row>
    <row r="3973" spans="15:24" x14ac:dyDescent="0.55000000000000004">
      <c r="O3973" s="1703"/>
      <c r="V3973" s="1703"/>
      <c r="X3973" s="1703"/>
    </row>
    <row r="3974" spans="15:24" x14ac:dyDescent="0.55000000000000004">
      <c r="O3974" s="1703"/>
      <c r="V3974" s="1703"/>
      <c r="X3974" s="1703"/>
    </row>
    <row r="3975" spans="15:24" x14ac:dyDescent="0.55000000000000004">
      <c r="O3975" s="1703"/>
      <c r="V3975" s="1703"/>
      <c r="X3975" s="1703"/>
    </row>
    <row r="3976" spans="15:24" x14ac:dyDescent="0.55000000000000004">
      <c r="O3976" s="1703"/>
      <c r="V3976" s="1703"/>
      <c r="X3976" s="1703"/>
    </row>
    <row r="3977" spans="15:24" x14ac:dyDescent="0.55000000000000004">
      <c r="O3977" s="1703"/>
      <c r="V3977" s="1703"/>
      <c r="X3977" s="1703"/>
    </row>
    <row r="3978" spans="15:24" x14ac:dyDescent="0.55000000000000004">
      <c r="O3978" s="1703"/>
      <c r="V3978" s="1703"/>
      <c r="X3978" s="1703"/>
    </row>
    <row r="3979" spans="15:24" x14ac:dyDescent="0.55000000000000004">
      <c r="O3979" s="1703"/>
      <c r="V3979" s="1703"/>
      <c r="X3979" s="1703"/>
    </row>
    <row r="3980" spans="15:24" x14ac:dyDescent="0.55000000000000004">
      <c r="O3980" s="1703"/>
      <c r="V3980" s="1703"/>
      <c r="X3980" s="1703"/>
    </row>
    <row r="3981" spans="15:24" x14ac:dyDescent="0.55000000000000004">
      <c r="O3981" s="1703"/>
      <c r="V3981" s="1703"/>
      <c r="X3981" s="1703"/>
    </row>
    <row r="3982" spans="15:24" x14ac:dyDescent="0.55000000000000004">
      <c r="O3982" s="1703"/>
      <c r="V3982" s="1703"/>
      <c r="X3982" s="1703"/>
    </row>
    <row r="3983" spans="15:24" x14ac:dyDescent="0.55000000000000004">
      <c r="O3983" s="1703"/>
      <c r="V3983" s="1703"/>
      <c r="X3983" s="1703"/>
    </row>
    <row r="3984" spans="15:24" x14ac:dyDescent="0.55000000000000004">
      <c r="O3984" s="1703"/>
      <c r="V3984" s="1703"/>
      <c r="X3984" s="1703"/>
    </row>
    <row r="3985" spans="15:24" x14ac:dyDescent="0.55000000000000004">
      <c r="O3985" s="1703"/>
      <c r="V3985" s="1703"/>
      <c r="X3985" s="1703"/>
    </row>
    <row r="3986" spans="15:24" x14ac:dyDescent="0.55000000000000004">
      <c r="O3986" s="1703"/>
      <c r="V3986" s="1703"/>
      <c r="X3986" s="1703"/>
    </row>
    <row r="3987" spans="15:24" x14ac:dyDescent="0.55000000000000004">
      <c r="O3987" s="1703"/>
      <c r="V3987" s="1703"/>
      <c r="X3987" s="1703"/>
    </row>
    <row r="3988" spans="15:24" x14ac:dyDescent="0.55000000000000004">
      <c r="O3988" s="1703"/>
      <c r="V3988" s="1703"/>
      <c r="X3988" s="1703"/>
    </row>
    <row r="3989" spans="15:24" x14ac:dyDescent="0.55000000000000004">
      <c r="O3989" s="1703"/>
      <c r="V3989" s="1703"/>
      <c r="X3989" s="1703"/>
    </row>
    <row r="3990" spans="15:24" x14ac:dyDescent="0.55000000000000004">
      <c r="O3990" s="1703"/>
      <c r="V3990" s="1703"/>
      <c r="X3990" s="1703"/>
    </row>
    <row r="3991" spans="15:24" x14ac:dyDescent="0.55000000000000004">
      <c r="O3991" s="1703"/>
      <c r="V3991" s="1703"/>
      <c r="X3991" s="1703"/>
    </row>
    <row r="3992" spans="15:24" x14ac:dyDescent="0.55000000000000004">
      <c r="O3992" s="1703"/>
      <c r="V3992" s="1703"/>
      <c r="X3992" s="1703"/>
    </row>
    <row r="3993" spans="15:24" x14ac:dyDescent="0.55000000000000004">
      <c r="O3993" s="1703"/>
      <c r="V3993" s="1703"/>
      <c r="X3993" s="1703"/>
    </row>
    <row r="3994" spans="15:24" x14ac:dyDescent="0.55000000000000004">
      <c r="O3994" s="1703"/>
      <c r="V3994" s="1703"/>
      <c r="X3994" s="1703"/>
    </row>
    <row r="3995" spans="15:24" x14ac:dyDescent="0.55000000000000004">
      <c r="O3995" s="1703"/>
      <c r="V3995" s="1703"/>
      <c r="X3995" s="1703"/>
    </row>
    <row r="3996" spans="15:24" x14ac:dyDescent="0.55000000000000004">
      <c r="O3996" s="1703"/>
      <c r="V3996" s="1703"/>
      <c r="X3996" s="1703"/>
    </row>
    <row r="3997" spans="15:24" x14ac:dyDescent="0.55000000000000004">
      <c r="O3997" s="1703"/>
      <c r="V3997" s="1703"/>
      <c r="X3997" s="1703"/>
    </row>
    <row r="3998" spans="15:24" x14ac:dyDescent="0.55000000000000004">
      <c r="O3998" s="1703"/>
      <c r="V3998" s="1703"/>
      <c r="X3998" s="1703"/>
    </row>
    <row r="3999" spans="15:24" x14ac:dyDescent="0.55000000000000004">
      <c r="O3999" s="1703"/>
      <c r="V3999" s="1703"/>
      <c r="X3999" s="1703"/>
    </row>
    <row r="4000" spans="15:24" x14ac:dyDescent="0.55000000000000004">
      <c r="O4000" s="1703"/>
      <c r="V4000" s="1703"/>
      <c r="X4000" s="1703"/>
    </row>
    <row r="4001" spans="15:24" x14ac:dyDescent="0.55000000000000004">
      <c r="O4001" s="1703"/>
      <c r="V4001" s="1703"/>
      <c r="X4001" s="1703"/>
    </row>
    <row r="4002" spans="15:24" x14ac:dyDescent="0.55000000000000004">
      <c r="O4002" s="1703"/>
      <c r="V4002" s="1703"/>
      <c r="X4002" s="1703"/>
    </row>
    <row r="4003" spans="15:24" x14ac:dyDescent="0.55000000000000004">
      <c r="O4003" s="1703"/>
      <c r="V4003" s="1703"/>
      <c r="X4003" s="1703"/>
    </row>
    <row r="4004" spans="15:24" x14ac:dyDescent="0.55000000000000004">
      <c r="O4004" s="1703"/>
      <c r="V4004" s="1703"/>
      <c r="X4004" s="1703"/>
    </row>
    <row r="4005" spans="15:24" x14ac:dyDescent="0.55000000000000004">
      <c r="O4005" s="1703"/>
      <c r="V4005" s="1703"/>
      <c r="X4005" s="1703"/>
    </row>
    <row r="4006" spans="15:24" x14ac:dyDescent="0.55000000000000004">
      <c r="O4006" s="1703"/>
      <c r="V4006" s="1703"/>
      <c r="X4006" s="1703"/>
    </row>
    <row r="4007" spans="15:24" x14ac:dyDescent="0.55000000000000004">
      <c r="O4007" s="1703"/>
      <c r="V4007" s="1703"/>
      <c r="X4007" s="1703"/>
    </row>
    <row r="4008" spans="15:24" x14ac:dyDescent="0.55000000000000004">
      <c r="O4008" s="1703"/>
      <c r="V4008" s="1703"/>
      <c r="X4008" s="1703"/>
    </row>
    <row r="4009" spans="15:24" x14ac:dyDescent="0.55000000000000004">
      <c r="O4009" s="1703"/>
      <c r="V4009" s="1703"/>
      <c r="X4009" s="1703"/>
    </row>
    <row r="4010" spans="15:24" x14ac:dyDescent="0.55000000000000004">
      <c r="O4010" s="1703"/>
      <c r="V4010" s="1703"/>
      <c r="X4010" s="1703"/>
    </row>
    <row r="4011" spans="15:24" x14ac:dyDescent="0.55000000000000004">
      <c r="O4011" s="1703"/>
      <c r="V4011" s="1703"/>
      <c r="X4011" s="1703"/>
    </row>
    <row r="4012" spans="15:24" x14ac:dyDescent="0.55000000000000004">
      <c r="O4012" s="1703"/>
      <c r="V4012" s="1703"/>
      <c r="X4012" s="1703"/>
    </row>
    <row r="4013" spans="15:24" x14ac:dyDescent="0.55000000000000004">
      <c r="O4013" s="1703"/>
      <c r="V4013" s="1703"/>
      <c r="X4013" s="1703"/>
    </row>
    <row r="4014" spans="15:24" x14ac:dyDescent="0.55000000000000004">
      <c r="O4014" s="1703"/>
      <c r="V4014" s="1703"/>
      <c r="X4014" s="1703"/>
    </row>
    <row r="4015" spans="15:24" x14ac:dyDescent="0.55000000000000004">
      <c r="O4015" s="1703"/>
      <c r="V4015" s="1703"/>
      <c r="X4015" s="1703"/>
    </row>
    <row r="4016" spans="15:24" x14ac:dyDescent="0.55000000000000004">
      <c r="O4016" s="1703"/>
      <c r="V4016" s="1703"/>
      <c r="X4016" s="1703"/>
    </row>
    <row r="4017" spans="15:24" x14ac:dyDescent="0.55000000000000004">
      <c r="O4017" s="1703"/>
      <c r="V4017" s="1703"/>
      <c r="X4017" s="1703"/>
    </row>
    <row r="4018" spans="15:24" x14ac:dyDescent="0.55000000000000004">
      <c r="O4018" s="1703"/>
      <c r="V4018" s="1703"/>
      <c r="X4018" s="1703"/>
    </row>
    <row r="4019" spans="15:24" x14ac:dyDescent="0.55000000000000004">
      <c r="O4019" s="1703"/>
      <c r="V4019" s="1703"/>
      <c r="X4019" s="1703"/>
    </row>
    <row r="4020" spans="15:24" x14ac:dyDescent="0.55000000000000004">
      <c r="O4020" s="1703"/>
      <c r="V4020" s="1703"/>
      <c r="X4020" s="1703"/>
    </row>
    <row r="4021" spans="15:24" x14ac:dyDescent="0.55000000000000004">
      <c r="O4021" s="1703"/>
      <c r="V4021" s="1703"/>
      <c r="X4021" s="1703"/>
    </row>
    <row r="4022" spans="15:24" x14ac:dyDescent="0.55000000000000004">
      <c r="O4022" s="1703"/>
      <c r="V4022" s="1703"/>
      <c r="X4022" s="1703"/>
    </row>
    <row r="4023" spans="15:24" x14ac:dyDescent="0.55000000000000004">
      <c r="O4023" s="1703"/>
      <c r="V4023" s="1703"/>
      <c r="X4023" s="1703"/>
    </row>
    <row r="4024" spans="15:24" x14ac:dyDescent="0.55000000000000004">
      <c r="O4024" s="1703"/>
      <c r="V4024" s="1703"/>
      <c r="X4024" s="1703"/>
    </row>
    <row r="4025" spans="15:24" x14ac:dyDescent="0.55000000000000004">
      <c r="O4025" s="1703"/>
      <c r="V4025" s="1703"/>
      <c r="X4025" s="1703"/>
    </row>
    <row r="4026" spans="15:24" x14ac:dyDescent="0.55000000000000004">
      <c r="O4026" s="1703"/>
      <c r="V4026" s="1703"/>
      <c r="X4026" s="1703"/>
    </row>
    <row r="4027" spans="15:24" x14ac:dyDescent="0.55000000000000004">
      <c r="O4027" s="1703"/>
      <c r="V4027" s="1703"/>
      <c r="X4027" s="1703"/>
    </row>
    <row r="4028" spans="15:24" x14ac:dyDescent="0.55000000000000004">
      <c r="O4028" s="1703"/>
      <c r="V4028" s="1703"/>
      <c r="X4028" s="1703"/>
    </row>
    <row r="4029" spans="15:24" x14ac:dyDescent="0.55000000000000004">
      <c r="O4029" s="1703"/>
      <c r="V4029" s="1703"/>
      <c r="X4029" s="1703"/>
    </row>
    <row r="4030" spans="15:24" x14ac:dyDescent="0.55000000000000004">
      <c r="O4030" s="1703"/>
      <c r="V4030" s="1703"/>
      <c r="X4030" s="1703"/>
    </row>
    <row r="4031" spans="15:24" x14ac:dyDescent="0.55000000000000004">
      <c r="O4031" s="1703"/>
      <c r="V4031" s="1703"/>
      <c r="X4031" s="1703"/>
    </row>
    <row r="4032" spans="15:24" x14ac:dyDescent="0.55000000000000004">
      <c r="O4032" s="1703"/>
      <c r="V4032" s="1703"/>
      <c r="X4032" s="1703"/>
    </row>
    <row r="4033" spans="15:24" x14ac:dyDescent="0.55000000000000004">
      <c r="O4033" s="1703"/>
      <c r="V4033" s="1703"/>
      <c r="X4033" s="1703"/>
    </row>
    <row r="4034" spans="15:24" x14ac:dyDescent="0.55000000000000004">
      <c r="O4034" s="1703"/>
      <c r="V4034" s="1703"/>
      <c r="X4034" s="1703"/>
    </row>
    <row r="4035" spans="15:24" x14ac:dyDescent="0.55000000000000004">
      <c r="O4035" s="1703"/>
      <c r="V4035" s="1703"/>
      <c r="X4035" s="1703"/>
    </row>
    <row r="4036" spans="15:24" x14ac:dyDescent="0.55000000000000004">
      <c r="O4036" s="1703"/>
      <c r="V4036" s="1703"/>
      <c r="X4036" s="1703"/>
    </row>
    <row r="4037" spans="15:24" x14ac:dyDescent="0.55000000000000004">
      <c r="O4037" s="1703"/>
      <c r="V4037" s="1703"/>
      <c r="X4037" s="1703"/>
    </row>
    <row r="4038" spans="15:24" x14ac:dyDescent="0.55000000000000004">
      <c r="O4038" s="1703"/>
      <c r="V4038" s="1703"/>
      <c r="X4038" s="1703"/>
    </row>
    <row r="4039" spans="15:24" x14ac:dyDescent="0.55000000000000004">
      <c r="O4039" s="1703"/>
      <c r="V4039" s="1703"/>
      <c r="X4039" s="1703"/>
    </row>
    <row r="4040" spans="15:24" x14ac:dyDescent="0.55000000000000004">
      <c r="O4040" s="1703"/>
      <c r="V4040" s="1703"/>
      <c r="X4040" s="1703"/>
    </row>
    <row r="4041" spans="15:24" x14ac:dyDescent="0.55000000000000004">
      <c r="O4041" s="1703"/>
      <c r="V4041" s="1703"/>
      <c r="X4041" s="1703"/>
    </row>
    <row r="4042" spans="15:24" x14ac:dyDescent="0.55000000000000004">
      <c r="O4042" s="1703"/>
      <c r="V4042" s="1703"/>
      <c r="X4042" s="1703"/>
    </row>
    <row r="4043" spans="15:24" x14ac:dyDescent="0.55000000000000004">
      <c r="O4043" s="1703"/>
      <c r="V4043" s="1703"/>
      <c r="X4043" s="1703"/>
    </row>
    <row r="4044" spans="15:24" x14ac:dyDescent="0.55000000000000004">
      <c r="O4044" s="1703"/>
      <c r="V4044" s="1703"/>
      <c r="X4044" s="1703"/>
    </row>
    <row r="4045" spans="15:24" x14ac:dyDescent="0.55000000000000004">
      <c r="O4045" s="1703"/>
      <c r="V4045" s="1703"/>
      <c r="X4045" s="1703"/>
    </row>
    <row r="4046" spans="15:24" x14ac:dyDescent="0.55000000000000004">
      <c r="O4046" s="1703"/>
      <c r="V4046" s="1703"/>
      <c r="X4046" s="1703"/>
    </row>
    <row r="4047" spans="15:24" x14ac:dyDescent="0.55000000000000004">
      <c r="O4047" s="1703"/>
      <c r="V4047" s="1703"/>
      <c r="X4047" s="1703"/>
    </row>
    <row r="4048" spans="15:24" x14ac:dyDescent="0.55000000000000004">
      <c r="O4048" s="1703"/>
      <c r="V4048" s="1703"/>
      <c r="X4048" s="1703"/>
    </row>
    <row r="4049" spans="15:24" x14ac:dyDescent="0.55000000000000004">
      <c r="O4049" s="1703"/>
      <c r="V4049" s="1703"/>
      <c r="X4049" s="1703"/>
    </row>
    <row r="4050" spans="15:24" x14ac:dyDescent="0.55000000000000004">
      <c r="O4050" s="1703"/>
      <c r="V4050" s="1703"/>
      <c r="X4050" s="1703"/>
    </row>
    <row r="4051" spans="15:24" x14ac:dyDescent="0.55000000000000004">
      <c r="O4051" s="1703"/>
      <c r="V4051" s="1703"/>
      <c r="X4051" s="1703"/>
    </row>
    <row r="4052" spans="15:24" x14ac:dyDescent="0.55000000000000004">
      <c r="O4052" s="1703"/>
      <c r="V4052" s="1703"/>
      <c r="X4052" s="1703"/>
    </row>
    <row r="4053" spans="15:24" x14ac:dyDescent="0.55000000000000004">
      <c r="O4053" s="1703"/>
      <c r="V4053" s="1703"/>
      <c r="X4053" s="1703"/>
    </row>
    <row r="4054" spans="15:24" x14ac:dyDescent="0.55000000000000004">
      <c r="O4054" s="1703"/>
      <c r="V4054" s="1703"/>
      <c r="X4054" s="1703"/>
    </row>
    <row r="4055" spans="15:24" x14ac:dyDescent="0.55000000000000004">
      <c r="O4055" s="1703"/>
      <c r="V4055" s="1703"/>
      <c r="X4055" s="1703"/>
    </row>
    <row r="4056" spans="15:24" x14ac:dyDescent="0.55000000000000004">
      <c r="O4056" s="1703"/>
      <c r="V4056" s="1703"/>
      <c r="X4056" s="1703"/>
    </row>
    <row r="4057" spans="15:24" x14ac:dyDescent="0.55000000000000004">
      <c r="O4057" s="1703"/>
      <c r="V4057" s="1703"/>
      <c r="X4057" s="1703"/>
    </row>
    <row r="4058" spans="15:24" x14ac:dyDescent="0.55000000000000004">
      <c r="O4058" s="1703"/>
      <c r="V4058" s="1703"/>
      <c r="X4058" s="1703"/>
    </row>
    <row r="4059" spans="15:24" x14ac:dyDescent="0.55000000000000004">
      <c r="O4059" s="1703"/>
      <c r="V4059" s="1703"/>
      <c r="X4059" s="1703"/>
    </row>
    <row r="4060" spans="15:24" x14ac:dyDescent="0.55000000000000004">
      <c r="O4060" s="1703"/>
      <c r="V4060" s="1703"/>
      <c r="X4060" s="1703"/>
    </row>
    <row r="4061" spans="15:24" x14ac:dyDescent="0.55000000000000004">
      <c r="O4061" s="1703"/>
      <c r="V4061" s="1703"/>
      <c r="X4061" s="1703"/>
    </row>
    <row r="4062" spans="15:24" x14ac:dyDescent="0.55000000000000004">
      <c r="O4062" s="1703"/>
      <c r="V4062" s="1703"/>
      <c r="X4062" s="1703"/>
    </row>
    <row r="4063" spans="15:24" x14ac:dyDescent="0.55000000000000004">
      <c r="O4063" s="1703"/>
      <c r="V4063" s="1703"/>
      <c r="X4063" s="1703"/>
    </row>
    <row r="4064" spans="15:24" x14ac:dyDescent="0.55000000000000004">
      <c r="O4064" s="1703"/>
      <c r="V4064" s="1703"/>
      <c r="X4064" s="1703"/>
    </row>
    <row r="4065" spans="15:24" x14ac:dyDescent="0.55000000000000004">
      <c r="O4065" s="1703"/>
      <c r="V4065" s="1703"/>
      <c r="X4065" s="1703"/>
    </row>
    <row r="4066" spans="15:24" x14ac:dyDescent="0.55000000000000004">
      <c r="O4066" s="1703"/>
      <c r="V4066" s="1703"/>
      <c r="X4066" s="1703"/>
    </row>
    <row r="4067" spans="15:24" x14ac:dyDescent="0.55000000000000004">
      <c r="O4067" s="1703"/>
      <c r="V4067" s="1703"/>
      <c r="X4067" s="1703"/>
    </row>
    <row r="4068" spans="15:24" x14ac:dyDescent="0.55000000000000004">
      <c r="O4068" s="1703"/>
      <c r="V4068" s="1703"/>
      <c r="X4068" s="1703"/>
    </row>
    <row r="4069" spans="15:24" x14ac:dyDescent="0.55000000000000004">
      <c r="O4069" s="1703"/>
      <c r="V4069" s="1703"/>
      <c r="X4069" s="1703"/>
    </row>
    <row r="4070" spans="15:24" x14ac:dyDescent="0.55000000000000004">
      <c r="O4070" s="1703"/>
      <c r="V4070" s="1703"/>
      <c r="X4070" s="1703"/>
    </row>
    <row r="4071" spans="15:24" x14ac:dyDescent="0.55000000000000004">
      <c r="O4071" s="1703"/>
      <c r="V4071" s="1703"/>
      <c r="X4071" s="1703"/>
    </row>
    <row r="4072" spans="15:24" x14ac:dyDescent="0.55000000000000004">
      <c r="O4072" s="1703"/>
      <c r="V4072" s="1703"/>
      <c r="X4072" s="1703"/>
    </row>
    <row r="4073" spans="15:24" x14ac:dyDescent="0.55000000000000004">
      <c r="O4073" s="1703"/>
      <c r="V4073" s="1703"/>
      <c r="X4073" s="1703"/>
    </row>
    <row r="4074" spans="15:24" x14ac:dyDescent="0.55000000000000004">
      <c r="O4074" s="1703"/>
      <c r="V4074" s="1703"/>
      <c r="X4074" s="1703"/>
    </row>
    <row r="4075" spans="15:24" x14ac:dyDescent="0.55000000000000004">
      <c r="O4075" s="1703"/>
      <c r="V4075" s="1703"/>
      <c r="X4075" s="1703"/>
    </row>
    <row r="4076" spans="15:24" x14ac:dyDescent="0.55000000000000004">
      <c r="O4076" s="1703"/>
      <c r="V4076" s="1703"/>
      <c r="X4076" s="1703"/>
    </row>
    <row r="4077" spans="15:24" x14ac:dyDescent="0.55000000000000004">
      <c r="O4077" s="1703"/>
      <c r="V4077" s="1703"/>
      <c r="X4077" s="1703"/>
    </row>
    <row r="4078" spans="15:24" x14ac:dyDescent="0.55000000000000004">
      <c r="O4078" s="1703"/>
      <c r="V4078" s="1703"/>
      <c r="X4078" s="1703"/>
    </row>
    <row r="4079" spans="15:24" x14ac:dyDescent="0.55000000000000004">
      <c r="O4079" s="1703"/>
      <c r="V4079" s="1703"/>
      <c r="X4079" s="1703"/>
    </row>
    <row r="4080" spans="15:24" x14ac:dyDescent="0.55000000000000004">
      <c r="O4080" s="1703"/>
      <c r="V4080" s="1703"/>
      <c r="X4080" s="1703"/>
    </row>
    <row r="4081" spans="15:24" x14ac:dyDescent="0.55000000000000004">
      <c r="O4081" s="1703"/>
      <c r="V4081" s="1703"/>
      <c r="X4081" s="1703"/>
    </row>
    <row r="4082" spans="15:24" x14ac:dyDescent="0.55000000000000004">
      <c r="O4082" s="1703"/>
      <c r="V4082" s="1703"/>
      <c r="X4082" s="1703"/>
    </row>
    <row r="4083" spans="15:24" x14ac:dyDescent="0.55000000000000004">
      <c r="O4083" s="1703"/>
      <c r="V4083" s="1703"/>
      <c r="X4083" s="1703"/>
    </row>
    <row r="4084" spans="15:24" x14ac:dyDescent="0.55000000000000004">
      <c r="O4084" s="1703"/>
      <c r="V4084" s="1703"/>
      <c r="X4084" s="1703"/>
    </row>
    <row r="4085" spans="15:24" x14ac:dyDescent="0.55000000000000004">
      <c r="O4085" s="1703"/>
      <c r="V4085" s="1703"/>
      <c r="X4085" s="1703"/>
    </row>
    <row r="4086" spans="15:24" x14ac:dyDescent="0.55000000000000004">
      <c r="O4086" s="1703"/>
      <c r="V4086" s="1703"/>
      <c r="X4086" s="1703"/>
    </row>
    <row r="4087" spans="15:24" x14ac:dyDescent="0.55000000000000004">
      <c r="O4087" s="1703"/>
      <c r="V4087" s="1703"/>
      <c r="X4087" s="1703"/>
    </row>
    <row r="4088" spans="15:24" x14ac:dyDescent="0.55000000000000004">
      <c r="O4088" s="1703"/>
      <c r="V4088" s="1703"/>
      <c r="X4088" s="1703"/>
    </row>
    <row r="4089" spans="15:24" x14ac:dyDescent="0.55000000000000004">
      <c r="O4089" s="1703"/>
      <c r="V4089" s="1703"/>
      <c r="X4089" s="1703"/>
    </row>
    <row r="4090" spans="15:24" x14ac:dyDescent="0.55000000000000004">
      <c r="O4090" s="1703"/>
      <c r="V4090" s="1703"/>
      <c r="X4090" s="1703"/>
    </row>
    <row r="4091" spans="15:24" x14ac:dyDescent="0.55000000000000004">
      <c r="O4091" s="1703"/>
      <c r="V4091" s="1703"/>
      <c r="X4091" s="1703"/>
    </row>
    <row r="4092" spans="15:24" x14ac:dyDescent="0.55000000000000004">
      <c r="O4092" s="1703"/>
      <c r="V4092" s="1703"/>
      <c r="X4092" s="1703"/>
    </row>
    <row r="4093" spans="15:24" x14ac:dyDescent="0.55000000000000004">
      <c r="O4093" s="1703"/>
      <c r="V4093" s="1703"/>
      <c r="X4093" s="1703"/>
    </row>
    <row r="4094" spans="15:24" x14ac:dyDescent="0.55000000000000004">
      <c r="O4094" s="1703"/>
      <c r="V4094" s="1703"/>
      <c r="X4094" s="1703"/>
    </row>
    <row r="4095" spans="15:24" x14ac:dyDescent="0.55000000000000004">
      <c r="O4095" s="1703"/>
      <c r="V4095" s="1703"/>
      <c r="X4095" s="1703"/>
    </row>
    <row r="4096" spans="15:24" x14ac:dyDescent="0.55000000000000004">
      <c r="O4096" s="1703"/>
      <c r="V4096" s="1703"/>
      <c r="X4096" s="1703"/>
    </row>
    <row r="4097" spans="15:24" x14ac:dyDescent="0.55000000000000004">
      <c r="O4097" s="1703"/>
      <c r="V4097" s="1703"/>
      <c r="X4097" s="1703"/>
    </row>
    <row r="4098" spans="15:24" x14ac:dyDescent="0.55000000000000004">
      <c r="O4098" s="1703"/>
      <c r="V4098" s="1703"/>
      <c r="X4098" s="1703"/>
    </row>
    <row r="4099" spans="15:24" x14ac:dyDescent="0.55000000000000004">
      <c r="O4099" s="1703"/>
      <c r="V4099" s="1703"/>
      <c r="X4099" s="1703"/>
    </row>
    <row r="4100" spans="15:24" x14ac:dyDescent="0.55000000000000004">
      <c r="O4100" s="1703"/>
      <c r="V4100" s="1703"/>
      <c r="X4100" s="1703"/>
    </row>
    <row r="4101" spans="15:24" x14ac:dyDescent="0.55000000000000004">
      <c r="O4101" s="1703"/>
      <c r="V4101" s="1703"/>
      <c r="X4101" s="1703"/>
    </row>
    <row r="4102" spans="15:24" x14ac:dyDescent="0.55000000000000004">
      <c r="O4102" s="1703"/>
      <c r="V4102" s="1703"/>
      <c r="X4102" s="1703"/>
    </row>
    <row r="4103" spans="15:24" x14ac:dyDescent="0.55000000000000004">
      <c r="O4103" s="1703"/>
      <c r="V4103" s="1703"/>
      <c r="X4103" s="1703"/>
    </row>
    <row r="4104" spans="15:24" x14ac:dyDescent="0.55000000000000004">
      <c r="O4104" s="1703"/>
      <c r="V4104" s="1703"/>
      <c r="X4104" s="1703"/>
    </row>
    <row r="4105" spans="15:24" x14ac:dyDescent="0.55000000000000004">
      <c r="O4105" s="1703"/>
      <c r="V4105" s="1703"/>
      <c r="X4105" s="1703"/>
    </row>
    <row r="4106" spans="15:24" x14ac:dyDescent="0.55000000000000004">
      <c r="O4106" s="1703"/>
      <c r="V4106" s="1703"/>
      <c r="X4106" s="1703"/>
    </row>
    <row r="4107" spans="15:24" x14ac:dyDescent="0.55000000000000004">
      <c r="O4107" s="1703"/>
      <c r="V4107" s="1703"/>
      <c r="X4107" s="1703"/>
    </row>
    <row r="4108" spans="15:24" x14ac:dyDescent="0.55000000000000004">
      <c r="O4108" s="1703"/>
      <c r="V4108" s="1703"/>
      <c r="X4108" s="1703"/>
    </row>
    <row r="4109" spans="15:24" x14ac:dyDescent="0.55000000000000004">
      <c r="O4109" s="1703"/>
      <c r="V4109" s="1703"/>
      <c r="X4109" s="1703"/>
    </row>
    <row r="4110" spans="15:24" x14ac:dyDescent="0.55000000000000004">
      <c r="O4110" s="1703"/>
      <c r="V4110" s="1703"/>
      <c r="X4110" s="1703"/>
    </row>
    <row r="4111" spans="15:24" x14ac:dyDescent="0.55000000000000004">
      <c r="O4111" s="1703"/>
      <c r="V4111" s="1703"/>
      <c r="X4111" s="1703"/>
    </row>
    <row r="4112" spans="15:24" x14ac:dyDescent="0.55000000000000004">
      <c r="O4112" s="1703"/>
      <c r="V4112" s="1703"/>
      <c r="X4112" s="1703"/>
    </row>
    <row r="4113" spans="15:24" x14ac:dyDescent="0.55000000000000004">
      <c r="O4113" s="1703"/>
      <c r="V4113" s="1703"/>
      <c r="X4113" s="1703"/>
    </row>
    <row r="4114" spans="15:24" x14ac:dyDescent="0.55000000000000004">
      <c r="O4114" s="1703"/>
      <c r="V4114" s="1703"/>
      <c r="X4114" s="1703"/>
    </row>
    <row r="4115" spans="15:24" x14ac:dyDescent="0.55000000000000004">
      <c r="O4115" s="1703"/>
      <c r="V4115" s="1703"/>
      <c r="X4115" s="1703"/>
    </row>
    <row r="4116" spans="15:24" x14ac:dyDescent="0.55000000000000004">
      <c r="O4116" s="1703"/>
      <c r="V4116" s="1703"/>
      <c r="X4116" s="1703"/>
    </row>
    <row r="4117" spans="15:24" x14ac:dyDescent="0.55000000000000004">
      <c r="O4117" s="1703"/>
      <c r="V4117" s="1703"/>
      <c r="X4117" s="1703"/>
    </row>
    <row r="4118" spans="15:24" x14ac:dyDescent="0.55000000000000004">
      <c r="O4118" s="1703"/>
      <c r="V4118" s="1703"/>
      <c r="X4118" s="1703"/>
    </row>
    <row r="4119" spans="15:24" x14ac:dyDescent="0.55000000000000004">
      <c r="O4119" s="1703"/>
      <c r="V4119" s="1703"/>
      <c r="X4119" s="1703"/>
    </row>
    <row r="4120" spans="15:24" x14ac:dyDescent="0.55000000000000004">
      <c r="O4120" s="1703"/>
      <c r="V4120" s="1703"/>
      <c r="X4120" s="1703"/>
    </row>
    <row r="4121" spans="15:24" x14ac:dyDescent="0.55000000000000004">
      <c r="O4121" s="1703"/>
      <c r="V4121" s="1703"/>
      <c r="X4121" s="1703"/>
    </row>
    <row r="4122" spans="15:24" x14ac:dyDescent="0.55000000000000004">
      <c r="O4122" s="1703"/>
      <c r="V4122" s="1703"/>
      <c r="X4122" s="1703"/>
    </row>
    <row r="4123" spans="15:24" x14ac:dyDescent="0.55000000000000004">
      <c r="O4123" s="1703"/>
      <c r="V4123" s="1703"/>
      <c r="X4123" s="1703"/>
    </row>
    <row r="4124" spans="15:24" x14ac:dyDescent="0.55000000000000004">
      <c r="O4124" s="1703"/>
      <c r="V4124" s="1703"/>
      <c r="X4124" s="1703"/>
    </row>
    <row r="4125" spans="15:24" x14ac:dyDescent="0.55000000000000004">
      <c r="O4125" s="1703"/>
      <c r="V4125" s="1703"/>
      <c r="X4125" s="1703"/>
    </row>
    <row r="4126" spans="15:24" x14ac:dyDescent="0.55000000000000004">
      <c r="O4126" s="1703"/>
      <c r="V4126" s="1703"/>
      <c r="X4126" s="1703"/>
    </row>
    <row r="4127" spans="15:24" x14ac:dyDescent="0.55000000000000004">
      <c r="O4127" s="1703"/>
      <c r="V4127" s="1703"/>
      <c r="X4127" s="1703"/>
    </row>
    <row r="4128" spans="15:24" x14ac:dyDescent="0.55000000000000004">
      <c r="O4128" s="1703"/>
      <c r="V4128" s="1703"/>
      <c r="X4128" s="1703"/>
    </row>
    <row r="4129" spans="15:24" x14ac:dyDescent="0.55000000000000004">
      <c r="O4129" s="1703"/>
      <c r="V4129" s="1703"/>
      <c r="X4129" s="1703"/>
    </row>
    <row r="4130" spans="15:24" x14ac:dyDescent="0.55000000000000004">
      <c r="O4130" s="1703"/>
      <c r="V4130" s="1703"/>
      <c r="X4130" s="1703"/>
    </row>
    <row r="4131" spans="15:24" x14ac:dyDescent="0.55000000000000004">
      <c r="O4131" s="1703"/>
      <c r="V4131" s="1703"/>
      <c r="X4131" s="1703"/>
    </row>
    <row r="4132" spans="15:24" x14ac:dyDescent="0.55000000000000004">
      <c r="O4132" s="1703"/>
      <c r="V4132" s="1703"/>
      <c r="X4132" s="1703"/>
    </row>
    <row r="4133" spans="15:24" x14ac:dyDescent="0.55000000000000004">
      <c r="O4133" s="1703"/>
      <c r="V4133" s="1703"/>
      <c r="X4133" s="1703"/>
    </row>
    <row r="4134" spans="15:24" x14ac:dyDescent="0.55000000000000004">
      <c r="O4134" s="1703"/>
      <c r="V4134" s="1703"/>
      <c r="X4134" s="1703"/>
    </row>
    <row r="4135" spans="15:24" x14ac:dyDescent="0.55000000000000004">
      <c r="O4135" s="1703"/>
      <c r="V4135" s="1703"/>
      <c r="X4135" s="1703"/>
    </row>
    <row r="4136" spans="15:24" x14ac:dyDescent="0.55000000000000004">
      <c r="O4136" s="1703"/>
      <c r="V4136" s="1703"/>
      <c r="X4136" s="1703"/>
    </row>
    <row r="4137" spans="15:24" x14ac:dyDescent="0.55000000000000004">
      <c r="O4137" s="1703"/>
      <c r="V4137" s="1703"/>
      <c r="X4137" s="1703"/>
    </row>
    <row r="4138" spans="15:24" x14ac:dyDescent="0.55000000000000004">
      <c r="O4138" s="1703"/>
      <c r="V4138" s="1703"/>
      <c r="X4138" s="1703"/>
    </row>
    <row r="4139" spans="15:24" x14ac:dyDescent="0.55000000000000004">
      <c r="O4139" s="1703"/>
      <c r="V4139" s="1703"/>
      <c r="X4139" s="1703"/>
    </row>
    <row r="4140" spans="15:24" x14ac:dyDescent="0.55000000000000004">
      <c r="O4140" s="1703"/>
      <c r="V4140" s="1703"/>
      <c r="X4140" s="1703"/>
    </row>
    <row r="4141" spans="15:24" x14ac:dyDescent="0.55000000000000004">
      <c r="O4141" s="1703"/>
      <c r="V4141" s="1703"/>
      <c r="X4141" s="1703"/>
    </row>
    <row r="4142" spans="15:24" x14ac:dyDescent="0.55000000000000004">
      <c r="O4142" s="1703"/>
      <c r="V4142" s="1703"/>
      <c r="X4142" s="1703"/>
    </row>
    <row r="4143" spans="15:24" x14ac:dyDescent="0.55000000000000004">
      <c r="O4143" s="1703"/>
      <c r="V4143" s="1703"/>
      <c r="X4143" s="1703"/>
    </row>
    <row r="4144" spans="15:24" x14ac:dyDescent="0.55000000000000004">
      <c r="O4144" s="1703"/>
      <c r="V4144" s="1703"/>
      <c r="X4144" s="1703"/>
    </row>
    <row r="4145" spans="15:24" x14ac:dyDescent="0.55000000000000004">
      <c r="O4145" s="1703"/>
      <c r="V4145" s="1703"/>
      <c r="X4145" s="1703"/>
    </row>
    <row r="4146" spans="15:24" x14ac:dyDescent="0.55000000000000004">
      <c r="O4146" s="1703"/>
      <c r="V4146" s="1703"/>
      <c r="X4146" s="1703"/>
    </row>
    <row r="4147" spans="15:24" x14ac:dyDescent="0.55000000000000004">
      <c r="O4147" s="1703"/>
      <c r="V4147" s="1703"/>
      <c r="X4147" s="1703"/>
    </row>
    <row r="4148" spans="15:24" x14ac:dyDescent="0.55000000000000004">
      <c r="O4148" s="1703"/>
      <c r="V4148" s="1703"/>
      <c r="X4148" s="1703"/>
    </row>
    <row r="4149" spans="15:24" x14ac:dyDescent="0.55000000000000004">
      <c r="O4149" s="1703"/>
      <c r="V4149" s="1703"/>
      <c r="X4149" s="1703"/>
    </row>
    <row r="4150" spans="15:24" x14ac:dyDescent="0.55000000000000004">
      <c r="O4150" s="1703"/>
      <c r="V4150" s="1703"/>
      <c r="X4150" s="1703"/>
    </row>
    <row r="4151" spans="15:24" x14ac:dyDescent="0.55000000000000004">
      <c r="O4151" s="1703"/>
      <c r="V4151" s="1703"/>
      <c r="X4151" s="1703"/>
    </row>
    <row r="4152" spans="15:24" x14ac:dyDescent="0.55000000000000004">
      <c r="O4152" s="1703"/>
      <c r="V4152" s="1703"/>
      <c r="X4152" s="1703"/>
    </row>
    <row r="4153" spans="15:24" x14ac:dyDescent="0.55000000000000004">
      <c r="O4153" s="1703"/>
      <c r="V4153" s="1703"/>
      <c r="X4153" s="1703"/>
    </row>
    <row r="4154" spans="15:24" x14ac:dyDescent="0.55000000000000004">
      <c r="O4154" s="1703"/>
      <c r="V4154" s="1703"/>
      <c r="X4154" s="1703"/>
    </row>
    <row r="4155" spans="15:24" x14ac:dyDescent="0.55000000000000004">
      <c r="O4155" s="1703"/>
      <c r="V4155" s="1703"/>
      <c r="X4155" s="1703"/>
    </row>
    <row r="4156" spans="15:24" x14ac:dyDescent="0.55000000000000004">
      <c r="O4156" s="1703"/>
      <c r="V4156" s="1703"/>
      <c r="X4156" s="1703"/>
    </row>
    <row r="4157" spans="15:24" x14ac:dyDescent="0.55000000000000004">
      <c r="O4157" s="1703"/>
      <c r="V4157" s="1703"/>
      <c r="X4157" s="1703"/>
    </row>
    <row r="4158" spans="15:24" x14ac:dyDescent="0.55000000000000004">
      <c r="O4158" s="1703"/>
      <c r="V4158" s="1703"/>
      <c r="X4158" s="1703"/>
    </row>
    <row r="4159" spans="15:24" x14ac:dyDescent="0.55000000000000004">
      <c r="O4159" s="1703"/>
      <c r="V4159" s="1703"/>
      <c r="X4159" s="1703"/>
    </row>
    <row r="4160" spans="15:24" x14ac:dyDescent="0.55000000000000004">
      <c r="O4160" s="1703"/>
      <c r="V4160" s="1703"/>
      <c r="X4160" s="1703"/>
    </row>
    <row r="4161" spans="15:24" x14ac:dyDescent="0.55000000000000004">
      <c r="O4161" s="1703"/>
      <c r="V4161" s="1703"/>
      <c r="X4161" s="1703"/>
    </row>
    <row r="4162" spans="15:24" x14ac:dyDescent="0.55000000000000004">
      <c r="O4162" s="1703"/>
      <c r="V4162" s="1703"/>
      <c r="X4162" s="1703"/>
    </row>
    <row r="4163" spans="15:24" x14ac:dyDescent="0.55000000000000004">
      <c r="O4163" s="1703"/>
      <c r="V4163" s="1703"/>
      <c r="X4163" s="1703"/>
    </row>
    <row r="4164" spans="15:24" x14ac:dyDescent="0.55000000000000004">
      <c r="O4164" s="1703"/>
      <c r="V4164" s="1703"/>
      <c r="X4164" s="1703"/>
    </row>
    <row r="4165" spans="15:24" x14ac:dyDescent="0.55000000000000004">
      <c r="O4165" s="1703"/>
      <c r="V4165" s="1703"/>
      <c r="X4165" s="1703"/>
    </row>
    <row r="4166" spans="15:24" x14ac:dyDescent="0.55000000000000004">
      <c r="O4166" s="1703"/>
      <c r="V4166" s="1703"/>
      <c r="X4166" s="1703"/>
    </row>
    <row r="4167" spans="15:24" x14ac:dyDescent="0.55000000000000004">
      <c r="O4167" s="1703"/>
      <c r="V4167" s="1703"/>
      <c r="X4167" s="1703"/>
    </row>
    <row r="4168" spans="15:24" x14ac:dyDescent="0.55000000000000004">
      <c r="O4168" s="1703"/>
      <c r="V4168" s="1703"/>
      <c r="X4168" s="1703"/>
    </row>
    <row r="4169" spans="15:24" x14ac:dyDescent="0.55000000000000004">
      <c r="O4169" s="1703"/>
      <c r="V4169" s="1703"/>
      <c r="X4169" s="1703"/>
    </row>
    <row r="4170" spans="15:24" x14ac:dyDescent="0.55000000000000004">
      <c r="O4170" s="1703"/>
      <c r="V4170" s="1703"/>
      <c r="X4170" s="1703"/>
    </row>
    <row r="4171" spans="15:24" x14ac:dyDescent="0.55000000000000004">
      <c r="O4171" s="1703"/>
      <c r="V4171" s="1703"/>
      <c r="X4171" s="1703"/>
    </row>
    <row r="4172" spans="15:24" x14ac:dyDescent="0.55000000000000004">
      <c r="O4172" s="1703"/>
      <c r="V4172" s="1703"/>
      <c r="X4172" s="1703"/>
    </row>
    <row r="4173" spans="15:24" x14ac:dyDescent="0.55000000000000004">
      <c r="O4173" s="1703"/>
      <c r="V4173" s="1703"/>
      <c r="X4173" s="1703"/>
    </row>
    <row r="4174" spans="15:24" x14ac:dyDescent="0.55000000000000004">
      <c r="O4174" s="1703"/>
      <c r="V4174" s="1703"/>
      <c r="X4174" s="1703"/>
    </row>
    <row r="4175" spans="15:24" x14ac:dyDescent="0.55000000000000004">
      <c r="O4175" s="1703"/>
      <c r="V4175" s="1703"/>
      <c r="X4175" s="1703"/>
    </row>
    <row r="4176" spans="15:24" x14ac:dyDescent="0.55000000000000004">
      <c r="O4176" s="1703"/>
      <c r="V4176" s="1703"/>
      <c r="X4176" s="1703"/>
    </row>
    <row r="4177" spans="15:24" x14ac:dyDescent="0.55000000000000004">
      <c r="O4177" s="1703"/>
      <c r="V4177" s="1703"/>
      <c r="X4177" s="1703"/>
    </row>
    <row r="4178" spans="15:24" x14ac:dyDescent="0.55000000000000004">
      <c r="O4178" s="1703"/>
      <c r="V4178" s="1703"/>
      <c r="X4178" s="1703"/>
    </row>
    <row r="4179" spans="15:24" x14ac:dyDescent="0.55000000000000004">
      <c r="O4179" s="1703"/>
      <c r="V4179" s="1703"/>
      <c r="X4179" s="1703"/>
    </row>
    <row r="4180" spans="15:24" x14ac:dyDescent="0.55000000000000004">
      <c r="O4180" s="1703"/>
      <c r="V4180" s="1703"/>
      <c r="X4180" s="1703"/>
    </row>
    <row r="4181" spans="15:24" x14ac:dyDescent="0.55000000000000004">
      <c r="O4181" s="1703"/>
      <c r="V4181" s="1703"/>
      <c r="X4181" s="1703"/>
    </row>
    <row r="4182" spans="15:24" x14ac:dyDescent="0.55000000000000004">
      <c r="O4182" s="1703"/>
      <c r="V4182" s="1703"/>
      <c r="X4182" s="1703"/>
    </row>
    <row r="4183" spans="15:24" x14ac:dyDescent="0.55000000000000004">
      <c r="O4183" s="1703"/>
      <c r="V4183" s="1703"/>
      <c r="X4183" s="1703"/>
    </row>
    <row r="4184" spans="15:24" x14ac:dyDescent="0.55000000000000004">
      <c r="O4184" s="1703"/>
      <c r="V4184" s="1703"/>
      <c r="X4184" s="1703"/>
    </row>
    <row r="4185" spans="15:24" x14ac:dyDescent="0.55000000000000004">
      <c r="O4185" s="1703"/>
      <c r="V4185" s="1703"/>
      <c r="X4185" s="1703"/>
    </row>
    <row r="4186" spans="15:24" x14ac:dyDescent="0.55000000000000004">
      <c r="O4186" s="1703"/>
      <c r="V4186" s="1703"/>
      <c r="X4186" s="1703"/>
    </row>
    <row r="4187" spans="15:24" x14ac:dyDescent="0.55000000000000004">
      <c r="O4187" s="1703"/>
      <c r="V4187" s="1703"/>
      <c r="X4187" s="1703"/>
    </row>
    <row r="4188" spans="15:24" x14ac:dyDescent="0.55000000000000004">
      <c r="O4188" s="1703"/>
      <c r="V4188" s="1703"/>
      <c r="X4188" s="1703"/>
    </row>
    <row r="4189" spans="15:24" x14ac:dyDescent="0.55000000000000004">
      <c r="O4189" s="1703"/>
      <c r="V4189" s="1703"/>
      <c r="X4189" s="1703"/>
    </row>
    <row r="4190" spans="15:24" x14ac:dyDescent="0.55000000000000004">
      <c r="O4190" s="1703"/>
      <c r="V4190" s="1703"/>
      <c r="X4190" s="1703"/>
    </row>
    <row r="4191" spans="15:24" x14ac:dyDescent="0.55000000000000004">
      <c r="O4191" s="1703"/>
      <c r="V4191" s="1703"/>
      <c r="X4191" s="1703"/>
    </row>
    <row r="4192" spans="15:24" x14ac:dyDescent="0.55000000000000004">
      <c r="O4192" s="1703"/>
      <c r="V4192" s="1703"/>
      <c r="X4192" s="1703"/>
    </row>
    <row r="4193" spans="15:24" x14ac:dyDescent="0.55000000000000004">
      <c r="O4193" s="1703"/>
      <c r="V4193" s="1703"/>
      <c r="X4193" s="1703"/>
    </row>
    <row r="4194" spans="15:24" x14ac:dyDescent="0.55000000000000004">
      <c r="O4194" s="1703"/>
      <c r="V4194" s="1703"/>
      <c r="X4194" s="1703"/>
    </row>
    <row r="4195" spans="15:24" x14ac:dyDescent="0.55000000000000004">
      <c r="O4195" s="1703"/>
      <c r="V4195" s="1703"/>
      <c r="X4195" s="1703"/>
    </row>
    <row r="4196" spans="15:24" x14ac:dyDescent="0.55000000000000004">
      <c r="O4196" s="1703"/>
      <c r="V4196" s="1703"/>
      <c r="X4196" s="1703"/>
    </row>
    <row r="4197" spans="15:24" x14ac:dyDescent="0.55000000000000004">
      <c r="O4197" s="1703"/>
      <c r="V4197" s="1703"/>
      <c r="X4197" s="1703"/>
    </row>
    <row r="4198" spans="15:24" x14ac:dyDescent="0.55000000000000004">
      <c r="O4198" s="1703"/>
      <c r="V4198" s="1703"/>
      <c r="X4198" s="1703"/>
    </row>
    <row r="4199" spans="15:24" x14ac:dyDescent="0.55000000000000004">
      <c r="O4199" s="1703"/>
      <c r="V4199" s="1703"/>
      <c r="X4199" s="1703"/>
    </row>
    <row r="4200" spans="15:24" x14ac:dyDescent="0.55000000000000004">
      <c r="O4200" s="1703"/>
      <c r="V4200" s="1703"/>
      <c r="X4200" s="1703"/>
    </row>
    <row r="4201" spans="15:24" x14ac:dyDescent="0.55000000000000004">
      <c r="O4201" s="1703"/>
      <c r="V4201" s="1703"/>
      <c r="X4201" s="1703"/>
    </row>
    <row r="4202" spans="15:24" x14ac:dyDescent="0.55000000000000004">
      <c r="O4202" s="1703"/>
      <c r="V4202" s="1703"/>
      <c r="X4202" s="1703"/>
    </row>
    <row r="4203" spans="15:24" x14ac:dyDescent="0.55000000000000004">
      <c r="O4203" s="1703"/>
      <c r="V4203" s="1703"/>
      <c r="X4203" s="1703"/>
    </row>
    <row r="4204" spans="15:24" x14ac:dyDescent="0.55000000000000004">
      <c r="O4204" s="1703"/>
      <c r="V4204" s="1703"/>
      <c r="X4204" s="1703"/>
    </row>
    <row r="4205" spans="15:24" x14ac:dyDescent="0.55000000000000004">
      <c r="O4205" s="1703"/>
      <c r="V4205" s="1703"/>
      <c r="X4205" s="1703"/>
    </row>
    <row r="4206" spans="15:24" x14ac:dyDescent="0.55000000000000004">
      <c r="O4206" s="1703"/>
      <c r="V4206" s="1703"/>
      <c r="X4206" s="1703"/>
    </row>
    <row r="4207" spans="15:24" x14ac:dyDescent="0.55000000000000004">
      <c r="O4207" s="1703"/>
      <c r="V4207" s="1703"/>
      <c r="X4207" s="1703"/>
    </row>
    <row r="4208" spans="15:24" x14ac:dyDescent="0.55000000000000004">
      <c r="O4208" s="1703"/>
      <c r="V4208" s="1703"/>
      <c r="X4208" s="1703"/>
    </row>
    <row r="4209" spans="15:24" x14ac:dyDescent="0.55000000000000004">
      <c r="O4209" s="1703"/>
      <c r="V4209" s="1703"/>
      <c r="X4209" s="1703"/>
    </row>
    <row r="4210" spans="15:24" x14ac:dyDescent="0.55000000000000004">
      <c r="O4210" s="1703"/>
      <c r="V4210" s="1703"/>
      <c r="X4210" s="1703"/>
    </row>
    <row r="4211" spans="15:24" x14ac:dyDescent="0.55000000000000004">
      <c r="O4211" s="1703"/>
      <c r="V4211" s="1703"/>
      <c r="X4211" s="1703"/>
    </row>
    <row r="4212" spans="15:24" x14ac:dyDescent="0.55000000000000004">
      <c r="O4212" s="1703"/>
      <c r="V4212" s="1703"/>
      <c r="X4212" s="1703"/>
    </row>
    <row r="4213" spans="15:24" x14ac:dyDescent="0.55000000000000004">
      <c r="O4213" s="1703"/>
      <c r="V4213" s="1703"/>
      <c r="X4213" s="1703"/>
    </row>
    <row r="4214" spans="15:24" x14ac:dyDescent="0.55000000000000004">
      <c r="O4214" s="1703"/>
      <c r="V4214" s="1703"/>
      <c r="X4214" s="1703"/>
    </row>
    <row r="4215" spans="15:24" x14ac:dyDescent="0.55000000000000004">
      <c r="O4215" s="1703"/>
      <c r="V4215" s="1703"/>
      <c r="X4215" s="1703"/>
    </row>
    <row r="4216" spans="15:24" x14ac:dyDescent="0.55000000000000004">
      <c r="O4216" s="1703"/>
      <c r="V4216" s="1703"/>
      <c r="X4216" s="1703"/>
    </row>
    <row r="4217" spans="15:24" x14ac:dyDescent="0.55000000000000004">
      <c r="O4217" s="1703"/>
      <c r="V4217" s="1703"/>
      <c r="X4217" s="1703"/>
    </row>
    <row r="4218" spans="15:24" x14ac:dyDescent="0.55000000000000004">
      <c r="O4218" s="1703"/>
      <c r="V4218" s="1703"/>
      <c r="X4218" s="1703"/>
    </row>
    <row r="4219" spans="15:24" x14ac:dyDescent="0.55000000000000004">
      <c r="O4219" s="1703"/>
      <c r="V4219" s="1703"/>
      <c r="X4219" s="1703"/>
    </row>
    <row r="4220" spans="15:24" x14ac:dyDescent="0.55000000000000004">
      <c r="O4220" s="1703"/>
      <c r="V4220" s="1703"/>
      <c r="X4220" s="1703"/>
    </row>
    <row r="4221" spans="15:24" x14ac:dyDescent="0.55000000000000004">
      <c r="O4221" s="1703"/>
      <c r="V4221" s="1703"/>
      <c r="X4221" s="1703"/>
    </row>
    <row r="4222" spans="15:24" x14ac:dyDescent="0.55000000000000004">
      <c r="O4222" s="1703"/>
      <c r="V4222" s="1703"/>
      <c r="X4222" s="1703"/>
    </row>
    <row r="4223" spans="15:24" x14ac:dyDescent="0.55000000000000004">
      <c r="O4223" s="1703"/>
      <c r="V4223" s="1703"/>
      <c r="X4223" s="1703"/>
    </row>
    <row r="4224" spans="15:24" x14ac:dyDescent="0.55000000000000004">
      <c r="O4224" s="1703"/>
      <c r="V4224" s="1703"/>
      <c r="X4224" s="1703"/>
    </row>
    <row r="4225" spans="15:24" x14ac:dyDescent="0.55000000000000004">
      <c r="O4225" s="1703"/>
      <c r="V4225" s="1703"/>
      <c r="X4225" s="1703"/>
    </row>
    <row r="4226" spans="15:24" x14ac:dyDescent="0.55000000000000004">
      <c r="O4226" s="1703"/>
      <c r="V4226" s="1703"/>
      <c r="X4226" s="1703"/>
    </row>
    <row r="4227" spans="15:24" x14ac:dyDescent="0.55000000000000004">
      <c r="O4227" s="1703"/>
      <c r="V4227" s="1703"/>
      <c r="X4227" s="1703"/>
    </row>
    <row r="4228" spans="15:24" x14ac:dyDescent="0.55000000000000004">
      <c r="O4228" s="1703"/>
      <c r="V4228" s="1703"/>
      <c r="X4228" s="1703"/>
    </row>
    <row r="4229" spans="15:24" x14ac:dyDescent="0.55000000000000004">
      <c r="O4229" s="1703"/>
      <c r="V4229" s="1703"/>
      <c r="X4229" s="1703"/>
    </row>
    <row r="4230" spans="15:24" x14ac:dyDescent="0.55000000000000004">
      <c r="O4230" s="1703"/>
      <c r="V4230" s="1703"/>
      <c r="X4230" s="1703"/>
    </row>
    <row r="4231" spans="15:24" x14ac:dyDescent="0.55000000000000004">
      <c r="O4231" s="1703"/>
      <c r="V4231" s="1703"/>
      <c r="X4231" s="1703"/>
    </row>
    <row r="4232" spans="15:24" x14ac:dyDescent="0.55000000000000004">
      <c r="O4232" s="1703"/>
      <c r="V4232" s="1703"/>
      <c r="X4232" s="1703"/>
    </row>
    <row r="4233" spans="15:24" x14ac:dyDescent="0.55000000000000004">
      <c r="O4233" s="1703"/>
      <c r="V4233" s="1703"/>
      <c r="X4233" s="1703"/>
    </row>
    <row r="4234" spans="15:24" x14ac:dyDescent="0.55000000000000004">
      <c r="O4234" s="1703"/>
      <c r="V4234" s="1703"/>
      <c r="X4234" s="1703"/>
    </row>
    <row r="4235" spans="15:24" x14ac:dyDescent="0.55000000000000004">
      <c r="O4235" s="1703"/>
      <c r="V4235" s="1703"/>
      <c r="X4235" s="1703"/>
    </row>
    <row r="4236" spans="15:24" x14ac:dyDescent="0.55000000000000004">
      <c r="O4236" s="1703"/>
      <c r="V4236" s="1703"/>
      <c r="X4236" s="1703"/>
    </row>
    <row r="4237" spans="15:24" x14ac:dyDescent="0.55000000000000004">
      <c r="O4237" s="1703"/>
      <c r="V4237" s="1703"/>
      <c r="X4237" s="1703"/>
    </row>
    <row r="4238" spans="15:24" x14ac:dyDescent="0.55000000000000004">
      <c r="O4238" s="1703"/>
      <c r="V4238" s="1703"/>
      <c r="X4238" s="1703"/>
    </row>
    <row r="4239" spans="15:24" x14ac:dyDescent="0.55000000000000004">
      <c r="O4239" s="1703"/>
      <c r="V4239" s="1703"/>
      <c r="X4239" s="1703"/>
    </row>
    <row r="4240" spans="15:24" x14ac:dyDescent="0.55000000000000004">
      <c r="O4240" s="1703"/>
      <c r="V4240" s="1703"/>
      <c r="X4240" s="1703"/>
    </row>
    <row r="4241" spans="15:24" x14ac:dyDescent="0.55000000000000004">
      <c r="O4241" s="1703"/>
      <c r="V4241" s="1703"/>
      <c r="X4241" s="1703"/>
    </row>
    <row r="4242" spans="15:24" x14ac:dyDescent="0.55000000000000004">
      <c r="O4242" s="1703"/>
      <c r="V4242" s="1703"/>
      <c r="X4242" s="1703"/>
    </row>
    <row r="4243" spans="15:24" x14ac:dyDescent="0.55000000000000004">
      <c r="O4243" s="1703"/>
      <c r="V4243" s="1703"/>
      <c r="X4243" s="1703"/>
    </row>
    <row r="4244" spans="15:24" x14ac:dyDescent="0.55000000000000004">
      <c r="O4244" s="1703"/>
      <c r="V4244" s="1703"/>
      <c r="X4244" s="1703"/>
    </row>
    <row r="4245" spans="15:24" x14ac:dyDescent="0.55000000000000004">
      <c r="O4245" s="1703"/>
      <c r="V4245" s="1703"/>
      <c r="X4245" s="1703"/>
    </row>
    <row r="4246" spans="15:24" x14ac:dyDescent="0.55000000000000004">
      <c r="O4246" s="1703"/>
      <c r="V4246" s="1703"/>
      <c r="X4246" s="1703"/>
    </row>
    <row r="4247" spans="15:24" x14ac:dyDescent="0.55000000000000004">
      <c r="O4247" s="1703"/>
      <c r="V4247" s="1703"/>
      <c r="X4247" s="1703"/>
    </row>
    <row r="4248" spans="15:24" x14ac:dyDescent="0.55000000000000004">
      <c r="O4248" s="1703"/>
      <c r="V4248" s="1703"/>
      <c r="X4248" s="1703"/>
    </row>
    <row r="4249" spans="15:24" x14ac:dyDescent="0.55000000000000004">
      <c r="O4249" s="1703"/>
      <c r="V4249" s="1703"/>
      <c r="X4249" s="1703"/>
    </row>
    <row r="4250" spans="15:24" x14ac:dyDescent="0.55000000000000004">
      <c r="O4250" s="1703"/>
      <c r="V4250" s="1703"/>
      <c r="X4250" s="1703"/>
    </row>
    <row r="4251" spans="15:24" x14ac:dyDescent="0.55000000000000004">
      <c r="O4251" s="1703"/>
      <c r="V4251" s="1703"/>
      <c r="X4251" s="1703"/>
    </row>
    <row r="4252" spans="15:24" x14ac:dyDescent="0.55000000000000004">
      <c r="O4252" s="1703"/>
      <c r="V4252" s="1703"/>
      <c r="X4252" s="1703"/>
    </row>
    <row r="4253" spans="15:24" x14ac:dyDescent="0.55000000000000004">
      <c r="O4253" s="1703"/>
      <c r="V4253" s="1703"/>
      <c r="X4253" s="1703"/>
    </row>
    <row r="4254" spans="15:24" x14ac:dyDescent="0.55000000000000004">
      <c r="O4254" s="1703"/>
      <c r="V4254" s="1703"/>
      <c r="X4254" s="1703"/>
    </row>
    <row r="4255" spans="15:24" x14ac:dyDescent="0.55000000000000004">
      <c r="O4255" s="1703"/>
      <c r="V4255" s="1703"/>
      <c r="X4255" s="1703"/>
    </row>
    <row r="4256" spans="15:24" x14ac:dyDescent="0.55000000000000004">
      <c r="O4256" s="1703"/>
      <c r="V4256" s="1703"/>
      <c r="X4256" s="1703"/>
    </row>
    <row r="4257" spans="15:24" x14ac:dyDescent="0.55000000000000004">
      <c r="O4257" s="1703"/>
      <c r="V4257" s="1703"/>
      <c r="X4257" s="1703"/>
    </row>
    <row r="4258" spans="15:24" x14ac:dyDescent="0.55000000000000004">
      <c r="O4258" s="1703"/>
      <c r="V4258" s="1703"/>
      <c r="X4258" s="1703"/>
    </row>
    <row r="4259" spans="15:24" x14ac:dyDescent="0.55000000000000004">
      <c r="O4259" s="1703"/>
      <c r="V4259" s="1703"/>
      <c r="X4259" s="1703"/>
    </row>
    <row r="4260" spans="15:24" x14ac:dyDescent="0.55000000000000004">
      <c r="O4260" s="1703"/>
      <c r="V4260" s="1703"/>
      <c r="X4260" s="1703"/>
    </row>
    <row r="4261" spans="15:24" x14ac:dyDescent="0.55000000000000004">
      <c r="O4261" s="1703"/>
      <c r="V4261" s="1703"/>
      <c r="X4261" s="1703"/>
    </row>
    <row r="4262" spans="15:24" x14ac:dyDescent="0.55000000000000004">
      <c r="O4262" s="1703"/>
      <c r="V4262" s="1703"/>
      <c r="X4262" s="1703"/>
    </row>
    <row r="4263" spans="15:24" x14ac:dyDescent="0.55000000000000004">
      <c r="O4263" s="1703"/>
      <c r="V4263" s="1703"/>
      <c r="X4263" s="1703"/>
    </row>
    <row r="4264" spans="15:24" x14ac:dyDescent="0.55000000000000004">
      <c r="O4264" s="1703"/>
      <c r="V4264" s="1703"/>
      <c r="X4264" s="1703"/>
    </row>
    <row r="4265" spans="15:24" x14ac:dyDescent="0.55000000000000004">
      <c r="O4265" s="1703"/>
      <c r="V4265" s="1703"/>
      <c r="X4265" s="1703"/>
    </row>
    <row r="4266" spans="15:24" x14ac:dyDescent="0.55000000000000004">
      <c r="O4266" s="1703"/>
      <c r="V4266" s="1703"/>
      <c r="X4266" s="1703"/>
    </row>
    <row r="4267" spans="15:24" x14ac:dyDescent="0.55000000000000004">
      <c r="O4267" s="1703"/>
      <c r="V4267" s="1703"/>
      <c r="X4267" s="1703"/>
    </row>
    <row r="4268" spans="15:24" x14ac:dyDescent="0.55000000000000004">
      <c r="O4268" s="1703"/>
      <c r="V4268" s="1703"/>
      <c r="X4268" s="1703"/>
    </row>
    <row r="4269" spans="15:24" x14ac:dyDescent="0.55000000000000004">
      <c r="O4269" s="1703"/>
      <c r="V4269" s="1703"/>
      <c r="X4269" s="1703"/>
    </row>
    <row r="4270" spans="15:24" x14ac:dyDescent="0.55000000000000004">
      <c r="O4270" s="1703"/>
      <c r="V4270" s="1703"/>
      <c r="X4270" s="1703"/>
    </row>
    <row r="4271" spans="15:24" x14ac:dyDescent="0.55000000000000004">
      <c r="O4271" s="1703"/>
      <c r="V4271" s="1703"/>
      <c r="X4271" s="1703"/>
    </row>
    <row r="4272" spans="15:24" x14ac:dyDescent="0.55000000000000004">
      <c r="O4272" s="1703"/>
      <c r="V4272" s="1703"/>
      <c r="X4272" s="1703"/>
    </row>
    <row r="4273" spans="15:24" x14ac:dyDescent="0.55000000000000004">
      <c r="O4273" s="1703"/>
      <c r="V4273" s="1703"/>
      <c r="X4273" s="1703"/>
    </row>
    <row r="4274" spans="15:24" x14ac:dyDescent="0.55000000000000004">
      <c r="O4274" s="1703"/>
      <c r="V4274" s="1703"/>
      <c r="X4274" s="1703"/>
    </row>
    <row r="4275" spans="15:24" x14ac:dyDescent="0.55000000000000004">
      <c r="O4275" s="1703"/>
      <c r="V4275" s="1703"/>
      <c r="X4275" s="1703"/>
    </row>
    <row r="4276" spans="15:24" x14ac:dyDescent="0.55000000000000004">
      <c r="O4276" s="1703"/>
      <c r="V4276" s="1703"/>
      <c r="X4276" s="1703"/>
    </row>
    <row r="4277" spans="15:24" x14ac:dyDescent="0.55000000000000004">
      <c r="O4277" s="1703"/>
      <c r="V4277" s="1703"/>
      <c r="X4277" s="1703"/>
    </row>
    <row r="4278" spans="15:24" x14ac:dyDescent="0.55000000000000004">
      <c r="O4278" s="1703"/>
      <c r="V4278" s="1703"/>
      <c r="X4278" s="1703"/>
    </row>
    <row r="4279" spans="15:24" x14ac:dyDescent="0.55000000000000004">
      <c r="O4279" s="1703"/>
      <c r="V4279" s="1703"/>
      <c r="X4279" s="1703"/>
    </row>
    <row r="4280" spans="15:24" x14ac:dyDescent="0.55000000000000004">
      <c r="O4280" s="1703"/>
      <c r="V4280" s="1703"/>
      <c r="X4280" s="1703"/>
    </row>
    <row r="4281" spans="15:24" x14ac:dyDescent="0.55000000000000004">
      <c r="O4281" s="1703"/>
      <c r="V4281" s="1703"/>
      <c r="X4281" s="1703"/>
    </row>
    <row r="4282" spans="15:24" x14ac:dyDescent="0.55000000000000004">
      <c r="O4282" s="1703"/>
      <c r="V4282" s="1703"/>
      <c r="X4282" s="1703"/>
    </row>
    <row r="4283" spans="15:24" x14ac:dyDescent="0.55000000000000004">
      <c r="O4283" s="1703"/>
      <c r="V4283" s="1703"/>
      <c r="X4283" s="1703"/>
    </row>
    <row r="4284" spans="15:24" x14ac:dyDescent="0.55000000000000004">
      <c r="O4284" s="1703"/>
      <c r="V4284" s="1703"/>
      <c r="X4284" s="1703"/>
    </row>
    <row r="4285" spans="15:24" x14ac:dyDescent="0.55000000000000004">
      <c r="O4285" s="1703"/>
      <c r="V4285" s="1703"/>
      <c r="X4285" s="1703"/>
    </row>
    <row r="4286" spans="15:24" x14ac:dyDescent="0.55000000000000004">
      <c r="O4286" s="1703"/>
      <c r="V4286" s="1703"/>
      <c r="X4286" s="1703"/>
    </row>
    <row r="4287" spans="15:24" x14ac:dyDescent="0.55000000000000004">
      <c r="O4287" s="1703"/>
      <c r="V4287" s="1703"/>
      <c r="X4287" s="1703"/>
    </row>
    <row r="4288" spans="15:24" x14ac:dyDescent="0.55000000000000004">
      <c r="O4288" s="1703"/>
      <c r="V4288" s="1703"/>
      <c r="X4288" s="1703"/>
    </row>
    <row r="4289" spans="15:24" x14ac:dyDescent="0.55000000000000004">
      <c r="O4289" s="1703"/>
      <c r="V4289" s="1703"/>
      <c r="X4289" s="1703"/>
    </row>
    <row r="4290" spans="15:24" x14ac:dyDescent="0.55000000000000004">
      <c r="O4290" s="1703"/>
      <c r="V4290" s="1703"/>
      <c r="X4290" s="1703"/>
    </row>
    <row r="4291" spans="15:24" x14ac:dyDescent="0.55000000000000004">
      <c r="O4291" s="1703"/>
      <c r="V4291" s="1703"/>
      <c r="X4291" s="1703"/>
    </row>
    <row r="4292" spans="15:24" x14ac:dyDescent="0.55000000000000004">
      <c r="O4292" s="1703"/>
      <c r="V4292" s="1703"/>
      <c r="X4292" s="1703"/>
    </row>
    <row r="4293" spans="15:24" x14ac:dyDescent="0.55000000000000004">
      <c r="O4293" s="1703"/>
      <c r="V4293" s="1703"/>
      <c r="X4293" s="1703"/>
    </row>
    <row r="4294" spans="15:24" x14ac:dyDescent="0.55000000000000004">
      <c r="O4294" s="1703"/>
      <c r="V4294" s="1703"/>
      <c r="X4294" s="1703"/>
    </row>
    <row r="4295" spans="15:24" x14ac:dyDescent="0.55000000000000004">
      <c r="O4295" s="1703"/>
      <c r="V4295" s="1703"/>
      <c r="X4295" s="1703"/>
    </row>
    <row r="4296" spans="15:24" x14ac:dyDescent="0.55000000000000004">
      <c r="O4296" s="1703"/>
      <c r="V4296" s="1703"/>
      <c r="X4296" s="1703"/>
    </row>
    <row r="4297" spans="15:24" x14ac:dyDescent="0.55000000000000004">
      <c r="O4297" s="1703"/>
      <c r="V4297" s="1703"/>
      <c r="X4297" s="1703"/>
    </row>
    <row r="4298" spans="15:24" x14ac:dyDescent="0.55000000000000004">
      <c r="O4298" s="1703"/>
      <c r="V4298" s="1703"/>
      <c r="X4298" s="1703"/>
    </row>
    <row r="4299" spans="15:24" x14ac:dyDescent="0.55000000000000004">
      <c r="O4299" s="1703"/>
      <c r="V4299" s="1703"/>
      <c r="X4299" s="1703"/>
    </row>
    <row r="4300" spans="15:24" x14ac:dyDescent="0.55000000000000004">
      <c r="O4300" s="1703"/>
      <c r="V4300" s="1703"/>
      <c r="X4300" s="1703"/>
    </row>
    <row r="4301" spans="15:24" x14ac:dyDescent="0.55000000000000004">
      <c r="O4301" s="1703"/>
      <c r="V4301" s="1703"/>
      <c r="X4301" s="1703"/>
    </row>
    <row r="4302" spans="15:24" x14ac:dyDescent="0.55000000000000004">
      <c r="O4302" s="1703"/>
      <c r="V4302" s="1703"/>
      <c r="X4302" s="1703"/>
    </row>
    <row r="4303" spans="15:24" x14ac:dyDescent="0.55000000000000004">
      <c r="O4303" s="1703"/>
      <c r="V4303" s="1703"/>
      <c r="X4303" s="1703"/>
    </row>
    <row r="4304" spans="15:24" x14ac:dyDescent="0.55000000000000004">
      <c r="O4304" s="1703"/>
      <c r="V4304" s="1703"/>
      <c r="X4304" s="1703"/>
    </row>
    <row r="4305" spans="15:24" x14ac:dyDescent="0.55000000000000004">
      <c r="O4305" s="1703"/>
      <c r="V4305" s="1703"/>
      <c r="X4305" s="1703"/>
    </row>
    <row r="4306" spans="15:24" x14ac:dyDescent="0.55000000000000004">
      <c r="O4306" s="1703"/>
      <c r="V4306" s="1703"/>
      <c r="X4306" s="1703"/>
    </row>
    <row r="4307" spans="15:24" x14ac:dyDescent="0.55000000000000004">
      <c r="O4307" s="1703"/>
      <c r="V4307" s="1703"/>
      <c r="X4307" s="1703"/>
    </row>
    <row r="4308" spans="15:24" x14ac:dyDescent="0.55000000000000004">
      <c r="O4308" s="1703"/>
      <c r="V4308" s="1703"/>
      <c r="X4308" s="1703"/>
    </row>
    <row r="4309" spans="15:24" x14ac:dyDescent="0.55000000000000004">
      <c r="O4309" s="1703"/>
      <c r="V4309" s="1703"/>
      <c r="X4309" s="1703"/>
    </row>
    <row r="4310" spans="15:24" x14ac:dyDescent="0.55000000000000004">
      <c r="O4310" s="1703"/>
      <c r="V4310" s="1703"/>
      <c r="X4310" s="1703"/>
    </row>
    <row r="4311" spans="15:24" x14ac:dyDescent="0.55000000000000004">
      <c r="O4311" s="1703"/>
      <c r="V4311" s="1703"/>
      <c r="X4311" s="1703"/>
    </row>
    <row r="4312" spans="15:24" x14ac:dyDescent="0.55000000000000004">
      <c r="O4312" s="1703"/>
      <c r="V4312" s="1703"/>
      <c r="X4312" s="1703"/>
    </row>
    <row r="4313" spans="15:24" x14ac:dyDescent="0.55000000000000004">
      <c r="O4313" s="1703"/>
      <c r="V4313" s="1703"/>
      <c r="X4313" s="1703"/>
    </row>
    <row r="4314" spans="15:24" x14ac:dyDescent="0.55000000000000004">
      <c r="O4314" s="1703"/>
      <c r="V4314" s="1703"/>
      <c r="X4314" s="1703"/>
    </row>
    <row r="4315" spans="15:24" x14ac:dyDescent="0.55000000000000004">
      <c r="O4315" s="1703"/>
      <c r="V4315" s="1703"/>
      <c r="X4315" s="1703"/>
    </row>
    <row r="4316" spans="15:24" x14ac:dyDescent="0.55000000000000004">
      <c r="O4316" s="1703"/>
      <c r="V4316" s="1703"/>
      <c r="X4316" s="1703"/>
    </row>
    <row r="4317" spans="15:24" x14ac:dyDescent="0.55000000000000004">
      <c r="O4317" s="1703"/>
      <c r="V4317" s="1703"/>
      <c r="X4317" s="1703"/>
    </row>
    <row r="4318" spans="15:24" x14ac:dyDescent="0.55000000000000004">
      <c r="O4318" s="1703"/>
      <c r="V4318" s="1703"/>
      <c r="X4318" s="1703"/>
    </row>
    <row r="4319" spans="15:24" x14ac:dyDescent="0.55000000000000004">
      <c r="O4319" s="1703"/>
      <c r="V4319" s="1703"/>
      <c r="X4319" s="1703"/>
    </row>
    <row r="4320" spans="15:24" x14ac:dyDescent="0.55000000000000004">
      <c r="O4320" s="1703"/>
      <c r="V4320" s="1703"/>
      <c r="X4320" s="1703"/>
    </row>
    <row r="4321" spans="15:24" x14ac:dyDescent="0.55000000000000004">
      <c r="O4321" s="1703"/>
      <c r="V4321" s="1703"/>
      <c r="X4321" s="1703"/>
    </row>
    <row r="4322" spans="15:24" x14ac:dyDescent="0.55000000000000004">
      <c r="O4322" s="1703"/>
      <c r="V4322" s="1703"/>
      <c r="X4322" s="1703"/>
    </row>
    <row r="4323" spans="15:24" x14ac:dyDescent="0.55000000000000004">
      <c r="O4323" s="1703"/>
      <c r="V4323" s="1703"/>
      <c r="X4323" s="1703"/>
    </row>
    <row r="4324" spans="15:24" x14ac:dyDescent="0.55000000000000004">
      <c r="O4324" s="1703"/>
      <c r="V4324" s="1703"/>
      <c r="X4324" s="1703"/>
    </row>
    <row r="4325" spans="15:24" x14ac:dyDescent="0.55000000000000004">
      <c r="O4325" s="1703"/>
      <c r="V4325" s="1703"/>
      <c r="X4325" s="1703"/>
    </row>
    <row r="4326" spans="15:24" x14ac:dyDescent="0.55000000000000004">
      <c r="O4326" s="1703"/>
      <c r="V4326" s="1703"/>
      <c r="X4326" s="1703"/>
    </row>
    <row r="4327" spans="15:24" x14ac:dyDescent="0.55000000000000004">
      <c r="O4327" s="1703"/>
      <c r="V4327" s="1703"/>
      <c r="X4327" s="1703"/>
    </row>
    <row r="4328" spans="15:24" x14ac:dyDescent="0.55000000000000004">
      <c r="O4328" s="1703"/>
      <c r="V4328" s="1703"/>
      <c r="X4328" s="1703"/>
    </row>
    <row r="4329" spans="15:24" x14ac:dyDescent="0.55000000000000004">
      <c r="O4329" s="1703"/>
      <c r="V4329" s="1703"/>
      <c r="X4329" s="1703"/>
    </row>
    <row r="4330" spans="15:24" x14ac:dyDescent="0.55000000000000004">
      <c r="O4330" s="1703"/>
      <c r="V4330" s="1703"/>
      <c r="X4330" s="1703"/>
    </row>
    <row r="4331" spans="15:24" x14ac:dyDescent="0.55000000000000004">
      <c r="O4331" s="1703"/>
      <c r="V4331" s="1703"/>
      <c r="X4331" s="1703"/>
    </row>
    <row r="4332" spans="15:24" x14ac:dyDescent="0.55000000000000004">
      <c r="O4332" s="1703"/>
      <c r="V4332" s="1703"/>
      <c r="X4332" s="1703"/>
    </row>
    <row r="4333" spans="15:24" x14ac:dyDescent="0.55000000000000004">
      <c r="O4333" s="1703"/>
      <c r="V4333" s="1703"/>
      <c r="X4333" s="1703"/>
    </row>
    <row r="4334" spans="15:24" x14ac:dyDescent="0.55000000000000004">
      <c r="O4334" s="1703"/>
      <c r="V4334" s="1703"/>
      <c r="X4334" s="1703"/>
    </row>
    <row r="4335" spans="15:24" x14ac:dyDescent="0.55000000000000004">
      <c r="O4335" s="1703"/>
      <c r="V4335" s="1703"/>
      <c r="X4335" s="1703"/>
    </row>
    <row r="4336" spans="15:24" x14ac:dyDescent="0.55000000000000004">
      <c r="O4336" s="1703"/>
      <c r="V4336" s="1703"/>
      <c r="X4336" s="1703"/>
    </row>
    <row r="4337" spans="15:24" x14ac:dyDescent="0.55000000000000004">
      <c r="O4337" s="1703"/>
      <c r="V4337" s="1703"/>
      <c r="X4337" s="1703"/>
    </row>
    <row r="4338" spans="15:24" x14ac:dyDescent="0.55000000000000004">
      <c r="O4338" s="1703"/>
      <c r="V4338" s="1703"/>
      <c r="X4338" s="1703"/>
    </row>
    <row r="4339" spans="15:24" x14ac:dyDescent="0.55000000000000004">
      <c r="O4339" s="1703"/>
      <c r="V4339" s="1703"/>
      <c r="X4339" s="1703"/>
    </row>
    <row r="4340" spans="15:24" x14ac:dyDescent="0.55000000000000004">
      <c r="O4340" s="1703"/>
      <c r="V4340" s="1703"/>
      <c r="X4340" s="1703"/>
    </row>
    <row r="4341" spans="15:24" x14ac:dyDescent="0.55000000000000004">
      <c r="O4341" s="1703"/>
      <c r="V4341" s="1703"/>
      <c r="X4341" s="1703"/>
    </row>
    <row r="4342" spans="15:24" x14ac:dyDescent="0.55000000000000004">
      <c r="O4342" s="1703"/>
      <c r="V4342" s="1703"/>
      <c r="X4342" s="1703"/>
    </row>
    <row r="4343" spans="15:24" x14ac:dyDescent="0.55000000000000004">
      <c r="O4343" s="1703"/>
      <c r="V4343" s="1703"/>
      <c r="X4343" s="1703"/>
    </row>
    <row r="4344" spans="15:24" x14ac:dyDescent="0.55000000000000004">
      <c r="O4344" s="1703"/>
      <c r="V4344" s="1703"/>
      <c r="X4344" s="1703"/>
    </row>
    <row r="4345" spans="15:24" x14ac:dyDescent="0.55000000000000004">
      <c r="O4345" s="1703"/>
      <c r="V4345" s="1703"/>
      <c r="X4345" s="1703"/>
    </row>
    <row r="4346" spans="15:24" x14ac:dyDescent="0.55000000000000004">
      <c r="O4346" s="1703"/>
      <c r="V4346" s="1703"/>
      <c r="X4346" s="1703"/>
    </row>
    <row r="4347" spans="15:24" x14ac:dyDescent="0.55000000000000004">
      <c r="O4347" s="1703"/>
      <c r="V4347" s="1703"/>
      <c r="X4347" s="1703"/>
    </row>
    <row r="4348" spans="15:24" x14ac:dyDescent="0.55000000000000004">
      <c r="O4348" s="1703"/>
      <c r="V4348" s="1703"/>
      <c r="X4348" s="1703"/>
    </row>
    <row r="4349" spans="15:24" x14ac:dyDescent="0.55000000000000004">
      <c r="O4349" s="1703"/>
      <c r="V4349" s="1703"/>
      <c r="X4349" s="1703"/>
    </row>
    <row r="4350" spans="15:24" x14ac:dyDescent="0.55000000000000004">
      <c r="O4350" s="1703"/>
      <c r="V4350" s="1703"/>
      <c r="X4350" s="1703"/>
    </row>
    <row r="4351" spans="15:24" x14ac:dyDescent="0.55000000000000004">
      <c r="O4351" s="1703"/>
      <c r="V4351" s="1703"/>
      <c r="X4351" s="1703"/>
    </row>
    <row r="4352" spans="15:24" x14ac:dyDescent="0.55000000000000004">
      <c r="O4352" s="1703"/>
      <c r="V4352" s="1703"/>
      <c r="X4352" s="1703"/>
    </row>
    <row r="4353" spans="15:24" x14ac:dyDescent="0.55000000000000004">
      <c r="O4353" s="1703"/>
      <c r="V4353" s="1703"/>
      <c r="X4353" s="1703"/>
    </row>
    <row r="4354" spans="15:24" x14ac:dyDescent="0.55000000000000004">
      <c r="O4354" s="1703"/>
      <c r="V4354" s="1703"/>
      <c r="X4354" s="1703"/>
    </row>
    <row r="4355" spans="15:24" x14ac:dyDescent="0.55000000000000004">
      <c r="O4355" s="1703"/>
      <c r="V4355" s="1703"/>
      <c r="X4355" s="1703"/>
    </row>
    <row r="4356" spans="15:24" x14ac:dyDescent="0.55000000000000004">
      <c r="O4356" s="1703"/>
      <c r="V4356" s="1703"/>
      <c r="X4356" s="1703"/>
    </row>
    <row r="4357" spans="15:24" x14ac:dyDescent="0.55000000000000004">
      <c r="O4357" s="1703"/>
      <c r="V4357" s="1703"/>
      <c r="X4357" s="1703"/>
    </row>
    <row r="4358" spans="15:24" x14ac:dyDescent="0.55000000000000004">
      <c r="O4358" s="1703"/>
      <c r="V4358" s="1703"/>
      <c r="X4358" s="1703"/>
    </row>
    <row r="4359" spans="15:24" x14ac:dyDescent="0.55000000000000004">
      <c r="O4359" s="1703"/>
      <c r="V4359" s="1703"/>
      <c r="X4359" s="1703"/>
    </row>
    <row r="4360" spans="15:24" x14ac:dyDescent="0.55000000000000004">
      <c r="O4360" s="1703"/>
      <c r="V4360" s="1703"/>
      <c r="X4360" s="1703"/>
    </row>
    <row r="4361" spans="15:24" x14ac:dyDescent="0.55000000000000004">
      <c r="O4361" s="1703"/>
      <c r="V4361" s="1703"/>
      <c r="X4361" s="1703"/>
    </row>
    <row r="4362" spans="15:24" x14ac:dyDescent="0.55000000000000004">
      <c r="O4362" s="1703"/>
      <c r="V4362" s="1703"/>
      <c r="X4362" s="1703"/>
    </row>
    <row r="4363" spans="15:24" x14ac:dyDescent="0.55000000000000004">
      <c r="O4363" s="1703"/>
      <c r="V4363" s="1703"/>
      <c r="X4363" s="1703"/>
    </row>
    <row r="4364" spans="15:24" x14ac:dyDescent="0.55000000000000004">
      <c r="O4364" s="1703"/>
      <c r="V4364" s="1703"/>
      <c r="X4364" s="1703"/>
    </row>
    <row r="4365" spans="15:24" x14ac:dyDescent="0.55000000000000004">
      <c r="O4365" s="1703"/>
      <c r="V4365" s="1703"/>
      <c r="X4365" s="1703"/>
    </row>
    <row r="4366" spans="15:24" x14ac:dyDescent="0.55000000000000004">
      <c r="O4366" s="1703"/>
      <c r="V4366" s="1703"/>
      <c r="X4366" s="1703"/>
    </row>
    <row r="4367" spans="15:24" x14ac:dyDescent="0.55000000000000004">
      <c r="O4367" s="1703"/>
      <c r="V4367" s="1703"/>
      <c r="X4367" s="1703"/>
    </row>
    <row r="4368" spans="15:24" x14ac:dyDescent="0.55000000000000004">
      <c r="O4368" s="1703"/>
      <c r="V4368" s="1703"/>
      <c r="X4368" s="1703"/>
    </row>
    <row r="4369" spans="15:24" x14ac:dyDescent="0.55000000000000004">
      <c r="O4369" s="1703"/>
      <c r="V4369" s="1703"/>
      <c r="X4369" s="1703"/>
    </row>
    <row r="4370" spans="15:24" x14ac:dyDescent="0.55000000000000004">
      <c r="O4370" s="1703"/>
      <c r="V4370" s="1703"/>
      <c r="X4370" s="1703"/>
    </row>
    <row r="4371" spans="15:24" x14ac:dyDescent="0.55000000000000004">
      <c r="O4371" s="1703"/>
      <c r="V4371" s="1703"/>
      <c r="X4371" s="1703"/>
    </row>
    <row r="4372" spans="15:24" x14ac:dyDescent="0.55000000000000004">
      <c r="O4372" s="1703"/>
      <c r="V4372" s="1703"/>
      <c r="X4372" s="1703"/>
    </row>
    <row r="4373" spans="15:24" x14ac:dyDescent="0.55000000000000004">
      <c r="O4373" s="1703"/>
      <c r="V4373" s="1703"/>
      <c r="X4373" s="1703"/>
    </row>
    <row r="4374" spans="15:24" x14ac:dyDescent="0.55000000000000004">
      <c r="O4374" s="1703"/>
      <c r="V4374" s="1703"/>
      <c r="X4374" s="1703"/>
    </row>
    <row r="4375" spans="15:24" x14ac:dyDescent="0.55000000000000004">
      <c r="O4375" s="1703"/>
      <c r="V4375" s="1703"/>
      <c r="X4375" s="1703"/>
    </row>
    <row r="4376" spans="15:24" x14ac:dyDescent="0.55000000000000004">
      <c r="O4376" s="1703"/>
      <c r="V4376" s="1703"/>
      <c r="X4376" s="1703"/>
    </row>
    <row r="4377" spans="15:24" x14ac:dyDescent="0.55000000000000004">
      <c r="O4377" s="1703"/>
      <c r="V4377" s="1703"/>
      <c r="X4377" s="1703"/>
    </row>
    <row r="4378" spans="15:24" x14ac:dyDescent="0.55000000000000004">
      <c r="O4378" s="1703"/>
      <c r="V4378" s="1703"/>
      <c r="X4378" s="1703"/>
    </row>
    <row r="4379" spans="15:24" x14ac:dyDescent="0.55000000000000004">
      <c r="O4379" s="1703"/>
      <c r="V4379" s="1703"/>
      <c r="X4379" s="1703"/>
    </row>
    <row r="4380" spans="15:24" x14ac:dyDescent="0.55000000000000004">
      <c r="O4380" s="1703"/>
      <c r="V4380" s="1703"/>
      <c r="X4380" s="1703"/>
    </row>
    <row r="4381" spans="15:24" x14ac:dyDescent="0.55000000000000004">
      <c r="O4381" s="1703"/>
      <c r="V4381" s="1703"/>
      <c r="X4381" s="1703"/>
    </row>
    <row r="4382" spans="15:24" x14ac:dyDescent="0.55000000000000004">
      <c r="O4382" s="1703"/>
      <c r="V4382" s="1703"/>
      <c r="X4382" s="1703"/>
    </row>
    <row r="4383" spans="15:24" x14ac:dyDescent="0.55000000000000004">
      <c r="O4383" s="1703"/>
      <c r="V4383" s="1703"/>
      <c r="X4383" s="1703"/>
    </row>
    <row r="4384" spans="15:24" x14ac:dyDescent="0.55000000000000004">
      <c r="O4384" s="1703"/>
      <c r="V4384" s="1703"/>
      <c r="X4384" s="1703"/>
    </row>
    <row r="4385" spans="15:24" x14ac:dyDescent="0.55000000000000004">
      <c r="O4385" s="1703"/>
      <c r="V4385" s="1703"/>
      <c r="X4385" s="1703"/>
    </row>
    <row r="4386" spans="15:24" x14ac:dyDescent="0.55000000000000004">
      <c r="O4386" s="1703"/>
      <c r="V4386" s="1703"/>
      <c r="X4386" s="1703"/>
    </row>
    <row r="4387" spans="15:24" x14ac:dyDescent="0.55000000000000004">
      <c r="O4387" s="1703"/>
      <c r="V4387" s="1703"/>
      <c r="X4387" s="1703"/>
    </row>
    <row r="4388" spans="15:24" x14ac:dyDescent="0.55000000000000004">
      <c r="O4388" s="1703"/>
      <c r="V4388" s="1703"/>
      <c r="X4388" s="1703"/>
    </row>
    <row r="4389" spans="15:24" x14ac:dyDescent="0.55000000000000004">
      <c r="O4389" s="1703"/>
      <c r="V4389" s="1703"/>
      <c r="X4389" s="1703"/>
    </row>
    <row r="4390" spans="15:24" x14ac:dyDescent="0.55000000000000004">
      <c r="O4390" s="1703"/>
      <c r="V4390" s="1703"/>
      <c r="X4390" s="1703"/>
    </row>
    <row r="4391" spans="15:24" x14ac:dyDescent="0.55000000000000004">
      <c r="O4391" s="1703"/>
      <c r="V4391" s="1703"/>
      <c r="X4391" s="1703"/>
    </row>
    <row r="4392" spans="15:24" x14ac:dyDescent="0.55000000000000004">
      <c r="O4392" s="1703"/>
      <c r="V4392" s="1703"/>
      <c r="X4392" s="1703"/>
    </row>
    <row r="4393" spans="15:24" x14ac:dyDescent="0.55000000000000004">
      <c r="O4393" s="1703"/>
      <c r="V4393" s="1703"/>
      <c r="X4393" s="1703"/>
    </row>
    <row r="4394" spans="15:24" x14ac:dyDescent="0.55000000000000004">
      <c r="O4394" s="1703"/>
      <c r="V4394" s="1703"/>
      <c r="X4394" s="1703"/>
    </row>
    <row r="4395" spans="15:24" x14ac:dyDescent="0.55000000000000004">
      <c r="O4395" s="1703"/>
      <c r="V4395" s="1703"/>
      <c r="X4395" s="1703"/>
    </row>
    <row r="4396" spans="15:24" x14ac:dyDescent="0.55000000000000004">
      <c r="O4396" s="1703"/>
      <c r="V4396" s="1703"/>
      <c r="X4396" s="1703"/>
    </row>
    <row r="4397" spans="15:24" x14ac:dyDescent="0.55000000000000004">
      <c r="O4397" s="1703"/>
      <c r="V4397" s="1703"/>
      <c r="X4397" s="1703"/>
    </row>
    <row r="4398" spans="15:24" x14ac:dyDescent="0.55000000000000004">
      <c r="O4398" s="1703"/>
      <c r="V4398" s="1703"/>
      <c r="X4398" s="1703"/>
    </row>
    <row r="4399" spans="15:24" x14ac:dyDescent="0.55000000000000004">
      <c r="O4399" s="1703"/>
      <c r="V4399" s="1703"/>
      <c r="X4399" s="1703"/>
    </row>
    <row r="4400" spans="15:24" x14ac:dyDescent="0.55000000000000004">
      <c r="O4400" s="1703"/>
      <c r="V4400" s="1703"/>
      <c r="X4400" s="1703"/>
    </row>
    <row r="4401" spans="15:24" x14ac:dyDescent="0.55000000000000004">
      <c r="O4401" s="1703"/>
      <c r="V4401" s="1703"/>
      <c r="X4401" s="1703"/>
    </row>
    <row r="4402" spans="15:24" x14ac:dyDescent="0.55000000000000004">
      <c r="O4402" s="1703"/>
      <c r="V4402" s="1703"/>
      <c r="X4402" s="1703"/>
    </row>
    <row r="4403" spans="15:24" x14ac:dyDescent="0.55000000000000004">
      <c r="O4403" s="1703"/>
      <c r="V4403" s="1703"/>
      <c r="X4403" s="1703"/>
    </row>
    <row r="4404" spans="15:24" x14ac:dyDescent="0.55000000000000004">
      <c r="O4404" s="1703"/>
      <c r="V4404" s="1703"/>
      <c r="X4404" s="1703"/>
    </row>
    <row r="4405" spans="15:24" x14ac:dyDescent="0.55000000000000004">
      <c r="O4405" s="1703"/>
      <c r="V4405" s="1703"/>
      <c r="X4405" s="1703"/>
    </row>
    <row r="4406" spans="15:24" x14ac:dyDescent="0.55000000000000004">
      <c r="O4406" s="1703"/>
      <c r="V4406" s="1703"/>
      <c r="X4406" s="1703"/>
    </row>
    <row r="4407" spans="15:24" x14ac:dyDescent="0.55000000000000004">
      <c r="O4407" s="1703"/>
      <c r="V4407" s="1703"/>
      <c r="X4407" s="1703"/>
    </row>
    <row r="4408" spans="15:24" x14ac:dyDescent="0.55000000000000004">
      <c r="O4408" s="1703"/>
      <c r="V4408" s="1703"/>
      <c r="X4408" s="1703"/>
    </row>
    <row r="4409" spans="15:24" x14ac:dyDescent="0.55000000000000004">
      <c r="O4409" s="1703"/>
      <c r="V4409" s="1703"/>
      <c r="X4409" s="1703"/>
    </row>
    <row r="4410" spans="15:24" x14ac:dyDescent="0.55000000000000004">
      <c r="O4410" s="1703"/>
      <c r="V4410" s="1703"/>
      <c r="X4410" s="1703"/>
    </row>
    <row r="4411" spans="15:24" x14ac:dyDescent="0.55000000000000004">
      <c r="O4411" s="1703"/>
      <c r="V4411" s="1703"/>
      <c r="X4411" s="1703"/>
    </row>
    <row r="4412" spans="15:24" x14ac:dyDescent="0.55000000000000004">
      <c r="O4412" s="1703"/>
      <c r="V4412" s="1703"/>
      <c r="X4412" s="1703"/>
    </row>
    <row r="4413" spans="15:24" x14ac:dyDescent="0.55000000000000004">
      <c r="O4413" s="1703"/>
      <c r="V4413" s="1703"/>
      <c r="X4413" s="1703"/>
    </row>
    <row r="4414" spans="15:24" x14ac:dyDescent="0.55000000000000004">
      <c r="O4414" s="1703"/>
      <c r="V4414" s="1703"/>
      <c r="X4414" s="1703"/>
    </row>
    <row r="4415" spans="15:24" x14ac:dyDescent="0.55000000000000004">
      <c r="O4415" s="1703"/>
      <c r="V4415" s="1703"/>
      <c r="X4415" s="1703"/>
    </row>
    <row r="4416" spans="15:24" x14ac:dyDescent="0.55000000000000004">
      <c r="O4416" s="1703"/>
      <c r="V4416" s="1703"/>
      <c r="X4416" s="1703"/>
    </row>
    <row r="4417" spans="15:24" x14ac:dyDescent="0.55000000000000004">
      <c r="O4417" s="1703"/>
      <c r="V4417" s="1703"/>
      <c r="X4417" s="1703"/>
    </row>
    <row r="4418" spans="15:24" x14ac:dyDescent="0.55000000000000004">
      <c r="O4418" s="1703"/>
      <c r="V4418" s="1703"/>
      <c r="X4418" s="1703"/>
    </row>
    <row r="4419" spans="15:24" x14ac:dyDescent="0.55000000000000004">
      <c r="O4419" s="1703"/>
      <c r="V4419" s="1703"/>
      <c r="X4419" s="1703"/>
    </row>
    <row r="4420" spans="15:24" x14ac:dyDescent="0.55000000000000004">
      <c r="O4420" s="1703"/>
      <c r="V4420" s="1703"/>
      <c r="X4420" s="1703"/>
    </row>
    <row r="4421" spans="15:24" x14ac:dyDescent="0.55000000000000004">
      <c r="O4421" s="1703"/>
      <c r="V4421" s="1703"/>
      <c r="X4421" s="1703"/>
    </row>
    <row r="4422" spans="15:24" x14ac:dyDescent="0.55000000000000004">
      <c r="O4422" s="1703"/>
      <c r="V4422" s="1703"/>
      <c r="X4422" s="1703"/>
    </row>
    <row r="4423" spans="15:24" x14ac:dyDescent="0.55000000000000004">
      <c r="O4423" s="1703"/>
      <c r="V4423" s="1703"/>
      <c r="X4423" s="1703"/>
    </row>
    <row r="4424" spans="15:24" x14ac:dyDescent="0.55000000000000004">
      <c r="O4424" s="1703"/>
      <c r="V4424" s="1703"/>
      <c r="X4424" s="1703"/>
    </row>
    <row r="4425" spans="15:24" x14ac:dyDescent="0.55000000000000004">
      <c r="O4425" s="1703"/>
      <c r="V4425" s="1703"/>
      <c r="X4425" s="1703"/>
    </row>
    <row r="4426" spans="15:24" x14ac:dyDescent="0.55000000000000004">
      <c r="O4426" s="1703"/>
      <c r="V4426" s="1703"/>
      <c r="X4426" s="1703"/>
    </row>
    <row r="4427" spans="15:24" x14ac:dyDescent="0.55000000000000004">
      <c r="O4427" s="1703"/>
      <c r="V4427" s="1703"/>
      <c r="X4427" s="1703"/>
    </row>
    <row r="4428" spans="15:24" x14ac:dyDescent="0.55000000000000004">
      <c r="O4428" s="1703"/>
      <c r="V4428" s="1703"/>
      <c r="X4428" s="1703"/>
    </row>
    <row r="4429" spans="15:24" x14ac:dyDescent="0.55000000000000004">
      <c r="O4429" s="1703"/>
      <c r="V4429" s="1703"/>
      <c r="X4429" s="1703"/>
    </row>
    <row r="4430" spans="15:24" x14ac:dyDescent="0.55000000000000004">
      <c r="O4430" s="1703"/>
      <c r="V4430" s="1703"/>
      <c r="X4430" s="1703"/>
    </row>
    <row r="4431" spans="15:24" x14ac:dyDescent="0.55000000000000004">
      <c r="O4431" s="1703"/>
      <c r="V4431" s="1703"/>
      <c r="X4431" s="1703"/>
    </row>
    <row r="4432" spans="15:24" x14ac:dyDescent="0.55000000000000004">
      <c r="O4432" s="1703"/>
      <c r="V4432" s="1703"/>
      <c r="X4432" s="1703"/>
    </row>
    <row r="4433" spans="15:24" x14ac:dyDescent="0.55000000000000004">
      <c r="O4433" s="1703"/>
      <c r="V4433" s="1703"/>
      <c r="X4433" s="1703"/>
    </row>
    <row r="4434" spans="15:24" x14ac:dyDescent="0.55000000000000004">
      <c r="O4434" s="1703"/>
      <c r="V4434" s="1703"/>
      <c r="X4434" s="1703"/>
    </row>
    <row r="4435" spans="15:24" x14ac:dyDescent="0.55000000000000004">
      <c r="O4435" s="1703"/>
      <c r="V4435" s="1703"/>
      <c r="X4435" s="1703"/>
    </row>
    <row r="4436" spans="15:24" x14ac:dyDescent="0.55000000000000004">
      <c r="O4436" s="1703"/>
      <c r="V4436" s="1703"/>
      <c r="X4436" s="1703"/>
    </row>
    <row r="4437" spans="15:24" x14ac:dyDescent="0.55000000000000004">
      <c r="O4437" s="1703"/>
      <c r="V4437" s="1703"/>
      <c r="X4437" s="1703"/>
    </row>
    <row r="4438" spans="15:24" x14ac:dyDescent="0.55000000000000004">
      <c r="O4438" s="1703"/>
      <c r="V4438" s="1703"/>
      <c r="X4438" s="1703"/>
    </row>
    <row r="4439" spans="15:24" x14ac:dyDescent="0.55000000000000004">
      <c r="O4439" s="1703"/>
      <c r="V4439" s="1703"/>
      <c r="X4439" s="1703"/>
    </row>
    <row r="4440" spans="15:24" x14ac:dyDescent="0.55000000000000004">
      <c r="O4440" s="1703"/>
      <c r="V4440" s="1703"/>
      <c r="X4440" s="1703"/>
    </row>
    <row r="4441" spans="15:24" x14ac:dyDescent="0.55000000000000004">
      <c r="O4441" s="1703"/>
      <c r="V4441" s="1703"/>
      <c r="X4441" s="1703"/>
    </row>
    <row r="4442" spans="15:24" x14ac:dyDescent="0.55000000000000004">
      <c r="O4442" s="1703"/>
      <c r="V4442" s="1703"/>
      <c r="X4442" s="1703"/>
    </row>
    <row r="4443" spans="15:24" x14ac:dyDescent="0.55000000000000004">
      <c r="O4443" s="1703"/>
      <c r="V4443" s="1703"/>
      <c r="X4443" s="1703"/>
    </row>
    <row r="4444" spans="15:24" x14ac:dyDescent="0.55000000000000004">
      <c r="O4444" s="1703"/>
      <c r="V4444" s="1703"/>
      <c r="X4444" s="1703"/>
    </row>
    <row r="4445" spans="15:24" x14ac:dyDescent="0.55000000000000004">
      <c r="O4445" s="1703"/>
      <c r="V4445" s="1703"/>
      <c r="X4445" s="1703"/>
    </row>
    <row r="4446" spans="15:24" x14ac:dyDescent="0.55000000000000004">
      <c r="O4446" s="1703"/>
      <c r="V4446" s="1703"/>
      <c r="X4446" s="1703"/>
    </row>
    <row r="4447" spans="15:24" x14ac:dyDescent="0.55000000000000004">
      <c r="O4447" s="1703"/>
      <c r="V4447" s="1703"/>
      <c r="X4447" s="1703"/>
    </row>
    <row r="4448" spans="15:24" x14ac:dyDescent="0.55000000000000004">
      <c r="O4448" s="1703"/>
      <c r="V4448" s="1703"/>
      <c r="X4448" s="1703"/>
    </row>
    <row r="4449" spans="15:24" x14ac:dyDescent="0.55000000000000004">
      <c r="O4449" s="1703"/>
      <c r="V4449" s="1703"/>
      <c r="X4449" s="1703"/>
    </row>
    <row r="4450" spans="15:24" x14ac:dyDescent="0.55000000000000004">
      <c r="O4450" s="1703"/>
      <c r="V4450" s="1703"/>
      <c r="X4450" s="1703"/>
    </row>
    <row r="4451" spans="15:24" x14ac:dyDescent="0.55000000000000004">
      <c r="O4451" s="1703"/>
      <c r="V4451" s="1703"/>
      <c r="X4451" s="1703"/>
    </row>
    <row r="4452" spans="15:24" x14ac:dyDescent="0.55000000000000004">
      <c r="O4452" s="1703"/>
      <c r="V4452" s="1703"/>
      <c r="X4452" s="1703"/>
    </row>
    <row r="4453" spans="15:24" x14ac:dyDescent="0.55000000000000004">
      <c r="O4453" s="1703"/>
      <c r="V4453" s="1703"/>
      <c r="X4453" s="1703"/>
    </row>
    <row r="4454" spans="15:24" x14ac:dyDescent="0.55000000000000004">
      <c r="O4454" s="1703"/>
      <c r="V4454" s="1703"/>
      <c r="X4454" s="1703"/>
    </row>
    <row r="4455" spans="15:24" x14ac:dyDescent="0.55000000000000004">
      <c r="O4455" s="1703"/>
      <c r="V4455" s="1703"/>
      <c r="X4455" s="1703"/>
    </row>
    <row r="4456" spans="15:24" x14ac:dyDescent="0.55000000000000004">
      <c r="O4456" s="1703"/>
      <c r="V4456" s="1703"/>
      <c r="X4456" s="1703"/>
    </row>
    <row r="4457" spans="15:24" x14ac:dyDescent="0.55000000000000004">
      <c r="O4457" s="1703"/>
      <c r="V4457" s="1703"/>
      <c r="X4457" s="1703"/>
    </row>
    <row r="4458" spans="15:24" x14ac:dyDescent="0.55000000000000004">
      <c r="O4458" s="1703"/>
      <c r="V4458" s="1703"/>
      <c r="X4458" s="1703"/>
    </row>
    <row r="4459" spans="15:24" x14ac:dyDescent="0.55000000000000004">
      <c r="O4459" s="1703"/>
      <c r="V4459" s="1703"/>
      <c r="X4459" s="1703"/>
    </row>
    <row r="4460" spans="15:24" x14ac:dyDescent="0.55000000000000004">
      <c r="O4460" s="1703"/>
      <c r="V4460" s="1703"/>
      <c r="X4460" s="1703"/>
    </row>
    <row r="4461" spans="15:24" x14ac:dyDescent="0.55000000000000004">
      <c r="O4461" s="1703"/>
      <c r="V4461" s="1703"/>
      <c r="X4461" s="1703"/>
    </row>
    <row r="4462" spans="15:24" x14ac:dyDescent="0.55000000000000004">
      <c r="O4462" s="1703"/>
      <c r="V4462" s="1703"/>
      <c r="X4462" s="1703"/>
    </row>
    <row r="4463" spans="15:24" x14ac:dyDescent="0.55000000000000004">
      <c r="O4463" s="1703"/>
      <c r="V4463" s="1703"/>
      <c r="X4463" s="1703"/>
    </row>
    <row r="4464" spans="15:24" x14ac:dyDescent="0.55000000000000004">
      <c r="O4464" s="1703"/>
      <c r="V4464" s="1703"/>
      <c r="X4464" s="1703"/>
    </row>
    <row r="4465" spans="15:24" x14ac:dyDescent="0.55000000000000004">
      <c r="O4465" s="1703"/>
      <c r="V4465" s="1703"/>
      <c r="X4465" s="1703"/>
    </row>
    <row r="4466" spans="15:24" x14ac:dyDescent="0.55000000000000004">
      <c r="O4466" s="1703"/>
      <c r="V4466" s="1703"/>
      <c r="X4466" s="1703"/>
    </row>
    <row r="4467" spans="15:24" x14ac:dyDescent="0.55000000000000004">
      <c r="O4467" s="1703"/>
      <c r="V4467" s="1703"/>
      <c r="X4467" s="1703"/>
    </row>
    <row r="4468" spans="15:24" x14ac:dyDescent="0.55000000000000004">
      <c r="O4468" s="1703"/>
      <c r="V4468" s="1703"/>
      <c r="X4468" s="1703"/>
    </row>
    <row r="4469" spans="15:24" x14ac:dyDescent="0.55000000000000004">
      <c r="O4469" s="1703"/>
      <c r="V4469" s="1703"/>
      <c r="X4469" s="1703"/>
    </row>
    <row r="4470" spans="15:24" x14ac:dyDescent="0.55000000000000004">
      <c r="O4470" s="1703"/>
      <c r="V4470" s="1703"/>
      <c r="X4470" s="1703"/>
    </row>
    <row r="4471" spans="15:24" x14ac:dyDescent="0.55000000000000004">
      <c r="O4471" s="1703"/>
      <c r="V4471" s="1703"/>
      <c r="X4471" s="1703"/>
    </row>
    <row r="4472" spans="15:24" x14ac:dyDescent="0.55000000000000004">
      <c r="O4472" s="1703"/>
      <c r="V4472" s="1703"/>
      <c r="X4472" s="1703"/>
    </row>
    <row r="4473" spans="15:24" x14ac:dyDescent="0.55000000000000004">
      <c r="O4473" s="1703"/>
      <c r="V4473" s="1703"/>
      <c r="X4473" s="1703"/>
    </row>
    <row r="4474" spans="15:24" x14ac:dyDescent="0.55000000000000004">
      <c r="O4474" s="1703"/>
      <c r="V4474" s="1703"/>
      <c r="X4474" s="1703"/>
    </row>
    <row r="4475" spans="15:24" x14ac:dyDescent="0.55000000000000004">
      <c r="O4475" s="1703"/>
      <c r="V4475" s="1703"/>
      <c r="X4475" s="1703"/>
    </row>
    <row r="4476" spans="15:24" x14ac:dyDescent="0.55000000000000004">
      <c r="O4476" s="1703"/>
      <c r="V4476" s="1703"/>
      <c r="X4476" s="1703"/>
    </row>
    <row r="4477" spans="15:24" x14ac:dyDescent="0.55000000000000004">
      <c r="O4477" s="1703"/>
      <c r="V4477" s="1703"/>
      <c r="X4477" s="1703"/>
    </row>
    <row r="4478" spans="15:24" x14ac:dyDescent="0.55000000000000004">
      <c r="O4478" s="1703"/>
      <c r="V4478" s="1703"/>
      <c r="X4478" s="1703"/>
    </row>
    <row r="4479" spans="15:24" x14ac:dyDescent="0.55000000000000004">
      <c r="O4479" s="1703"/>
      <c r="V4479" s="1703"/>
      <c r="X4479" s="1703"/>
    </row>
    <row r="4480" spans="15:24" x14ac:dyDescent="0.55000000000000004">
      <c r="O4480" s="1703"/>
      <c r="V4480" s="1703"/>
      <c r="X4480" s="1703"/>
    </row>
    <row r="4481" spans="15:24" x14ac:dyDescent="0.55000000000000004">
      <c r="O4481" s="1703"/>
      <c r="V4481" s="1703"/>
      <c r="X4481" s="1703"/>
    </row>
    <row r="4482" spans="15:24" x14ac:dyDescent="0.55000000000000004">
      <c r="O4482" s="1703"/>
      <c r="V4482" s="1703"/>
      <c r="X4482" s="1703"/>
    </row>
    <row r="4483" spans="15:24" x14ac:dyDescent="0.55000000000000004">
      <c r="O4483" s="1703"/>
      <c r="V4483" s="1703"/>
      <c r="X4483" s="1703"/>
    </row>
    <row r="4484" spans="15:24" x14ac:dyDescent="0.55000000000000004">
      <c r="O4484" s="1703"/>
      <c r="V4484" s="1703"/>
      <c r="X4484" s="1703"/>
    </row>
    <row r="4485" spans="15:24" x14ac:dyDescent="0.55000000000000004">
      <c r="O4485" s="1703"/>
      <c r="V4485" s="1703"/>
      <c r="X4485" s="1703"/>
    </row>
    <row r="4486" spans="15:24" x14ac:dyDescent="0.55000000000000004">
      <c r="O4486" s="1703"/>
      <c r="V4486" s="1703"/>
      <c r="X4486" s="1703"/>
    </row>
    <row r="4487" spans="15:24" x14ac:dyDescent="0.55000000000000004">
      <c r="O4487" s="1703"/>
      <c r="V4487" s="1703"/>
      <c r="X4487" s="1703"/>
    </row>
    <row r="4488" spans="15:24" x14ac:dyDescent="0.55000000000000004">
      <c r="O4488" s="1703"/>
      <c r="V4488" s="1703"/>
      <c r="X4488" s="1703"/>
    </row>
    <row r="4489" spans="15:24" x14ac:dyDescent="0.55000000000000004">
      <c r="O4489" s="1703"/>
      <c r="V4489" s="1703"/>
      <c r="X4489" s="1703"/>
    </row>
    <row r="4490" spans="15:24" x14ac:dyDescent="0.55000000000000004">
      <c r="O4490" s="1703"/>
      <c r="V4490" s="1703"/>
      <c r="X4490" s="1703"/>
    </row>
    <row r="4491" spans="15:24" x14ac:dyDescent="0.55000000000000004">
      <c r="O4491" s="1703"/>
      <c r="V4491" s="1703"/>
      <c r="X4491" s="1703"/>
    </row>
    <row r="4492" spans="15:24" x14ac:dyDescent="0.55000000000000004">
      <c r="O4492" s="1703"/>
      <c r="V4492" s="1703"/>
      <c r="X4492" s="1703"/>
    </row>
    <row r="4493" spans="15:24" x14ac:dyDescent="0.55000000000000004">
      <c r="O4493" s="1703"/>
      <c r="V4493" s="1703"/>
      <c r="X4493" s="1703"/>
    </row>
    <row r="4494" spans="15:24" x14ac:dyDescent="0.55000000000000004">
      <c r="O4494" s="1703"/>
      <c r="V4494" s="1703"/>
      <c r="X4494" s="1703"/>
    </row>
    <row r="4495" spans="15:24" x14ac:dyDescent="0.55000000000000004">
      <c r="O4495" s="1703"/>
      <c r="V4495" s="1703"/>
      <c r="X4495" s="1703"/>
    </row>
    <row r="4496" spans="15:24" x14ac:dyDescent="0.55000000000000004">
      <c r="O4496" s="1703"/>
      <c r="V4496" s="1703"/>
      <c r="X4496" s="1703"/>
    </row>
    <row r="4497" spans="15:24" x14ac:dyDescent="0.55000000000000004">
      <c r="O4497" s="1703"/>
      <c r="V4497" s="1703"/>
      <c r="X4497" s="1703"/>
    </row>
    <row r="4498" spans="15:24" x14ac:dyDescent="0.55000000000000004">
      <c r="O4498" s="1703"/>
      <c r="V4498" s="1703"/>
      <c r="X4498" s="1703"/>
    </row>
    <row r="4499" spans="15:24" x14ac:dyDescent="0.55000000000000004">
      <c r="O4499" s="1703"/>
      <c r="V4499" s="1703"/>
      <c r="X4499" s="1703"/>
    </row>
    <row r="4500" spans="15:24" x14ac:dyDescent="0.55000000000000004">
      <c r="O4500" s="1703"/>
      <c r="V4500" s="1703"/>
      <c r="X4500" s="1703"/>
    </row>
    <row r="4501" spans="15:24" x14ac:dyDescent="0.55000000000000004">
      <c r="O4501" s="1703"/>
      <c r="V4501" s="1703"/>
      <c r="X4501" s="1703"/>
    </row>
    <row r="4502" spans="15:24" x14ac:dyDescent="0.55000000000000004">
      <c r="O4502" s="1703"/>
      <c r="V4502" s="1703"/>
      <c r="X4502" s="1703"/>
    </row>
    <row r="4503" spans="15:24" x14ac:dyDescent="0.55000000000000004">
      <c r="O4503" s="1703"/>
      <c r="V4503" s="1703"/>
      <c r="X4503" s="1703"/>
    </row>
    <row r="4504" spans="15:24" x14ac:dyDescent="0.55000000000000004">
      <c r="O4504" s="1703"/>
      <c r="V4504" s="1703"/>
      <c r="X4504" s="1703"/>
    </row>
    <row r="4505" spans="15:24" x14ac:dyDescent="0.55000000000000004">
      <c r="O4505" s="1703"/>
      <c r="V4505" s="1703"/>
      <c r="X4505" s="1703"/>
    </row>
    <row r="4506" spans="15:24" x14ac:dyDescent="0.55000000000000004">
      <c r="O4506" s="1703"/>
      <c r="V4506" s="1703"/>
      <c r="X4506" s="1703"/>
    </row>
    <row r="4507" spans="15:24" x14ac:dyDescent="0.55000000000000004">
      <c r="O4507" s="1703"/>
      <c r="V4507" s="1703"/>
      <c r="X4507" s="1703"/>
    </row>
    <row r="4508" spans="15:24" x14ac:dyDescent="0.55000000000000004">
      <c r="O4508" s="1703"/>
      <c r="V4508" s="1703"/>
      <c r="X4508" s="1703"/>
    </row>
    <row r="4509" spans="15:24" x14ac:dyDescent="0.55000000000000004">
      <c r="O4509" s="1703"/>
      <c r="V4509" s="1703"/>
      <c r="X4509" s="1703"/>
    </row>
    <row r="4510" spans="15:24" x14ac:dyDescent="0.55000000000000004">
      <c r="O4510" s="1703"/>
      <c r="V4510" s="1703"/>
      <c r="X4510" s="1703"/>
    </row>
    <row r="4511" spans="15:24" x14ac:dyDescent="0.55000000000000004">
      <c r="O4511" s="1703"/>
      <c r="V4511" s="1703"/>
      <c r="X4511" s="1703"/>
    </row>
    <row r="4512" spans="15:24" x14ac:dyDescent="0.55000000000000004">
      <c r="O4512" s="1703"/>
      <c r="V4512" s="1703"/>
      <c r="X4512" s="1703"/>
    </row>
    <row r="4513" spans="15:24" x14ac:dyDescent="0.55000000000000004">
      <c r="O4513" s="1703"/>
      <c r="V4513" s="1703"/>
      <c r="X4513" s="1703"/>
    </row>
    <row r="4514" spans="15:24" x14ac:dyDescent="0.55000000000000004">
      <c r="O4514" s="1703"/>
      <c r="V4514" s="1703"/>
      <c r="X4514" s="1703"/>
    </row>
    <row r="4515" spans="15:24" x14ac:dyDescent="0.55000000000000004">
      <c r="O4515" s="1703"/>
      <c r="V4515" s="1703"/>
      <c r="X4515" s="1703"/>
    </row>
    <row r="4516" spans="15:24" x14ac:dyDescent="0.55000000000000004">
      <c r="O4516" s="1703"/>
      <c r="V4516" s="1703"/>
      <c r="X4516" s="1703"/>
    </row>
    <row r="4517" spans="15:24" x14ac:dyDescent="0.55000000000000004">
      <c r="O4517" s="1703"/>
      <c r="V4517" s="1703"/>
      <c r="X4517" s="1703"/>
    </row>
    <row r="4518" spans="15:24" x14ac:dyDescent="0.55000000000000004">
      <c r="O4518" s="1703"/>
      <c r="V4518" s="1703"/>
      <c r="X4518" s="1703"/>
    </row>
    <row r="4519" spans="15:24" x14ac:dyDescent="0.55000000000000004">
      <c r="O4519" s="1703"/>
      <c r="V4519" s="1703"/>
      <c r="X4519" s="1703"/>
    </row>
    <row r="4520" spans="15:24" x14ac:dyDescent="0.55000000000000004">
      <c r="O4520" s="1703"/>
      <c r="V4520" s="1703"/>
      <c r="X4520" s="1703"/>
    </row>
    <row r="4521" spans="15:24" x14ac:dyDescent="0.55000000000000004">
      <c r="O4521" s="1703"/>
      <c r="V4521" s="1703"/>
      <c r="X4521" s="1703"/>
    </row>
    <row r="4522" spans="15:24" x14ac:dyDescent="0.55000000000000004">
      <c r="O4522" s="1703"/>
      <c r="V4522" s="1703"/>
      <c r="X4522" s="1703"/>
    </row>
    <row r="4523" spans="15:24" x14ac:dyDescent="0.55000000000000004">
      <c r="O4523" s="1703"/>
      <c r="V4523" s="1703"/>
      <c r="X4523" s="1703"/>
    </row>
    <row r="4524" spans="15:24" x14ac:dyDescent="0.55000000000000004">
      <c r="O4524" s="1703"/>
      <c r="V4524" s="1703"/>
      <c r="X4524" s="1703"/>
    </row>
    <row r="4525" spans="15:24" x14ac:dyDescent="0.55000000000000004">
      <c r="O4525" s="1703"/>
      <c r="V4525" s="1703"/>
      <c r="X4525" s="1703"/>
    </row>
    <row r="4526" spans="15:24" x14ac:dyDescent="0.55000000000000004">
      <c r="O4526" s="1703"/>
      <c r="V4526" s="1703"/>
      <c r="X4526" s="1703"/>
    </row>
    <row r="4527" spans="15:24" x14ac:dyDescent="0.55000000000000004">
      <c r="O4527" s="1703"/>
      <c r="V4527" s="1703"/>
      <c r="X4527" s="1703"/>
    </row>
    <row r="4528" spans="15:24" x14ac:dyDescent="0.55000000000000004">
      <c r="O4528" s="1703"/>
      <c r="V4528" s="1703"/>
      <c r="X4528" s="1703"/>
    </row>
    <row r="4529" spans="15:24" x14ac:dyDescent="0.55000000000000004">
      <c r="O4529" s="1703"/>
      <c r="V4529" s="1703"/>
      <c r="X4529" s="1703"/>
    </row>
    <row r="4530" spans="15:24" x14ac:dyDescent="0.55000000000000004">
      <c r="O4530" s="1703"/>
      <c r="V4530" s="1703"/>
      <c r="X4530" s="1703"/>
    </row>
    <row r="4531" spans="15:24" x14ac:dyDescent="0.55000000000000004">
      <c r="O4531" s="1703"/>
      <c r="V4531" s="1703"/>
      <c r="X4531" s="1703"/>
    </row>
    <row r="4532" spans="15:24" x14ac:dyDescent="0.55000000000000004">
      <c r="O4532" s="1703"/>
      <c r="V4532" s="1703"/>
      <c r="X4532" s="1703"/>
    </row>
    <row r="4533" spans="15:24" x14ac:dyDescent="0.55000000000000004">
      <c r="O4533" s="1703"/>
      <c r="V4533" s="1703"/>
      <c r="X4533" s="1703"/>
    </row>
    <row r="4534" spans="15:24" x14ac:dyDescent="0.55000000000000004">
      <c r="O4534" s="1703"/>
      <c r="V4534" s="1703"/>
      <c r="X4534" s="1703"/>
    </row>
    <row r="4535" spans="15:24" x14ac:dyDescent="0.55000000000000004">
      <c r="O4535" s="1703"/>
      <c r="V4535" s="1703"/>
      <c r="X4535" s="1703"/>
    </row>
    <row r="4536" spans="15:24" x14ac:dyDescent="0.55000000000000004">
      <c r="O4536" s="1703"/>
      <c r="V4536" s="1703"/>
      <c r="X4536" s="1703"/>
    </row>
    <row r="4537" spans="15:24" x14ac:dyDescent="0.55000000000000004">
      <c r="O4537" s="1703"/>
      <c r="V4537" s="1703"/>
      <c r="X4537" s="1703"/>
    </row>
    <row r="4538" spans="15:24" x14ac:dyDescent="0.55000000000000004">
      <c r="O4538" s="1703"/>
      <c r="V4538" s="1703"/>
      <c r="X4538" s="1703"/>
    </row>
    <row r="4539" spans="15:24" x14ac:dyDescent="0.55000000000000004">
      <c r="O4539" s="1703"/>
      <c r="V4539" s="1703"/>
      <c r="X4539" s="1703"/>
    </row>
    <row r="4540" spans="15:24" x14ac:dyDescent="0.55000000000000004">
      <c r="O4540" s="1703"/>
      <c r="V4540" s="1703"/>
      <c r="X4540" s="1703"/>
    </row>
    <row r="4541" spans="15:24" x14ac:dyDescent="0.55000000000000004">
      <c r="O4541" s="1703"/>
      <c r="V4541" s="1703"/>
      <c r="X4541" s="1703"/>
    </row>
    <row r="4542" spans="15:24" x14ac:dyDescent="0.55000000000000004">
      <c r="O4542" s="1703"/>
      <c r="V4542" s="1703"/>
      <c r="X4542" s="1703"/>
    </row>
    <row r="4543" spans="15:24" x14ac:dyDescent="0.55000000000000004">
      <c r="O4543" s="1703"/>
      <c r="V4543" s="1703"/>
      <c r="X4543" s="1703"/>
    </row>
    <row r="4544" spans="15:24" x14ac:dyDescent="0.55000000000000004">
      <c r="O4544" s="1703"/>
      <c r="V4544" s="1703"/>
      <c r="X4544" s="1703"/>
    </row>
    <row r="4545" spans="15:24" x14ac:dyDescent="0.55000000000000004">
      <c r="O4545" s="1703"/>
      <c r="V4545" s="1703"/>
      <c r="X4545" s="1703"/>
    </row>
    <row r="4546" spans="15:24" x14ac:dyDescent="0.55000000000000004">
      <c r="O4546" s="1703"/>
      <c r="V4546" s="1703"/>
      <c r="X4546" s="1703"/>
    </row>
    <row r="4547" spans="15:24" x14ac:dyDescent="0.55000000000000004">
      <c r="O4547" s="1703"/>
      <c r="V4547" s="1703"/>
      <c r="X4547" s="1703"/>
    </row>
    <row r="4548" spans="15:24" x14ac:dyDescent="0.55000000000000004">
      <c r="O4548" s="1703"/>
      <c r="V4548" s="1703"/>
      <c r="X4548" s="1703"/>
    </row>
    <row r="4549" spans="15:24" x14ac:dyDescent="0.55000000000000004">
      <c r="O4549" s="1703"/>
      <c r="V4549" s="1703"/>
      <c r="X4549" s="1703"/>
    </row>
    <row r="4550" spans="15:24" x14ac:dyDescent="0.55000000000000004">
      <c r="O4550" s="1703"/>
      <c r="V4550" s="1703"/>
      <c r="X4550" s="1703"/>
    </row>
    <row r="4551" spans="15:24" x14ac:dyDescent="0.55000000000000004">
      <c r="O4551" s="1703"/>
      <c r="V4551" s="1703"/>
      <c r="X4551" s="1703"/>
    </row>
    <row r="4552" spans="15:24" x14ac:dyDescent="0.55000000000000004">
      <c r="O4552" s="1703"/>
      <c r="V4552" s="1703"/>
      <c r="X4552" s="1703"/>
    </row>
    <row r="4553" spans="15:24" x14ac:dyDescent="0.55000000000000004">
      <c r="O4553" s="1703"/>
      <c r="V4553" s="1703"/>
      <c r="X4553" s="1703"/>
    </row>
    <row r="4554" spans="15:24" x14ac:dyDescent="0.55000000000000004">
      <c r="O4554" s="1703"/>
      <c r="V4554" s="1703"/>
      <c r="X4554" s="1703"/>
    </row>
    <row r="4555" spans="15:24" x14ac:dyDescent="0.55000000000000004">
      <c r="O4555" s="1703"/>
      <c r="V4555" s="1703"/>
      <c r="X4555" s="1703"/>
    </row>
    <row r="4556" spans="15:24" x14ac:dyDescent="0.55000000000000004">
      <c r="O4556" s="1703"/>
      <c r="V4556" s="1703"/>
      <c r="X4556" s="1703"/>
    </row>
    <row r="4557" spans="15:24" x14ac:dyDescent="0.55000000000000004">
      <c r="O4557" s="1703"/>
      <c r="V4557" s="1703"/>
      <c r="X4557" s="1703"/>
    </row>
    <row r="4558" spans="15:24" x14ac:dyDescent="0.55000000000000004">
      <c r="O4558" s="1703"/>
      <c r="V4558" s="1703"/>
      <c r="X4558" s="1703"/>
    </row>
    <row r="4559" spans="15:24" x14ac:dyDescent="0.55000000000000004">
      <c r="O4559" s="1703"/>
      <c r="V4559" s="1703"/>
      <c r="X4559" s="1703"/>
    </row>
    <row r="4560" spans="15:24" x14ac:dyDescent="0.55000000000000004">
      <c r="O4560" s="1703"/>
      <c r="V4560" s="1703"/>
      <c r="X4560" s="1703"/>
    </row>
    <row r="4561" spans="15:24" x14ac:dyDescent="0.55000000000000004">
      <c r="O4561" s="1703"/>
      <c r="V4561" s="1703"/>
      <c r="X4561" s="1703"/>
    </row>
    <row r="4562" spans="15:24" x14ac:dyDescent="0.55000000000000004">
      <c r="O4562" s="1703"/>
      <c r="V4562" s="1703"/>
      <c r="X4562" s="1703"/>
    </row>
    <row r="4563" spans="15:24" x14ac:dyDescent="0.55000000000000004">
      <c r="O4563" s="1703"/>
      <c r="V4563" s="1703"/>
      <c r="X4563" s="1703"/>
    </row>
    <row r="4564" spans="15:24" x14ac:dyDescent="0.55000000000000004">
      <c r="O4564" s="1703"/>
      <c r="V4564" s="1703"/>
      <c r="X4564" s="1703"/>
    </row>
    <row r="4565" spans="15:24" x14ac:dyDescent="0.55000000000000004">
      <c r="O4565" s="1703"/>
      <c r="V4565" s="1703"/>
      <c r="X4565" s="1703"/>
    </row>
    <row r="4566" spans="15:24" x14ac:dyDescent="0.55000000000000004">
      <c r="O4566" s="1703"/>
      <c r="V4566" s="1703"/>
      <c r="X4566" s="1703"/>
    </row>
    <row r="4567" spans="15:24" x14ac:dyDescent="0.55000000000000004">
      <c r="O4567" s="1703"/>
      <c r="V4567" s="1703"/>
      <c r="X4567" s="1703"/>
    </row>
    <row r="4568" spans="15:24" x14ac:dyDescent="0.55000000000000004">
      <c r="O4568" s="1703"/>
      <c r="V4568" s="1703"/>
      <c r="X4568" s="1703"/>
    </row>
    <row r="4569" spans="15:24" x14ac:dyDescent="0.55000000000000004">
      <c r="O4569" s="1703"/>
      <c r="V4569" s="1703"/>
      <c r="X4569" s="1703"/>
    </row>
    <row r="4570" spans="15:24" x14ac:dyDescent="0.55000000000000004">
      <c r="O4570" s="1703"/>
      <c r="V4570" s="1703"/>
      <c r="X4570" s="1703"/>
    </row>
    <row r="4571" spans="15:24" x14ac:dyDescent="0.55000000000000004">
      <c r="O4571" s="1703"/>
      <c r="V4571" s="1703"/>
      <c r="X4571" s="1703"/>
    </row>
    <row r="4572" spans="15:24" x14ac:dyDescent="0.55000000000000004">
      <c r="O4572" s="1703"/>
      <c r="V4572" s="1703"/>
      <c r="X4572" s="1703"/>
    </row>
    <row r="4573" spans="15:24" x14ac:dyDescent="0.55000000000000004">
      <c r="O4573" s="1703"/>
      <c r="V4573" s="1703"/>
      <c r="X4573" s="1703"/>
    </row>
    <row r="4574" spans="15:24" x14ac:dyDescent="0.55000000000000004">
      <c r="O4574" s="1703"/>
      <c r="V4574" s="1703"/>
      <c r="X4574" s="1703"/>
    </row>
    <row r="4575" spans="15:24" x14ac:dyDescent="0.55000000000000004">
      <c r="O4575" s="1703"/>
      <c r="V4575" s="1703"/>
      <c r="X4575" s="1703"/>
    </row>
    <row r="4576" spans="15:24" x14ac:dyDescent="0.55000000000000004">
      <c r="O4576" s="1703"/>
      <c r="V4576" s="1703"/>
      <c r="X4576" s="1703"/>
    </row>
    <row r="4577" spans="15:24" x14ac:dyDescent="0.55000000000000004">
      <c r="O4577" s="1703"/>
      <c r="V4577" s="1703"/>
      <c r="X4577" s="1703"/>
    </row>
    <row r="4578" spans="15:24" x14ac:dyDescent="0.55000000000000004">
      <c r="O4578" s="1703"/>
      <c r="V4578" s="1703"/>
      <c r="X4578" s="1703"/>
    </row>
    <row r="4579" spans="15:24" x14ac:dyDescent="0.55000000000000004">
      <c r="O4579" s="1703"/>
      <c r="V4579" s="1703"/>
      <c r="X4579" s="1703"/>
    </row>
    <row r="4580" spans="15:24" x14ac:dyDescent="0.55000000000000004">
      <c r="O4580" s="1703"/>
      <c r="V4580" s="1703"/>
      <c r="X4580" s="1703"/>
    </row>
    <row r="4581" spans="15:24" x14ac:dyDescent="0.55000000000000004">
      <c r="O4581" s="1703"/>
      <c r="V4581" s="1703"/>
      <c r="X4581" s="1703"/>
    </row>
    <row r="4582" spans="15:24" x14ac:dyDescent="0.55000000000000004">
      <c r="O4582" s="1703"/>
      <c r="V4582" s="1703"/>
      <c r="X4582" s="1703"/>
    </row>
    <row r="4583" spans="15:24" x14ac:dyDescent="0.55000000000000004">
      <c r="O4583" s="1703"/>
      <c r="V4583" s="1703"/>
      <c r="X4583" s="1703"/>
    </row>
    <row r="4584" spans="15:24" x14ac:dyDescent="0.55000000000000004">
      <c r="O4584" s="1703"/>
      <c r="V4584" s="1703"/>
      <c r="X4584" s="1703"/>
    </row>
    <row r="4585" spans="15:24" x14ac:dyDescent="0.55000000000000004">
      <c r="O4585" s="1703"/>
      <c r="V4585" s="1703"/>
      <c r="X4585" s="1703"/>
    </row>
    <row r="4586" spans="15:24" x14ac:dyDescent="0.55000000000000004">
      <c r="O4586" s="1703"/>
      <c r="V4586" s="1703"/>
      <c r="X4586" s="1703"/>
    </row>
    <row r="4587" spans="15:24" x14ac:dyDescent="0.55000000000000004">
      <c r="O4587" s="1703"/>
      <c r="V4587" s="1703"/>
      <c r="X4587" s="1703"/>
    </row>
    <row r="4588" spans="15:24" x14ac:dyDescent="0.55000000000000004">
      <c r="O4588" s="1703"/>
      <c r="V4588" s="1703"/>
      <c r="X4588" s="1703"/>
    </row>
    <row r="4589" spans="15:24" x14ac:dyDescent="0.55000000000000004">
      <c r="O4589" s="1703"/>
      <c r="V4589" s="1703"/>
      <c r="X4589" s="1703"/>
    </row>
    <row r="4590" spans="15:24" x14ac:dyDescent="0.55000000000000004">
      <c r="O4590" s="1703"/>
      <c r="V4590" s="1703"/>
      <c r="X4590" s="1703"/>
    </row>
    <row r="4591" spans="15:24" x14ac:dyDescent="0.55000000000000004">
      <c r="O4591" s="1703"/>
      <c r="V4591" s="1703"/>
      <c r="X4591" s="1703"/>
    </row>
    <row r="4592" spans="15:24" x14ac:dyDescent="0.55000000000000004">
      <c r="O4592" s="1703"/>
      <c r="V4592" s="1703"/>
      <c r="X4592" s="1703"/>
    </row>
    <row r="4593" spans="15:24" x14ac:dyDescent="0.55000000000000004">
      <c r="O4593" s="1703"/>
      <c r="V4593" s="1703"/>
      <c r="X4593" s="1703"/>
    </row>
    <row r="4594" spans="15:24" x14ac:dyDescent="0.55000000000000004">
      <c r="O4594" s="1703"/>
      <c r="V4594" s="1703"/>
      <c r="X4594" s="1703"/>
    </row>
    <row r="4595" spans="15:24" x14ac:dyDescent="0.55000000000000004">
      <c r="O4595" s="1703"/>
      <c r="V4595" s="1703"/>
      <c r="X4595" s="1703"/>
    </row>
    <row r="4596" spans="15:24" x14ac:dyDescent="0.55000000000000004">
      <c r="O4596" s="1703"/>
      <c r="V4596" s="1703"/>
      <c r="X4596" s="1703"/>
    </row>
    <row r="4597" spans="15:24" x14ac:dyDescent="0.55000000000000004">
      <c r="O4597" s="1703"/>
      <c r="V4597" s="1703"/>
      <c r="X4597" s="1703"/>
    </row>
    <row r="4598" spans="15:24" x14ac:dyDescent="0.55000000000000004">
      <c r="O4598" s="1703"/>
      <c r="V4598" s="1703"/>
      <c r="X4598" s="1703"/>
    </row>
    <row r="4599" spans="15:24" x14ac:dyDescent="0.55000000000000004">
      <c r="O4599" s="1703"/>
      <c r="V4599" s="1703"/>
      <c r="X4599" s="1703"/>
    </row>
    <row r="4600" spans="15:24" x14ac:dyDescent="0.55000000000000004">
      <c r="O4600" s="1703"/>
      <c r="V4600" s="1703"/>
      <c r="X4600" s="1703"/>
    </row>
    <row r="4601" spans="15:24" x14ac:dyDescent="0.55000000000000004">
      <c r="O4601" s="1703"/>
      <c r="V4601" s="1703"/>
      <c r="X4601" s="1703"/>
    </row>
    <row r="4602" spans="15:24" x14ac:dyDescent="0.55000000000000004">
      <c r="O4602" s="1703"/>
      <c r="V4602" s="1703"/>
      <c r="X4602" s="1703"/>
    </row>
    <row r="4603" spans="15:24" x14ac:dyDescent="0.55000000000000004">
      <c r="O4603" s="1703"/>
      <c r="V4603" s="1703"/>
      <c r="X4603" s="1703"/>
    </row>
    <row r="4604" spans="15:24" x14ac:dyDescent="0.55000000000000004">
      <c r="O4604" s="1703"/>
      <c r="V4604" s="1703"/>
      <c r="X4604" s="1703"/>
    </row>
    <row r="4605" spans="15:24" x14ac:dyDescent="0.55000000000000004">
      <c r="O4605" s="1703"/>
      <c r="V4605" s="1703"/>
      <c r="X4605" s="1703"/>
    </row>
    <row r="4606" spans="15:24" x14ac:dyDescent="0.55000000000000004">
      <c r="O4606" s="1703"/>
      <c r="V4606" s="1703"/>
      <c r="X4606" s="1703"/>
    </row>
    <row r="4607" spans="15:24" x14ac:dyDescent="0.55000000000000004">
      <c r="O4607" s="1703"/>
      <c r="V4607" s="1703"/>
      <c r="X4607" s="1703"/>
    </row>
    <row r="4608" spans="15:24" x14ac:dyDescent="0.55000000000000004">
      <c r="O4608" s="1703"/>
      <c r="V4608" s="1703"/>
      <c r="X4608" s="1703"/>
    </row>
    <row r="4609" spans="15:24" x14ac:dyDescent="0.55000000000000004">
      <c r="O4609" s="1703"/>
      <c r="V4609" s="1703"/>
      <c r="X4609" s="1703"/>
    </row>
    <row r="4610" spans="15:24" x14ac:dyDescent="0.55000000000000004">
      <c r="O4610" s="1703"/>
      <c r="V4610" s="1703"/>
      <c r="X4610" s="1703"/>
    </row>
    <row r="4611" spans="15:24" x14ac:dyDescent="0.55000000000000004">
      <c r="O4611" s="1703"/>
      <c r="V4611" s="1703"/>
      <c r="X4611" s="1703"/>
    </row>
    <row r="4612" spans="15:24" x14ac:dyDescent="0.55000000000000004">
      <c r="O4612" s="1703"/>
      <c r="V4612" s="1703"/>
      <c r="X4612" s="1703"/>
    </row>
    <row r="4613" spans="15:24" x14ac:dyDescent="0.55000000000000004">
      <c r="O4613" s="1703"/>
      <c r="V4613" s="1703"/>
      <c r="X4613" s="1703"/>
    </row>
    <row r="4614" spans="15:24" x14ac:dyDescent="0.55000000000000004">
      <c r="O4614" s="1703"/>
      <c r="V4614" s="1703"/>
      <c r="X4614" s="1703"/>
    </row>
    <row r="4615" spans="15:24" x14ac:dyDescent="0.55000000000000004">
      <c r="O4615" s="1703"/>
      <c r="V4615" s="1703"/>
      <c r="X4615" s="1703"/>
    </row>
    <row r="4616" spans="15:24" x14ac:dyDescent="0.55000000000000004">
      <c r="O4616" s="1703"/>
      <c r="V4616" s="1703"/>
      <c r="X4616" s="1703"/>
    </row>
    <row r="4617" spans="15:24" x14ac:dyDescent="0.55000000000000004">
      <c r="O4617" s="1703"/>
      <c r="V4617" s="1703"/>
      <c r="X4617" s="1703"/>
    </row>
    <row r="4618" spans="15:24" x14ac:dyDescent="0.55000000000000004">
      <c r="O4618" s="1703"/>
      <c r="V4618" s="1703"/>
      <c r="X4618" s="1703"/>
    </row>
    <row r="4619" spans="15:24" x14ac:dyDescent="0.55000000000000004">
      <c r="O4619" s="1703"/>
      <c r="V4619" s="1703"/>
      <c r="X4619" s="1703"/>
    </row>
    <row r="4620" spans="15:24" x14ac:dyDescent="0.55000000000000004">
      <c r="O4620" s="1703"/>
      <c r="V4620" s="1703"/>
      <c r="X4620" s="1703"/>
    </row>
    <row r="4621" spans="15:24" x14ac:dyDescent="0.55000000000000004">
      <c r="O4621" s="1703"/>
      <c r="V4621" s="1703"/>
      <c r="X4621" s="1703"/>
    </row>
    <row r="4622" spans="15:24" x14ac:dyDescent="0.55000000000000004">
      <c r="O4622" s="1703"/>
      <c r="V4622" s="1703"/>
      <c r="X4622" s="1703"/>
    </row>
    <row r="4623" spans="15:24" x14ac:dyDescent="0.55000000000000004">
      <c r="O4623" s="1703"/>
      <c r="V4623" s="1703"/>
      <c r="X4623" s="1703"/>
    </row>
    <row r="4624" spans="15:24" x14ac:dyDescent="0.55000000000000004">
      <c r="O4624" s="1703"/>
      <c r="V4624" s="1703"/>
      <c r="X4624" s="1703"/>
    </row>
    <row r="4625" spans="15:24" x14ac:dyDescent="0.55000000000000004">
      <c r="O4625" s="1703"/>
      <c r="V4625" s="1703"/>
      <c r="X4625" s="1703"/>
    </row>
    <row r="4626" spans="15:24" x14ac:dyDescent="0.55000000000000004">
      <c r="O4626" s="1703"/>
      <c r="V4626" s="1703"/>
      <c r="X4626" s="1703"/>
    </row>
    <row r="4627" spans="15:24" x14ac:dyDescent="0.55000000000000004">
      <c r="O4627" s="1703"/>
      <c r="V4627" s="1703"/>
      <c r="X4627" s="1703"/>
    </row>
    <row r="4628" spans="15:24" x14ac:dyDescent="0.55000000000000004">
      <c r="O4628" s="1703"/>
      <c r="V4628" s="1703"/>
      <c r="X4628" s="1703"/>
    </row>
    <row r="4629" spans="15:24" x14ac:dyDescent="0.55000000000000004">
      <c r="O4629" s="1703"/>
      <c r="V4629" s="1703"/>
      <c r="X4629" s="1703"/>
    </row>
    <row r="4630" spans="15:24" x14ac:dyDescent="0.55000000000000004">
      <c r="O4630" s="1703"/>
      <c r="V4630" s="1703"/>
      <c r="X4630" s="1703"/>
    </row>
    <row r="4631" spans="15:24" x14ac:dyDescent="0.55000000000000004">
      <c r="O4631" s="1703"/>
      <c r="V4631" s="1703"/>
      <c r="X4631" s="1703"/>
    </row>
    <row r="4632" spans="15:24" x14ac:dyDescent="0.55000000000000004">
      <c r="O4632" s="1703"/>
      <c r="V4632" s="1703"/>
      <c r="X4632" s="1703"/>
    </row>
    <row r="4633" spans="15:24" x14ac:dyDescent="0.55000000000000004">
      <c r="O4633" s="1703"/>
      <c r="V4633" s="1703"/>
      <c r="X4633" s="1703"/>
    </row>
    <row r="4634" spans="15:24" x14ac:dyDescent="0.55000000000000004">
      <c r="O4634" s="1703"/>
      <c r="V4634" s="1703"/>
      <c r="X4634" s="1703"/>
    </row>
    <row r="4635" spans="15:24" x14ac:dyDescent="0.55000000000000004">
      <c r="O4635" s="1703"/>
      <c r="V4635" s="1703"/>
      <c r="X4635" s="1703"/>
    </row>
    <row r="4636" spans="15:24" x14ac:dyDescent="0.55000000000000004">
      <c r="O4636" s="1703"/>
      <c r="V4636" s="1703"/>
      <c r="X4636" s="1703"/>
    </row>
    <row r="4637" spans="15:24" x14ac:dyDescent="0.55000000000000004">
      <c r="O4637" s="1703"/>
      <c r="V4637" s="1703"/>
      <c r="X4637" s="1703"/>
    </row>
    <row r="4638" spans="15:24" x14ac:dyDescent="0.55000000000000004">
      <c r="O4638" s="1703"/>
      <c r="V4638" s="1703"/>
      <c r="X4638" s="1703"/>
    </row>
    <row r="4639" spans="15:24" x14ac:dyDescent="0.55000000000000004">
      <c r="O4639" s="1703"/>
      <c r="V4639" s="1703"/>
      <c r="X4639" s="1703"/>
    </row>
    <row r="4640" spans="15:24" x14ac:dyDescent="0.55000000000000004">
      <c r="O4640" s="1703"/>
      <c r="V4640" s="1703"/>
      <c r="X4640" s="1703"/>
    </row>
    <row r="4641" spans="15:24" x14ac:dyDescent="0.55000000000000004">
      <c r="O4641" s="1703"/>
      <c r="V4641" s="1703"/>
      <c r="X4641" s="1703"/>
    </row>
    <row r="4642" spans="15:24" x14ac:dyDescent="0.55000000000000004">
      <c r="O4642" s="1703"/>
      <c r="V4642" s="1703"/>
      <c r="X4642" s="1703"/>
    </row>
    <row r="4643" spans="15:24" x14ac:dyDescent="0.55000000000000004">
      <c r="O4643" s="1703"/>
      <c r="V4643" s="1703"/>
      <c r="X4643" s="1703"/>
    </row>
    <row r="4644" spans="15:24" x14ac:dyDescent="0.55000000000000004">
      <c r="O4644" s="1703"/>
      <c r="V4644" s="1703"/>
      <c r="X4644" s="1703"/>
    </row>
    <row r="4645" spans="15:24" x14ac:dyDescent="0.55000000000000004">
      <c r="O4645" s="1703"/>
      <c r="V4645" s="1703"/>
      <c r="X4645" s="1703"/>
    </row>
    <row r="4646" spans="15:24" x14ac:dyDescent="0.55000000000000004">
      <c r="O4646" s="1703"/>
      <c r="V4646" s="1703"/>
      <c r="X4646" s="1703"/>
    </row>
    <row r="4647" spans="15:24" x14ac:dyDescent="0.55000000000000004">
      <c r="O4647" s="1703"/>
      <c r="V4647" s="1703"/>
      <c r="X4647" s="1703"/>
    </row>
    <row r="4648" spans="15:24" x14ac:dyDescent="0.55000000000000004">
      <c r="O4648" s="1703"/>
      <c r="V4648" s="1703"/>
      <c r="X4648" s="1703"/>
    </row>
    <row r="4649" spans="15:24" x14ac:dyDescent="0.55000000000000004">
      <c r="O4649" s="1703"/>
      <c r="V4649" s="1703"/>
      <c r="X4649" s="1703"/>
    </row>
    <row r="4650" spans="15:24" x14ac:dyDescent="0.55000000000000004">
      <c r="O4650" s="1703"/>
      <c r="V4650" s="1703"/>
      <c r="X4650" s="1703"/>
    </row>
    <row r="4651" spans="15:24" x14ac:dyDescent="0.55000000000000004">
      <c r="O4651" s="1703"/>
      <c r="V4651" s="1703"/>
      <c r="X4651" s="1703"/>
    </row>
    <row r="4652" spans="15:24" x14ac:dyDescent="0.55000000000000004">
      <c r="O4652" s="1703"/>
      <c r="V4652" s="1703"/>
      <c r="X4652" s="1703"/>
    </row>
    <row r="4653" spans="15:24" x14ac:dyDescent="0.55000000000000004">
      <c r="O4653" s="1703"/>
      <c r="V4653" s="1703"/>
      <c r="X4653" s="1703"/>
    </row>
    <row r="4654" spans="15:24" x14ac:dyDescent="0.55000000000000004">
      <c r="O4654" s="1703"/>
      <c r="V4654" s="1703"/>
      <c r="X4654" s="1703"/>
    </row>
    <row r="4655" spans="15:24" x14ac:dyDescent="0.55000000000000004">
      <c r="O4655" s="1703"/>
      <c r="V4655" s="1703"/>
      <c r="X4655" s="1703"/>
    </row>
    <row r="4656" spans="15:24" x14ac:dyDescent="0.55000000000000004">
      <c r="O4656" s="1703"/>
      <c r="V4656" s="1703"/>
      <c r="X4656" s="1703"/>
    </row>
    <row r="4657" spans="15:24" x14ac:dyDescent="0.55000000000000004">
      <c r="O4657" s="1703"/>
      <c r="V4657" s="1703"/>
      <c r="X4657" s="1703"/>
    </row>
    <row r="4658" spans="15:24" x14ac:dyDescent="0.55000000000000004">
      <c r="O4658" s="1703"/>
      <c r="V4658" s="1703"/>
      <c r="X4658" s="1703"/>
    </row>
    <row r="4659" spans="15:24" x14ac:dyDescent="0.55000000000000004">
      <c r="O4659" s="1703"/>
      <c r="V4659" s="1703"/>
      <c r="X4659" s="1703"/>
    </row>
    <row r="4660" spans="15:24" x14ac:dyDescent="0.55000000000000004">
      <c r="O4660" s="1703"/>
      <c r="V4660" s="1703"/>
      <c r="X4660" s="1703"/>
    </row>
    <row r="4661" spans="15:24" x14ac:dyDescent="0.55000000000000004">
      <c r="O4661" s="1703"/>
      <c r="V4661" s="1703"/>
      <c r="X4661" s="1703"/>
    </row>
    <row r="4662" spans="15:24" x14ac:dyDescent="0.55000000000000004">
      <c r="O4662" s="1703"/>
      <c r="V4662" s="1703"/>
      <c r="X4662" s="1703"/>
    </row>
    <row r="4663" spans="15:24" x14ac:dyDescent="0.55000000000000004">
      <c r="O4663" s="1703"/>
      <c r="V4663" s="1703"/>
      <c r="X4663" s="1703"/>
    </row>
    <row r="4664" spans="15:24" x14ac:dyDescent="0.55000000000000004">
      <c r="O4664" s="1703"/>
      <c r="V4664" s="1703"/>
      <c r="X4664" s="1703"/>
    </row>
    <row r="4665" spans="15:24" x14ac:dyDescent="0.55000000000000004">
      <c r="O4665" s="1703"/>
      <c r="V4665" s="1703"/>
      <c r="X4665" s="1703"/>
    </row>
    <row r="4666" spans="15:24" x14ac:dyDescent="0.55000000000000004">
      <c r="O4666" s="1703"/>
      <c r="V4666" s="1703"/>
      <c r="X4666" s="1703"/>
    </row>
    <row r="4667" spans="15:24" x14ac:dyDescent="0.55000000000000004">
      <c r="O4667" s="1703"/>
      <c r="V4667" s="1703"/>
      <c r="X4667" s="1703"/>
    </row>
    <row r="4668" spans="15:24" x14ac:dyDescent="0.55000000000000004">
      <c r="O4668" s="1703"/>
      <c r="V4668" s="1703"/>
      <c r="X4668" s="1703"/>
    </row>
    <row r="4669" spans="15:24" x14ac:dyDescent="0.55000000000000004">
      <c r="O4669" s="1703"/>
      <c r="V4669" s="1703"/>
      <c r="X4669" s="1703"/>
    </row>
    <row r="4670" spans="15:24" x14ac:dyDescent="0.55000000000000004">
      <c r="O4670" s="1703"/>
      <c r="V4670" s="1703"/>
      <c r="X4670" s="1703"/>
    </row>
    <row r="4671" spans="15:24" x14ac:dyDescent="0.55000000000000004">
      <c r="O4671" s="1703"/>
      <c r="V4671" s="1703"/>
      <c r="X4671" s="1703"/>
    </row>
    <row r="4672" spans="15:24" x14ac:dyDescent="0.55000000000000004">
      <c r="O4672" s="1703"/>
      <c r="V4672" s="1703"/>
      <c r="X4672" s="1703"/>
    </row>
    <row r="4673" spans="15:24" x14ac:dyDescent="0.55000000000000004">
      <c r="O4673" s="1703"/>
      <c r="V4673" s="1703"/>
      <c r="X4673" s="1703"/>
    </row>
    <row r="4674" spans="15:24" x14ac:dyDescent="0.55000000000000004">
      <c r="O4674" s="1703"/>
      <c r="V4674" s="1703"/>
      <c r="X4674" s="1703"/>
    </row>
    <row r="4675" spans="15:24" x14ac:dyDescent="0.55000000000000004">
      <c r="O4675" s="1703"/>
      <c r="V4675" s="1703"/>
      <c r="X4675" s="1703"/>
    </row>
    <row r="4676" spans="15:24" x14ac:dyDescent="0.55000000000000004">
      <c r="O4676" s="1703"/>
      <c r="V4676" s="1703"/>
      <c r="X4676" s="1703"/>
    </row>
    <row r="4677" spans="15:24" x14ac:dyDescent="0.55000000000000004">
      <c r="O4677" s="1703"/>
      <c r="V4677" s="1703"/>
      <c r="X4677" s="1703"/>
    </row>
    <row r="4678" spans="15:24" x14ac:dyDescent="0.55000000000000004">
      <c r="O4678" s="1703"/>
      <c r="V4678" s="1703"/>
      <c r="X4678" s="1703"/>
    </row>
    <row r="4679" spans="15:24" x14ac:dyDescent="0.55000000000000004">
      <c r="O4679" s="1703"/>
      <c r="V4679" s="1703"/>
      <c r="X4679" s="1703"/>
    </row>
    <row r="4680" spans="15:24" x14ac:dyDescent="0.55000000000000004">
      <c r="O4680" s="1703"/>
      <c r="V4680" s="1703"/>
      <c r="X4680" s="1703"/>
    </row>
    <row r="4681" spans="15:24" x14ac:dyDescent="0.55000000000000004">
      <c r="O4681" s="1703"/>
      <c r="V4681" s="1703"/>
      <c r="X4681" s="1703"/>
    </row>
    <row r="4682" spans="15:24" x14ac:dyDescent="0.55000000000000004">
      <c r="O4682" s="1703"/>
      <c r="V4682" s="1703"/>
      <c r="X4682" s="1703"/>
    </row>
    <row r="4683" spans="15:24" x14ac:dyDescent="0.55000000000000004">
      <c r="O4683" s="1703"/>
      <c r="V4683" s="1703"/>
      <c r="X4683" s="1703"/>
    </row>
    <row r="4684" spans="15:24" x14ac:dyDescent="0.55000000000000004">
      <c r="O4684" s="1703"/>
      <c r="V4684" s="1703"/>
      <c r="X4684" s="1703"/>
    </row>
    <row r="4685" spans="15:24" x14ac:dyDescent="0.55000000000000004">
      <c r="O4685" s="1703"/>
      <c r="V4685" s="1703"/>
      <c r="X4685" s="1703"/>
    </row>
    <row r="4686" spans="15:24" x14ac:dyDescent="0.55000000000000004">
      <c r="O4686" s="1703"/>
      <c r="V4686" s="1703"/>
      <c r="X4686" s="1703"/>
    </row>
    <row r="4687" spans="15:24" x14ac:dyDescent="0.55000000000000004">
      <c r="O4687" s="1703"/>
      <c r="V4687" s="1703"/>
      <c r="X4687" s="1703"/>
    </row>
    <row r="4688" spans="15:24" x14ac:dyDescent="0.55000000000000004">
      <c r="O4688" s="1703"/>
      <c r="V4688" s="1703"/>
      <c r="X4688" s="1703"/>
    </row>
    <row r="4689" spans="15:24" x14ac:dyDescent="0.55000000000000004">
      <c r="O4689" s="1703"/>
      <c r="V4689" s="1703"/>
      <c r="X4689" s="1703"/>
    </row>
    <row r="4690" spans="15:24" x14ac:dyDescent="0.55000000000000004">
      <c r="O4690" s="1703"/>
      <c r="V4690" s="1703"/>
      <c r="X4690" s="1703"/>
    </row>
    <row r="4691" spans="15:24" x14ac:dyDescent="0.55000000000000004">
      <c r="O4691" s="1703"/>
      <c r="V4691" s="1703"/>
      <c r="X4691" s="1703"/>
    </row>
    <row r="4692" spans="15:24" x14ac:dyDescent="0.55000000000000004">
      <c r="O4692" s="1703"/>
      <c r="V4692" s="1703"/>
      <c r="X4692" s="1703"/>
    </row>
    <row r="4693" spans="15:24" x14ac:dyDescent="0.55000000000000004">
      <c r="O4693" s="1703"/>
      <c r="V4693" s="1703"/>
      <c r="X4693" s="1703"/>
    </row>
    <row r="4694" spans="15:24" x14ac:dyDescent="0.55000000000000004">
      <c r="O4694" s="1703"/>
      <c r="V4694" s="1703"/>
      <c r="X4694" s="1703"/>
    </row>
    <row r="4695" spans="15:24" x14ac:dyDescent="0.55000000000000004">
      <c r="O4695" s="1703"/>
      <c r="V4695" s="1703"/>
      <c r="X4695" s="1703"/>
    </row>
    <row r="4696" spans="15:24" x14ac:dyDescent="0.55000000000000004">
      <c r="O4696" s="1703"/>
      <c r="V4696" s="1703"/>
      <c r="X4696" s="1703"/>
    </row>
    <row r="4697" spans="15:24" x14ac:dyDescent="0.55000000000000004">
      <c r="O4697" s="1703"/>
      <c r="V4697" s="1703"/>
      <c r="X4697" s="1703"/>
    </row>
    <row r="4698" spans="15:24" x14ac:dyDescent="0.55000000000000004">
      <c r="O4698" s="1703"/>
      <c r="V4698" s="1703"/>
      <c r="X4698" s="1703"/>
    </row>
    <row r="4699" spans="15:24" x14ac:dyDescent="0.55000000000000004">
      <c r="O4699" s="1703"/>
      <c r="V4699" s="1703"/>
      <c r="X4699" s="1703"/>
    </row>
    <row r="4700" spans="15:24" x14ac:dyDescent="0.55000000000000004">
      <c r="O4700" s="1703"/>
      <c r="V4700" s="1703"/>
      <c r="X4700" s="1703"/>
    </row>
    <row r="4701" spans="15:24" x14ac:dyDescent="0.55000000000000004">
      <c r="O4701" s="1703"/>
      <c r="V4701" s="1703"/>
      <c r="X4701" s="1703"/>
    </row>
    <row r="4702" spans="15:24" x14ac:dyDescent="0.55000000000000004">
      <c r="O4702" s="1703"/>
      <c r="V4702" s="1703"/>
      <c r="X4702" s="1703"/>
    </row>
    <row r="4703" spans="15:24" x14ac:dyDescent="0.55000000000000004">
      <c r="O4703" s="1703"/>
      <c r="V4703" s="1703"/>
      <c r="X4703" s="1703"/>
    </row>
    <row r="4704" spans="15:24" x14ac:dyDescent="0.55000000000000004">
      <c r="O4704" s="1703"/>
      <c r="V4704" s="1703"/>
      <c r="X4704" s="1703"/>
    </row>
    <row r="4705" spans="15:24" x14ac:dyDescent="0.55000000000000004">
      <c r="O4705" s="1703"/>
      <c r="V4705" s="1703"/>
      <c r="X4705" s="1703"/>
    </row>
    <row r="4706" spans="15:24" x14ac:dyDescent="0.55000000000000004">
      <c r="O4706" s="1703"/>
      <c r="V4706" s="1703"/>
      <c r="X4706" s="1703"/>
    </row>
    <row r="4707" spans="15:24" x14ac:dyDescent="0.55000000000000004">
      <c r="O4707" s="1703"/>
      <c r="V4707" s="1703"/>
      <c r="X4707" s="1703"/>
    </row>
    <row r="4708" spans="15:24" x14ac:dyDescent="0.55000000000000004">
      <c r="O4708" s="1703"/>
      <c r="V4708" s="1703"/>
      <c r="X4708" s="1703"/>
    </row>
    <row r="4709" spans="15:24" x14ac:dyDescent="0.55000000000000004">
      <c r="O4709" s="1703"/>
      <c r="V4709" s="1703"/>
      <c r="X4709" s="1703"/>
    </row>
    <row r="4710" spans="15:24" x14ac:dyDescent="0.55000000000000004">
      <c r="O4710" s="1703"/>
      <c r="V4710" s="1703"/>
      <c r="X4710" s="1703"/>
    </row>
    <row r="4711" spans="15:24" x14ac:dyDescent="0.55000000000000004">
      <c r="O4711" s="1703"/>
      <c r="V4711" s="1703"/>
      <c r="X4711" s="1703"/>
    </row>
    <row r="4712" spans="15:24" x14ac:dyDescent="0.55000000000000004">
      <c r="O4712" s="1703"/>
      <c r="V4712" s="1703"/>
      <c r="X4712" s="1703"/>
    </row>
    <row r="4713" spans="15:24" x14ac:dyDescent="0.55000000000000004">
      <c r="O4713" s="1703"/>
      <c r="V4713" s="1703"/>
      <c r="X4713" s="1703"/>
    </row>
    <row r="4714" spans="15:24" x14ac:dyDescent="0.55000000000000004">
      <c r="O4714" s="1703"/>
      <c r="V4714" s="1703"/>
      <c r="X4714" s="1703"/>
    </row>
    <row r="4715" spans="15:24" x14ac:dyDescent="0.55000000000000004">
      <c r="O4715" s="1703"/>
      <c r="V4715" s="1703"/>
      <c r="X4715" s="1703"/>
    </row>
    <row r="4716" spans="15:24" x14ac:dyDescent="0.55000000000000004">
      <c r="O4716" s="1703"/>
      <c r="V4716" s="1703"/>
      <c r="X4716" s="1703"/>
    </row>
    <row r="4717" spans="15:24" x14ac:dyDescent="0.55000000000000004">
      <c r="O4717" s="1703"/>
      <c r="V4717" s="1703"/>
      <c r="X4717" s="1703"/>
    </row>
    <row r="4718" spans="15:24" x14ac:dyDescent="0.55000000000000004">
      <c r="O4718" s="1703"/>
      <c r="V4718" s="1703"/>
      <c r="X4718" s="1703"/>
    </row>
    <row r="4719" spans="15:24" x14ac:dyDescent="0.55000000000000004">
      <c r="O4719" s="1703"/>
      <c r="V4719" s="1703"/>
      <c r="X4719" s="1703"/>
    </row>
    <row r="4720" spans="15:24" x14ac:dyDescent="0.55000000000000004">
      <c r="O4720" s="1703"/>
      <c r="V4720" s="1703"/>
      <c r="X4720" s="1703"/>
    </row>
    <row r="4721" spans="15:24" x14ac:dyDescent="0.55000000000000004">
      <c r="O4721" s="1703"/>
      <c r="V4721" s="1703"/>
      <c r="X4721" s="1703"/>
    </row>
    <row r="4722" spans="15:24" x14ac:dyDescent="0.55000000000000004">
      <c r="O4722" s="1703"/>
      <c r="V4722" s="1703"/>
      <c r="X4722" s="1703"/>
    </row>
    <row r="4723" spans="15:24" x14ac:dyDescent="0.55000000000000004">
      <c r="O4723" s="1703"/>
      <c r="V4723" s="1703"/>
      <c r="X4723" s="1703"/>
    </row>
    <row r="4724" spans="15:24" x14ac:dyDescent="0.55000000000000004">
      <c r="O4724" s="1703"/>
      <c r="V4724" s="1703"/>
      <c r="X4724" s="1703"/>
    </row>
    <row r="4725" spans="15:24" x14ac:dyDescent="0.55000000000000004">
      <c r="O4725" s="1703"/>
      <c r="V4725" s="1703"/>
      <c r="X4725" s="1703"/>
    </row>
    <row r="4726" spans="15:24" x14ac:dyDescent="0.55000000000000004">
      <c r="O4726" s="1703"/>
      <c r="V4726" s="1703"/>
      <c r="X4726" s="1703"/>
    </row>
    <row r="4727" spans="15:24" x14ac:dyDescent="0.55000000000000004">
      <c r="O4727" s="1703"/>
      <c r="V4727" s="1703"/>
      <c r="X4727" s="1703"/>
    </row>
    <row r="4728" spans="15:24" x14ac:dyDescent="0.55000000000000004">
      <c r="O4728" s="1703"/>
      <c r="V4728" s="1703"/>
      <c r="X4728" s="1703"/>
    </row>
    <row r="4729" spans="15:24" x14ac:dyDescent="0.55000000000000004">
      <c r="O4729" s="1703"/>
      <c r="V4729" s="1703"/>
      <c r="X4729" s="1703"/>
    </row>
    <row r="4730" spans="15:24" x14ac:dyDescent="0.55000000000000004">
      <c r="O4730" s="1703"/>
      <c r="V4730" s="1703"/>
      <c r="X4730" s="1703"/>
    </row>
    <row r="4731" spans="15:24" x14ac:dyDescent="0.55000000000000004">
      <c r="O4731" s="1703"/>
      <c r="V4731" s="1703"/>
      <c r="X4731" s="1703"/>
    </row>
    <row r="4732" spans="15:24" x14ac:dyDescent="0.55000000000000004">
      <c r="O4732" s="1703"/>
      <c r="V4732" s="1703"/>
      <c r="X4732" s="1703"/>
    </row>
    <row r="4733" spans="15:24" x14ac:dyDescent="0.55000000000000004">
      <c r="O4733" s="1703"/>
      <c r="V4733" s="1703"/>
      <c r="X4733" s="1703"/>
    </row>
    <row r="4734" spans="15:24" x14ac:dyDescent="0.55000000000000004">
      <c r="O4734" s="1703"/>
      <c r="V4734" s="1703"/>
      <c r="X4734" s="1703"/>
    </row>
    <row r="4735" spans="15:24" x14ac:dyDescent="0.55000000000000004">
      <c r="O4735" s="1703"/>
      <c r="V4735" s="1703"/>
      <c r="X4735" s="1703"/>
    </row>
    <row r="4736" spans="15:24" x14ac:dyDescent="0.55000000000000004">
      <c r="O4736" s="1703"/>
      <c r="V4736" s="1703"/>
      <c r="X4736" s="1703"/>
    </row>
    <row r="4737" spans="15:24" x14ac:dyDescent="0.55000000000000004">
      <c r="O4737" s="1703"/>
      <c r="V4737" s="1703"/>
      <c r="X4737" s="1703"/>
    </row>
    <row r="4738" spans="15:24" x14ac:dyDescent="0.55000000000000004">
      <c r="O4738" s="1703"/>
      <c r="V4738" s="1703"/>
      <c r="X4738" s="1703"/>
    </row>
    <row r="4739" spans="15:24" x14ac:dyDescent="0.55000000000000004">
      <c r="O4739" s="1703"/>
      <c r="V4739" s="1703"/>
      <c r="X4739" s="1703"/>
    </row>
    <row r="4740" spans="15:24" x14ac:dyDescent="0.55000000000000004">
      <c r="O4740" s="1703"/>
      <c r="V4740" s="1703"/>
      <c r="X4740" s="1703"/>
    </row>
    <row r="4741" spans="15:24" x14ac:dyDescent="0.55000000000000004">
      <c r="O4741" s="1703"/>
      <c r="V4741" s="1703"/>
      <c r="X4741" s="1703"/>
    </row>
    <row r="4742" spans="15:24" x14ac:dyDescent="0.55000000000000004">
      <c r="O4742" s="1703"/>
      <c r="V4742" s="1703"/>
      <c r="X4742" s="1703"/>
    </row>
    <row r="4743" spans="15:24" x14ac:dyDescent="0.55000000000000004">
      <c r="O4743" s="1703"/>
      <c r="V4743" s="1703"/>
      <c r="X4743" s="1703"/>
    </row>
    <row r="4744" spans="15:24" x14ac:dyDescent="0.55000000000000004">
      <c r="O4744" s="1703"/>
      <c r="V4744" s="1703"/>
      <c r="X4744" s="1703"/>
    </row>
    <row r="4745" spans="15:24" x14ac:dyDescent="0.55000000000000004">
      <c r="O4745" s="1703"/>
      <c r="V4745" s="1703"/>
      <c r="X4745" s="1703"/>
    </row>
    <row r="4746" spans="15:24" x14ac:dyDescent="0.55000000000000004">
      <c r="O4746" s="1703"/>
      <c r="V4746" s="1703"/>
      <c r="X4746" s="1703"/>
    </row>
    <row r="4747" spans="15:24" x14ac:dyDescent="0.55000000000000004">
      <c r="O4747" s="1703"/>
      <c r="V4747" s="1703"/>
      <c r="X4747" s="1703"/>
    </row>
    <row r="4748" spans="15:24" x14ac:dyDescent="0.55000000000000004">
      <c r="O4748" s="1703"/>
      <c r="V4748" s="1703"/>
      <c r="X4748" s="1703"/>
    </row>
    <row r="4749" spans="15:24" x14ac:dyDescent="0.55000000000000004">
      <c r="O4749" s="1703"/>
      <c r="V4749" s="1703"/>
      <c r="X4749" s="1703"/>
    </row>
    <row r="4750" spans="15:24" x14ac:dyDescent="0.55000000000000004">
      <c r="O4750" s="1703"/>
      <c r="V4750" s="1703"/>
      <c r="X4750" s="1703"/>
    </row>
    <row r="4751" spans="15:24" x14ac:dyDescent="0.55000000000000004">
      <c r="O4751" s="1703"/>
      <c r="V4751" s="1703"/>
      <c r="X4751" s="1703"/>
    </row>
    <row r="4752" spans="15:24" x14ac:dyDescent="0.55000000000000004">
      <c r="O4752" s="1703"/>
      <c r="V4752" s="1703"/>
      <c r="X4752" s="1703"/>
    </row>
    <row r="4753" spans="15:24" x14ac:dyDescent="0.55000000000000004">
      <c r="O4753" s="1703"/>
      <c r="V4753" s="1703"/>
      <c r="X4753" s="1703"/>
    </row>
    <row r="4754" spans="15:24" x14ac:dyDescent="0.55000000000000004">
      <c r="O4754" s="1703"/>
      <c r="V4754" s="1703"/>
      <c r="X4754" s="1703"/>
    </row>
    <row r="4755" spans="15:24" x14ac:dyDescent="0.55000000000000004">
      <c r="O4755" s="1703"/>
      <c r="V4755" s="1703"/>
      <c r="X4755" s="1703"/>
    </row>
    <row r="4756" spans="15:24" x14ac:dyDescent="0.55000000000000004">
      <c r="O4756" s="1703"/>
      <c r="V4756" s="1703"/>
      <c r="X4756" s="1703"/>
    </row>
    <row r="4757" spans="15:24" x14ac:dyDescent="0.55000000000000004">
      <c r="O4757" s="1703"/>
      <c r="V4757" s="1703"/>
      <c r="X4757" s="1703"/>
    </row>
    <row r="4758" spans="15:24" x14ac:dyDescent="0.55000000000000004">
      <c r="O4758" s="1703"/>
      <c r="V4758" s="1703"/>
      <c r="X4758" s="1703"/>
    </row>
    <row r="4759" spans="15:24" x14ac:dyDescent="0.55000000000000004">
      <c r="O4759" s="1703"/>
      <c r="V4759" s="1703"/>
      <c r="X4759" s="1703"/>
    </row>
    <row r="4760" spans="15:24" x14ac:dyDescent="0.55000000000000004">
      <c r="O4760" s="1703"/>
      <c r="V4760" s="1703"/>
      <c r="X4760" s="1703"/>
    </row>
    <row r="4761" spans="15:24" x14ac:dyDescent="0.55000000000000004">
      <c r="O4761" s="1703"/>
      <c r="V4761" s="1703"/>
      <c r="X4761" s="1703"/>
    </row>
    <row r="4762" spans="15:24" x14ac:dyDescent="0.55000000000000004">
      <c r="O4762" s="1703"/>
      <c r="V4762" s="1703"/>
      <c r="X4762" s="1703"/>
    </row>
    <row r="4763" spans="15:24" x14ac:dyDescent="0.55000000000000004">
      <c r="O4763" s="1703"/>
      <c r="V4763" s="1703"/>
      <c r="X4763" s="1703"/>
    </row>
    <row r="4764" spans="15:24" x14ac:dyDescent="0.55000000000000004">
      <c r="O4764" s="1703"/>
      <c r="V4764" s="1703"/>
      <c r="X4764" s="1703"/>
    </row>
    <row r="4765" spans="15:24" x14ac:dyDescent="0.55000000000000004">
      <c r="O4765" s="1703"/>
      <c r="V4765" s="1703"/>
      <c r="X4765" s="1703"/>
    </row>
    <row r="4766" spans="15:24" x14ac:dyDescent="0.55000000000000004">
      <c r="O4766" s="1703"/>
      <c r="V4766" s="1703"/>
      <c r="X4766" s="1703"/>
    </row>
    <row r="4767" spans="15:24" x14ac:dyDescent="0.55000000000000004">
      <c r="O4767" s="1703"/>
      <c r="V4767" s="1703"/>
      <c r="X4767" s="1703"/>
    </row>
    <row r="4768" spans="15:24" x14ac:dyDescent="0.55000000000000004">
      <c r="O4768" s="1703"/>
      <c r="V4768" s="1703"/>
      <c r="X4768" s="1703"/>
    </row>
    <row r="4769" spans="15:24" x14ac:dyDescent="0.55000000000000004">
      <c r="O4769" s="1703"/>
      <c r="V4769" s="1703"/>
      <c r="X4769" s="1703"/>
    </row>
    <row r="4770" spans="15:24" x14ac:dyDescent="0.55000000000000004">
      <c r="O4770" s="1703"/>
      <c r="V4770" s="1703"/>
      <c r="X4770" s="1703"/>
    </row>
    <row r="4771" spans="15:24" x14ac:dyDescent="0.55000000000000004">
      <c r="O4771" s="1703"/>
      <c r="V4771" s="1703"/>
      <c r="X4771" s="1703"/>
    </row>
    <row r="4772" spans="15:24" x14ac:dyDescent="0.55000000000000004">
      <c r="O4772" s="1703"/>
      <c r="V4772" s="1703"/>
      <c r="X4772" s="1703"/>
    </row>
    <row r="4773" spans="15:24" x14ac:dyDescent="0.55000000000000004">
      <c r="O4773" s="1703"/>
      <c r="V4773" s="1703"/>
      <c r="X4773" s="1703"/>
    </row>
    <row r="4774" spans="15:24" x14ac:dyDescent="0.55000000000000004">
      <c r="O4774" s="1703"/>
      <c r="V4774" s="1703"/>
      <c r="X4774" s="1703"/>
    </row>
    <row r="4775" spans="15:24" x14ac:dyDescent="0.55000000000000004">
      <c r="O4775" s="1703"/>
      <c r="V4775" s="1703"/>
      <c r="X4775" s="1703"/>
    </row>
    <row r="4776" spans="15:24" x14ac:dyDescent="0.55000000000000004">
      <c r="O4776" s="1703"/>
      <c r="V4776" s="1703"/>
      <c r="X4776" s="1703"/>
    </row>
    <row r="4777" spans="15:24" x14ac:dyDescent="0.55000000000000004">
      <c r="O4777" s="1703"/>
      <c r="V4777" s="1703"/>
      <c r="X4777" s="1703"/>
    </row>
    <row r="4778" spans="15:24" x14ac:dyDescent="0.55000000000000004">
      <c r="O4778" s="1703"/>
      <c r="V4778" s="1703"/>
      <c r="X4778" s="1703"/>
    </row>
    <row r="4779" spans="15:24" x14ac:dyDescent="0.55000000000000004">
      <c r="O4779" s="1703"/>
      <c r="V4779" s="1703"/>
      <c r="X4779" s="1703"/>
    </row>
    <row r="4780" spans="15:24" x14ac:dyDescent="0.55000000000000004">
      <c r="O4780" s="1703"/>
      <c r="V4780" s="1703"/>
      <c r="X4780" s="1703"/>
    </row>
    <row r="4781" spans="15:24" x14ac:dyDescent="0.55000000000000004">
      <c r="O4781" s="1703"/>
      <c r="V4781" s="1703"/>
      <c r="X4781" s="1703"/>
    </row>
    <row r="4782" spans="15:24" x14ac:dyDescent="0.55000000000000004">
      <c r="O4782" s="1703"/>
      <c r="V4782" s="1703"/>
      <c r="X4782" s="1703"/>
    </row>
    <row r="4783" spans="15:24" x14ac:dyDescent="0.55000000000000004">
      <c r="O4783" s="1703"/>
      <c r="V4783" s="1703"/>
      <c r="X4783" s="1703"/>
    </row>
    <row r="4784" spans="15:24" x14ac:dyDescent="0.55000000000000004">
      <c r="O4784" s="1703"/>
      <c r="V4784" s="1703"/>
      <c r="X4784" s="1703"/>
    </row>
    <row r="4785" spans="15:24" x14ac:dyDescent="0.55000000000000004">
      <c r="O4785" s="1703"/>
      <c r="V4785" s="1703"/>
      <c r="X4785" s="1703"/>
    </row>
    <row r="4786" spans="15:24" x14ac:dyDescent="0.55000000000000004">
      <c r="O4786" s="1703"/>
      <c r="V4786" s="1703"/>
      <c r="X4786" s="1703"/>
    </row>
    <row r="4787" spans="15:24" x14ac:dyDescent="0.55000000000000004">
      <c r="O4787" s="1703"/>
      <c r="V4787" s="1703"/>
      <c r="X4787" s="1703"/>
    </row>
    <row r="4788" spans="15:24" x14ac:dyDescent="0.55000000000000004">
      <c r="O4788" s="1703"/>
      <c r="V4788" s="1703"/>
      <c r="X4788" s="1703"/>
    </row>
    <row r="4789" spans="15:24" x14ac:dyDescent="0.55000000000000004">
      <c r="O4789" s="1703"/>
      <c r="V4789" s="1703"/>
      <c r="X4789" s="1703"/>
    </row>
    <row r="4790" spans="15:24" x14ac:dyDescent="0.55000000000000004">
      <c r="O4790" s="1703"/>
      <c r="V4790" s="1703"/>
      <c r="X4790" s="1703"/>
    </row>
    <row r="4791" spans="15:24" x14ac:dyDescent="0.55000000000000004">
      <c r="O4791" s="1703"/>
      <c r="V4791" s="1703"/>
      <c r="X4791" s="1703"/>
    </row>
    <row r="4792" spans="15:24" x14ac:dyDescent="0.55000000000000004">
      <c r="O4792" s="1703"/>
      <c r="V4792" s="1703"/>
      <c r="X4792" s="1703"/>
    </row>
    <row r="4793" spans="15:24" x14ac:dyDescent="0.55000000000000004">
      <c r="O4793" s="1703"/>
      <c r="V4793" s="1703"/>
      <c r="X4793" s="1703"/>
    </row>
    <row r="4794" spans="15:24" x14ac:dyDescent="0.55000000000000004">
      <c r="O4794" s="1703"/>
      <c r="V4794" s="1703"/>
      <c r="X4794" s="1703"/>
    </row>
    <row r="4795" spans="15:24" x14ac:dyDescent="0.55000000000000004">
      <c r="O4795" s="1703"/>
      <c r="V4795" s="1703"/>
      <c r="X4795" s="1703"/>
    </row>
    <row r="4796" spans="15:24" x14ac:dyDescent="0.55000000000000004">
      <c r="O4796" s="1703"/>
      <c r="V4796" s="1703"/>
      <c r="X4796" s="1703"/>
    </row>
    <row r="4797" spans="15:24" x14ac:dyDescent="0.55000000000000004">
      <c r="O4797" s="1703"/>
      <c r="V4797" s="1703"/>
      <c r="X4797" s="1703"/>
    </row>
    <row r="4798" spans="15:24" x14ac:dyDescent="0.55000000000000004">
      <c r="O4798" s="1703"/>
      <c r="V4798" s="1703"/>
      <c r="X4798" s="1703"/>
    </row>
    <row r="4799" spans="15:24" x14ac:dyDescent="0.55000000000000004">
      <c r="O4799" s="1703"/>
      <c r="V4799" s="1703"/>
      <c r="X4799" s="1703"/>
    </row>
    <row r="4800" spans="15:24" x14ac:dyDescent="0.55000000000000004">
      <c r="O4800" s="1703"/>
      <c r="V4800" s="1703"/>
      <c r="X4800" s="1703"/>
    </row>
    <row r="4801" spans="15:24" x14ac:dyDescent="0.55000000000000004">
      <c r="O4801" s="1703"/>
      <c r="V4801" s="1703"/>
      <c r="X4801" s="1703"/>
    </row>
    <row r="4802" spans="15:24" x14ac:dyDescent="0.55000000000000004">
      <c r="O4802" s="1703"/>
      <c r="V4802" s="1703"/>
      <c r="X4802" s="1703"/>
    </row>
    <row r="4803" spans="15:24" x14ac:dyDescent="0.55000000000000004">
      <c r="O4803" s="1703"/>
      <c r="V4803" s="1703"/>
      <c r="X4803" s="1703"/>
    </row>
    <row r="4804" spans="15:24" x14ac:dyDescent="0.55000000000000004">
      <c r="O4804" s="1703"/>
      <c r="V4804" s="1703"/>
      <c r="X4804" s="1703"/>
    </row>
    <row r="4805" spans="15:24" x14ac:dyDescent="0.55000000000000004">
      <c r="O4805" s="1703"/>
      <c r="V4805" s="1703"/>
      <c r="X4805" s="1703"/>
    </row>
    <row r="4806" spans="15:24" x14ac:dyDescent="0.55000000000000004">
      <c r="O4806" s="1703"/>
      <c r="V4806" s="1703"/>
      <c r="X4806" s="1703"/>
    </row>
    <row r="4807" spans="15:24" x14ac:dyDescent="0.55000000000000004">
      <c r="O4807" s="1703"/>
      <c r="V4807" s="1703"/>
      <c r="X4807" s="1703"/>
    </row>
    <row r="4808" spans="15:24" x14ac:dyDescent="0.55000000000000004">
      <c r="O4808" s="1703"/>
      <c r="V4808" s="1703"/>
      <c r="X4808" s="1703"/>
    </row>
    <row r="4809" spans="15:24" x14ac:dyDescent="0.55000000000000004">
      <c r="O4809" s="1703"/>
      <c r="V4809" s="1703"/>
      <c r="X4809" s="1703"/>
    </row>
    <row r="4810" spans="15:24" x14ac:dyDescent="0.55000000000000004">
      <c r="O4810" s="1703"/>
      <c r="V4810" s="1703"/>
      <c r="X4810" s="1703"/>
    </row>
    <row r="4811" spans="15:24" x14ac:dyDescent="0.55000000000000004">
      <c r="O4811" s="1703"/>
      <c r="V4811" s="1703"/>
      <c r="X4811" s="1703"/>
    </row>
    <row r="4812" spans="15:24" x14ac:dyDescent="0.55000000000000004">
      <c r="O4812" s="1703"/>
      <c r="V4812" s="1703"/>
      <c r="X4812" s="1703"/>
    </row>
    <row r="4813" spans="15:24" x14ac:dyDescent="0.55000000000000004">
      <c r="O4813" s="1703"/>
      <c r="V4813" s="1703"/>
      <c r="X4813" s="1703"/>
    </row>
    <row r="4814" spans="15:24" x14ac:dyDescent="0.55000000000000004">
      <c r="O4814" s="1703"/>
      <c r="V4814" s="1703"/>
      <c r="X4814" s="1703"/>
    </row>
    <row r="4815" spans="15:24" x14ac:dyDescent="0.55000000000000004">
      <c r="O4815" s="1703"/>
      <c r="V4815" s="1703"/>
      <c r="X4815" s="1703"/>
    </row>
    <row r="4816" spans="15:24" x14ac:dyDescent="0.55000000000000004">
      <c r="O4816" s="1703"/>
      <c r="V4816" s="1703"/>
      <c r="X4816" s="1703"/>
    </row>
    <row r="4817" spans="15:24" x14ac:dyDescent="0.55000000000000004">
      <c r="O4817" s="1703"/>
      <c r="V4817" s="1703"/>
      <c r="X4817" s="1703"/>
    </row>
    <row r="4818" spans="15:24" x14ac:dyDescent="0.55000000000000004">
      <c r="O4818" s="1703"/>
      <c r="V4818" s="1703"/>
      <c r="X4818" s="1703"/>
    </row>
    <row r="4819" spans="15:24" x14ac:dyDescent="0.55000000000000004">
      <c r="O4819" s="1703"/>
      <c r="V4819" s="1703"/>
      <c r="X4819" s="1703"/>
    </row>
    <row r="4820" spans="15:24" x14ac:dyDescent="0.55000000000000004">
      <c r="O4820" s="1703"/>
      <c r="V4820" s="1703"/>
      <c r="X4820" s="1703"/>
    </row>
    <row r="4821" spans="15:24" x14ac:dyDescent="0.55000000000000004">
      <c r="O4821" s="1703"/>
      <c r="V4821" s="1703"/>
      <c r="X4821" s="1703"/>
    </row>
    <row r="4822" spans="15:24" x14ac:dyDescent="0.55000000000000004">
      <c r="O4822" s="1703"/>
      <c r="V4822" s="1703"/>
      <c r="X4822" s="1703"/>
    </row>
    <row r="4823" spans="15:24" x14ac:dyDescent="0.55000000000000004">
      <c r="O4823" s="1703"/>
      <c r="V4823" s="1703"/>
      <c r="X4823" s="1703"/>
    </row>
    <row r="4824" spans="15:24" x14ac:dyDescent="0.55000000000000004">
      <c r="O4824" s="1703"/>
      <c r="V4824" s="1703"/>
      <c r="X4824" s="1703"/>
    </row>
    <row r="4825" spans="15:24" x14ac:dyDescent="0.55000000000000004">
      <c r="O4825" s="1703"/>
      <c r="V4825" s="1703"/>
      <c r="X4825" s="1703"/>
    </row>
    <row r="4826" spans="15:24" x14ac:dyDescent="0.55000000000000004">
      <c r="O4826" s="1703"/>
      <c r="V4826" s="1703"/>
      <c r="X4826" s="1703"/>
    </row>
    <row r="4827" spans="15:24" x14ac:dyDescent="0.55000000000000004">
      <c r="O4827" s="1703"/>
      <c r="V4827" s="1703"/>
      <c r="X4827" s="1703"/>
    </row>
    <row r="4828" spans="15:24" x14ac:dyDescent="0.55000000000000004">
      <c r="O4828" s="1703"/>
      <c r="V4828" s="1703"/>
      <c r="X4828" s="1703"/>
    </row>
    <row r="4829" spans="15:24" x14ac:dyDescent="0.55000000000000004">
      <c r="O4829" s="1703"/>
      <c r="V4829" s="1703"/>
      <c r="X4829" s="1703"/>
    </row>
    <row r="4830" spans="15:24" x14ac:dyDescent="0.55000000000000004">
      <c r="O4830" s="1703"/>
      <c r="V4830" s="1703"/>
      <c r="X4830" s="1703"/>
    </row>
    <row r="4831" spans="15:24" x14ac:dyDescent="0.55000000000000004">
      <c r="O4831" s="1703"/>
      <c r="V4831" s="1703"/>
      <c r="X4831" s="1703"/>
    </row>
    <row r="4832" spans="15:24" x14ac:dyDescent="0.55000000000000004">
      <c r="O4832" s="1703"/>
      <c r="V4832" s="1703"/>
      <c r="X4832" s="1703"/>
    </row>
    <row r="4833" spans="15:24" x14ac:dyDescent="0.55000000000000004">
      <c r="O4833" s="1703"/>
      <c r="V4833" s="1703"/>
      <c r="X4833" s="1703"/>
    </row>
    <row r="4834" spans="15:24" x14ac:dyDescent="0.55000000000000004">
      <c r="O4834" s="1703"/>
      <c r="V4834" s="1703"/>
      <c r="X4834" s="1703"/>
    </row>
    <row r="4835" spans="15:24" x14ac:dyDescent="0.55000000000000004">
      <c r="O4835" s="1703"/>
      <c r="V4835" s="1703"/>
      <c r="X4835" s="1703"/>
    </row>
    <row r="4836" spans="15:24" x14ac:dyDescent="0.55000000000000004">
      <c r="O4836" s="1703"/>
      <c r="V4836" s="1703"/>
      <c r="X4836" s="1703"/>
    </row>
    <row r="4837" spans="15:24" x14ac:dyDescent="0.55000000000000004">
      <c r="O4837" s="1703"/>
      <c r="V4837" s="1703"/>
      <c r="X4837" s="1703"/>
    </row>
    <row r="4838" spans="15:24" x14ac:dyDescent="0.55000000000000004">
      <c r="O4838" s="1703"/>
      <c r="V4838" s="1703"/>
      <c r="X4838" s="1703"/>
    </row>
    <row r="4839" spans="15:24" x14ac:dyDescent="0.55000000000000004">
      <c r="O4839" s="1703"/>
      <c r="V4839" s="1703"/>
      <c r="X4839" s="1703"/>
    </row>
    <row r="4840" spans="15:24" x14ac:dyDescent="0.55000000000000004">
      <c r="O4840" s="1703"/>
      <c r="V4840" s="1703"/>
      <c r="X4840" s="1703"/>
    </row>
    <row r="4841" spans="15:24" x14ac:dyDescent="0.55000000000000004">
      <c r="O4841" s="1703"/>
      <c r="V4841" s="1703"/>
      <c r="X4841" s="1703"/>
    </row>
    <row r="4842" spans="15:24" x14ac:dyDescent="0.55000000000000004">
      <c r="O4842" s="1703"/>
      <c r="V4842" s="1703"/>
      <c r="X4842" s="1703"/>
    </row>
    <row r="4843" spans="15:24" x14ac:dyDescent="0.55000000000000004">
      <c r="O4843" s="1703"/>
      <c r="V4843" s="1703"/>
      <c r="X4843" s="1703"/>
    </row>
    <row r="4844" spans="15:24" x14ac:dyDescent="0.55000000000000004">
      <c r="O4844" s="1703"/>
      <c r="V4844" s="1703"/>
      <c r="X4844" s="1703"/>
    </row>
    <row r="4845" spans="15:24" x14ac:dyDescent="0.55000000000000004">
      <c r="O4845" s="1703"/>
      <c r="V4845" s="1703"/>
      <c r="X4845" s="1703"/>
    </row>
    <row r="4846" spans="15:24" x14ac:dyDescent="0.55000000000000004">
      <c r="O4846" s="1703"/>
      <c r="V4846" s="1703"/>
      <c r="X4846" s="1703"/>
    </row>
    <row r="4847" spans="15:24" x14ac:dyDescent="0.55000000000000004">
      <c r="O4847" s="1703"/>
      <c r="V4847" s="1703"/>
      <c r="X4847" s="1703"/>
    </row>
    <row r="4848" spans="15:24" x14ac:dyDescent="0.55000000000000004">
      <c r="O4848" s="1703"/>
      <c r="V4848" s="1703"/>
      <c r="X4848" s="1703"/>
    </row>
    <row r="4849" spans="15:24" x14ac:dyDescent="0.55000000000000004">
      <c r="O4849" s="1703"/>
      <c r="V4849" s="1703"/>
      <c r="X4849" s="1703"/>
    </row>
    <row r="4850" spans="15:24" x14ac:dyDescent="0.55000000000000004">
      <c r="O4850" s="1703"/>
      <c r="V4850" s="1703"/>
      <c r="X4850" s="1703"/>
    </row>
    <row r="4851" spans="15:24" x14ac:dyDescent="0.55000000000000004">
      <c r="O4851" s="1703"/>
      <c r="V4851" s="1703"/>
      <c r="X4851" s="1703"/>
    </row>
    <row r="4852" spans="15:24" x14ac:dyDescent="0.55000000000000004">
      <c r="O4852" s="1703"/>
      <c r="V4852" s="1703"/>
      <c r="X4852" s="1703"/>
    </row>
    <row r="4853" spans="15:24" x14ac:dyDescent="0.55000000000000004">
      <c r="O4853" s="1703"/>
      <c r="V4853" s="1703"/>
      <c r="X4853" s="1703"/>
    </row>
    <row r="4854" spans="15:24" x14ac:dyDescent="0.55000000000000004">
      <c r="O4854" s="1703"/>
      <c r="V4854" s="1703"/>
      <c r="X4854" s="1703"/>
    </row>
    <row r="4855" spans="15:24" x14ac:dyDescent="0.55000000000000004">
      <c r="O4855" s="1703"/>
      <c r="V4855" s="1703"/>
      <c r="X4855" s="1703"/>
    </row>
    <row r="4856" spans="15:24" x14ac:dyDescent="0.55000000000000004">
      <c r="O4856" s="1703"/>
      <c r="V4856" s="1703"/>
      <c r="X4856" s="1703"/>
    </row>
    <row r="4857" spans="15:24" x14ac:dyDescent="0.55000000000000004">
      <c r="O4857" s="1703"/>
      <c r="V4857" s="1703"/>
      <c r="X4857" s="1703"/>
    </row>
    <row r="4858" spans="15:24" x14ac:dyDescent="0.55000000000000004">
      <c r="O4858" s="1703"/>
      <c r="V4858" s="1703"/>
      <c r="X4858" s="1703"/>
    </row>
    <row r="4859" spans="15:24" x14ac:dyDescent="0.55000000000000004">
      <c r="O4859" s="1703"/>
      <c r="V4859" s="1703"/>
      <c r="X4859" s="1703"/>
    </row>
    <row r="4860" spans="15:24" x14ac:dyDescent="0.55000000000000004">
      <c r="O4860" s="1703"/>
      <c r="V4860" s="1703"/>
      <c r="X4860" s="1703"/>
    </row>
    <row r="4861" spans="15:24" x14ac:dyDescent="0.55000000000000004">
      <c r="O4861" s="1703"/>
      <c r="V4861" s="1703"/>
      <c r="X4861" s="1703"/>
    </row>
    <row r="4862" spans="15:24" x14ac:dyDescent="0.55000000000000004">
      <c r="O4862" s="1703"/>
      <c r="V4862" s="1703"/>
      <c r="X4862" s="1703"/>
    </row>
    <row r="4863" spans="15:24" x14ac:dyDescent="0.55000000000000004">
      <c r="O4863" s="1703"/>
      <c r="V4863" s="1703"/>
      <c r="X4863" s="1703"/>
    </row>
    <row r="4864" spans="15:24" x14ac:dyDescent="0.55000000000000004">
      <c r="O4864" s="1703"/>
      <c r="V4864" s="1703"/>
      <c r="X4864" s="1703"/>
    </row>
    <row r="4865" spans="15:24" x14ac:dyDescent="0.55000000000000004">
      <c r="O4865" s="1703"/>
      <c r="V4865" s="1703"/>
      <c r="X4865" s="1703"/>
    </row>
    <row r="4866" spans="15:24" x14ac:dyDescent="0.55000000000000004">
      <c r="O4866" s="1703"/>
      <c r="V4866" s="1703"/>
      <c r="X4866" s="1703"/>
    </row>
    <row r="4867" spans="15:24" x14ac:dyDescent="0.55000000000000004">
      <c r="O4867" s="1703"/>
      <c r="V4867" s="1703"/>
      <c r="X4867" s="1703"/>
    </row>
    <row r="4868" spans="15:24" x14ac:dyDescent="0.55000000000000004">
      <c r="O4868" s="1703"/>
      <c r="V4868" s="1703"/>
      <c r="X4868" s="1703"/>
    </row>
    <row r="4869" spans="15:24" x14ac:dyDescent="0.55000000000000004">
      <c r="O4869" s="1703"/>
      <c r="V4869" s="1703"/>
      <c r="X4869" s="1703"/>
    </row>
    <row r="4870" spans="15:24" x14ac:dyDescent="0.55000000000000004">
      <c r="O4870" s="1703"/>
      <c r="V4870" s="1703"/>
      <c r="X4870" s="1703"/>
    </row>
    <row r="4871" spans="15:24" x14ac:dyDescent="0.55000000000000004">
      <c r="O4871" s="1703"/>
      <c r="V4871" s="1703"/>
      <c r="X4871" s="1703"/>
    </row>
    <row r="4872" spans="15:24" x14ac:dyDescent="0.55000000000000004">
      <c r="O4872" s="1703"/>
      <c r="V4872" s="1703"/>
      <c r="X4872" s="1703"/>
    </row>
    <row r="4873" spans="15:24" x14ac:dyDescent="0.55000000000000004">
      <c r="O4873" s="1703"/>
      <c r="V4873" s="1703"/>
      <c r="X4873" s="1703"/>
    </row>
    <row r="4874" spans="15:24" x14ac:dyDescent="0.55000000000000004">
      <c r="O4874" s="1703"/>
      <c r="V4874" s="1703"/>
      <c r="X4874" s="1703"/>
    </row>
    <row r="4875" spans="15:24" x14ac:dyDescent="0.55000000000000004">
      <c r="O4875" s="1703"/>
      <c r="V4875" s="1703"/>
      <c r="X4875" s="1703"/>
    </row>
    <row r="4876" spans="15:24" x14ac:dyDescent="0.55000000000000004">
      <c r="O4876" s="1703"/>
      <c r="V4876" s="1703"/>
      <c r="X4876" s="1703"/>
    </row>
    <row r="4877" spans="15:24" x14ac:dyDescent="0.55000000000000004">
      <c r="O4877" s="1703"/>
      <c r="V4877" s="1703"/>
      <c r="X4877" s="1703"/>
    </row>
    <row r="4878" spans="15:24" x14ac:dyDescent="0.55000000000000004">
      <c r="O4878" s="1703"/>
      <c r="V4878" s="1703"/>
      <c r="X4878" s="1703"/>
    </row>
    <row r="4879" spans="15:24" x14ac:dyDescent="0.55000000000000004">
      <c r="O4879" s="1703"/>
      <c r="V4879" s="1703"/>
      <c r="X4879" s="1703"/>
    </row>
    <row r="4880" spans="15:24" x14ac:dyDescent="0.55000000000000004">
      <c r="O4880" s="1703"/>
      <c r="V4880" s="1703"/>
      <c r="X4880" s="1703"/>
    </row>
    <row r="4881" spans="15:24" x14ac:dyDescent="0.55000000000000004">
      <c r="O4881" s="1703"/>
      <c r="V4881" s="1703"/>
      <c r="X4881" s="1703"/>
    </row>
    <row r="4882" spans="15:24" x14ac:dyDescent="0.55000000000000004">
      <c r="O4882" s="1703"/>
      <c r="V4882" s="1703"/>
      <c r="X4882" s="1703"/>
    </row>
    <row r="4883" spans="15:24" x14ac:dyDescent="0.55000000000000004">
      <c r="O4883" s="1703"/>
      <c r="V4883" s="1703"/>
      <c r="X4883" s="1703"/>
    </row>
    <row r="4884" spans="15:24" x14ac:dyDescent="0.55000000000000004">
      <c r="O4884" s="1703"/>
      <c r="V4884" s="1703"/>
      <c r="X4884" s="1703"/>
    </row>
    <row r="4885" spans="15:24" x14ac:dyDescent="0.55000000000000004">
      <c r="O4885" s="1703"/>
      <c r="V4885" s="1703"/>
      <c r="X4885" s="1703"/>
    </row>
    <row r="4886" spans="15:24" x14ac:dyDescent="0.55000000000000004">
      <c r="O4886" s="1703"/>
      <c r="V4886" s="1703"/>
      <c r="X4886" s="1703"/>
    </row>
    <row r="4887" spans="15:24" x14ac:dyDescent="0.55000000000000004">
      <c r="O4887" s="1703"/>
      <c r="V4887" s="1703"/>
      <c r="X4887" s="1703"/>
    </row>
    <row r="4888" spans="15:24" x14ac:dyDescent="0.55000000000000004">
      <c r="O4888" s="1703"/>
      <c r="V4888" s="1703"/>
      <c r="X4888" s="1703"/>
    </row>
    <row r="4889" spans="15:24" x14ac:dyDescent="0.55000000000000004">
      <c r="O4889" s="1703"/>
      <c r="V4889" s="1703"/>
      <c r="X4889" s="1703"/>
    </row>
    <row r="4890" spans="15:24" x14ac:dyDescent="0.55000000000000004">
      <c r="O4890" s="1703"/>
      <c r="V4890" s="1703"/>
      <c r="X4890" s="1703"/>
    </row>
    <row r="4891" spans="15:24" x14ac:dyDescent="0.55000000000000004">
      <c r="O4891" s="1703"/>
      <c r="V4891" s="1703"/>
      <c r="X4891" s="1703"/>
    </row>
    <row r="4892" spans="15:24" x14ac:dyDescent="0.55000000000000004">
      <c r="O4892" s="1703"/>
      <c r="V4892" s="1703"/>
      <c r="X4892" s="1703"/>
    </row>
    <row r="4893" spans="15:24" x14ac:dyDescent="0.55000000000000004">
      <c r="O4893" s="1703"/>
      <c r="V4893" s="1703"/>
      <c r="X4893" s="1703"/>
    </row>
    <row r="4894" spans="15:24" x14ac:dyDescent="0.55000000000000004">
      <c r="O4894" s="1703"/>
      <c r="V4894" s="1703"/>
      <c r="X4894" s="1703"/>
    </row>
    <row r="4895" spans="15:24" x14ac:dyDescent="0.55000000000000004">
      <c r="O4895" s="1703"/>
      <c r="V4895" s="1703"/>
      <c r="X4895" s="1703"/>
    </row>
    <row r="4896" spans="15:24" x14ac:dyDescent="0.55000000000000004">
      <c r="O4896" s="1703"/>
      <c r="V4896" s="1703"/>
      <c r="X4896" s="1703"/>
    </row>
    <row r="4897" spans="15:24" x14ac:dyDescent="0.55000000000000004">
      <c r="O4897" s="1703"/>
      <c r="V4897" s="1703"/>
      <c r="X4897" s="1703"/>
    </row>
    <row r="4898" spans="15:24" x14ac:dyDescent="0.55000000000000004">
      <c r="O4898" s="1703"/>
      <c r="V4898" s="1703"/>
      <c r="X4898" s="1703"/>
    </row>
    <row r="4899" spans="15:24" x14ac:dyDescent="0.55000000000000004">
      <c r="O4899" s="1703"/>
      <c r="V4899" s="1703"/>
      <c r="X4899" s="1703"/>
    </row>
    <row r="4900" spans="15:24" x14ac:dyDescent="0.55000000000000004">
      <c r="O4900" s="1703"/>
      <c r="V4900" s="1703"/>
      <c r="X4900" s="1703"/>
    </row>
    <row r="4901" spans="15:24" x14ac:dyDescent="0.55000000000000004">
      <c r="O4901" s="1703"/>
      <c r="V4901" s="1703"/>
      <c r="X4901" s="1703"/>
    </row>
    <row r="4902" spans="15:24" x14ac:dyDescent="0.55000000000000004">
      <c r="O4902" s="1703"/>
      <c r="V4902" s="1703"/>
      <c r="X4902" s="1703"/>
    </row>
    <row r="4903" spans="15:24" x14ac:dyDescent="0.55000000000000004">
      <c r="O4903" s="1703"/>
      <c r="V4903" s="1703"/>
      <c r="X4903" s="1703"/>
    </row>
    <row r="4904" spans="15:24" x14ac:dyDescent="0.55000000000000004">
      <c r="O4904" s="1703"/>
      <c r="V4904" s="1703"/>
      <c r="X4904" s="1703"/>
    </row>
    <row r="4905" spans="15:24" x14ac:dyDescent="0.55000000000000004">
      <c r="O4905" s="1703"/>
      <c r="V4905" s="1703"/>
      <c r="X4905" s="1703"/>
    </row>
    <row r="4906" spans="15:24" x14ac:dyDescent="0.55000000000000004">
      <c r="O4906" s="1703"/>
      <c r="V4906" s="1703"/>
      <c r="X4906" s="1703"/>
    </row>
    <row r="4907" spans="15:24" x14ac:dyDescent="0.55000000000000004">
      <c r="O4907" s="1703"/>
      <c r="V4907" s="1703"/>
      <c r="X4907" s="1703"/>
    </row>
    <row r="4908" spans="15:24" x14ac:dyDescent="0.55000000000000004">
      <c r="O4908" s="1703"/>
      <c r="V4908" s="1703"/>
      <c r="X4908" s="1703"/>
    </row>
    <row r="4909" spans="15:24" x14ac:dyDescent="0.55000000000000004">
      <c r="O4909" s="1703"/>
      <c r="V4909" s="1703"/>
      <c r="X4909" s="1703"/>
    </row>
    <row r="4910" spans="15:24" x14ac:dyDescent="0.55000000000000004">
      <c r="O4910" s="1703"/>
      <c r="V4910" s="1703"/>
      <c r="X4910" s="1703"/>
    </row>
    <row r="4911" spans="15:24" x14ac:dyDescent="0.55000000000000004">
      <c r="O4911" s="1703"/>
      <c r="V4911" s="1703"/>
      <c r="X4911" s="1703"/>
    </row>
    <row r="4912" spans="15:24" x14ac:dyDescent="0.55000000000000004">
      <c r="O4912" s="1703"/>
      <c r="V4912" s="1703"/>
      <c r="X4912" s="1703"/>
    </row>
    <row r="4913" spans="15:24" x14ac:dyDescent="0.55000000000000004">
      <c r="O4913" s="1703"/>
      <c r="V4913" s="1703"/>
      <c r="X4913" s="1703"/>
    </row>
    <row r="4914" spans="15:24" x14ac:dyDescent="0.55000000000000004">
      <c r="O4914" s="1703"/>
      <c r="V4914" s="1703"/>
      <c r="X4914" s="1703"/>
    </row>
    <row r="4915" spans="15:24" x14ac:dyDescent="0.55000000000000004">
      <c r="O4915" s="1703"/>
      <c r="V4915" s="1703"/>
      <c r="X4915" s="1703"/>
    </row>
    <row r="4916" spans="15:24" x14ac:dyDescent="0.55000000000000004">
      <c r="O4916" s="1703"/>
      <c r="V4916" s="1703"/>
      <c r="X4916" s="1703"/>
    </row>
    <row r="4917" spans="15:24" x14ac:dyDescent="0.55000000000000004">
      <c r="O4917" s="1703"/>
      <c r="V4917" s="1703"/>
      <c r="X4917" s="1703"/>
    </row>
    <row r="4918" spans="15:24" x14ac:dyDescent="0.55000000000000004">
      <c r="O4918" s="1703"/>
      <c r="V4918" s="1703"/>
      <c r="X4918" s="1703"/>
    </row>
    <row r="4919" spans="15:24" x14ac:dyDescent="0.55000000000000004">
      <c r="O4919" s="1703"/>
      <c r="V4919" s="1703"/>
      <c r="X4919" s="1703"/>
    </row>
    <row r="4920" spans="15:24" x14ac:dyDescent="0.55000000000000004">
      <c r="O4920" s="1703"/>
      <c r="V4920" s="1703"/>
      <c r="X4920" s="1703"/>
    </row>
    <row r="4921" spans="15:24" x14ac:dyDescent="0.55000000000000004">
      <c r="O4921" s="1703"/>
      <c r="V4921" s="1703"/>
      <c r="X4921" s="1703"/>
    </row>
    <row r="4922" spans="15:24" x14ac:dyDescent="0.55000000000000004">
      <c r="O4922" s="1703"/>
      <c r="V4922" s="1703"/>
      <c r="X4922" s="1703"/>
    </row>
    <row r="4923" spans="15:24" x14ac:dyDescent="0.55000000000000004">
      <c r="O4923" s="1703"/>
      <c r="V4923" s="1703"/>
      <c r="X4923" s="1703"/>
    </row>
    <row r="4924" spans="15:24" x14ac:dyDescent="0.55000000000000004">
      <c r="O4924" s="1703"/>
      <c r="V4924" s="1703"/>
      <c r="X4924" s="1703"/>
    </row>
    <row r="4925" spans="15:24" x14ac:dyDescent="0.55000000000000004">
      <c r="O4925" s="1703"/>
      <c r="V4925" s="1703"/>
      <c r="X4925" s="1703"/>
    </row>
    <row r="4926" spans="15:24" x14ac:dyDescent="0.55000000000000004">
      <c r="O4926" s="1703"/>
      <c r="V4926" s="1703"/>
      <c r="X4926" s="1703"/>
    </row>
    <row r="4927" spans="15:24" x14ac:dyDescent="0.55000000000000004">
      <c r="O4927" s="1703"/>
      <c r="V4927" s="1703"/>
      <c r="X4927" s="1703"/>
    </row>
    <row r="4928" spans="15:24" x14ac:dyDescent="0.55000000000000004">
      <c r="O4928" s="1703"/>
      <c r="V4928" s="1703"/>
      <c r="X4928" s="1703"/>
    </row>
    <row r="4929" spans="15:24" x14ac:dyDescent="0.55000000000000004">
      <c r="O4929" s="1703"/>
      <c r="V4929" s="1703"/>
      <c r="X4929" s="1703"/>
    </row>
    <row r="4930" spans="15:24" x14ac:dyDescent="0.55000000000000004">
      <c r="O4930" s="1703"/>
      <c r="V4930" s="1703"/>
      <c r="X4930" s="1703"/>
    </row>
    <row r="4931" spans="15:24" x14ac:dyDescent="0.55000000000000004">
      <c r="O4931" s="1703"/>
      <c r="V4931" s="1703"/>
      <c r="X4931" s="1703"/>
    </row>
    <row r="4932" spans="15:24" x14ac:dyDescent="0.55000000000000004">
      <c r="O4932" s="1703"/>
      <c r="V4932" s="1703"/>
      <c r="X4932" s="1703"/>
    </row>
    <row r="4933" spans="15:24" x14ac:dyDescent="0.55000000000000004">
      <c r="O4933" s="1703"/>
      <c r="V4933" s="1703"/>
      <c r="X4933" s="1703"/>
    </row>
    <row r="4934" spans="15:24" x14ac:dyDescent="0.55000000000000004">
      <c r="O4934" s="1703"/>
      <c r="V4934" s="1703"/>
      <c r="X4934" s="1703"/>
    </row>
    <row r="4935" spans="15:24" x14ac:dyDescent="0.55000000000000004">
      <c r="O4935" s="1703"/>
      <c r="V4935" s="1703"/>
      <c r="X4935" s="1703"/>
    </row>
    <row r="4936" spans="15:24" x14ac:dyDescent="0.55000000000000004">
      <c r="O4936" s="1703"/>
      <c r="V4936" s="1703"/>
      <c r="X4936" s="1703"/>
    </row>
    <row r="4937" spans="15:24" x14ac:dyDescent="0.55000000000000004">
      <c r="O4937" s="1703"/>
      <c r="V4937" s="1703"/>
      <c r="X4937" s="1703"/>
    </row>
    <row r="4938" spans="15:24" x14ac:dyDescent="0.55000000000000004">
      <c r="O4938" s="1703"/>
      <c r="V4938" s="1703"/>
      <c r="X4938" s="1703"/>
    </row>
    <row r="4939" spans="15:24" x14ac:dyDescent="0.55000000000000004">
      <c r="O4939" s="1703"/>
      <c r="V4939" s="1703"/>
      <c r="X4939" s="1703"/>
    </row>
    <row r="4940" spans="15:24" x14ac:dyDescent="0.55000000000000004">
      <c r="O4940" s="1703"/>
      <c r="V4940" s="1703"/>
      <c r="X4940" s="1703"/>
    </row>
    <row r="4941" spans="15:24" x14ac:dyDescent="0.55000000000000004">
      <c r="O4941" s="1703"/>
      <c r="V4941" s="1703"/>
      <c r="X4941" s="1703"/>
    </row>
    <row r="4942" spans="15:24" x14ac:dyDescent="0.55000000000000004">
      <c r="O4942" s="1703"/>
      <c r="V4942" s="1703"/>
      <c r="X4942" s="1703"/>
    </row>
    <row r="4943" spans="15:24" x14ac:dyDescent="0.55000000000000004">
      <c r="O4943" s="1703"/>
      <c r="V4943" s="1703"/>
      <c r="X4943" s="1703"/>
    </row>
    <row r="4944" spans="15:24" x14ac:dyDescent="0.55000000000000004">
      <c r="O4944" s="1703"/>
      <c r="V4944" s="1703"/>
      <c r="X4944" s="1703"/>
    </row>
    <row r="4945" spans="15:24" x14ac:dyDescent="0.55000000000000004">
      <c r="O4945" s="1703"/>
      <c r="V4945" s="1703"/>
      <c r="X4945" s="1703"/>
    </row>
    <row r="4946" spans="15:24" x14ac:dyDescent="0.55000000000000004">
      <c r="O4946" s="1703"/>
      <c r="V4946" s="1703"/>
      <c r="X4946" s="1703"/>
    </row>
    <row r="4947" spans="15:24" x14ac:dyDescent="0.55000000000000004">
      <c r="O4947" s="1703"/>
      <c r="V4947" s="1703"/>
      <c r="X4947" s="1703"/>
    </row>
    <row r="4948" spans="15:24" x14ac:dyDescent="0.55000000000000004">
      <c r="O4948" s="1703"/>
      <c r="V4948" s="1703"/>
      <c r="X4948" s="1703"/>
    </row>
    <row r="4949" spans="15:24" x14ac:dyDescent="0.55000000000000004">
      <c r="O4949" s="1703"/>
      <c r="V4949" s="1703"/>
      <c r="X4949" s="1703"/>
    </row>
    <row r="4950" spans="15:24" x14ac:dyDescent="0.55000000000000004">
      <c r="O4950" s="1703"/>
      <c r="V4950" s="1703"/>
      <c r="X4950" s="1703"/>
    </row>
    <row r="4951" spans="15:24" x14ac:dyDescent="0.55000000000000004">
      <c r="O4951" s="1703"/>
      <c r="V4951" s="1703"/>
      <c r="X4951" s="1703"/>
    </row>
    <row r="4952" spans="15:24" x14ac:dyDescent="0.55000000000000004">
      <c r="O4952" s="1703"/>
      <c r="V4952" s="1703"/>
      <c r="X4952" s="1703"/>
    </row>
    <row r="4953" spans="15:24" x14ac:dyDescent="0.55000000000000004">
      <c r="O4953" s="1703"/>
      <c r="V4953" s="1703"/>
      <c r="X4953" s="1703"/>
    </row>
    <row r="4954" spans="15:24" x14ac:dyDescent="0.55000000000000004">
      <c r="O4954" s="1703"/>
      <c r="V4954" s="1703"/>
      <c r="X4954" s="1703"/>
    </row>
    <row r="4955" spans="15:24" x14ac:dyDescent="0.55000000000000004">
      <c r="O4955" s="1703"/>
      <c r="V4955" s="1703"/>
      <c r="X4955" s="1703"/>
    </row>
    <row r="4956" spans="15:24" x14ac:dyDescent="0.55000000000000004">
      <c r="O4956" s="1703"/>
      <c r="V4956" s="1703"/>
      <c r="X4956" s="1703"/>
    </row>
    <row r="4957" spans="15:24" x14ac:dyDescent="0.55000000000000004">
      <c r="O4957" s="1703"/>
      <c r="V4957" s="1703"/>
      <c r="X4957" s="1703"/>
    </row>
    <row r="4958" spans="15:24" x14ac:dyDescent="0.55000000000000004">
      <c r="O4958" s="1703"/>
      <c r="V4958" s="1703"/>
      <c r="X4958" s="1703"/>
    </row>
    <row r="4959" spans="15:24" x14ac:dyDescent="0.55000000000000004">
      <c r="O4959" s="1703"/>
      <c r="V4959" s="1703"/>
      <c r="X4959" s="1703"/>
    </row>
    <row r="4960" spans="15:24" x14ac:dyDescent="0.55000000000000004">
      <c r="O4960" s="1703"/>
      <c r="V4960" s="1703"/>
      <c r="X4960" s="1703"/>
    </row>
    <row r="4961" spans="15:24" x14ac:dyDescent="0.55000000000000004">
      <c r="O4961" s="1703"/>
      <c r="V4961" s="1703"/>
      <c r="X4961" s="1703"/>
    </row>
    <row r="4962" spans="15:24" x14ac:dyDescent="0.55000000000000004">
      <c r="O4962" s="1703"/>
      <c r="V4962" s="1703"/>
      <c r="X4962" s="1703"/>
    </row>
    <row r="4963" spans="15:24" x14ac:dyDescent="0.55000000000000004">
      <c r="O4963" s="1703"/>
      <c r="V4963" s="1703"/>
      <c r="X4963" s="1703"/>
    </row>
    <row r="4964" spans="15:24" x14ac:dyDescent="0.55000000000000004">
      <c r="O4964" s="1703"/>
      <c r="V4964" s="1703"/>
      <c r="X4964" s="1703"/>
    </row>
    <row r="4965" spans="15:24" x14ac:dyDescent="0.55000000000000004">
      <c r="O4965" s="1703"/>
      <c r="V4965" s="1703"/>
      <c r="X4965" s="1703"/>
    </row>
    <row r="4966" spans="15:24" x14ac:dyDescent="0.55000000000000004">
      <c r="O4966" s="1703"/>
      <c r="V4966" s="1703"/>
      <c r="X4966" s="1703"/>
    </row>
    <row r="4967" spans="15:24" x14ac:dyDescent="0.55000000000000004">
      <c r="O4967" s="1703"/>
      <c r="V4967" s="1703"/>
      <c r="X4967" s="1703"/>
    </row>
    <row r="4968" spans="15:24" x14ac:dyDescent="0.55000000000000004">
      <c r="O4968" s="1703"/>
      <c r="V4968" s="1703"/>
      <c r="X4968" s="1703"/>
    </row>
    <row r="4969" spans="15:24" x14ac:dyDescent="0.55000000000000004">
      <c r="O4969" s="1703"/>
      <c r="V4969" s="1703"/>
      <c r="X4969" s="1703"/>
    </row>
    <row r="4970" spans="15:24" x14ac:dyDescent="0.55000000000000004">
      <c r="O4970" s="1703"/>
      <c r="V4970" s="1703"/>
      <c r="X4970" s="1703"/>
    </row>
    <row r="4971" spans="15:24" x14ac:dyDescent="0.55000000000000004">
      <c r="O4971" s="1703"/>
      <c r="V4971" s="1703"/>
      <c r="X4971" s="1703"/>
    </row>
    <row r="4972" spans="15:24" x14ac:dyDescent="0.55000000000000004">
      <c r="O4972" s="1703"/>
      <c r="V4972" s="1703"/>
      <c r="X4972" s="1703"/>
    </row>
    <row r="4973" spans="15:24" x14ac:dyDescent="0.55000000000000004">
      <c r="O4973" s="1703"/>
      <c r="V4973" s="1703"/>
      <c r="X4973" s="1703"/>
    </row>
    <row r="4974" spans="15:24" x14ac:dyDescent="0.55000000000000004">
      <c r="O4974" s="1703"/>
      <c r="V4974" s="1703"/>
      <c r="X4974" s="1703"/>
    </row>
    <row r="4975" spans="15:24" x14ac:dyDescent="0.55000000000000004">
      <c r="O4975" s="1703"/>
      <c r="V4975" s="1703"/>
      <c r="X4975" s="1703"/>
    </row>
    <row r="4976" spans="15:24" x14ac:dyDescent="0.55000000000000004">
      <c r="O4976" s="1703"/>
      <c r="V4976" s="1703"/>
      <c r="X4976" s="1703"/>
    </row>
    <row r="4977" spans="15:24" x14ac:dyDescent="0.55000000000000004">
      <c r="O4977" s="1703"/>
      <c r="V4977" s="1703"/>
      <c r="X4977" s="1703"/>
    </row>
    <row r="4978" spans="15:24" x14ac:dyDescent="0.55000000000000004">
      <c r="O4978" s="1703"/>
      <c r="V4978" s="1703"/>
      <c r="X4978" s="1703"/>
    </row>
    <row r="4979" spans="15:24" x14ac:dyDescent="0.55000000000000004">
      <c r="O4979" s="1703"/>
      <c r="V4979" s="1703"/>
      <c r="X4979" s="1703"/>
    </row>
    <row r="4980" spans="15:24" x14ac:dyDescent="0.55000000000000004">
      <c r="O4980" s="1703"/>
      <c r="V4980" s="1703"/>
      <c r="X4980" s="1703"/>
    </row>
    <row r="4981" spans="15:24" x14ac:dyDescent="0.55000000000000004">
      <c r="O4981" s="1703"/>
      <c r="V4981" s="1703"/>
      <c r="X4981" s="1703"/>
    </row>
    <row r="4982" spans="15:24" x14ac:dyDescent="0.55000000000000004">
      <c r="O4982" s="1703"/>
      <c r="V4982" s="1703"/>
      <c r="X4982" s="1703"/>
    </row>
    <row r="4983" spans="15:24" x14ac:dyDescent="0.55000000000000004">
      <c r="O4983" s="1703"/>
      <c r="V4983" s="1703"/>
      <c r="X4983" s="1703"/>
    </row>
    <row r="4984" spans="15:24" x14ac:dyDescent="0.55000000000000004">
      <c r="O4984" s="1703"/>
      <c r="V4984" s="1703"/>
      <c r="X4984" s="1703"/>
    </row>
    <row r="4985" spans="15:24" x14ac:dyDescent="0.55000000000000004">
      <c r="O4985" s="1703"/>
      <c r="V4985" s="1703"/>
      <c r="X4985" s="1703"/>
    </row>
    <row r="4986" spans="15:24" x14ac:dyDescent="0.55000000000000004">
      <c r="O4986" s="1703"/>
      <c r="V4986" s="1703"/>
      <c r="X4986" s="1703"/>
    </row>
    <row r="4987" spans="15:24" x14ac:dyDescent="0.55000000000000004">
      <c r="O4987" s="1703"/>
      <c r="V4987" s="1703"/>
      <c r="X4987" s="1703"/>
    </row>
    <row r="4988" spans="15:24" x14ac:dyDescent="0.55000000000000004">
      <c r="O4988" s="1703"/>
      <c r="V4988" s="1703"/>
      <c r="X4988" s="1703"/>
    </row>
    <row r="4989" spans="15:24" x14ac:dyDescent="0.55000000000000004">
      <c r="O4989" s="1703"/>
      <c r="V4989" s="1703"/>
      <c r="X4989" s="1703"/>
    </row>
    <row r="4990" spans="15:24" x14ac:dyDescent="0.55000000000000004">
      <c r="O4990" s="1703"/>
      <c r="V4990" s="1703"/>
      <c r="X4990" s="1703"/>
    </row>
    <row r="4991" spans="15:24" x14ac:dyDescent="0.55000000000000004">
      <c r="O4991" s="1703"/>
      <c r="V4991" s="1703"/>
      <c r="X4991" s="1703"/>
    </row>
    <row r="4992" spans="15:24" x14ac:dyDescent="0.55000000000000004">
      <c r="O4992" s="1703"/>
      <c r="V4992" s="1703"/>
      <c r="X4992" s="1703"/>
    </row>
    <row r="4993" spans="15:24" x14ac:dyDescent="0.55000000000000004">
      <c r="O4993" s="1703"/>
      <c r="V4993" s="1703"/>
      <c r="X4993" s="1703"/>
    </row>
    <row r="4994" spans="15:24" x14ac:dyDescent="0.55000000000000004">
      <c r="O4994" s="1703"/>
      <c r="V4994" s="1703"/>
      <c r="X4994" s="1703"/>
    </row>
    <row r="4995" spans="15:24" x14ac:dyDescent="0.55000000000000004">
      <c r="O4995" s="1703"/>
      <c r="V4995" s="1703"/>
      <c r="X4995" s="1703"/>
    </row>
    <row r="4996" spans="15:24" x14ac:dyDescent="0.55000000000000004">
      <c r="O4996" s="1703"/>
      <c r="V4996" s="1703"/>
      <c r="X4996" s="1703"/>
    </row>
    <row r="4997" spans="15:24" x14ac:dyDescent="0.55000000000000004">
      <c r="O4997" s="1703"/>
      <c r="V4997" s="1703"/>
      <c r="X4997" s="1703"/>
    </row>
    <row r="4998" spans="15:24" x14ac:dyDescent="0.55000000000000004">
      <c r="O4998" s="1703"/>
      <c r="V4998" s="1703"/>
      <c r="X4998" s="1703"/>
    </row>
    <row r="4999" spans="15:24" x14ac:dyDescent="0.55000000000000004">
      <c r="O4999" s="1703"/>
      <c r="V4999" s="1703"/>
      <c r="X4999" s="1703"/>
    </row>
    <row r="5000" spans="15:24" x14ac:dyDescent="0.55000000000000004">
      <c r="O5000" s="1703"/>
      <c r="V5000" s="1703"/>
      <c r="X5000" s="1703"/>
    </row>
    <row r="5001" spans="15:24" x14ac:dyDescent="0.55000000000000004">
      <c r="O5001" s="1703"/>
      <c r="V5001" s="1703"/>
      <c r="X5001" s="1703"/>
    </row>
    <row r="5002" spans="15:24" x14ac:dyDescent="0.55000000000000004">
      <c r="O5002" s="1703"/>
      <c r="V5002" s="1703"/>
      <c r="X5002" s="1703"/>
    </row>
    <row r="5003" spans="15:24" x14ac:dyDescent="0.55000000000000004">
      <c r="O5003" s="1703"/>
      <c r="V5003" s="1703"/>
      <c r="X5003" s="1703"/>
    </row>
    <row r="5004" spans="15:24" x14ac:dyDescent="0.55000000000000004">
      <c r="O5004" s="1703"/>
      <c r="V5004" s="1703"/>
      <c r="X5004" s="1703"/>
    </row>
    <row r="5005" spans="15:24" x14ac:dyDescent="0.55000000000000004">
      <c r="O5005" s="1703"/>
      <c r="V5005" s="1703"/>
      <c r="X5005" s="1703"/>
    </row>
    <row r="5006" spans="15:24" x14ac:dyDescent="0.55000000000000004">
      <c r="O5006" s="1703"/>
      <c r="V5006" s="1703"/>
      <c r="X5006" s="1703"/>
    </row>
    <row r="5007" spans="15:24" x14ac:dyDescent="0.55000000000000004">
      <c r="O5007" s="1703"/>
      <c r="V5007" s="1703"/>
      <c r="X5007" s="1703"/>
    </row>
    <row r="5008" spans="15:24" x14ac:dyDescent="0.55000000000000004">
      <c r="O5008" s="1703"/>
      <c r="V5008" s="1703"/>
      <c r="X5008" s="1703"/>
    </row>
    <row r="5009" spans="15:24" x14ac:dyDescent="0.55000000000000004">
      <c r="O5009" s="1703"/>
      <c r="V5009" s="1703"/>
      <c r="X5009" s="1703"/>
    </row>
    <row r="5010" spans="15:24" x14ac:dyDescent="0.55000000000000004">
      <c r="O5010" s="1703"/>
      <c r="V5010" s="1703"/>
      <c r="X5010" s="1703"/>
    </row>
    <row r="5011" spans="15:24" x14ac:dyDescent="0.55000000000000004">
      <c r="O5011" s="1703"/>
      <c r="V5011" s="1703"/>
      <c r="X5011" s="1703"/>
    </row>
    <row r="5012" spans="15:24" x14ac:dyDescent="0.55000000000000004">
      <c r="O5012" s="1703"/>
      <c r="V5012" s="1703"/>
      <c r="X5012" s="1703"/>
    </row>
    <row r="5013" spans="15:24" x14ac:dyDescent="0.55000000000000004">
      <c r="O5013" s="1703"/>
      <c r="V5013" s="1703"/>
      <c r="X5013" s="1703"/>
    </row>
    <row r="5014" spans="15:24" x14ac:dyDescent="0.55000000000000004">
      <c r="O5014" s="1703"/>
      <c r="V5014" s="1703"/>
      <c r="X5014" s="1703"/>
    </row>
    <row r="5015" spans="15:24" x14ac:dyDescent="0.55000000000000004">
      <c r="O5015" s="1703"/>
      <c r="V5015" s="1703"/>
      <c r="X5015" s="1703"/>
    </row>
    <row r="5016" spans="15:24" x14ac:dyDescent="0.55000000000000004">
      <c r="O5016" s="1703"/>
      <c r="V5016" s="1703"/>
      <c r="X5016" s="1703"/>
    </row>
    <row r="5017" spans="15:24" x14ac:dyDescent="0.55000000000000004">
      <c r="O5017" s="1703"/>
      <c r="V5017" s="1703"/>
      <c r="X5017" s="1703"/>
    </row>
    <row r="5018" spans="15:24" x14ac:dyDescent="0.55000000000000004">
      <c r="O5018" s="1703"/>
      <c r="V5018" s="1703"/>
      <c r="X5018" s="1703"/>
    </row>
    <row r="5019" spans="15:24" x14ac:dyDescent="0.55000000000000004">
      <c r="O5019" s="1703"/>
      <c r="V5019" s="1703"/>
      <c r="X5019" s="1703"/>
    </row>
    <row r="5020" spans="15:24" x14ac:dyDescent="0.55000000000000004">
      <c r="O5020" s="1703"/>
      <c r="V5020" s="1703"/>
      <c r="X5020" s="1703"/>
    </row>
    <row r="5021" spans="15:24" x14ac:dyDescent="0.55000000000000004">
      <c r="O5021" s="1703"/>
      <c r="V5021" s="1703"/>
      <c r="X5021" s="1703"/>
    </row>
    <row r="5022" spans="15:24" x14ac:dyDescent="0.55000000000000004">
      <c r="O5022" s="1703"/>
      <c r="V5022" s="1703"/>
      <c r="X5022" s="1703"/>
    </row>
    <row r="5023" spans="15:24" x14ac:dyDescent="0.55000000000000004">
      <c r="O5023" s="1703"/>
      <c r="V5023" s="1703"/>
      <c r="X5023" s="1703"/>
    </row>
    <row r="5024" spans="15:24" x14ac:dyDescent="0.55000000000000004">
      <c r="O5024" s="1703"/>
      <c r="V5024" s="1703"/>
      <c r="X5024" s="1703"/>
    </row>
    <row r="5025" spans="15:24" x14ac:dyDescent="0.55000000000000004">
      <c r="O5025" s="1703"/>
      <c r="V5025" s="1703"/>
      <c r="X5025" s="1703"/>
    </row>
    <row r="5026" spans="15:24" x14ac:dyDescent="0.55000000000000004">
      <c r="O5026" s="1703"/>
      <c r="V5026" s="1703"/>
      <c r="X5026" s="1703"/>
    </row>
    <row r="5027" spans="15:24" x14ac:dyDescent="0.55000000000000004">
      <c r="O5027" s="1703"/>
      <c r="V5027" s="1703"/>
      <c r="X5027" s="1703"/>
    </row>
    <row r="5028" spans="15:24" x14ac:dyDescent="0.55000000000000004">
      <c r="O5028" s="1703"/>
      <c r="V5028" s="1703"/>
      <c r="X5028" s="1703"/>
    </row>
    <row r="5029" spans="15:24" x14ac:dyDescent="0.55000000000000004">
      <c r="O5029" s="1703"/>
      <c r="V5029" s="1703"/>
      <c r="X5029" s="1703"/>
    </row>
    <row r="5030" spans="15:24" x14ac:dyDescent="0.55000000000000004">
      <c r="O5030" s="1703"/>
      <c r="V5030" s="1703"/>
      <c r="X5030" s="1703"/>
    </row>
    <row r="5031" spans="15:24" x14ac:dyDescent="0.55000000000000004">
      <c r="O5031" s="1703"/>
      <c r="V5031" s="1703"/>
      <c r="X5031" s="1703"/>
    </row>
    <row r="5032" spans="15:24" x14ac:dyDescent="0.55000000000000004">
      <c r="O5032" s="1703"/>
      <c r="V5032" s="1703"/>
      <c r="X5032" s="1703"/>
    </row>
    <row r="5033" spans="15:24" x14ac:dyDescent="0.55000000000000004">
      <c r="O5033" s="1703"/>
      <c r="V5033" s="1703"/>
      <c r="X5033" s="1703"/>
    </row>
    <row r="5034" spans="15:24" x14ac:dyDescent="0.55000000000000004">
      <c r="O5034" s="1703"/>
      <c r="V5034" s="1703"/>
      <c r="X5034" s="1703"/>
    </row>
    <row r="5035" spans="15:24" x14ac:dyDescent="0.55000000000000004">
      <c r="O5035" s="1703"/>
      <c r="V5035" s="1703"/>
      <c r="X5035" s="1703"/>
    </row>
    <row r="5036" spans="15:24" x14ac:dyDescent="0.55000000000000004">
      <c r="O5036" s="1703"/>
      <c r="V5036" s="1703"/>
      <c r="X5036" s="1703"/>
    </row>
    <row r="5037" spans="15:24" x14ac:dyDescent="0.55000000000000004">
      <c r="O5037" s="1703"/>
      <c r="V5037" s="1703"/>
      <c r="X5037" s="1703"/>
    </row>
    <row r="5038" spans="15:24" x14ac:dyDescent="0.55000000000000004">
      <c r="O5038" s="1703"/>
      <c r="V5038" s="1703"/>
      <c r="X5038" s="1703"/>
    </row>
    <row r="5039" spans="15:24" x14ac:dyDescent="0.55000000000000004">
      <c r="O5039" s="1703"/>
      <c r="V5039" s="1703"/>
      <c r="X5039" s="1703"/>
    </row>
    <row r="5040" spans="15:24" x14ac:dyDescent="0.55000000000000004">
      <c r="O5040" s="1703"/>
      <c r="V5040" s="1703"/>
      <c r="X5040" s="1703"/>
    </row>
    <row r="5041" spans="15:24" x14ac:dyDescent="0.55000000000000004">
      <c r="O5041" s="1703"/>
      <c r="V5041" s="1703"/>
      <c r="X5041" s="1703"/>
    </row>
    <row r="5042" spans="15:24" x14ac:dyDescent="0.55000000000000004">
      <c r="O5042" s="1703"/>
      <c r="V5042" s="1703"/>
      <c r="X5042" s="1703"/>
    </row>
    <row r="5043" spans="15:24" x14ac:dyDescent="0.55000000000000004">
      <c r="O5043" s="1703"/>
      <c r="V5043" s="1703"/>
      <c r="X5043" s="1703"/>
    </row>
    <row r="5044" spans="15:24" x14ac:dyDescent="0.55000000000000004">
      <c r="O5044" s="1703"/>
      <c r="V5044" s="1703"/>
      <c r="X5044" s="1703"/>
    </row>
    <row r="5045" spans="15:24" x14ac:dyDescent="0.55000000000000004">
      <c r="O5045" s="1703"/>
      <c r="V5045" s="1703"/>
      <c r="X5045" s="1703"/>
    </row>
    <row r="5046" spans="15:24" x14ac:dyDescent="0.55000000000000004">
      <c r="O5046" s="1703"/>
      <c r="V5046" s="1703"/>
      <c r="X5046" s="1703"/>
    </row>
    <row r="5047" spans="15:24" x14ac:dyDescent="0.55000000000000004">
      <c r="O5047" s="1703"/>
      <c r="V5047" s="1703"/>
      <c r="X5047" s="1703"/>
    </row>
    <row r="5048" spans="15:24" x14ac:dyDescent="0.55000000000000004">
      <c r="O5048" s="1703"/>
      <c r="V5048" s="1703"/>
      <c r="X5048" s="1703"/>
    </row>
    <row r="5049" spans="15:24" x14ac:dyDescent="0.55000000000000004">
      <c r="O5049" s="1703"/>
      <c r="V5049" s="1703"/>
      <c r="X5049" s="1703"/>
    </row>
    <row r="5050" spans="15:24" x14ac:dyDescent="0.55000000000000004">
      <c r="O5050" s="1703"/>
      <c r="V5050" s="1703"/>
      <c r="X5050" s="1703"/>
    </row>
    <row r="5051" spans="15:24" x14ac:dyDescent="0.55000000000000004">
      <c r="O5051" s="1703"/>
      <c r="V5051" s="1703"/>
      <c r="X5051" s="1703"/>
    </row>
    <row r="5052" spans="15:24" x14ac:dyDescent="0.55000000000000004">
      <c r="O5052" s="1703"/>
      <c r="V5052" s="1703"/>
      <c r="X5052" s="1703"/>
    </row>
    <row r="5053" spans="15:24" x14ac:dyDescent="0.55000000000000004">
      <c r="O5053" s="1703"/>
      <c r="V5053" s="1703"/>
      <c r="X5053" s="1703"/>
    </row>
    <row r="5054" spans="15:24" x14ac:dyDescent="0.55000000000000004">
      <c r="O5054" s="1703"/>
      <c r="V5054" s="1703"/>
      <c r="X5054" s="1703"/>
    </row>
    <row r="5055" spans="15:24" x14ac:dyDescent="0.55000000000000004">
      <c r="O5055" s="1703"/>
      <c r="V5055" s="1703"/>
      <c r="X5055" s="1703"/>
    </row>
    <row r="5056" spans="15:24" x14ac:dyDescent="0.55000000000000004">
      <c r="O5056" s="1703"/>
      <c r="V5056" s="1703"/>
      <c r="X5056" s="1703"/>
    </row>
    <row r="5057" spans="15:24" x14ac:dyDescent="0.55000000000000004">
      <c r="O5057" s="1703"/>
      <c r="V5057" s="1703"/>
      <c r="X5057" s="1703"/>
    </row>
    <row r="5058" spans="15:24" x14ac:dyDescent="0.55000000000000004">
      <c r="O5058" s="1703"/>
      <c r="V5058" s="1703"/>
      <c r="X5058" s="1703"/>
    </row>
    <row r="5059" spans="15:24" x14ac:dyDescent="0.55000000000000004">
      <c r="O5059" s="1703"/>
      <c r="V5059" s="1703"/>
      <c r="X5059" s="1703"/>
    </row>
    <row r="5060" spans="15:24" x14ac:dyDescent="0.55000000000000004">
      <c r="O5060" s="1703"/>
      <c r="V5060" s="1703"/>
      <c r="X5060" s="1703"/>
    </row>
    <row r="5061" spans="15:24" x14ac:dyDescent="0.55000000000000004">
      <c r="O5061" s="1703"/>
      <c r="V5061" s="1703"/>
      <c r="X5061" s="1703"/>
    </row>
    <row r="5062" spans="15:24" x14ac:dyDescent="0.55000000000000004">
      <c r="O5062" s="1703"/>
      <c r="V5062" s="1703"/>
      <c r="X5062" s="1703"/>
    </row>
    <row r="5063" spans="15:24" x14ac:dyDescent="0.55000000000000004">
      <c r="O5063" s="1703"/>
      <c r="V5063" s="1703"/>
      <c r="X5063" s="1703"/>
    </row>
    <row r="5064" spans="15:24" x14ac:dyDescent="0.55000000000000004">
      <c r="O5064" s="1703"/>
      <c r="V5064" s="1703"/>
      <c r="X5064" s="1703"/>
    </row>
    <row r="5065" spans="15:24" x14ac:dyDescent="0.55000000000000004">
      <c r="O5065" s="1703"/>
      <c r="V5065" s="1703"/>
      <c r="X5065" s="1703"/>
    </row>
    <row r="5066" spans="15:24" x14ac:dyDescent="0.55000000000000004">
      <c r="O5066" s="1703"/>
      <c r="V5066" s="1703"/>
      <c r="X5066" s="1703"/>
    </row>
    <row r="5067" spans="15:24" x14ac:dyDescent="0.55000000000000004">
      <c r="O5067" s="1703"/>
      <c r="V5067" s="1703"/>
      <c r="X5067" s="1703"/>
    </row>
    <row r="5068" spans="15:24" x14ac:dyDescent="0.55000000000000004">
      <c r="O5068" s="1703"/>
      <c r="V5068" s="1703"/>
      <c r="X5068" s="1703"/>
    </row>
    <row r="5069" spans="15:24" x14ac:dyDescent="0.55000000000000004">
      <c r="O5069" s="1703"/>
      <c r="V5069" s="1703"/>
      <c r="X5069" s="1703"/>
    </row>
    <row r="5070" spans="15:24" x14ac:dyDescent="0.55000000000000004">
      <c r="O5070" s="1703"/>
      <c r="V5070" s="1703"/>
      <c r="X5070" s="1703"/>
    </row>
    <row r="5071" spans="15:24" x14ac:dyDescent="0.55000000000000004">
      <c r="O5071" s="1703"/>
      <c r="V5071" s="1703"/>
      <c r="X5071" s="1703"/>
    </row>
    <row r="5072" spans="15:24" x14ac:dyDescent="0.55000000000000004">
      <c r="O5072" s="1703"/>
      <c r="V5072" s="1703"/>
      <c r="X5072" s="1703"/>
    </row>
    <row r="5073" spans="15:24" x14ac:dyDescent="0.55000000000000004">
      <c r="O5073" s="1703"/>
      <c r="V5073" s="1703"/>
      <c r="X5073" s="1703"/>
    </row>
    <row r="5074" spans="15:24" x14ac:dyDescent="0.55000000000000004">
      <c r="O5074" s="1703"/>
      <c r="V5074" s="1703"/>
      <c r="X5074" s="1703"/>
    </row>
    <row r="5075" spans="15:24" x14ac:dyDescent="0.55000000000000004">
      <c r="O5075" s="1703"/>
      <c r="V5075" s="1703"/>
      <c r="X5075" s="1703"/>
    </row>
    <row r="5076" spans="15:24" x14ac:dyDescent="0.55000000000000004">
      <c r="O5076" s="1703"/>
      <c r="V5076" s="1703"/>
      <c r="X5076" s="1703"/>
    </row>
    <row r="5077" spans="15:24" x14ac:dyDescent="0.55000000000000004">
      <c r="O5077" s="1703"/>
      <c r="V5077" s="1703"/>
      <c r="X5077" s="1703"/>
    </row>
    <row r="5078" spans="15:24" x14ac:dyDescent="0.55000000000000004">
      <c r="O5078" s="1703"/>
      <c r="V5078" s="1703"/>
      <c r="X5078" s="1703"/>
    </row>
    <row r="5079" spans="15:24" x14ac:dyDescent="0.55000000000000004">
      <c r="O5079" s="1703"/>
      <c r="V5079" s="1703"/>
      <c r="X5079" s="1703"/>
    </row>
    <row r="5080" spans="15:24" x14ac:dyDescent="0.55000000000000004">
      <c r="O5080" s="1703"/>
      <c r="V5080" s="1703"/>
      <c r="X5080" s="1703"/>
    </row>
    <row r="5081" spans="15:24" x14ac:dyDescent="0.55000000000000004">
      <c r="O5081" s="1703"/>
      <c r="V5081" s="1703"/>
      <c r="X5081" s="1703"/>
    </row>
    <row r="5082" spans="15:24" x14ac:dyDescent="0.55000000000000004">
      <c r="O5082" s="1703"/>
      <c r="V5082" s="1703"/>
      <c r="X5082" s="1703"/>
    </row>
    <row r="5083" spans="15:24" x14ac:dyDescent="0.55000000000000004">
      <c r="O5083" s="1703"/>
      <c r="V5083" s="1703"/>
      <c r="X5083" s="1703"/>
    </row>
    <row r="5084" spans="15:24" x14ac:dyDescent="0.55000000000000004">
      <c r="O5084" s="1703"/>
      <c r="V5084" s="1703"/>
      <c r="X5084" s="1703"/>
    </row>
    <row r="5085" spans="15:24" x14ac:dyDescent="0.55000000000000004">
      <c r="O5085" s="1703"/>
      <c r="V5085" s="1703"/>
      <c r="X5085" s="1703"/>
    </row>
    <row r="5086" spans="15:24" x14ac:dyDescent="0.55000000000000004">
      <c r="O5086" s="1703"/>
      <c r="V5086" s="1703"/>
      <c r="X5086" s="1703"/>
    </row>
    <row r="5087" spans="15:24" x14ac:dyDescent="0.55000000000000004">
      <c r="O5087" s="1703"/>
      <c r="V5087" s="1703"/>
      <c r="X5087" s="1703"/>
    </row>
    <row r="5088" spans="15:24" x14ac:dyDescent="0.55000000000000004">
      <c r="O5088" s="1703"/>
      <c r="V5088" s="1703"/>
      <c r="X5088" s="1703"/>
    </row>
    <row r="5089" spans="15:24" x14ac:dyDescent="0.55000000000000004">
      <c r="O5089" s="1703"/>
      <c r="V5089" s="1703"/>
      <c r="X5089" s="1703"/>
    </row>
    <row r="5090" spans="15:24" x14ac:dyDescent="0.55000000000000004">
      <c r="O5090" s="1703"/>
      <c r="V5090" s="1703"/>
      <c r="X5090" s="1703"/>
    </row>
    <row r="5091" spans="15:24" x14ac:dyDescent="0.55000000000000004">
      <c r="O5091" s="1703"/>
      <c r="V5091" s="1703"/>
      <c r="X5091" s="1703"/>
    </row>
    <row r="5092" spans="15:24" x14ac:dyDescent="0.55000000000000004">
      <c r="O5092" s="1703"/>
      <c r="V5092" s="1703"/>
      <c r="X5092" s="1703"/>
    </row>
    <row r="5093" spans="15:24" x14ac:dyDescent="0.55000000000000004">
      <c r="O5093" s="1703"/>
      <c r="V5093" s="1703"/>
      <c r="X5093" s="1703"/>
    </row>
    <row r="5094" spans="15:24" x14ac:dyDescent="0.55000000000000004">
      <c r="O5094" s="1703"/>
      <c r="V5094" s="1703"/>
      <c r="X5094" s="1703"/>
    </row>
    <row r="5095" spans="15:24" x14ac:dyDescent="0.55000000000000004">
      <c r="O5095" s="1703"/>
      <c r="V5095" s="1703"/>
      <c r="X5095" s="1703"/>
    </row>
    <row r="5096" spans="15:24" x14ac:dyDescent="0.55000000000000004">
      <c r="O5096" s="1703"/>
      <c r="V5096" s="1703"/>
      <c r="X5096" s="1703"/>
    </row>
    <row r="5097" spans="15:24" x14ac:dyDescent="0.55000000000000004">
      <c r="O5097" s="1703"/>
      <c r="V5097" s="1703"/>
      <c r="X5097" s="1703"/>
    </row>
    <row r="5098" spans="15:24" x14ac:dyDescent="0.55000000000000004">
      <c r="O5098" s="1703"/>
      <c r="V5098" s="1703"/>
      <c r="X5098" s="1703"/>
    </row>
    <row r="5099" spans="15:24" x14ac:dyDescent="0.55000000000000004">
      <c r="O5099" s="1703"/>
      <c r="V5099" s="1703"/>
      <c r="X5099" s="1703"/>
    </row>
    <row r="5100" spans="15:24" x14ac:dyDescent="0.55000000000000004">
      <c r="O5100" s="1703"/>
      <c r="V5100" s="1703"/>
      <c r="X5100" s="1703"/>
    </row>
    <row r="5101" spans="15:24" x14ac:dyDescent="0.55000000000000004">
      <c r="O5101" s="1703"/>
      <c r="V5101" s="1703"/>
      <c r="X5101" s="1703"/>
    </row>
    <row r="5102" spans="15:24" x14ac:dyDescent="0.55000000000000004">
      <c r="O5102" s="1703"/>
      <c r="V5102" s="1703"/>
      <c r="X5102" s="1703"/>
    </row>
    <row r="5103" spans="15:24" x14ac:dyDescent="0.55000000000000004">
      <c r="O5103" s="1703"/>
      <c r="V5103" s="1703"/>
      <c r="X5103" s="1703"/>
    </row>
    <row r="5104" spans="15:24" x14ac:dyDescent="0.55000000000000004">
      <c r="O5104" s="1703"/>
      <c r="V5104" s="1703"/>
      <c r="X5104" s="1703"/>
    </row>
    <row r="5105" spans="15:24" x14ac:dyDescent="0.55000000000000004">
      <c r="O5105" s="1703"/>
      <c r="V5105" s="1703"/>
      <c r="X5105" s="1703"/>
    </row>
    <row r="5106" spans="15:24" x14ac:dyDescent="0.55000000000000004">
      <c r="O5106" s="1703"/>
      <c r="V5106" s="1703"/>
      <c r="X5106" s="1703"/>
    </row>
    <row r="5107" spans="15:24" x14ac:dyDescent="0.55000000000000004">
      <c r="O5107" s="1703"/>
      <c r="V5107" s="1703"/>
      <c r="X5107" s="1703"/>
    </row>
    <row r="5108" spans="15:24" x14ac:dyDescent="0.55000000000000004">
      <c r="O5108" s="1703"/>
      <c r="V5108" s="1703"/>
      <c r="X5108" s="1703"/>
    </row>
    <row r="5109" spans="15:24" x14ac:dyDescent="0.55000000000000004">
      <c r="O5109" s="1703"/>
      <c r="V5109" s="1703"/>
      <c r="X5109" s="1703"/>
    </row>
    <row r="5110" spans="15:24" x14ac:dyDescent="0.55000000000000004">
      <c r="O5110" s="1703"/>
      <c r="V5110" s="1703"/>
      <c r="X5110" s="1703"/>
    </row>
    <row r="5111" spans="15:24" x14ac:dyDescent="0.55000000000000004">
      <c r="O5111" s="1703"/>
      <c r="V5111" s="1703"/>
      <c r="X5111" s="1703"/>
    </row>
    <row r="5112" spans="15:24" x14ac:dyDescent="0.55000000000000004">
      <c r="O5112" s="1703"/>
      <c r="V5112" s="1703"/>
      <c r="X5112" s="1703"/>
    </row>
    <row r="5113" spans="15:24" x14ac:dyDescent="0.55000000000000004">
      <c r="O5113" s="1703"/>
      <c r="V5113" s="1703"/>
      <c r="X5113" s="1703"/>
    </row>
    <row r="5114" spans="15:24" x14ac:dyDescent="0.55000000000000004">
      <c r="O5114" s="1703"/>
      <c r="V5114" s="1703"/>
      <c r="X5114" s="1703"/>
    </row>
    <row r="5115" spans="15:24" x14ac:dyDescent="0.55000000000000004">
      <c r="O5115" s="1703"/>
      <c r="V5115" s="1703"/>
      <c r="X5115" s="1703"/>
    </row>
    <row r="5116" spans="15:24" x14ac:dyDescent="0.55000000000000004">
      <c r="O5116" s="1703"/>
      <c r="V5116" s="1703"/>
      <c r="X5116" s="1703"/>
    </row>
    <row r="5117" spans="15:24" x14ac:dyDescent="0.55000000000000004">
      <c r="O5117" s="1703"/>
      <c r="V5117" s="1703"/>
      <c r="X5117" s="1703"/>
    </row>
    <row r="5118" spans="15:24" x14ac:dyDescent="0.55000000000000004">
      <c r="O5118" s="1703"/>
      <c r="V5118" s="1703"/>
      <c r="X5118" s="1703"/>
    </row>
    <row r="5119" spans="15:24" x14ac:dyDescent="0.55000000000000004">
      <c r="O5119" s="1703"/>
      <c r="V5119" s="1703"/>
      <c r="X5119" s="1703"/>
    </row>
    <row r="5120" spans="15:24" x14ac:dyDescent="0.55000000000000004">
      <c r="O5120" s="1703"/>
      <c r="V5120" s="1703"/>
      <c r="X5120" s="1703"/>
    </row>
    <row r="5121" spans="15:24" x14ac:dyDescent="0.55000000000000004">
      <c r="O5121" s="1703"/>
      <c r="V5121" s="1703"/>
      <c r="X5121" s="1703"/>
    </row>
    <row r="5122" spans="15:24" x14ac:dyDescent="0.55000000000000004">
      <c r="O5122" s="1703"/>
      <c r="V5122" s="1703"/>
      <c r="X5122" s="1703"/>
    </row>
    <row r="5123" spans="15:24" x14ac:dyDescent="0.55000000000000004">
      <c r="O5123" s="1703"/>
      <c r="V5123" s="1703"/>
      <c r="X5123" s="1703"/>
    </row>
    <row r="5124" spans="15:24" x14ac:dyDescent="0.55000000000000004">
      <c r="O5124" s="1703"/>
      <c r="V5124" s="1703"/>
      <c r="X5124" s="1703"/>
    </row>
    <row r="5125" spans="15:24" x14ac:dyDescent="0.55000000000000004">
      <c r="O5125" s="1703"/>
      <c r="V5125" s="1703"/>
      <c r="X5125" s="1703"/>
    </row>
    <row r="5126" spans="15:24" x14ac:dyDescent="0.55000000000000004">
      <c r="O5126" s="1703"/>
      <c r="V5126" s="1703"/>
      <c r="X5126" s="1703"/>
    </row>
    <row r="5127" spans="15:24" x14ac:dyDescent="0.55000000000000004">
      <c r="O5127" s="1703"/>
      <c r="V5127" s="1703"/>
      <c r="X5127" s="1703"/>
    </row>
    <row r="5128" spans="15:24" x14ac:dyDescent="0.55000000000000004">
      <c r="O5128" s="1703"/>
      <c r="V5128" s="1703"/>
      <c r="X5128" s="1703"/>
    </row>
    <row r="5129" spans="15:24" x14ac:dyDescent="0.55000000000000004">
      <c r="O5129" s="1703"/>
      <c r="V5129" s="1703"/>
      <c r="X5129" s="1703"/>
    </row>
    <row r="5130" spans="15:24" x14ac:dyDescent="0.55000000000000004">
      <c r="O5130" s="1703"/>
      <c r="V5130" s="1703"/>
      <c r="X5130" s="1703"/>
    </row>
    <row r="5131" spans="15:24" x14ac:dyDescent="0.55000000000000004">
      <c r="O5131" s="1703"/>
      <c r="V5131" s="1703"/>
      <c r="X5131" s="1703"/>
    </row>
    <row r="5132" spans="15:24" x14ac:dyDescent="0.55000000000000004">
      <c r="O5132" s="1703"/>
      <c r="V5132" s="1703"/>
      <c r="X5132" s="1703"/>
    </row>
    <row r="5133" spans="15:24" x14ac:dyDescent="0.55000000000000004">
      <c r="O5133" s="1703"/>
      <c r="V5133" s="1703"/>
      <c r="X5133" s="1703"/>
    </row>
    <row r="5134" spans="15:24" x14ac:dyDescent="0.55000000000000004">
      <c r="O5134" s="1703"/>
      <c r="V5134" s="1703"/>
      <c r="X5134" s="1703"/>
    </row>
    <row r="5135" spans="15:24" x14ac:dyDescent="0.55000000000000004">
      <c r="O5135" s="1703"/>
      <c r="V5135" s="1703"/>
      <c r="X5135" s="1703"/>
    </row>
    <row r="5136" spans="15:24" x14ac:dyDescent="0.55000000000000004">
      <c r="O5136" s="1703"/>
      <c r="V5136" s="1703"/>
      <c r="X5136" s="1703"/>
    </row>
    <row r="5137" spans="15:24" x14ac:dyDescent="0.55000000000000004">
      <c r="O5137" s="1703"/>
      <c r="V5137" s="1703"/>
      <c r="X5137" s="1703"/>
    </row>
    <row r="5138" spans="15:24" x14ac:dyDescent="0.55000000000000004">
      <c r="O5138" s="1703"/>
      <c r="V5138" s="1703"/>
      <c r="X5138" s="1703"/>
    </row>
    <row r="5139" spans="15:24" x14ac:dyDescent="0.55000000000000004">
      <c r="O5139" s="1703"/>
      <c r="V5139" s="1703"/>
      <c r="X5139" s="1703"/>
    </row>
    <row r="5140" spans="15:24" x14ac:dyDescent="0.55000000000000004">
      <c r="O5140" s="1703"/>
      <c r="V5140" s="1703"/>
      <c r="X5140" s="1703"/>
    </row>
    <row r="5141" spans="15:24" x14ac:dyDescent="0.55000000000000004">
      <c r="O5141" s="1703"/>
      <c r="V5141" s="1703"/>
      <c r="X5141" s="1703"/>
    </row>
    <row r="5142" spans="15:24" x14ac:dyDescent="0.55000000000000004">
      <c r="O5142" s="1703"/>
      <c r="V5142" s="1703"/>
      <c r="X5142" s="1703"/>
    </row>
    <row r="5143" spans="15:24" x14ac:dyDescent="0.55000000000000004">
      <c r="O5143" s="1703"/>
      <c r="V5143" s="1703"/>
      <c r="X5143" s="1703"/>
    </row>
    <row r="5144" spans="15:24" x14ac:dyDescent="0.55000000000000004">
      <c r="O5144" s="1703"/>
      <c r="V5144" s="1703"/>
      <c r="X5144" s="1703"/>
    </row>
    <row r="5145" spans="15:24" x14ac:dyDescent="0.55000000000000004">
      <c r="O5145" s="1703"/>
      <c r="V5145" s="1703"/>
      <c r="X5145" s="1703"/>
    </row>
    <row r="5146" spans="15:24" x14ac:dyDescent="0.55000000000000004">
      <c r="O5146" s="1703"/>
      <c r="V5146" s="1703"/>
      <c r="X5146" s="1703"/>
    </row>
    <row r="5147" spans="15:24" x14ac:dyDescent="0.55000000000000004">
      <c r="O5147" s="1703"/>
      <c r="V5147" s="1703"/>
      <c r="X5147" s="1703"/>
    </row>
    <row r="5148" spans="15:24" x14ac:dyDescent="0.55000000000000004">
      <c r="O5148" s="1703"/>
      <c r="V5148" s="1703"/>
      <c r="X5148" s="1703"/>
    </row>
    <row r="5149" spans="15:24" x14ac:dyDescent="0.55000000000000004">
      <c r="O5149" s="1703"/>
      <c r="V5149" s="1703"/>
      <c r="X5149" s="1703"/>
    </row>
    <row r="5150" spans="15:24" x14ac:dyDescent="0.55000000000000004">
      <c r="O5150" s="1703"/>
      <c r="V5150" s="1703"/>
      <c r="X5150" s="1703"/>
    </row>
    <row r="5151" spans="15:24" x14ac:dyDescent="0.55000000000000004">
      <c r="O5151" s="1703"/>
      <c r="V5151" s="1703"/>
      <c r="X5151" s="1703"/>
    </row>
    <row r="5152" spans="15:24" x14ac:dyDescent="0.55000000000000004">
      <c r="O5152" s="1703"/>
      <c r="V5152" s="1703"/>
      <c r="X5152" s="1703"/>
    </row>
    <row r="5153" spans="15:24" x14ac:dyDescent="0.55000000000000004">
      <c r="O5153" s="1703"/>
      <c r="V5153" s="1703"/>
      <c r="X5153" s="1703"/>
    </row>
    <row r="5154" spans="15:24" x14ac:dyDescent="0.55000000000000004">
      <c r="O5154" s="1703"/>
      <c r="V5154" s="1703"/>
      <c r="X5154" s="1703"/>
    </row>
    <row r="5155" spans="15:24" x14ac:dyDescent="0.55000000000000004">
      <c r="O5155" s="1703"/>
      <c r="V5155" s="1703"/>
      <c r="X5155" s="1703"/>
    </row>
    <row r="5156" spans="15:24" x14ac:dyDescent="0.55000000000000004">
      <c r="O5156" s="1703"/>
      <c r="V5156" s="1703"/>
      <c r="X5156" s="1703"/>
    </row>
    <row r="5157" spans="15:24" x14ac:dyDescent="0.55000000000000004">
      <c r="O5157" s="1703"/>
      <c r="V5157" s="1703"/>
      <c r="X5157" s="1703"/>
    </row>
    <row r="5158" spans="15:24" x14ac:dyDescent="0.55000000000000004">
      <c r="O5158" s="1703"/>
      <c r="V5158" s="1703"/>
      <c r="X5158" s="1703"/>
    </row>
    <row r="5159" spans="15:24" x14ac:dyDescent="0.55000000000000004">
      <c r="O5159" s="1703"/>
      <c r="V5159" s="1703"/>
      <c r="X5159" s="1703"/>
    </row>
    <row r="5160" spans="15:24" x14ac:dyDescent="0.55000000000000004">
      <c r="O5160" s="1703"/>
      <c r="V5160" s="1703"/>
      <c r="X5160" s="1703"/>
    </row>
    <row r="5161" spans="15:24" x14ac:dyDescent="0.55000000000000004">
      <c r="O5161" s="1703"/>
      <c r="V5161" s="1703"/>
      <c r="X5161" s="1703"/>
    </row>
    <row r="5162" spans="15:24" x14ac:dyDescent="0.55000000000000004">
      <c r="O5162" s="1703"/>
      <c r="V5162" s="1703"/>
      <c r="X5162" s="1703"/>
    </row>
    <row r="5163" spans="15:24" x14ac:dyDescent="0.55000000000000004">
      <c r="O5163" s="1703"/>
      <c r="V5163" s="1703"/>
      <c r="X5163" s="1703"/>
    </row>
    <row r="5164" spans="15:24" x14ac:dyDescent="0.55000000000000004">
      <c r="O5164" s="1703"/>
      <c r="V5164" s="1703"/>
      <c r="X5164" s="1703"/>
    </row>
    <row r="5165" spans="15:24" x14ac:dyDescent="0.55000000000000004">
      <c r="O5165" s="1703"/>
      <c r="V5165" s="1703"/>
      <c r="X5165" s="1703"/>
    </row>
    <row r="5166" spans="15:24" x14ac:dyDescent="0.55000000000000004">
      <c r="O5166" s="1703"/>
      <c r="V5166" s="1703"/>
      <c r="X5166" s="1703"/>
    </row>
    <row r="5167" spans="15:24" x14ac:dyDescent="0.55000000000000004">
      <c r="O5167" s="1703"/>
      <c r="V5167" s="1703"/>
      <c r="X5167" s="1703"/>
    </row>
    <row r="5168" spans="15:24" x14ac:dyDescent="0.55000000000000004">
      <c r="O5168" s="1703"/>
      <c r="V5168" s="1703"/>
      <c r="X5168" s="1703"/>
    </row>
    <row r="5169" spans="15:24" x14ac:dyDescent="0.55000000000000004">
      <c r="O5169" s="1703"/>
      <c r="V5169" s="1703"/>
      <c r="X5169" s="1703"/>
    </row>
    <row r="5170" spans="15:24" x14ac:dyDescent="0.55000000000000004">
      <c r="O5170" s="1703"/>
      <c r="V5170" s="1703"/>
      <c r="X5170" s="1703"/>
    </row>
    <row r="5171" spans="15:24" x14ac:dyDescent="0.55000000000000004">
      <c r="O5171" s="1703"/>
      <c r="V5171" s="1703"/>
      <c r="X5171" s="1703"/>
    </row>
    <row r="5172" spans="15:24" x14ac:dyDescent="0.55000000000000004">
      <c r="O5172" s="1703"/>
      <c r="V5172" s="1703"/>
      <c r="X5172" s="1703"/>
    </row>
    <row r="5173" spans="15:24" x14ac:dyDescent="0.55000000000000004">
      <c r="O5173" s="1703"/>
      <c r="V5173" s="1703"/>
      <c r="X5173" s="1703"/>
    </row>
    <row r="5174" spans="15:24" x14ac:dyDescent="0.55000000000000004">
      <c r="O5174" s="1703"/>
      <c r="V5174" s="1703"/>
      <c r="X5174" s="1703"/>
    </row>
    <row r="5175" spans="15:24" x14ac:dyDescent="0.55000000000000004">
      <c r="O5175" s="1703"/>
      <c r="V5175" s="1703"/>
      <c r="X5175" s="1703"/>
    </row>
    <row r="5176" spans="15:24" x14ac:dyDescent="0.55000000000000004">
      <c r="O5176" s="1703"/>
      <c r="V5176" s="1703"/>
      <c r="X5176" s="1703"/>
    </row>
    <row r="5177" spans="15:24" x14ac:dyDescent="0.55000000000000004">
      <c r="O5177" s="1703"/>
      <c r="V5177" s="1703"/>
      <c r="X5177" s="1703"/>
    </row>
    <row r="5178" spans="15:24" x14ac:dyDescent="0.55000000000000004">
      <c r="O5178" s="1703"/>
      <c r="V5178" s="1703"/>
      <c r="X5178" s="1703"/>
    </row>
    <row r="5179" spans="15:24" x14ac:dyDescent="0.55000000000000004">
      <c r="O5179" s="1703"/>
      <c r="V5179" s="1703"/>
      <c r="X5179" s="1703"/>
    </row>
    <row r="5180" spans="15:24" x14ac:dyDescent="0.55000000000000004">
      <c r="O5180" s="1703"/>
      <c r="V5180" s="1703"/>
      <c r="X5180" s="1703"/>
    </row>
    <row r="5181" spans="15:24" x14ac:dyDescent="0.55000000000000004">
      <c r="O5181" s="1703"/>
      <c r="V5181" s="1703"/>
      <c r="X5181" s="1703"/>
    </row>
    <row r="5182" spans="15:24" x14ac:dyDescent="0.55000000000000004">
      <c r="O5182" s="1703"/>
      <c r="V5182" s="1703"/>
      <c r="X5182" s="1703"/>
    </row>
    <row r="5183" spans="15:24" x14ac:dyDescent="0.55000000000000004">
      <c r="O5183" s="1703"/>
      <c r="V5183" s="1703"/>
      <c r="X5183" s="1703"/>
    </row>
    <row r="5184" spans="15:24" x14ac:dyDescent="0.55000000000000004">
      <c r="O5184" s="1703"/>
      <c r="V5184" s="1703"/>
      <c r="X5184" s="1703"/>
    </row>
    <row r="5185" spans="15:24" x14ac:dyDescent="0.55000000000000004">
      <c r="O5185" s="1703"/>
      <c r="V5185" s="1703"/>
      <c r="X5185" s="1703"/>
    </row>
    <row r="5186" spans="15:24" x14ac:dyDescent="0.55000000000000004">
      <c r="O5186" s="1703"/>
      <c r="V5186" s="1703"/>
      <c r="X5186" s="1703"/>
    </row>
    <row r="5187" spans="15:24" x14ac:dyDescent="0.55000000000000004">
      <c r="O5187" s="1703"/>
      <c r="V5187" s="1703"/>
      <c r="X5187" s="1703"/>
    </row>
    <row r="5188" spans="15:24" x14ac:dyDescent="0.55000000000000004">
      <c r="O5188" s="1703"/>
      <c r="V5188" s="1703"/>
      <c r="X5188" s="1703"/>
    </row>
    <row r="5189" spans="15:24" x14ac:dyDescent="0.55000000000000004">
      <c r="O5189" s="1703"/>
      <c r="V5189" s="1703"/>
      <c r="X5189" s="1703"/>
    </row>
    <row r="5190" spans="15:24" x14ac:dyDescent="0.55000000000000004">
      <c r="O5190" s="1703"/>
      <c r="V5190" s="1703"/>
      <c r="X5190" s="1703"/>
    </row>
    <row r="5191" spans="15:24" x14ac:dyDescent="0.55000000000000004">
      <c r="O5191" s="1703"/>
      <c r="V5191" s="1703"/>
      <c r="X5191" s="1703"/>
    </row>
    <row r="5192" spans="15:24" x14ac:dyDescent="0.55000000000000004">
      <c r="O5192" s="1703"/>
      <c r="V5192" s="1703"/>
      <c r="X5192" s="1703"/>
    </row>
    <row r="5193" spans="15:24" x14ac:dyDescent="0.55000000000000004">
      <c r="O5193" s="1703"/>
      <c r="V5193" s="1703"/>
      <c r="X5193" s="1703"/>
    </row>
    <row r="5194" spans="15:24" x14ac:dyDescent="0.55000000000000004">
      <c r="O5194" s="1703"/>
      <c r="V5194" s="1703"/>
      <c r="X5194" s="1703"/>
    </row>
    <row r="5195" spans="15:24" x14ac:dyDescent="0.55000000000000004">
      <c r="O5195" s="1703"/>
      <c r="V5195" s="1703"/>
      <c r="X5195" s="1703"/>
    </row>
    <row r="5196" spans="15:24" x14ac:dyDescent="0.55000000000000004">
      <c r="O5196" s="1703"/>
      <c r="V5196" s="1703"/>
      <c r="X5196" s="1703"/>
    </row>
    <row r="5197" spans="15:24" x14ac:dyDescent="0.55000000000000004">
      <c r="O5197" s="1703"/>
      <c r="V5197" s="1703"/>
      <c r="X5197" s="1703"/>
    </row>
    <row r="5198" spans="15:24" x14ac:dyDescent="0.55000000000000004">
      <c r="O5198" s="1703"/>
      <c r="V5198" s="1703"/>
      <c r="X5198" s="1703"/>
    </row>
    <row r="5199" spans="15:24" x14ac:dyDescent="0.55000000000000004">
      <c r="O5199" s="1703"/>
      <c r="V5199" s="1703"/>
      <c r="X5199" s="1703"/>
    </row>
    <row r="5200" spans="15:24" x14ac:dyDescent="0.55000000000000004">
      <c r="O5200" s="1703"/>
      <c r="V5200" s="1703"/>
      <c r="X5200" s="1703"/>
    </row>
    <row r="5201" spans="15:24" x14ac:dyDescent="0.55000000000000004">
      <c r="O5201" s="1703"/>
      <c r="V5201" s="1703"/>
      <c r="X5201" s="1703"/>
    </row>
    <row r="5202" spans="15:24" x14ac:dyDescent="0.55000000000000004">
      <c r="O5202" s="1703"/>
      <c r="V5202" s="1703"/>
      <c r="X5202" s="1703"/>
    </row>
    <row r="5203" spans="15:24" x14ac:dyDescent="0.55000000000000004">
      <c r="O5203" s="1703"/>
      <c r="V5203" s="1703"/>
      <c r="X5203" s="1703"/>
    </row>
    <row r="5204" spans="15:24" x14ac:dyDescent="0.55000000000000004">
      <c r="O5204" s="1703"/>
      <c r="V5204" s="1703"/>
      <c r="X5204" s="1703"/>
    </row>
    <row r="5205" spans="15:24" x14ac:dyDescent="0.55000000000000004">
      <c r="O5205" s="1703"/>
      <c r="V5205" s="1703"/>
      <c r="X5205" s="1703"/>
    </row>
    <row r="5206" spans="15:24" x14ac:dyDescent="0.55000000000000004">
      <c r="O5206" s="1703"/>
      <c r="V5206" s="1703"/>
      <c r="X5206" s="1703"/>
    </row>
    <row r="5207" spans="15:24" x14ac:dyDescent="0.55000000000000004">
      <c r="O5207" s="1703"/>
      <c r="V5207" s="1703"/>
      <c r="X5207" s="1703"/>
    </row>
    <row r="5208" spans="15:24" x14ac:dyDescent="0.55000000000000004">
      <c r="O5208" s="1703"/>
      <c r="V5208" s="1703"/>
      <c r="X5208" s="1703"/>
    </row>
    <row r="5209" spans="15:24" x14ac:dyDescent="0.55000000000000004">
      <c r="O5209" s="1703"/>
      <c r="V5209" s="1703"/>
      <c r="X5209" s="1703"/>
    </row>
    <row r="5210" spans="15:24" x14ac:dyDescent="0.55000000000000004">
      <c r="O5210" s="1703"/>
      <c r="V5210" s="1703"/>
      <c r="X5210" s="1703"/>
    </row>
    <row r="5211" spans="15:24" x14ac:dyDescent="0.55000000000000004">
      <c r="O5211" s="1703"/>
      <c r="V5211" s="1703"/>
      <c r="X5211" s="1703"/>
    </row>
    <row r="5212" spans="15:24" x14ac:dyDescent="0.55000000000000004">
      <c r="O5212" s="1703"/>
      <c r="V5212" s="1703"/>
      <c r="X5212" s="1703"/>
    </row>
    <row r="5213" spans="15:24" x14ac:dyDescent="0.55000000000000004">
      <c r="O5213" s="1703"/>
      <c r="V5213" s="1703"/>
      <c r="X5213" s="1703"/>
    </row>
    <row r="5214" spans="15:24" x14ac:dyDescent="0.55000000000000004">
      <c r="O5214" s="1703"/>
      <c r="V5214" s="1703"/>
      <c r="X5214" s="1703"/>
    </row>
    <row r="5215" spans="15:24" x14ac:dyDescent="0.55000000000000004">
      <c r="O5215" s="1703"/>
      <c r="V5215" s="1703"/>
      <c r="X5215" s="1703"/>
    </row>
    <row r="5216" spans="15:24" x14ac:dyDescent="0.55000000000000004">
      <c r="O5216" s="1703"/>
      <c r="V5216" s="1703"/>
      <c r="X5216" s="1703"/>
    </row>
    <row r="5217" spans="15:24" x14ac:dyDescent="0.55000000000000004">
      <c r="O5217" s="1703"/>
      <c r="V5217" s="1703"/>
      <c r="X5217" s="1703"/>
    </row>
    <row r="5218" spans="15:24" x14ac:dyDescent="0.55000000000000004">
      <c r="O5218" s="1703"/>
      <c r="V5218" s="1703"/>
      <c r="X5218" s="1703"/>
    </row>
    <row r="5219" spans="15:24" x14ac:dyDescent="0.55000000000000004">
      <c r="O5219" s="1703"/>
      <c r="V5219" s="1703"/>
      <c r="X5219" s="1703"/>
    </row>
    <row r="5220" spans="15:24" x14ac:dyDescent="0.55000000000000004">
      <c r="O5220" s="1703"/>
      <c r="V5220" s="1703"/>
      <c r="X5220" s="1703"/>
    </row>
    <row r="5221" spans="15:24" x14ac:dyDescent="0.55000000000000004">
      <c r="O5221" s="1703"/>
      <c r="V5221" s="1703"/>
      <c r="X5221" s="1703"/>
    </row>
    <row r="5222" spans="15:24" x14ac:dyDescent="0.55000000000000004">
      <c r="O5222" s="1703"/>
      <c r="V5222" s="1703"/>
      <c r="X5222" s="1703"/>
    </row>
    <row r="5223" spans="15:24" x14ac:dyDescent="0.55000000000000004">
      <c r="O5223" s="1703"/>
      <c r="V5223" s="1703"/>
      <c r="X5223" s="1703"/>
    </row>
    <row r="5224" spans="15:24" x14ac:dyDescent="0.55000000000000004">
      <c r="O5224" s="1703"/>
      <c r="V5224" s="1703"/>
      <c r="X5224" s="1703"/>
    </row>
    <row r="5225" spans="15:24" x14ac:dyDescent="0.55000000000000004">
      <c r="O5225" s="1703"/>
      <c r="V5225" s="1703"/>
      <c r="X5225" s="1703"/>
    </row>
    <row r="5226" spans="15:24" x14ac:dyDescent="0.55000000000000004">
      <c r="O5226" s="1703"/>
      <c r="V5226" s="1703"/>
      <c r="X5226" s="1703"/>
    </row>
    <row r="5227" spans="15:24" x14ac:dyDescent="0.55000000000000004">
      <c r="O5227" s="1703"/>
      <c r="V5227" s="1703"/>
      <c r="X5227" s="1703"/>
    </row>
    <row r="5228" spans="15:24" x14ac:dyDescent="0.55000000000000004">
      <c r="O5228" s="1703"/>
      <c r="V5228" s="1703"/>
      <c r="X5228" s="1703"/>
    </row>
    <row r="5229" spans="15:24" x14ac:dyDescent="0.55000000000000004">
      <c r="O5229" s="1703"/>
      <c r="V5229" s="1703"/>
      <c r="X5229" s="1703"/>
    </row>
    <row r="5230" spans="15:24" x14ac:dyDescent="0.55000000000000004">
      <c r="O5230" s="1703"/>
      <c r="V5230" s="1703"/>
      <c r="X5230" s="1703"/>
    </row>
    <row r="5231" spans="15:24" x14ac:dyDescent="0.55000000000000004">
      <c r="O5231" s="1703"/>
      <c r="V5231" s="1703"/>
      <c r="X5231" s="1703"/>
    </row>
    <row r="5232" spans="15:24" x14ac:dyDescent="0.55000000000000004">
      <c r="O5232" s="1703"/>
      <c r="V5232" s="1703"/>
      <c r="X5232" s="1703"/>
    </row>
    <row r="5233" spans="15:24" x14ac:dyDescent="0.55000000000000004">
      <c r="O5233" s="1703"/>
      <c r="V5233" s="1703"/>
      <c r="X5233" s="1703"/>
    </row>
    <row r="5234" spans="15:24" x14ac:dyDescent="0.55000000000000004">
      <c r="O5234" s="1703"/>
      <c r="V5234" s="1703"/>
      <c r="X5234" s="1703"/>
    </row>
    <row r="5235" spans="15:24" x14ac:dyDescent="0.55000000000000004">
      <c r="O5235" s="1703"/>
      <c r="V5235" s="1703"/>
      <c r="X5235" s="1703"/>
    </row>
    <row r="5236" spans="15:24" x14ac:dyDescent="0.55000000000000004">
      <c r="O5236" s="1703"/>
      <c r="V5236" s="1703"/>
      <c r="X5236" s="1703"/>
    </row>
    <row r="5237" spans="15:24" x14ac:dyDescent="0.55000000000000004">
      <c r="O5237" s="1703"/>
      <c r="V5237" s="1703"/>
      <c r="X5237" s="1703"/>
    </row>
    <row r="5238" spans="15:24" x14ac:dyDescent="0.55000000000000004">
      <c r="O5238" s="1703"/>
      <c r="V5238" s="1703"/>
      <c r="X5238" s="1703"/>
    </row>
    <row r="5239" spans="15:24" x14ac:dyDescent="0.55000000000000004">
      <c r="O5239" s="1703"/>
      <c r="V5239" s="1703"/>
      <c r="X5239" s="1703"/>
    </row>
    <row r="5240" spans="15:24" x14ac:dyDescent="0.55000000000000004">
      <c r="O5240" s="1703"/>
      <c r="V5240" s="1703"/>
      <c r="X5240" s="1703"/>
    </row>
    <row r="5241" spans="15:24" x14ac:dyDescent="0.55000000000000004">
      <c r="O5241" s="1703"/>
      <c r="V5241" s="1703"/>
      <c r="X5241" s="1703"/>
    </row>
    <row r="5242" spans="15:24" x14ac:dyDescent="0.55000000000000004">
      <c r="O5242" s="1703"/>
      <c r="V5242" s="1703"/>
      <c r="X5242" s="1703"/>
    </row>
    <row r="5243" spans="15:24" x14ac:dyDescent="0.55000000000000004">
      <c r="O5243" s="1703"/>
      <c r="V5243" s="1703"/>
      <c r="X5243" s="1703"/>
    </row>
    <row r="5244" spans="15:24" x14ac:dyDescent="0.55000000000000004">
      <c r="O5244" s="1703"/>
      <c r="V5244" s="1703"/>
      <c r="X5244" s="1703"/>
    </row>
    <row r="5245" spans="15:24" x14ac:dyDescent="0.55000000000000004">
      <c r="O5245" s="1703"/>
      <c r="V5245" s="1703"/>
      <c r="X5245" s="1703"/>
    </row>
    <row r="5246" spans="15:24" x14ac:dyDescent="0.55000000000000004">
      <c r="O5246" s="1703"/>
      <c r="V5246" s="1703"/>
      <c r="X5246" s="1703"/>
    </row>
    <row r="5247" spans="15:24" x14ac:dyDescent="0.55000000000000004">
      <c r="O5247" s="1703"/>
      <c r="V5247" s="1703"/>
      <c r="X5247" s="1703"/>
    </row>
    <row r="5248" spans="15:24" x14ac:dyDescent="0.55000000000000004">
      <c r="O5248" s="1703"/>
      <c r="V5248" s="1703"/>
      <c r="X5248" s="1703"/>
    </row>
    <row r="5249" spans="15:24" x14ac:dyDescent="0.55000000000000004">
      <c r="O5249" s="1703"/>
      <c r="V5249" s="1703"/>
      <c r="X5249" s="1703"/>
    </row>
    <row r="5250" spans="15:24" x14ac:dyDescent="0.55000000000000004">
      <c r="O5250" s="1703"/>
      <c r="V5250" s="1703"/>
      <c r="X5250" s="1703"/>
    </row>
    <row r="5251" spans="15:24" x14ac:dyDescent="0.55000000000000004">
      <c r="O5251" s="1703"/>
      <c r="V5251" s="1703"/>
      <c r="X5251" s="1703"/>
    </row>
    <row r="5252" spans="15:24" x14ac:dyDescent="0.55000000000000004">
      <c r="O5252" s="1703"/>
      <c r="V5252" s="1703"/>
      <c r="X5252" s="1703"/>
    </row>
    <row r="5253" spans="15:24" x14ac:dyDescent="0.55000000000000004">
      <c r="O5253" s="1703"/>
      <c r="V5253" s="1703"/>
      <c r="X5253" s="1703"/>
    </row>
    <row r="5254" spans="15:24" x14ac:dyDescent="0.55000000000000004">
      <c r="O5254" s="1703"/>
      <c r="V5254" s="1703"/>
      <c r="X5254" s="1703"/>
    </row>
    <row r="5255" spans="15:24" x14ac:dyDescent="0.55000000000000004">
      <c r="O5255" s="1703"/>
      <c r="V5255" s="1703"/>
      <c r="X5255" s="1703"/>
    </row>
    <row r="5256" spans="15:24" x14ac:dyDescent="0.55000000000000004">
      <c r="O5256" s="1703"/>
      <c r="V5256" s="1703"/>
      <c r="X5256" s="1703"/>
    </row>
    <row r="5257" spans="15:24" x14ac:dyDescent="0.55000000000000004">
      <c r="O5257" s="1703"/>
      <c r="V5257" s="1703"/>
      <c r="X5257" s="1703"/>
    </row>
    <row r="5258" spans="15:24" x14ac:dyDescent="0.55000000000000004">
      <c r="O5258" s="1703"/>
      <c r="V5258" s="1703"/>
      <c r="X5258" s="1703"/>
    </row>
    <row r="5259" spans="15:24" x14ac:dyDescent="0.55000000000000004">
      <c r="O5259" s="1703"/>
      <c r="V5259" s="1703"/>
      <c r="X5259" s="1703"/>
    </row>
    <row r="5260" spans="15:24" x14ac:dyDescent="0.55000000000000004">
      <c r="O5260" s="1703"/>
      <c r="V5260" s="1703"/>
      <c r="X5260" s="1703"/>
    </row>
    <row r="5261" spans="15:24" x14ac:dyDescent="0.55000000000000004">
      <c r="O5261" s="1703"/>
      <c r="V5261" s="1703"/>
      <c r="X5261" s="1703"/>
    </row>
    <row r="5262" spans="15:24" x14ac:dyDescent="0.55000000000000004">
      <c r="O5262" s="1703"/>
      <c r="V5262" s="1703"/>
      <c r="X5262" s="1703"/>
    </row>
    <row r="5263" spans="15:24" x14ac:dyDescent="0.55000000000000004">
      <c r="O5263" s="1703"/>
      <c r="V5263" s="1703"/>
      <c r="X5263" s="1703"/>
    </row>
    <row r="5264" spans="15:24" x14ac:dyDescent="0.55000000000000004">
      <c r="O5264" s="1703"/>
      <c r="V5264" s="1703"/>
      <c r="X5264" s="1703"/>
    </row>
    <row r="5265" spans="15:24" x14ac:dyDescent="0.55000000000000004">
      <c r="O5265" s="1703"/>
      <c r="V5265" s="1703"/>
      <c r="X5265" s="1703"/>
    </row>
    <row r="5266" spans="15:24" x14ac:dyDescent="0.55000000000000004">
      <c r="O5266" s="1703"/>
      <c r="V5266" s="1703"/>
      <c r="X5266" s="1703"/>
    </row>
    <row r="5267" spans="15:24" x14ac:dyDescent="0.55000000000000004">
      <c r="O5267" s="1703"/>
      <c r="V5267" s="1703"/>
      <c r="X5267" s="1703"/>
    </row>
    <row r="5268" spans="15:24" x14ac:dyDescent="0.55000000000000004">
      <c r="O5268" s="1703"/>
      <c r="V5268" s="1703"/>
      <c r="X5268" s="1703"/>
    </row>
    <row r="5269" spans="15:24" x14ac:dyDescent="0.55000000000000004">
      <c r="O5269" s="1703"/>
      <c r="V5269" s="1703"/>
      <c r="X5269" s="1703"/>
    </row>
    <row r="5270" spans="15:24" x14ac:dyDescent="0.55000000000000004">
      <c r="O5270" s="1703"/>
      <c r="V5270" s="1703"/>
      <c r="X5270" s="1703"/>
    </row>
    <row r="5271" spans="15:24" x14ac:dyDescent="0.55000000000000004">
      <c r="O5271" s="1703"/>
      <c r="V5271" s="1703"/>
      <c r="X5271" s="1703"/>
    </row>
    <row r="5272" spans="15:24" x14ac:dyDescent="0.55000000000000004">
      <c r="O5272" s="1703"/>
      <c r="V5272" s="1703"/>
      <c r="X5272" s="1703"/>
    </row>
    <row r="5273" spans="15:24" x14ac:dyDescent="0.55000000000000004">
      <c r="O5273" s="1703"/>
      <c r="V5273" s="1703"/>
      <c r="X5273" s="1703"/>
    </row>
    <row r="5274" spans="15:24" x14ac:dyDescent="0.55000000000000004">
      <c r="O5274" s="1703"/>
      <c r="V5274" s="1703"/>
      <c r="X5274" s="1703"/>
    </row>
    <row r="5275" spans="15:24" x14ac:dyDescent="0.55000000000000004">
      <c r="O5275" s="1703"/>
      <c r="V5275" s="1703"/>
      <c r="X5275" s="1703"/>
    </row>
    <row r="5276" spans="15:24" x14ac:dyDescent="0.55000000000000004">
      <c r="O5276" s="1703"/>
      <c r="V5276" s="1703"/>
      <c r="X5276" s="1703"/>
    </row>
    <row r="5277" spans="15:24" x14ac:dyDescent="0.55000000000000004">
      <c r="O5277" s="1703"/>
      <c r="V5277" s="1703"/>
      <c r="X5277" s="1703"/>
    </row>
    <row r="5278" spans="15:24" x14ac:dyDescent="0.55000000000000004">
      <c r="O5278" s="1703"/>
      <c r="V5278" s="1703"/>
      <c r="X5278" s="1703"/>
    </row>
    <row r="5279" spans="15:24" x14ac:dyDescent="0.55000000000000004">
      <c r="O5279" s="1703"/>
      <c r="V5279" s="1703"/>
      <c r="X5279" s="1703"/>
    </row>
    <row r="5280" spans="15:24" x14ac:dyDescent="0.55000000000000004">
      <c r="O5280" s="1703"/>
      <c r="V5280" s="1703"/>
      <c r="X5280" s="1703"/>
    </row>
    <row r="5281" spans="15:24" x14ac:dyDescent="0.55000000000000004">
      <c r="O5281" s="1703"/>
      <c r="V5281" s="1703"/>
      <c r="X5281" s="1703"/>
    </row>
    <row r="5282" spans="15:24" x14ac:dyDescent="0.55000000000000004">
      <c r="O5282" s="1703"/>
      <c r="V5282" s="1703"/>
      <c r="X5282" s="1703"/>
    </row>
    <row r="5283" spans="15:24" x14ac:dyDescent="0.55000000000000004">
      <c r="O5283" s="1703"/>
      <c r="V5283" s="1703"/>
      <c r="X5283" s="1703"/>
    </row>
    <row r="5284" spans="15:24" x14ac:dyDescent="0.55000000000000004">
      <c r="O5284" s="1703"/>
      <c r="V5284" s="1703"/>
      <c r="X5284" s="1703"/>
    </row>
    <row r="5285" spans="15:24" x14ac:dyDescent="0.55000000000000004">
      <c r="O5285" s="1703"/>
      <c r="V5285" s="1703"/>
      <c r="X5285" s="1703"/>
    </row>
    <row r="5286" spans="15:24" x14ac:dyDescent="0.55000000000000004">
      <c r="O5286" s="1703"/>
      <c r="V5286" s="1703"/>
      <c r="X5286" s="1703"/>
    </row>
    <row r="5287" spans="15:24" x14ac:dyDescent="0.55000000000000004">
      <c r="O5287" s="1703"/>
      <c r="V5287" s="1703"/>
      <c r="X5287" s="1703"/>
    </row>
    <row r="5288" spans="15:24" x14ac:dyDescent="0.55000000000000004">
      <c r="O5288" s="1703"/>
      <c r="V5288" s="1703"/>
      <c r="X5288" s="1703"/>
    </row>
    <row r="5289" spans="15:24" x14ac:dyDescent="0.55000000000000004">
      <c r="O5289" s="1703"/>
      <c r="V5289" s="1703"/>
      <c r="X5289" s="1703"/>
    </row>
    <row r="5290" spans="15:24" x14ac:dyDescent="0.55000000000000004">
      <c r="O5290" s="1703"/>
      <c r="V5290" s="1703"/>
      <c r="X5290" s="1703"/>
    </row>
    <row r="5291" spans="15:24" x14ac:dyDescent="0.55000000000000004">
      <c r="O5291" s="1703"/>
      <c r="V5291" s="1703"/>
      <c r="X5291" s="1703"/>
    </row>
    <row r="5292" spans="15:24" x14ac:dyDescent="0.55000000000000004">
      <c r="O5292" s="1703"/>
      <c r="V5292" s="1703"/>
      <c r="X5292" s="1703"/>
    </row>
    <row r="5293" spans="15:24" x14ac:dyDescent="0.55000000000000004">
      <c r="O5293" s="1703"/>
      <c r="V5293" s="1703"/>
      <c r="X5293" s="1703"/>
    </row>
    <row r="5294" spans="15:24" x14ac:dyDescent="0.55000000000000004">
      <c r="O5294" s="1703"/>
      <c r="V5294" s="1703"/>
      <c r="X5294" s="1703"/>
    </row>
    <row r="5295" spans="15:24" x14ac:dyDescent="0.55000000000000004">
      <c r="O5295" s="1703"/>
      <c r="V5295" s="1703"/>
      <c r="X5295" s="1703"/>
    </row>
    <row r="5296" spans="15:24" x14ac:dyDescent="0.55000000000000004">
      <c r="O5296" s="1703"/>
      <c r="V5296" s="1703"/>
      <c r="X5296" s="1703"/>
    </row>
    <row r="5297" spans="15:24" x14ac:dyDescent="0.55000000000000004">
      <c r="O5297" s="1703"/>
      <c r="V5297" s="1703"/>
      <c r="X5297" s="1703"/>
    </row>
    <row r="5298" spans="15:24" x14ac:dyDescent="0.55000000000000004">
      <c r="O5298" s="1703"/>
      <c r="V5298" s="1703"/>
      <c r="X5298" s="1703"/>
    </row>
    <row r="5299" spans="15:24" x14ac:dyDescent="0.55000000000000004">
      <c r="O5299" s="1703"/>
      <c r="V5299" s="1703"/>
      <c r="X5299" s="1703"/>
    </row>
    <row r="5300" spans="15:24" x14ac:dyDescent="0.55000000000000004">
      <c r="O5300" s="1703"/>
      <c r="V5300" s="1703"/>
      <c r="X5300" s="1703"/>
    </row>
    <row r="5301" spans="15:24" x14ac:dyDescent="0.55000000000000004">
      <c r="O5301" s="1703"/>
      <c r="V5301" s="1703"/>
      <c r="X5301" s="1703"/>
    </row>
    <row r="5302" spans="15:24" x14ac:dyDescent="0.55000000000000004">
      <c r="O5302" s="1703"/>
      <c r="V5302" s="1703"/>
      <c r="X5302" s="1703"/>
    </row>
    <row r="5303" spans="15:24" x14ac:dyDescent="0.55000000000000004">
      <c r="O5303" s="1703"/>
      <c r="V5303" s="1703"/>
      <c r="X5303" s="1703"/>
    </row>
    <row r="5304" spans="15:24" x14ac:dyDescent="0.55000000000000004">
      <c r="O5304" s="1703"/>
      <c r="V5304" s="1703"/>
      <c r="X5304" s="1703"/>
    </row>
    <row r="5305" spans="15:24" x14ac:dyDescent="0.55000000000000004">
      <c r="O5305" s="1703"/>
      <c r="V5305" s="1703"/>
      <c r="X5305" s="1703"/>
    </row>
    <row r="5306" spans="15:24" x14ac:dyDescent="0.55000000000000004">
      <c r="O5306" s="1703"/>
      <c r="V5306" s="1703"/>
      <c r="X5306" s="1703"/>
    </row>
    <row r="5307" spans="15:24" x14ac:dyDescent="0.55000000000000004">
      <c r="O5307" s="1703"/>
      <c r="V5307" s="1703"/>
      <c r="X5307" s="1703"/>
    </row>
    <row r="5308" spans="15:24" x14ac:dyDescent="0.55000000000000004">
      <c r="O5308" s="1703"/>
      <c r="V5308" s="1703"/>
      <c r="X5308" s="1703"/>
    </row>
    <row r="5309" spans="15:24" x14ac:dyDescent="0.55000000000000004">
      <c r="O5309" s="1703"/>
      <c r="V5309" s="1703"/>
      <c r="X5309" s="1703"/>
    </row>
    <row r="5310" spans="15:24" x14ac:dyDescent="0.55000000000000004">
      <c r="O5310" s="1703"/>
      <c r="V5310" s="1703"/>
      <c r="X5310" s="1703"/>
    </row>
    <row r="5311" spans="15:24" x14ac:dyDescent="0.55000000000000004">
      <c r="O5311" s="1703"/>
      <c r="V5311" s="1703"/>
      <c r="X5311" s="1703"/>
    </row>
    <row r="5312" spans="15:24" x14ac:dyDescent="0.55000000000000004">
      <c r="O5312" s="1703"/>
      <c r="V5312" s="1703"/>
      <c r="X5312" s="1703"/>
    </row>
    <row r="5313" spans="15:24" x14ac:dyDescent="0.55000000000000004">
      <c r="O5313" s="1703"/>
      <c r="V5313" s="1703"/>
      <c r="X5313" s="1703"/>
    </row>
    <row r="5314" spans="15:24" x14ac:dyDescent="0.55000000000000004">
      <c r="O5314" s="1703"/>
      <c r="V5314" s="1703"/>
      <c r="X5314" s="1703"/>
    </row>
    <row r="5315" spans="15:24" x14ac:dyDescent="0.55000000000000004">
      <c r="O5315" s="1703"/>
      <c r="V5315" s="1703"/>
      <c r="X5315" s="1703"/>
    </row>
    <row r="5316" spans="15:24" x14ac:dyDescent="0.55000000000000004">
      <c r="O5316" s="1703"/>
      <c r="V5316" s="1703"/>
      <c r="X5316" s="1703"/>
    </row>
    <row r="5317" spans="15:24" x14ac:dyDescent="0.55000000000000004">
      <c r="O5317" s="1703"/>
      <c r="V5317" s="1703"/>
      <c r="X5317" s="1703"/>
    </row>
    <row r="5318" spans="15:24" x14ac:dyDescent="0.55000000000000004">
      <c r="O5318" s="1703"/>
      <c r="V5318" s="1703"/>
      <c r="X5318" s="1703"/>
    </row>
    <row r="5319" spans="15:24" x14ac:dyDescent="0.55000000000000004">
      <c r="O5319" s="1703"/>
      <c r="V5319" s="1703"/>
      <c r="X5319" s="1703"/>
    </row>
    <row r="5320" spans="15:24" x14ac:dyDescent="0.55000000000000004">
      <c r="O5320" s="1703"/>
      <c r="V5320" s="1703"/>
      <c r="X5320" s="1703"/>
    </row>
    <row r="5321" spans="15:24" x14ac:dyDescent="0.55000000000000004">
      <c r="O5321" s="1703"/>
      <c r="V5321" s="1703"/>
      <c r="X5321" s="1703"/>
    </row>
    <row r="5322" spans="15:24" x14ac:dyDescent="0.55000000000000004">
      <c r="O5322" s="1703"/>
      <c r="V5322" s="1703"/>
      <c r="X5322" s="1703"/>
    </row>
    <row r="5323" spans="15:24" x14ac:dyDescent="0.55000000000000004">
      <c r="O5323" s="1703"/>
      <c r="V5323" s="1703"/>
      <c r="X5323" s="1703"/>
    </row>
    <row r="5324" spans="15:24" x14ac:dyDescent="0.55000000000000004">
      <c r="O5324" s="1703"/>
      <c r="V5324" s="1703"/>
      <c r="X5324" s="1703"/>
    </row>
    <row r="5325" spans="15:24" x14ac:dyDescent="0.55000000000000004">
      <c r="O5325" s="1703"/>
      <c r="V5325" s="1703"/>
      <c r="X5325" s="1703"/>
    </row>
    <row r="5326" spans="15:24" x14ac:dyDescent="0.55000000000000004">
      <c r="O5326" s="1703"/>
      <c r="V5326" s="1703"/>
      <c r="X5326" s="1703"/>
    </row>
    <row r="5327" spans="15:24" x14ac:dyDescent="0.55000000000000004">
      <c r="O5327" s="1703"/>
      <c r="V5327" s="1703"/>
      <c r="X5327" s="1703"/>
    </row>
    <row r="5328" spans="15:24" x14ac:dyDescent="0.55000000000000004">
      <c r="O5328" s="1703"/>
      <c r="V5328" s="1703"/>
      <c r="X5328" s="1703"/>
    </row>
    <row r="5329" spans="15:24" x14ac:dyDescent="0.55000000000000004">
      <c r="O5329" s="1703"/>
      <c r="V5329" s="1703"/>
      <c r="X5329" s="1703"/>
    </row>
    <row r="5330" spans="15:24" x14ac:dyDescent="0.55000000000000004">
      <c r="O5330" s="1703"/>
      <c r="V5330" s="1703"/>
      <c r="X5330" s="1703"/>
    </row>
    <row r="5331" spans="15:24" x14ac:dyDescent="0.55000000000000004">
      <c r="O5331" s="1703"/>
      <c r="V5331" s="1703"/>
      <c r="X5331" s="1703"/>
    </row>
    <row r="5332" spans="15:24" x14ac:dyDescent="0.55000000000000004">
      <c r="O5332" s="1703"/>
      <c r="V5332" s="1703"/>
      <c r="X5332" s="1703"/>
    </row>
    <row r="5333" spans="15:24" x14ac:dyDescent="0.55000000000000004">
      <c r="O5333" s="1703"/>
      <c r="V5333" s="1703"/>
      <c r="X5333" s="1703"/>
    </row>
    <row r="5334" spans="15:24" x14ac:dyDescent="0.55000000000000004">
      <c r="O5334" s="1703"/>
      <c r="V5334" s="1703"/>
      <c r="X5334" s="1703"/>
    </row>
    <row r="5335" spans="15:24" x14ac:dyDescent="0.55000000000000004">
      <c r="O5335" s="1703"/>
      <c r="V5335" s="1703"/>
      <c r="X5335" s="1703"/>
    </row>
    <row r="5336" spans="15:24" x14ac:dyDescent="0.55000000000000004">
      <c r="O5336" s="1703"/>
      <c r="V5336" s="1703"/>
      <c r="X5336" s="1703"/>
    </row>
    <row r="5337" spans="15:24" x14ac:dyDescent="0.55000000000000004">
      <c r="O5337" s="1703"/>
      <c r="V5337" s="1703"/>
      <c r="X5337" s="1703"/>
    </row>
    <row r="5338" spans="15:24" x14ac:dyDescent="0.55000000000000004">
      <c r="O5338" s="1703"/>
      <c r="V5338" s="1703"/>
      <c r="X5338" s="1703"/>
    </row>
    <row r="5339" spans="15:24" x14ac:dyDescent="0.55000000000000004">
      <c r="O5339" s="1703"/>
      <c r="V5339" s="1703"/>
      <c r="X5339" s="1703"/>
    </row>
    <row r="5340" spans="15:24" x14ac:dyDescent="0.55000000000000004">
      <c r="O5340" s="1703"/>
      <c r="V5340" s="1703"/>
      <c r="X5340" s="1703"/>
    </row>
    <row r="5341" spans="15:24" x14ac:dyDescent="0.55000000000000004">
      <c r="O5341" s="1703"/>
      <c r="V5341" s="1703"/>
      <c r="X5341" s="1703"/>
    </row>
    <row r="5342" spans="15:24" x14ac:dyDescent="0.55000000000000004">
      <c r="O5342" s="1703"/>
      <c r="V5342" s="1703"/>
      <c r="X5342" s="1703"/>
    </row>
    <row r="5343" spans="15:24" x14ac:dyDescent="0.55000000000000004">
      <c r="O5343" s="1703"/>
      <c r="V5343" s="1703"/>
      <c r="X5343" s="1703"/>
    </row>
    <row r="5344" spans="15:24" x14ac:dyDescent="0.55000000000000004">
      <c r="O5344" s="1703"/>
      <c r="V5344" s="1703"/>
      <c r="X5344" s="1703"/>
    </row>
    <row r="5345" spans="15:24" x14ac:dyDescent="0.55000000000000004">
      <c r="O5345" s="1703"/>
      <c r="V5345" s="1703"/>
      <c r="X5345" s="1703"/>
    </row>
    <row r="5346" spans="15:24" x14ac:dyDescent="0.55000000000000004">
      <c r="O5346" s="1703"/>
      <c r="V5346" s="1703"/>
      <c r="X5346" s="1703"/>
    </row>
    <row r="5347" spans="15:24" x14ac:dyDescent="0.55000000000000004">
      <c r="O5347" s="1703"/>
      <c r="V5347" s="1703"/>
      <c r="X5347" s="1703"/>
    </row>
    <row r="5348" spans="15:24" x14ac:dyDescent="0.55000000000000004">
      <c r="O5348" s="1703"/>
      <c r="V5348" s="1703"/>
      <c r="X5348" s="1703"/>
    </row>
    <row r="5349" spans="15:24" x14ac:dyDescent="0.55000000000000004">
      <c r="O5349" s="1703"/>
      <c r="V5349" s="1703"/>
      <c r="X5349" s="1703"/>
    </row>
    <row r="5350" spans="15:24" x14ac:dyDescent="0.55000000000000004">
      <c r="O5350" s="1703"/>
      <c r="V5350" s="1703"/>
      <c r="X5350" s="1703"/>
    </row>
    <row r="5351" spans="15:24" x14ac:dyDescent="0.55000000000000004">
      <c r="O5351" s="1703"/>
      <c r="V5351" s="1703"/>
      <c r="X5351" s="1703"/>
    </row>
    <row r="5352" spans="15:24" x14ac:dyDescent="0.55000000000000004">
      <c r="O5352" s="1703"/>
      <c r="V5352" s="1703"/>
      <c r="X5352" s="1703"/>
    </row>
    <row r="5353" spans="15:24" x14ac:dyDescent="0.55000000000000004">
      <c r="O5353" s="1703"/>
      <c r="V5353" s="1703"/>
      <c r="X5353" s="1703"/>
    </row>
    <row r="5354" spans="15:24" x14ac:dyDescent="0.55000000000000004">
      <c r="O5354" s="1703"/>
      <c r="V5354" s="1703"/>
      <c r="X5354" s="1703"/>
    </row>
    <row r="5355" spans="15:24" x14ac:dyDescent="0.55000000000000004">
      <c r="O5355" s="1703"/>
      <c r="V5355" s="1703"/>
      <c r="X5355" s="1703"/>
    </row>
    <row r="5356" spans="15:24" x14ac:dyDescent="0.55000000000000004">
      <c r="O5356" s="1703"/>
      <c r="V5356" s="1703"/>
      <c r="X5356" s="1703"/>
    </row>
    <row r="5357" spans="15:24" x14ac:dyDescent="0.55000000000000004">
      <c r="O5357" s="1703"/>
      <c r="V5357" s="1703"/>
      <c r="X5357" s="1703"/>
    </row>
    <row r="5358" spans="15:24" x14ac:dyDescent="0.55000000000000004">
      <c r="O5358" s="1703"/>
      <c r="V5358" s="1703"/>
      <c r="X5358" s="1703"/>
    </row>
    <row r="5359" spans="15:24" x14ac:dyDescent="0.55000000000000004">
      <c r="O5359" s="1703"/>
      <c r="V5359" s="1703"/>
      <c r="X5359" s="1703"/>
    </row>
    <row r="5360" spans="15:24" x14ac:dyDescent="0.55000000000000004">
      <c r="O5360" s="1703"/>
      <c r="V5360" s="1703"/>
      <c r="X5360" s="1703"/>
    </row>
    <row r="5361" spans="15:24" x14ac:dyDescent="0.55000000000000004">
      <c r="O5361" s="1703"/>
      <c r="V5361" s="1703"/>
      <c r="X5361" s="1703"/>
    </row>
    <row r="5362" spans="15:24" x14ac:dyDescent="0.55000000000000004">
      <c r="O5362" s="1703"/>
      <c r="V5362" s="1703"/>
      <c r="X5362" s="1703"/>
    </row>
    <row r="5363" spans="15:24" x14ac:dyDescent="0.55000000000000004">
      <c r="O5363" s="1703"/>
      <c r="V5363" s="1703"/>
      <c r="X5363" s="1703"/>
    </row>
    <row r="5364" spans="15:24" x14ac:dyDescent="0.55000000000000004">
      <c r="O5364" s="1703"/>
      <c r="V5364" s="1703"/>
      <c r="X5364" s="1703"/>
    </row>
    <row r="5365" spans="15:24" x14ac:dyDescent="0.55000000000000004">
      <c r="O5365" s="1703"/>
      <c r="V5365" s="1703"/>
      <c r="X5365" s="1703"/>
    </row>
    <row r="5366" spans="15:24" x14ac:dyDescent="0.55000000000000004">
      <c r="O5366" s="1703"/>
      <c r="V5366" s="1703"/>
      <c r="X5366" s="1703"/>
    </row>
    <row r="5367" spans="15:24" x14ac:dyDescent="0.55000000000000004">
      <c r="O5367" s="1703"/>
      <c r="V5367" s="1703"/>
      <c r="X5367" s="1703"/>
    </row>
    <row r="5368" spans="15:24" x14ac:dyDescent="0.55000000000000004">
      <c r="O5368" s="1703"/>
      <c r="V5368" s="1703"/>
      <c r="X5368" s="1703"/>
    </row>
    <row r="5369" spans="15:24" x14ac:dyDescent="0.55000000000000004">
      <c r="O5369" s="1703"/>
      <c r="V5369" s="1703"/>
      <c r="X5369" s="1703"/>
    </row>
    <row r="5370" spans="15:24" x14ac:dyDescent="0.55000000000000004">
      <c r="O5370" s="1703"/>
      <c r="V5370" s="1703"/>
      <c r="X5370" s="1703"/>
    </row>
    <row r="5371" spans="15:24" x14ac:dyDescent="0.55000000000000004">
      <c r="O5371" s="1703"/>
      <c r="V5371" s="1703"/>
      <c r="X5371" s="1703"/>
    </row>
    <row r="5372" spans="15:24" x14ac:dyDescent="0.55000000000000004">
      <c r="O5372" s="1703"/>
      <c r="V5372" s="1703"/>
      <c r="X5372" s="1703"/>
    </row>
    <row r="5373" spans="15:24" x14ac:dyDescent="0.55000000000000004">
      <c r="O5373" s="1703"/>
      <c r="V5373" s="1703"/>
      <c r="X5373" s="1703"/>
    </row>
    <row r="5374" spans="15:24" x14ac:dyDescent="0.55000000000000004">
      <c r="O5374" s="1703"/>
      <c r="V5374" s="1703"/>
      <c r="X5374" s="1703"/>
    </row>
    <row r="5375" spans="15:24" x14ac:dyDescent="0.55000000000000004">
      <c r="O5375" s="1703"/>
      <c r="V5375" s="1703"/>
      <c r="X5375" s="1703"/>
    </row>
    <row r="5376" spans="15:24" x14ac:dyDescent="0.55000000000000004">
      <c r="O5376" s="1703"/>
      <c r="V5376" s="1703"/>
      <c r="X5376" s="1703"/>
    </row>
    <row r="5377" spans="15:24" x14ac:dyDescent="0.55000000000000004">
      <c r="O5377" s="1703"/>
      <c r="V5377" s="1703"/>
      <c r="X5377" s="1703"/>
    </row>
    <row r="5378" spans="15:24" x14ac:dyDescent="0.55000000000000004">
      <c r="O5378" s="1703"/>
      <c r="V5378" s="1703"/>
      <c r="X5378" s="1703"/>
    </row>
    <row r="5379" spans="15:24" x14ac:dyDescent="0.55000000000000004">
      <c r="O5379" s="1703"/>
      <c r="V5379" s="1703"/>
      <c r="X5379" s="1703"/>
    </row>
    <row r="5380" spans="15:24" x14ac:dyDescent="0.55000000000000004">
      <c r="O5380" s="1703"/>
      <c r="V5380" s="1703"/>
      <c r="X5380" s="1703"/>
    </row>
    <row r="5381" spans="15:24" x14ac:dyDescent="0.55000000000000004">
      <c r="O5381" s="1703"/>
      <c r="V5381" s="1703"/>
      <c r="X5381" s="1703"/>
    </row>
    <row r="5382" spans="15:24" x14ac:dyDescent="0.55000000000000004">
      <c r="O5382" s="1703"/>
      <c r="V5382" s="1703"/>
      <c r="X5382" s="1703"/>
    </row>
    <row r="5383" spans="15:24" x14ac:dyDescent="0.55000000000000004">
      <c r="O5383" s="1703"/>
      <c r="V5383" s="1703"/>
      <c r="X5383" s="1703"/>
    </row>
    <row r="5384" spans="15:24" x14ac:dyDescent="0.55000000000000004">
      <c r="O5384" s="1703"/>
      <c r="V5384" s="1703"/>
      <c r="X5384" s="1703"/>
    </row>
    <row r="5385" spans="15:24" x14ac:dyDescent="0.55000000000000004">
      <c r="O5385" s="1703"/>
      <c r="V5385" s="1703"/>
      <c r="X5385" s="1703"/>
    </row>
    <row r="5386" spans="15:24" x14ac:dyDescent="0.55000000000000004">
      <c r="O5386" s="1703"/>
      <c r="V5386" s="1703"/>
      <c r="X5386" s="1703"/>
    </row>
    <row r="5387" spans="15:24" x14ac:dyDescent="0.55000000000000004">
      <c r="O5387" s="1703"/>
      <c r="V5387" s="1703"/>
      <c r="X5387" s="1703"/>
    </row>
    <row r="5388" spans="15:24" x14ac:dyDescent="0.55000000000000004">
      <c r="O5388" s="1703"/>
      <c r="V5388" s="1703"/>
      <c r="X5388" s="1703"/>
    </row>
    <row r="5389" spans="15:24" x14ac:dyDescent="0.55000000000000004">
      <c r="O5389" s="1703"/>
      <c r="V5389" s="1703"/>
      <c r="X5389" s="1703"/>
    </row>
    <row r="5390" spans="15:24" x14ac:dyDescent="0.55000000000000004">
      <c r="O5390" s="1703"/>
      <c r="V5390" s="1703"/>
      <c r="X5390" s="1703"/>
    </row>
    <row r="5391" spans="15:24" x14ac:dyDescent="0.55000000000000004">
      <c r="O5391" s="1703"/>
      <c r="V5391" s="1703"/>
      <c r="X5391" s="1703"/>
    </row>
    <row r="5392" spans="15:24" x14ac:dyDescent="0.55000000000000004">
      <c r="O5392" s="1703"/>
      <c r="V5392" s="1703"/>
      <c r="X5392" s="1703"/>
    </row>
    <row r="5393" spans="15:24" x14ac:dyDescent="0.55000000000000004">
      <c r="O5393" s="1703"/>
      <c r="V5393" s="1703"/>
      <c r="X5393" s="1703"/>
    </row>
    <row r="5394" spans="15:24" x14ac:dyDescent="0.55000000000000004">
      <c r="O5394" s="1703"/>
      <c r="V5394" s="1703"/>
      <c r="X5394" s="1703"/>
    </row>
    <row r="5395" spans="15:24" x14ac:dyDescent="0.55000000000000004">
      <c r="O5395" s="1703"/>
      <c r="V5395" s="1703"/>
      <c r="X5395" s="1703"/>
    </row>
    <row r="5396" spans="15:24" x14ac:dyDescent="0.55000000000000004">
      <c r="O5396" s="1703"/>
      <c r="V5396" s="1703"/>
      <c r="X5396" s="1703"/>
    </row>
    <row r="5397" spans="15:24" x14ac:dyDescent="0.55000000000000004">
      <c r="O5397" s="1703"/>
      <c r="V5397" s="1703"/>
      <c r="X5397" s="1703"/>
    </row>
    <row r="5398" spans="15:24" x14ac:dyDescent="0.55000000000000004">
      <c r="O5398" s="1703"/>
      <c r="V5398" s="1703"/>
      <c r="X5398" s="1703"/>
    </row>
    <row r="5399" spans="15:24" x14ac:dyDescent="0.55000000000000004">
      <c r="O5399" s="1703"/>
      <c r="V5399" s="1703"/>
      <c r="X5399" s="1703"/>
    </row>
    <row r="5400" spans="15:24" x14ac:dyDescent="0.55000000000000004">
      <c r="O5400" s="1703"/>
      <c r="V5400" s="1703"/>
      <c r="X5400" s="1703"/>
    </row>
    <row r="5401" spans="15:24" x14ac:dyDescent="0.55000000000000004">
      <c r="O5401" s="1703"/>
      <c r="V5401" s="1703"/>
      <c r="X5401" s="1703"/>
    </row>
    <row r="5402" spans="15:24" x14ac:dyDescent="0.55000000000000004">
      <c r="O5402" s="1703"/>
      <c r="V5402" s="1703"/>
      <c r="X5402" s="1703"/>
    </row>
    <row r="5403" spans="15:24" x14ac:dyDescent="0.55000000000000004">
      <c r="O5403" s="1703"/>
      <c r="V5403" s="1703"/>
      <c r="X5403" s="1703"/>
    </row>
    <row r="5404" spans="15:24" x14ac:dyDescent="0.55000000000000004">
      <c r="O5404" s="1703"/>
      <c r="V5404" s="1703"/>
      <c r="X5404" s="1703"/>
    </row>
    <row r="5405" spans="15:24" x14ac:dyDescent="0.55000000000000004">
      <c r="O5405" s="1703"/>
      <c r="V5405" s="1703"/>
      <c r="X5405" s="1703"/>
    </row>
    <row r="5406" spans="15:24" x14ac:dyDescent="0.55000000000000004">
      <c r="O5406" s="1703"/>
      <c r="V5406" s="1703"/>
      <c r="X5406" s="1703"/>
    </row>
    <row r="5407" spans="15:24" x14ac:dyDescent="0.55000000000000004">
      <c r="O5407" s="1703"/>
      <c r="V5407" s="1703"/>
      <c r="X5407" s="1703"/>
    </row>
    <row r="5408" spans="15:24" x14ac:dyDescent="0.55000000000000004">
      <c r="O5408" s="1703"/>
      <c r="V5408" s="1703"/>
      <c r="X5408" s="1703"/>
    </row>
    <row r="5409" spans="15:24" x14ac:dyDescent="0.55000000000000004">
      <c r="O5409" s="1703"/>
      <c r="V5409" s="1703"/>
      <c r="X5409" s="1703"/>
    </row>
    <row r="5410" spans="15:24" x14ac:dyDescent="0.55000000000000004">
      <c r="O5410" s="1703"/>
      <c r="V5410" s="1703"/>
      <c r="X5410" s="1703"/>
    </row>
    <row r="5411" spans="15:24" x14ac:dyDescent="0.55000000000000004">
      <c r="O5411" s="1703"/>
      <c r="V5411" s="1703"/>
      <c r="X5411" s="1703"/>
    </row>
    <row r="5412" spans="15:24" x14ac:dyDescent="0.55000000000000004">
      <c r="O5412" s="1703"/>
      <c r="V5412" s="1703"/>
      <c r="X5412" s="1703"/>
    </row>
    <row r="5413" spans="15:24" x14ac:dyDescent="0.55000000000000004">
      <c r="O5413" s="1703"/>
      <c r="V5413" s="1703"/>
      <c r="X5413" s="1703"/>
    </row>
    <row r="5414" spans="15:24" x14ac:dyDescent="0.55000000000000004">
      <c r="O5414" s="1703"/>
      <c r="V5414" s="1703"/>
      <c r="X5414" s="1703"/>
    </row>
    <row r="5415" spans="15:24" x14ac:dyDescent="0.55000000000000004">
      <c r="O5415" s="1703"/>
      <c r="V5415" s="1703"/>
      <c r="X5415" s="1703"/>
    </row>
    <row r="5416" spans="15:24" x14ac:dyDescent="0.55000000000000004">
      <c r="O5416" s="1703"/>
      <c r="V5416" s="1703"/>
      <c r="X5416" s="1703"/>
    </row>
    <row r="5417" spans="15:24" x14ac:dyDescent="0.55000000000000004">
      <c r="O5417" s="1703"/>
      <c r="V5417" s="1703"/>
      <c r="X5417" s="1703"/>
    </row>
    <row r="5418" spans="15:24" x14ac:dyDescent="0.55000000000000004">
      <c r="O5418" s="1703"/>
      <c r="V5418" s="1703"/>
      <c r="X5418" s="1703"/>
    </row>
    <row r="5419" spans="15:24" x14ac:dyDescent="0.55000000000000004">
      <c r="O5419" s="1703"/>
      <c r="V5419" s="1703"/>
      <c r="X5419" s="1703"/>
    </row>
    <row r="5420" spans="15:24" x14ac:dyDescent="0.55000000000000004">
      <c r="O5420" s="1703"/>
      <c r="V5420" s="1703"/>
      <c r="X5420" s="1703"/>
    </row>
    <row r="5421" spans="15:24" x14ac:dyDescent="0.55000000000000004">
      <c r="O5421" s="1703"/>
      <c r="V5421" s="1703"/>
      <c r="X5421" s="1703"/>
    </row>
    <row r="5422" spans="15:24" x14ac:dyDescent="0.55000000000000004">
      <c r="O5422" s="1703"/>
      <c r="V5422" s="1703"/>
      <c r="X5422" s="1703"/>
    </row>
    <row r="5423" spans="15:24" x14ac:dyDescent="0.55000000000000004">
      <c r="O5423" s="1703"/>
      <c r="V5423" s="1703"/>
      <c r="X5423" s="1703"/>
    </row>
    <row r="5424" spans="15:24" x14ac:dyDescent="0.55000000000000004">
      <c r="O5424" s="1703"/>
      <c r="V5424" s="1703"/>
      <c r="X5424" s="1703"/>
    </row>
    <row r="5425" spans="15:24" x14ac:dyDescent="0.55000000000000004">
      <c r="O5425" s="1703"/>
      <c r="V5425" s="1703"/>
      <c r="X5425" s="1703"/>
    </row>
    <row r="5426" spans="15:24" x14ac:dyDescent="0.55000000000000004">
      <c r="O5426" s="1703"/>
      <c r="V5426" s="1703"/>
      <c r="X5426" s="1703"/>
    </row>
    <row r="5427" spans="15:24" x14ac:dyDescent="0.55000000000000004">
      <c r="O5427" s="1703"/>
      <c r="V5427" s="1703"/>
      <c r="X5427" s="1703"/>
    </row>
    <row r="5428" spans="15:24" x14ac:dyDescent="0.55000000000000004">
      <c r="O5428" s="1703"/>
      <c r="V5428" s="1703"/>
      <c r="X5428" s="1703"/>
    </row>
    <row r="5429" spans="15:24" x14ac:dyDescent="0.55000000000000004">
      <c r="O5429" s="1703"/>
      <c r="V5429" s="1703"/>
      <c r="X5429" s="1703"/>
    </row>
    <row r="5430" spans="15:24" x14ac:dyDescent="0.55000000000000004">
      <c r="O5430" s="1703"/>
      <c r="V5430" s="1703"/>
      <c r="X5430" s="1703"/>
    </row>
    <row r="5431" spans="15:24" x14ac:dyDescent="0.55000000000000004">
      <c r="O5431" s="1703"/>
      <c r="V5431" s="1703"/>
      <c r="X5431" s="1703"/>
    </row>
    <row r="5432" spans="15:24" x14ac:dyDescent="0.55000000000000004">
      <c r="O5432" s="1703"/>
      <c r="V5432" s="1703"/>
      <c r="X5432" s="1703"/>
    </row>
    <row r="5433" spans="15:24" x14ac:dyDescent="0.55000000000000004">
      <c r="O5433" s="1703"/>
      <c r="V5433" s="1703"/>
      <c r="X5433" s="1703"/>
    </row>
    <row r="5434" spans="15:24" x14ac:dyDescent="0.55000000000000004">
      <c r="O5434" s="1703"/>
      <c r="V5434" s="1703"/>
      <c r="X5434" s="1703"/>
    </row>
    <row r="5435" spans="15:24" x14ac:dyDescent="0.55000000000000004">
      <c r="O5435" s="1703"/>
      <c r="V5435" s="1703"/>
      <c r="X5435" s="1703"/>
    </row>
    <row r="5436" spans="15:24" x14ac:dyDescent="0.55000000000000004">
      <c r="O5436" s="1703"/>
      <c r="V5436" s="1703"/>
      <c r="X5436" s="1703"/>
    </row>
    <row r="5437" spans="15:24" x14ac:dyDescent="0.55000000000000004">
      <c r="O5437" s="1703"/>
      <c r="V5437" s="1703"/>
      <c r="X5437" s="1703"/>
    </row>
    <row r="5438" spans="15:24" x14ac:dyDescent="0.55000000000000004">
      <c r="O5438" s="1703"/>
      <c r="V5438" s="1703"/>
      <c r="X5438" s="1703"/>
    </row>
    <row r="5439" spans="15:24" x14ac:dyDescent="0.55000000000000004">
      <c r="O5439" s="1703"/>
      <c r="V5439" s="1703"/>
      <c r="X5439" s="1703"/>
    </row>
    <row r="5440" spans="15:24" x14ac:dyDescent="0.55000000000000004">
      <c r="O5440" s="1703"/>
      <c r="V5440" s="1703"/>
      <c r="X5440" s="1703"/>
    </row>
    <row r="5441" spans="15:24" x14ac:dyDescent="0.55000000000000004">
      <c r="O5441" s="1703"/>
      <c r="V5441" s="1703"/>
      <c r="X5441" s="1703"/>
    </row>
    <row r="5442" spans="15:24" x14ac:dyDescent="0.55000000000000004">
      <c r="O5442" s="1703"/>
      <c r="V5442" s="1703"/>
      <c r="X5442" s="1703"/>
    </row>
    <row r="5443" spans="15:24" x14ac:dyDescent="0.55000000000000004">
      <c r="O5443" s="1703"/>
      <c r="V5443" s="1703"/>
      <c r="X5443" s="1703"/>
    </row>
    <row r="5444" spans="15:24" x14ac:dyDescent="0.55000000000000004">
      <c r="O5444" s="1703"/>
      <c r="V5444" s="1703"/>
      <c r="X5444" s="1703"/>
    </row>
    <row r="5445" spans="15:24" x14ac:dyDescent="0.55000000000000004">
      <c r="O5445" s="1703"/>
      <c r="V5445" s="1703"/>
      <c r="X5445" s="1703"/>
    </row>
    <row r="5446" spans="15:24" x14ac:dyDescent="0.55000000000000004">
      <c r="O5446" s="1703"/>
      <c r="V5446" s="1703"/>
      <c r="X5446" s="1703"/>
    </row>
    <row r="5447" spans="15:24" x14ac:dyDescent="0.55000000000000004">
      <c r="O5447" s="1703"/>
      <c r="V5447" s="1703"/>
      <c r="X5447" s="1703"/>
    </row>
    <row r="5448" spans="15:24" x14ac:dyDescent="0.55000000000000004">
      <c r="O5448" s="1703"/>
      <c r="V5448" s="1703"/>
      <c r="X5448" s="1703"/>
    </row>
    <row r="5449" spans="15:24" x14ac:dyDescent="0.55000000000000004">
      <c r="O5449" s="1703"/>
      <c r="V5449" s="1703"/>
      <c r="X5449" s="1703"/>
    </row>
    <row r="5450" spans="15:24" x14ac:dyDescent="0.55000000000000004">
      <c r="O5450" s="1703"/>
      <c r="V5450" s="1703"/>
      <c r="X5450" s="1703"/>
    </row>
    <row r="5451" spans="15:24" x14ac:dyDescent="0.55000000000000004">
      <c r="O5451" s="1703"/>
      <c r="V5451" s="1703"/>
      <c r="X5451" s="1703"/>
    </row>
    <row r="5452" spans="15:24" x14ac:dyDescent="0.55000000000000004">
      <c r="O5452" s="1703"/>
      <c r="V5452" s="1703"/>
      <c r="X5452" s="1703"/>
    </row>
    <row r="5453" spans="15:24" x14ac:dyDescent="0.55000000000000004">
      <c r="O5453" s="1703"/>
      <c r="V5453" s="1703"/>
      <c r="X5453" s="1703"/>
    </row>
    <row r="5454" spans="15:24" x14ac:dyDescent="0.55000000000000004">
      <c r="O5454" s="1703"/>
      <c r="V5454" s="1703"/>
      <c r="X5454" s="1703"/>
    </row>
    <row r="5455" spans="15:24" x14ac:dyDescent="0.55000000000000004">
      <c r="O5455" s="1703"/>
      <c r="V5455" s="1703"/>
      <c r="X5455" s="1703"/>
    </row>
    <row r="5456" spans="15:24" x14ac:dyDescent="0.55000000000000004">
      <c r="O5456" s="1703"/>
      <c r="V5456" s="1703"/>
      <c r="X5456" s="1703"/>
    </row>
    <row r="5457" spans="15:24" x14ac:dyDescent="0.55000000000000004">
      <c r="O5457" s="1703"/>
      <c r="V5457" s="1703"/>
      <c r="X5457" s="1703"/>
    </row>
    <row r="5458" spans="15:24" x14ac:dyDescent="0.55000000000000004">
      <c r="O5458" s="1703"/>
      <c r="V5458" s="1703"/>
      <c r="X5458" s="1703"/>
    </row>
    <row r="5459" spans="15:24" x14ac:dyDescent="0.55000000000000004">
      <c r="O5459" s="1703"/>
      <c r="V5459" s="1703"/>
      <c r="X5459" s="1703"/>
    </row>
    <row r="5460" spans="15:24" x14ac:dyDescent="0.55000000000000004">
      <c r="O5460" s="1703"/>
      <c r="V5460" s="1703"/>
      <c r="X5460" s="1703"/>
    </row>
    <row r="5461" spans="15:24" x14ac:dyDescent="0.55000000000000004">
      <c r="O5461" s="1703"/>
      <c r="V5461" s="1703"/>
      <c r="X5461" s="1703"/>
    </row>
    <row r="5462" spans="15:24" x14ac:dyDescent="0.55000000000000004">
      <c r="O5462" s="1703"/>
      <c r="V5462" s="1703"/>
      <c r="X5462" s="1703"/>
    </row>
    <row r="5463" spans="15:24" x14ac:dyDescent="0.55000000000000004">
      <c r="O5463" s="1703"/>
      <c r="V5463" s="1703"/>
      <c r="X5463" s="1703"/>
    </row>
    <row r="5464" spans="15:24" x14ac:dyDescent="0.55000000000000004">
      <c r="O5464" s="1703"/>
      <c r="V5464" s="1703"/>
      <c r="X5464" s="1703"/>
    </row>
    <row r="5465" spans="15:24" x14ac:dyDescent="0.55000000000000004">
      <c r="O5465" s="1703"/>
      <c r="V5465" s="1703"/>
      <c r="X5465" s="1703"/>
    </row>
    <row r="5466" spans="15:24" x14ac:dyDescent="0.55000000000000004">
      <c r="O5466" s="1703"/>
      <c r="V5466" s="1703"/>
      <c r="X5466" s="1703"/>
    </row>
    <row r="5467" spans="15:24" x14ac:dyDescent="0.55000000000000004">
      <c r="O5467" s="1703"/>
      <c r="V5467" s="1703"/>
      <c r="X5467" s="1703"/>
    </row>
    <row r="5468" spans="15:24" x14ac:dyDescent="0.55000000000000004">
      <c r="O5468" s="1703"/>
      <c r="V5468" s="1703"/>
      <c r="X5468" s="1703"/>
    </row>
    <row r="5469" spans="15:24" x14ac:dyDescent="0.55000000000000004">
      <c r="O5469" s="1703"/>
      <c r="V5469" s="1703"/>
      <c r="X5469" s="1703"/>
    </row>
    <row r="5470" spans="15:24" x14ac:dyDescent="0.55000000000000004">
      <c r="O5470" s="1703"/>
      <c r="V5470" s="1703"/>
      <c r="X5470" s="1703"/>
    </row>
    <row r="5471" spans="15:24" x14ac:dyDescent="0.55000000000000004">
      <c r="O5471" s="1703"/>
      <c r="V5471" s="1703"/>
      <c r="X5471" s="1703"/>
    </row>
    <row r="5472" spans="15:24" x14ac:dyDescent="0.55000000000000004">
      <c r="O5472" s="1703"/>
      <c r="V5472" s="1703"/>
      <c r="X5472" s="1703"/>
    </row>
    <row r="5473" spans="15:24" x14ac:dyDescent="0.55000000000000004">
      <c r="O5473" s="1703"/>
      <c r="V5473" s="1703"/>
      <c r="X5473" s="1703"/>
    </row>
    <row r="5474" spans="15:24" x14ac:dyDescent="0.55000000000000004">
      <c r="O5474" s="1703"/>
      <c r="V5474" s="1703"/>
      <c r="X5474" s="1703"/>
    </row>
    <row r="5475" spans="15:24" x14ac:dyDescent="0.55000000000000004">
      <c r="O5475" s="1703"/>
      <c r="V5475" s="1703"/>
      <c r="X5475" s="1703"/>
    </row>
    <row r="5476" spans="15:24" x14ac:dyDescent="0.55000000000000004">
      <c r="O5476" s="1703"/>
      <c r="V5476" s="1703"/>
      <c r="X5476" s="1703"/>
    </row>
    <row r="5477" spans="15:24" x14ac:dyDescent="0.55000000000000004">
      <c r="O5477" s="1703"/>
      <c r="V5477" s="1703"/>
      <c r="X5477" s="1703"/>
    </row>
    <row r="5478" spans="15:24" x14ac:dyDescent="0.55000000000000004">
      <c r="O5478" s="1703"/>
      <c r="V5478" s="1703"/>
      <c r="X5478" s="1703"/>
    </row>
    <row r="5479" spans="15:24" x14ac:dyDescent="0.55000000000000004">
      <c r="O5479" s="1703"/>
      <c r="V5479" s="1703"/>
      <c r="X5479" s="1703"/>
    </row>
    <row r="5480" spans="15:24" x14ac:dyDescent="0.55000000000000004">
      <c r="O5480" s="1703"/>
      <c r="V5480" s="1703"/>
      <c r="X5480" s="1703"/>
    </row>
    <row r="5481" spans="15:24" x14ac:dyDescent="0.55000000000000004">
      <c r="O5481" s="1703"/>
      <c r="V5481" s="1703"/>
      <c r="X5481" s="1703"/>
    </row>
    <row r="5482" spans="15:24" x14ac:dyDescent="0.55000000000000004">
      <c r="O5482" s="1703"/>
      <c r="V5482" s="1703"/>
      <c r="X5482" s="1703"/>
    </row>
    <row r="5483" spans="15:24" x14ac:dyDescent="0.55000000000000004">
      <c r="O5483" s="1703"/>
      <c r="V5483" s="1703"/>
      <c r="X5483" s="1703"/>
    </row>
    <row r="5484" spans="15:24" x14ac:dyDescent="0.55000000000000004">
      <c r="O5484" s="1703"/>
      <c r="V5484" s="1703"/>
      <c r="X5484" s="1703"/>
    </row>
    <row r="5485" spans="15:24" x14ac:dyDescent="0.55000000000000004">
      <c r="O5485" s="1703"/>
      <c r="V5485" s="1703"/>
      <c r="X5485" s="1703"/>
    </row>
    <row r="5486" spans="15:24" x14ac:dyDescent="0.55000000000000004">
      <c r="O5486" s="1703"/>
      <c r="V5486" s="1703"/>
      <c r="X5486" s="1703"/>
    </row>
    <row r="5487" spans="15:24" x14ac:dyDescent="0.55000000000000004">
      <c r="O5487" s="1703"/>
      <c r="V5487" s="1703"/>
      <c r="X5487" s="1703"/>
    </row>
    <row r="5488" spans="15:24" x14ac:dyDescent="0.55000000000000004">
      <c r="O5488" s="1703"/>
      <c r="V5488" s="1703"/>
      <c r="X5488" s="1703"/>
    </row>
    <row r="5489" spans="15:24" x14ac:dyDescent="0.55000000000000004">
      <c r="O5489" s="1703"/>
      <c r="V5489" s="1703"/>
      <c r="X5489" s="1703"/>
    </row>
    <row r="5490" spans="15:24" x14ac:dyDescent="0.55000000000000004">
      <c r="O5490" s="1703"/>
      <c r="V5490" s="1703"/>
      <c r="X5490" s="1703"/>
    </row>
    <row r="5491" spans="15:24" x14ac:dyDescent="0.55000000000000004">
      <c r="O5491" s="1703"/>
      <c r="V5491" s="1703"/>
      <c r="X5491" s="1703"/>
    </row>
    <row r="5492" spans="15:24" x14ac:dyDescent="0.55000000000000004">
      <c r="O5492" s="1703"/>
      <c r="V5492" s="1703"/>
      <c r="X5492" s="1703"/>
    </row>
    <row r="5493" spans="15:24" x14ac:dyDescent="0.55000000000000004">
      <c r="O5493" s="1703"/>
      <c r="V5493" s="1703"/>
      <c r="X5493" s="1703"/>
    </row>
    <row r="5494" spans="15:24" x14ac:dyDescent="0.55000000000000004">
      <c r="O5494" s="1703"/>
      <c r="V5494" s="1703"/>
      <c r="X5494" s="1703"/>
    </row>
    <row r="5495" spans="15:24" x14ac:dyDescent="0.55000000000000004">
      <c r="O5495" s="1703"/>
      <c r="V5495" s="1703"/>
      <c r="X5495" s="1703"/>
    </row>
    <row r="5496" spans="15:24" x14ac:dyDescent="0.55000000000000004">
      <c r="O5496" s="1703"/>
      <c r="V5496" s="1703"/>
      <c r="X5496" s="1703"/>
    </row>
    <row r="5497" spans="15:24" x14ac:dyDescent="0.55000000000000004">
      <c r="O5497" s="1703"/>
      <c r="V5497" s="1703"/>
      <c r="X5497" s="1703"/>
    </row>
    <row r="5498" spans="15:24" x14ac:dyDescent="0.55000000000000004">
      <c r="O5498" s="1703"/>
      <c r="V5498" s="1703"/>
      <c r="X5498" s="1703"/>
    </row>
    <row r="5499" spans="15:24" x14ac:dyDescent="0.55000000000000004">
      <c r="O5499" s="1703"/>
      <c r="V5499" s="1703"/>
      <c r="X5499" s="1703"/>
    </row>
    <row r="5500" spans="15:24" x14ac:dyDescent="0.55000000000000004">
      <c r="O5500" s="1703"/>
      <c r="V5500" s="1703"/>
      <c r="X5500" s="1703"/>
    </row>
    <row r="5501" spans="15:24" x14ac:dyDescent="0.55000000000000004">
      <c r="O5501" s="1703"/>
      <c r="V5501" s="1703"/>
      <c r="X5501" s="1703"/>
    </row>
    <row r="5502" spans="15:24" x14ac:dyDescent="0.55000000000000004">
      <c r="O5502" s="1703"/>
      <c r="V5502" s="1703"/>
      <c r="X5502" s="1703"/>
    </row>
    <row r="5503" spans="15:24" x14ac:dyDescent="0.55000000000000004">
      <c r="O5503" s="1703"/>
      <c r="V5503" s="1703"/>
      <c r="X5503" s="1703"/>
    </row>
    <row r="5504" spans="15:24" x14ac:dyDescent="0.55000000000000004">
      <c r="O5504" s="1703"/>
      <c r="V5504" s="1703"/>
      <c r="X5504" s="1703"/>
    </row>
    <row r="5505" spans="15:24" x14ac:dyDescent="0.55000000000000004">
      <c r="O5505" s="1703"/>
      <c r="V5505" s="1703"/>
      <c r="X5505" s="1703"/>
    </row>
    <row r="5506" spans="15:24" x14ac:dyDescent="0.55000000000000004">
      <c r="O5506" s="1703"/>
      <c r="V5506" s="1703"/>
      <c r="X5506" s="1703"/>
    </row>
    <row r="5507" spans="15:24" x14ac:dyDescent="0.55000000000000004">
      <c r="O5507" s="1703"/>
      <c r="V5507" s="1703"/>
      <c r="X5507" s="1703"/>
    </row>
    <row r="5508" spans="15:24" x14ac:dyDescent="0.55000000000000004">
      <c r="O5508" s="1703"/>
      <c r="V5508" s="1703"/>
      <c r="X5508" s="1703"/>
    </row>
    <row r="5509" spans="15:24" x14ac:dyDescent="0.55000000000000004">
      <c r="O5509" s="1703"/>
      <c r="V5509" s="1703"/>
      <c r="X5509" s="1703"/>
    </row>
    <row r="5510" spans="15:24" x14ac:dyDescent="0.55000000000000004">
      <c r="O5510" s="1703"/>
      <c r="V5510" s="1703"/>
      <c r="X5510" s="1703"/>
    </row>
    <row r="5511" spans="15:24" x14ac:dyDescent="0.55000000000000004">
      <c r="O5511" s="1703"/>
      <c r="V5511" s="1703"/>
      <c r="X5511" s="1703"/>
    </row>
    <row r="5512" spans="15:24" x14ac:dyDescent="0.55000000000000004">
      <c r="O5512" s="1703"/>
      <c r="V5512" s="1703"/>
      <c r="X5512" s="1703"/>
    </row>
    <row r="5513" spans="15:24" x14ac:dyDescent="0.55000000000000004">
      <c r="O5513" s="1703"/>
      <c r="V5513" s="1703"/>
      <c r="X5513" s="1703"/>
    </row>
    <row r="5514" spans="15:24" x14ac:dyDescent="0.55000000000000004">
      <c r="O5514" s="1703"/>
      <c r="V5514" s="1703"/>
      <c r="X5514" s="1703"/>
    </row>
    <row r="5515" spans="15:24" x14ac:dyDescent="0.55000000000000004">
      <c r="O5515" s="1703"/>
      <c r="V5515" s="1703"/>
      <c r="X5515" s="1703"/>
    </row>
    <row r="5516" spans="15:24" x14ac:dyDescent="0.55000000000000004">
      <c r="O5516" s="1703"/>
      <c r="V5516" s="1703"/>
      <c r="X5516" s="1703"/>
    </row>
    <row r="5517" spans="15:24" x14ac:dyDescent="0.55000000000000004">
      <c r="O5517" s="1703"/>
      <c r="V5517" s="1703"/>
      <c r="X5517" s="1703"/>
    </row>
    <row r="5518" spans="15:24" x14ac:dyDescent="0.55000000000000004">
      <c r="O5518" s="1703"/>
      <c r="V5518" s="1703"/>
      <c r="X5518" s="1703"/>
    </row>
    <row r="5519" spans="15:24" x14ac:dyDescent="0.55000000000000004">
      <c r="O5519" s="1703"/>
      <c r="V5519" s="1703"/>
      <c r="X5519" s="1703"/>
    </row>
    <row r="5520" spans="15:24" x14ac:dyDescent="0.55000000000000004">
      <c r="O5520" s="1703"/>
      <c r="V5520" s="1703"/>
      <c r="X5520" s="1703"/>
    </row>
    <row r="5521" spans="15:24" x14ac:dyDescent="0.55000000000000004">
      <c r="O5521" s="1703"/>
      <c r="V5521" s="1703"/>
      <c r="X5521" s="1703"/>
    </row>
    <row r="5522" spans="15:24" x14ac:dyDescent="0.55000000000000004">
      <c r="O5522" s="1703"/>
      <c r="V5522" s="1703"/>
      <c r="X5522" s="1703"/>
    </row>
    <row r="5523" spans="15:24" x14ac:dyDescent="0.55000000000000004">
      <c r="O5523" s="1703"/>
      <c r="V5523" s="1703"/>
      <c r="X5523" s="1703"/>
    </row>
    <row r="5524" spans="15:24" x14ac:dyDescent="0.55000000000000004">
      <c r="O5524" s="1703"/>
      <c r="V5524" s="1703"/>
      <c r="X5524" s="1703"/>
    </row>
    <row r="5525" spans="15:24" x14ac:dyDescent="0.55000000000000004">
      <c r="O5525" s="1703"/>
      <c r="V5525" s="1703"/>
      <c r="X5525" s="1703"/>
    </row>
    <row r="5526" spans="15:24" x14ac:dyDescent="0.55000000000000004">
      <c r="O5526" s="1703"/>
      <c r="V5526" s="1703"/>
      <c r="X5526" s="1703"/>
    </row>
    <row r="5527" spans="15:24" x14ac:dyDescent="0.55000000000000004">
      <c r="O5527" s="1703"/>
      <c r="V5527" s="1703"/>
      <c r="X5527" s="1703"/>
    </row>
    <row r="5528" spans="15:24" x14ac:dyDescent="0.55000000000000004">
      <c r="O5528" s="1703"/>
      <c r="V5528" s="1703"/>
      <c r="X5528" s="1703"/>
    </row>
    <row r="5529" spans="15:24" x14ac:dyDescent="0.55000000000000004">
      <c r="O5529" s="1703"/>
      <c r="V5529" s="1703"/>
      <c r="X5529" s="1703"/>
    </row>
    <row r="5530" spans="15:24" x14ac:dyDescent="0.55000000000000004">
      <c r="O5530" s="1703"/>
      <c r="V5530" s="1703"/>
      <c r="X5530" s="1703"/>
    </row>
    <row r="5531" spans="15:24" x14ac:dyDescent="0.55000000000000004">
      <c r="O5531" s="1703"/>
      <c r="V5531" s="1703"/>
      <c r="X5531" s="1703"/>
    </row>
    <row r="5532" spans="15:24" x14ac:dyDescent="0.55000000000000004">
      <c r="O5532" s="1703"/>
      <c r="V5532" s="1703"/>
      <c r="X5532" s="1703"/>
    </row>
    <row r="5533" spans="15:24" x14ac:dyDescent="0.55000000000000004">
      <c r="O5533" s="1703"/>
      <c r="V5533" s="1703"/>
      <c r="X5533" s="1703"/>
    </row>
    <row r="5534" spans="15:24" x14ac:dyDescent="0.55000000000000004">
      <c r="O5534" s="1703"/>
      <c r="V5534" s="1703"/>
      <c r="X5534" s="1703"/>
    </row>
    <row r="5535" spans="15:24" x14ac:dyDescent="0.55000000000000004">
      <c r="O5535" s="1703"/>
      <c r="V5535" s="1703"/>
      <c r="X5535" s="1703"/>
    </row>
    <row r="5536" spans="15:24" x14ac:dyDescent="0.55000000000000004">
      <c r="O5536" s="1703"/>
      <c r="V5536" s="1703"/>
      <c r="X5536" s="1703"/>
    </row>
    <row r="5537" spans="15:24" x14ac:dyDescent="0.55000000000000004">
      <c r="O5537" s="1703"/>
      <c r="V5537" s="1703"/>
      <c r="X5537" s="1703"/>
    </row>
    <row r="5538" spans="15:24" x14ac:dyDescent="0.55000000000000004">
      <c r="O5538" s="1703"/>
      <c r="V5538" s="1703"/>
      <c r="X5538" s="1703"/>
    </row>
    <row r="5539" spans="15:24" x14ac:dyDescent="0.55000000000000004">
      <c r="O5539" s="1703"/>
      <c r="V5539" s="1703"/>
      <c r="X5539" s="1703"/>
    </row>
    <row r="5540" spans="15:24" x14ac:dyDescent="0.55000000000000004">
      <c r="O5540" s="1703"/>
      <c r="V5540" s="1703"/>
      <c r="X5540" s="1703"/>
    </row>
    <row r="5541" spans="15:24" x14ac:dyDescent="0.55000000000000004">
      <c r="O5541" s="1703"/>
      <c r="V5541" s="1703"/>
      <c r="X5541" s="1703"/>
    </row>
    <row r="5542" spans="15:24" x14ac:dyDescent="0.55000000000000004">
      <c r="O5542" s="1703"/>
      <c r="V5542" s="1703"/>
      <c r="X5542" s="1703"/>
    </row>
    <row r="5543" spans="15:24" x14ac:dyDescent="0.55000000000000004">
      <c r="O5543" s="1703"/>
      <c r="V5543" s="1703"/>
      <c r="X5543" s="1703"/>
    </row>
    <row r="5544" spans="15:24" x14ac:dyDescent="0.55000000000000004">
      <c r="O5544" s="1703"/>
      <c r="V5544" s="1703"/>
      <c r="X5544" s="1703"/>
    </row>
    <row r="5545" spans="15:24" x14ac:dyDescent="0.55000000000000004">
      <c r="O5545" s="1703"/>
      <c r="V5545" s="1703"/>
      <c r="X5545" s="1703"/>
    </row>
    <row r="5546" spans="15:24" x14ac:dyDescent="0.55000000000000004">
      <c r="O5546" s="1703"/>
      <c r="V5546" s="1703"/>
      <c r="X5546" s="1703"/>
    </row>
    <row r="5547" spans="15:24" x14ac:dyDescent="0.55000000000000004">
      <c r="O5547" s="1703"/>
      <c r="V5547" s="1703"/>
      <c r="X5547" s="1703"/>
    </row>
    <row r="5548" spans="15:24" x14ac:dyDescent="0.55000000000000004">
      <c r="O5548" s="1703"/>
      <c r="V5548" s="1703"/>
      <c r="X5548" s="1703"/>
    </row>
    <row r="5549" spans="15:24" x14ac:dyDescent="0.55000000000000004">
      <c r="O5549" s="1703"/>
      <c r="V5549" s="1703"/>
      <c r="X5549" s="1703"/>
    </row>
    <row r="5550" spans="15:24" x14ac:dyDescent="0.55000000000000004">
      <c r="O5550" s="1703"/>
      <c r="V5550" s="1703"/>
      <c r="X5550" s="1703"/>
    </row>
    <row r="5551" spans="15:24" x14ac:dyDescent="0.55000000000000004">
      <c r="O5551" s="1703"/>
      <c r="V5551" s="1703"/>
      <c r="X5551" s="1703"/>
    </row>
    <row r="5552" spans="15:24" x14ac:dyDescent="0.55000000000000004">
      <c r="O5552" s="1703"/>
      <c r="V5552" s="1703"/>
      <c r="X5552" s="1703"/>
    </row>
    <row r="5553" spans="15:24" x14ac:dyDescent="0.55000000000000004">
      <c r="O5553" s="1703"/>
      <c r="V5553" s="1703"/>
      <c r="X5553" s="1703"/>
    </row>
    <row r="5554" spans="15:24" x14ac:dyDescent="0.55000000000000004">
      <c r="O5554" s="1703"/>
      <c r="V5554" s="1703"/>
      <c r="X5554" s="1703"/>
    </row>
    <row r="5555" spans="15:24" x14ac:dyDescent="0.55000000000000004">
      <c r="O5555" s="1703"/>
      <c r="V5555" s="1703"/>
      <c r="X5555" s="1703"/>
    </row>
    <row r="5556" spans="15:24" x14ac:dyDescent="0.55000000000000004">
      <c r="O5556" s="1703"/>
      <c r="V5556" s="1703"/>
      <c r="X5556" s="1703"/>
    </row>
    <row r="5557" spans="15:24" x14ac:dyDescent="0.55000000000000004">
      <c r="O5557" s="1703"/>
      <c r="V5557" s="1703"/>
      <c r="X5557" s="1703"/>
    </row>
    <row r="5558" spans="15:24" x14ac:dyDescent="0.55000000000000004">
      <c r="O5558" s="1703"/>
      <c r="V5558" s="1703"/>
      <c r="X5558" s="1703"/>
    </row>
    <row r="5559" spans="15:24" x14ac:dyDescent="0.55000000000000004">
      <c r="O5559" s="1703"/>
      <c r="V5559" s="1703"/>
      <c r="X5559" s="1703"/>
    </row>
    <row r="5560" spans="15:24" x14ac:dyDescent="0.55000000000000004">
      <c r="O5560" s="1703"/>
      <c r="V5560" s="1703"/>
      <c r="X5560" s="1703"/>
    </row>
    <row r="5561" spans="15:24" x14ac:dyDescent="0.55000000000000004">
      <c r="O5561" s="1703"/>
      <c r="V5561" s="1703"/>
      <c r="X5561" s="1703"/>
    </row>
    <row r="5562" spans="15:24" x14ac:dyDescent="0.55000000000000004">
      <c r="O5562" s="1703"/>
      <c r="V5562" s="1703"/>
      <c r="X5562" s="1703"/>
    </row>
    <row r="5563" spans="15:24" x14ac:dyDescent="0.55000000000000004">
      <c r="O5563" s="1703"/>
      <c r="V5563" s="1703"/>
      <c r="X5563" s="1703"/>
    </row>
    <row r="5564" spans="15:24" x14ac:dyDescent="0.55000000000000004">
      <c r="O5564" s="1703"/>
      <c r="V5564" s="1703"/>
      <c r="X5564" s="1703"/>
    </row>
    <row r="5565" spans="15:24" x14ac:dyDescent="0.55000000000000004">
      <c r="O5565" s="1703"/>
      <c r="V5565" s="1703"/>
      <c r="X5565" s="1703"/>
    </row>
    <row r="5566" spans="15:24" x14ac:dyDescent="0.55000000000000004">
      <c r="O5566" s="1703"/>
      <c r="V5566" s="1703"/>
      <c r="X5566" s="1703"/>
    </row>
    <row r="5567" spans="15:24" x14ac:dyDescent="0.55000000000000004">
      <c r="O5567" s="1703"/>
      <c r="V5567" s="1703"/>
      <c r="X5567" s="1703"/>
    </row>
    <row r="5568" spans="15:24" x14ac:dyDescent="0.55000000000000004">
      <c r="O5568" s="1703"/>
      <c r="V5568" s="1703"/>
      <c r="X5568" s="1703"/>
    </row>
    <row r="5569" spans="15:24" x14ac:dyDescent="0.55000000000000004">
      <c r="O5569" s="1703"/>
      <c r="V5569" s="1703"/>
      <c r="X5569" s="1703"/>
    </row>
    <row r="5570" spans="15:24" x14ac:dyDescent="0.55000000000000004">
      <c r="O5570" s="1703"/>
      <c r="V5570" s="1703"/>
      <c r="X5570" s="1703"/>
    </row>
    <row r="5571" spans="15:24" x14ac:dyDescent="0.55000000000000004">
      <c r="O5571" s="1703"/>
      <c r="V5571" s="1703"/>
      <c r="X5571" s="1703"/>
    </row>
    <row r="5572" spans="15:24" x14ac:dyDescent="0.55000000000000004">
      <c r="O5572" s="1703"/>
      <c r="V5572" s="1703"/>
      <c r="X5572" s="1703"/>
    </row>
    <row r="5573" spans="15:24" x14ac:dyDescent="0.55000000000000004">
      <c r="O5573" s="1703"/>
      <c r="V5573" s="1703"/>
      <c r="X5573" s="1703"/>
    </row>
    <row r="5574" spans="15:24" x14ac:dyDescent="0.55000000000000004">
      <c r="O5574" s="1703"/>
      <c r="V5574" s="1703"/>
      <c r="X5574" s="1703"/>
    </row>
    <row r="5575" spans="15:24" x14ac:dyDescent="0.55000000000000004">
      <c r="O5575" s="1703"/>
      <c r="V5575" s="1703"/>
      <c r="X5575" s="1703"/>
    </row>
    <row r="5576" spans="15:24" x14ac:dyDescent="0.55000000000000004">
      <c r="O5576" s="1703"/>
      <c r="V5576" s="1703"/>
      <c r="X5576" s="1703"/>
    </row>
    <row r="5577" spans="15:24" x14ac:dyDescent="0.55000000000000004">
      <c r="O5577" s="1703"/>
      <c r="V5577" s="1703"/>
      <c r="X5577" s="1703"/>
    </row>
    <row r="5578" spans="15:24" x14ac:dyDescent="0.55000000000000004">
      <c r="O5578" s="1703"/>
      <c r="V5578" s="1703"/>
      <c r="X5578" s="1703"/>
    </row>
    <row r="5579" spans="15:24" x14ac:dyDescent="0.55000000000000004">
      <c r="O5579" s="1703"/>
      <c r="V5579" s="1703"/>
      <c r="X5579" s="1703"/>
    </row>
    <row r="5580" spans="15:24" x14ac:dyDescent="0.55000000000000004">
      <c r="O5580" s="1703"/>
      <c r="V5580" s="1703"/>
      <c r="X5580" s="1703"/>
    </row>
    <row r="5581" spans="15:24" x14ac:dyDescent="0.55000000000000004">
      <c r="O5581" s="1703"/>
      <c r="V5581" s="1703"/>
      <c r="X5581" s="1703"/>
    </row>
    <row r="5582" spans="15:24" x14ac:dyDescent="0.55000000000000004">
      <c r="O5582" s="1703"/>
      <c r="V5582" s="1703"/>
      <c r="X5582" s="1703"/>
    </row>
    <row r="5583" spans="15:24" x14ac:dyDescent="0.55000000000000004">
      <c r="O5583" s="1703"/>
      <c r="V5583" s="1703"/>
      <c r="X5583" s="1703"/>
    </row>
    <row r="5584" spans="15:24" x14ac:dyDescent="0.55000000000000004">
      <c r="O5584" s="1703"/>
      <c r="V5584" s="1703"/>
      <c r="X5584" s="1703"/>
    </row>
    <row r="5585" spans="15:24" x14ac:dyDescent="0.55000000000000004">
      <c r="O5585" s="1703"/>
      <c r="V5585" s="1703"/>
      <c r="X5585" s="1703"/>
    </row>
    <row r="5586" spans="15:24" x14ac:dyDescent="0.55000000000000004">
      <c r="O5586" s="1703"/>
      <c r="V5586" s="1703"/>
      <c r="X5586" s="1703"/>
    </row>
    <row r="5587" spans="15:24" x14ac:dyDescent="0.55000000000000004">
      <c r="O5587" s="1703"/>
      <c r="V5587" s="1703"/>
      <c r="X5587" s="1703"/>
    </row>
    <row r="5588" spans="15:24" x14ac:dyDescent="0.55000000000000004">
      <c r="O5588" s="1703"/>
      <c r="V5588" s="1703"/>
      <c r="X5588" s="1703"/>
    </row>
    <row r="5589" spans="15:24" x14ac:dyDescent="0.55000000000000004">
      <c r="O5589" s="1703"/>
      <c r="V5589" s="1703"/>
      <c r="X5589" s="1703"/>
    </row>
    <row r="5590" spans="15:24" x14ac:dyDescent="0.55000000000000004">
      <c r="O5590" s="1703"/>
      <c r="V5590" s="1703"/>
      <c r="X5590" s="1703"/>
    </row>
    <row r="5591" spans="15:24" x14ac:dyDescent="0.55000000000000004">
      <c r="O5591" s="1703"/>
      <c r="V5591" s="1703"/>
      <c r="X5591" s="1703"/>
    </row>
    <row r="5592" spans="15:24" x14ac:dyDescent="0.55000000000000004">
      <c r="O5592" s="1703"/>
      <c r="V5592" s="1703"/>
      <c r="X5592" s="1703"/>
    </row>
    <row r="5593" spans="15:24" x14ac:dyDescent="0.55000000000000004">
      <c r="O5593" s="1703"/>
      <c r="V5593" s="1703"/>
      <c r="X5593" s="1703"/>
    </row>
    <row r="5594" spans="15:24" x14ac:dyDescent="0.55000000000000004">
      <c r="O5594" s="1703"/>
      <c r="V5594" s="1703"/>
      <c r="X5594" s="1703"/>
    </row>
    <row r="5595" spans="15:24" x14ac:dyDescent="0.55000000000000004">
      <c r="O5595" s="1703"/>
      <c r="V5595" s="1703"/>
      <c r="X5595" s="1703"/>
    </row>
    <row r="5596" spans="15:24" x14ac:dyDescent="0.55000000000000004">
      <c r="O5596" s="1703"/>
      <c r="V5596" s="1703"/>
      <c r="X5596" s="1703"/>
    </row>
    <row r="5597" spans="15:24" x14ac:dyDescent="0.55000000000000004">
      <c r="O5597" s="1703"/>
      <c r="V5597" s="1703"/>
      <c r="X5597" s="1703"/>
    </row>
    <row r="5598" spans="15:24" x14ac:dyDescent="0.55000000000000004">
      <c r="O5598" s="1703"/>
      <c r="V5598" s="1703"/>
      <c r="X5598" s="1703"/>
    </row>
    <row r="5599" spans="15:24" x14ac:dyDescent="0.55000000000000004">
      <c r="O5599" s="1703"/>
      <c r="V5599" s="1703"/>
      <c r="X5599" s="1703"/>
    </row>
    <row r="5600" spans="15:24" x14ac:dyDescent="0.55000000000000004">
      <c r="O5600" s="1703"/>
      <c r="V5600" s="1703"/>
      <c r="X5600" s="1703"/>
    </row>
    <row r="5601" spans="15:24" x14ac:dyDescent="0.55000000000000004">
      <c r="O5601" s="1703"/>
      <c r="V5601" s="1703"/>
      <c r="X5601" s="1703"/>
    </row>
    <row r="5602" spans="15:24" x14ac:dyDescent="0.55000000000000004">
      <c r="O5602" s="1703"/>
      <c r="V5602" s="1703"/>
      <c r="X5602" s="1703"/>
    </row>
    <row r="5603" spans="15:24" x14ac:dyDescent="0.55000000000000004">
      <c r="O5603" s="1703"/>
      <c r="V5603" s="1703"/>
      <c r="X5603" s="1703"/>
    </row>
    <row r="5604" spans="15:24" x14ac:dyDescent="0.55000000000000004">
      <c r="O5604" s="1703"/>
      <c r="V5604" s="1703"/>
      <c r="X5604" s="1703"/>
    </row>
    <row r="5605" spans="15:24" x14ac:dyDescent="0.55000000000000004">
      <c r="O5605" s="1703"/>
      <c r="V5605" s="1703"/>
      <c r="X5605" s="1703"/>
    </row>
    <row r="5606" spans="15:24" x14ac:dyDescent="0.55000000000000004">
      <c r="O5606" s="1703"/>
      <c r="V5606" s="1703"/>
      <c r="X5606" s="1703"/>
    </row>
    <row r="5607" spans="15:24" x14ac:dyDescent="0.55000000000000004">
      <c r="O5607" s="1703"/>
      <c r="V5607" s="1703"/>
      <c r="X5607" s="1703"/>
    </row>
    <row r="5608" spans="15:24" x14ac:dyDescent="0.55000000000000004">
      <c r="O5608" s="1703"/>
      <c r="V5608" s="1703"/>
      <c r="X5608" s="1703"/>
    </row>
    <row r="5609" spans="15:24" x14ac:dyDescent="0.55000000000000004">
      <c r="O5609" s="1703"/>
      <c r="V5609" s="1703"/>
      <c r="X5609" s="1703"/>
    </row>
    <row r="5610" spans="15:24" x14ac:dyDescent="0.55000000000000004">
      <c r="O5610" s="1703"/>
      <c r="V5610" s="1703"/>
      <c r="X5610" s="1703"/>
    </row>
    <row r="5611" spans="15:24" x14ac:dyDescent="0.55000000000000004">
      <c r="O5611" s="1703"/>
      <c r="V5611" s="1703"/>
      <c r="X5611" s="1703"/>
    </row>
    <row r="5612" spans="15:24" x14ac:dyDescent="0.55000000000000004">
      <c r="O5612" s="1703"/>
      <c r="V5612" s="1703"/>
      <c r="X5612" s="1703"/>
    </row>
    <row r="5613" spans="15:24" x14ac:dyDescent="0.55000000000000004">
      <c r="O5613" s="1703"/>
      <c r="V5613" s="1703"/>
      <c r="X5613" s="1703"/>
    </row>
    <row r="5614" spans="15:24" x14ac:dyDescent="0.55000000000000004">
      <c r="O5614" s="1703"/>
      <c r="V5614" s="1703"/>
      <c r="X5614" s="1703"/>
    </row>
    <row r="5615" spans="15:24" x14ac:dyDescent="0.55000000000000004">
      <c r="O5615" s="1703"/>
      <c r="V5615" s="1703"/>
      <c r="X5615" s="1703"/>
    </row>
    <row r="5616" spans="15:24" x14ac:dyDescent="0.55000000000000004">
      <c r="O5616" s="1703"/>
      <c r="V5616" s="1703"/>
      <c r="X5616" s="1703"/>
    </row>
    <row r="5617" spans="15:24" x14ac:dyDescent="0.55000000000000004">
      <c r="O5617" s="1703"/>
      <c r="V5617" s="1703"/>
      <c r="X5617" s="1703"/>
    </row>
    <row r="5618" spans="15:24" x14ac:dyDescent="0.55000000000000004">
      <c r="O5618" s="1703"/>
      <c r="V5618" s="1703"/>
      <c r="X5618" s="1703"/>
    </row>
    <row r="5619" spans="15:24" x14ac:dyDescent="0.55000000000000004">
      <c r="O5619" s="1703"/>
      <c r="V5619" s="1703"/>
      <c r="X5619" s="1703"/>
    </row>
    <row r="5620" spans="15:24" x14ac:dyDescent="0.55000000000000004">
      <c r="O5620" s="1703"/>
      <c r="V5620" s="1703"/>
      <c r="X5620" s="1703"/>
    </row>
    <row r="5621" spans="15:24" x14ac:dyDescent="0.55000000000000004">
      <c r="O5621" s="1703"/>
      <c r="V5621" s="1703"/>
      <c r="X5621" s="1703"/>
    </row>
    <row r="5622" spans="15:24" x14ac:dyDescent="0.55000000000000004">
      <c r="O5622" s="1703"/>
      <c r="V5622" s="1703"/>
      <c r="X5622" s="1703"/>
    </row>
    <row r="5623" spans="15:24" x14ac:dyDescent="0.55000000000000004">
      <c r="O5623" s="1703"/>
      <c r="V5623" s="1703"/>
      <c r="X5623" s="1703"/>
    </row>
    <row r="5624" spans="15:24" x14ac:dyDescent="0.55000000000000004">
      <c r="O5624" s="1703"/>
      <c r="V5624" s="1703"/>
      <c r="X5624" s="1703"/>
    </row>
    <row r="5625" spans="15:24" x14ac:dyDescent="0.55000000000000004">
      <c r="O5625" s="1703"/>
      <c r="V5625" s="1703"/>
      <c r="X5625" s="1703"/>
    </row>
    <row r="5626" spans="15:24" x14ac:dyDescent="0.55000000000000004">
      <c r="O5626" s="1703"/>
      <c r="V5626" s="1703"/>
      <c r="X5626" s="1703"/>
    </row>
    <row r="5627" spans="15:24" x14ac:dyDescent="0.55000000000000004">
      <c r="O5627" s="1703"/>
      <c r="V5627" s="1703"/>
      <c r="X5627" s="1703"/>
    </row>
    <row r="5628" spans="15:24" x14ac:dyDescent="0.55000000000000004">
      <c r="O5628" s="1703"/>
      <c r="V5628" s="1703"/>
      <c r="X5628" s="1703"/>
    </row>
    <row r="5629" spans="15:24" x14ac:dyDescent="0.55000000000000004">
      <c r="O5629" s="1703"/>
      <c r="V5629" s="1703"/>
      <c r="X5629" s="1703"/>
    </row>
    <row r="5630" spans="15:24" x14ac:dyDescent="0.55000000000000004">
      <c r="O5630" s="1703"/>
      <c r="V5630" s="1703"/>
      <c r="X5630" s="1703"/>
    </row>
    <row r="5631" spans="15:24" x14ac:dyDescent="0.55000000000000004">
      <c r="O5631" s="1703"/>
      <c r="V5631" s="1703"/>
      <c r="X5631" s="1703"/>
    </row>
    <row r="5632" spans="15:24" x14ac:dyDescent="0.55000000000000004">
      <c r="O5632" s="1703"/>
      <c r="V5632" s="1703"/>
      <c r="X5632" s="1703"/>
    </row>
    <row r="5633" spans="15:24" x14ac:dyDescent="0.55000000000000004">
      <c r="O5633" s="1703"/>
      <c r="V5633" s="1703"/>
      <c r="X5633" s="1703"/>
    </row>
    <row r="5634" spans="15:24" x14ac:dyDescent="0.55000000000000004">
      <c r="O5634" s="1703"/>
      <c r="V5634" s="1703"/>
      <c r="X5634" s="1703"/>
    </row>
    <row r="5635" spans="15:24" x14ac:dyDescent="0.55000000000000004">
      <c r="O5635" s="1703"/>
      <c r="V5635" s="1703"/>
      <c r="X5635" s="1703"/>
    </row>
    <row r="5636" spans="15:24" x14ac:dyDescent="0.55000000000000004">
      <c r="O5636" s="1703"/>
      <c r="V5636" s="1703"/>
      <c r="X5636" s="1703"/>
    </row>
    <row r="5637" spans="15:24" x14ac:dyDescent="0.55000000000000004">
      <c r="O5637" s="1703"/>
      <c r="V5637" s="1703"/>
      <c r="X5637" s="1703"/>
    </row>
    <row r="5638" spans="15:24" x14ac:dyDescent="0.55000000000000004">
      <c r="O5638" s="1703"/>
      <c r="V5638" s="1703"/>
      <c r="X5638" s="1703"/>
    </row>
    <row r="5639" spans="15:24" x14ac:dyDescent="0.55000000000000004">
      <c r="O5639" s="1703"/>
      <c r="V5639" s="1703"/>
      <c r="X5639" s="1703"/>
    </row>
    <row r="5640" spans="15:24" x14ac:dyDescent="0.55000000000000004">
      <c r="O5640" s="1703"/>
      <c r="V5640" s="1703"/>
      <c r="X5640" s="1703"/>
    </row>
    <row r="5641" spans="15:24" x14ac:dyDescent="0.55000000000000004">
      <c r="O5641" s="1703"/>
      <c r="V5641" s="1703"/>
      <c r="X5641" s="1703"/>
    </row>
    <row r="5642" spans="15:24" x14ac:dyDescent="0.55000000000000004">
      <c r="O5642" s="1703"/>
      <c r="V5642" s="1703"/>
      <c r="X5642" s="1703"/>
    </row>
    <row r="5643" spans="15:24" x14ac:dyDescent="0.55000000000000004">
      <c r="O5643" s="1703"/>
      <c r="V5643" s="1703"/>
      <c r="X5643" s="1703"/>
    </row>
    <row r="5644" spans="15:24" x14ac:dyDescent="0.55000000000000004">
      <c r="O5644" s="1703"/>
      <c r="V5644" s="1703"/>
      <c r="X5644" s="1703"/>
    </row>
    <row r="5645" spans="15:24" x14ac:dyDescent="0.55000000000000004">
      <c r="O5645" s="1703"/>
      <c r="V5645" s="1703"/>
      <c r="X5645" s="1703"/>
    </row>
    <row r="5646" spans="15:24" x14ac:dyDescent="0.55000000000000004">
      <c r="O5646" s="1703"/>
      <c r="V5646" s="1703"/>
      <c r="X5646" s="1703"/>
    </row>
    <row r="5647" spans="15:24" x14ac:dyDescent="0.55000000000000004">
      <c r="O5647" s="1703"/>
      <c r="V5647" s="1703"/>
      <c r="X5647" s="1703"/>
    </row>
    <row r="5648" spans="15:24" x14ac:dyDescent="0.55000000000000004">
      <c r="O5648" s="1703"/>
      <c r="V5648" s="1703"/>
      <c r="X5648" s="1703"/>
    </row>
    <row r="5649" spans="15:24" x14ac:dyDescent="0.55000000000000004">
      <c r="O5649" s="1703"/>
      <c r="V5649" s="1703"/>
      <c r="X5649" s="1703"/>
    </row>
    <row r="5650" spans="15:24" x14ac:dyDescent="0.55000000000000004">
      <c r="O5650" s="1703"/>
      <c r="V5650" s="1703"/>
      <c r="X5650" s="1703"/>
    </row>
    <row r="5651" spans="15:24" x14ac:dyDescent="0.55000000000000004">
      <c r="O5651" s="1703"/>
      <c r="V5651" s="1703"/>
      <c r="X5651" s="1703"/>
    </row>
    <row r="5652" spans="15:24" x14ac:dyDescent="0.55000000000000004">
      <c r="O5652" s="1703"/>
      <c r="V5652" s="1703"/>
      <c r="X5652" s="1703"/>
    </row>
    <row r="5653" spans="15:24" x14ac:dyDescent="0.55000000000000004">
      <c r="O5653" s="1703"/>
      <c r="V5653" s="1703"/>
      <c r="X5653" s="1703"/>
    </row>
    <row r="5654" spans="15:24" x14ac:dyDescent="0.55000000000000004">
      <c r="O5654" s="1703"/>
      <c r="V5654" s="1703"/>
      <c r="X5654" s="1703"/>
    </row>
    <row r="5655" spans="15:24" x14ac:dyDescent="0.55000000000000004">
      <c r="O5655" s="1703"/>
      <c r="V5655" s="1703"/>
      <c r="X5655" s="1703"/>
    </row>
    <row r="5656" spans="15:24" x14ac:dyDescent="0.55000000000000004">
      <c r="O5656" s="1703"/>
      <c r="V5656" s="1703"/>
      <c r="X5656" s="1703"/>
    </row>
    <row r="5657" spans="15:24" x14ac:dyDescent="0.55000000000000004">
      <c r="O5657" s="1703"/>
      <c r="V5657" s="1703"/>
      <c r="X5657" s="1703"/>
    </row>
    <row r="5658" spans="15:24" x14ac:dyDescent="0.55000000000000004">
      <c r="O5658" s="1703"/>
      <c r="V5658" s="1703"/>
      <c r="X5658" s="1703"/>
    </row>
    <row r="5659" spans="15:24" x14ac:dyDescent="0.55000000000000004">
      <c r="O5659" s="1703"/>
      <c r="V5659" s="1703"/>
      <c r="X5659" s="1703"/>
    </row>
    <row r="5660" spans="15:24" x14ac:dyDescent="0.55000000000000004">
      <c r="O5660" s="1703"/>
      <c r="V5660" s="1703"/>
      <c r="X5660" s="1703"/>
    </row>
    <row r="5661" spans="15:24" x14ac:dyDescent="0.55000000000000004">
      <c r="O5661" s="1703"/>
      <c r="V5661" s="1703"/>
      <c r="X5661" s="1703"/>
    </row>
    <row r="5662" spans="15:24" x14ac:dyDescent="0.55000000000000004">
      <c r="O5662" s="1703"/>
      <c r="V5662" s="1703"/>
      <c r="X5662" s="1703"/>
    </row>
    <row r="5663" spans="15:24" x14ac:dyDescent="0.55000000000000004">
      <c r="O5663" s="1703"/>
      <c r="V5663" s="1703"/>
      <c r="X5663" s="1703"/>
    </row>
    <row r="5664" spans="15:24" x14ac:dyDescent="0.55000000000000004">
      <c r="O5664" s="1703"/>
      <c r="V5664" s="1703"/>
      <c r="X5664" s="1703"/>
    </row>
    <row r="5665" spans="15:24" x14ac:dyDescent="0.55000000000000004">
      <c r="O5665" s="1703"/>
      <c r="V5665" s="1703"/>
      <c r="X5665" s="1703"/>
    </row>
    <row r="5666" spans="15:24" x14ac:dyDescent="0.55000000000000004">
      <c r="O5666" s="1703"/>
      <c r="V5666" s="1703"/>
      <c r="X5666" s="1703"/>
    </row>
    <row r="5667" spans="15:24" x14ac:dyDescent="0.55000000000000004">
      <c r="O5667" s="1703"/>
      <c r="V5667" s="1703"/>
      <c r="X5667" s="1703"/>
    </row>
    <row r="5668" spans="15:24" x14ac:dyDescent="0.55000000000000004">
      <c r="O5668" s="1703"/>
      <c r="V5668" s="1703"/>
      <c r="X5668" s="1703"/>
    </row>
    <row r="5669" spans="15:24" x14ac:dyDescent="0.55000000000000004">
      <c r="O5669" s="1703"/>
      <c r="V5669" s="1703"/>
      <c r="X5669" s="1703"/>
    </row>
    <row r="5670" spans="15:24" x14ac:dyDescent="0.55000000000000004">
      <c r="O5670" s="1703"/>
      <c r="V5670" s="1703"/>
      <c r="X5670" s="1703"/>
    </row>
    <row r="5671" spans="15:24" x14ac:dyDescent="0.55000000000000004">
      <c r="O5671" s="1703"/>
      <c r="V5671" s="1703"/>
      <c r="X5671" s="1703"/>
    </row>
    <row r="5672" spans="15:24" x14ac:dyDescent="0.55000000000000004">
      <c r="O5672" s="1703"/>
      <c r="V5672" s="1703"/>
      <c r="X5672" s="1703"/>
    </row>
    <row r="5673" spans="15:24" x14ac:dyDescent="0.55000000000000004">
      <c r="O5673" s="1703"/>
      <c r="V5673" s="1703"/>
      <c r="X5673" s="1703"/>
    </row>
    <row r="5674" spans="15:24" x14ac:dyDescent="0.55000000000000004">
      <c r="O5674" s="1703"/>
      <c r="V5674" s="1703"/>
      <c r="X5674" s="1703"/>
    </row>
    <row r="5675" spans="15:24" x14ac:dyDescent="0.55000000000000004">
      <c r="O5675" s="1703"/>
      <c r="V5675" s="1703"/>
      <c r="X5675" s="1703"/>
    </row>
    <row r="5676" spans="15:24" x14ac:dyDescent="0.55000000000000004">
      <c r="O5676" s="1703"/>
      <c r="V5676" s="1703"/>
      <c r="X5676" s="1703"/>
    </row>
    <row r="5677" spans="15:24" x14ac:dyDescent="0.55000000000000004">
      <c r="O5677" s="1703"/>
      <c r="V5677" s="1703"/>
      <c r="X5677" s="1703"/>
    </row>
    <row r="5678" spans="15:24" x14ac:dyDescent="0.55000000000000004">
      <c r="O5678" s="1703"/>
      <c r="V5678" s="1703"/>
      <c r="X5678" s="1703"/>
    </row>
    <row r="5679" spans="15:24" x14ac:dyDescent="0.55000000000000004">
      <c r="O5679" s="1703"/>
      <c r="V5679" s="1703"/>
      <c r="X5679" s="1703"/>
    </row>
    <row r="5680" spans="15:24" x14ac:dyDescent="0.55000000000000004">
      <c r="O5680" s="1703"/>
      <c r="V5680" s="1703"/>
      <c r="X5680" s="1703"/>
    </row>
    <row r="5681" spans="15:24" x14ac:dyDescent="0.55000000000000004">
      <c r="O5681" s="1703"/>
      <c r="V5681" s="1703"/>
      <c r="X5681" s="1703"/>
    </row>
    <row r="5682" spans="15:24" x14ac:dyDescent="0.55000000000000004">
      <c r="O5682" s="1703"/>
      <c r="V5682" s="1703"/>
      <c r="X5682" s="1703"/>
    </row>
    <row r="5683" spans="15:24" x14ac:dyDescent="0.55000000000000004">
      <c r="O5683" s="1703"/>
      <c r="V5683" s="1703"/>
      <c r="X5683" s="1703"/>
    </row>
    <row r="5684" spans="15:24" x14ac:dyDescent="0.55000000000000004">
      <c r="O5684" s="1703"/>
      <c r="V5684" s="1703"/>
      <c r="X5684" s="1703"/>
    </row>
    <row r="5685" spans="15:24" x14ac:dyDescent="0.55000000000000004">
      <c r="O5685" s="1703"/>
      <c r="V5685" s="1703"/>
      <c r="X5685" s="1703"/>
    </row>
    <row r="5686" spans="15:24" x14ac:dyDescent="0.55000000000000004">
      <c r="O5686" s="1703"/>
      <c r="V5686" s="1703"/>
      <c r="X5686" s="1703"/>
    </row>
    <row r="5687" spans="15:24" x14ac:dyDescent="0.55000000000000004">
      <c r="O5687" s="1703"/>
      <c r="V5687" s="1703"/>
      <c r="X5687" s="1703"/>
    </row>
    <row r="5688" spans="15:24" x14ac:dyDescent="0.55000000000000004">
      <c r="O5688" s="1703"/>
      <c r="V5688" s="1703"/>
      <c r="X5688" s="1703"/>
    </row>
    <row r="5689" spans="15:24" x14ac:dyDescent="0.55000000000000004">
      <c r="O5689" s="1703"/>
      <c r="V5689" s="1703"/>
      <c r="X5689" s="1703"/>
    </row>
    <row r="5690" spans="15:24" x14ac:dyDescent="0.55000000000000004">
      <c r="O5690" s="1703"/>
      <c r="V5690" s="1703"/>
      <c r="X5690" s="1703"/>
    </row>
    <row r="5691" spans="15:24" x14ac:dyDescent="0.55000000000000004">
      <c r="O5691" s="1703"/>
      <c r="V5691" s="1703"/>
      <c r="X5691" s="1703"/>
    </row>
    <row r="5692" spans="15:24" x14ac:dyDescent="0.55000000000000004">
      <c r="O5692" s="1703"/>
      <c r="V5692" s="1703"/>
      <c r="X5692" s="1703"/>
    </row>
    <row r="5693" spans="15:24" x14ac:dyDescent="0.55000000000000004">
      <c r="O5693" s="1703"/>
      <c r="V5693" s="1703"/>
      <c r="X5693" s="1703"/>
    </row>
    <row r="5694" spans="15:24" x14ac:dyDescent="0.55000000000000004">
      <c r="O5694" s="1703"/>
      <c r="V5694" s="1703"/>
      <c r="X5694" s="1703"/>
    </row>
    <row r="5695" spans="15:24" x14ac:dyDescent="0.55000000000000004">
      <c r="O5695" s="1703"/>
      <c r="V5695" s="1703"/>
      <c r="X5695" s="1703"/>
    </row>
    <row r="5696" spans="15:24" x14ac:dyDescent="0.55000000000000004">
      <c r="O5696" s="1703"/>
      <c r="V5696" s="1703"/>
      <c r="X5696" s="1703"/>
    </row>
    <row r="5697" spans="15:24" x14ac:dyDescent="0.55000000000000004">
      <c r="O5697" s="1703"/>
      <c r="V5697" s="1703"/>
      <c r="X5697" s="1703"/>
    </row>
    <row r="5698" spans="15:24" x14ac:dyDescent="0.55000000000000004">
      <c r="O5698" s="1703"/>
      <c r="V5698" s="1703"/>
      <c r="X5698" s="1703"/>
    </row>
    <row r="5699" spans="15:24" x14ac:dyDescent="0.55000000000000004">
      <c r="O5699" s="1703"/>
      <c r="V5699" s="1703"/>
      <c r="X5699" s="1703"/>
    </row>
    <row r="5700" spans="15:24" x14ac:dyDescent="0.55000000000000004">
      <c r="O5700" s="1703"/>
      <c r="V5700" s="1703"/>
      <c r="X5700" s="1703"/>
    </row>
    <row r="5701" spans="15:24" x14ac:dyDescent="0.55000000000000004">
      <c r="O5701" s="1703"/>
      <c r="V5701" s="1703"/>
      <c r="X5701" s="1703"/>
    </row>
    <row r="5702" spans="15:24" x14ac:dyDescent="0.55000000000000004">
      <c r="O5702" s="1703"/>
      <c r="V5702" s="1703"/>
      <c r="X5702" s="1703"/>
    </row>
    <row r="5703" spans="15:24" x14ac:dyDescent="0.55000000000000004">
      <c r="O5703" s="1703"/>
      <c r="V5703" s="1703"/>
      <c r="X5703" s="1703"/>
    </row>
    <row r="5704" spans="15:24" x14ac:dyDescent="0.55000000000000004">
      <c r="O5704" s="1703"/>
      <c r="V5704" s="1703"/>
      <c r="X5704" s="1703"/>
    </row>
    <row r="5705" spans="15:24" x14ac:dyDescent="0.55000000000000004">
      <c r="O5705" s="1703"/>
      <c r="V5705" s="1703"/>
      <c r="X5705" s="1703"/>
    </row>
    <row r="5706" spans="15:24" x14ac:dyDescent="0.55000000000000004">
      <c r="O5706" s="1703"/>
      <c r="V5706" s="1703"/>
      <c r="X5706" s="1703"/>
    </row>
    <row r="5707" spans="15:24" x14ac:dyDescent="0.55000000000000004">
      <c r="O5707" s="1703"/>
      <c r="V5707" s="1703"/>
      <c r="X5707" s="1703"/>
    </row>
    <row r="5708" spans="15:24" x14ac:dyDescent="0.55000000000000004">
      <c r="O5708" s="1703"/>
      <c r="V5708" s="1703"/>
      <c r="X5708" s="1703"/>
    </row>
    <row r="5709" spans="15:24" x14ac:dyDescent="0.55000000000000004">
      <c r="O5709" s="1703"/>
      <c r="V5709" s="1703"/>
      <c r="X5709" s="1703"/>
    </row>
    <row r="5710" spans="15:24" x14ac:dyDescent="0.55000000000000004">
      <c r="O5710" s="1703"/>
      <c r="V5710" s="1703"/>
      <c r="X5710" s="1703"/>
    </row>
    <row r="5711" spans="15:24" x14ac:dyDescent="0.55000000000000004">
      <c r="O5711" s="1703"/>
      <c r="V5711" s="1703"/>
      <c r="X5711" s="1703"/>
    </row>
    <row r="5712" spans="15:24" x14ac:dyDescent="0.55000000000000004">
      <c r="O5712" s="1703"/>
      <c r="V5712" s="1703"/>
      <c r="X5712" s="1703"/>
    </row>
    <row r="5713" spans="15:24" x14ac:dyDescent="0.55000000000000004">
      <c r="O5713" s="1703"/>
      <c r="V5713" s="1703"/>
      <c r="X5713" s="1703"/>
    </row>
    <row r="5714" spans="15:24" x14ac:dyDescent="0.55000000000000004">
      <c r="O5714" s="1703"/>
      <c r="V5714" s="1703"/>
      <c r="X5714" s="1703"/>
    </row>
    <row r="5715" spans="15:24" x14ac:dyDescent="0.55000000000000004">
      <c r="O5715" s="1703"/>
      <c r="V5715" s="1703"/>
      <c r="X5715" s="1703"/>
    </row>
    <row r="5716" spans="15:24" x14ac:dyDescent="0.55000000000000004">
      <c r="O5716" s="1703"/>
      <c r="V5716" s="1703"/>
      <c r="X5716" s="1703"/>
    </row>
    <row r="5717" spans="15:24" x14ac:dyDescent="0.55000000000000004">
      <c r="O5717" s="1703"/>
      <c r="V5717" s="1703"/>
      <c r="X5717" s="1703"/>
    </row>
    <row r="5718" spans="15:24" x14ac:dyDescent="0.55000000000000004">
      <c r="O5718" s="1703"/>
      <c r="V5718" s="1703"/>
      <c r="X5718" s="1703"/>
    </row>
    <row r="5719" spans="15:24" x14ac:dyDescent="0.55000000000000004">
      <c r="O5719" s="1703"/>
      <c r="V5719" s="1703"/>
      <c r="X5719" s="1703"/>
    </row>
    <row r="5720" spans="15:24" x14ac:dyDescent="0.55000000000000004">
      <c r="O5720" s="1703"/>
      <c r="V5720" s="1703"/>
      <c r="X5720" s="1703"/>
    </row>
    <row r="5721" spans="15:24" x14ac:dyDescent="0.55000000000000004">
      <c r="O5721" s="1703"/>
      <c r="V5721" s="1703"/>
      <c r="X5721" s="1703"/>
    </row>
    <row r="5722" spans="15:24" x14ac:dyDescent="0.55000000000000004">
      <c r="O5722" s="1703"/>
      <c r="V5722" s="1703"/>
      <c r="X5722" s="1703"/>
    </row>
    <row r="5723" spans="15:24" x14ac:dyDescent="0.55000000000000004">
      <c r="O5723" s="1703"/>
      <c r="V5723" s="1703"/>
      <c r="X5723" s="1703"/>
    </row>
    <row r="5724" spans="15:24" x14ac:dyDescent="0.55000000000000004">
      <c r="O5724" s="1703"/>
      <c r="V5724" s="1703"/>
      <c r="X5724" s="1703"/>
    </row>
    <row r="5725" spans="15:24" x14ac:dyDescent="0.55000000000000004">
      <c r="O5725" s="1703"/>
      <c r="V5725" s="1703"/>
      <c r="X5725" s="1703"/>
    </row>
    <row r="5726" spans="15:24" x14ac:dyDescent="0.55000000000000004">
      <c r="O5726" s="1703"/>
      <c r="V5726" s="1703"/>
      <c r="X5726" s="1703"/>
    </row>
    <row r="5727" spans="15:24" x14ac:dyDescent="0.55000000000000004">
      <c r="O5727" s="1703"/>
      <c r="V5727" s="1703"/>
      <c r="X5727" s="1703"/>
    </row>
    <row r="5728" spans="15:24" x14ac:dyDescent="0.55000000000000004">
      <c r="O5728" s="1703"/>
      <c r="V5728" s="1703"/>
      <c r="X5728" s="1703"/>
    </row>
    <row r="5729" spans="15:24" x14ac:dyDescent="0.55000000000000004">
      <c r="O5729" s="1703"/>
      <c r="V5729" s="1703"/>
      <c r="X5729" s="1703"/>
    </row>
    <row r="5730" spans="15:24" x14ac:dyDescent="0.55000000000000004">
      <c r="O5730" s="1703"/>
      <c r="V5730" s="1703"/>
      <c r="X5730" s="1703"/>
    </row>
    <row r="5731" spans="15:24" x14ac:dyDescent="0.55000000000000004">
      <c r="O5731" s="1703"/>
      <c r="V5731" s="1703"/>
      <c r="X5731" s="1703"/>
    </row>
    <row r="5732" spans="15:24" x14ac:dyDescent="0.55000000000000004">
      <c r="O5732" s="1703"/>
      <c r="V5732" s="1703"/>
      <c r="X5732" s="1703"/>
    </row>
    <row r="5733" spans="15:24" x14ac:dyDescent="0.55000000000000004">
      <c r="O5733" s="1703"/>
      <c r="V5733" s="1703"/>
      <c r="X5733" s="1703"/>
    </row>
    <row r="5734" spans="15:24" x14ac:dyDescent="0.55000000000000004">
      <c r="O5734" s="1703"/>
      <c r="V5734" s="1703"/>
      <c r="X5734" s="1703"/>
    </row>
    <row r="5735" spans="15:24" x14ac:dyDescent="0.55000000000000004">
      <c r="O5735" s="1703"/>
      <c r="V5735" s="1703"/>
      <c r="X5735" s="1703"/>
    </row>
    <row r="5736" spans="15:24" x14ac:dyDescent="0.55000000000000004">
      <c r="O5736" s="1703"/>
      <c r="V5736" s="1703"/>
      <c r="X5736" s="1703"/>
    </row>
    <row r="5737" spans="15:24" x14ac:dyDescent="0.55000000000000004">
      <c r="O5737" s="1703"/>
      <c r="V5737" s="1703"/>
      <c r="X5737" s="1703"/>
    </row>
    <row r="5738" spans="15:24" x14ac:dyDescent="0.55000000000000004">
      <c r="O5738" s="1703"/>
      <c r="V5738" s="1703"/>
      <c r="X5738" s="1703"/>
    </row>
    <row r="5739" spans="15:24" x14ac:dyDescent="0.55000000000000004">
      <c r="O5739" s="1703"/>
      <c r="V5739" s="1703"/>
      <c r="X5739" s="1703"/>
    </row>
    <row r="5740" spans="15:24" x14ac:dyDescent="0.55000000000000004">
      <c r="O5740" s="1703"/>
      <c r="V5740" s="1703"/>
      <c r="X5740" s="1703"/>
    </row>
    <row r="5741" spans="15:24" x14ac:dyDescent="0.55000000000000004">
      <c r="O5741" s="1703"/>
      <c r="V5741" s="1703"/>
      <c r="X5741" s="1703"/>
    </row>
    <row r="5742" spans="15:24" x14ac:dyDescent="0.55000000000000004">
      <c r="O5742" s="1703"/>
      <c r="V5742" s="1703"/>
      <c r="X5742" s="1703"/>
    </row>
    <row r="5743" spans="15:24" x14ac:dyDescent="0.55000000000000004">
      <c r="O5743" s="1703"/>
      <c r="V5743" s="1703"/>
      <c r="X5743" s="1703"/>
    </row>
    <row r="5744" spans="15:24" x14ac:dyDescent="0.55000000000000004">
      <c r="O5744" s="1703"/>
      <c r="V5744" s="1703"/>
      <c r="X5744" s="1703"/>
    </row>
    <row r="5745" spans="15:24" x14ac:dyDescent="0.55000000000000004">
      <c r="O5745" s="1703"/>
      <c r="V5745" s="1703"/>
      <c r="X5745" s="1703"/>
    </row>
    <row r="5746" spans="15:24" x14ac:dyDescent="0.55000000000000004">
      <c r="O5746" s="1703"/>
      <c r="V5746" s="1703"/>
      <c r="X5746" s="1703"/>
    </row>
    <row r="5747" spans="15:24" x14ac:dyDescent="0.55000000000000004">
      <c r="O5747" s="1703"/>
      <c r="V5747" s="1703"/>
      <c r="X5747" s="1703"/>
    </row>
    <row r="5748" spans="15:24" x14ac:dyDescent="0.55000000000000004">
      <c r="O5748" s="1703"/>
      <c r="V5748" s="1703"/>
      <c r="X5748" s="1703"/>
    </row>
    <row r="5749" spans="15:24" x14ac:dyDescent="0.55000000000000004">
      <c r="O5749" s="1703"/>
      <c r="V5749" s="1703"/>
      <c r="X5749" s="1703"/>
    </row>
    <row r="5750" spans="15:24" x14ac:dyDescent="0.55000000000000004">
      <c r="O5750" s="1703"/>
      <c r="V5750" s="1703"/>
      <c r="X5750" s="1703"/>
    </row>
    <row r="5751" spans="15:24" x14ac:dyDescent="0.55000000000000004">
      <c r="O5751" s="1703"/>
      <c r="V5751" s="1703"/>
      <c r="X5751" s="1703"/>
    </row>
    <row r="5752" spans="15:24" x14ac:dyDescent="0.55000000000000004">
      <c r="O5752" s="1703"/>
      <c r="V5752" s="1703"/>
      <c r="X5752" s="1703"/>
    </row>
    <row r="5753" spans="15:24" x14ac:dyDescent="0.55000000000000004">
      <c r="O5753" s="1703"/>
      <c r="V5753" s="1703"/>
      <c r="X5753" s="1703"/>
    </row>
    <row r="5754" spans="15:24" x14ac:dyDescent="0.55000000000000004">
      <c r="O5754" s="1703"/>
      <c r="V5754" s="1703"/>
      <c r="X5754" s="1703"/>
    </row>
    <row r="5755" spans="15:24" x14ac:dyDescent="0.55000000000000004">
      <c r="O5755" s="1703"/>
      <c r="V5755" s="1703"/>
      <c r="X5755" s="1703"/>
    </row>
    <row r="5756" spans="15:24" x14ac:dyDescent="0.55000000000000004">
      <c r="O5756" s="1703"/>
      <c r="V5756" s="1703"/>
      <c r="X5756" s="1703"/>
    </row>
    <row r="5757" spans="15:24" x14ac:dyDescent="0.55000000000000004">
      <c r="O5757" s="1703"/>
      <c r="V5757" s="1703"/>
      <c r="X5757" s="1703"/>
    </row>
    <row r="5758" spans="15:24" x14ac:dyDescent="0.55000000000000004">
      <c r="O5758" s="1703"/>
      <c r="V5758" s="1703"/>
      <c r="X5758" s="1703"/>
    </row>
    <row r="5759" spans="15:24" x14ac:dyDescent="0.55000000000000004">
      <c r="O5759" s="1703"/>
      <c r="V5759" s="1703"/>
      <c r="X5759" s="1703"/>
    </row>
    <row r="5760" spans="15:24" x14ac:dyDescent="0.55000000000000004">
      <c r="O5760" s="1703"/>
      <c r="V5760" s="1703"/>
      <c r="X5760" s="1703"/>
    </row>
    <row r="5761" spans="15:24" x14ac:dyDescent="0.55000000000000004">
      <c r="O5761" s="1703"/>
      <c r="V5761" s="1703"/>
      <c r="X5761" s="1703"/>
    </row>
    <row r="5762" spans="15:24" x14ac:dyDescent="0.55000000000000004">
      <c r="O5762" s="1703"/>
      <c r="V5762" s="1703"/>
      <c r="X5762" s="1703"/>
    </row>
    <row r="5763" spans="15:24" x14ac:dyDescent="0.55000000000000004">
      <c r="O5763" s="1703"/>
      <c r="V5763" s="1703"/>
      <c r="X5763" s="1703"/>
    </row>
    <row r="5764" spans="15:24" x14ac:dyDescent="0.55000000000000004">
      <c r="O5764" s="1703"/>
      <c r="V5764" s="1703"/>
      <c r="X5764" s="1703"/>
    </row>
    <row r="5765" spans="15:24" x14ac:dyDescent="0.55000000000000004">
      <c r="O5765" s="1703"/>
      <c r="V5765" s="1703"/>
      <c r="X5765" s="1703"/>
    </row>
    <row r="5766" spans="15:24" x14ac:dyDescent="0.55000000000000004">
      <c r="O5766" s="1703"/>
      <c r="V5766" s="1703"/>
      <c r="X5766" s="1703"/>
    </row>
    <row r="5767" spans="15:24" x14ac:dyDescent="0.55000000000000004">
      <c r="O5767" s="1703"/>
      <c r="V5767" s="1703"/>
      <c r="X5767" s="1703"/>
    </row>
    <row r="5768" spans="15:24" x14ac:dyDescent="0.55000000000000004">
      <c r="O5768" s="1703"/>
      <c r="V5768" s="1703"/>
      <c r="X5768" s="1703"/>
    </row>
    <row r="5769" spans="15:24" x14ac:dyDescent="0.55000000000000004">
      <c r="O5769" s="1703"/>
      <c r="V5769" s="1703"/>
      <c r="X5769" s="1703"/>
    </row>
    <row r="5770" spans="15:24" x14ac:dyDescent="0.55000000000000004">
      <c r="O5770" s="1703"/>
      <c r="V5770" s="1703"/>
      <c r="X5770" s="1703"/>
    </row>
    <row r="5771" spans="15:24" x14ac:dyDescent="0.55000000000000004">
      <c r="O5771" s="1703"/>
      <c r="V5771" s="1703"/>
      <c r="X5771" s="1703"/>
    </row>
    <row r="5772" spans="15:24" x14ac:dyDescent="0.55000000000000004">
      <c r="O5772" s="1703"/>
      <c r="V5772" s="1703"/>
      <c r="X5772" s="1703"/>
    </row>
    <row r="5773" spans="15:24" x14ac:dyDescent="0.55000000000000004">
      <c r="O5773" s="1703"/>
      <c r="V5773" s="1703"/>
      <c r="X5773" s="1703"/>
    </row>
    <row r="5774" spans="15:24" x14ac:dyDescent="0.55000000000000004">
      <c r="O5774" s="1703"/>
      <c r="V5774" s="1703"/>
      <c r="X5774" s="1703"/>
    </row>
    <row r="5775" spans="15:24" x14ac:dyDescent="0.55000000000000004">
      <c r="O5775" s="1703"/>
      <c r="V5775" s="1703"/>
      <c r="X5775" s="1703"/>
    </row>
    <row r="5776" spans="15:24" x14ac:dyDescent="0.55000000000000004">
      <c r="O5776" s="1703"/>
      <c r="V5776" s="1703"/>
      <c r="X5776" s="1703"/>
    </row>
    <row r="5777" spans="15:24" x14ac:dyDescent="0.55000000000000004">
      <c r="O5777" s="1703"/>
      <c r="V5777" s="1703"/>
      <c r="X5777" s="1703"/>
    </row>
    <row r="5778" spans="15:24" x14ac:dyDescent="0.55000000000000004">
      <c r="O5778" s="1703"/>
      <c r="V5778" s="1703"/>
      <c r="X5778" s="1703"/>
    </row>
    <row r="5779" spans="15:24" x14ac:dyDescent="0.55000000000000004">
      <c r="O5779" s="1703"/>
      <c r="V5779" s="1703"/>
      <c r="X5779" s="1703"/>
    </row>
    <row r="5780" spans="15:24" x14ac:dyDescent="0.55000000000000004">
      <c r="O5780" s="1703"/>
      <c r="V5780" s="1703"/>
      <c r="X5780" s="1703"/>
    </row>
    <row r="5781" spans="15:24" x14ac:dyDescent="0.55000000000000004">
      <c r="O5781" s="1703"/>
      <c r="V5781" s="1703"/>
      <c r="X5781" s="1703"/>
    </row>
    <row r="5782" spans="15:24" x14ac:dyDescent="0.55000000000000004">
      <c r="O5782" s="1703"/>
      <c r="V5782" s="1703"/>
      <c r="X5782" s="1703"/>
    </row>
    <row r="5783" spans="15:24" x14ac:dyDescent="0.55000000000000004">
      <c r="O5783" s="1703"/>
      <c r="V5783" s="1703"/>
      <c r="X5783" s="1703"/>
    </row>
    <row r="5784" spans="15:24" x14ac:dyDescent="0.55000000000000004">
      <c r="O5784" s="1703"/>
      <c r="V5784" s="1703"/>
      <c r="X5784" s="1703"/>
    </row>
    <row r="5785" spans="15:24" x14ac:dyDescent="0.55000000000000004">
      <c r="O5785" s="1703"/>
      <c r="V5785" s="1703"/>
      <c r="X5785" s="1703"/>
    </row>
    <row r="5786" spans="15:24" x14ac:dyDescent="0.55000000000000004">
      <c r="O5786" s="1703"/>
      <c r="V5786" s="1703"/>
      <c r="X5786" s="1703"/>
    </row>
    <row r="5787" spans="15:24" x14ac:dyDescent="0.55000000000000004">
      <c r="O5787" s="1703"/>
      <c r="V5787" s="1703"/>
      <c r="X5787" s="1703"/>
    </row>
    <row r="5788" spans="15:24" x14ac:dyDescent="0.55000000000000004">
      <c r="O5788" s="1703"/>
      <c r="V5788" s="1703"/>
      <c r="X5788" s="1703"/>
    </row>
    <row r="5789" spans="15:24" x14ac:dyDescent="0.55000000000000004">
      <c r="O5789" s="1703"/>
      <c r="V5789" s="1703"/>
      <c r="X5789" s="1703"/>
    </row>
    <row r="5790" spans="15:24" x14ac:dyDescent="0.55000000000000004">
      <c r="O5790" s="1703"/>
      <c r="V5790" s="1703"/>
      <c r="X5790" s="1703"/>
    </row>
    <row r="5791" spans="15:24" x14ac:dyDescent="0.55000000000000004">
      <c r="O5791" s="1703"/>
      <c r="V5791" s="1703"/>
      <c r="X5791" s="1703"/>
    </row>
    <row r="5792" spans="15:24" x14ac:dyDescent="0.55000000000000004">
      <c r="O5792" s="1703"/>
      <c r="V5792" s="1703"/>
      <c r="X5792" s="1703"/>
    </row>
    <row r="5793" spans="15:24" x14ac:dyDescent="0.55000000000000004">
      <c r="O5793" s="1703"/>
      <c r="V5793" s="1703"/>
      <c r="X5793" s="1703"/>
    </row>
    <row r="5794" spans="15:24" x14ac:dyDescent="0.55000000000000004">
      <c r="O5794" s="1703"/>
      <c r="V5794" s="1703"/>
      <c r="X5794" s="1703"/>
    </row>
    <row r="5795" spans="15:24" x14ac:dyDescent="0.55000000000000004">
      <c r="O5795" s="1703"/>
      <c r="V5795" s="1703"/>
      <c r="X5795" s="1703"/>
    </row>
    <row r="5796" spans="15:24" x14ac:dyDescent="0.55000000000000004">
      <c r="O5796" s="1703"/>
      <c r="V5796" s="1703"/>
      <c r="X5796" s="1703"/>
    </row>
    <row r="5797" spans="15:24" x14ac:dyDescent="0.55000000000000004">
      <c r="O5797" s="1703"/>
      <c r="V5797" s="1703"/>
      <c r="X5797" s="1703"/>
    </row>
    <row r="5798" spans="15:24" x14ac:dyDescent="0.55000000000000004">
      <c r="O5798" s="1703"/>
      <c r="V5798" s="1703"/>
      <c r="X5798" s="1703"/>
    </row>
    <row r="5799" spans="15:24" x14ac:dyDescent="0.55000000000000004">
      <c r="O5799" s="1703"/>
      <c r="V5799" s="1703"/>
      <c r="X5799" s="1703"/>
    </row>
    <row r="5800" spans="15:24" x14ac:dyDescent="0.55000000000000004">
      <c r="O5800" s="1703"/>
      <c r="V5800" s="1703"/>
      <c r="X5800" s="1703"/>
    </row>
    <row r="5801" spans="15:24" x14ac:dyDescent="0.55000000000000004">
      <c r="O5801" s="1703"/>
      <c r="V5801" s="1703"/>
      <c r="X5801" s="1703"/>
    </row>
    <row r="5802" spans="15:24" x14ac:dyDescent="0.55000000000000004">
      <c r="O5802" s="1703"/>
      <c r="V5802" s="1703"/>
      <c r="X5802" s="1703"/>
    </row>
    <row r="5803" spans="15:24" x14ac:dyDescent="0.55000000000000004">
      <c r="O5803" s="1703"/>
      <c r="V5803" s="1703"/>
      <c r="X5803" s="1703"/>
    </row>
    <row r="5804" spans="15:24" x14ac:dyDescent="0.55000000000000004">
      <c r="O5804" s="1703"/>
      <c r="V5804" s="1703"/>
      <c r="X5804" s="1703"/>
    </row>
    <row r="5805" spans="15:24" x14ac:dyDescent="0.55000000000000004">
      <c r="O5805" s="1703"/>
      <c r="V5805" s="1703"/>
      <c r="X5805" s="1703"/>
    </row>
    <row r="5806" spans="15:24" x14ac:dyDescent="0.55000000000000004">
      <c r="O5806" s="1703"/>
      <c r="V5806" s="1703"/>
      <c r="X5806" s="1703"/>
    </row>
    <row r="5807" spans="15:24" x14ac:dyDescent="0.55000000000000004">
      <c r="O5807" s="1703"/>
      <c r="V5807" s="1703"/>
      <c r="X5807" s="1703"/>
    </row>
    <row r="5808" spans="15:24" x14ac:dyDescent="0.55000000000000004">
      <c r="O5808" s="1703"/>
      <c r="V5808" s="1703"/>
      <c r="X5808" s="1703"/>
    </row>
    <row r="5809" spans="15:24" x14ac:dyDescent="0.55000000000000004">
      <c r="O5809" s="1703"/>
      <c r="V5809" s="1703"/>
      <c r="X5809" s="1703"/>
    </row>
    <row r="5810" spans="15:24" x14ac:dyDescent="0.55000000000000004">
      <c r="O5810" s="1703"/>
      <c r="V5810" s="1703"/>
      <c r="X5810" s="1703"/>
    </row>
    <row r="5811" spans="15:24" x14ac:dyDescent="0.55000000000000004">
      <c r="O5811" s="1703"/>
      <c r="V5811" s="1703"/>
      <c r="X5811" s="1703"/>
    </row>
    <row r="5812" spans="15:24" x14ac:dyDescent="0.55000000000000004">
      <c r="O5812" s="1703"/>
      <c r="V5812" s="1703"/>
      <c r="X5812" s="1703"/>
    </row>
    <row r="5813" spans="15:24" x14ac:dyDescent="0.55000000000000004">
      <c r="O5813" s="1703"/>
      <c r="V5813" s="1703"/>
      <c r="X5813" s="1703"/>
    </row>
    <row r="5814" spans="15:24" x14ac:dyDescent="0.55000000000000004">
      <c r="O5814" s="1703"/>
      <c r="V5814" s="1703"/>
      <c r="X5814" s="1703"/>
    </row>
    <row r="5815" spans="15:24" x14ac:dyDescent="0.55000000000000004">
      <c r="O5815" s="1703"/>
      <c r="V5815" s="1703"/>
      <c r="X5815" s="1703"/>
    </row>
    <row r="5816" spans="15:24" x14ac:dyDescent="0.55000000000000004">
      <c r="O5816" s="1703"/>
      <c r="V5816" s="1703"/>
      <c r="X5816" s="1703"/>
    </row>
    <row r="5817" spans="15:24" x14ac:dyDescent="0.55000000000000004">
      <c r="O5817" s="1703"/>
      <c r="V5817" s="1703"/>
      <c r="X5817" s="1703"/>
    </row>
    <row r="5818" spans="15:24" x14ac:dyDescent="0.55000000000000004">
      <c r="O5818" s="1703"/>
      <c r="V5818" s="1703"/>
      <c r="X5818" s="1703"/>
    </row>
    <row r="5819" spans="15:24" x14ac:dyDescent="0.55000000000000004">
      <c r="O5819" s="1703"/>
      <c r="V5819" s="1703"/>
      <c r="X5819" s="1703"/>
    </row>
    <row r="5820" spans="15:24" x14ac:dyDescent="0.55000000000000004">
      <c r="O5820" s="1703"/>
      <c r="V5820" s="1703"/>
      <c r="X5820" s="1703"/>
    </row>
    <row r="5821" spans="15:24" x14ac:dyDescent="0.55000000000000004">
      <c r="O5821" s="1703"/>
      <c r="V5821" s="1703"/>
      <c r="X5821" s="1703"/>
    </row>
    <row r="5822" spans="15:24" x14ac:dyDescent="0.55000000000000004">
      <c r="O5822" s="1703"/>
      <c r="V5822" s="1703"/>
      <c r="X5822" s="1703"/>
    </row>
    <row r="5823" spans="15:24" x14ac:dyDescent="0.55000000000000004">
      <c r="O5823" s="1703"/>
      <c r="V5823" s="1703"/>
      <c r="X5823" s="1703"/>
    </row>
    <row r="5824" spans="15:24" x14ac:dyDescent="0.55000000000000004">
      <c r="O5824" s="1703"/>
      <c r="V5824" s="1703"/>
      <c r="X5824" s="1703"/>
    </row>
    <row r="5825" spans="15:24" x14ac:dyDescent="0.55000000000000004">
      <c r="O5825" s="1703"/>
      <c r="V5825" s="1703"/>
      <c r="X5825" s="1703"/>
    </row>
    <row r="5826" spans="15:24" x14ac:dyDescent="0.55000000000000004">
      <c r="O5826" s="1703"/>
      <c r="V5826" s="1703"/>
      <c r="X5826" s="1703"/>
    </row>
    <row r="5827" spans="15:24" x14ac:dyDescent="0.55000000000000004">
      <c r="O5827" s="1703"/>
      <c r="V5827" s="1703"/>
      <c r="X5827" s="1703"/>
    </row>
    <row r="5828" spans="15:24" x14ac:dyDescent="0.55000000000000004">
      <c r="O5828" s="1703"/>
      <c r="V5828" s="1703"/>
      <c r="X5828" s="1703"/>
    </row>
    <row r="5829" spans="15:24" x14ac:dyDescent="0.55000000000000004">
      <c r="O5829" s="1703"/>
      <c r="V5829" s="1703"/>
      <c r="X5829" s="1703"/>
    </row>
    <row r="5830" spans="15:24" x14ac:dyDescent="0.55000000000000004">
      <c r="O5830" s="1703"/>
      <c r="V5830" s="1703"/>
      <c r="X5830" s="1703"/>
    </row>
    <row r="5831" spans="15:24" x14ac:dyDescent="0.55000000000000004">
      <c r="O5831" s="1703"/>
      <c r="V5831" s="1703"/>
      <c r="X5831" s="1703"/>
    </row>
    <row r="5832" spans="15:24" x14ac:dyDescent="0.55000000000000004">
      <c r="O5832" s="1703"/>
      <c r="V5832" s="1703"/>
      <c r="X5832" s="1703"/>
    </row>
    <row r="5833" spans="15:24" x14ac:dyDescent="0.55000000000000004">
      <c r="O5833" s="1703"/>
      <c r="V5833" s="1703"/>
      <c r="X5833" s="1703"/>
    </row>
    <row r="5834" spans="15:24" x14ac:dyDescent="0.55000000000000004">
      <c r="O5834" s="1703"/>
      <c r="V5834" s="1703"/>
      <c r="X5834" s="1703"/>
    </row>
    <row r="5835" spans="15:24" x14ac:dyDescent="0.55000000000000004">
      <c r="O5835" s="1703"/>
      <c r="V5835" s="1703"/>
      <c r="X5835" s="1703"/>
    </row>
    <row r="5836" spans="15:24" x14ac:dyDescent="0.55000000000000004">
      <c r="O5836" s="1703"/>
      <c r="V5836" s="1703"/>
      <c r="X5836" s="1703"/>
    </row>
    <row r="5837" spans="15:24" x14ac:dyDescent="0.55000000000000004">
      <c r="O5837" s="1703"/>
      <c r="V5837" s="1703"/>
      <c r="X5837" s="1703"/>
    </row>
    <row r="5838" spans="15:24" x14ac:dyDescent="0.55000000000000004">
      <c r="O5838" s="1703"/>
      <c r="V5838" s="1703"/>
      <c r="X5838" s="1703"/>
    </row>
    <row r="5839" spans="15:24" x14ac:dyDescent="0.55000000000000004">
      <c r="O5839" s="1703"/>
      <c r="V5839" s="1703"/>
      <c r="X5839" s="1703"/>
    </row>
    <row r="5840" spans="15:24" x14ac:dyDescent="0.55000000000000004">
      <c r="O5840" s="1703"/>
      <c r="V5840" s="1703"/>
      <c r="X5840" s="1703"/>
    </row>
    <row r="5841" spans="15:24" x14ac:dyDescent="0.55000000000000004">
      <c r="O5841" s="1703"/>
      <c r="V5841" s="1703"/>
      <c r="X5841" s="1703"/>
    </row>
    <row r="5842" spans="15:24" x14ac:dyDescent="0.55000000000000004">
      <c r="O5842" s="1703"/>
      <c r="V5842" s="1703"/>
      <c r="X5842" s="1703"/>
    </row>
    <row r="5843" spans="15:24" x14ac:dyDescent="0.55000000000000004">
      <c r="O5843" s="1703"/>
      <c r="V5843" s="1703"/>
      <c r="X5843" s="1703"/>
    </row>
    <row r="5844" spans="15:24" x14ac:dyDescent="0.55000000000000004">
      <c r="O5844" s="1703"/>
      <c r="V5844" s="1703"/>
      <c r="X5844" s="1703"/>
    </row>
    <row r="5845" spans="15:24" x14ac:dyDescent="0.55000000000000004">
      <c r="O5845" s="1703"/>
      <c r="V5845" s="1703"/>
      <c r="X5845" s="1703"/>
    </row>
    <row r="5846" spans="15:24" x14ac:dyDescent="0.55000000000000004">
      <c r="O5846" s="1703"/>
      <c r="V5846" s="1703"/>
      <c r="X5846" s="1703"/>
    </row>
    <row r="5847" spans="15:24" x14ac:dyDescent="0.55000000000000004">
      <c r="O5847" s="1703"/>
      <c r="V5847" s="1703"/>
      <c r="X5847" s="1703"/>
    </row>
    <row r="5848" spans="15:24" x14ac:dyDescent="0.55000000000000004">
      <c r="O5848" s="1703"/>
      <c r="V5848" s="1703"/>
      <c r="X5848" s="1703"/>
    </row>
    <row r="5849" spans="15:24" x14ac:dyDescent="0.55000000000000004">
      <c r="O5849" s="1703"/>
      <c r="V5849" s="1703"/>
      <c r="X5849" s="1703"/>
    </row>
    <row r="5850" spans="15:24" x14ac:dyDescent="0.55000000000000004">
      <c r="O5850" s="1703"/>
      <c r="V5850" s="1703"/>
      <c r="X5850" s="1703"/>
    </row>
    <row r="5851" spans="15:24" x14ac:dyDescent="0.55000000000000004">
      <c r="O5851" s="1703"/>
      <c r="V5851" s="1703"/>
      <c r="X5851" s="1703"/>
    </row>
    <row r="5852" spans="15:24" x14ac:dyDescent="0.55000000000000004">
      <c r="O5852" s="1703"/>
      <c r="V5852" s="1703"/>
      <c r="X5852" s="1703"/>
    </row>
    <row r="5853" spans="15:24" x14ac:dyDescent="0.55000000000000004">
      <c r="O5853" s="1703"/>
      <c r="V5853" s="1703"/>
      <c r="X5853" s="1703"/>
    </row>
    <row r="5854" spans="15:24" x14ac:dyDescent="0.55000000000000004">
      <c r="O5854" s="1703"/>
      <c r="V5854" s="1703"/>
      <c r="X5854" s="1703"/>
    </row>
    <row r="5855" spans="15:24" x14ac:dyDescent="0.55000000000000004">
      <c r="O5855" s="1703"/>
      <c r="V5855" s="1703"/>
      <c r="X5855" s="1703"/>
    </row>
    <row r="5856" spans="15:24" x14ac:dyDescent="0.55000000000000004">
      <c r="O5856" s="1703"/>
      <c r="V5856" s="1703"/>
      <c r="X5856" s="1703"/>
    </row>
    <row r="5857" spans="15:24" x14ac:dyDescent="0.55000000000000004">
      <c r="O5857" s="1703"/>
      <c r="V5857" s="1703"/>
      <c r="X5857" s="1703"/>
    </row>
    <row r="5858" spans="15:24" x14ac:dyDescent="0.55000000000000004">
      <c r="O5858" s="1703"/>
      <c r="V5858" s="1703"/>
      <c r="X5858" s="1703"/>
    </row>
    <row r="5859" spans="15:24" x14ac:dyDescent="0.55000000000000004">
      <c r="O5859" s="1703"/>
      <c r="V5859" s="1703"/>
      <c r="X5859" s="1703"/>
    </row>
    <row r="5860" spans="15:24" x14ac:dyDescent="0.55000000000000004">
      <c r="O5860" s="1703"/>
      <c r="V5860" s="1703"/>
      <c r="X5860" s="1703"/>
    </row>
    <row r="5861" spans="15:24" x14ac:dyDescent="0.55000000000000004">
      <c r="O5861" s="1703"/>
      <c r="V5861" s="1703"/>
      <c r="X5861" s="1703"/>
    </row>
    <row r="5862" spans="15:24" x14ac:dyDescent="0.55000000000000004">
      <c r="O5862" s="1703"/>
      <c r="V5862" s="1703"/>
      <c r="X5862" s="1703"/>
    </row>
    <row r="5863" spans="15:24" x14ac:dyDescent="0.55000000000000004">
      <c r="O5863" s="1703"/>
      <c r="V5863" s="1703"/>
      <c r="X5863" s="1703"/>
    </row>
    <row r="5864" spans="15:24" x14ac:dyDescent="0.55000000000000004">
      <c r="O5864" s="1703"/>
      <c r="V5864" s="1703"/>
      <c r="X5864" s="1703"/>
    </row>
    <row r="5865" spans="15:24" x14ac:dyDescent="0.55000000000000004">
      <c r="O5865" s="1703"/>
      <c r="V5865" s="1703"/>
      <c r="X5865" s="1703"/>
    </row>
    <row r="5866" spans="15:24" x14ac:dyDescent="0.55000000000000004">
      <c r="O5866" s="1703"/>
      <c r="V5866" s="1703"/>
      <c r="X5866" s="1703"/>
    </row>
    <row r="5867" spans="15:24" x14ac:dyDescent="0.55000000000000004">
      <c r="O5867" s="1703"/>
      <c r="V5867" s="1703"/>
      <c r="X5867" s="1703"/>
    </row>
    <row r="5868" spans="15:24" x14ac:dyDescent="0.55000000000000004">
      <c r="O5868" s="1703"/>
      <c r="V5868" s="1703"/>
      <c r="X5868" s="1703"/>
    </row>
    <row r="5869" spans="15:24" x14ac:dyDescent="0.55000000000000004">
      <c r="O5869" s="1703"/>
      <c r="V5869" s="1703"/>
      <c r="X5869" s="1703"/>
    </row>
    <row r="5870" spans="15:24" x14ac:dyDescent="0.55000000000000004">
      <c r="O5870" s="1703"/>
      <c r="V5870" s="1703"/>
      <c r="X5870" s="1703"/>
    </row>
    <row r="5871" spans="15:24" x14ac:dyDescent="0.55000000000000004">
      <c r="O5871" s="1703"/>
      <c r="V5871" s="1703"/>
      <c r="X5871" s="1703"/>
    </row>
    <row r="5872" spans="15:24" x14ac:dyDescent="0.55000000000000004">
      <c r="O5872" s="1703"/>
      <c r="V5872" s="1703"/>
      <c r="X5872" s="1703"/>
    </row>
    <row r="5873" spans="15:24" x14ac:dyDescent="0.55000000000000004">
      <c r="O5873" s="1703"/>
      <c r="V5873" s="1703"/>
      <c r="X5873" s="1703"/>
    </row>
    <row r="5874" spans="15:24" x14ac:dyDescent="0.55000000000000004">
      <c r="O5874" s="1703"/>
      <c r="V5874" s="1703"/>
      <c r="X5874" s="1703"/>
    </row>
    <row r="5875" spans="15:24" x14ac:dyDescent="0.55000000000000004">
      <c r="O5875" s="1703"/>
      <c r="V5875" s="1703"/>
      <c r="X5875" s="1703"/>
    </row>
    <row r="5876" spans="15:24" x14ac:dyDescent="0.55000000000000004">
      <c r="O5876" s="1703"/>
      <c r="V5876" s="1703"/>
      <c r="X5876" s="1703"/>
    </row>
    <row r="5877" spans="15:24" x14ac:dyDescent="0.55000000000000004">
      <c r="O5877" s="1703"/>
      <c r="V5877" s="1703"/>
      <c r="X5877" s="1703"/>
    </row>
    <row r="5878" spans="15:24" x14ac:dyDescent="0.55000000000000004">
      <c r="O5878" s="1703"/>
      <c r="V5878" s="1703"/>
      <c r="X5878" s="1703"/>
    </row>
    <row r="5879" spans="15:24" x14ac:dyDescent="0.55000000000000004">
      <c r="O5879" s="1703"/>
      <c r="V5879" s="1703"/>
      <c r="X5879" s="1703"/>
    </row>
    <row r="5880" spans="15:24" x14ac:dyDescent="0.55000000000000004">
      <c r="O5880" s="1703"/>
      <c r="V5880" s="1703"/>
      <c r="X5880" s="1703"/>
    </row>
    <row r="5881" spans="15:24" x14ac:dyDescent="0.55000000000000004">
      <c r="O5881" s="1703"/>
      <c r="V5881" s="1703"/>
      <c r="X5881" s="1703"/>
    </row>
    <row r="5882" spans="15:24" x14ac:dyDescent="0.55000000000000004">
      <c r="O5882" s="1703"/>
      <c r="V5882" s="1703"/>
      <c r="X5882" s="1703"/>
    </row>
    <row r="5883" spans="15:24" x14ac:dyDescent="0.55000000000000004">
      <c r="O5883" s="1703"/>
      <c r="V5883" s="1703"/>
      <c r="X5883" s="1703"/>
    </row>
    <row r="5884" spans="15:24" x14ac:dyDescent="0.55000000000000004">
      <c r="O5884" s="1703"/>
      <c r="V5884" s="1703"/>
      <c r="X5884" s="1703"/>
    </row>
    <row r="5885" spans="15:24" x14ac:dyDescent="0.55000000000000004">
      <c r="O5885" s="1703"/>
      <c r="V5885" s="1703"/>
      <c r="X5885" s="1703"/>
    </row>
    <row r="5886" spans="15:24" x14ac:dyDescent="0.55000000000000004">
      <c r="O5886" s="1703"/>
      <c r="V5886" s="1703"/>
      <c r="X5886" s="1703"/>
    </row>
    <row r="5887" spans="15:24" x14ac:dyDescent="0.55000000000000004">
      <c r="O5887" s="1703"/>
      <c r="V5887" s="1703"/>
      <c r="X5887" s="1703"/>
    </row>
    <row r="5888" spans="15:24" x14ac:dyDescent="0.55000000000000004">
      <c r="O5888" s="1703"/>
      <c r="V5888" s="1703"/>
      <c r="X5888" s="1703"/>
    </row>
    <row r="5889" spans="15:24" x14ac:dyDescent="0.55000000000000004">
      <c r="O5889" s="1703"/>
      <c r="V5889" s="1703"/>
      <c r="X5889" s="1703"/>
    </row>
    <row r="5890" spans="15:24" x14ac:dyDescent="0.55000000000000004">
      <c r="O5890" s="1703"/>
      <c r="V5890" s="1703"/>
      <c r="X5890" s="1703"/>
    </row>
    <row r="5891" spans="15:24" x14ac:dyDescent="0.55000000000000004">
      <c r="O5891" s="1703"/>
      <c r="V5891" s="1703"/>
      <c r="X5891" s="1703"/>
    </row>
    <row r="5892" spans="15:24" x14ac:dyDescent="0.55000000000000004">
      <c r="O5892" s="1703"/>
      <c r="V5892" s="1703"/>
      <c r="X5892" s="1703"/>
    </row>
    <row r="5893" spans="15:24" x14ac:dyDescent="0.55000000000000004">
      <c r="O5893" s="1703"/>
      <c r="V5893" s="1703"/>
      <c r="X5893" s="1703"/>
    </row>
    <row r="5894" spans="15:24" x14ac:dyDescent="0.55000000000000004">
      <c r="O5894" s="1703"/>
      <c r="V5894" s="1703"/>
      <c r="X5894" s="1703"/>
    </row>
    <row r="5895" spans="15:24" x14ac:dyDescent="0.55000000000000004">
      <c r="O5895" s="1703"/>
      <c r="V5895" s="1703"/>
      <c r="X5895" s="1703"/>
    </row>
    <row r="5896" spans="15:24" x14ac:dyDescent="0.55000000000000004">
      <c r="O5896" s="1703"/>
      <c r="V5896" s="1703"/>
      <c r="X5896" s="1703"/>
    </row>
    <row r="5897" spans="15:24" x14ac:dyDescent="0.55000000000000004">
      <c r="O5897" s="1703"/>
      <c r="V5897" s="1703"/>
      <c r="X5897" s="1703"/>
    </row>
    <row r="5898" spans="15:24" x14ac:dyDescent="0.55000000000000004">
      <c r="O5898" s="1703"/>
      <c r="V5898" s="1703"/>
      <c r="X5898" s="1703"/>
    </row>
    <row r="5899" spans="15:24" x14ac:dyDescent="0.55000000000000004">
      <c r="O5899" s="1703"/>
      <c r="V5899" s="1703"/>
      <c r="X5899" s="1703"/>
    </row>
    <row r="5900" spans="15:24" x14ac:dyDescent="0.55000000000000004">
      <c r="O5900" s="1703"/>
      <c r="V5900" s="1703"/>
      <c r="X5900" s="1703"/>
    </row>
    <row r="5901" spans="15:24" x14ac:dyDescent="0.55000000000000004">
      <c r="O5901" s="1703"/>
      <c r="V5901" s="1703"/>
      <c r="X5901" s="1703"/>
    </row>
    <row r="5902" spans="15:24" x14ac:dyDescent="0.55000000000000004">
      <c r="O5902" s="1703"/>
      <c r="V5902" s="1703"/>
      <c r="X5902" s="1703"/>
    </row>
    <row r="5903" spans="15:24" x14ac:dyDescent="0.55000000000000004">
      <c r="O5903" s="1703"/>
      <c r="V5903" s="1703"/>
      <c r="X5903" s="1703"/>
    </row>
    <row r="5904" spans="15:24" x14ac:dyDescent="0.55000000000000004">
      <c r="O5904" s="1703"/>
      <c r="V5904" s="1703"/>
      <c r="X5904" s="1703"/>
    </row>
    <row r="5905" spans="15:24" x14ac:dyDescent="0.55000000000000004">
      <c r="O5905" s="1703"/>
      <c r="V5905" s="1703"/>
      <c r="X5905" s="1703"/>
    </row>
    <row r="5906" spans="15:24" x14ac:dyDescent="0.55000000000000004">
      <c r="O5906" s="1703"/>
      <c r="V5906" s="1703"/>
      <c r="X5906" s="1703"/>
    </row>
    <row r="5907" spans="15:24" x14ac:dyDescent="0.55000000000000004">
      <c r="O5907" s="1703"/>
      <c r="V5907" s="1703"/>
      <c r="X5907" s="1703"/>
    </row>
    <row r="5908" spans="15:24" x14ac:dyDescent="0.55000000000000004">
      <c r="O5908" s="1703"/>
      <c r="V5908" s="1703"/>
      <c r="X5908" s="1703"/>
    </row>
    <row r="5909" spans="15:24" x14ac:dyDescent="0.55000000000000004">
      <c r="O5909" s="1703"/>
      <c r="V5909" s="1703"/>
      <c r="X5909" s="1703"/>
    </row>
    <row r="5910" spans="15:24" x14ac:dyDescent="0.55000000000000004">
      <c r="O5910" s="1703"/>
      <c r="V5910" s="1703"/>
      <c r="X5910" s="1703"/>
    </row>
    <row r="5911" spans="15:24" x14ac:dyDescent="0.55000000000000004">
      <c r="O5911" s="1703"/>
      <c r="V5911" s="1703"/>
      <c r="X5911" s="1703"/>
    </row>
    <row r="5912" spans="15:24" x14ac:dyDescent="0.55000000000000004">
      <c r="O5912" s="1703"/>
      <c r="V5912" s="1703"/>
      <c r="X5912" s="1703"/>
    </row>
    <row r="5913" spans="15:24" x14ac:dyDescent="0.55000000000000004">
      <c r="O5913" s="1703"/>
      <c r="V5913" s="1703"/>
      <c r="X5913" s="1703"/>
    </row>
    <row r="5914" spans="15:24" x14ac:dyDescent="0.55000000000000004">
      <c r="O5914" s="1703"/>
      <c r="V5914" s="1703"/>
      <c r="X5914" s="1703"/>
    </row>
    <row r="5915" spans="15:24" x14ac:dyDescent="0.55000000000000004">
      <c r="O5915" s="1703"/>
      <c r="V5915" s="1703"/>
      <c r="X5915" s="1703"/>
    </row>
    <row r="5916" spans="15:24" x14ac:dyDescent="0.55000000000000004">
      <c r="O5916" s="1703"/>
      <c r="V5916" s="1703"/>
      <c r="X5916" s="1703"/>
    </row>
    <row r="5917" spans="15:24" x14ac:dyDescent="0.55000000000000004">
      <c r="O5917" s="1703"/>
      <c r="V5917" s="1703"/>
      <c r="X5917" s="1703"/>
    </row>
    <row r="5918" spans="15:24" x14ac:dyDescent="0.55000000000000004">
      <c r="O5918" s="1703"/>
      <c r="V5918" s="1703"/>
      <c r="X5918" s="1703"/>
    </row>
    <row r="5919" spans="15:24" x14ac:dyDescent="0.55000000000000004">
      <c r="O5919" s="1703"/>
      <c r="V5919" s="1703"/>
      <c r="X5919" s="1703"/>
    </row>
    <row r="5920" spans="15:24" x14ac:dyDescent="0.55000000000000004">
      <c r="O5920" s="1703"/>
      <c r="V5920" s="1703"/>
      <c r="X5920" s="1703"/>
    </row>
    <row r="5921" spans="15:24" x14ac:dyDescent="0.55000000000000004">
      <c r="O5921" s="1703"/>
      <c r="V5921" s="1703"/>
      <c r="X5921" s="1703"/>
    </row>
    <row r="5922" spans="15:24" x14ac:dyDescent="0.55000000000000004">
      <c r="O5922" s="1703"/>
      <c r="V5922" s="1703"/>
      <c r="X5922" s="1703"/>
    </row>
    <row r="5923" spans="15:24" x14ac:dyDescent="0.55000000000000004">
      <c r="O5923" s="1703"/>
      <c r="V5923" s="1703"/>
      <c r="X5923" s="1703"/>
    </row>
    <row r="5924" spans="15:24" x14ac:dyDescent="0.55000000000000004">
      <c r="O5924" s="1703"/>
      <c r="V5924" s="1703"/>
      <c r="X5924" s="1703"/>
    </row>
    <row r="5925" spans="15:24" x14ac:dyDescent="0.55000000000000004">
      <c r="O5925" s="1703"/>
      <c r="V5925" s="1703"/>
      <c r="X5925" s="1703"/>
    </row>
    <row r="5926" spans="15:24" x14ac:dyDescent="0.55000000000000004">
      <c r="O5926" s="1703"/>
      <c r="V5926" s="1703"/>
      <c r="X5926" s="1703"/>
    </row>
    <row r="5927" spans="15:24" x14ac:dyDescent="0.55000000000000004">
      <c r="O5927" s="1703"/>
      <c r="V5927" s="1703"/>
      <c r="X5927" s="1703"/>
    </row>
    <row r="5928" spans="15:24" x14ac:dyDescent="0.55000000000000004">
      <c r="O5928" s="1703"/>
      <c r="V5928" s="1703"/>
      <c r="X5928" s="1703"/>
    </row>
    <row r="5929" spans="15:24" x14ac:dyDescent="0.55000000000000004">
      <c r="O5929" s="1703"/>
      <c r="V5929" s="1703"/>
      <c r="X5929" s="1703"/>
    </row>
    <row r="5930" spans="15:24" x14ac:dyDescent="0.55000000000000004">
      <c r="O5930" s="1703"/>
      <c r="V5930" s="1703"/>
      <c r="X5930" s="1703"/>
    </row>
    <row r="5931" spans="15:24" x14ac:dyDescent="0.55000000000000004">
      <c r="O5931" s="1703"/>
      <c r="V5931" s="1703"/>
      <c r="X5931" s="1703"/>
    </row>
    <row r="5932" spans="15:24" x14ac:dyDescent="0.55000000000000004">
      <c r="O5932" s="1703"/>
      <c r="V5932" s="1703"/>
      <c r="X5932" s="1703"/>
    </row>
    <row r="5933" spans="15:24" x14ac:dyDescent="0.55000000000000004">
      <c r="O5933" s="1703"/>
      <c r="V5933" s="1703"/>
      <c r="X5933" s="1703"/>
    </row>
    <row r="5934" spans="15:24" x14ac:dyDescent="0.55000000000000004">
      <c r="O5934" s="1703"/>
      <c r="V5934" s="1703"/>
      <c r="X5934" s="1703"/>
    </row>
    <row r="5935" spans="15:24" x14ac:dyDescent="0.55000000000000004">
      <c r="O5935" s="1703"/>
      <c r="V5935" s="1703"/>
      <c r="X5935" s="1703"/>
    </row>
    <row r="5936" spans="15:24" x14ac:dyDescent="0.55000000000000004">
      <c r="O5936" s="1703"/>
      <c r="V5936" s="1703"/>
      <c r="X5936" s="1703"/>
    </row>
    <row r="5937" spans="15:24" x14ac:dyDescent="0.55000000000000004">
      <c r="O5937" s="1703"/>
      <c r="V5937" s="1703"/>
      <c r="X5937" s="1703"/>
    </row>
    <row r="5938" spans="15:24" x14ac:dyDescent="0.55000000000000004">
      <c r="O5938" s="1703"/>
      <c r="V5938" s="1703"/>
      <c r="X5938" s="1703"/>
    </row>
    <row r="5939" spans="15:24" x14ac:dyDescent="0.55000000000000004">
      <c r="O5939" s="1703"/>
      <c r="V5939" s="1703"/>
      <c r="X5939" s="1703"/>
    </row>
    <row r="5940" spans="15:24" x14ac:dyDescent="0.55000000000000004">
      <c r="O5940" s="1703"/>
      <c r="V5940" s="1703"/>
      <c r="X5940" s="1703"/>
    </row>
    <row r="5941" spans="15:24" x14ac:dyDescent="0.55000000000000004">
      <c r="O5941" s="1703"/>
      <c r="V5941" s="1703"/>
      <c r="X5941" s="1703"/>
    </row>
    <row r="5942" spans="15:24" x14ac:dyDescent="0.55000000000000004">
      <c r="O5942" s="1703"/>
      <c r="V5942" s="1703"/>
      <c r="X5942" s="1703"/>
    </row>
    <row r="5943" spans="15:24" x14ac:dyDescent="0.55000000000000004">
      <c r="O5943" s="1703"/>
      <c r="V5943" s="1703"/>
      <c r="X5943" s="1703"/>
    </row>
    <row r="5944" spans="15:24" x14ac:dyDescent="0.55000000000000004">
      <c r="O5944" s="1703"/>
      <c r="V5944" s="1703"/>
      <c r="X5944" s="1703"/>
    </row>
    <row r="5945" spans="15:24" x14ac:dyDescent="0.55000000000000004">
      <c r="O5945" s="1703"/>
      <c r="V5945" s="1703"/>
      <c r="X5945" s="1703"/>
    </row>
    <row r="5946" spans="15:24" x14ac:dyDescent="0.55000000000000004">
      <c r="O5946" s="1703"/>
      <c r="V5946" s="1703"/>
      <c r="X5946" s="1703"/>
    </row>
    <row r="5947" spans="15:24" x14ac:dyDescent="0.55000000000000004">
      <c r="O5947" s="1703"/>
      <c r="V5947" s="1703"/>
      <c r="X5947" s="1703"/>
    </row>
    <row r="5948" spans="15:24" x14ac:dyDescent="0.55000000000000004">
      <c r="O5948" s="1703"/>
      <c r="V5948" s="1703"/>
      <c r="X5948" s="1703"/>
    </row>
    <row r="5949" spans="15:24" x14ac:dyDescent="0.55000000000000004">
      <c r="O5949" s="1703"/>
      <c r="V5949" s="1703"/>
      <c r="X5949" s="1703"/>
    </row>
    <row r="5950" spans="15:24" x14ac:dyDescent="0.55000000000000004">
      <c r="O5950" s="1703"/>
      <c r="V5950" s="1703"/>
      <c r="X5950" s="1703"/>
    </row>
    <row r="5951" spans="15:24" x14ac:dyDescent="0.55000000000000004">
      <c r="O5951" s="1703"/>
      <c r="V5951" s="1703"/>
      <c r="X5951" s="1703"/>
    </row>
    <row r="5952" spans="15:24" x14ac:dyDescent="0.55000000000000004">
      <c r="O5952" s="1703"/>
      <c r="V5952" s="1703"/>
      <c r="X5952" s="1703"/>
    </row>
    <row r="5953" spans="15:24" x14ac:dyDescent="0.55000000000000004">
      <c r="O5953" s="1703"/>
      <c r="V5953" s="1703"/>
      <c r="X5953" s="1703"/>
    </row>
    <row r="5954" spans="15:24" x14ac:dyDescent="0.55000000000000004">
      <c r="O5954" s="1703"/>
      <c r="V5954" s="1703"/>
      <c r="X5954" s="1703"/>
    </row>
    <row r="5955" spans="15:24" x14ac:dyDescent="0.55000000000000004">
      <c r="O5955" s="1703"/>
      <c r="V5955" s="1703"/>
      <c r="X5955" s="1703"/>
    </row>
    <row r="5956" spans="15:24" x14ac:dyDescent="0.55000000000000004">
      <c r="O5956" s="1703"/>
      <c r="V5956" s="1703"/>
      <c r="X5956" s="1703"/>
    </row>
    <row r="5957" spans="15:24" x14ac:dyDescent="0.55000000000000004">
      <c r="O5957" s="1703"/>
      <c r="V5957" s="1703"/>
      <c r="X5957" s="1703"/>
    </row>
    <row r="5958" spans="15:24" x14ac:dyDescent="0.55000000000000004">
      <c r="O5958" s="1703"/>
      <c r="V5958" s="1703"/>
      <c r="X5958" s="1703"/>
    </row>
    <row r="5959" spans="15:24" x14ac:dyDescent="0.55000000000000004">
      <c r="O5959" s="1703"/>
      <c r="V5959" s="1703"/>
      <c r="X5959" s="1703"/>
    </row>
    <row r="5960" spans="15:24" x14ac:dyDescent="0.55000000000000004">
      <c r="O5960" s="1703"/>
      <c r="V5960" s="1703"/>
      <c r="X5960" s="1703"/>
    </row>
    <row r="5961" spans="15:24" x14ac:dyDescent="0.55000000000000004">
      <c r="O5961" s="1703"/>
      <c r="V5961" s="1703"/>
      <c r="X5961" s="1703"/>
    </row>
    <row r="5962" spans="15:24" x14ac:dyDescent="0.55000000000000004">
      <c r="O5962" s="1703"/>
      <c r="V5962" s="1703"/>
      <c r="X5962" s="1703"/>
    </row>
    <row r="5963" spans="15:24" x14ac:dyDescent="0.55000000000000004">
      <c r="O5963" s="1703"/>
      <c r="V5963" s="1703"/>
      <c r="X5963" s="1703"/>
    </row>
    <row r="5964" spans="15:24" x14ac:dyDescent="0.55000000000000004">
      <c r="O5964" s="1703"/>
      <c r="V5964" s="1703"/>
      <c r="X5964" s="1703"/>
    </row>
    <row r="5965" spans="15:24" x14ac:dyDescent="0.55000000000000004">
      <c r="O5965" s="1703"/>
      <c r="V5965" s="1703"/>
      <c r="X5965" s="1703"/>
    </row>
    <row r="5966" spans="15:24" x14ac:dyDescent="0.55000000000000004">
      <c r="O5966" s="1703"/>
      <c r="V5966" s="1703"/>
      <c r="X5966" s="1703"/>
    </row>
    <row r="5967" spans="15:24" x14ac:dyDescent="0.55000000000000004">
      <c r="O5967" s="1703"/>
      <c r="V5967" s="1703"/>
      <c r="X5967" s="1703"/>
    </row>
    <row r="5968" spans="15:24" x14ac:dyDescent="0.55000000000000004">
      <c r="O5968" s="1703"/>
      <c r="V5968" s="1703"/>
      <c r="X5968" s="1703"/>
    </row>
    <row r="5969" spans="15:24" x14ac:dyDescent="0.55000000000000004">
      <c r="O5969" s="1703"/>
      <c r="V5969" s="1703"/>
      <c r="X5969" s="1703"/>
    </row>
    <row r="5970" spans="15:24" x14ac:dyDescent="0.55000000000000004">
      <c r="O5970" s="1703"/>
      <c r="V5970" s="1703"/>
      <c r="X5970" s="1703"/>
    </row>
    <row r="5971" spans="15:24" x14ac:dyDescent="0.55000000000000004">
      <c r="O5971" s="1703"/>
      <c r="V5971" s="1703"/>
      <c r="X5971" s="1703"/>
    </row>
    <row r="5972" spans="15:24" x14ac:dyDescent="0.55000000000000004">
      <c r="O5972" s="1703"/>
      <c r="V5972" s="1703"/>
      <c r="X5972" s="1703"/>
    </row>
    <row r="5973" spans="15:24" x14ac:dyDescent="0.55000000000000004">
      <c r="O5973" s="1703"/>
      <c r="V5973" s="1703"/>
      <c r="X5973" s="1703"/>
    </row>
    <row r="5974" spans="15:24" x14ac:dyDescent="0.55000000000000004">
      <c r="O5974" s="1703"/>
      <c r="V5974" s="1703"/>
      <c r="X5974" s="1703"/>
    </row>
    <row r="5975" spans="15:24" x14ac:dyDescent="0.55000000000000004">
      <c r="O5975" s="1703"/>
      <c r="V5975" s="1703"/>
      <c r="X5975" s="1703"/>
    </row>
    <row r="5976" spans="15:24" x14ac:dyDescent="0.55000000000000004">
      <c r="O5976" s="1703"/>
      <c r="V5976" s="1703"/>
      <c r="X5976" s="1703"/>
    </row>
    <row r="5977" spans="15:24" x14ac:dyDescent="0.55000000000000004">
      <c r="O5977" s="1703"/>
      <c r="V5977" s="1703"/>
      <c r="X5977" s="1703"/>
    </row>
    <row r="5978" spans="15:24" x14ac:dyDescent="0.55000000000000004">
      <c r="O5978" s="1703"/>
      <c r="V5978" s="1703"/>
      <c r="X5978" s="1703"/>
    </row>
    <row r="5979" spans="15:24" x14ac:dyDescent="0.55000000000000004">
      <c r="O5979" s="1703"/>
      <c r="V5979" s="1703"/>
      <c r="X5979" s="1703"/>
    </row>
    <row r="5980" spans="15:24" x14ac:dyDescent="0.55000000000000004">
      <c r="O5980" s="1703"/>
      <c r="V5980" s="1703"/>
      <c r="X5980" s="1703"/>
    </row>
    <row r="5981" spans="15:24" x14ac:dyDescent="0.55000000000000004">
      <c r="O5981" s="1703"/>
      <c r="V5981" s="1703"/>
      <c r="X5981" s="1703"/>
    </row>
    <row r="5982" spans="15:24" x14ac:dyDescent="0.55000000000000004">
      <c r="O5982" s="1703"/>
      <c r="V5982" s="1703"/>
      <c r="X5982" s="1703"/>
    </row>
    <row r="5983" spans="15:24" x14ac:dyDescent="0.55000000000000004">
      <c r="O5983" s="1703"/>
      <c r="V5983" s="1703"/>
      <c r="X5983" s="1703"/>
    </row>
    <row r="5984" spans="15:24" x14ac:dyDescent="0.55000000000000004">
      <c r="O5984" s="1703"/>
      <c r="V5984" s="1703"/>
      <c r="X5984" s="1703"/>
    </row>
    <row r="5985" spans="15:24" x14ac:dyDescent="0.55000000000000004">
      <c r="O5985" s="1703"/>
      <c r="V5985" s="1703"/>
      <c r="X5985" s="1703"/>
    </row>
    <row r="5986" spans="15:24" x14ac:dyDescent="0.55000000000000004">
      <c r="O5986" s="1703"/>
      <c r="V5986" s="1703"/>
      <c r="X5986" s="1703"/>
    </row>
    <row r="5987" spans="15:24" x14ac:dyDescent="0.55000000000000004">
      <c r="O5987" s="1703"/>
      <c r="V5987" s="1703"/>
      <c r="X5987" s="1703"/>
    </row>
    <row r="5988" spans="15:24" x14ac:dyDescent="0.55000000000000004">
      <c r="O5988" s="1703"/>
      <c r="V5988" s="1703"/>
      <c r="X5988" s="1703"/>
    </row>
    <row r="5989" spans="15:24" x14ac:dyDescent="0.55000000000000004">
      <c r="O5989" s="1703"/>
      <c r="V5989" s="1703"/>
      <c r="X5989" s="1703"/>
    </row>
    <row r="5990" spans="15:24" x14ac:dyDescent="0.55000000000000004">
      <c r="O5990" s="1703"/>
      <c r="V5990" s="1703"/>
      <c r="X5990" s="1703"/>
    </row>
    <row r="5991" spans="15:24" x14ac:dyDescent="0.55000000000000004">
      <c r="O5991" s="1703"/>
      <c r="V5991" s="1703"/>
      <c r="X5991" s="1703"/>
    </row>
    <row r="5992" spans="15:24" x14ac:dyDescent="0.55000000000000004">
      <c r="O5992" s="1703"/>
      <c r="V5992" s="1703"/>
      <c r="X5992" s="1703"/>
    </row>
    <row r="5993" spans="15:24" x14ac:dyDescent="0.55000000000000004">
      <c r="O5993" s="1703"/>
      <c r="V5993" s="1703"/>
      <c r="X5993" s="1703"/>
    </row>
    <row r="5994" spans="15:24" x14ac:dyDescent="0.55000000000000004">
      <c r="O5994" s="1703"/>
      <c r="V5994" s="1703"/>
      <c r="X5994" s="1703"/>
    </row>
    <row r="5995" spans="15:24" x14ac:dyDescent="0.55000000000000004">
      <c r="O5995" s="1703"/>
      <c r="V5995" s="1703"/>
      <c r="X5995" s="1703"/>
    </row>
    <row r="5996" spans="15:24" x14ac:dyDescent="0.55000000000000004">
      <c r="O5996" s="1703"/>
      <c r="V5996" s="1703"/>
      <c r="X5996" s="1703"/>
    </row>
    <row r="5997" spans="15:24" x14ac:dyDescent="0.55000000000000004">
      <c r="O5997" s="1703"/>
      <c r="V5997" s="1703"/>
      <c r="X5997" s="1703"/>
    </row>
    <row r="5998" spans="15:24" x14ac:dyDescent="0.55000000000000004">
      <c r="O5998" s="1703"/>
      <c r="V5998" s="1703"/>
      <c r="X5998" s="1703"/>
    </row>
    <row r="5999" spans="15:24" x14ac:dyDescent="0.55000000000000004">
      <c r="O5999" s="1703"/>
      <c r="V5999" s="1703"/>
      <c r="X5999" s="1703"/>
    </row>
    <row r="6000" spans="15:24" x14ac:dyDescent="0.55000000000000004">
      <c r="O6000" s="1703"/>
      <c r="V6000" s="1703"/>
      <c r="X6000" s="1703"/>
    </row>
    <row r="6001" spans="15:24" x14ac:dyDescent="0.55000000000000004">
      <c r="O6001" s="1703"/>
      <c r="V6001" s="1703"/>
      <c r="X6001" s="1703"/>
    </row>
    <row r="6002" spans="15:24" x14ac:dyDescent="0.55000000000000004">
      <c r="O6002" s="1703"/>
      <c r="V6002" s="1703"/>
      <c r="X6002" s="1703"/>
    </row>
    <row r="6003" spans="15:24" x14ac:dyDescent="0.55000000000000004">
      <c r="O6003" s="1703"/>
      <c r="V6003" s="1703"/>
      <c r="X6003" s="1703"/>
    </row>
    <row r="6004" spans="15:24" x14ac:dyDescent="0.55000000000000004">
      <c r="O6004" s="1703"/>
      <c r="V6004" s="1703"/>
      <c r="X6004" s="1703"/>
    </row>
    <row r="6005" spans="15:24" x14ac:dyDescent="0.55000000000000004">
      <c r="O6005" s="1703"/>
      <c r="V6005" s="1703"/>
      <c r="X6005" s="1703"/>
    </row>
    <row r="6006" spans="15:24" x14ac:dyDescent="0.55000000000000004">
      <c r="O6006" s="1703"/>
      <c r="V6006" s="1703"/>
      <c r="X6006" s="1703"/>
    </row>
    <row r="6007" spans="15:24" x14ac:dyDescent="0.55000000000000004">
      <c r="O6007" s="1703"/>
      <c r="V6007" s="1703"/>
      <c r="X6007" s="1703"/>
    </row>
    <row r="6008" spans="15:24" x14ac:dyDescent="0.55000000000000004">
      <c r="O6008" s="1703"/>
      <c r="V6008" s="1703"/>
      <c r="X6008" s="1703"/>
    </row>
    <row r="6009" spans="15:24" x14ac:dyDescent="0.55000000000000004">
      <c r="O6009" s="1703"/>
      <c r="V6009" s="1703"/>
      <c r="X6009" s="1703"/>
    </row>
    <row r="6010" spans="15:24" x14ac:dyDescent="0.55000000000000004">
      <c r="O6010" s="1703"/>
      <c r="V6010" s="1703"/>
      <c r="X6010" s="1703"/>
    </row>
    <row r="6011" spans="15:24" x14ac:dyDescent="0.55000000000000004">
      <c r="O6011" s="1703"/>
      <c r="V6011" s="1703"/>
      <c r="X6011" s="1703"/>
    </row>
    <row r="6012" spans="15:24" x14ac:dyDescent="0.55000000000000004">
      <c r="O6012" s="1703"/>
      <c r="V6012" s="1703"/>
      <c r="X6012" s="1703"/>
    </row>
    <row r="6013" spans="15:24" x14ac:dyDescent="0.55000000000000004">
      <c r="O6013" s="1703"/>
      <c r="V6013" s="1703"/>
      <c r="X6013" s="1703"/>
    </row>
    <row r="6014" spans="15:24" x14ac:dyDescent="0.55000000000000004">
      <c r="O6014" s="1703"/>
      <c r="V6014" s="1703"/>
      <c r="X6014" s="1703"/>
    </row>
    <row r="6015" spans="15:24" x14ac:dyDescent="0.55000000000000004">
      <c r="O6015" s="1703"/>
      <c r="V6015" s="1703"/>
      <c r="X6015" s="1703"/>
    </row>
    <row r="6016" spans="15:24" x14ac:dyDescent="0.55000000000000004">
      <c r="O6016" s="1703"/>
      <c r="V6016" s="1703"/>
      <c r="X6016" s="1703"/>
    </row>
    <row r="6017" spans="15:24" x14ac:dyDescent="0.55000000000000004">
      <c r="O6017" s="1703"/>
      <c r="V6017" s="1703"/>
      <c r="X6017" s="1703"/>
    </row>
    <row r="6018" spans="15:24" x14ac:dyDescent="0.55000000000000004">
      <c r="O6018" s="1703"/>
      <c r="V6018" s="1703"/>
      <c r="X6018" s="1703"/>
    </row>
    <row r="6019" spans="15:24" x14ac:dyDescent="0.55000000000000004">
      <c r="O6019" s="1703"/>
      <c r="V6019" s="1703"/>
      <c r="X6019" s="1703"/>
    </row>
    <row r="6020" spans="15:24" x14ac:dyDescent="0.55000000000000004">
      <c r="O6020" s="1703"/>
      <c r="V6020" s="1703"/>
      <c r="X6020" s="1703"/>
    </row>
    <row r="6021" spans="15:24" x14ac:dyDescent="0.55000000000000004">
      <c r="O6021" s="1703"/>
      <c r="V6021" s="1703"/>
      <c r="X6021" s="1703"/>
    </row>
    <row r="6022" spans="15:24" x14ac:dyDescent="0.55000000000000004">
      <c r="O6022" s="1703"/>
      <c r="V6022" s="1703"/>
      <c r="X6022" s="1703"/>
    </row>
    <row r="6023" spans="15:24" x14ac:dyDescent="0.55000000000000004">
      <c r="O6023" s="1703"/>
      <c r="V6023" s="1703"/>
      <c r="X6023" s="1703"/>
    </row>
    <row r="6024" spans="15:24" x14ac:dyDescent="0.55000000000000004">
      <c r="O6024" s="1703"/>
      <c r="V6024" s="1703"/>
      <c r="X6024" s="1703"/>
    </row>
    <row r="6025" spans="15:24" x14ac:dyDescent="0.55000000000000004">
      <c r="O6025" s="1703"/>
      <c r="V6025" s="1703"/>
      <c r="X6025" s="1703"/>
    </row>
    <row r="6026" spans="15:24" x14ac:dyDescent="0.55000000000000004">
      <c r="O6026" s="1703"/>
      <c r="V6026" s="1703"/>
      <c r="X6026" s="1703"/>
    </row>
    <row r="6027" spans="15:24" x14ac:dyDescent="0.55000000000000004">
      <c r="O6027" s="1703"/>
      <c r="V6027" s="1703"/>
      <c r="X6027" s="1703"/>
    </row>
    <row r="6028" spans="15:24" x14ac:dyDescent="0.55000000000000004">
      <c r="O6028" s="1703"/>
      <c r="V6028" s="1703"/>
      <c r="X6028" s="1703"/>
    </row>
    <row r="6029" spans="15:24" x14ac:dyDescent="0.55000000000000004">
      <c r="O6029" s="1703"/>
      <c r="V6029" s="1703"/>
      <c r="X6029" s="1703"/>
    </row>
    <row r="6030" spans="15:24" x14ac:dyDescent="0.55000000000000004">
      <c r="O6030" s="1703"/>
      <c r="V6030" s="1703"/>
      <c r="X6030" s="1703"/>
    </row>
    <row r="6031" spans="15:24" x14ac:dyDescent="0.55000000000000004">
      <c r="O6031" s="1703"/>
      <c r="V6031" s="1703"/>
      <c r="X6031" s="1703"/>
    </row>
    <row r="6032" spans="15:24" x14ac:dyDescent="0.55000000000000004">
      <c r="O6032" s="1703"/>
      <c r="V6032" s="1703"/>
      <c r="X6032" s="1703"/>
    </row>
    <row r="6033" spans="15:24" x14ac:dyDescent="0.55000000000000004">
      <c r="O6033" s="1703"/>
      <c r="V6033" s="1703"/>
      <c r="X6033" s="1703"/>
    </row>
    <row r="6034" spans="15:24" x14ac:dyDescent="0.55000000000000004">
      <c r="O6034" s="1703"/>
      <c r="V6034" s="1703"/>
      <c r="X6034" s="1703"/>
    </row>
    <row r="6035" spans="15:24" x14ac:dyDescent="0.55000000000000004">
      <c r="O6035" s="1703"/>
      <c r="V6035" s="1703"/>
      <c r="X6035" s="1703"/>
    </row>
    <row r="6036" spans="15:24" x14ac:dyDescent="0.55000000000000004">
      <c r="O6036" s="1703"/>
      <c r="V6036" s="1703"/>
      <c r="X6036" s="1703"/>
    </row>
    <row r="6037" spans="15:24" x14ac:dyDescent="0.55000000000000004">
      <c r="O6037" s="1703"/>
      <c r="V6037" s="1703"/>
      <c r="X6037" s="1703"/>
    </row>
    <row r="6038" spans="15:24" x14ac:dyDescent="0.55000000000000004">
      <c r="O6038" s="1703"/>
      <c r="V6038" s="1703"/>
      <c r="X6038" s="1703"/>
    </row>
    <row r="6039" spans="15:24" x14ac:dyDescent="0.55000000000000004">
      <c r="O6039" s="1703"/>
      <c r="V6039" s="1703"/>
      <c r="X6039" s="1703"/>
    </row>
    <row r="6040" spans="15:24" x14ac:dyDescent="0.55000000000000004">
      <c r="O6040" s="1703"/>
      <c r="V6040" s="1703"/>
      <c r="X6040" s="1703"/>
    </row>
    <row r="6041" spans="15:24" x14ac:dyDescent="0.55000000000000004">
      <c r="O6041" s="1703"/>
      <c r="V6041" s="1703"/>
      <c r="X6041" s="1703"/>
    </row>
    <row r="6042" spans="15:24" x14ac:dyDescent="0.55000000000000004">
      <c r="O6042" s="1703"/>
      <c r="V6042" s="1703"/>
      <c r="X6042" s="1703"/>
    </row>
    <row r="6043" spans="15:24" x14ac:dyDescent="0.55000000000000004">
      <c r="O6043" s="1703"/>
      <c r="V6043" s="1703"/>
      <c r="X6043" s="1703"/>
    </row>
    <row r="6044" spans="15:24" x14ac:dyDescent="0.55000000000000004">
      <c r="O6044" s="1703"/>
      <c r="V6044" s="1703"/>
      <c r="X6044" s="1703"/>
    </row>
    <row r="6045" spans="15:24" x14ac:dyDescent="0.55000000000000004">
      <c r="O6045" s="1703"/>
      <c r="V6045" s="1703"/>
      <c r="X6045" s="1703"/>
    </row>
    <row r="6046" spans="15:24" x14ac:dyDescent="0.55000000000000004">
      <c r="O6046" s="1703"/>
      <c r="V6046" s="1703"/>
      <c r="X6046" s="1703"/>
    </row>
    <row r="6047" spans="15:24" x14ac:dyDescent="0.55000000000000004">
      <c r="O6047" s="1703"/>
      <c r="V6047" s="1703"/>
      <c r="X6047" s="1703"/>
    </row>
    <row r="6048" spans="15:24" x14ac:dyDescent="0.55000000000000004">
      <c r="O6048" s="1703"/>
      <c r="V6048" s="1703"/>
      <c r="X6048" s="1703"/>
    </row>
    <row r="6049" spans="15:24" x14ac:dyDescent="0.55000000000000004">
      <c r="O6049" s="1703"/>
      <c r="V6049" s="1703"/>
      <c r="X6049" s="1703"/>
    </row>
    <row r="6050" spans="15:24" x14ac:dyDescent="0.55000000000000004">
      <c r="O6050" s="1703"/>
      <c r="V6050" s="1703"/>
      <c r="X6050" s="1703"/>
    </row>
    <row r="6051" spans="15:24" x14ac:dyDescent="0.55000000000000004">
      <c r="O6051" s="1703"/>
      <c r="V6051" s="1703"/>
      <c r="X6051" s="1703"/>
    </row>
    <row r="6052" spans="15:24" x14ac:dyDescent="0.55000000000000004">
      <c r="O6052" s="1703"/>
      <c r="V6052" s="1703"/>
      <c r="X6052" s="1703"/>
    </row>
    <row r="6053" spans="15:24" x14ac:dyDescent="0.55000000000000004">
      <c r="O6053" s="1703"/>
      <c r="V6053" s="1703"/>
      <c r="X6053" s="1703"/>
    </row>
    <row r="6054" spans="15:24" x14ac:dyDescent="0.55000000000000004">
      <c r="O6054" s="1703"/>
      <c r="V6054" s="1703"/>
      <c r="X6054" s="1703"/>
    </row>
    <row r="6055" spans="15:24" x14ac:dyDescent="0.55000000000000004">
      <c r="O6055" s="1703"/>
      <c r="V6055" s="1703"/>
      <c r="X6055" s="1703"/>
    </row>
    <row r="6056" spans="15:24" x14ac:dyDescent="0.55000000000000004">
      <c r="O6056" s="1703"/>
      <c r="V6056" s="1703"/>
      <c r="X6056" s="1703"/>
    </row>
    <row r="6057" spans="15:24" x14ac:dyDescent="0.55000000000000004">
      <c r="O6057" s="1703"/>
      <c r="V6057" s="1703"/>
      <c r="X6057" s="1703"/>
    </row>
    <row r="6058" spans="15:24" x14ac:dyDescent="0.55000000000000004">
      <c r="O6058" s="1703"/>
      <c r="V6058" s="1703"/>
      <c r="X6058" s="1703"/>
    </row>
    <row r="6059" spans="15:24" x14ac:dyDescent="0.55000000000000004">
      <c r="O6059" s="1703"/>
      <c r="V6059" s="1703"/>
      <c r="X6059" s="1703"/>
    </row>
    <row r="6060" spans="15:24" x14ac:dyDescent="0.55000000000000004">
      <c r="O6060" s="1703"/>
      <c r="V6060" s="1703"/>
      <c r="X6060" s="1703"/>
    </row>
    <row r="6061" spans="15:24" x14ac:dyDescent="0.55000000000000004">
      <c r="O6061" s="1703"/>
      <c r="V6061" s="1703"/>
      <c r="X6061" s="1703"/>
    </row>
    <row r="6062" spans="15:24" x14ac:dyDescent="0.55000000000000004">
      <c r="O6062" s="1703"/>
      <c r="V6062" s="1703"/>
      <c r="X6062" s="1703"/>
    </row>
    <row r="6063" spans="15:24" x14ac:dyDescent="0.55000000000000004">
      <c r="O6063" s="1703"/>
      <c r="V6063" s="1703"/>
      <c r="X6063" s="1703"/>
    </row>
    <row r="6064" spans="15:24" x14ac:dyDescent="0.55000000000000004">
      <c r="O6064" s="1703"/>
      <c r="V6064" s="1703"/>
      <c r="X6064" s="1703"/>
    </row>
    <row r="6065" spans="15:24" x14ac:dyDescent="0.55000000000000004">
      <c r="O6065" s="1703"/>
      <c r="V6065" s="1703"/>
      <c r="X6065" s="1703"/>
    </row>
    <row r="6066" spans="15:24" x14ac:dyDescent="0.55000000000000004">
      <c r="O6066" s="1703"/>
      <c r="V6066" s="1703"/>
      <c r="X6066" s="1703"/>
    </row>
    <row r="6067" spans="15:24" x14ac:dyDescent="0.55000000000000004">
      <c r="O6067" s="1703"/>
      <c r="V6067" s="1703"/>
      <c r="X6067" s="1703"/>
    </row>
    <row r="6068" spans="15:24" x14ac:dyDescent="0.55000000000000004">
      <c r="O6068" s="1703"/>
      <c r="V6068" s="1703"/>
      <c r="X6068" s="1703"/>
    </row>
    <row r="6069" spans="15:24" x14ac:dyDescent="0.55000000000000004">
      <c r="O6069" s="1703"/>
      <c r="V6069" s="1703"/>
      <c r="X6069" s="1703"/>
    </row>
    <row r="6070" spans="15:24" x14ac:dyDescent="0.55000000000000004">
      <c r="O6070" s="1703"/>
      <c r="V6070" s="1703"/>
      <c r="X6070" s="1703"/>
    </row>
    <row r="6071" spans="15:24" x14ac:dyDescent="0.55000000000000004">
      <c r="O6071" s="1703"/>
      <c r="V6071" s="1703"/>
      <c r="X6071" s="1703"/>
    </row>
    <row r="6072" spans="15:24" x14ac:dyDescent="0.55000000000000004">
      <c r="O6072" s="1703"/>
      <c r="V6072" s="1703"/>
      <c r="X6072" s="1703"/>
    </row>
    <row r="6073" spans="15:24" x14ac:dyDescent="0.55000000000000004">
      <c r="O6073" s="1703"/>
      <c r="V6073" s="1703"/>
      <c r="X6073" s="1703"/>
    </row>
    <row r="6074" spans="15:24" x14ac:dyDescent="0.55000000000000004">
      <c r="O6074" s="1703"/>
      <c r="V6074" s="1703"/>
      <c r="X6074" s="1703"/>
    </row>
    <row r="6075" spans="15:24" x14ac:dyDescent="0.55000000000000004">
      <c r="O6075" s="1703"/>
      <c r="V6075" s="1703"/>
      <c r="X6075" s="1703"/>
    </row>
    <row r="6076" spans="15:24" x14ac:dyDescent="0.55000000000000004">
      <c r="O6076" s="1703"/>
      <c r="V6076" s="1703"/>
      <c r="X6076" s="1703"/>
    </row>
    <row r="6077" spans="15:24" x14ac:dyDescent="0.55000000000000004">
      <c r="O6077" s="1703"/>
      <c r="V6077" s="1703"/>
      <c r="X6077" s="1703"/>
    </row>
    <row r="6078" spans="15:24" x14ac:dyDescent="0.55000000000000004">
      <c r="O6078" s="1703"/>
      <c r="V6078" s="1703"/>
      <c r="X6078" s="1703"/>
    </row>
    <row r="6079" spans="15:24" x14ac:dyDescent="0.55000000000000004">
      <c r="O6079" s="1703"/>
      <c r="V6079" s="1703"/>
      <c r="X6079" s="1703"/>
    </row>
    <row r="6080" spans="15:24" x14ac:dyDescent="0.55000000000000004">
      <c r="O6080" s="1703"/>
      <c r="V6080" s="1703"/>
      <c r="X6080" s="1703"/>
    </row>
    <row r="6081" spans="15:24" x14ac:dyDescent="0.55000000000000004">
      <c r="O6081" s="1703"/>
      <c r="V6081" s="1703"/>
      <c r="X6081" s="1703"/>
    </row>
    <row r="6082" spans="15:24" x14ac:dyDescent="0.55000000000000004">
      <c r="O6082" s="1703"/>
      <c r="V6082" s="1703"/>
      <c r="X6082" s="1703"/>
    </row>
    <row r="6083" spans="15:24" x14ac:dyDescent="0.55000000000000004">
      <c r="O6083" s="1703"/>
      <c r="V6083" s="1703"/>
      <c r="X6083" s="1703"/>
    </row>
    <row r="6084" spans="15:24" x14ac:dyDescent="0.55000000000000004">
      <c r="O6084" s="1703"/>
      <c r="V6084" s="1703"/>
      <c r="X6084" s="1703"/>
    </row>
    <row r="6085" spans="15:24" x14ac:dyDescent="0.55000000000000004">
      <c r="O6085" s="1703"/>
      <c r="V6085" s="1703"/>
      <c r="X6085" s="1703"/>
    </row>
    <row r="6086" spans="15:24" x14ac:dyDescent="0.55000000000000004">
      <c r="O6086" s="1703"/>
      <c r="V6086" s="1703"/>
      <c r="X6086" s="1703"/>
    </row>
    <row r="6087" spans="15:24" x14ac:dyDescent="0.55000000000000004">
      <c r="O6087" s="1703"/>
      <c r="V6087" s="1703"/>
      <c r="X6087" s="1703"/>
    </row>
    <row r="6088" spans="15:24" x14ac:dyDescent="0.55000000000000004">
      <c r="O6088" s="1703"/>
      <c r="V6088" s="1703"/>
      <c r="X6088" s="1703"/>
    </row>
    <row r="6089" spans="15:24" x14ac:dyDescent="0.55000000000000004">
      <c r="O6089" s="1703"/>
      <c r="V6089" s="1703"/>
      <c r="X6089" s="1703"/>
    </row>
    <row r="6090" spans="15:24" x14ac:dyDescent="0.55000000000000004">
      <c r="O6090" s="1703"/>
      <c r="V6090" s="1703"/>
      <c r="X6090" s="1703"/>
    </row>
    <row r="6091" spans="15:24" x14ac:dyDescent="0.55000000000000004">
      <c r="O6091" s="1703"/>
      <c r="V6091" s="1703"/>
      <c r="X6091" s="1703"/>
    </row>
    <row r="6092" spans="15:24" x14ac:dyDescent="0.55000000000000004">
      <c r="O6092" s="1703"/>
      <c r="V6092" s="1703"/>
      <c r="X6092" s="1703"/>
    </row>
    <row r="6093" spans="15:24" x14ac:dyDescent="0.55000000000000004">
      <c r="O6093" s="1703"/>
      <c r="V6093" s="1703"/>
      <c r="X6093" s="1703"/>
    </row>
    <row r="6094" spans="15:24" x14ac:dyDescent="0.55000000000000004">
      <c r="O6094" s="1703"/>
      <c r="V6094" s="1703"/>
      <c r="X6094" s="1703"/>
    </row>
    <row r="6095" spans="15:24" x14ac:dyDescent="0.55000000000000004">
      <c r="O6095" s="1703"/>
      <c r="V6095" s="1703"/>
      <c r="X6095" s="1703"/>
    </row>
    <row r="6096" spans="15:24" x14ac:dyDescent="0.55000000000000004">
      <c r="O6096" s="1703"/>
      <c r="V6096" s="1703"/>
      <c r="X6096" s="1703"/>
    </row>
    <row r="6097" spans="15:24" x14ac:dyDescent="0.55000000000000004">
      <c r="O6097" s="1703"/>
      <c r="V6097" s="1703"/>
      <c r="X6097" s="1703"/>
    </row>
    <row r="6098" spans="15:24" x14ac:dyDescent="0.55000000000000004">
      <c r="O6098" s="1703"/>
      <c r="V6098" s="1703"/>
      <c r="X6098" s="1703"/>
    </row>
    <row r="6099" spans="15:24" x14ac:dyDescent="0.55000000000000004">
      <c r="O6099" s="1703"/>
      <c r="V6099" s="1703"/>
      <c r="X6099" s="1703"/>
    </row>
    <row r="6100" spans="15:24" x14ac:dyDescent="0.55000000000000004">
      <c r="O6100" s="1703"/>
      <c r="V6100" s="1703"/>
      <c r="X6100" s="1703"/>
    </row>
    <row r="6101" spans="15:24" x14ac:dyDescent="0.55000000000000004">
      <c r="O6101" s="1703"/>
      <c r="V6101" s="1703"/>
      <c r="X6101" s="1703"/>
    </row>
    <row r="6102" spans="15:24" x14ac:dyDescent="0.55000000000000004">
      <c r="O6102" s="1703"/>
      <c r="V6102" s="1703"/>
      <c r="X6102" s="1703"/>
    </row>
    <row r="6103" spans="15:24" x14ac:dyDescent="0.55000000000000004">
      <c r="O6103" s="1703"/>
      <c r="V6103" s="1703"/>
      <c r="X6103" s="1703"/>
    </row>
    <row r="6104" spans="15:24" x14ac:dyDescent="0.55000000000000004">
      <c r="O6104" s="1703"/>
      <c r="V6104" s="1703"/>
      <c r="X6104" s="1703"/>
    </row>
    <row r="6105" spans="15:24" x14ac:dyDescent="0.55000000000000004">
      <c r="O6105" s="1703"/>
      <c r="V6105" s="1703"/>
      <c r="X6105" s="1703"/>
    </row>
    <row r="6106" spans="15:24" x14ac:dyDescent="0.55000000000000004">
      <c r="O6106" s="1703"/>
      <c r="V6106" s="1703"/>
      <c r="X6106" s="1703"/>
    </row>
    <row r="6107" spans="15:24" x14ac:dyDescent="0.55000000000000004">
      <c r="O6107" s="1703"/>
      <c r="V6107" s="1703"/>
      <c r="X6107" s="1703"/>
    </row>
    <row r="6108" spans="15:24" x14ac:dyDescent="0.55000000000000004">
      <c r="O6108" s="1703"/>
      <c r="V6108" s="1703"/>
      <c r="X6108" s="1703"/>
    </row>
    <row r="6109" spans="15:24" x14ac:dyDescent="0.55000000000000004">
      <c r="O6109" s="1703"/>
      <c r="V6109" s="1703"/>
      <c r="X6109" s="1703"/>
    </row>
    <row r="6110" spans="15:24" x14ac:dyDescent="0.55000000000000004">
      <c r="O6110" s="1703"/>
      <c r="V6110" s="1703"/>
      <c r="X6110" s="1703"/>
    </row>
    <row r="6111" spans="15:24" x14ac:dyDescent="0.55000000000000004">
      <c r="O6111" s="1703"/>
      <c r="V6111" s="1703"/>
      <c r="X6111" s="1703"/>
    </row>
    <row r="6112" spans="15:24" x14ac:dyDescent="0.55000000000000004">
      <c r="O6112" s="1703"/>
      <c r="V6112" s="1703"/>
      <c r="X6112" s="1703"/>
    </row>
    <row r="6113" spans="15:24" x14ac:dyDescent="0.55000000000000004">
      <c r="O6113" s="1703"/>
      <c r="V6113" s="1703"/>
      <c r="X6113" s="1703"/>
    </row>
    <row r="6114" spans="15:24" x14ac:dyDescent="0.55000000000000004">
      <c r="O6114" s="1703"/>
      <c r="V6114" s="1703"/>
      <c r="X6114" s="1703"/>
    </row>
    <row r="6115" spans="15:24" x14ac:dyDescent="0.55000000000000004">
      <c r="O6115" s="1703"/>
      <c r="V6115" s="1703"/>
      <c r="X6115" s="1703"/>
    </row>
    <row r="6116" spans="15:24" x14ac:dyDescent="0.55000000000000004">
      <c r="O6116" s="1703"/>
      <c r="V6116" s="1703"/>
      <c r="X6116" s="1703"/>
    </row>
    <row r="6117" spans="15:24" x14ac:dyDescent="0.55000000000000004">
      <c r="O6117" s="1703"/>
      <c r="V6117" s="1703"/>
      <c r="X6117" s="1703"/>
    </row>
    <row r="6118" spans="15:24" x14ac:dyDescent="0.55000000000000004">
      <c r="O6118" s="1703"/>
      <c r="V6118" s="1703"/>
      <c r="X6118" s="1703"/>
    </row>
    <row r="6119" spans="15:24" x14ac:dyDescent="0.55000000000000004">
      <c r="O6119" s="1703"/>
      <c r="V6119" s="1703"/>
      <c r="X6119" s="1703"/>
    </row>
    <row r="6120" spans="15:24" x14ac:dyDescent="0.55000000000000004">
      <c r="O6120" s="1703"/>
      <c r="V6120" s="1703"/>
      <c r="X6120" s="1703"/>
    </row>
    <row r="6121" spans="15:24" x14ac:dyDescent="0.55000000000000004">
      <c r="O6121" s="1703"/>
      <c r="V6121" s="1703"/>
      <c r="X6121" s="1703"/>
    </row>
    <row r="6122" spans="15:24" x14ac:dyDescent="0.55000000000000004">
      <c r="O6122" s="1703"/>
      <c r="V6122" s="1703"/>
      <c r="X6122" s="1703"/>
    </row>
    <row r="6123" spans="15:24" x14ac:dyDescent="0.55000000000000004">
      <c r="O6123" s="1703"/>
      <c r="V6123" s="1703"/>
      <c r="X6123" s="1703"/>
    </row>
    <row r="6124" spans="15:24" x14ac:dyDescent="0.55000000000000004">
      <c r="O6124" s="1703"/>
      <c r="V6124" s="1703"/>
      <c r="X6124" s="1703"/>
    </row>
    <row r="6125" spans="15:24" x14ac:dyDescent="0.55000000000000004">
      <c r="O6125" s="1703"/>
      <c r="V6125" s="1703"/>
      <c r="X6125" s="1703"/>
    </row>
    <row r="6126" spans="15:24" x14ac:dyDescent="0.55000000000000004">
      <c r="O6126" s="1703"/>
      <c r="V6126" s="1703"/>
      <c r="X6126" s="1703"/>
    </row>
    <row r="6127" spans="15:24" x14ac:dyDescent="0.55000000000000004">
      <c r="O6127" s="1703"/>
      <c r="V6127" s="1703"/>
      <c r="X6127" s="1703"/>
    </row>
    <row r="6128" spans="15:24" x14ac:dyDescent="0.55000000000000004">
      <c r="O6128" s="1703"/>
      <c r="V6128" s="1703"/>
      <c r="X6128" s="1703"/>
    </row>
    <row r="6129" spans="15:24" x14ac:dyDescent="0.55000000000000004">
      <c r="O6129" s="1703"/>
      <c r="V6129" s="1703"/>
      <c r="X6129" s="1703"/>
    </row>
    <row r="6130" spans="15:24" x14ac:dyDescent="0.55000000000000004">
      <c r="O6130" s="1703"/>
      <c r="V6130" s="1703"/>
      <c r="X6130" s="1703"/>
    </row>
    <row r="6131" spans="15:24" x14ac:dyDescent="0.55000000000000004">
      <c r="O6131" s="1703"/>
      <c r="V6131" s="1703"/>
      <c r="X6131" s="1703"/>
    </row>
    <row r="6132" spans="15:24" x14ac:dyDescent="0.55000000000000004">
      <c r="O6132" s="1703"/>
      <c r="V6132" s="1703"/>
      <c r="X6132" s="1703"/>
    </row>
    <row r="6133" spans="15:24" x14ac:dyDescent="0.55000000000000004">
      <c r="O6133" s="1703"/>
      <c r="V6133" s="1703"/>
      <c r="X6133" s="1703"/>
    </row>
    <row r="6134" spans="15:24" x14ac:dyDescent="0.55000000000000004">
      <c r="O6134" s="1703"/>
      <c r="V6134" s="1703"/>
      <c r="X6134" s="1703"/>
    </row>
    <row r="6135" spans="15:24" x14ac:dyDescent="0.55000000000000004">
      <c r="O6135" s="1703"/>
      <c r="V6135" s="1703"/>
      <c r="X6135" s="1703"/>
    </row>
    <row r="6136" spans="15:24" x14ac:dyDescent="0.55000000000000004">
      <c r="O6136" s="1703"/>
      <c r="V6136" s="1703"/>
      <c r="X6136" s="1703"/>
    </row>
    <row r="6137" spans="15:24" x14ac:dyDescent="0.55000000000000004">
      <c r="O6137" s="1703"/>
      <c r="V6137" s="1703"/>
      <c r="X6137" s="1703"/>
    </row>
    <row r="6138" spans="15:24" x14ac:dyDescent="0.55000000000000004">
      <c r="O6138" s="1703"/>
      <c r="V6138" s="1703"/>
      <c r="X6138" s="1703"/>
    </row>
    <row r="6139" spans="15:24" x14ac:dyDescent="0.55000000000000004">
      <c r="O6139" s="1703"/>
      <c r="V6139" s="1703"/>
      <c r="X6139" s="1703"/>
    </row>
    <row r="6140" spans="15:24" x14ac:dyDescent="0.55000000000000004">
      <c r="O6140" s="1703"/>
      <c r="V6140" s="1703"/>
      <c r="X6140" s="1703"/>
    </row>
    <row r="6141" spans="15:24" x14ac:dyDescent="0.55000000000000004">
      <c r="O6141" s="1703"/>
      <c r="V6141" s="1703"/>
      <c r="X6141" s="1703"/>
    </row>
    <row r="6142" spans="15:24" x14ac:dyDescent="0.55000000000000004">
      <c r="O6142" s="1703"/>
      <c r="V6142" s="1703"/>
      <c r="X6142" s="1703"/>
    </row>
    <row r="6143" spans="15:24" x14ac:dyDescent="0.55000000000000004">
      <c r="O6143" s="1703"/>
      <c r="V6143" s="1703"/>
      <c r="X6143" s="1703"/>
    </row>
    <row r="6144" spans="15:24" x14ac:dyDescent="0.55000000000000004">
      <c r="O6144" s="1703"/>
      <c r="V6144" s="1703"/>
      <c r="X6144" s="1703"/>
    </row>
    <row r="6145" spans="15:24" x14ac:dyDescent="0.55000000000000004">
      <c r="O6145" s="1703"/>
      <c r="V6145" s="1703"/>
      <c r="X6145" s="1703"/>
    </row>
    <row r="6146" spans="15:24" x14ac:dyDescent="0.55000000000000004">
      <c r="O6146" s="1703"/>
      <c r="V6146" s="1703"/>
      <c r="X6146" s="1703"/>
    </row>
    <row r="6147" spans="15:24" x14ac:dyDescent="0.55000000000000004">
      <c r="O6147" s="1703"/>
      <c r="V6147" s="1703"/>
      <c r="X6147" s="1703"/>
    </row>
    <row r="6148" spans="15:24" x14ac:dyDescent="0.55000000000000004">
      <c r="O6148" s="1703"/>
      <c r="V6148" s="1703"/>
      <c r="X6148" s="1703"/>
    </row>
    <row r="6149" spans="15:24" x14ac:dyDescent="0.55000000000000004">
      <c r="O6149" s="1703"/>
      <c r="V6149" s="1703"/>
      <c r="X6149" s="1703"/>
    </row>
    <row r="6150" spans="15:24" x14ac:dyDescent="0.55000000000000004">
      <c r="O6150" s="1703"/>
      <c r="V6150" s="1703"/>
      <c r="X6150" s="1703"/>
    </row>
    <row r="6151" spans="15:24" x14ac:dyDescent="0.55000000000000004">
      <c r="O6151" s="1703"/>
      <c r="V6151" s="1703"/>
      <c r="X6151" s="1703"/>
    </row>
    <row r="6152" spans="15:24" x14ac:dyDescent="0.55000000000000004">
      <c r="O6152" s="1703"/>
      <c r="V6152" s="1703"/>
      <c r="X6152" s="1703"/>
    </row>
    <row r="6153" spans="15:24" x14ac:dyDescent="0.55000000000000004">
      <c r="O6153" s="1703"/>
      <c r="V6153" s="1703"/>
      <c r="X6153" s="1703"/>
    </row>
    <row r="6154" spans="15:24" x14ac:dyDescent="0.55000000000000004">
      <c r="O6154" s="1703"/>
      <c r="V6154" s="1703"/>
      <c r="X6154" s="1703"/>
    </row>
    <row r="6155" spans="15:24" x14ac:dyDescent="0.55000000000000004">
      <c r="O6155" s="1703"/>
      <c r="V6155" s="1703"/>
      <c r="X6155" s="1703"/>
    </row>
    <row r="6156" spans="15:24" x14ac:dyDescent="0.55000000000000004">
      <c r="O6156" s="1703"/>
      <c r="V6156" s="1703"/>
      <c r="X6156" s="1703"/>
    </row>
    <row r="6157" spans="15:24" x14ac:dyDescent="0.55000000000000004">
      <c r="O6157" s="1703"/>
      <c r="V6157" s="1703"/>
      <c r="X6157" s="1703"/>
    </row>
    <row r="6158" spans="15:24" x14ac:dyDescent="0.55000000000000004">
      <c r="O6158" s="1703"/>
      <c r="V6158" s="1703"/>
      <c r="X6158" s="1703"/>
    </row>
    <row r="6159" spans="15:24" x14ac:dyDescent="0.55000000000000004">
      <c r="O6159" s="1703"/>
      <c r="V6159" s="1703"/>
      <c r="X6159" s="1703"/>
    </row>
    <row r="6160" spans="15:24" x14ac:dyDescent="0.55000000000000004">
      <c r="O6160" s="1703"/>
      <c r="V6160" s="1703"/>
      <c r="X6160" s="1703"/>
    </row>
    <row r="6161" spans="15:24" x14ac:dyDescent="0.55000000000000004">
      <c r="O6161" s="1703"/>
      <c r="V6161" s="1703"/>
      <c r="X6161" s="1703"/>
    </row>
    <row r="6162" spans="15:24" x14ac:dyDescent="0.55000000000000004">
      <c r="O6162" s="1703"/>
      <c r="V6162" s="1703"/>
      <c r="X6162" s="1703"/>
    </row>
    <row r="6163" spans="15:24" x14ac:dyDescent="0.55000000000000004">
      <c r="O6163" s="1703"/>
      <c r="V6163" s="1703"/>
      <c r="X6163" s="1703"/>
    </row>
    <row r="6164" spans="15:24" x14ac:dyDescent="0.55000000000000004">
      <c r="O6164" s="1703"/>
      <c r="V6164" s="1703"/>
      <c r="X6164" s="1703"/>
    </row>
    <row r="6165" spans="15:24" x14ac:dyDescent="0.55000000000000004">
      <c r="O6165" s="1703"/>
      <c r="V6165" s="1703"/>
      <c r="X6165" s="1703"/>
    </row>
    <row r="6166" spans="15:24" x14ac:dyDescent="0.55000000000000004">
      <c r="O6166" s="1703"/>
      <c r="V6166" s="1703"/>
      <c r="X6166" s="1703"/>
    </row>
    <row r="6167" spans="15:24" x14ac:dyDescent="0.55000000000000004">
      <c r="O6167" s="1703"/>
      <c r="V6167" s="1703"/>
      <c r="X6167" s="1703"/>
    </row>
    <row r="6168" spans="15:24" x14ac:dyDescent="0.55000000000000004">
      <c r="O6168" s="1703"/>
      <c r="V6168" s="1703"/>
      <c r="X6168" s="1703"/>
    </row>
    <row r="6169" spans="15:24" x14ac:dyDescent="0.55000000000000004">
      <c r="O6169" s="1703"/>
      <c r="V6169" s="1703"/>
      <c r="X6169" s="1703"/>
    </row>
    <row r="6170" spans="15:24" x14ac:dyDescent="0.55000000000000004">
      <c r="O6170" s="1703"/>
      <c r="V6170" s="1703"/>
      <c r="X6170" s="1703"/>
    </row>
    <row r="6171" spans="15:24" x14ac:dyDescent="0.55000000000000004">
      <c r="O6171" s="1703"/>
      <c r="V6171" s="1703"/>
      <c r="X6171" s="1703"/>
    </row>
    <row r="6172" spans="15:24" x14ac:dyDescent="0.55000000000000004">
      <c r="O6172" s="1703"/>
      <c r="V6172" s="1703"/>
      <c r="X6172" s="1703"/>
    </row>
    <row r="6173" spans="15:24" x14ac:dyDescent="0.55000000000000004">
      <c r="O6173" s="1703"/>
      <c r="V6173" s="1703"/>
      <c r="X6173" s="1703"/>
    </row>
    <row r="6174" spans="15:24" x14ac:dyDescent="0.55000000000000004">
      <c r="O6174" s="1703"/>
      <c r="V6174" s="1703"/>
      <c r="X6174" s="1703"/>
    </row>
    <row r="6175" spans="15:24" x14ac:dyDescent="0.55000000000000004">
      <c r="O6175" s="1703"/>
      <c r="V6175" s="1703"/>
      <c r="X6175" s="1703"/>
    </row>
    <row r="6176" spans="15:24" x14ac:dyDescent="0.55000000000000004">
      <c r="O6176" s="1703"/>
      <c r="V6176" s="1703"/>
      <c r="X6176" s="1703"/>
    </row>
    <row r="6177" spans="15:24" x14ac:dyDescent="0.55000000000000004">
      <c r="O6177" s="1703"/>
      <c r="V6177" s="1703"/>
      <c r="X6177" s="1703"/>
    </row>
    <row r="6178" spans="15:24" x14ac:dyDescent="0.55000000000000004">
      <c r="O6178" s="1703"/>
      <c r="V6178" s="1703"/>
      <c r="X6178" s="1703"/>
    </row>
    <row r="6179" spans="15:24" x14ac:dyDescent="0.55000000000000004">
      <c r="O6179" s="1703"/>
      <c r="V6179" s="1703"/>
      <c r="X6179" s="1703"/>
    </row>
    <row r="6180" spans="15:24" x14ac:dyDescent="0.55000000000000004">
      <c r="O6180" s="1703"/>
      <c r="V6180" s="1703"/>
      <c r="X6180" s="1703"/>
    </row>
    <row r="6181" spans="15:24" x14ac:dyDescent="0.55000000000000004">
      <c r="O6181" s="1703"/>
      <c r="V6181" s="1703"/>
      <c r="X6181" s="1703"/>
    </row>
    <row r="6182" spans="15:24" x14ac:dyDescent="0.55000000000000004">
      <c r="O6182" s="1703"/>
      <c r="V6182" s="1703"/>
      <c r="X6182" s="1703"/>
    </row>
    <row r="6183" spans="15:24" x14ac:dyDescent="0.55000000000000004">
      <c r="O6183" s="1703"/>
      <c r="V6183" s="1703"/>
      <c r="X6183" s="1703"/>
    </row>
    <row r="6184" spans="15:24" x14ac:dyDescent="0.55000000000000004">
      <c r="O6184" s="1703"/>
      <c r="V6184" s="1703"/>
      <c r="X6184" s="1703"/>
    </row>
    <row r="6185" spans="15:24" x14ac:dyDescent="0.55000000000000004">
      <c r="O6185" s="1703"/>
      <c r="V6185" s="1703"/>
      <c r="X6185" s="1703"/>
    </row>
    <row r="6186" spans="15:24" x14ac:dyDescent="0.55000000000000004">
      <c r="O6186" s="1703"/>
      <c r="V6186" s="1703"/>
      <c r="X6186" s="1703"/>
    </row>
    <row r="6187" spans="15:24" x14ac:dyDescent="0.55000000000000004">
      <c r="O6187" s="1703"/>
      <c r="V6187" s="1703"/>
      <c r="X6187" s="1703"/>
    </row>
    <row r="6188" spans="15:24" x14ac:dyDescent="0.55000000000000004">
      <c r="O6188" s="1703"/>
      <c r="V6188" s="1703"/>
      <c r="X6188" s="1703"/>
    </row>
    <row r="6189" spans="15:24" x14ac:dyDescent="0.55000000000000004">
      <c r="O6189" s="1703"/>
      <c r="V6189" s="1703"/>
      <c r="X6189" s="1703"/>
    </row>
    <row r="6190" spans="15:24" x14ac:dyDescent="0.55000000000000004">
      <c r="O6190" s="1703"/>
      <c r="V6190" s="1703"/>
      <c r="X6190" s="1703"/>
    </row>
    <row r="6191" spans="15:24" x14ac:dyDescent="0.55000000000000004">
      <c r="O6191" s="1703"/>
      <c r="V6191" s="1703"/>
      <c r="X6191" s="1703"/>
    </row>
    <row r="6192" spans="15:24" x14ac:dyDescent="0.55000000000000004">
      <c r="O6192" s="1703"/>
      <c r="V6192" s="1703"/>
      <c r="X6192" s="1703"/>
    </row>
    <row r="6193" spans="15:24" x14ac:dyDescent="0.55000000000000004">
      <c r="O6193" s="1703"/>
      <c r="V6193" s="1703"/>
      <c r="X6193" s="1703"/>
    </row>
    <row r="6194" spans="15:24" x14ac:dyDescent="0.55000000000000004">
      <c r="O6194" s="1703"/>
      <c r="V6194" s="1703"/>
      <c r="X6194" s="1703"/>
    </row>
    <row r="6195" spans="15:24" x14ac:dyDescent="0.55000000000000004">
      <c r="O6195" s="1703"/>
      <c r="V6195" s="1703"/>
      <c r="X6195" s="1703"/>
    </row>
    <row r="6196" spans="15:24" x14ac:dyDescent="0.55000000000000004">
      <c r="O6196" s="1703"/>
      <c r="V6196" s="1703"/>
      <c r="X6196" s="1703"/>
    </row>
    <row r="6197" spans="15:24" x14ac:dyDescent="0.55000000000000004">
      <c r="O6197" s="1703"/>
      <c r="V6197" s="1703"/>
      <c r="X6197" s="1703"/>
    </row>
    <row r="6198" spans="15:24" x14ac:dyDescent="0.55000000000000004">
      <c r="O6198" s="1703"/>
      <c r="V6198" s="1703"/>
      <c r="X6198" s="1703"/>
    </row>
    <row r="6199" spans="15:24" x14ac:dyDescent="0.55000000000000004">
      <c r="O6199" s="1703"/>
      <c r="V6199" s="1703"/>
      <c r="X6199" s="1703"/>
    </row>
    <row r="6200" spans="15:24" x14ac:dyDescent="0.55000000000000004">
      <c r="O6200" s="1703"/>
      <c r="V6200" s="1703"/>
      <c r="X6200" s="1703"/>
    </row>
    <row r="6201" spans="15:24" x14ac:dyDescent="0.55000000000000004">
      <c r="O6201" s="1703"/>
      <c r="V6201" s="1703"/>
      <c r="X6201" s="1703"/>
    </row>
    <row r="6202" spans="15:24" x14ac:dyDescent="0.55000000000000004">
      <c r="O6202" s="1703"/>
      <c r="V6202" s="1703"/>
      <c r="X6202" s="1703"/>
    </row>
    <row r="6203" spans="15:24" x14ac:dyDescent="0.55000000000000004">
      <c r="O6203" s="1703"/>
      <c r="V6203" s="1703"/>
      <c r="X6203" s="1703"/>
    </row>
    <row r="6204" spans="15:24" x14ac:dyDescent="0.55000000000000004">
      <c r="O6204" s="1703"/>
      <c r="V6204" s="1703"/>
      <c r="X6204" s="1703"/>
    </row>
    <row r="6205" spans="15:24" x14ac:dyDescent="0.55000000000000004">
      <c r="O6205" s="1703"/>
      <c r="V6205" s="1703"/>
      <c r="X6205" s="1703"/>
    </row>
    <row r="6206" spans="15:24" x14ac:dyDescent="0.55000000000000004">
      <c r="O6206" s="1703"/>
      <c r="V6206" s="1703"/>
      <c r="X6206" s="1703"/>
    </row>
    <row r="6207" spans="15:24" x14ac:dyDescent="0.55000000000000004">
      <c r="O6207" s="1703"/>
      <c r="V6207" s="1703"/>
      <c r="X6207" s="1703"/>
    </row>
    <row r="6208" spans="15:24" x14ac:dyDescent="0.55000000000000004">
      <c r="O6208" s="1703"/>
      <c r="V6208" s="1703"/>
      <c r="X6208" s="1703"/>
    </row>
    <row r="6209" spans="15:24" x14ac:dyDescent="0.55000000000000004">
      <c r="O6209" s="1703"/>
      <c r="V6209" s="1703"/>
      <c r="X6209" s="1703"/>
    </row>
    <row r="6210" spans="15:24" x14ac:dyDescent="0.55000000000000004">
      <c r="O6210" s="1703"/>
      <c r="V6210" s="1703"/>
      <c r="X6210" s="1703"/>
    </row>
    <row r="6211" spans="15:24" x14ac:dyDescent="0.55000000000000004">
      <c r="O6211" s="1703"/>
      <c r="V6211" s="1703"/>
      <c r="X6211" s="1703"/>
    </row>
    <row r="6212" spans="15:24" x14ac:dyDescent="0.55000000000000004">
      <c r="O6212" s="1703"/>
      <c r="V6212" s="1703"/>
      <c r="X6212" s="1703"/>
    </row>
    <row r="6213" spans="15:24" x14ac:dyDescent="0.55000000000000004">
      <c r="O6213" s="1703"/>
      <c r="V6213" s="1703"/>
      <c r="X6213" s="1703"/>
    </row>
    <row r="6214" spans="15:24" x14ac:dyDescent="0.55000000000000004">
      <c r="O6214" s="1703"/>
      <c r="V6214" s="1703"/>
      <c r="X6214" s="1703"/>
    </row>
    <row r="6215" spans="15:24" x14ac:dyDescent="0.55000000000000004">
      <c r="O6215" s="1703"/>
      <c r="V6215" s="1703"/>
      <c r="X6215" s="1703"/>
    </row>
    <row r="6216" spans="15:24" x14ac:dyDescent="0.55000000000000004">
      <c r="O6216" s="1703"/>
      <c r="V6216" s="1703"/>
      <c r="X6216" s="1703"/>
    </row>
    <row r="6217" spans="15:24" x14ac:dyDescent="0.55000000000000004">
      <c r="O6217" s="1703"/>
      <c r="V6217" s="1703"/>
      <c r="X6217" s="1703"/>
    </row>
    <row r="6218" spans="15:24" x14ac:dyDescent="0.55000000000000004">
      <c r="O6218" s="1703"/>
      <c r="V6218" s="1703"/>
      <c r="X6218" s="1703"/>
    </row>
    <row r="6219" spans="15:24" x14ac:dyDescent="0.55000000000000004">
      <c r="O6219" s="1703"/>
      <c r="V6219" s="1703"/>
      <c r="X6219" s="1703"/>
    </row>
    <row r="6220" spans="15:24" x14ac:dyDescent="0.55000000000000004">
      <c r="O6220" s="1703"/>
      <c r="V6220" s="1703"/>
      <c r="X6220" s="1703"/>
    </row>
    <row r="6221" spans="15:24" x14ac:dyDescent="0.55000000000000004">
      <c r="O6221" s="1703"/>
      <c r="V6221" s="1703"/>
      <c r="X6221" s="1703"/>
    </row>
    <row r="6222" spans="15:24" x14ac:dyDescent="0.55000000000000004">
      <c r="O6222" s="1703"/>
      <c r="V6222" s="1703"/>
      <c r="X6222" s="1703"/>
    </row>
    <row r="6223" spans="15:24" x14ac:dyDescent="0.55000000000000004">
      <c r="O6223" s="1703"/>
      <c r="V6223" s="1703"/>
      <c r="X6223" s="1703"/>
    </row>
    <row r="6224" spans="15:24" x14ac:dyDescent="0.55000000000000004">
      <c r="O6224" s="1703"/>
      <c r="V6224" s="1703"/>
      <c r="X6224" s="1703"/>
    </row>
    <row r="6225" spans="15:24" x14ac:dyDescent="0.55000000000000004">
      <c r="O6225" s="1703"/>
      <c r="V6225" s="1703"/>
      <c r="X6225" s="1703"/>
    </row>
    <row r="6226" spans="15:24" x14ac:dyDescent="0.55000000000000004">
      <c r="O6226" s="1703"/>
      <c r="V6226" s="1703"/>
      <c r="X6226" s="1703"/>
    </row>
    <row r="6227" spans="15:24" x14ac:dyDescent="0.55000000000000004">
      <c r="O6227" s="1703"/>
      <c r="V6227" s="1703"/>
      <c r="X6227" s="1703"/>
    </row>
    <row r="6228" spans="15:24" x14ac:dyDescent="0.55000000000000004">
      <c r="O6228" s="1703"/>
      <c r="V6228" s="1703"/>
      <c r="X6228" s="1703"/>
    </row>
    <row r="6229" spans="15:24" x14ac:dyDescent="0.55000000000000004">
      <c r="O6229" s="1703"/>
      <c r="V6229" s="1703"/>
      <c r="X6229" s="1703"/>
    </row>
    <row r="6230" spans="15:24" x14ac:dyDescent="0.55000000000000004">
      <c r="O6230" s="1703"/>
      <c r="V6230" s="1703"/>
      <c r="X6230" s="1703"/>
    </row>
    <row r="6231" spans="15:24" x14ac:dyDescent="0.55000000000000004">
      <c r="O6231" s="1703"/>
      <c r="V6231" s="1703"/>
      <c r="X6231" s="1703"/>
    </row>
    <row r="6232" spans="15:24" x14ac:dyDescent="0.55000000000000004">
      <c r="O6232" s="1703"/>
      <c r="V6232" s="1703"/>
      <c r="X6232" s="1703"/>
    </row>
    <row r="6233" spans="15:24" x14ac:dyDescent="0.55000000000000004">
      <c r="O6233" s="1703"/>
      <c r="V6233" s="1703"/>
      <c r="X6233" s="1703"/>
    </row>
    <row r="6234" spans="15:24" x14ac:dyDescent="0.55000000000000004">
      <c r="O6234" s="1703"/>
      <c r="V6234" s="1703"/>
      <c r="X6234" s="1703"/>
    </row>
    <row r="6235" spans="15:24" x14ac:dyDescent="0.55000000000000004">
      <c r="O6235" s="1703"/>
      <c r="V6235" s="1703"/>
      <c r="X6235" s="1703"/>
    </row>
    <row r="6236" spans="15:24" x14ac:dyDescent="0.55000000000000004">
      <c r="O6236" s="1703"/>
      <c r="V6236" s="1703"/>
      <c r="X6236" s="1703"/>
    </row>
    <row r="6237" spans="15:24" x14ac:dyDescent="0.55000000000000004">
      <c r="O6237" s="1703"/>
      <c r="V6237" s="1703"/>
      <c r="X6237" s="1703"/>
    </row>
    <row r="6238" spans="15:24" x14ac:dyDescent="0.55000000000000004">
      <c r="O6238" s="1703"/>
      <c r="V6238" s="1703"/>
      <c r="X6238" s="1703"/>
    </row>
    <row r="6239" spans="15:24" x14ac:dyDescent="0.55000000000000004">
      <c r="O6239" s="1703"/>
      <c r="V6239" s="1703"/>
      <c r="X6239" s="1703"/>
    </row>
    <row r="6240" spans="15:24" x14ac:dyDescent="0.55000000000000004">
      <c r="O6240" s="1703"/>
      <c r="V6240" s="1703"/>
      <c r="X6240" s="1703"/>
    </row>
    <row r="6241" spans="15:24" x14ac:dyDescent="0.55000000000000004">
      <c r="O6241" s="1703"/>
      <c r="V6241" s="1703"/>
      <c r="X6241" s="1703"/>
    </row>
    <row r="6242" spans="15:24" x14ac:dyDescent="0.55000000000000004">
      <c r="O6242" s="1703"/>
      <c r="V6242" s="1703"/>
      <c r="X6242" s="1703"/>
    </row>
    <row r="6243" spans="15:24" x14ac:dyDescent="0.55000000000000004">
      <c r="O6243" s="1703"/>
      <c r="V6243" s="1703"/>
      <c r="X6243" s="1703"/>
    </row>
    <row r="6244" spans="15:24" x14ac:dyDescent="0.55000000000000004">
      <c r="O6244" s="1703"/>
      <c r="V6244" s="1703"/>
      <c r="X6244" s="1703"/>
    </row>
    <row r="6245" spans="15:24" x14ac:dyDescent="0.55000000000000004">
      <c r="O6245" s="1703"/>
      <c r="V6245" s="1703"/>
      <c r="X6245" s="1703"/>
    </row>
    <row r="6246" spans="15:24" x14ac:dyDescent="0.55000000000000004">
      <c r="O6246" s="1703"/>
      <c r="V6246" s="1703"/>
      <c r="X6246" s="1703"/>
    </row>
    <row r="6247" spans="15:24" x14ac:dyDescent="0.55000000000000004">
      <c r="O6247" s="1703"/>
      <c r="V6247" s="1703"/>
      <c r="X6247" s="1703"/>
    </row>
    <row r="6248" spans="15:24" x14ac:dyDescent="0.55000000000000004">
      <c r="O6248" s="1703"/>
      <c r="V6248" s="1703"/>
      <c r="X6248" s="1703"/>
    </row>
    <row r="6249" spans="15:24" x14ac:dyDescent="0.55000000000000004">
      <c r="O6249" s="1703"/>
      <c r="V6249" s="1703"/>
      <c r="X6249" s="1703"/>
    </row>
    <row r="6250" spans="15:24" x14ac:dyDescent="0.55000000000000004">
      <c r="O6250" s="1703"/>
      <c r="V6250" s="1703"/>
      <c r="X6250" s="1703"/>
    </row>
    <row r="6251" spans="15:24" x14ac:dyDescent="0.55000000000000004">
      <c r="O6251" s="1703"/>
      <c r="V6251" s="1703"/>
      <c r="X6251" s="1703"/>
    </row>
    <row r="6252" spans="15:24" x14ac:dyDescent="0.55000000000000004">
      <c r="O6252" s="1703"/>
      <c r="V6252" s="1703"/>
      <c r="X6252" s="1703"/>
    </row>
    <row r="6253" spans="15:24" x14ac:dyDescent="0.55000000000000004">
      <c r="O6253" s="1703"/>
      <c r="V6253" s="1703"/>
      <c r="X6253" s="1703"/>
    </row>
    <row r="6254" spans="15:24" x14ac:dyDescent="0.55000000000000004">
      <c r="O6254" s="1703"/>
      <c r="V6254" s="1703"/>
      <c r="X6254" s="1703"/>
    </row>
    <row r="6255" spans="15:24" x14ac:dyDescent="0.55000000000000004">
      <c r="O6255" s="1703"/>
      <c r="V6255" s="1703"/>
      <c r="X6255" s="1703"/>
    </row>
    <row r="6256" spans="15:24" x14ac:dyDescent="0.55000000000000004">
      <c r="O6256" s="1703"/>
      <c r="V6256" s="1703"/>
      <c r="X6256" s="1703"/>
    </row>
    <row r="6257" spans="15:24" x14ac:dyDescent="0.55000000000000004">
      <c r="O6257" s="1703"/>
      <c r="V6257" s="1703"/>
      <c r="X6257" s="1703"/>
    </row>
    <row r="6258" spans="15:24" x14ac:dyDescent="0.55000000000000004">
      <c r="O6258" s="1703"/>
      <c r="V6258" s="1703"/>
      <c r="X6258" s="1703"/>
    </row>
    <row r="6259" spans="15:24" x14ac:dyDescent="0.55000000000000004">
      <c r="O6259" s="1703"/>
      <c r="V6259" s="1703"/>
      <c r="X6259" s="1703"/>
    </row>
    <row r="6260" spans="15:24" x14ac:dyDescent="0.55000000000000004">
      <c r="O6260" s="1703"/>
      <c r="V6260" s="1703"/>
      <c r="X6260" s="1703"/>
    </row>
    <row r="6261" spans="15:24" x14ac:dyDescent="0.55000000000000004">
      <c r="O6261" s="1703"/>
      <c r="V6261" s="1703"/>
      <c r="X6261" s="1703"/>
    </row>
    <row r="6262" spans="15:24" x14ac:dyDescent="0.55000000000000004">
      <c r="O6262" s="1703"/>
      <c r="V6262" s="1703"/>
      <c r="X6262" s="1703"/>
    </row>
    <row r="6263" spans="15:24" x14ac:dyDescent="0.55000000000000004">
      <c r="O6263" s="1703"/>
      <c r="V6263" s="1703"/>
      <c r="X6263" s="1703"/>
    </row>
    <row r="6264" spans="15:24" x14ac:dyDescent="0.55000000000000004">
      <c r="O6264" s="1703"/>
      <c r="V6264" s="1703"/>
      <c r="X6264" s="1703"/>
    </row>
    <row r="6265" spans="15:24" x14ac:dyDescent="0.55000000000000004">
      <c r="O6265" s="1703"/>
      <c r="V6265" s="1703"/>
      <c r="X6265" s="1703"/>
    </row>
    <row r="6266" spans="15:24" x14ac:dyDescent="0.55000000000000004">
      <c r="O6266" s="1703"/>
      <c r="V6266" s="1703"/>
      <c r="X6266" s="1703"/>
    </row>
    <row r="6267" spans="15:24" x14ac:dyDescent="0.55000000000000004">
      <c r="O6267" s="1703"/>
      <c r="V6267" s="1703"/>
      <c r="X6267" s="1703"/>
    </row>
    <row r="6268" spans="15:24" x14ac:dyDescent="0.55000000000000004">
      <c r="O6268" s="1703"/>
      <c r="V6268" s="1703"/>
      <c r="X6268" s="1703"/>
    </row>
    <row r="6269" spans="15:24" x14ac:dyDescent="0.55000000000000004">
      <c r="O6269" s="1703"/>
      <c r="V6269" s="1703"/>
      <c r="X6269" s="1703"/>
    </row>
    <row r="6270" spans="15:24" x14ac:dyDescent="0.55000000000000004">
      <c r="O6270" s="1703"/>
      <c r="V6270" s="1703"/>
      <c r="X6270" s="1703"/>
    </row>
    <row r="6271" spans="15:24" x14ac:dyDescent="0.55000000000000004">
      <c r="O6271" s="1703"/>
      <c r="V6271" s="1703"/>
      <c r="X6271" s="1703"/>
    </row>
    <row r="6272" spans="15:24" x14ac:dyDescent="0.55000000000000004">
      <c r="O6272" s="1703"/>
      <c r="V6272" s="1703"/>
      <c r="X6272" s="1703"/>
    </row>
    <row r="6273" spans="15:24" x14ac:dyDescent="0.55000000000000004">
      <c r="O6273" s="1703"/>
      <c r="V6273" s="1703"/>
      <c r="X6273" s="1703"/>
    </row>
    <row r="6274" spans="15:24" x14ac:dyDescent="0.55000000000000004">
      <c r="O6274" s="1703"/>
      <c r="V6274" s="1703"/>
      <c r="X6274" s="1703"/>
    </row>
    <row r="6275" spans="15:24" x14ac:dyDescent="0.55000000000000004">
      <c r="O6275" s="1703"/>
      <c r="V6275" s="1703"/>
      <c r="X6275" s="1703"/>
    </row>
    <row r="6276" spans="15:24" x14ac:dyDescent="0.55000000000000004">
      <c r="O6276" s="1703"/>
      <c r="V6276" s="1703"/>
      <c r="X6276" s="1703"/>
    </row>
    <row r="6277" spans="15:24" x14ac:dyDescent="0.55000000000000004">
      <c r="O6277" s="1703"/>
      <c r="V6277" s="1703"/>
      <c r="X6277" s="1703"/>
    </row>
    <row r="6278" spans="15:24" x14ac:dyDescent="0.55000000000000004">
      <c r="O6278" s="1703"/>
      <c r="V6278" s="1703"/>
      <c r="X6278" s="1703"/>
    </row>
    <row r="6279" spans="15:24" x14ac:dyDescent="0.55000000000000004">
      <c r="O6279" s="1703"/>
      <c r="V6279" s="1703"/>
      <c r="X6279" s="1703"/>
    </row>
    <row r="6280" spans="15:24" x14ac:dyDescent="0.55000000000000004">
      <c r="O6280" s="1703"/>
      <c r="V6280" s="1703"/>
      <c r="X6280" s="1703"/>
    </row>
    <row r="6281" spans="15:24" x14ac:dyDescent="0.55000000000000004">
      <c r="O6281" s="1703"/>
      <c r="V6281" s="1703"/>
      <c r="X6281" s="1703"/>
    </row>
    <row r="6282" spans="15:24" x14ac:dyDescent="0.55000000000000004">
      <c r="O6282" s="1703"/>
      <c r="V6282" s="1703"/>
      <c r="X6282" s="1703"/>
    </row>
    <row r="6283" spans="15:24" x14ac:dyDescent="0.55000000000000004">
      <c r="O6283" s="1703"/>
      <c r="V6283" s="1703"/>
      <c r="X6283" s="1703"/>
    </row>
    <row r="6284" spans="15:24" x14ac:dyDescent="0.55000000000000004">
      <c r="O6284" s="1703"/>
      <c r="V6284" s="1703"/>
      <c r="X6284" s="1703"/>
    </row>
    <row r="6285" spans="15:24" x14ac:dyDescent="0.55000000000000004">
      <c r="O6285" s="1703"/>
      <c r="V6285" s="1703"/>
      <c r="X6285" s="1703"/>
    </row>
    <row r="6286" spans="15:24" x14ac:dyDescent="0.55000000000000004">
      <c r="O6286" s="1703"/>
      <c r="V6286" s="1703"/>
      <c r="X6286" s="1703"/>
    </row>
    <row r="6287" spans="15:24" x14ac:dyDescent="0.55000000000000004">
      <c r="O6287" s="1703"/>
      <c r="V6287" s="1703"/>
      <c r="X6287" s="1703"/>
    </row>
    <row r="6288" spans="15:24" x14ac:dyDescent="0.55000000000000004">
      <c r="O6288" s="1703"/>
      <c r="V6288" s="1703"/>
      <c r="X6288" s="1703"/>
    </row>
    <row r="6289" spans="15:24" x14ac:dyDescent="0.55000000000000004">
      <c r="O6289" s="1703"/>
      <c r="V6289" s="1703"/>
      <c r="X6289" s="1703"/>
    </row>
    <row r="6290" spans="15:24" x14ac:dyDescent="0.55000000000000004">
      <c r="O6290" s="1703"/>
      <c r="V6290" s="1703"/>
      <c r="X6290" s="1703"/>
    </row>
    <row r="6291" spans="15:24" x14ac:dyDescent="0.55000000000000004">
      <c r="O6291" s="1703"/>
      <c r="V6291" s="1703"/>
      <c r="X6291" s="1703"/>
    </row>
    <row r="6292" spans="15:24" x14ac:dyDescent="0.55000000000000004">
      <c r="O6292" s="1703"/>
      <c r="V6292" s="1703"/>
      <c r="X6292" s="1703"/>
    </row>
    <row r="6293" spans="15:24" x14ac:dyDescent="0.55000000000000004">
      <c r="O6293" s="1703"/>
      <c r="V6293" s="1703"/>
      <c r="X6293" s="1703"/>
    </row>
    <row r="6294" spans="15:24" x14ac:dyDescent="0.55000000000000004">
      <c r="O6294" s="1703"/>
      <c r="V6294" s="1703"/>
      <c r="X6294" s="1703"/>
    </row>
    <row r="6295" spans="15:24" x14ac:dyDescent="0.55000000000000004">
      <c r="O6295" s="1703"/>
      <c r="V6295" s="1703"/>
      <c r="X6295" s="1703"/>
    </row>
    <row r="6296" spans="15:24" x14ac:dyDescent="0.55000000000000004">
      <c r="O6296" s="1703"/>
      <c r="V6296" s="1703"/>
      <c r="X6296" s="1703"/>
    </row>
    <row r="6297" spans="15:24" x14ac:dyDescent="0.55000000000000004">
      <c r="O6297" s="1703"/>
      <c r="V6297" s="1703"/>
      <c r="X6297" s="1703"/>
    </row>
    <row r="6298" spans="15:24" x14ac:dyDescent="0.55000000000000004">
      <c r="O6298" s="1703"/>
      <c r="V6298" s="1703"/>
      <c r="X6298" s="1703"/>
    </row>
    <row r="6299" spans="15:24" x14ac:dyDescent="0.55000000000000004">
      <c r="O6299" s="1703"/>
      <c r="V6299" s="1703"/>
      <c r="X6299" s="1703"/>
    </row>
    <row r="6300" spans="15:24" x14ac:dyDescent="0.55000000000000004">
      <c r="O6300" s="1703"/>
      <c r="V6300" s="1703"/>
      <c r="X6300" s="1703"/>
    </row>
    <row r="6301" spans="15:24" x14ac:dyDescent="0.55000000000000004">
      <c r="O6301" s="1703"/>
      <c r="V6301" s="1703"/>
      <c r="X6301" s="1703"/>
    </row>
    <row r="6302" spans="15:24" x14ac:dyDescent="0.55000000000000004">
      <c r="O6302" s="1703"/>
      <c r="V6302" s="1703"/>
      <c r="X6302" s="1703"/>
    </row>
    <row r="6303" spans="15:24" x14ac:dyDescent="0.55000000000000004">
      <c r="O6303" s="1703"/>
      <c r="V6303" s="1703"/>
      <c r="X6303" s="1703"/>
    </row>
    <row r="6304" spans="15:24" x14ac:dyDescent="0.55000000000000004">
      <c r="O6304" s="1703"/>
      <c r="V6304" s="1703"/>
      <c r="X6304" s="1703"/>
    </row>
    <row r="6305" spans="15:24" x14ac:dyDescent="0.55000000000000004">
      <c r="O6305" s="1703"/>
      <c r="V6305" s="1703"/>
      <c r="X6305" s="1703"/>
    </row>
    <row r="6306" spans="15:24" x14ac:dyDescent="0.55000000000000004">
      <c r="O6306" s="1703"/>
      <c r="V6306" s="1703"/>
      <c r="X6306" s="1703"/>
    </row>
    <row r="6307" spans="15:24" x14ac:dyDescent="0.55000000000000004">
      <c r="O6307" s="1703"/>
      <c r="V6307" s="1703"/>
      <c r="X6307" s="1703"/>
    </row>
    <row r="6308" spans="15:24" x14ac:dyDescent="0.55000000000000004">
      <c r="O6308" s="1703"/>
      <c r="V6308" s="1703"/>
      <c r="X6308" s="1703"/>
    </row>
    <row r="6309" spans="15:24" x14ac:dyDescent="0.55000000000000004">
      <c r="O6309" s="1703"/>
      <c r="V6309" s="1703"/>
      <c r="X6309" s="1703"/>
    </row>
    <row r="6310" spans="15:24" x14ac:dyDescent="0.55000000000000004">
      <c r="O6310" s="1703"/>
      <c r="V6310" s="1703"/>
      <c r="X6310" s="1703"/>
    </row>
    <row r="6311" spans="15:24" x14ac:dyDescent="0.55000000000000004">
      <c r="O6311" s="1703"/>
      <c r="V6311" s="1703"/>
      <c r="X6311" s="1703"/>
    </row>
    <row r="6312" spans="15:24" x14ac:dyDescent="0.55000000000000004">
      <c r="O6312" s="1703"/>
      <c r="V6312" s="1703"/>
      <c r="X6312" s="1703"/>
    </row>
    <row r="6313" spans="15:24" x14ac:dyDescent="0.55000000000000004">
      <c r="O6313" s="1703"/>
      <c r="V6313" s="1703"/>
      <c r="X6313" s="1703"/>
    </row>
    <row r="6314" spans="15:24" x14ac:dyDescent="0.55000000000000004">
      <c r="O6314" s="1703"/>
      <c r="V6314" s="1703"/>
      <c r="X6314" s="1703"/>
    </row>
    <row r="6315" spans="15:24" x14ac:dyDescent="0.55000000000000004">
      <c r="O6315" s="1703"/>
      <c r="V6315" s="1703"/>
      <c r="X6315" s="1703"/>
    </row>
    <row r="6316" spans="15:24" x14ac:dyDescent="0.55000000000000004">
      <c r="O6316" s="1703"/>
      <c r="V6316" s="1703"/>
      <c r="X6316" s="1703"/>
    </row>
    <row r="6317" spans="15:24" x14ac:dyDescent="0.55000000000000004">
      <c r="O6317" s="1703"/>
      <c r="V6317" s="1703"/>
      <c r="X6317" s="1703"/>
    </row>
    <row r="6318" spans="15:24" x14ac:dyDescent="0.55000000000000004">
      <c r="O6318" s="1703"/>
      <c r="V6318" s="1703"/>
      <c r="X6318" s="1703"/>
    </row>
    <row r="6319" spans="15:24" x14ac:dyDescent="0.55000000000000004">
      <c r="O6319" s="1703"/>
      <c r="V6319" s="1703"/>
      <c r="X6319" s="1703"/>
    </row>
    <row r="6320" spans="15:24" x14ac:dyDescent="0.55000000000000004">
      <c r="O6320" s="1703"/>
      <c r="V6320" s="1703"/>
      <c r="X6320" s="1703"/>
    </row>
    <row r="6321" spans="15:24" x14ac:dyDescent="0.55000000000000004">
      <c r="O6321" s="1703"/>
      <c r="V6321" s="1703"/>
      <c r="X6321" s="1703"/>
    </row>
    <row r="6322" spans="15:24" x14ac:dyDescent="0.55000000000000004">
      <c r="O6322" s="1703"/>
      <c r="V6322" s="1703"/>
      <c r="X6322" s="1703"/>
    </row>
    <row r="6323" spans="15:24" x14ac:dyDescent="0.55000000000000004">
      <c r="O6323" s="1703"/>
      <c r="V6323" s="1703"/>
      <c r="X6323" s="1703"/>
    </row>
    <row r="6324" spans="15:24" x14ac:dyDescent="0.55000000000000004">
      <c r="O6324" s="1703"/>
      <c r="V6324" s="1703"/>
      <c r="X6324" s="1703"/>
    </row>
    <row r="6325" spans="15:24" x14ac:dyDescent="0.55000000000000004">
      <c r="O6325" s="1703"/>
      <c r="V6325" s="1703"/>
      <c r="X6325" s="1703"/>
    </row>
    <row r="6326" spans="15:24" x14ac:dyDescent="0.55000000000000004">
      <c r="O6326" s="1703"/>
      <c r="V6326" s="1703"/>
      <c r="X6326" s="1703"/>
    </row>
    <row r="6327" spans="15:24" x14ac:dyDescent="0.55000000000000004">
      <c r="O6327" s="1703"/>
      <c r="V6327" s="1703"/>
      <c r="X6327" s="1703"/>
    </row>
    <row r="6328" spans="15:24" x14ac:dyDescent="0.55000000000000004">
      <c r="O6328" s="1703"/>
      <c r="V6328" s="1703"/>
      <c r="X6328" s="1703"/>
    </row>
    <row r="6329" spans="15:24" x14ac:dyDescent="0.55000000000000004">
      <c r="O6329" s="1703"/>
      <c r="V6329" s="1703"/>
      <c r="X6329" s="1703"/>
    </row>
    <row r="6330" spans="15:24" x14ac:dyDescent="0.55000000000000004">
      <c r="O6330" s="1703"/>
      <c r="V6330" s="1703"/>
      <c r="X6330" s="1703"/>
    </row>
    <row r="6331" spans="15:24" x14ac:dyDescent="0.55000000000000004">
      <c r="O6331" s="1703"/>
      <c r="V6331" s="1703"/>
      <c r="X6331" s="1703"/>
    </row>
    <row r="6332" spans="15:24" x14ac:dyDescent="0.55000000000000004">
      <c r="O6332" s="1703"/>
      <c r="V6332" s="1703"/>
      <c r="X6332" s="1703"/>
    </row>
    <row r="6333" spans="15:24" x14ac:dyDescent="0.55000000000000004">
      <c r="O6333" s="1703"/>
      <c r="V6333" s="1703"/>
      <c r="X6333" s="1703"/>
    </row>
    <row r="6334" spans="15:24" x14ac:dyDescent="0.55000000000000004">
      <c r="O6334" s="1703"/>
      <c r="V6334" s="1703"/>
      <c r="X6334" s="1703"/>
    </row>
    <row r="6335" spans="15:24" x14ac:dyDescent="0.55000000000000004">
      <c r="O6335" s="1703"/>
      <c r="V6335" s="1703"/>
      <c r="X6335" s="1703"/>
    </row>
    <row r="6336" spans="15:24" x14ac:dyDescent="0.55000000000000004">
      <c r="O6336" s="1703"/>
      <c r="V6336" s="1703"/>
      <c r="X6336" s="1703"/>
    </row>
    <row r="6337" spans="15:24" x14ac:dyDescent="0.55000000000000004">
      <c r="O6337" s="1703"/>
      <c r="V6337" s="1703"/>
      <c r="X6337" s="1703"/>
    </row>
    <row r="6338" spans="15:24" x14ac:dyDescent="0.55000000000000004">
      <c r="O6338" s="1703"/>
      <c r="V6338" s="1703"/>
      <c r="X6338" s="1703"/>
    </row>
    <row r="6339" spans="15:24" x14ac:dyDescent="0.55000000000000004">
      <c r="O6339" s="1703"/>
      <c r="V6339" s="1703"/>
      <c r="X6339" s="1703"/>
    </row>
    <row r="6340" spans="15:24" x14ac:dyDescent="0.55000000000000004">
      <c r="O6340" s="1703"/>
      <c r="V6340" s="1703"/>
      <c r="X6340" s="1703"/>
    </row>
    <row r="6341" spans="15:24" x14ac:dyDescent="0.55000000000000004">
      <c r="O6341" s="1703"/>
      <c r="V6341" s="1703"/>
      <c r="X6341" s="1703"/>
    </row>
    <row r="6342" spans="15:24" x14ac:dyDescent="0.55000000000000004">
      <c r="O6342" s="1703"/>
      <c r="V6342" s="1703"/>
      <c r="X6342" s="1703"/>
    </row>
    <row r="6343" spans="15:24" x14ac:dyDescent="0.55000000000000004">
      <c r="O6343" s="1703"/>
      <c r="V6343" s="1703"/>
      <c r="X6343" s="1703"/>
    </row>
    <row r="6344" spans="15:24" x14ac:dyDescent="0.55000000000000004">
      <c r="O6344" s="1703"/>
      <c r="V6344" s="1703"/>
      <c r="X6344" s="1703"/>
    </row>
    <row r="6345" spans="15:24" x14ac:dyDescent="0.55000000000000004">
      <c r="O6345" s="1703"/>
      <c r="V6345" s="1703"/>
      <c r="X6345" s="1703"/>
    </row>
    <row r="6346" spans="15:24" x14ac:dyDescent="0.55000000000000004">
      <c r="O6346" s="1703"/>
      <c r="V6346" s="1703"/>
      <c r="X6346" s="1703"/>
    </row>
    <row r="6347" spans="15:24" x14ac:dyDescent="0.55000000000000004">
      <c r="O6347" s="1703"/>
      <c r="V6347" s="1703"/>
      <c r="X6347" s="1703"/>
    </row>
    <row r="6348" spans="15:24" x14ac:dyDescent="0.55000000000000004">
      <c r="O6348" s="1703"/>
      <c r="V6348" s="1703"/>
      <c r="X6348" s="1703"/>
    </row>
    <row r="6349" spans="15:24" x14ac:dyDescent="0.55000000000000004">
      <c r="O6349" s="1703"/>
      <c r="V6349" s="1703"/>
      <c r="X6349" s="1703"/>
    </row>
    <row r="6350" spans="15:24" x14ac:dyDescent="0.55000000000000004">
      <c r="O6350" s="1703"/>
      <c r="V6350" s="1703"/>
      <c r="X6350" s="1703"/>
    </row>
    <row r="6351" spans="15:24" x14ac:dyDescent="0.55000000000000004">
      <c r="O6351" s="1703"/>
      <c r="V6351" s="1703"/>
      <c r="X6351" s="1703"/>
    </row>
    <row r="6352" spans="15:24" x14ac:dyDescent="0.55000000000000004">
      <c r="O6352" s="1703"/>
      <c r="V6352" s="1703"/>
      <c r="X6352" s="1703"/>
    </row>
    <row r="6353" spans="15:24" x14ac:dyDescent="0.55000000000000004">
      <c r="O6353" s="1703"/>
      <c r="V6353" s="1703"/>
      <c r="X6353" s="1703"/>
    </row>
    <row r="6354" spans="15:24" x14ac:dyDescent="0.55000000000000004">
      <c r="O6354" s="1703"/>
      <c r="V6354" s="1703"/>
      <c r="X6354" s="1703"/>
    </row>
    <row r="6355" spans="15:24" x14ac:dyDescent="0.55000000000000004">
      <c r="O6355" s="1703"/>
      <c r="V6355" s="1703"/>
      <c r="X6355" s="1703"/>
    </row>
    <row r="6356" spans="15:24" x14ac:dyDescent="0.55000000000000004">
      <c r="O6356" s="1703"/>
      <c r="V6356" s="1703"/>
      <c r="X6356" s="1703"/>
    </row>
    <row r="6357" spans="15:24" x14ac:dyDescent="0.55000000000000004">
      <c r="O6357" s="1703"/>
      <c r="V6357" s="1703"/>
      <c r="X6357" s="1703"/>
    </row>
    <row r="6358" spans="15:24" x14ac:dyDescent="0.55000000000000004">
      <c r="O6358" s="1703"/>
      <c r="V6358" s="1703"/>
      <c r="X6358" s="1703"/>
    </row>
    <row r="6359" spans="15:24" x14ac:dyDescent="0.55000000000000004">
      <c r="O6359" s="1703"/>
      <c r="V6359" s="1703"/>
      <c r="X6359" s="1703"/>
    </row>
    <row r="6360" spans="15:24" x14ac:dyDescent="0.55000000000000004">
      <c r="O6360" s="1703"/>
      <c r="V6360" s="1703"/>
      <c r="X6360" s="1703"/>
    </row>
    <row r="6361" spans="15:24" x14ac:dyDescent="0.55000000000000004">
      <c r="O6361" s="1703"/>
      <c r="V6361" s="1703"/>
      <c r="X6361" s="1703"/>
    </row>
    <row r="6362" spans="15:24" x14ac:dyDescent="0.55000000000000004">
      <c r="O6362" s="1703"/>
      <c r="V6362" s="1703"/>
      <c r="X6362" s="1703"/>
    </row>
    <row r="6363" spans="15:24" x14ac:dyDescent="0.55000000000000004">
      <c r="O6363" s="1703"/>
      <c r="V6363" s="1703"/>
      <c r="X6363" s="1703"/>
    </row>
    <row r="6364" spans="15:24" x14ac:dyDescent="0.55000000000000004">
      <c r="O6364" s="1703"/>
      <c r="V6364" s="1703"/>
      <c r="X6364" s="1703"/>
    </row>
    <row r="6365" spans="15:24" x14ac:dyDescent="0.55000000000000004">
      <c r="O6365" s="1703"/>
      <c r="V6365" s="1703"/>
      <c r="X6365" s="1703"/>
    </row>
    <row r="6366" spans="15:24" x14ac:dyDescent="0.55000000000000004">
      <c r="O6366" s="1703"/>
      <c r="V6366" s="1703"/>
      <c r="X6366" s="1703"/>
    </row>
    <row r="6367" spans="15:24" x14ac:dyDescent="0.55000000000000004">
      <c r="O6367" s="1703"/>
      <c r="V6367" s="1703"/>
      <c r="X6367" s="1703"/>
    </row>
    <row r="6368" spans="15:24" x14ac:dyDescent="0.55000000000000004">
      <c r="O6368" s="1703"/>
      <c r="V6368" s="1703"/>
      <c r="X6368" s="1703"/>
    </row>
    <row r="6369" spans="15:24" x14ac:dyDescent="0.55000000000000004">
      <c r="O6369" s="1703"/>
      <c r="V6369" s="1703"/>
      <c r="X6369" s="1703"/>
    </row>
    <row r="6370" spans="15:24" x14ac:dyDescent="0.55000000000000004">
      <c r="O6370" s="1703"/>
      <c r="V6370" s="1703"/>
      <c r="X6370" s="1703"/>
    </row>
    <row r="6371" spans="15:24" x14ac:dyDescent="0.55000000000000004">
      <c r="O6371" s="1703"/>
      <c r="V6371" s="1703"/>
      <c r="X6371" s="1703"/>
    </row>
    <row r="6372" spans="15:24" x14ac:dyDescent="0.55000000000000004">
      <c r="O6372" s="1703"/>
      <c r="V6372" s="1703"/>
      <c r="X6372" s="1703"/>
    </row>
    <row r="6373" spans="15:24" x14ac:dyDescent="0.55000000000000004">
      <c r="O6373" s="1703"/>
      <c r="V6373" s="1703"/>
      <c r="X6373" s="1703"/>
    </row>
    <row r="6374" spans="15:24" x14ac:dyDescent="0.55000000000000004">
      <c r="O6374" s="1703"/>
      <c r="V6374" s="1703"/>
      <c r="X6374" s="1703"/>
    </row>
    <row r="6375" spans="15:24" x14ac:dyDescent="0.55000000000000004">
      <c r="O6375" s="1703"/>
      <c r="V6375" s="1703"/>
      <c r="X6375" s="1703"/>
    </row>
    <row r="6376" spans="15:24" x14ac:dyDescent="0.55000000000000004">
      <c r="O6376" s="1703"/>
      <c r="V6376" s="1703"/>
      <c r="X6376" s="1703"/>
    </row>
    <row r="6377" spans="15:24" x14ac:dyDescent="0.55000000000000004">
      <c r="O6377" s="1703"/>
      <c r="V6377" s="1703"/>
      <c r="X6377" s="1703"/>
    </row>
    <row r="6378" spans="15:24" x14ac:dyDescent="0.55000000000000004">
      <c r="O6378" s="1703"/>
      <c r="V6378" s="1703"/>
      <c r="X6378" s="1703"/>
    </row>
    <row r="6379" spans="15:24" x14ac:dyDescent="0.55000000000000004">
      <c r="O6379" s="1703"/>
      <c r="V6379" s="1703"/>
      <c r="X6379" s="1703"/>
    </row>
    <row r="6380" spans="15:24" x14ac:dyDescent="0.55000000000000004">
      <c r="O6380" s="1703"/>
      <c r="V6380" s="1703"/>
      <c r="X6380" s="1703"/>
    </row>
    <row r="6381" spans="15:24" x14ac:dyDescent="0.55000000000000004">
      <c r="O6381" s="1703"/>
      <c r="V6381" s="1703"/>
      <c r="X6381" s="1703"/>
    </row>
    <row r="6382" spans="15:24" x14ac:dyDescent="0.55000000000000004">
      <c r="O6382" s="1703"/>
      <c r="V6382" s="1703"/>
      <c r="X6382" s="1703"/>
    </row>
    <row r="6383" spans="15:24" x14ac:dyDescent="0.55000000000000004">
      <c r="O6383" s="1703"/>
      <c r="V6383" s="1703"/>
      <c r="X6383" s="1703"/>
    </row>
    <row r="6384" spans="15:24" x14ac:dyDescent="0.55000000000000004">
      <c r="O6384" s="1703"/>
      <c r="V6384" s="1703"/>
      <c r="X6384" s="1703"/>
    </row>
    <row r="6385" spans="15:24" x14ac:dyDescent="0.55000000000000004">
      <c r="O6385" s="1703"/>
      <c r="V6385" s="1703"/>
      <c r="X6385" s="1703"/>
    </row>
    <row r="6386" spans="15:24" x14ac:dyDescent="0.55000000000000004">
      <c r="O6386" s="1703"/>
      <c r="V6386" s="1703"/>
      <c r="X6386" s="1703"/>
    </row>
    <row r="6387" spans="15:24" x14ac:dyDescent="0.55000000000000004">
      <c r="O6387" s="1703"/>
      <c r="V6387" s="1703"/>
      <c r="X6387" s="1703"/>
    </row>
    <row r="6388" spans="15:24" x14ac:dyDescent="0.55000000000000004">
      <c r="O6388" s="1703"/>
      <c r="V6388" s="1703"/>
      <c r="X6388" s="1703"/>
    </row>
    <row r="6389" spans="15:24" x14ac:dyDescent="0.55000000000000004">
      <c r="O6389" s="1703"/>
      <c r="V6389" s="1703"/>
      <c r="X6389" s="1703"/>
    </row>
    <row r="6390" spans="15:24" x14ac:dyDescent="0.55000000000000004">
      <c r="O6390" s="1703"/>
      <c r="V6390" s="1703"/>
      <c r="X6390" s="1703"/>
    </row>
    <row r="6391" spans="15:24" x14ac:dyDescent="0.55000000000000004">
      <c r="O6391" s="1703"/>
      <c r="V6391" s="1703"/>
      <c r="X6391" s="1703"/>
    </row>
    <row r="6392" spans="15:24" x14ac:dyDescent="0.55000000000000004">
      <c r="O6392" s="1703"/>
      <c r="V6392" s="1703"/>
      <c r="X6392" s="1703"/>
    </row>
    <row r="6393" spans="15:24" x14ac:dyDescent="0.55000000000000004">
      <c r="O6393" s="1703"/>
      <c r="V6393" s="1703"/>
      <c r="X6393" s="1703"/>
    </row>
    <row r="6394" spans="15:24" x14ac:dyDescent="0.55000000000000004">
      <c r="O6394" s="1703"/>
      <c r="V6394" s="1703"/>
      <c r="X6394" s="1703"/>
    </row>
    <row r="6395" spans="15:24" x14ac:dyDescent="0.55000000000000004">
      <c r="O6395" s="1703"/>
      <c r="V6395" s="1703"/>
      <c r="X6395" s="1703"/>
    </row>
    <row r="6396" spans="15:24" x14ac:dyDescent="0.55000000000000004">
      <c r="O6396" s="1703"/>
      <c r="V6396" s="1703"/>
      <c r="X6396" s="1703"/>
    </row>
    <row r="6397" spans="15:24" x14ac:dyDescent="0.55000000000000004">
      <c r="O6397" s="1703"/>
      <c r="V6397" s="1703"/>
      <c r="X6397" s="1703"/>
    </row>
    <row r="6398" spans="15:24" x14ac:dyDescent="0.55000000000000004">
      <c r="O6398" s="1703"/>
      <c r="V6398" s="1703"/>
      <c r="X6398" s="1703"/>
    </row>
    <row r="6399" spans="15:24" x14ac:dyDescent="0.55000000000000004">
      <c r="O6399" s="1703"/>
      <c r="V6399" s="1703"/>
      <c r="X6399" s="1703"/>
    </row>
    <row r="6400" spans="15:24" x14ac:dyDescent="0.55000000000000004">
      <c r="O6400" s="1703"/>
      <c r="V6400" s="1703"/>
      <c r="X6400" s="1703"/>
    </row>
    <row r="6401" spans="15:24" x14ac:dyDescent="0.55000000000000004">
      <c r="O6401" s="1703"/>
      <c r="V6401" s="1703"/>
      <c r="X6401" s="1703"/>
    </row>
    <row r="6402" spans="15:24" x14ac:dyDescent="0.55000000000000004">
      <c r="O6402" s="1703"/>
      <c r="V6402" s="1703"/>
      <c r="X6402" s="1703"/>
    </row>
    <row r="6403" spans="15:24" x14ac:dyDescent="0.55000000000000004">
      <c r="O6403" s="1703"/>
      <c r="V6403" s="1703"/>
      <c r="X6403" s="1703"/>
    </row>
    <row r="6404" spans="15:24" x14ac:dyDescent="0.55000000000000004">
      <c r="O6404" s="1703"/>
      <c r="V6404" s="1703"/>
      <c r="X6404" s="1703"/>
    </row>
    <row r="6405" spans="15:24" x14ac:dyDescent="0.55000000000000004">
      <c r="O6405" s="1703"/>
      <c r="V6405" s="1703"/>
      <c r="X6405" s="1703"/>
    </row>
    <row r="6406" spans="15:24" x14ac:dyDescent="0.55000000000000004">
      <c r="O6406" s="1703"/>
      <c r="V6406" s="1703"/>
      <c r="X6406" s="1703"/>
    </row>
    <row r="6407" spans="15:24" x14ac:dyDescent="0.55000000000000004">
      <c r="O6407" s="1703"/>
      <c r="V6407" s="1703"/>
      <c r="X6407" s="1703"/>
    </row>
    <row r="6408" spans="15:24" x14ac:dyDescent="0.55000000000000004">
      <c r="O6408" s="1703"/>
      <c r="V6408" s="1703"/>
      <c r="X6408" s="1703"/>
    </row>
    <row r="6409" spans="15:24" x14ac:dyDescent="0.55000000000000004">
      <c r="O6409" s="1703"/>
      <c r="V6409" s="1703"/>
      <c r="X6409" s="1703"/>
    </row>
    <row r="6410" spans="15:24" x14ac:dyDescent="0.55000000000000004">
      <c r="O6410" s="1703"/>
      <c r="V6410" s="1703"/>
      <c r="X6410" s="1703"/>
    </row>
    <row r="6411" spans="15:24" x14ac:dyDescent="0.55000000000000004">
      <c r="O6411" s="1703"/>
      <c r="V6411" s="1703"/>
      <c r="X6411" s="1703"/>
    </row>
    <row r="6412" spans="15:24" x14ac:dyDescent="0.55000000000000004">
      <c r="O6412" s="1703"/>
      <c r="V6412" s="1703"/>
      <c r="X6412" s="1703"/>
    </row>
    <row r="6413" spans="15:24" x14ac:dyDescent="0.55000000000000004">
      <c r="O6413" s="1703"/>
      <c r="V6413" s="1703"/>
      <c r="X6413" s="1703"/>
    </row>
    <row r="6414" spans="15:24" x14ac:dyDescent="0.55000000000000004">
      <c r="O6414" s="1703"/>
      <c r="V6414" s="1703"/>
      <c r="X6414" s="1703"/>
    </row>
    <row r="6415" spans="15:24" x14ac:dyDescent="0.55000000000000004">
      <c r="O6415" s="1703"/>
      <c r="V6415" s="1703"/>
      <c r="X6415" s="1703"/>
    </row>
    <row r="6416" spans="15:24" x14ac:dyDescent="0.55000000000000004">
      <c r="O6416" s="1703"/>
      <c r="V6416" s="1703"/>
      <c r="X6416" s="1703"/>
    </row>
    <row r="6417" spans="15:24" x14ac:dyDescent="0.55000000000000004">
      <c r="O6417" s="1703"/>
      <c r="V6417" s="1703"/>
      <c r="X6417" s="1703"/>
    </row>
    <row r="6418" spans="15:24" x14ac:dyDescent="0.55000000000000004">
      <c r="O6418" s="1703"/>
      <c r="V6418" s="1703"/>
      <c r="X6418" s="1703"/>
    </row>
    <row r="6419" spans="15:24" x14ac:dyDescent="0.55000000000000004">
      <c r="O6419" s="1703"/>
      <c r="V6419" s="1703"/>
      <c r="X6419" s="1703"/>
    </row>
    <row r="6420" spans="15:24" x14ac:dyDescent="0.55000000000000004">
      <c r="O6420" s="1703"/>
      <c r="V6420" s="1703"/>
      <c r="X6420" s="1703"/>
    </row>
    <row r="6421" spans="15:24" x14ac:dyDescent="0.55000000000000004">
      <c r="O6421" s="1703"/>
      <c r="V6421" s="1703"/>
      <c r="X6421" s="1703"/>
    </row>
    <row r="6422" spans="15:24" x14ac:dyDescent="0.55000000000000004">
      <c r="O6422" s="1703"/>
      <c r="V6422" s="1703"/>
      <c r="X6422" s="1703"/>
    </row>
    <row r="6423" spans="15:24" x14ac:dyDescent="0.55000000000000004">
      <c r="O6423" s="1703"/>
      <c r="V6423" s="1703"/>
      <c r="X6423" s="1703"/>
    </row>
    <row r="6424" spans="15:24" x14ac:dyDescent="0.55000000000000004">
      <c r="O6424" s="1703"/>
      <c r="V6424" s="1703"/>
      <c r="X6424" s="1703"/>
    </row>
    <row r="6425" spans="15:24" x14ac:dyDescent="0.55000000000000004">
      <c r="O6425" s="1703"/>
      <c r="V6425" s="1703"/>
      <c r="X6425" s="1703"/>
    </row>
    <row r="6426" spans="15:24" x14ac:dyDescent="0.55000000000000004">
      <c r="O6426" s="1703"/>
      <c r="V6426" s="1703"/>
      <c r="X6426" s="1703"/>
    </row>
    <row r="6427" spans="15:24" x14ac:dyDescent="0.55000000000000004">
      <c r="O6427" s="1703"/>
      <c r="V6427" s="1703"/>
      <c r="X6427" s="1703"/>
    </row>
    <row r="6428" spans="15:24" x14ac:dyDescent="0.55000000000000004">
      <c r="O6428" s="1703"/>
      <c r="V6428" s="1703"/>
      <c r="X6428" s="1703"/>
    </row>
    <row r="6429" spans="15:24" x14ac:dyDescent="0.55000000000000004">
      <c r="O6429" s="1703"/>
      <c r="V6429" s="1703"/>
      <c r="X6429" s="1703"/>
    </row>
    <row r="6430" spans="15:24" x14ac:dyDescent="0.55000000000000004">
      <c r="O6430" s="1703"/>
      <c r="V6430" s="1703"/>
      <c r="X6430" s="1703"/>
    </row>
    <row r="6431" spans="15:24" x14ac:dyDescent="0.55000000000000004">
      <c r="O6431" s="1703"/>
      <c r="V6431" s="1703"/>
      <c r="X6431" s="1703"/>
    </row>
    <row r="6432" spans="15:24" x14ac:dyDescent="0.55000000000000004">
      <c r="O6432" s="1703"/>
      <c r="V6432" s="1703"/>
      <c r="X6432" s="1703"/>
    </row>
    <row r="6433" spans="15:24" x14ac:dyDescent="0.55000000000000004">
      <c r="O6433" s="1703"/>
      <c r="V6433" s="1703"/>
      <c r="X6433" s="1703"/>
    </row>
    <row r="6434" spans="15:24" x14ac:dyDescent="0.55000000000000004">
      <c r="O6434" s="1703"/>
      <c r="V6434" s="1703"/>
      <c r="X6434" s="1703"/>
    </row>
    <row r="6435" spans="15:24" x14ac:dyDescent="0.55000000000000004">
      <c r="O6435" s="1703"/>
      <c r="V6435" s="1703"/>
      <c r="X6435" s="1703"/>
    </row>
    <row r="6436" spans="15:24" x14ac:dyDescent="0.55000000000000004">
      <c r="O6436" s="1703"/>
      <c r="V6436" s="1703"/>
      <c r="X6436" s="1703"/>
    </row>
    <row r="6437" spans="15:24" x14ac:dyDescent="0.55000000000000004">
      <c r="O6437" s="1703"/>
      <c r="V6437" s="1703"/>
      <c r="X6437" s="1703"/>
    </row>
    <row r="6438" spans="15:24" x14ac:dyDescent="0.55000000000000004">
      <c r="O6438" s="1703"/>
      <c r="V6438" s="1703"/>
      <c r="X6438" s="1703"/>
    </row>
    <row r="6439" spans="15:24" x14ac:dyDescent="0.55000000000000004">
      <c r="O6439" s="1703"/>
      <c r="V6439" s="1703"/>
      <c r="X6439" s="1703"/>
    </row>
    <row r="6440" spans="15:24" x14ac:dyDescent="0.55000000000000004">
      <c r="O6440" s="1703"/>
      <c r="V6440" s="1703"/>
      <c r="X6440" s="1703"/>
    </row>
    <row r="6441" spans="15:24" x14ac:dyDescent="0.55000000000000004">
      <c r="O6441" s="1703"/>
      <c r="V6441" s="1703"/>
      <c r="X6441" s="1703"/>
    </row>
    <row r="6442" spans="15:24" x14ac:dyDescent="0.55000000000000004">
      <c r="O6442" s="1703"/>
      <c r="V6442" s="1703"/>
      <c r="X6442" s="1703"/>
    </row>
    <row r="6443" spans="15:24" x14ac:dyDescent="0.55000000000000004">
      <c r="O6443" s="1703"/>
      <c r="V6443" s="1703"/>
      <c r="X6443" s="1703"/>
    </row>
    <row r="6444" spans="15:24" x14ac:dyDescent="0.55000000000000004">
      <c r="O6444" s="1703"/>
      <c r="V6444" s="1703"/>
      <c r="X6444" s="1703"/>
    </row>
    <row r="6445" spans="15:24" x14ac:dyDescent="0.55000000000000004">
      <c r="O6445" s="1703"/>
      <c r="V6445" s="1703"/>
      <c r="X6445" s="1703"/>
    </row>
    <row r="6446" spans="15:24" x14ac:dyDescent="0.55000000000000004">
      <c r="O6446" s="1703"/>
      <c r="V6446" s="1703"/>
      <c r="X6446" s="1703"/>
    </row>
    <row r="6447" spans="15:24" x14ac:dyDescent="0.55000000000000004">
      <c r="O6447" s="1703"/>
      <c r="V6447" s="1703"/>
      <c r="X6447" s="1703"/>
    </row>
    <row r="6448" spans="15:24" x14ac:dyDescent="0.55000000000000004">
      <c r="O6448" s="1703"/>
      <c r="V6448" s="1703"/>
      <c r="X6448" s="1703"/>
    </row>
    <row r="6449" spans="15:24" x14ac:dyDescent="0.55000000000000004">
      <c r="O6449" s="1703"/>
      <c r="V6449" s="1703"/>
      <c r="X6449" s="1703"/>
    </row>
    <row r="6450" spans="15:24" x14ac:dyDescent="0.55000000000000004">
      <c r="O6450" s="1703"/>
      <c r="V6450" s="1703"/>
      <c r="X6450" s="1703"/>
    </row>
    <row r="6451" spans="15:24" x14ac:dyDescent="0.55000000000000004">
      <c r="O6451" s="1703"/>
      <c r="V6451" s="1703"/>
      <c r="X6451" s="1703"/>
    </row>
    <row r="6452" spans="15:24" x14ac:dyDescent="0.55000000000000004">
      <c r="O6452" s="1703"/>
      <c r="V6452" s="1703"/>
      <c r="X6452" s="1703"/>
    </row>
    <row r="6453" spans="15:24" x14ac:dyDescent="0.55000000000000004">
      <c r="O6453" s="1703"/>
      <c r="V6453" s="1703"/>
      <c r="X6453" s="1703"/>
    </row>
    <row r="6454" spans="15:24" x14ac:dyDescent="0.55000000000000004">
      <c r="O6454" s="1703"/>
      <c r="V6454" s="1703"/>
      <c r="X6454" s="1703"/>
    </row>
    <row r="6455" spans="15:24" x14ac:dyDescent="0.55000000000000004">
      <c r="O6455" s="1703"/>
      <c r="V6455" s="1703"/>
      <c r="X6455" s="1703"/>
    </row>
    <row r="6456" spans="15:24" x14ac:dyDescent="0.55000000000000004">
      <c r="O6456" s="1703"/>
      <c r="V6456" s="1703"/>
      <c r="X6456" s="1703"/>
    </row>
    <row r="6457" spans="15:24" x14ac:dyDescent="0.55000000000000004">
      <c r="O6457" s="1703"/>
      <c r="V6457" s="1703"/>
      <c r="X6457" s="1703"/>
    </row>
    <row r="6458" spans="15:24" x14ac:dyDescent="0.55000000000000004">
      <c r="O6458" s="1703"/>
      <c r="V6458" s="1703"/>
      <c r="X6458" s="1703"/>
    </row>
    <row r="6459" spans="15:24" x14ac:dyDescent="0.55000000000000004">
      <c r="O6459" s="1703"/>
      <c r="V6459" s="1703"/>
      <c r="X6459" s="1703"/>
    </row>
    <row r="6460" spans="15:24" x14ac:dyDescent="0.55000000000000004">
      <c r="O6460" s="1703"/>
      <c r="V6460" s="1703"/>
      <c r="X6460" s="1703"/>
    </row>
    <row r="6461" spans="15:24" x14ac:dyDescent="0.55000000000000004">
      <c r="O6461" s="1703"/>
      <c r="V6461" s="1703"/>
      <c r="X6461" s="1703"/>
    </row>
    <row r="6462" spans="15:24" x14ac:dyDescent="0.55000000000000004">
      <c r="O6462" s="1703"/>
      <c r="V6462" s="1703"/>
      <c r="X6462" s="1703"/>
    </row>
    <row r="6463" spans="15:24" x14ac:dyDescent="0.55000000000000004">
      <c r="O6463" s="1703"/>
      <c r="V6463" s="1703"/>
      <c r="X6463" s="1703"/>
    </row>
    <row r="6464" spans="15:24" x14ac:dyDescent="0.55000000000000004">
      <c r="O6464" s="1703"/>
      <c r="V6464" s="1703"/>
      <c r="X6464" s="1703"/>
    </row>
    <row r="6465" spans="15:24" x14ac:dyDescent="0.55000000000000004">
      <c r="O6465" s="1703"/>
      <c r="V6465" s="1703"/>
      <c r="X6465" s="1703"/>
    </row>
    <row r="6466" spans="15:24" x14ac:dyDescent="0.55000000000000004">
      <c r="O6466" s="1703"/>
      <c r="V6466" s="1703"/>
      <c r="X6466" s="1703"/>
    </row>
    <row r="6467" spans="15:24" x14ac:dyDescent="0.55000000000000004">
      <c r="O6467" s="1703"/>
      <c r="V6467" s="1703"/>
      <c r="X6467" s="1703"/>
    </row>
    <row r="6468" spans="15:24" x14ac:dyDescent="0.55000000000000004">
      <c r="O6468" s="1703"/>
      <c r="V6468" s="1703"/>
      <c r="X6468" s="1703"/>
    </row>
    <row r="6469" spans="15:24" x14ac:dyDescent="0.55000000000000004">
      <c r="O6469" s="1703"/>
      <c r="V6469" s="1703"/>
      <c r="X6469" s="1703"/>
    </row>
    <row r="6470" spans="15:24" x14ac:dyDescent="0.55000000000000004">
      <c r="O6470" s="1703"/>
      <c r="V6470" s="1703"/>
      <c r="X6470" s="1703"/>
    </row>
    <row r="6471" spans="15:24" x14ac:dyDescent="0.55000000000000004">
      <c r="O6471" s="1703"/>
      <c r="V6471" s="1703"/>
      <c r="X6471" s="1703"/>
    </row>
    <row r="6472" spans="15:24" x14ac:dyDescent="0.55000000000000004">
      <c r="O6472" s="1703"/>
      <c r="V6472" s="1703"/>
      <c r="X6472" s="1703"/>
    </row>
    <row r="6473" spans="15:24" x14ac:dyDescent="0.55000000000000004">
      <c r="O6473" s="1703"/>
      <c r="V6473" s="1703"/>
      <c r="X6473" s="1703"/>
    </row>
    <row r="6474" spans="15:24" x14ac:dyDescent="0.55000000000000004">
      <c r="O6474" s="1703"/>
      <c r="V6474" s="1703"/>
      <c r="X6474" s="1703"/>
    </row>
    <row r="6475" spans="15:24" x14ac:dyDescent="0.55000000000000004">
      <c r="O6475" s="1703"/>
      <c r="V6475" s="1703"/>
      <c r="X6475" s="1703"/>
    </row>
    <row r="6476" spans="15:24" x14ac:dyDescent="0.55000000000000004">
      <c r="O6476" s="1703"/>
      <c r="V6476" s="1703"/>
      <c r="X6476" s="1703"/>
    </row>
    <row r="6477" spans="15:24" x14ac:dyDescent="0.55000000000000004">
      <c r="O6477" s="1703"/>
      <c r="V6477" s="1703"/>
      <c r="X6477" s="1703"/>
    </row>
    <row r="6478" spans="15:24" x14ac:dyDescent="0.55000000000000004">
      <c r="O6478" s="1703"/>
      <c r="V6478" s="1703"/>
      <c r="X6478" s="1703"/>
    </row>
    <row r="6479" spans="15:24" x14ac:dyDescent="0.55000000000000004">
      <c r="O6479" s="1703"/>
      <c r="V6479" s="1703"/>
      <c r="X6479" s="1703"/>
    </row>
    <row r="6480" spans="15:24" x14ac:dyDescent="0.55000000000000004">
      <c r="O6480" s="1703"/>
      <c r="V6480" s="1703"/>
      <c r="X6480" s="1703"/>
    </row>
    <row r="6481" spans="15:24" x14ac:dyDescent="0.55000000000000004">
      <c r="O6481" s="1703"/>
      <c r="V6481" s="1703"/>
      <c r="X6481" s="1703"/>
    </row>
    <row r="6482" spans="15:24" x14ac:dyDescent="0.55000000000000004">
      <c r="O6482" s="1703"/>
      <c r="V6482" s="1703"/>
      <c r="X6482" s="1703"/>
    </row>
    <row r="6483" spans="15:24" x14ac:dyDescent="0.55000000000000004">
      <c r="O6483" s="1703"/>
      <c r="V6483" s="1703"/>
      <c r="X6483" s="1703"/>
    </row>
    <row r="6484" spans="15:24" x14ac:dyDescent="0.55000000000000004">
      <c r="O6484" s="1703"/>
      <c r="V6484" s="1703"/>
      <c r="X6484" s="1703"/>
    </row>
    <row r="6485" spans="15:24" x14ac:dyDescent="0.55000000000000004">
      <c r="O6485" s="1703"/>
      <c r="V6485" s="1703"/>
      <c r="X6485" s="1703"/>
    </row>
    <row r="6486" spans="15:24" x14ac:dyDescent="0.55000000000000004">
      <c r="O6486" s="1703"/>
      <c r="V6486" s="1703"/>
      <c r="X6486" s="1703"/>
    </row>
    <row r="6487" spans="15:24" x14ac:dyDescent="0.55000000000000004">
      <c r="O6487" s="1703"/>
      <c r="V6487" s="1703"/>
      <c r="X6487" s="1703"/>
    </row>
    <row r="6488" spans="15:24" x14ac:dyDescent="0.55000000000000004">
      <c r="O6488" s="1703"/>
      <c r="V6488" s="1703"/>
      <c r="X6488" s="1703"/>
    </row>
    <row r="6489" spans="15:24" x14ac:dyDescent="0.55000000000000004">
      <c r="O6489" s="1703"/>
      <c r="V6489" s="1703"/>
      <c r="X6489" s="1703"/>
    </row>
    <row r="6490" spans="15:24" x14ac:dyDescent="0.55000000000000004">
      <c r="O6490" s="1703"/>
      <c r="V6490" s="1703"/>
      <c r="X6490" s="1703"/>
    </row>
    <row r="6491" spans="15:24" x14ac:dyDescent="0.55000000000000004">
      <c r="O6491" s="1703"/>
      <c r="V6491" s="1703"/>
      <c r="X6491" s="1703"/>
    </row>
    <row r="6492" spans="15:24" x14ac:dyDescent="0.55000000000000004">
      <c r="O6492" s="1703"/>
      <c r="V6492" s="1703"/>
      <c r="X6492" s="1703"/>
    </row>
    <row r="6493" spans="15:24" x14ac:dyDescent="0.55000000000000004">
      <c r="O6493" s="1703"/>
      <c r="V6493" s="1703"/>
      <c r="X6493" s="1703"/>
    </row>
    <row r="6494" spans="15:24" x14ac:dyDescent="0.55000000000000004">
      <c r="O6494" s="1703"/>
      <c r="V6494" s="1703"/>
      <c r="X6494" s="1703"/>
    </row>
    <row r="6495" spans="15:24" x14ac:dyDescent="0.55000000000000004">
      <c r="O6495" s="1703"/>
      <c r="V6495" s="1703"/>
      <c r="X6495" s="1703"/>
    </row>
    <row r="6496" spans="15:24" x14ac:dyDescent="0.55000000000000004">
      <c r="O6496" s="1703"/>
      <c r="V6496" s="1703"/>
      <c r="X6496" s="1703"/>
    </row>
    <row r="6497" spans="15:24" x14ac:dyDescent="0.55000000000000004">
      <c r="O6497" s="1703"/>
      <c r="V6497" s="1703"/>
      <c r="X6497" s="1703"/>
    </row>
    <row r="6498" spans="15:24" x14ac:dyDescent="0.55000000000000004">
      <c r="O6498" s="1703"/>
      <c r="V6498" s="1703"/>
      <c r="X6498" s="1703"/>
    </row>
    <row r="6499" spans="15:24" x14ac:dyDescent="0.55000000000000004">
      <c r="O6499" s="1703"/>
      <c r="V6499" s="1703"/>
      <c r="X6499" s="1703"/>
    </row>
    <row r="6500" spans="15:24" x14ac:dyDescent="0.55000000000000004">
      <c r="O6500" s="1703"/>
      <c r="V6500" s="1703"/>
      <c r="X6500" s="1703"/>
    </row>
    <row r="6501" spans="15:24" x14ac:dyDescent="0.55000000000000004">
      <c r="O6501" s="1703"/>
      <c r="V6501" s="1703"/>
      <c r="X6501" s="1703"/>
    </row>
    <row r="6502" spans="15:24" x14ac:dyDescent="0.55000000000000004">
      <c r="O6502" s="1703"/>
      <c r="V6502" s="1703"/>
      <c r="X6502" s="1703"/>
    </row>
    <row r="6503" spans="15:24" x14ac:dyDescent="0.55000000000000004">
      <c r="O6503" s="1703"/>
      <c r="V6503" s="1703"/>
      <c r="X6503" s="1703"/>
    </row>
    <row r="6504" spans="15:24" x14ac:dyDescent="0.55000000000000004">
      <c r="O6504" s="1703"/>
      <c r="V6504" s="1703"/>
      <c r="X6504" s="1703"/>
    </row>
    <row r="6505" spans="15:24" x14ac:dyDescent="0.55000000000000004">
      <c r="O6505" s="1703"/>
      <c r="V6505" s="1703"/>
      <c r="X6505" s="1703"/>
    </row>
    <row r="6506" spans="15:24" x14ac:dyDescent="0.55000000000000004">
      <c r="O6506" s="1703"/>
      <c r="V6506" s="1703"/>
      <c r="X6506" s="1703"/>
    </row>
    <row r="6507" spans="15:24" x14ac:dyDescent="0.55000000000000004">
      <c r="O6507" s="1703"/>
      <c r="V6507" s="1703"/>
      <c r="X6507" s="1703"/>
    </row>
    <row r="6508" spans="15:24" x14ac:dyDescent="0.55000000000000004">
      <c r="O6508" s="1703"/>
      <c r="V6508" s="1703"/>
      <c r="X6508" s="1703"/>
    </row>
    <row r="6509" spans="15:24" x14ac:dyDescent="0.55000000000000004">
      <c r="O6509" s="1703"/>
      <c r="V6509" s="1703"/>
      <c r="X6509" s="1703"/>
    </row>
    <row r="6510" spans="15:24" x14ac:dyDescent="0.55000000000000004">
      <c r="O6510" s="1703"/>
      <c r="V6510" s="1703"/>
      <c r="X6510" s="1703"/>
    </row>
    <row r="6511" spans="15:24" x14ac:dyDescent="0.55000000000000004">
      <c r="O6511" s="1703"/>
      <c r="V6511" s="1703"/>
      <c r="X6511" s="1703"/>
    </row>
    <row r="6512" spans="15:24" x14ac:dyDescent="0.55000000000000004">
      <c r="O6512" s="1703"/>
      <c r="V6512" s="1703"/>
      <c r="X6512" s="1703"/>
    </row>
    <row r="6513" spans="15:24" x14ac:dyDescent="0.55000000000000004">
      <c r="O6513" s="1703"/>
      <c r="V6513" s="1703"/>
      <c r="X6513" s="1703"/>
    </row>
    <row r="6514" spans="15:24" x14ac:dyDescent="0.55000000000000004">
      <c r="O6514" s="1703"/>
      <c r="V6514" s="1703"/>
      <c r="X6514" s="1703"/>
    </row>
    <row r="6515" spans="15:24" x14ac:dyDescent="0.55000000000000004">
      <c r="O6515" s="1703"/>
      <c r="V6515" s="1703"/>
      <c r="X6515" s="1703"/>
    </row>
    <row r="6516" spans="15:24" x14ac:dyDescent="0.55000000000000004">
      <c r="O6516" s="1703"/>
      <c r="V6516" s="1703"/>
      <c r="X6516" s="1703"/>
    </row>
    <row r="6517" spans="15:24" x14ac:dyDescent="0.55000000000000004">
      <c r="O6517" s="1703"/>
      <c r="V6517" s="1703"/>
      <c r="X6517" s="1703"/>
    </row>
    <row r="6518" spans="15:24" x14ac:dyDescent="0.55000000000000004">
      <c r="O6518" s="1703"/>
      <c r="V6518" s="1703"/>
      <c r="X6518" s="1703"/>
    </row>
    <row r="6519" spans="15:24" x14ac:dyDescent="0.55000000000000004">
      <c r="O6519" s="1703"/>
      <c r="V6519" s="1703"/>
      <c r="X6519" s="1703"/>
    </row>
    <row r="6520" spans="15:24" x14ac:dyDescent="0.55000000000000004">
      <c r="O6520" s="1703"/>
      <c r="V6520" s="1703"/>
      <c r="X6520" s="1703"/>
    </row>
    <row r="6521" spans="15:24" x14ac:dyDescent="0.55000000000000004">
      <c r="O6521" s="1703"/>
      <c r="V6521" s="1703"/>
      <c r="X6521" s="1703"/>
    </row>
    <row r="6522" spans="15:24" x14ac:dyDescent="0.55000000000000004">
      <c r="O6522" s="1703"/>
      <c r="V6522" s="1703"/>
      <c r="X6522" s="1703"/>
    </row>
    <row r="6523" spans="15:24" x14ac:dyDescent="0.55000000000000004">
      <c r="O6523" s="1703"/>
      <c r="V6523" s="1703"/>
      <c r="X6523" s="1703"/>
    </row>
    <row r="6524" spans="15:24" x14ac:dyDescent="0.55000000000000004">
      <c r="O6524" s="1703"/>
      <c r="V6524" s="1703"/>
      <c r="X6524" s="1703"/>
    </row>
    <row r="6525" spans="15:24" x14ac:dyDescent="0.55000000000000004">
      <c r="O6525" s="1703"/>
      <c r="V6525" s="1703"/>
      <c r="X6525" s="1703"/>
    </row>
    <row r="6526" spans="15:24" x14ac:dyDescent="0.55000000000000004">
      <c r="O6526" s="1703"/>
      <c r="V6526" s="1703"/>
      <c r="X6526" s="1703"/>
    </row>
    <row r="6527" spans="15:24" x14ac:dyDescent="0.55000000000000004">
      <c r="O6527" s="1703"/>
      <c r="V6527" s="1703"/>
      <c r="X6527" s="1703"/>
    </row>
    <row r="6528" spans="15:24" x14ac:dyDescent="0.55000000000000004">
      <c r="O6528" s="1703"/>
      <c r="V6528" s="1703"/>
      <c r="X6528" s="1703"/>
    </row>
    <row r="6529" spans="15:24" x14ac:dyDescent="0.55000000000000004">
      <c r="O6529" s="1703"/>
      <c r="V6529" s="1703"/>
      <c r="X6529" s="1703"/>
    </row>
    <row r="6530" spans="15:24" x14ac:dyDescent="0.55000000000000004">
      <c r="O6530" s="1703"/>
      <c r="V6530" s="1703"/>
      <c r="X6530" s="1703"/>
    </row>
    <row r="6531" spans="15:24" x14ac:dyDescent="0.55000000000000004">
      <c r="O6531" s="1703"/>
      <c r="V6531" s="1703"/>
      <c r="X6531" s="1703"/>
    </row>
    <row r="6532" spans="15:24" x14ac:dyDescent="0.55000000000000004">
      <c r="O6532" s="1703"/>
      <c r="V6532" s="1703"/>
      <c r="X6532" s="1703"/>
    </row>
    <row r="6533" spans="15:24" x14ac:dyDescent="0.55000000000000004">
      <c r="O6533" s="1703"/>
      <c r="V6533" s="1703"/>
      <c r="X6533" s="1703"/>
    </row>
    <row r="6534" spans="15:24" x14ac:dyDescent="0.55000000000000004">
      <c r="O6534" s="1703"/>
      <c r="V6534" s="1703"/>
      <c r="X6534" s="1703"/>
    </row>
    <row r="6535" spans="15:24" x14ac:dyDescent="0.55000000000000004">
      <c r="O6535" s="1703"/>
      <c r="V6535" s="1703"/>
      <c r="X6535" s="1703"/>
    </row>
    <row r="6536" spans="15:24" x14ac:dyDescent="0.55000000000000004">
      <c r="O6536" s="1703"/>
      <c r="V6536" s="1703"/>
      <c r="X6536" s="1703"/>
    </row>
    <row r="6537" spans="15:24" x14ac:dyDescent="0.55000000000000004">
      <c r="O6537" s="1703"/>
      <c r="V6537" s="1703"/>
      <c r="X6537" s="1703"/>
    </row>
    <row r="6538" spans="15:24" x14ac:dyDescent="0.55000000000000004">
      <c r="O6538" s="1703"/>
      <c r="V6538" s="1703"/>
      <c r="X6538" s="1703"/>
    </row>
    <row r="6539" spans="15:24" x14ac:dyDescent="0.55000000000000004">
      <c r="O6539" s="1703"/>
      <c r="V6539" s="1703"/>
      <c r="X6539" s="1703"/>
    </row>
    <row r="6540" spans="15:24" x14ac:dyDescent="0.55000000000000004">
      <c r="O6540" s="1703"/>
      <c r="V6540" s="1703"/>
      <c r="X6540" s="1703"/>
    </row>
    <row r="6541" spans="15:24" x14ac:dyDescent="0.55000000000000004">
      <c r="O6541" s="1703"/>
      <c r="V6541" s="1703"/>
      <c r="X6541" s="1703"/>
    </row>
    <row r="6542" spans="15:24" x14ac:dyDescent="0.55000000000000004">
      <c r="O6542" s="1703"/>
      <c r="V6542" s="1703"/>
      <c r="X6542" s="1703"/>
    </row>
    <row r="6543" spans="15:24" x14ac:dyDescent="0.55000000000000004">
      <c r="O6543" s="1703"/>
      <c r="V6543" s="1703"/>
      <c r="X6543" s="1703"/>
    </row>
    <row r="6544" spans="15:24" x14ac:dyDescent="0.55000000000000004">
      <c r="O6544" s="1703"/>
      <c r="V6544" s="1703"/>
      <c r="X6544" s="1703"/>
    </row>
    <row r="6545" spans="15:24" x14ac:dyDescent="0.55000000000000004">
      <c r="O6545" s="1703"/>
      <c r="V6545" s="1703"/>
      <c r="X6545" s="1703"/>
    </row>
    <row r="6546" spans="15:24" x14ac:dyDescent="0.55000000000000004">
      <c r="O6546" s="1703"/>
      <c r="V6546" s="1703"/>
      <c r="X6546" s="1703"/>
    </row>
    <row r="6547" spans="15:24" x14ac:dyDescent="0.55000000000000004">
      <c r="O6547" s="1703"/>
      <c r="V6547" s="1703"/>
      <c r="X6547" s="1703"/>
    </row>
    <row r="6548" spans="15:24" x14ac:dyDescent="0.55000000000000004">
      <c r="O6548" s="1703"/>
      <c r="V6548" s="1703"/>
      <c r="X6548" s="1703"/>
    </row>
    <row r="6549" spans="15:24" x14ac:dyDescent="0.55000000000000004">
      <c r="O6549" s="1703"/>
      <c r="V6549" s="1703"/>
      <c r="X6549" s="1703"/>
    </row>
    <row r="6550" spans="15:24" x14ac:dyDescent="0.55000000000000004">
      <c r="O6550" s="1703"/>
      <c r="V6550" s="1703"/>
      <c r="X6550" s="1703"/>
    </row>
    <row r="6551" spans="15:24" x14ac:dyDescent="0.55000000000000004">
      <c r="O6551" s="1703"/>
      <c r="V6551" s="1703"/>
      <c r="X6551" s="1703"/>
    </row>
    <row r="6552" spans="15:24" x14ac:dyDescent="0.55000000000000004">
      <c r="O6552" s="1703"/>
      <c r="V6552" s="1703"/>
      <c r="X6552" s="1703"/>
    </row>
    <row r="6553" spans="15:24" x14ac:dyDescent="0.55000000000000004">
      <c r="O6553" s="1703"/>
      <c r="V6553" s="1703"/>
      <c r="X6553" s="1703"/>
    </row>
    <row r="6554" spans="15:24" x14ac:dyDescent="0.55000000000000004">
      <c r="O6554" s="1703"/>
      <c r="V6554" s="1703"/>
      <c r="X6554" s="1703"/>
    </row>
    <row r="6555" spans="15:24" x14ac:dyDescent="0.55000000000000004">
      <c r="O6555" s="1703"/>
      <c r="V6555" s="1703"/>
      <c r="X6555" s="1703"/>
    </row>
    <row r="6556" spans="15:24" x14ac:dyDescent="0.55000000000000004">
      <c r="O6556" s="1703"/>
      <c r="V6556" s="1703"/>
      <c r="X6556" s="1703"/>
    </row>
    <row r="6557" spans="15:24" x14ac:dyDescent="0.55000000000000004">
      <c r="O6557" s="1703"/>
      <c r="V6557" s="1703"/>
      <c r="X6557" s="1703"/>
    </row>
    <row r="6558" spans="15:24" x14ac:dyDescent="0.55000000000000004">
      <c r="O6558" s="1703"/>
      <c r="V6558" s="1703"/>
      <c r="X6558" s="1703"/>
    </row>
    <row r="6559" spans="15:24" x14ac:dyDescent="0.55000000000000004">
      <c r="O6559" s="1703"/>
      <c r="V6559" s="1703"/>
      <c r="X6559" s="1703"/>
    </row>
    <row r="6560" spans="15:24" x14ac:dyDescent="0.55000000000000004">
      <c r="O6560" s="1703"/>
      <c r="V6560" s="1703"/>
      <c r="X6560" s="1703"/>
    </row>
    <row r="6561" spans="15:24" x14ac:dyDescent="0.55000000000000004">
      <c r="O6561" s="1703"/>
      <c r="V6561" s="1703"/>
      <c r="X6561" s="1703"/>
    </row>
    <row r="6562" spans="15:24" x14ac:dyDescent="0.55000000000000004">
      <c r="O6562" s="1703"/>
      <c r="V6562" s="1703"/>
      <c r="X6562" s="1703"/>
    </row>
    <row r="6563" spans="15:24" x14ac:dyDescent="0.55000000000000004">
      <c r="O6563" s="1703"/>
      <c r="V6563" s="1703"/>
      <c r="X6563" s="1703"/>
    </row>
    <row r="6564" spans="15:24" x14ac:dyDescent="0.55000000000000004">
      <c r="O6564" s="1703"/>
      <c r="V6564" s="1703"/>
      <c r="X6564" s="1703"/>
    </row>
    <row r="6565" spans="15:24" x14ac:dyDescent="0.55000000000000004">
      <c r="O6565" s="1703"/>
      <c r="V6565" s="1703"/>
      <c r="X6565" s="1703"/>
    </row>
    <row r="6566" spans="15:24" x14ac:dyDescent="0.55000000000000004">
      <c r="O6566" s="1703"/>
      <c r="V6566" s="1703"/>
      <c r="X6566" s="1703"/>
    </row>
    <row r="6567" spans="15:24" x14ac:dyDescent="0.55000000000000004">
      <c r="O6567" s="1703"/>
      <c r="V6567" s="1703"/>
      <c r="X6567" s="1703"/>
    </row>
    <row r="6568" spans="15:24" x14ac:dyDescent="0.55000000000000004">
      <c r="O6568" s="1703"/>
      <c r="V6568" s="1703"/>
      <c r="X6568" s="1703"/>
    </row>
    <row r="6569" spans="15:24" x14ac:dyDescent="0.55000000000000004">
      <c r="O6569" s="1703"/>
      <c r="V6569" s="1703"/>
      <c r="X6569" s="1703"/>
    </row>
    <row r="6570" spans="15:24" x14ac:dyDescent="0.55000000000000004">
      <c r="O6570" s="1703"/>
      <c r="V6570" s="1703"/>
      <c r="X6570" s="1703"/>
    </row>
    <row r="6571" spans="15:24" x14ac:dyDescent="0.55000000000000004">
      <c r="O6571" s="1703"/>
      <c r="V6571" s="1703"/>
      <c r="X6571" s="1703"/>
    </row>
    <row r="6572" spans="15:24" x14ac:dyDescent="0.55000000000000004">
      <c r="O6572" s="1703"/>
      <c r="V6572" s="1703"/>
      <c r="X6572" s="1703"/>
    </row>
    <row r="6573" spans="15:24" x14ac:dyDescent="0.55000000000000004">
      <c r="O6573" s="1703"/>
      <c r="V6573" s="1703"/>
      <c r="X6573" s="1703"/>
    </row>
    <row r="6574" spans="15:24" x14ac:dyDescent="0.55000000000000004">
      <c r="O6574" s="1703"/>
      <c r="V6574" s="1703"/>
      <c r="X6574" s="1703"/>
    </row>
    <row r="6575" spans="15:24" x14ac:dyDescent="0.55000000000000004">
      <c r="O6575" s="1703"/>
      <c r="V6575" s="1703"/>
      <c r="X6575" s="1703"/>
    </row>
    <row r="6576" spans="15:24" x14ac:dyDescent="0.55000000000000004">
      <c r="O6576" s="1703"/>
      <c r="V6576" s="1703"/>
      <c r="X6576" s="1703"/>
    </row>
    <row r="6577" spans="15:24" x14ac:dyDescent="0.55000000000000004">
      <c r="O6577" s="1703"/>
      <c r="V6577" s="1703"/>
      <c r="X6577" s="1703"/>
    </row>
    <row r="6578" spans="15:24" x14ac:dyDescent="0.55000000000000004">
      <c r="O6578" s="1703"/>
      <c r="V6578" s="1703"/>
      <c r="X6578" s="1703"/>
    </row>
    <row r="6579" spans="15:24" x14ac:dyDescent="0.55000000000000004">
      <c r="O6579" s="1703"/>
      <c r="V6579" s="1703"/>
      <c r="X6579" s="1703"/>
    </row>
    <row r="6580" spans="15:24" x14ac:dyDescent="0.55000000000000004">
      <c r="O6580" s="1703"/>
      <c r="V6580" s="1703"/>
      <c r="X6580" s="1703"/>
    </row>
    <row r="6581" spans="15:24" x14ac:dyDescent="0.55000000000000004">
      <c r="O6581" s="1703"/>
      <c r="V6581" s="1703"/>
      <c r="X6581" s="1703"/>
    </row>
    <row r="6582" spans="15:24" x14ac:dyDescent="0.55000000000000004">
      <c r="O6582" s="1703"/>
      <c r="V6582" s="1703"/>
      <c r="X6582" s="1703"/>
    </row>
    <row r="6583" spans="15:24" x14ac:dyDescent="0.55000000000000004">
      <c r="O6583" s="1703"/>
      <c r="V6583" s="1703"/>
      <c r="X6583" s="1703"/>
    </row>
    <row r="6584" spans="15:24" x14ac:dyDescent="0.55000000000000004">
      <c r="O6584" s="1703"/>
      <c r="V6584" s="1703"/>
      <c r="X6584" s="1703"/>
    </row>
    <row r="6585" spans="15:24" x14ac:dyDescent="0.55000000000000004">
      <c r="O6585" s="1703"/>
      <c r="V6585" s="1703"/>
      <c r="X6585" s="1703"/>
    </row>
    <row r="6586" spans="15:24" x14ac:dyDescent="0.55000000000000004">
      <c r="O6586" s="1703"/>
      <c r="V6586" s="1703"/>
      <c r="X6586" s="1703"/>
    </row>
    <row r="6587" spans="15:24" x14ac:dyDescent="0.55000000000000004">
      <c r="O6587" s="1703"/>
      <c r="V6587" s="1703"/>
      <c r="X6587" s="1703"/>
    </row>
    <row r="6588" spans="15:24" x14ac:dyDescent="0.55000000000000004">
      <c r="O6588" s="1703"/>
      <c r="V6588" s="1703"/>
      <c r="X6588" s="1703"/>
    </row>
    <row r="6589" spans="15:24" x14ac:dyDescent="0.55000000000000004">
      <c r="O6589" s="1703"/>
      <c r="V6589" s="1703"/>
      <c r="X6589" s="1703"/>
    </row>
    <row r="6590" spans="15:24" x14ac:dyDescent="0.55000000000000004">
      <c r="O6590" s="1703"/>
      <c r="V6590" s="1703"/>
      <c r="X6590" s="1703"/>
    </row>
    <row r="6591" spans="15:24" x14ac:dyDescent="0.55000000000000004">
      <c r="O6591" s="1703"/>
      <c r="V6591" s="1703"/>
      <c r="X6591" s="1703"/>
    </row>
    <row r="6592" spans="15:24" x14ac:dyDescent="0.55000000000000004">
      <c r="O6592" s="1703"/>
      <c r="V6592" s="1703"/>
      <c r="X6592" s="1703"/>
    </row>
    <row r="6593" spans="15:24" x14ac:dyDescent="0.55000000000000004">
      <c r="O6593" s="1703"/>
      <c r="V6593" s="1703"/>
      <c r="X6593" s="1703"/>
    </row>
    <row r="6594" spans="15:24" x14ac:dyDescent="0.55000000000000004">
      <c r="O6594" s="1703"/>
      <c r="V6594" s="1703"/>
      <c r="X6594" s="1703"/>
    </row>
    <row r="6595" spans="15:24" x14ac:dyDescent="0.55000000000000004">
      <c r="O6595" s="1703"/>
      <c r="V6595" s="1703"/>
      <c r="X6595" s="1703"/>
    </row>
    <row r="6596" spans="15:24" x14ac:dyDescent="0.55000000000000004">
      <c r="O6596" s="1703"/>
      <c r="V6596" s="1703"/>
      <c r="X6596" s="1703"/>
    </row>
    <row r="6597" spans="15:24" x14ac:dyDescent="0.55000000000000004">
      <c r="O6597" s="1703"/>
      <c r="V6597" s="1703"/>
      <c r="X6597" s="1703"/>
    </row>
    <row r="6598" spans="15:24" x14ac:dyDescent="0.55000000000000004">
      <c r="O6598" s="1703"/>
      <c r="V6598" s="1703"/>
      <c r="X6598" s="1703"/>
    </row>
    <row r="6599" spans="15:24" x14ac:dyDescent="0.55000000000000004">
      <c r="O6599" s="1703"/>
      <c r="V6599" s="1703"/>
      <c r="X6599" s="1703"/>
    </row>
    <row r="6600" spans="15:24" x14ac:dyDescent="0.55000000000000004">
      <c r="O6600" s="1703"/>
      <c r="V6600" s="1703"/>
      <c r="X6600" s="1703"/>
    </row>
    <row r="6601" spans="15:24" x14ac:dyDescent="0.55000000000000004">
      <c r="O6601" s="1703"/>
      <c r="V6601" s="1703"/>
      <c r="X6601" s="1703"/>
    </row>
    <row r="6602" spans="15:24" x14ac:dyDescent="0.55000000000000004">
      <c r="O6602" s="1703"/>
      <c r="V6602" s="1703"/>
      <c r="X6602" s="1703"/>
    </row>
    <row r="6603" spans="15:24" x14ac:dyDescent="0.55000000000000004">
      <c r="O6603" s="1703"/>
      <c r="V6603" s="1703"/>
      <c r="X6603" s="1703"/>
    </row>
    <row r="6604" spans="15:24" x14ac:dyDescent="0.55000000000000004">
      <c r="O6604" s="1703"/>
      <c r="V6604" s="1703"/>
      <c r="X6604" s="1703"/>
    </row>
    <row r="6605" spans="15:24" x14ac:dyDescent="0.55000000000000004">
      <c r="O6605" s="1703"/>
      <c r="V6605" s="1703"/>
      <c r="X6605" s="1703"/>
    </row>
    <row r="6606" spans="15:24" x14ac:dyDescent="0.55000000000000004">
      <c r="O6606" s="1703"/>
      <c r="V6606" s="1703"/>
      <c r="X6606" s="1703"/>
    </row>
    <row r="6607" spans="15:24" x14ac:dyDescent="0.55000000000000004">
      <c r="O6607" s="1703"/>
      <c r="V6607" s="1703"/>
      <c r="X6607" s="1703"/>
    </row>
    <row r="6608" spans="15:24" x14ac:dyDescent="0.55000000000000004">
      <c r="O6608" s="1703"/>
      <c r="V6608" s="1703"/>
      <c r="X6608" s="1703"/>
    </row>
    <row r="6609" spans="15:24" x14ac:dyDescent="0.55000000000000004">
      <c r="O6609" s="1703"/>
      <c r="V6609" s="1703"/>
      <c r="X6609" s="1703"/>
    </row>
    <row r="6610" spans="15:24" x14ac:dyDescent="0.55000000000000004">
      <c r="O6610" s="1703"/>
      <c r="V6610" s="1703"/>
      <c r="X6610" s="1703"/>
    </row>
    <row r="6611" spans="15:24" x14ac:dyDescent="0.55000000000000004">
      <c r="O6611" s="1703"/>
      <c r="V6611" s="1703"/>
      <c r="X6611" s="1703"/>
    </row>
    <row r="6612" spans="15:24" x14ac:dyDescent="0.55000000000000004">
      <c r="O6612" s="1703"/>
      <c r="V6612" s="1703"/>
      <c r="X6612" s="1703"/>
    </row>
    <row r="6613" spans="15:24" x14ac:dyDescent="0.55000000000000004">
      <c r="O6613" s="1703"/>
      <c r="V6613" s="1703"/>
      <c r="X6613" s="1703"/>
    </row>
    <row r="6614" spans="15:24" x14ac:dyDescent="0.55000000000000004">
      <c r="O6614" s="1703"/>
      <c r="V6614" s="1703"/>
      <c r="X6614" s="1703"/>
    </row>
    <row r="6615" spans="15:24" x14ac:dyDescent="0.55000000000000004">
      <c r="O6615" s="1703"/>
      <c r="V6615" s="1703"/>
      <c r="X6615" s="1703"/>
    </row>
    <row r="6616" spans="15:24" x14ac:dyDescent="0.55000000000000004">
      <c r="O6616" s="1703"/>
      <c r="V6616" s="1703"/>
      <c r="X6616" s="1703"/>
    </row>
    <row r="6617" spans="15:24" x14ac:dyDescent="0.55000000000000004">
      <c r="O6617" s="1703"/>
      <c r="V6617" s="1703"/>
      <c r="X6617" s="1703"/>
    </row>
    <row r="6618" spans="15:24" x14ac:dyDescent="0.55000000000000004">
      <c r="O6618" s="1703"/>
      <c r="V6618" s="1703"/>
      <c r="X6618" s="1703"/>
    </row>
    <row r="6619" spans="15:24" x14ac:dyDescent="0.55000000000000004">
      <c r="O6619" s="1703"/>
      <c r="V6619" s="1703"/>
      <c r="X6619" s="1703"/>
    </row>
    <row r="6620" spans="15:24" x14ac:dyDescent="0.55000000000000004">
      <c r="O6620" s="1703"/>
      <c r="V6620" s="1703"/>
      <c r="X6620" s="1703"/>
    </row>
    <row r="6621" spans="15:24" x14ac:dyDescent="0.55000000000000004">
      <c r="O6621" s="1703"/>
      <c r="V6621" s="1703"/>
      <c r="X6621" s="1703"/>
    </row>
    <row r="6622" spans="15:24" x14ac:dyDescent="0.55000000000000004">
      <c r="O6622" s="1703"/>
      <c r="V6622" s="1703"/>
      <c r="X6622" s="1703"/>
    </row>
    <row r="6623" spans="15:24" x14ac:dyDescent="0.55000000000000004">
      <c r="O6623" s="1703"/>
      <c r="V6623" s="1703"/>
      <c r="X6623" s="1703"/>
    </row>
    <row r="6624" spans="15:24" x14ac:dyDescent="0.55000000000000004">
      <c r="O6624" s="1703"/>
      <c r="V6624" s="1703"/>
      <c r="X6624" s="1703"/>
    </row>
    <row r="6625" spans="15:24" x14ac:dyDescent="0.55000000000000004">
      <c r="O6625" s="1703"/>
      <c r="V6625" s="1703"/>
      <c r="X6625" s="1703"/>
    </row>
    <row r="6626" spans="15:24" x14ac:dyDescent="0.55000000000000004">
      <c r="O6626" s="1703"/>
      <c r="V6626" s="1703"/>
      <c r="X6626" s="1703"/>
    </row>
    <row r="6627" spans="15:24" x14ac:dyDescent="0.55000000000000004">
      <c r="O6627" s="1703"/>
      <c r="V6627" s="1703"/>
      <c r="X6627" s="1703"/>
    </row>
    <row r="6628" spans="15:24" x14ac:dyDescent="0.55000000000000004">
      <c r="O6628" s="1703"/>
      <c r="V6628" s="1703"/>
      <c r="X6628" s="1703"/>
    </row>
    <row r="6629" spans="15:24" x14ac:dyDescent="0.55000000000000004">
      <c r="O6629" s="1703"/>
      <c r="V6629" s="1703"/>
      <c r="X6629" s="1703"/>
    </row>
    <row r="6630" spans="15:24" x14ac:dyDescent="0.55000000000000004">
      <c r="O6630" s="1703"/>
      <c r="V6630" s="1703"/>
      <c r="X6630" s="1703"/>
    </row>
    <row r="6631" spans="15:24" x14ac:dyDescent="0.55000000000000004">
      <c r="O6631" s="1703"/>
      <c r="V6631" s="1703"/>
      <c r="X6631" s="1703"/>
    </row>
    <row r="6632" spans="15:24" x14ac:dyDescent="0.55000000000000004">
      <c r="O6632" s="1703"/>
      <c r="V6632" s="1703"/>
      <c r="X6632" s="1703"/>
    </row>
    <row r="6633" spans="15:24" x14ac:dyDescent="0.55000000000000004">
      <c r="O6633" s="1703"/>
      <c r="V6633" s="1703"/>
      <c r="X6633" s="1703"/>
    </row>
    <row r="6634" spans="15:24" x14ac:dyDescent="0.55000000000000004">
      <c r="O6634" s="1703"/>
      <c r="V6634" s="1703"/>
      <c r="X6634" s="1703"/>
    </row>
    <row r="6635" spans="15:24" x14ac:dyDescent="0.55000000000000004">
      <c r="O6635" s="1703"/>
      <c r="V6635" s="1703"/>
      <c r="X6635" s="1703"/>
    </row>
    <row r="6636" spans="15:24" x14ac:dyDescent="0.55000000000000004">
      <c r="O6636" s="1703"/>
      <c r="V6636" s="1703"/>
      <c r="X6636" s="1703"/>
    </row>
    <row r="6637" spans="15:24" x14ac:dyDescent="0.55000000000000004">
      <c r="O6637" s="1703"/>
      <c r="V6637" s="1703"/>
      <c r="X6637" s="1703"/>
    </row>
    <row r="6638" spans="15:24" x14ac:dyDescent="0.55000000000000004">
      <c r="O6638" s="1703"/>
      <c r="V6638" s="1703"/>
      <c r="X6638" s="1703"/>
    </row>
    <row r="6639" spans="15:24" x14ac:dyDescent="0.55000000000000004">
      <c r="O6639" s="1703"/>
      <c r="V6639" s="1703"/>
      <c r="X6639" s="1703"/>
    </row>
    <row r="6640" spans="15:24" x14ac:dyDescent="0.55000000000000004">
      <c r="O6640" s="1703"/>
      <c r="V6640" s="1703"/>
      <c r="X6640" s="1703"/>
    </row>
    <row r="6641" spans="15:24" x14ac:dyDescent="0.55000000000000004">
      <c r="O6641" s="1703"/>
      <c r="V6641" s="1703"/>
      <c r="X6641" s="1703"/>
    </row>
    <row r="6642" spans="15:24" x14ac:dyDescent="0.55000000000000004">
      <c r="O6642" s="1703"/>
      <c r="V6642" s="1703"/>
      <c r="X6642" s="1703"/>
    </row>
    <row r="6643" spans="15:24" x14ac:dyDescent="0.55000000000000004">
      <c r="O6643" s="1703"/>
      <c r="V6643" s="1703"/>
      <c r="X6643" s="1703"/>
    </row>
    <row r="6644" spans="15:24" x14ac:dyDescent="0.55000000000000004">
      <c r="O6644" s="1703"/>
      <c r="V6644" s="1703"/>
      <c r="X6644" s="1703"/>
    </row>
    <row r="6645" spans="15:24" x14ac:dyDescent="0.55000000000000004">
      <c r="O6645" s="1703"/>
      <c r="V6645" s="1703"/>
      <c r="X6645" s="1703"/>
    </row>
    <row r="6646" spans="15:24" x14ac:dyDescent="0.55000000000000004">
      <c r="O6646" s="1703"/>
      <c r="V6646" s="1703"/>
      <c r="X6646" s="1703"/>
    </row>
    <row r="6647" spans="15:24" x14ac:dyDescent="0.55000000000000004">
      <c r="O6647" s="1703"/>
      <c r="V6647" s="1703"/>
      <c r="X6647" s="1703"/>
    </row>
    <row r="6648" spans="15:24" x14ac:dyDescent="0.55000000000000004">
      <c r="O6648" s="1703"/>
      <c r="V6648" s="1703"/>
      <c r="X6648" s="1703"/>
    </row>
    <row r="6649" spans="15:24" x14ac:dyDescent="0.55000000000000004">
      <c r="O6649" s="1703"/>
      <c r="V6649" s="1703"/>
      <c r="X6649" s="1703"/>
    </row>
    <row r="6650" spans="15:24" x14ac:dyDescent="0.55000000000000004">
      <c r="O6650" s="1703"/>
      <c r="V6650" s="1703"/>
      <c r="X6650" s="1703"/>
    </row>
    <row r="6651" spans="15:24" x14ac:dyDescent="0.55000000000000004">
      <c r="O6651" s="1703"/>
      <c r="V6651" s="1703"/>
      <c r="X6651" s="1703"/>
    </row>
    <row r="6652" spans="15:24" x14ac:dyDescent="0.55000000000000004">
      <c r="O6652" s="1703"/>
      <c r="V6652" s="1703"/>
      <c r="X6652" s="1703"/>
    </row>
    <row r="6653" spans="15:24" x14ac:dyDescent="0.55000000000000004">
      <c r="O6653" s="1703"/>
      <c r="V6653" s="1703"/>
      <c r="X6653" s="1703"/>
    </row>
    <row r="6654" spans="15:24" x14ac:dyDescent="0.55000000000000004">
      <c r="O6654" s="1703"/>
      <c r="V6654" s="1703"/>
      <c r="X6654" s="1703"/>
    </row>
    <row r="6655" spans="15:24" x14ac:dyDescent="0.55000000000000004">
      <c r="O6655" s="1703"/>
      <c r="V6655" s="1703"/>
      <c r="X6655" s="1703"/>
    </row>
    <row r="6656" spans="15:24" x14ac:dyDescent="0.55000000000000004">
      <c r="O6656" s="1703"/>
      <c r="V6656" s="1703"/>
      <c r="X6656" s="1703"/>
    </row>
    <row r="6657" spans="15:24" x14ac:dyDescent="0.55000000000000004">
      <c r="O6657" s="1703"/>
      <c r="V6657" s="1703"/>
      <c r="X6657" s="1703"/>
    </row>
    <row r="6658" spans="15:24" x14ac:dyDescent="0.55000000000000004">
      <c r="O6658" s="1703"/>
      <c r="V6658" s="1703"/>
      <c r="X6658" s="1703"/>
    </row>
    <row r="6659" spans="15:24" x14ac:dyDescent="0.55000000000000004">
      <c r="O6659" s="1703"/>
      <c r="V6659" s="1703"/>
      <c r="X6659" s="1703"/>
    </row>
    <row r="6660" spans="15:24" x14ac:dyDescent="0.55000000000000004">
      <c r="O6660" s="1703"/>
      <c r="V6660" s="1703"/>
      <c r="X6660" s="1703"/>
    </row>
    <row r="6661" spans="15:24" x14ac:dyDescent="0.55000000000000004">
      <c r="O6661" s="1703"/>
      <c r="V6661" s="1703"/>
      <c r="X6661" s="1703"/>
    </row>
    <row r="6662" spans="15:24" x14ac:dyDescent="0.55000000000000004">
      <c r="O6662" s="1703"/>
      <c r="V6662" s="1703"/>
      <c r="X6662" s="1703"/>
    </row>
    <row r="6663" spans="15:24" x14ac:dyDescent="0.55000000000000004">
      <c r="O6663" s="1703"/>
      <c r="V6663" s="1703"/>
      <c r="X6663" s="1703"/>
    </row>
    <row r="6664" spans="15:24" x14ac:dyDescent="0.55000000000000004">
      <c r="O6664" s="1703"/>
      <c r="V6664" s="1703"/>
      <c r="X6664" s="1703"/>
    </row>
    <row r="6665" spans="15:24" x14ac:dyDescent="0.55000000000000004">
      <c r="O6665" s="1703"/>
      <c r="V6665" s="1703"/>
      <c r="X6665" s="1703"/>
    </row>
    <row r="6666" spans="15:24" x14ac:dyDescent="0.55000000000000004">
      <c r="O6666" s="1703"/>
      <c r="V6666" s="1703"/>
      <c r="X6666" s="1703"/>
    </row>
    <row r="6667" spans="15:24" x14ac:dyDescent="0.55000000000000004">
      <c r="O6667" s="1703"/>
      <c r="V6667" s="1703"/>
      <c r="X6667" s="1703"/>
    </row>
    <row r="6668" spans="15:24" x14ac:dyDescent="0.55000000000000004">
      <c r="O6668" s="1703"/>
      <c r="V6668" s="1703"/>
      <c r="X6668" s="1703"/>
    </row>
    <row r="6669" spans="15:24" x14ac:dyDescent="0.55000000000000004">
      <c r="O6669" s="1703"/>
      <c r="V6669" s="1703"/>
      <c r="X6669" s="1703"/>
    </row>
    <row r="6670" spans="15:24" x14ac:dyDescent="0.55000000000000004">
      <c r="O6670" s="1703"/>
      <c r="V6670" s="1703"/>
      <c r="X6670" s="1703"/>
    </row>
    <row r="6671" spans="15:24" x14ac:dyDescent="0.55000000000000004">
      <c r="O6671" s="1703"/>
      <c r="V6671" s="1703"/>
      <c r="X6671" s="1703"/>
    </row>
    <row r="6672" spans="15:24" x14ac:dyDescent="0.55000000000000004">
      <c r="O6672" s="1703"/>
      <c r="V6672" s="1703"/>
      <c r="X6672" s="1703"/>
    </row>
    <row r="6673" spans="15:24" x14ac:dyDescent="0.55000000000000004">
      <c r="O6673" s="1703"/>
      <c r="V6673" s="1703"/>
      <c r="X6673" s="1703"/>
    </row>
    <row r="6674" spans="15:24" x14ac:dyDescent="0.55000000000000004">
      <c r="O6674" s="1703"/>
      <c r="V6674" s="1703"/>
      <c r="X6674" s="1703"/>
    </row>
    <row r="6675" spans="15:24" x14ac:dyDescent="0.55000000000000004">
      <c r="O6675" s="1703"/>
      <c r="V6675" s="1703"/>
      <c r="X6675" s="1703"/>
    </row>
    <row r="6676" spans="15:24" x14ac:dyDescent="0.55000000000000004">
      <c r="O6676" s="1703"/>
      <c r="V6676" s="1703"/>
      <c r="X6676" s="1703"/>
    </row>
    <row r="6677" spans="15:24" x14ac:dyDescent="0.55000000000000004">
      <c r="O6677" s="1703"/>
      <c r="V6677" s="1703"/>
      <c r="X6677" s="1703"/>
    </row>
    <row r="6678" spans="15:24" x14ac:dyDescent="0.55000000000000004">
      <c r="O6678" s="1703"/>
      <c r="V6678" s="1703"/>
      <c r="X6678" s="1703"/>
    </row>
    <row r="6679" spans="15:24" x14ac:dyDescent="0.55000000000000004">
      <c r="O6679" s="1703"/>
      <c r="V6679" s="1703"/>
      <c r="X6679" s="1703"/>
    </row>
    <row r="6680" spans="15:24" x14ac:dyDescent="0.55000000000000004">
      <c r="O6680" s="1703"/>
      <c r="V6680" s="1703"/>
      <c r="X6680" s="1703"/>
    </row>
    <row r="6681" spans="15:24" x14ac:dyDescent="0.55000000000000004">
      <c r="O6681" s="1703"/>
      <c r="V6681" s="1703"/>
      <c r="X6681" s="1703"/>
    </row>
    <row r="6682" spans="15:24" x14ac:dyDescent="0.55000000000000004">
      <c r="O6682" s="1703"/>
      <c r="V6682" s="1703"/>
      <c r="X6682" s="1703"/>
    </row>
    <row r="6683" spans="15:24" x14ac:dyDescent="0.55000000000000004">
      <c r="O6683" s="1703"/>
      <c r="V6683" s="1703"/>
      <c r="X6683" s="1703"/>
    </row>
    <row r="6684" spans="15:24" x14ac:dyDescent="0.55000000000000004">
      <c r="O6684" s="1703"/>
      <c r="V6684" s="1703"/>
      <c r="X6684" s="1703"/>
    </row>
    <row r="6685" spans="15:24" x14ac:dyDescent="0.55000000000000004">
      <c r="O6685" s="1703"/>
      <c r="V6685" s="1703"/>
      <c r="X6685" s="1703"/>
    </row>
    <row r="6686" spans="15:24" x14ac:dyDescent="0.55000000000000004">
      <c r="O6686" s="1703"/>
      <c r="V6686" s="1703"/>
      <c r="X6686" s="1703"/>
    </row>
    <row r="6687" spans="15:24" x14ac:dyDescent="0.55000000000000004">
      <c r="O6687" s="1703"/>
      <c r="V6687" s="1703"/>
      <c r="X6687" s="1703"/>
    </row>
    <row r="6688" spans="15:24" x14ac:dyDescent="0.55000000000000004">
      <c r="O6688" s="1703"/>
      <c r="V6688" s="1703"/>
      <c r="X6688" s="1703"/>
    </row>
    <row r="6689" spans="15:24" x14ac:dyDescent="0.55000000000000004">
      <c r="O6689" s="1703"/>
      <c r="V6689" s="1703"/>
      <c r="X6689" s="1703"/>
    </row>
    <row r="6690" spans="15:24" x14ac:dyDescent="0.55000000000000004">
      <c r="O6690" s="1703"/>
      <c r="V6690" s="1703"/>
      <c r="X6690" s="1703"/>
    </row>
    <row r="6691" spans="15:24" x14ac:dyDescent="0.55000000000000004">
      <c r="O6691" s="1703"/>
      <c r="V6691" s="1703"/>
      <c r="X6691" s="1703"/>
    </row>
    <row r="6692" spans="15:24" x14ac:dyDescent="0.55000000000000004">
      <c r="O6692" s="1703"/>
      <c r="V6692" s="1703"/>
      <c r="X6692" s="1703"/>
    </row>
    <row r="6693" spans="15:24" x14ac:dyDescent="0.55000000000000004">
      <c r="O6693" s="1703"/>
      <c r="V6693" s="1703"/>
      <c r="X6693" s="1703"/>
    </row>
    <row r="6694" spans="15:24" x14ac:dyDescent="0.55000000000000004">
      <c r="O6694" s="1703"/>
      <c r="V6694" s="1703"/>
      <c r="X6694" s="1703"/>
    </row>
    <row r="6695" spans="15:24" x14ac:dyDescent="0.55000000000000004">
      <c r="O6695" s="1703"/>
      <c r="V6695" s="1703"/>
      <c r="X6695" s="1703"/>
    </row>
    <row r="6696" spans="15:24" x14ac:dyDescent="0.55000000000000004">
      <c r="O6696" s="1703"/>
      <c r="V6696" s="1703"/>
      <c r="X6696" s="1703"/>
    </row>
    <row r="6697" spans="15:24" x14ac:dyDescent="0.55000000000000004">
      <c r="O6697" s="1703"/>
      <c r="V6697" s="1703"/>
      <c r="X6697" s="1703"/>
    </row>
    <row r="6698" spans="15:24" x14ac:dyDescent="0.55000000000000004">
      <c r="O6698" s="1703"/>
      <c r="V6698" s="1703"/>
      <c r="X6698" s="1703"/>
    </row>
    <row r="6699" spans="15:24" x14ac:dyDescent="0.55000000000000004">
      <c r="O6699" s="1703"/>
      <c r="V6699" s="1703"/>
      <c r="X6699" s="1703"/>
    </row>
    <row r="6700" spans="15:24" x14ac:dyDescent="0.55000000000000004">
      <c r="O6700" s="1703"/>
      <c r="V6700" s="1703"/>
      <c r="X6700" s="1703"/>
    </row>
    <row r="6701" spans="15:24" x14ac:dyDescent="0.55000000000000004">
      <c r="O6701" s="1703"/>
      <c r="V6701" s="1703"/>
      <c r="X6701" s="1703"/>
    </row>
    <row r="6702" spans="15:24" x14ac:dyDescent="0.55000000000000004">
      <c r="O6702" s="1703"/>
      <c r="V6702" s="1703"/>
      <c r="X6702" s="1703"/>
    </row>
    <row r="6703" spans="15:24" x14ac:dyDescent="0.55000000000000004">
      <c r="O6703" s="1703"/>
      <c r="V6703" s="1703"/>
      <c r="X6703" s="1703"/>
    </row>
    <row r="6704" spans="15:24" x14ac:dyDescent="0.55000000000000004">
      <c r="O6704" s="1703"/>
      <c r="V6704" s="1703"/>
      <c r="X6704" s="1703"/>
    </row>
    <row r="6705" spans="15:24" x14ac:dyDescent="0.55000000000000004">
      <c r="O6705" s="1703"/>
      <c r="V6705" s="1703"/>
      <c r="X6705" s="1703"/>
    </row>
    <row r="6706" spans="15:24" x14ac:dyDescent="0.55000000000000004">
      <c r="O6706" s="1703"/>
      <c r="V6706" s="1703"/>
      <c r="X6706" s="1703"/>
    </row>
    <row r="6707" spans="15:24" x14ac:dyDescent="0.55000000000000004">
      <c r="O6707" s="1703"/>
      <c r="V6707" s="1703"/>
      <c r="X6707" s="1703"/>
    </row>
    <row r="6708" spans="15:24" x14ac:dyDescent="0.55000000000000004">
      <c r="O6708" s="1703"/>
      <c r="V6708" s="1703"/>
      <c r="X6708" s="1703"/>
    </row>
    <row r="6709" spans="15:24" x14ac:dyDescent="0.55000000000000004">
      <c r="O6709" s="1703"/>
      <c r="V6709" s="1703"/>
      <c r="X6709" s="1703"/>
    </row>
    <row r="6710" spans="15:24" x14ac:dyDescent="0.55000000000000004">
      <c r="O6710" s="1703"/>
      <c r="V6710" s="1703"/>
      <c r="X6710" s="1703"/>
    </row>
    <row r="6711" spans="15:24" x14ac:dyDescent="0.55000000000000004">
      <c r="O6711" s="1703"/>
      <c r="V6711" s="1703"/>
      <c r="X6711" s="1703"/>
    </row>
    <row r="6712" spans="15:24" x14ac:dyDescent="0.55000000000000004">
      <c r="O6712" s="1703"/>
      <c r="V6712" s="1703"/>
      <c r="X6712" s="1703"/>
    </row>
    <row r="6713" spans="15:24" x14ac:dyDescent="0.55000000000000004">
      <c r="O6713" s="1703"/>
      <c r="V6713" s="1703"/>
      <c r="X6713" s="1703"/>
    </row>
    <row r="6714" spans="15:24" x14ac:dyDescent="0.55000000000000004">
      <c r="O6714" s="1703"/>
      <c r="V6714" s="1703"/>
      <c r="X6714" s="1703"/>
    </row>
    <row r="6715" spans="15:24" x14ac:dyDescent="0.55000000000000004">
      <c r="O6715" s="1703"/>
      <c r="V6715" s="1703"/>
      <c r="X6715" s="1703"/>
    </row>
    <row r="6716" spans="15:24" x14ac:dyDescent="0.55000000000000004">
      <c r="O6716" s="1703"/>
      <c r="V6716" s="1703"/>
      <c r="X6716" s="1703"/>
    </row>
    <row r="6717" spans="15:24" x14ac:dyDescent="0.55000000000000004">
      <c r="O6717" s="1703"/>
      <c r="V6717" s="1703"/>
      <c r="X6717" s="1703"/>
    </row>
    <row r="6718" spans="15:24" x14ac:dyDescent="0.55000000000000004">
      <c r="O6718" s="1703"/>
      <c r="V6718" s="1703"/>
      <c r="X6718" s="1703"/>
    </row>
    <row r="6719" spans="15:24" x14ac:dyDescent="0.55000000000000004">
      <c r="O6719" s="1703"/>
      <c r="V6719" s="1703"/>
      <c r="X6719" s="1703"/>
    </row>
    <row r="6720" spans="15:24" x14ac:dyDescent="0.55000000000000004">
      <c r="O6720" s="1703"/>
      <c r="V6720" s="1703"/>
      <c r="X6720" s="1703"/>
    </row>
    <row r="6721" spans="15:24" x14ac:dyDescent="0.55000000000000004">
      <c r="O6721" s="1703"/>
      <c r="V6721" s="1703"/>
      <c r="X6721" s="1703"/>
    </row>
    <row r="6722" spans="15:24" x14ac:dyDescent="0.55000000000000004">
      <c r="O6722" s="1703"/>
      <c r="V6722" s="1703"/>
      <c r="X6722" s="1703"/>
    </row>
    <row r="6723" spans="15:24" x14ac:dyDescent="0.55000000000000004">
      <c r="O6723" s="1703"/>
      <c r="V6723" s="1703"/>
      <c r="X6723" s="1703"/>
    </row>
    <row r="6724" spans="15:24" x14ac:dyDescent="0.55000000000000004">
      <c r="O6724" s="1703"/>
      <c r="V6724" s="1703"/>
      <c r="X6724" s="1703"/>
    </row>
    <row r="6725" spans="15:24" x14ac:dyDescent="0.55000000000000004">
      <c r="O6725" s="1703"/>
      <c r="V6725" s="1703"/>
      <c r="X6725" s="1703"/>
    </row>
    <row r="6726" spans="15:24" x14ac:dyDescent="0.55000000000000004">
      <c r="O6726" s="1703"/>
      <c r="V6726" s="1703"/>
      <c r="X6726" s="1703"/>
    </row>
    <row r="6727" spans="15:24" x14ac:dyDescent="0.55000000000000004">
      <c r="O6727" s="1703"/>
      <c r="V6727" s="1703"/>
      <c r="X6727" s="1703"/>
    </row>
    <row r="6728" spans="15:24" x14ac:dyDescent="0.55000000000000004">
      <c r="O6728" s="1703"/>
      <c r="V6728" s="1703"/>
      <c r="X6728" s="1703"/>
    </row>
    <row r="6729" spans="15:24" x14ac:dyDescent="0.55000000000000004">
      <c r="O6729" s="1703"/>
      <c r="V6729" s="1703"/>
      <c r="X6729" s="1703"/>
    </row>
    <row r="6730" spans="15:24" x14ac:dyDescent="0.55000000000000004">
      <c r="O6730" s="1703"/>
      <c r="V6730" s="1703"/>
      <c r="X6730" s="1703"/>
    </row>
    <row r="6731" spans="15:24" x14ac:dyDescent="0.55000000000000004">
      <c r="O6731" s="1703"/>
      <c r="V6731" s="1703"/>
      <c r="X6731" s="1703"/>
    </row>
    <row r="6732" spans="15:24" x14ac:dyDescent="0.55000000000000004">
      <c r="O6732" s="1703"/>
      <c r="V6732" s="1703"/>
      <c r="X6732" s="1703"/>
    </row>
    <row r="6733" spans="15:24" x14ac:dyDescent="0.55000000000000004">
      <c r="O6733" s="1703"/>
      <c r="V6733" s="1703"/>
      <c r="X6733" s="1703"/>
    </row>
    <row r="6734" spans="15:24" x14ac:dyDescent="0.55000000000000004">
      <c r="O6734" s="1703"/>
      <c r="V6734" s="1703"/>
      <c r="X6734" s="1703"/>
    </row>
    <row r="6735" spans="15:24" x14ac:dyDescent="0.55000000000000004">
      <c r="O6735" s="1703"/>
      <c r="V6735" s="1703"/>
      <c r="X6735" s="1703"/>
    </row>
    <row r="6736" spans="15:24" x14ac:dyDescent="0.55000000000000004">
      <c r="O6736" s="1703"/>
      <c r="V6736" s="1703"/>
      <c r="X6736" s="1703"/>
    </row>
    <row r="6737" spans="15:24" x14ac:dyDescent="0.55000000000000004">
      <c r="O6737" s="1703"/>
      <c r="V6737" s="1703"/>
      <c r="X6737" s="1703"/>
    </row>
    <row r="6738" spans="15:24" x14ac:dyDescent="0.55000000000000004">
      <c r="O6738" s="1703"/>
      <c r="V6738" s="1703"/>
      <c r="X6738" s="1703"/>
    </row>
    <row r="6739" spans="15:24" x14ac:dyDescent="0.55000000000000004">
      <c r="O6739" s="1703"/>
      <c r="V6739" s="1703"/>
      <c r="X6739" s="1703"/>
    </row>
    <row r="6740" spans="15:24" x14ac:dyDescent="0.55000000000000004">
      <c r="O6740" s="1703"/>
      <c r="V6740" s="1703"/>
      <c r="X6740" s="1703"/>
    </row>
    <row r="6741" spans="15:24" x14ac:dyDescent="0.55000000000000004">
      <c r="O6741" s="1703"/>
      <c r="V6741" s="1703"/>
      <c r="X6741" s="1703"/>
    </row>
    <row r="6742" spans="15:24" x14ac:dyDescent="0.55000000000000004">
      <c r="O6742" s="1703"/>
      <c r="V6742" s="1703"/>
      <c r="X6742" s="1703"/>
    </row>
    <row r="6743" spans="15:24" x14ac:dyDescent="0.55000000000000004">
      <c r="O6743" s="1703"/>
      <c r="V6743" s="1703"/>
      <c r="X6743" s="1703"/>
    </row>
    <row r="6744" spans="15:24" x14ac:dyDescent="0.55000000000000004">
      <c r="O6744" s="1703"/>
      <c r="V6744" s="1703"/>
      <c r="X6744" s="1703"/>
    </row>
    <row r="6745" spans="15:24" x14ac:dyDescent="0.55000000000000004">
      <c r="O6745" s="1703"/>
      <c r="V6745" s="1703"/>
      <c r="X6745" s="1703"/>
    </row>
    <row r="6746" spans="15:24" x14ac:dyDescent="0.55000000000000004">
      <c r="O6746" s="1703"/>
      <c r="V6746" s="1703"/>
      <c r="X6746" s="1703"/>
    </row>
    <row r="6747" spans="15:24" x14ac:dyDescent="0.55000000000000004">
      <c r="O6747" s="1703"/>
      <c r="V6747" s="1703"/>
      <c r="X6747" s="1703"/>
    </row>
    <row r="6748" spans="15:24" x14ac:dyDescent="0.55000000000000004">
      <c r="O6748" s="1703"/>
      <c r="V6748" s="1703"/>
      <c r="X6748" s="1703"/>
    </row>
    <row r="6749" spans="15:24" x14ac:dyDescent="0.55000000000000004">
      <c r="O6749" s="1703"/>
      <c r="V6749" s="1703"/>
      <c r="X6749" s="1703"/>
    </row>
    <row r="6750" spans="15:24" x14ac:dyDescent="0.55000000000000004">
      <c r="O6750" s="1703"/>
      <c r="V6750" s="1703"/>
      <c r="X6750" s="1703"/>
    </row>
    <row r="6751" spans="15:24" x14ac:dyDescent="0.55000000000000004">
      <c r="O6751" s="1703"/>
      <c r="V6751" s="1703"/>
      <c r="X6751" s="1703"/>
    </row>
    <row r="6752" spans="15:24" x14ac:dyDescent="0.55000000000000004">
      <c r="O6752" s="1703"/>
      <c r="V6752" s="1703"/>
      <c r="X6752" s="1703"/>
    </row>
    <row r="6753" spans="15:24" x14ac:dyDescent="0.55000000000000004">
      <c r="O6753" s="1703"/>
      <c r="V6753" s="1703"/>
      <c r="X6753" s="1703"/>
    </row>
    <row r="6754" spans="15:24" x14ac:dyDescent="0.55000000000000004">
      <c r="O6754" s="1703"/>
      <c r="V6754" s="1703"/>
      <c r="X6754" s="1703"/>
    </row>
    <row r="6755" spans="15:24" x14ac:dyDescent="0.55000000000000004">
      <c r="O6755" s="1703"/>
      <c r="V6755" s="1703"/>
      <c r="X6755" s="1703"/>
    </row>
    <row r="6756" spans="15:24" x14ac:dyDescent="0.55000000000000004">
      <c r="O6756" s="1703"/>
      <c r="V6756" s="1703"/>
      <c r="X6756" s="1703"/>
    </row>
    <row r="6757" spans="15:24" x14ac:dyDescent="0.55000000000000004">
      <c r="O6757" s="1703"/>
      <c r="V6757" s="1703"/>
      <c r="X6757" s="1703"/>
    </row>
    <row r="6758" spans="15:24" x14ac:dyDescent="0.55000000000000004">
      <c r="O6758" s="1703"/>
      <c r="V6758" s="1703"/>
      <c r="X6758" s="1703"/>
    </row>
    <row r="6759" spans="15:24" x14ac:dyDescent="0.55000000000000004">
      <c r="O6759" s="1703"/>
      <c r="V6759" s="1703"/>
      <c r="X6759" s="1703"/>
    </row>
    <row r="6760" spans="15:24" x14ac:dyDescent="0.55000000000000004">
      <c r="O6760" s="1703"/>
      <c r="V6760" s="1703"/>
      <c r="X6760" s="1703"/>
    </row>
    <row r="6761" spans="15:24" x14ac:dyDescent="0.55000000000000004">
      <c r="O6761" s="1703"/>
      <c r="V6761" s="1703"/>
      <c r="X6761" s="1703"/>
    </row>
    <row r="6762" spans="15:24" x14ac:dyDescent="0.55000000000000004">
      <c r="O6762" s="1703"/>
      <c r="V6762" s="1703"/>
      <c r="X6762" s="1703"/>
    </row>
    <row r="6763" spans="15:24" x14ac:dyDescent="0.55000000000000004">
      <c r="O6763" s="1703"/>
      <c r="V6763" s="1703"/>
      <c r="X6763" s="1703"/>
    </row>
    <row r="6764" spans="15:24" x14ac:dyDescent="0.55000000000000004">
      <c r="O6764" s="1703"/>
      <c r="V6764" s="1703"/>
      <c r="X6764" s="1703"/>
    </row>
    <row r="6765" spans="15:24" x14ac:dyDescent="0.55000000000000004">
      <c r="O6765" s="1703"/>
      <c r="V6765" s="1703"/>
      <c r="X6765" s="1703"/>
    </row>
    <row r="6766" spans="15:24" x14ac:dyDescent="0.55000000000000004">
      <c r="O6766" s="1703"/>
      <c r="V6766" s="1703"/>
      <c r="X6766" s="1703"/>
    </row>
    <row r="6767" spans="15:24" x14ac:dyDescent="0.55000000000000004">
      <c r="O6767" s="1703"/>
      <c r="V6767" s="1703"/>
      <c r="X6767" s="1703"/>
    </row>
    <row r="6768" spans="15:24" x14ac:dyDescent="0.55000000000000004">
      <c r="O6768" s="1703"/>
      <c r="V6768" s="1703"/>
      <c r="X6768" s="1703"/>
    </row>
    <row r="6769" spans="15:24" x14ac:dyDescent="0.55000000000000004">
      <c r="O6769" s="1703"/>
      <c r="V6769" s="1703"/>
      <c r="X6769" s="1703"/>
    </row>
    <row r="6770" spans="15:24" x14ac:dyDescent="0.55000000000000004">
      <c r="O6770" s="1703"/>
      <c r="V6770" s="1703"/>
      <c r="X6770" s="1703"/>
    </row>
    <row r="6771" spans="15:24" x14ac:dyDescent="0.55000000000000004">
      <c r="O6771" s="1703"/>
      <c r="V6771" s="1703"/>
      <c r="X6771" s="1703"/>
    </row>
    <row r="6772" spans="15:24" x14ac:dyDescent="0.55000000000000004">
      <c r="O6772" s="1703"/>
      <c r="V6772" s="1703"/>
      <c r="X6772" s="1703"/>
    </row>
    <row r="6773" spans="15:24" x14ac:dyDescent="0.55000000000000004">
      <c r="O6773" s="1703"/>
      <c r="V6773" s="1703"/>
      <c r="X6773" s="1703"/>
    </row>
    <row r="6774" spans="15:24" x14ac:dyDescent="0.55000000000000004">
      <c r="O6774" s="1703"/>
      <c r="V6774" s="1703"/>
      <c r="X6774" s="1703"/>
    </row>
    <row r="6775" spans="15:24" x14ac:dyDescent="0.55000000000000004">
      <c r="O6775" s="1703"/>
      <c r="V6775" s="1703"/>
      <c r="X6775" s="1703"/>
    </row>
    <row r="6776" spans="15:24" x14ac:dyDescent="0.55000000000000004">
      <c r="O6776" s="1703"/>
      <c r="V6776" s="1703"/>
      <c r="X6776" s="1703"/>
    </row>
    <row r="6777" spans="15:24" x14ac:dyDescent="0.55000000000000004">
      <c r="O6777" s="1703"/>
      <c r="V6777" s="1703"/>
      <c r="X6777" s="1703"/>
    </row>
    <row r="6778" spans="15:24" x14ac:dyDescent="0.55000000000000004">
      <c r="O6778" s="1703"/>
      <c r="V6778" s="1703"/>
      <c r="X6778" s="1703"/>
    </row>
    <row r="6779" spans="15:24" x14ac:dyDescent="0.55000000000000004">
      <c r="O6779" s="1703"/>
      <c r="V6779" s="1703"/>
      <c r="X6779" s="1703"/>
    </row>
    <row r="6780" spans="15:24" x14ac:dyDescent="0.55000000000000004">
      <c r="O6780" s="1703"/>
      <c r="V6780" s="1703"/>
      <c r="X6780" s="1703"/>
    </row>
    <row r="6781" spans="15:24" x14ac:dyDescent="0.55000000000000004">
      <c r="O6781" s="1703"/>
      <c r="V6781" s="1703"/>
      <c r="X6781" s="1703"/>
    </row>
    <row r="6782" spans="15:24" x14ac:dyDescent="0.55000000000000004">
      <c r="O6782" s="1703"/>
      <c r="V6782" s="1703"/>
      <c r="X6782" s="1703"/>
    </row>
    <row r="6783" spans="15:24" x14ac:dyDescent="0.55000000000000004">
      <c r="O6783" s="1703"/>
      <c r="V6783" s="1703"/>
      <c r="X6783" s="1703"/>
    </row>
    <row r="6784" spans="15:24" x14ac:dyDescent="0.55000000000000004">
      <c r="O6784" s="1703"/>
      <c r="V6784" s="1703"/>
      <c r="X6784" s="1703"/>
    </row>
    <row r="6785" spans="15:24" x14ac:dyDescent="0.55000000000000004">
      <c r="O6785" s="1703"/>
      <c r="V6785" s="1703"/>
      <c r="X6785" s="1703"/>
    </row>
    <row r="6786" spans="15:24" x14ac:dyDescent="0.55000000000000004">
      <c r="O6786" s="1703"/>
      <c r="V6786" s="1703"/>
      <c r="X6786" s="1703"/>
    </row>
    <row r="6787" spans="15:24" x14ac:dyDescent="0.55000000000000004">
      <c r="O6787" s="1703"/>
      <c r="V6787" s="1703"/>
      <c r="X6787" s="1703"/>
    </row>
    <row r="6788" spans="15:24" x14ac:dyDescent="0.55000000000000004">
      <c r="O6788" s="1703"/>
      <c r="V6788" s="1703"/>
      <c r="X6788" s="1703"/>
    </row>
    <row r="6789" spans="15:24" x14ac:dyDescent="0.55000000000000004">
      <c r="O6789" s="1703"/>
      <c r="V6789" s="1703"/>
      <c r="X6789" s="1703"/>
    </row>
    <row r="6790" spans="15:24" x14ac:dyDescent="0.55000000000000004">
      <c r="O6790" s="1703"/>
      <c r="V6790" s="1703"/>
      <c r="X6790" s="1703"/>
    </row>
    <row r="6791" spans="15:24" x14ac:dyDescent="0.55000000000000004">
      <c r="O6791" s="1703"/>
      <c r="V6791" s="1703"/>
      <c r="X6791" s="1703"/>
    </row>
    <row r="6792" spans="15:24" x14ac:dyDescent="0.55000000000000004">
      <c r="O6792" s="1703"/>
      <c r="V6792" s="1703"/>
      <c r="X6792" s="1703"/>
    </row>
    <row r="6793" spans="15:24" x14ac:dyDescent="0.55000000000000004">
      <c r="O6793" s="1703"/>
      <c r="V6793" s="1703"/>
      <c r="X6793" s="1703"/>
    </row>
    <row r="6794" spans="15:24" x14ac:dyDescent="0.55000000000000004">
      <c r="O6794" s="1703"/>
      <c r="V6794" s="1703"/>
      <c r="X6794" s="1703"/>
    </row>
    <row r="6795" spans="15:24" x14ac:dyDescent="0.55000000000000004">
      <c r="O6795" s="1703"/>
      <c r="V6795" s="1703"/>
      <c r="X6795" s="1703"/>
    </row>
    <row r="6796" spans="15:24" x14ac:dyDescent="0.55000000000000004">
      <c r="O6796" s="1703"/>
      <c r="V6796" s="1703"/>
      <c r="X6796" s="1703"/>
    </row>
    <row r="6797" spans="15:24" x14ac:dyDescent="0.55000000000000004">
      <c r="O6797" s="1703"/>
      <c r="V6797" s="1703"/>
      <c r="X6797" s="1703"/>
    </row>
    <row r="6798" spans="15:24" x14ac:dyDescent="0.55000000000000004">
      <c r="O6798" s="1703"/>
      <c r="V6798" s="1703"/>
      <c r="X6798" s="1703"/>
    </row>
    <row r="6799" spans="15:24" x14ac:dyDescent="0.55000000000000004">
      <c r="O6799" s="1703"/>
      <c r="V6799" s="1703"/>
      <c r="X6799" s="1703"/>
    </row>
    <row r="6800" spans="15:24" x14ac:dyDescent="0.55000000000000004">
      <c r="O6800" s="1703"/>
      <c r="V6800" s="1703"/>
      <c r="X6800" s="1703"/>
    </row>
    <row r="6801" spans="15:24" x14ac:dyDescent="0.55000000000000004">
      <c r="O6801" s="1703"/>
      <c r="V6801" s="1703"/>
      <c r="X6801" s="1703"/>
    </row>
    <row r="6802" spans="15:24" x14ac:dyDescent="0.55000000000000004">
      <c r="O6802" s="1703"/>
      <c r="V6802" s="1703"/>
      <c r="X6802" s="1703"/>
    </row>
    <row r="6803" spans="15:24" x14ac:dyDescent="0.55000000000000004">
      <c r="O6803" s="1703"/>
      <c r="V6803" s="1703"/>
      <c r="X6803" s="1703"/>
    </row>
    <row r="6804" spans="15:24" x14ac:dyDescent="0.55000000000000004">
      <c r="O6804" s="1703"/>
      <c r="V6804" s="1703"/>
      <c r="X6804" s="1703"/>
    </row>
    <row r="6805" spans="15:24" x14ac:dyDescent="0.55000000000000004">
      <c r="O6805" s="1703"/>
      <c r="V6805" s="1703"/>
      <c r="X6805" s="1703"/>
    </row>
    <row r="6806" spans="15:24" x14ac:dyDescent="0.55000000000000004">
      <c r="O6806" s="1703"/>
      <c r="V6806" s="1703"/>
      <c r="X6806" s="1703"/>
    </row>
    <row r="6807" spans="15:24" x14ac:dyDescent="0.55000000000000004">
      <c r="O6807" s="1703"/>
      <c r="V6807" s="1703"/>
      <c r="X6807" s="1703"/>
    </row>
    <row r="6808" spans="15:24" x14ac:dyDescent="0.55000000000000004">
      <c r="O6808" s="1703"/>
      <c r="V6808" s="1703"/>
      <c r="X6808" s="1703"/>
    </row>
    <row r="6809" spans="15:24" x14ac:dyDescent="0.55000000000000004">
      <c r="O6809" s="1703"/>
      <c r="V6809" s="1703"/>
      <c r="X6809" s="1703"/>
    </row>
    <row r="6810" spans="15:24" x14ac:dyDescent="0.55000000000000004">
      <c r="O6810" s="1703"/>
      <c r="V6810" s="1703"/>
      <c r="X6810" s="1703"/>
    </row>
    <row r="6811" spans="15:24" x14ac:dyDescent="0.55000000000000004">
      <c r="O6811" s="1703"/>
      <c r="V6811" s="1703"/>
      <c r="X6811" s="1703"/>
    </row>
    <row r="6812" spans="15:24" x14ac:dyDescent="0.55000000000000004">
      <c r="O6812" s="1703"/>
      <c r="V6812" s="1703"/>
      <c r="X6812" s="1703"/>
    </row>
    <row r="6813" spans="15:24" x14ac:dyDescent="0.55000000000000004">
      <c r="O6813" s="1703"/>
      <c r="V6813" s="1703"/>
      <c r="X6813" s="1703"/>
    </row>
    <row r="6814" spans="15:24" x14ac:dyDescent="0.55000000000000004">
      <c r="O6814" s="1703"/>
      <c r="V6814" s="1703"/>
      <c r="X6814" s="1703"/>
    </row>
    <row r="6815" spans="15:24" x14ac:dyDescent="0.55000000000000004">
      <c r="O6815" s="1703"/>
      <c r="V6815" s="1703"/>
      <c r="X6815" s="1703"/>
    </row>
    <row r="6816" spans="15:24" x14ac:dyDescent="0.55000000000000004">
      <c r="O6816" s="1703"/>
      <c r="V6816" s="1703"/>
      <c r="X6816" s="1703"/>
    </row>
    <row r="6817" spans="15:24" x14ac:dyDescent="0.55000000000000004">
      <c r="O6817" s="1703"/>
      <c r="V6817" s="1703"/>
      <c r="X6817" s="1703"/>
    </row>
    <row r="6818" spans="15:24" x14ac:dyDescent="0.55000000000000004">
      <c r="O6818" s="1703"/>
      <c r="V6818" s="1703"/>
      <c r="X6818" s="1703"/>
    </row>
    <row r="6819" spans="15:24" x14ac:dyDescent="0.55000000000000004">
      <c r="O6819" s="1703"/>
      <c r="V6819" s="1703"/>
      <c r="X6819" s="1703"/>
    </row>
    <row r="6820" spans="15:24" x14ac:dyDescent="0.55000000000000004">
      <c r="O6820" s="1703"/>
      <c r="V6820" s="1703"/>
      <c r="X6820" s="1703"/>
    </row>
    <row r="6821" spans="15:24" x14ac:dyDescent="0.55000000000000004">
      <c r="O6821" s="1703"/>
      <c r="V6821" s="1703"/>
      <c r="X6821" s="1703"/>
    </row>
    <row r="6822" spans="15:24" x14ac:dyDescent="0.55000000000000004">
      <c r="O6822" s="1703"/>
      <c r="V6822" s="1703"/>
      <c r="X6822" s="1703"/>
    </row>
    <row r="6823" spans="15:24" x14ac:dyDescent="0.55000000000000004">
      <c r="O6823" s="1703"/>
      <c r="V6823" s="1703"/>
      <c r="X6823" s="1703"/>
    </row>
    <row r="6824" spans="15:24" x14ac:dyDescent="0.55000000000000004">
      <c r="O6824" s="1703"/>
      <c r="V6824" s="1703"/>
      <c r="X6824" s="1703"/>
    </row>
    <row r="6825" spans="15:24" x14ac:dyDescent="0.55000000000000004">
      <c r="O6825" s="1703"/>
      <c r="V6825" s="1703"/>
      <c r="X6825" s="1703"/>
    </row>
    <row r="6826" spans="15:24" x14ac:dyDescent="0.55000000000000004">
      <c r="O6826" s="1703"/>
      <c r="V6826" s="1703"/>
      <c r="X6826" s="1703"/>
    </row>
    <row r="6827" spans="15:24" x14ac:dyDescent="0.55000000000000004">
      <c r="O6827" s="1703"/>
      <c r="V6827" s="1703"/>
      <c r="X6827" s="1703"/>
    </row>
    <row r="6828" spans="15:24" x14ac:dyDescent="0.55000000000000004">
      <c r="O6828" s="1703"/>
      <c r="V6828" s="1703"/>
      <c r="X6828" s="1703"/>
    </row>
    <row r="6829" spans="15:24" x14ac:dyDescent="0.55000000000000004">
      <c r="O6829" s="1703"/>
      <c r="V6829" s="1703"/>
      <c r="X6829" s="1703"/>
    </row>
    <row r="6830" spans="15:24" x14ac:dyDescent="0.55000000000000004">
      <c r="O6830" s="1703"/>
      <c r="V6830" s="1703"/>
      <c r="X6830" s="1703"/>
    </row>
    <row r="6831" spans="15:24" x14ac:dyDescent="0.55000000000000004">
      <c r="O6831" s="1703"/>
      <c r="V6831" s="1703"/>
      <c r="X6831" s="1703"/>
    </row>
    <row r="6832" spans="15:24" x14ac:dyDescent="0.55000000000000004">
      <c r="O6832" s="1703"/>
      <c r="V6832" s="1703"/>
      <c r="X6832" s="1703"/>
    </row>
    <row r="6833" spans="15:24" x14ac:dyDescent="0.55000000000000004">
      <c r="O6833" s="1703"/>
      <c r="V6833" s="1703"/>
      <c r="X6833" s="1703"/>
    </row>
    <row r="6834" spans="15:24" x14ac:dyDescent="0.55000000000000004">
      <c r="O6834" s="1703"/>
      <c r="V6834" s="1703"/>
      <c r="X6834" s="1703"/>
    </row>
    <row r="6835" spans="15:24" x14ac:dyDescent="0.55000000000000004">
      <c r="O6835" s="1703"/>
      <c r="V6835" s="1703"/>
      <c r="X6835" s="1703"/>
    </row>
    <row r="6836" spans="15:24" x14ac:dyDescent="0.55000000000000004">
      <c r="O6836" s="1703"/>
      <c r="V6836" s="1703"/>
      <c r="X6836" s="1703"/>
    </row>
    <row r="6837" spans="15:24" x14ac:dyDescent="0.55000000000000004">
      <c r="O6837" s="1703"/>
      <c r="V6837" s="1703"/>
      <c r="X6837" s="1703"/>
    </row>
    <row r="6838" spans="15:24" x14ac:dyDescent="0.55000000000000004">
      <c r="O6838" s="1703"/>
      <c r="V6838" s="1703"/>
      <c r="X6838" s="1703"/>
    </row>
    <row r="6839" spans="15:24" x14ac:dyDescent="0.55000000000000004">
      <c r="O6839" s="1703"/>
      <c r="V6839" s="1703"/>
      <c r="X6839" s="1703"/>
    </row>
    <row r="6840" spans="15:24" x14ac:dyDescent="0.55000000000000004">
      <c r="O6840" s="1703"/>
      <c r="V6840" s="1703"/>
      <c r="X6840" s="1703"/>
    </row>
    <row r="6841" spans="15:24" x14ac:dyDescent="0.55000000000000004">
      <c r="O6841" s="1703"/>
      <c r="V6841" s="1703"/>
      <c r="X6841" s="1703"/>
    </row>
    <row r="6842" spans="15:24" x14ac:dyDescent="0.55000000000000004">
      <c r="O6842" s="1703"/>
      <c r="V6842" s="1703"/>
      <c r="X6842" s="1703"/>
    </row>
    <row r="6843" spans="15:24" x14ac:dyDescent="0.55000000000000004">
      <c r="O6843" s="1703"/>
      <c r="V6843" s="1703"/>
      <c r="X6843" s="1703"/>
    </row>
    <row r="6844" spans="15:24" x14ac:dyDescent="0.55000000000000004">
      <c r="O6844" s="1703"/>
      <c r="V6844" s="1703"/>
      <c r="X6844" s="1703"/>
    </row>
    <row r="6845" spans="15:24" x14ac:dyDescent="0.55000000000000004">
      <c r="O6845" s="1703"/>
      <c r="V6845" s="1703"/>
      <c r="X6845" s="1703"/>
    </row>
    <row r="6846" spans="15:24" x14ac:dyDescent="0.55000000000000004">
      <c r="O6846" s="1703"/>
      <c r="V6846" s="1703"/>
      <c r="X6846" s="1703"/>
    </row>
    <row r="6847" spans="15:24" x14ac:dyDescent="0.55000000000000004">
      <c r="O6847" s="1703"/>
      <c r="V6847" s="1703"/>
      <c r="X6847" s="1703"/>
    </row>
    <row r="6848" spans="15:24" x14ac:dyDescent="0.55000000000000004">
      <c r="O6848" s="1703"/>
      <c r="V6848" s="1703"/>
      <c r="X6848" s="1703"/>
    </row>
    <row r="6849" spans="15:24" x14ac:dyDescent="0.55000000000000004">
      <c r="O6849" s="1703"/>
      <c r="V6849" s="1703"/>
      <c r="X6849" s="1703"/>
    </row>
    <row r="6850" spans="15:24" x14ac:dyDescent="0.55000000000000004">
      <c r="O6850" s="1703"/>
      <c r="V6850" s="1703"/>
      <c r="X6850" s="1703"/>
    </row>
    <row r="6851" spans="15:24" x14ac:dyDescent="0.55000000000000004">
      <c r="O6851" s="1703"/>
      <c r="V6851" s="1703"/>
      <c r="X6851" s="1703"/>
    </row>
    <row r="6852" spans="15:24" x14ac:dyDescent="0.55000000000000004">
      <c r="O6852" s="1703"/>
      <c r="V6852" s="1703"/>
      <c r="X6852" s="1703"/>
    </row>
    <row r="6853" spans="15:24" x14ac:dyDescent="0.55000000000000004">
      <c r="O6853" s="1703"/>
      <c r="V6853" s="1703"/>
      <c r="X6853" s="1703"/>
    </row>
    <row r="6854" spans="15:24" x14ac:dyDescent="0.55000000000000004">
      <c r="O6854" s="1703"/>
      <c r="V6854" s="1703"/>
      <c r="X6854" s="1703"/>
    </row>
    <row r="6855" spans="15:24" x14ac:dyDescent="0.55000000000000004">
      <c r="O6855" s="1703"/>
      <c r="V6855" s="1703"/>
      <c r="X6855" s="1703"/>
    </row>
    <row r="6856" spans="15:24" x14ac:dyDescent="0.55000000000000004">
      <c r="O6856" s="1703"/>
      <c r="V6856" s="1703"/>
      <c r="X6856" s="1703"/>
    </row>
    <row r="6857" spans="15:24" x14ac:dyDescent="0.55000000000000004">
      <c r="O6857" s="1703"/>
      <c r="V6857" s="1703"/>
      <c r="X6857" s="1703"/>
    </row>
    <row r="6858" spans="15:24" x14ac:dyDescent="0.55000000000000004">
      <c r="O6858" s="1703"/>
      <c r="V6858" s="1703"/>
      <c r="X6858" s="1703"/>
    </row>
    <row r="6859" spans="15:24" x14ac:dyDescent="0.55000000000000004">
      <c r="O6859" s="1703"/>
      <c r="V6859" s="1703"/>
      <c r="X6859" s="1703"/>
    </row>
    <row r="6860" spans="15:24" x14ac:dyDescent="0.55000000000000004">
      <c r="O6860" s="1703"/>
      <c r="V6860" s="1703"/>
      <c r="X6860" s="1703"/>
    </row>
    <row r="6861" spans="15:24" x14ac:dyDescent="0.55000000000000004">
      <c r="O6861" s="1703"/>
      <c r="V6861" s="1703"/>
      <c r="X6861" s="1703"/>
    </row>
    <row r="6862" spans="15:24" x14ac:dyDescent="0.55000000000000004">
      <c r="O6862" s="1703"/>
      <c r="V6862" s="1703"/>
      <c r="X6862" s="1703"/>
    </row>
    <row r="6863" spans="15:24" x14ac:dyDescent="0.55000000000000004">
      <c r="O6863" s="1703"/>
      <c r="V6863" s="1703"/>
      <c r="X6863" s="1703"/>
    </row>
    <row r="6864" spans="15:24" x14ac:dyDescent="0.55000000000000004">
      <c r="O6864" s="1703"/>
      <c r="V6864" s="1703"/>
      <c r="X6864" s="1703"/>
    </row>
    <row r="6865" spans="15:24" x14ac:dyDescent="0.55000000000000004">
      <c r="O6865" s="1703"/>
      <c r="V6865" s="1703"/>
      <c r="X6865" s="1703"/>
    </row>
    <row r="6866" spans="15:24" x14ac:dyDescent="0.55000000000000004">
      <c r="O6866" s="1703"/>
      <c r="V6866" s="1703"/>
      <c r="X6866" s="1703"/>
    </row>
    <row r="6867" spans="15:24" x14ac:dyDescent="0.55000000000000004">
      <c r="O6867" s="1703"/>
      <c r="V6867" s="1703"/>
      <c r="X6867" s="1703"/>
    </row>
    <row r="6868" spans="15:24" x14ac:dyDescent="0.55000000000000004">
      <c r="O6868" s="1703"/>
      <c r="V6868" s="1703"/>
      <c r="X6868" s="1703"/>
    </row>
    <row r="6869" spans="15:24" x14ac:dyDescent="0.55000000000000004">
      <c r="O6869" s="1703"/>
      <c r="V6869" s="1703"/>
      <c r="X6869" s="1703"/>
    </row>
    <row r="6870" spans="15:24" x14ac:dyDescent="0.55000000000000004">
      <c r="O6870" s="1703"/>
      <c r="V6870" s="1703"/>
      <c r="X6870" s="1703"/>
    </row>
    <row r="6871" spans="15:24" x14ac:dyDescent="0.55000000000000004">
      <c r="O6871" s="1703"/>
      <c r="V6871" s="1703"/>
      <c r="X6871" s="1703"/>
    </row>
    <row r="6872" spans="15:24" x14ac:dyDescent="0.55000000000000004">
      <c r="O6872" s="1703"/>
      <c r="V6872" s="1703"/>
      <c r="X6872" s="1703"/>
    </row>
    <row r="6873" spans="15:24" x14ac:dyDescent="0.55000000000000004">
      <c r="O6873" s="1703"/>
      <c r="V6873" s="1703"/>
      <c r="X6873" s="1703"/>
    </row>
    <row r="6874" spans="15:24" x14ac:dyDescent="0.55000000000000004">
      <c r="O6874" s="1703"/>
      <c r="V6874" s="1703"/>
      <c r="X6874" s="1703"/>
    </row>
    <row r="6875" spans="15:24" x14ac:dyDescent="0.55000000000000004">
      <c r="O6875" s="1703"/>
      <c r="V6875" s="1703"/>
      <c r="X6875" s="1703"/>
    </row>
    <row r="6876" spans="15:24" x14ac:dyDescent="0.55000000000000004">
      <c r="O6876" s="1703"/>
      <c r="V6876" s="1703"/>
      <c r="X6876" s="1703"/>
    </row>
    <row r="6877" spans="15:24" x14ac:dyDescent="0.55000000000000004">
      <c r="O6877" s="1703"/>
      <c r="V6877" s="1703"/>
      <c r="X6877" s="1703"/>
    </row>
    <row r="6878" spans="15:24" x14ac:dyDescent="0.55000000000000004">
      <c r="O6878" s="1703"/>
      <c r="V6878" s="1703"/>
      <c r="X6878" s="1703"/>
    </row>
    <row r="6879" spans="15:24" x14ac:dyDescent="0.55000000000000004">
      <c r="O6879" s="1703"/>
      <c r="V6879" s="1703"/>
      <c r="X6879" s="1703"/>
    </row>
    <row r="6880" spans="15:24" x14ac:dyDescent="0.55000000000000004">
      <c r="O6880" s="1703"/>
      <c r="V6880" s="1703"/>
      <c r="X6880" s="1703"/>
    </row>
    <row r="6881" spans="15:24" x14ac:dyDescent="0.55000000000000004">
      <c r="O6881" s="1703"/>
      <c r="V6881" s="1703"/>
      <c r="X6881" s="1703"/>
    </row>
    <row r="6882" spans="15:24" x14ac:dyDescent="0.55000000000000004">
      <c r="O6882" s="1703"/>
      <c r="V6882" s="1703"/>
      <c r="X6882" s="1703"/>
    </row>
    <row r="6883" spans="15:24" x14ac:dyDescent="0.55000000000000004">
      <c r="O6883" s="1703"/>
      <c r="V6883" s="1703"/>
      <c r="X6883" s="1703"/>
    </row>
    <row r="6884" spans="15:24" x14ac:dyDescent="0.55000000000000004">
      <c r="O6884" s="1703"/>
      <c r="V6884" s="1703"/>
      <c r="X6884" s="1703"/>
    </row>
    <row r="6885" spans="15:24" x14ac:dyDescent="0.55000000000000004">
      <c r="O6885" s="1703"/>
      <c r="V6885" s="1703"/>
      <c r="X6885" s="1703"/>
    </row>
    <row r="6886" spans="15:24" x14ac:dyDescent="0.55000000000000004">
      <c r="O6886" s="1703"/>
      <c r="V6886" s="1703"/>
      <c r="X6886" s="1703"/>
    </row>
    <row r="6887" spans="15:24" x14ac:dyDescent="0.55000000000000004">
      <c r="O6887" s="1703"/>
      <c r="V6887" s="1703"/>
      <c r="X6887" s="1703"/>
    </row>
    <row r="6888" spans="15:24" x14ac:dyDescent="0.55000000000000004">
      <c r="O6888" s="1703"/>
      <c r="V6888" s="1703"/>
      <c r="X6888" s="1703"/>
    </row>
    <row r="6889" spans="15:24" x14ac:dyDescent="0.55000000000000004">
      <c r="O6889" s="1703"/>
      <c r="V6889" s="1703"/>
      <c r="X6889" s="1703"/>
    </row>
    <row r="6890" spans="15:24" x14ac:dyDescent="0.55000000000000004">
      <c r="O6890" s="1703"/>
      <c r="V6890" s="1703"/>
      <c r="X6890" s="1703"/>
    </row>
    <row r="6891" spans="15:24" x14ac:dyDescent="0.55000000000000004">
      <c r="O6891" s="1703"/>
      <c r="V6891" s="1703"/>
      <c r="X6891" s="1703"/>
    </row>
    <row r="6892" spans="15:24" x14ac:dyDescent="0.55000000000000004">
      <c r="O6892" s="1703"/>
      <c r="V6892" s="1703"/>
      <c r="X6892" s="1703"/>
    </row>
    <row r="6893" spans="15:24" x14ac:dyDescent="0.55000000000000004">
      <c r="O6893" s="1703"/>
      <c r="V6893" s="1703"/>
      <c r="X6893" s="1703"/>
    </row>
    <row r="6894" spans="15:24" x14ac:dyDescent="0.55000000000000004">
      <c r="O6894" s="1703"/>
      <c r="V6894" s="1703"/>
      <c r="X6894" s="1703"/>
    </row>
    <row r="6895" spans="15:24" x14ac:dyDescent="0.55000000000000004">
      <c r="O6895" s="1703"/>
      <c r="V6895" s="1703"/>
      <c r="X6895" s="1703"/>
    </row>
    <row r="6896" spans="15:24" x14ac:dyDescent="0.55000000000000004">
      <c r="O6896" s="1703"/>
      <c r="V6896" s="1703"/>
      <c r="X6896" s="1703"/>
    </row>
    <row r="6897" spans="15:24" x14ac:dyDescent="0.55000000000000004">
      <c r="O6897" s="1703"/>
      <c r="V6897" s="1703"/>
      <c r="X6897" s="1703"/>
    </row>
    <row r="6898" spans="15:24" x14ac:dyDescent="0.55000000000000004">
      <c r="O6898" s="1703"/>
      <c r="V6898" s="1703"/>
      <c r="X6898" s="1703"/>
    </row>
    <row r="6899" spans="15:24" x14ac:dyDescent="0.55000000000000004">
      <c r="O6899" s="1703"/>
      <c r="V6899" s="1703"/>
      <c r="X6899" s="1703"/>
    </row>
    <row r="6900" spans="15:24" x14ac:dyDescent="0.55000000000000004">
      <c r="O6900" s="1703"/>
      <c r="V6900" s="1703"/>
      <c r="X6900" s="1703"/>
    </row>
    <row r="6901" spans="15:24" x14ac:dyDescent="0.55000000000000004">
      <c r="O6901" s="1703"/>
      <c r="V6901" s="1703"/>
      <c r="X6901" s="1703"/>
    </row>
    <row r="6902" spans="15:24" x14ac:dyDescent="0.55000000000000004">
      <c r="O6902" s="1703"/>
      <c r="V6902" s="1703"/>
      <c r="X6902" s="1703"/>
    </row>
    <row r="6903" spans="15:24" x14ac:dyDescent="0.55000000000000004">
      <c r="O6903" s="1703"/>
      <c r="V6903" s="1703"/>
      <c r="X6903" s="1703"/>
    </row>
    <row r="6904" spans="15:24" x14ac:dyDescent="0.55000000000000004">
      <c r="O6904" s="1703"/>
      <c r="V6904" s="1703"/>
      <c r="X6904" s="1703"/>
    </row>
    <row r="6905" spans="15:24" x14ac:dyDescent="0.55000000000000004">
      <c r="O6905" s="1703"/>
      <c r="V6905" s="1703"/>
      <c r="X6905" s="1703"/>
    </row>
    <row r="6906" spans="15:24" x14ac:dyDescent="0.55000000000000004">
      <c r="O6906" s="1703"/>
      <c r="V6906" s="1703"/>
      <c r="X6906" s="1703"/>
    </row>
    <row r="6907" spans="15:24" x14ac:dyDescent="0.55000000000000004">
      <c r="O6907" s="1703"/>
      <c r="V6907" s="1703"/>
      <c r="X6907" s="1703"/>
    </row>
    <row r="6908" spans="15:24" x14ac:dyDescent="0.55000000000000004">
      <c r="O6908" s="1703"/>
      <c r="V6908" s="1703"/>
      <c r="X6908" s="1703"/>
    </row>
    <row r="6909" spans="15:24" x14ac:dyDescent="0.55000000000000004">
      <c r="O6909" s="1703"/>
      <c r="V6909" s="1703"/>
      <c r="X6909" s="1703"/>
    </row>
    <row r="6910" spans="15:24" x14ac:dyDescent="0.55000000000000004">
      <c r="O6910" s="1703"/>
      <c r="V6910" s="1703"/>
      <c r="X6910" s="1703"/>
    </row>
    <row r="6911" spans="15:24" x14ac:dyDescent="0.55000000000000004">
      <c r="O6911" s="1703"/>
      <c r="V6911" s="1703"/>
      <c r="X6911" s="1703"/>
    </row>
    <row r="6912" spans="15:24" x14ac:dyDescent="0.55000000000000004">
      <c r="O6912" s="1703"/>
      <c r="V6912" s="1703"/>
      <c r="X6912" s="1703"/>
    </row>
    <row r="6913" spans="15:24" x14ac:dyDescent="0.55000000000000004">
      <c r="O6913" s="1703"/>
      <c r="V6913" s="1703"/>
      <c r="X6913" s="1703"/>
    </row>
    <row r="6914" spans="15:24" x14ac:dyDescent="0.55000000000000004">
      <c r="O6914" s="1703"/>
      <c r="V6914" s="1703"/>
      <c r="X6914" s="1703"/>
    </row>
    <row r="6915" spans="15:24" x14ac:dyDescent="0.55000000000000004">
      <c r="O6915" s="1703"/>
      <c r="V6915" s="1703"/>
      <c r="X6915" s="1703"/>
    </row>
    <row r="6916" spans="15:24" x14ac:dyDescent="0.55000000000000004">
      <c r="O6916" s="1703"/>
      <c r="V6916" s="1703"/>
      <c r="X6916" s="1703"/>
    </row>
    <row r="6917" spans="15:24" x14ac:dyDescent="0.55000000000000004">
      <c r="O6917" s="1703"/>
      <c r="V6917" s="1703"/>
      <c r="X6917" s="1703"/>
    </row>
    <row r="6918" spans="15:24" x14ac:dyDescent="0.55000000000000004">
      <c r="O6918" s="1703"/>
      <c r="V6918" s="1703"/>
      <c r="X6918" s="1703"/>
    </row>
    <row r="6919" spans="15:24" x14ac:dyDescent="0.55000000000000004">
      <c r="O6919" s="1703"/>
      <c r="V6919" s="1703"/>
      <c r="X6919" s="1703"/>
    </row>
    <row r="6920" spans="15:24" x14ac:dyDescent="0.55000000000000004">
      <c r="O6920" s="1703"/>
      <c r="V6920" s="1703"/>
      <c r="X6920" s="1703"/>
    </row>
    <row r="6921" spans="15:24" x14ac:dyDescent="0.55000000000000004">
      <c r="O6921" s="1703"/>
      <c r="V6921" s="1703"/>
      <c r="X6921" s="1703"/>
    </row>
    <row r="6922" spans="15:24" x14ac:dyDescent="0.55000000000000004">
      <c r="O6922" s="1703"/>
      <c r="V6922" s="1703"/>
      <c r="X6922" s="1703"/>
    </row>
    <row r="6923" spans="15:24" x14ac:dyDescent="0.55000000000000004">
      <c r="O6923" s="1703"/>
      <c r="V6923" s="1703"/>
      <c r="X6923" s="1703"/>
    </row>
    <row r="6924" spans="15:24" x14ac:dyDescent="0.55000000000000004">
      <c r="O6924" s="1703"/>
      <c r="V6924" s="1703"/>
      <c r="X6924" s="1703"/>
    </row>
    <row r="6925" spans="15:24" x14ac:dyDescent="0.55000000000000004">
      <c r="O6925" s="1703"/>
      <c r="V6925" s="1703"/>
      <c r="X6925" s="1703"/>
    </row>
    <row r="6926" spans="15:24" x14ac:dyDescent="0.55000000000000004">
      <c r="O6926" s="1703"/>
      <c r="V6926" s="1703"/>
      <c r="X6926" s="1703"/>
    </row>
    <row r="6927" spans="15:24" x14ac:dyDescent="0.55000000000000004">
      <c r="O6927" s="1703"/>
      <c r="V6927" s="1703"/>
      <c r="X6927" s="1703"/>
    </row>
    <row r="6928" spans="15:24" x14ac:dyDescent="0.55000000000000004">
      <c r="O6928" s="1703"/>
      <c r="V6928" s="1703"/>
      <c r="X6928" s="1703"/>
    </row>
    <row r="6929" spans="15:24" x14ac:dyDescent="0.55000000000000004">
      <c r="O6929" s="1703"/>
      <c r="V6929" s="1703"/>
      <c r="X6929" s="1703"/>
    </row>
    <row r="6930" spans="15:24" x14ac:dyDescent="0.55000000000000004">
      <c r="O6930" s="1703"/>
      <c r="V6930" s="1703"/>
      <c r="X6930" s="1703"/>
    </row>
    <row r="6931" spans="15:24" x14ac:dyDescent="0.55000000000000004">
      <c r="O6931" s="1703"/>
      <c r="V6931" s="1703"/>
      <c r="X6931" s="1703"/>
    </row>
    <row r="6932" spans="15:24" x14ac:dyDescent="0.55000000000000004">
      <c r="O6932" s="1703"/>
      <c r="V6932" s="1703"/>
      <c r="X6932" s="1703"/>
    </row>
    <row r="6933" spans="15:24" x14ac:dyDescent="0.55000000000000004">
      <c r="O6933" s="1703"/>
      <c r="V6933" s="1703"/>
      <c r="X6933" s="1703"/>
    </row>
    <row r="6934" spans="15:24" x14ac:dyDescent="0.55000000000000004">
      <c r="O6934" s="1703"/>
      <c r="V6934" s="1703"/>
      <c r="X6934" s="1703"/>
    </row>
    <row r="6935" spans="15:24" x14ac:dyDescent="0.55000000000000004">
      <c r="O6935" s="1703"/>
      <c r="V6935" s="1703"/>
      <c r="X6935" s="1703"/>
    </row>
    <row r="6936" spans="15:24" x14ac:dyDescent="0.55000000000000004">
      <c r="O6936" s="1703"/>
      <c r="V6936" s="1703"/>
      <c r="X6936" s="1703"/>
    </row>
    <row r="6937" spans="15:24" x14ac:dyDescent="0.55000000000000004">
      <c r="O6937" s="1703"/>
      <c r="V6937" s="1703"/>
      <c r="X6937" s="1703"/>
    </row>
    <row r="6938" spans="15:24" x14ac:dyDescent="0.55000000000000004">
      <c r="O6938" s="1703"/>
      <c r="V6938" s="1703"/>
      <c r="X6938" s="1703"/>
    </row>
    <row r="6939" spans="15:24" x14ac:dyDescent="0.55000000000000004">
      <c r="O6939" s="1703"/>
      <c r="V6939" s="1703"/>
      <c r="X6939" s="1703"/>
    </row>
    <row r="6940" spans="15:24" x14ac:dyDescent="0.55000000000000004">
      <c r="O6940" s="1703"/>
      <c r="V6940" s="1703"/>
      <c r="X6940" s="1703"/>
    </row>
    <row r="6941" spans="15:24" x14ac:dyDescent="0.55000000000000004">
      <c r="O6941" s="1703"/>
      <c r="V6941" s="1703"/>
      <c r="X6941" s="1703"/>
    </row>
    <row r="6942" spans="15:24" x14ac:dyDescent="0.55000000000000004">
      <c r="O6942" s="1703"/>
      <c r="V6942" s="1703"/>
      <c r="X6942" s="1703"/>
    </row>
    <row r="6943" spans="15:24" x14ac:dyDescent="0.55000000000000004">
      <c r="O6943" s="1703"/>
      <c r="V6943" s="1703"/>
      <c r="X6943" s="1703"/>
    </row>
    <row r="6944" spans="15:24" x14ac:dyDescent="0.55000000000000004">
      <c r="O6944" s="1703"/>
      <c r="V6944" s="1703"/>
      <c r="X6944" s="1703"/>
    </row>
    <row r="6945" spans="15:24" x14ac:dyDescent="0.55000000000000004">
      <c r="O6945" s="1703"/>
      <c r="V6945" s="1703"/>
      <c r="X6945" s="1703"/>
    </row>
    <row r="6946" spans="15:24" x14ac:dyDescent="0.55000000000000004">
      <c r="O6946" s="1703"/>
      <c r="V6946" s="1703"/>
      <c r="X6946" s="1703"/>
    </row>
    <row r="6947" spans="15:24" x14ac:dyDescent="0.55000000000000004">
      <c r="O6947" s="1703"/>
      <c r="V6947" s="1703"/>
      <c r="X6947" s="1703"/>
    </row>
    <row r="6948" spans="15:24" x14ac:dyDescent="0.55000000000000004">
      <c r="O6948" s="1703"/>
      <c r="V6948" s="1703"/>
      <c r="X6948" s="1703"/>
    </row>
    <row r="6949" spans="15:24" x14ac:dyDescent="0.55000000000000004">
      <c r="O6949" s="1703"/>
      <c r="V6949" s="1703"/>
      <c r="X6949" s="1703"/>
    </row>
    <row r="6950" spans="15:24" x14ac:dyDescent="0.55000000000000004">
      <c r="O6950" s="1703"/>
      <c r="V6950" s="1703"/>
      <c r="X6950" s="1703"/>
    </row>
    <row r="6951" spans="15:24" x14ac:dyDescent="0.55000000000000004">
      <c r="O6951" s="1703"/>
      <c r="V6951" s="1703"/>
      <c r="X6951" s="1703"/>
    </row>
    <row r="6952" spans="15:24" x14ac:dyDescent="0.55000000000000004">
      <c r="O6952" s="1703"/>
      <c r="V6952" s="1703"/>
      <c r="X6952" s="1703"/>
    </row>
    <row r="6953" spans="15:24" x14ac:dyDescent="0.55000000000000004">
      <c r="O6953" s="1703"/>
      <c r="V6953" s="1703"/>
      <c r="X6953" s="1703"/>
    </row>
    <row r="6954" spans="15:24" x14ac:dyDescent="0.55000000000000004">
      <c r="O6954" s="1703"/>
      <c r="V6954" s="1703"/>
      <c r="X6954" s="1703"/>
    </row>
    <row r="6955" spans="15:24" x14ac:dyDescent="0.55000000000000004">
      <c r="O6955" s="1703"/>
      <c r="V6955" s="1703"/>
      <c r="X6955" s="1703"/>
    </row>
    <row r="6956" spans="15:24" x14ac:dyDescent="0.55000000000000004">
      <c r="O6956" s="1703"/>
      <c r="V6956" s="1703"/>
      <c r="X6956" s="1703"/>
    </row>
    <row r="6957" spans="15:24" x14ac:dyDescent="0.55000000000000004">
      <c r="O6957" s="1703"/>
      <c r="V6957" s="1703"/>
      <c r="X6957" s="1703"/>
    </row>
    <row r="6958" spans="15:24" x14ac:dyDescent="0.55000000000000004">
      <c r="O6958" s="1703"/>
      <c r="V6958" s="1703"/>
      <c r="X6958" s="1703"/>
    </row>
    <row r="6959" spans="15:24" x14ac:dyDescent="0.55000000000000004">
      <c r="O6959" s="1703"/>
      <c r="V6959" s="1703"/>
      <c r="X6959" s="1703"/>
    </row>
    <row r="6960" spans="15:24" x14ac:dyDescent="0.55000000000000004">
      <c r="O6960" s="1703"/>
      <c r="V6960" s="1703"/>
      <c r="X6960" s="1703"/>
    </row>
    <row r="6961" spans="15:24" x14ac:dyDescent="0.55000000000000004">
      <c r="O6961" s="1703"/>
      <c r="V6961" s="1703"/>
      <c r="X6961" s="1703"/>
    </row>
    <row r="6962" spans="15:24" x14ac:dyDescent="0.55000000000000004">
      <c r="O6962" s="1703"/>
      <c r="V6962" s="1703"/>
      <c r="X6962" s="1703"/>
    </row>
    <row r="6963" spans="15:24" x14ac:dyDescent="0.55000000000000004">
      <c r="O6963" s="1703"/>
      <c r="V6963" s="1703"/>
      <c r="X6963" s="1703"/>
    </row>
    <row r="6964" spans="15:24" x14ac:dyDescent="0.55000000000000004">
      <c r="O6964" s="1703"/>
      <c r="V6964" s="1703"/>
      <c r="X6964" s="1703"/>
    </row>
    <row r="6965" spans="15:24" x14ac:dyDescent="0.55000000000000004">
      <c r="O6965" s="1703"/>
      <c r="V6965" s="1703"/>
      <c r="X6965" s="1703"/>
    </row>
    <row r="6966" spans="15:24" x14ac:dyDescent="0.55000000000000004">
      <c r="O6966" s="1703"/>
      <c r="V6966" s="1703"/>
      <c r="X6966" s="1703"/>
    </row>
    <row r="6967" spans="15:24" x14ac:dyDescent="0.55000000000000004">
      <c r="O6967" s="1703"/>
      <c r="V6967" s="1703"/>
      <c r="X6967" s="1703"/>
    </row>
    <row r="6968" spans="15:24" x14ac:dyDescent="0.55000000000000004">
      <c r="O6968" s="1703"/>
      <c r="V6968" s="1703"/>
      <c r="X6968" s="1703"/>
    </row>
    <row r="6969" spans="15:24" x14ac:dyDescent="0.55000000000000004">
      <c r="O6969" s="1703"/>
      <c r="V6969" s="1703"/>
      <c r="X6969" s="1703"/>
    </row>
    <row r="6970" spans="15:24" x14ac:dyDescent="0.55000000000000004">
      <c r="O6970" s="1703"/>
      <c r="V6970" s="1703"/>
      <c r="X6970" s="1703"/>
    </row>
    <row r="6971" spans="15:24" x14ac:dyDescent="0.55000000000000004">
      <c r="O6971" s="1703"/>
      <c r="V6971" s="1703"/>
      <c r="X6971" s="1703"/>
    </row>
    <row r="6972" spans="15:24" x14ac:dyDescent="0.55000000000000004">
      <c r="O6972" s="1703"/>
      <c r="V6972" s="1703"/>
      <c r="X6972" s="1703"/>
    </row>
    <row r="6973" spans="15:24" x14ac:dyDescent="0.55000000000000004">
      <c r="O6973" s="1703"/>
      <c r="V6973" s="1703"/>
      <c r="X6973" s="1703"/>
    </row>
    <row r="6974" spans="15:24" x14ac:dyDescent="0.55000000000000004">
      <c r="O6974" s="1703"/>
      <c r="V6974" s="1703"/>
      <c r="X6974" s="1703"/>
    </row>
    <row r="6975" spans="15:24" x14ac:dyDescent="0.55000000000000004">
      <c r="O6975" s="1703"/>
      <c r="V6975" s="1703"/>
      <c r="X6975" s="1703"/>
    </row>
    <row r="6976" spans="15:24" x14ac:dyDescent="0.55000000000000004">
      <c r="O6976" s="1703"/>
      <c r="V6976" s="1703"/>
      <c r="X6976" s="1703"/>
    </row>
    <row r="6977" spans="15:24" x14ac:dyDescent="0.55000000000000004">
      <c r="O6977" s="1703"/>
      <c r="V6977" s="1703"/>
      <c r="X6977" s="1703"/>
    </row>
    <row r="6978" spans="15:24" x14ac:dyDescent="0.55000000000000004">
      <c r="O6978" s="1703"/>
      <c r="V6978" s="1703"/>
      <c r="X6978" s="1703"/>
    </row>
    <row r="6979" spans="15:24" x14ac:dyDescent="0.55000000000000004">
      <c r="O6979" s="1703"/>
      <c r="V6979" s="1703"/>
      <c r="X6979" s="1703"/>
    </row>
    <row r="6980" spans="15:24" x14ac:dyDescent="0.55000000000000004">
      <c r="O6980" s="1703"/>
      <c r="V6980" s="1703"/>
      <c r="X6980" s="1703"/>
    </row>
    <row r="6981" spans="15:24" x14ac:dyDescent="0.55000000000000004">
      <c r="O6981" s="1703"/>
      <c r="V6981" s="1703"/>
      <c r="X6981" s="1703"/>
    </row>
    <row r="6982" spans="15:24" x14ac:dyDescent="0.55000000000000004">
      <c r="O6982" s="1703"/>
      <c r="V6982" s="1703"/>
      <c r="X6982" s="1703"/>
    </row>
    <row r="6983" spans="15:24" x14ac:dyDescent="0.55000000000000004">
      <c r="O6983" s="1703"/>
      <c r="V6983" s="1703"/>
      <c r="X6983" s="1703"/>
    </row>
    <row r="6984" spans="15:24" x14ac:dyDescent="0.55000000000000004">
      <c r="O6984" s="1703"/>
      <c r="V6984" s="1703"/>
      <c r="X6984" s="1703"/>
    </row>
    <row r="6985" spans="15:24" x14ac:dyDescent="0.55000000000000004">
      <c r="O6985" s="1703"/>
      <c r="V6985" s="1703"/>
      <c r="X6985" s="1703"/>
    </row>
    <row r="6986" spans="15:24" x14ac:dyDescent="0.55000000000000004">
      <c r="O6986" s="1703"/>
      <c r="V6986" s="1703"/>
      <c r="X6986" s="1703"/>
    </row>
    <row r="6987" spans="15:24" x14ac:dyDescent="0.55000000000000004">
      <c r="O6987" s="1703"/>
      <c r="V6987" s="1703"/>
      <c r="X6987" s="1703"/>
    </row>
    <row r="6988" spans="15:24" x14ac:dyDescent="0.55000000000000004">
      <c r="O6988" s="1703"/>
      <c r="V6988" s="1703"/>
      <c r="X6988" s="1703"/>
    </row>
    <row r="6989" spans="15:24" x14ac:dyDescent="0.55000000000000004">
      <c r="O6989" s="1703"/>
      <c r="V6989" s="1703"/>
      <c r="X6989" s="1703"/>
    </row>
    <row r="6990" spans="15:24" x14ac:dyDescent="0.55000000000000004">
      <c r="O6990" s="1703"/>
      <c r="V6990" s="1703"/>
      <c r="X6990" s="1703"/>
    </row>
    <row r="6991" spans="15:24" x14ac:dyDescent="0.55000000000000004">
      <c r="O6991" s="1703"/>
      <c r="V6991" s="1703"/>
      <c r="X6991" s="1703"/>
    </row>
    <row r="6992" spans="15:24" x14ac:dyDescent="0.55000000000000004">
      <c r="O6992" s="1703"/>
      <c r="V6992" s="1703"/>
      <c r="X6992" s="1703"/>
    </row>
    <row r="6993" spans="15:24" x14ac:dyDescent="0.55000000000000004">
      <c r="O6993" s="1703"/>
      <c r="V6993" s="1703"/>
      <c r="X6993" s="1703"/>
    </row>
    <row r="6994" spans="15:24" x14ac:dyDescent="0.55000000000000004">
      <c r="O6994" s="1703"/>
      <c r="V6994" s="1703"/>
      <c r="X6994" s="1703"/>
    </row>
    <row r="6995" spans="15:24" x14ac:dyDescent="0.55000000000000004">
      <c r="O6995" s="1703"/>
      <c r="V6995" s="1703"/>
      <c r="X6995" s="1703"/>
    </row>
    <row r="6996" spans="15:24" x14ac:dyDescent="0.55000000000000004">
      <c r="O6996" s="1703"/>
      <c r="V6996" s="1703"/>
      <c r="X6996" s="1703"/>
    </row>
    <row r="6997" spans="15:24" x14ac:dyDescent="0.55000000000000004">
      <c r="O6997" s="1703"/>
      <c r="V6997" s="1703"/>
      <c r="X6997" s="1703"/>
    </row>
    <row r="6998" spans="15:24" x14ac:dyDescent="0.55000000000000004">
      <c r="O6998" s="1703"/>
      <c r="V6998" s="1703"/>
      <c r="X6998" s="1703"/>
    </row>
    <row r="6999" spans="15:24" x14ac:dyDescent="0.55000000000000004">
      <c r="O6999" s="1703"/>
      <c r="V6999" s="1703"/>
      <c r="X6999" s="1703"/>
    </row>
    <row r="7000" spans="15:24" x14ac:dyDescent="0.55000000000000004">
      <c r="O7000" s="1703"/>
      <c r="V7000" s="1703"/>
      <c r="X7000" s="1703"/>
    </row>
    <row r="7001" spans="15:24" x14ac:dyDescent="0.55000000000000004">
      <c r="O7001" s="1703"/>
      <c r="V7001" s="1703"/>
      <c r="X7001" s="1703"/>
    </row>
    <row r="7002" spans="15:24" x14ac:dyDescent="0.55000000000000004">
      <c r="O7002" s="1703"/>
      <c r="V7002" s="1703"/>
      <c r="X7002" s="1703"/>
    </row>
    <row r="7003" spans="15:24" x14ac:dyDescent="0.55000000000000004">
      <c r="O7003" s="1703"/>
      <c r="V7003" s="1703"/>
      <c r="X7003" s="1703"/>
    </row>
    <row r="7004" spans="15:24" x14ac:dyDescent="0.55000000000000004">
      <c r="O7004" s="1703"/>
      <c r="V7004" s="1703"/>
      <c r="X7004" s="1703"/>
    </row>
    <row r="7005" spans="15:24" x14ac:dyDescent="0.55000000000000004">
      <c r="O7005" s="1703"/>
      <c r="V7005" s="1703"/>
      <c r="X7005" s="1703"/>
    </row>
    <row r="7006" spans="15:24" x14ac:dyDescent="0.55000000000000004">
      <c r="O7006" s="1703"/>
      <c r="V7006" s="1703"/>
      <c r="X7006" s="1703"/>
    </row>
    <row r="7007" spans="15:24" x14ac:dyDescent="0.55000000000000004">
      <c r="O7007" s="1703"/>
      <c r="V7007" s="1703"/>
      <c r="X7007" s="1703"/>
    </row>
    <row r="7008" spans="15:24" x14ac:dyDescent="0.55000000000000004">
      <c r="O7008" s="1703"/>
      <c r="V7008" s="1703"/>
      <c r="X7008" s="1703"/>
    </row>
    <row r="7009" spans="15:24" x14ac:dyDescent="0.55000000000000004">
      <c r="O7009" s="1703"/>
      <c r="V7009" s="1703"/>
      <c r="X7009" s="1703"/>
    </row>
    <row r="7010" spans="15:24" x14ac:dyDescent="0.55000000000000004">
      <c r="O7010" s="1703"/>
      <c r="V7010" s="1703"/>
      <c r="X7010" s="1703"/>
    </row>
    <row r="7011" spans="15:24" x14ac:dyDescent="0.55000000000000004">
      <c r="O7011" s="1703"/>
      <c r="V7011" s="1703"/>
      <c r="X7011" s="1703"/>
    </row>
    <row r="7012" spans="15:24" x14ac:dyDescent="0.55000000000000004">
      <c r="O7012" s="1703"/>
      <c r="V7012" s="1703"/>
      <c r="X7012" s="1703"/>
    </row>
    <row r="7013" spans="15:24" x14ac:dyDescent="0.55000000000000004">
      <c r="O7013" s="1703"/>
      <c r="V7013" s="1703"/>
      <c r="X7013" s="1703"/>
    </row>
    <row r="7014" spans="15:24" x14ac:dyDescent="0.55000000000000004">
      <c r="O7014" s="1703"/>
      <c r="V7014" s="1703"/>
      <c r="X7014" s="1703"/>
    </row>
    <row r="7015" spans="15:24" x14ac:dyDescent="0.55000000000000004">
      <c r="O7015" s="1703"/>
      <c r="V7015" s="1703"/>
      <c r="X7015" s="1703"/>
    </row>
    <row r="7016" spans="15:24" x14ac:dyDescent="0.55000000000000004">
      <c r="O7016" s="1703"/>
      <c r="V7016" s="1703"/>
      <c r="X7016" s="1703"/>
    </row>
    <row r="7017" spans="15:24" x14ac:dyDescent="0.55000000000000004">
      <c r="O7017" s="1703"/>
      <c r="V7017" s="1703"/>
      <c r="X7017" s="1703"/>
    </row>
    <row r="7018" spans="15:24" x14ac:dyDescent="0.55000000000000004">
      <c r="O7018" s="1703"/>
      <c r="V7018" s="1703"/>
      <c r="X7018" s="1703"/>
    </row>
    <row r="7019" spans="15:24" x14ac:dyDescent="0.55000000000000004">
      <c r="O7019" s="1703"/>
      <c r="V7019" s="1703"/>
      <c r="X7019" s="1703"/>
    </row>
    <row r="7020" spans="15:24" x14ac:dyDescent="0.55000000000000004">
      <c r="O7020" s="1703"/>
      <c r="V7020" s="1703"/>
      <c r="X7020" s="1703"/>
    </row>
    <row r="7021" spans="15:24" x14ac:dyDescent="0.55000000000000004">
      <c r="O7021" s="1703"/>
      <c r="V7021" s="1703"/>
      <c r="X7021" s="1703"/>
    </row>
    <row r="7022" spans="15:24" x14ac:dyDescent="0.55000000000000004">
      <c r="O7022" s="1703"/>
      <c r="V7022" s="1703"/>
      <c r="X7022" s="1703"/>
    </row>
    <row r="7023" spans="15:24" x14ac:dyDescent="0.55000000000000004">
      <c r="O7023" s="1703"/>
      <c r="V7023" s="1703"/>
      <c r="X7023" s="1703"/>
    </row>
    <row r="7024" spans="15:24" x14ac:dyDescent="0.55000000000000004">
      <c r="O7024" s="1703"/>
      <c r="V7024" s="1703"/>
      <c r="X7024" s="1703"/>
    </row>
    <row r="7025" spans="15:24" x14ac:dyDescent="0.55000000000000004">
      <c r="O7025" s="1703"/>
      <c r="V7025" s="1703"/>
      <c r="X7025" s="1703"/>
    </row>
    <row r="7026" spans="15:24" x14ac:dyDescent="0.55000000000000004">
      <c r="O7026" s="1703"/>
      <c r="V7026" s="1703"/>
      <c r="X7026" s="1703"/>
    </row>
    <row r="7027" spans="15:24" x14ac:dyDescent="0.55000000000000004">
      <c r="O7027" s="1703"/>
      <c r="V7027" s="1703"/>
      <c r="X7027" s="1703"/>
    </row>
    <row r="7028" spans="15:24" x14ac:dyDescent="0.55000000000000004">
      <c r="O7028" s="1703"/>
      <c r="V7028" s="1703"/>
      <c r="X7028" s="1703"/>
    </row>
    <row r="7029" spans="15:24" x14ac:dyDescent="0.55000000000000004">
      <c r="O7029" s="1703"/>
      <c r="V7029" s="1703"/>
      <c r="X7029" s="1703"/>
    </row>
    <row r="7030" spans="15:24" x14ac:dyDescent="0.55000000000000004">
      <c r="O7030" s="1703"/>
      <c r="V7030" s="1703"/>
      <c r="X7030" s="1703"/>
    </row>
    <row r="7031" spans="15:24" x14ac:dyDescent="0.55000000000000004">
      <c r="O7031" s="1703"/>
      <c r="V7031" s="1703"/>
      <c r="X7031" s="1703"/>
    </row>
    <row r="7032" spans="15:24" x14ac:dyDescent="0.55000000000000004">
      <c r="O7032" s="1703"/>
      <c r="V7032" s="1703"/>
      <c r="X7032" s="1703"/>
    </row>
    <row r="7033" spans="15:24" x14ac:dyDescent="0.55000000000000004">
      <c r="O7033" s="1703"/>
      <c r="V7033" s="1703"/>
      <c r="X7033" s="1703"/>
    </row>
    <row r="7034" spans="15:24" x14ac:dyDescent="0.55000000000000004">
      <c r="O7034" s="1703"/>
      <c r="V7034" s="1703"/>
      <c r="X7034" s="1703"/>
    </row>
    <row r="7035" spans="15:24" x14ac:dyDescent="0.55000000000000004">
      <c r="O7035" s="1703"/>
      <c r="V7035" s="1703"/>
      <c r="X7035" s="1703"/>
    </row>
    <row r="7036" spans="15:24" x14ac:dyDescent="0.55000000000000004">
      <c r="O7036" s="1703"/>
      <c r="V7036" s="1703"/>
      <c r="X7036" s="1703"/>
    </row>
    <row r="7037" spans="15:24" x14ac:dyDescent="0.55000000000000004">
      <c r="O7037" s="1703"/>
      <c r="V7037" s="1703"/>
      <c r="X7037" s="1703"/>
    </row>
    <row r="7038" spans="15:24" x14ac:dyDescent="0.55000000000000004">
      <c r="O7038" s="1703"/>
      <c r="V7038" s="1703"/>
      <c r="X7038" s="1703"/>
    </row>
    <row r="7039" spans="15:24" x14ac:dyDescent="0.55000000000000004">
      <c r="O7039" s="1703"/>
      <c r="V7039" s="1703"/>
      <c r="X7039" s="1703"/>
    </row>
    <row r="7040" spans="15:24" x14ac:dyDescent="0.55000000000000004">
      <c r="O7040" s="1703"/>
      <c r="V7040" s="1703"/>
      <c r="X7040" s="1703"/>
    </row>
    <row r="7041" spans="15:24" x14ac:dyDescent="0.55000000000000004">
      <c r="O7041" s="1703"/>
      <c r="V7041" s="1703"/>
      <c r="X7041" s="1703"/>
    </row>
    <row r="7042" spans="15:24" x14ac:dyDescent="0.55000000000000004">
      <c r="O7042" s="1703"/>
      <c r="V7042" s="1703"/>
      <c r="X7042" s="1703"/>
    </row>
    <row r="7043" spans="15:24" x14ac:dyDescent="0.55000000000000004">
      <c r="O7043" s="1703"/>
      <c r="V7043" s="1703"/>
      <c r="X7043" s="1703"/>
    </row>
    <row r="7044" spans="15:24" x14ac:dyDescent="0.55000000000000004">
      <c r="O7044" s="1703"/>
      <c r="V7044" s="1703"/>
      <c r="X7044" s="1703"/>
    </row>
    <row r="7045" spans="15:24" x14ac:dyDescent="0.55000000000000004">
      <c r="O7045" s="1703"/>
      <c r="V7045" s="1703"/>
      <c r="X7045" s="1703"/>
    </row>
    <row r="7046" spans="15:24" x14ac:dyDescent="0.55000000000000004">
      <c r="O7046" s="1703"/>
      <c r="V7046" s="1703"/>
      <c r="X7046" s="1703"/>
    </row>
    <row r="7047" spans="15:24" x14ac:dyDescent="0.55000000000000004">
      <c r="O7047" s="1703"/>
      <c r="V7047" s="1703"/>
      <c r="X7047" s="1703"/>
    </row>
    <row r="7048" spans="15:24" x14ac:dyDescent="0.55000000000000004">
      <c r="O7048" s="1703"/>
      <c r="V7048" s="1703"/>
      <c r="X7048" s="1703"/>
    </row>
    <row r="7049" spans="15:24" x14ac:dyDescent="0.55000000000000004">
      <c r="O7049" s="1703"/>
      <c r="V7049" s="1703"/>
      <c r="X7049" s="1703"/>
    </row>
    <row r="7050" spans="15:24" x14ac:dyDescent="0.55000000000000004">
      <c r="O7050" s="1703"/>
      <c r="V7050" s="1703"/>
      <c r="X7050" s="1703"/>
    </row>
    <row r="7051" spans="15:24" x14ac:dyDescent="0.55000000000000004">
      <c r="O7051" s="1703"/>
      <c r="V7051" s="1703"/>
      <c r="X7051" s="1703"/>
    </row>
    <row r="7052" spans="15:24" x14ac:dyDescent="0.55000000000000004">
      <c r="O7052" s="1703"/>
      <c r="V7052" s="1703"/>
      <c r="X7052" s="1703"/>
    </row>
    <row r="7053" spans="15:24" x14ac:dyDescent="0.55000000000000004">
      <c r="O7053" s="1703"/>
      <c r="V7053" s="1703"/>
      <c r="X7053" s="1703"/>
    </row>
    <row r="7054" spans="15:24" x14ac:dyDescent="0.55000000000000004">
      <c r="O7054" s="1703"/>
      <c r="V7054" s="1703"/>
      <c r="X7054" s="1703"/>
    </row>
    <row r="7055" spans="15:24" x14ac:dyDescent="0.55000000000000004">
      <c r="O7055" s="1703"/>
      <c r="V7055" s="1703"/>
      <c r="X7055" s="1703"/>
    </row>
    <row r="7056" spans="15:24" x14ac:dyDescent="0.55000000000000004">
      <c r="O7056" s="1703"/>
      <c r="V7056" s="1703"/>
      <c r="X7056" s="1703"/>
    </row>
    <row r="7057" spans="15:24" x14ac:dyDescent="0.55000000000000004">
      <c r="O7057" s="1703"/>
      <c r="V7057" s="1703"/>
      <c r="X7057" s="1703"/>
    </row>
    <row r="7058" spans="15:24" x14ac:dyDescent="0.55000000000000004">
      <c r="O7058" s="1703"/>
      <c r="V7058" s="1703"/>
      <c r="X7058" s="1703"/>
    </row>
    <row r="7059" spans="15:24" x14ac:dyDescent="0.55000000000000004">
      <c r="O7059" s="1703"/>
      <c r="V7059" s="1703"/>
      <c r="X7059" s="1703"/>
    </row>
    <row r="7060" spans="15:24" x14ac:dyDescent="0.55000000000000004">
      <c r="O7060" s="1703"/>
      <c r="V7060" s="1703"/>
      <c r="X7060" s="1703"/>
    </row>
    <row r="7061" spans="15:24" x14ac:dyDescent="0.55000000000000004">
      <c r="O7061" s="1703"/>
      <c r="V7061" s="1703"/>
      <c r="X7061" s="1703"/>
    </row>
    <row r="7062" spans="15:24" x14ac:dyDescent="0.55000000000000004">
      <c r="O7062" s="1703"/>
      <c r="V7062" s="1703"/>
      <c r="X7062" s="1703"/>
    </row>
    <row r="7063" spans="15:24" x14ac:dyDescent="0.55000000000000004">
      <c r="O7063" s="1703"/>
      <c r="V7063" s="1703"/>
      <c r="X7063" s="1703"/>
    </row>
    <row r="7064" spans="15:24" x14ac:dyDescent="0.55000000000000004">
      <c r="O7064" s="1703"/>
      <c r="V7064" s="1703"/>
      <c r="X7064" s="1703"/>
    </row>
    <row r="7065" spans="15:24" x14ac:dyDescent="0.55000000000000004">
      <c r="O7065" s="1703"/>
      <c r="V7065" s="1703"/>
      <c r="X7065" s="1703"/>
    </row>
    <row r="7066" spans="15:24" x14ac:dyDescent="0.55000000000000004">
      <c r="O7066" s="1703"/>
      <c r="V7066" s="1703"/>
      <c r="X7066" s="1703"/>
    </row>
    <row r="7067" spans="15:24" x14ac:dyDescent="0.55000000000000004">
      <c r="O7067" s="1703"/>
      <c r="V7067" s="1703"/>
      <c r="X7067" s="1703"/>
    </row>
    <row r="7068" spans="15:24" x14ac:dyDescent="0.55000000000000004">
      <c r="O7068" s="1703"/>
      <c r="V7068" s="1703"/>
      <c r="X7068" s="1703"/>
    </row>
    <row r="7069" spans="15:24" x14ac:dyDescent="0.55000000000000004">
      <c r="O7069" s="1703"/>
      <c r="V7069" s="1703"/>
      <c r="X7069" s="1703"/>
    </row>
    <row r="7070" spans="15:24" x14ac:dyDescent="0.55000000000000004">
      <c r="O7070" s="1703"/>
      <c r="V7070" s="1703"/>
      <c r="X7070" s="1703"/>
    </row>
    <row r="7071" spans="15:24" x14ac:dyDescent="0.55000000000000004">
      <c r="O7071" s="1703"/>
      <c r="V7071" s="1703"/>
      <c r="X7071" s="1703"/>
    </row>
    <row r="7072" spans="15:24" x14ac:dyDescent="0.55000000000000004">
      <c r="O7072" s="1703"/>
      <c r="V7072" s="1703"/>
      <c r="X7072" s="1703"/>
    </row>
    <row r="7073" spans="15:24" x14ac:dyDescent="0.55000000000000004">
      <c r="O7073" s="1703"/>
      <c r="V7073" s="1703"/>
      <c r="X7073" s="1703"/>
    </row>
    <row r="7074" spans="15:24" x14ac:dyDescent="0.55000000000000004">
      <c r="O7074" s="1703"/>
      <c r="V7074" s="1703"/>
      <c r="X7074" s="1703"/>
    </row>
    <row r="7075" spans="15:24" x14ac:dyDescent="0.55000000000000004">
      <c r="O7075" s="1703"/>
      <c r="V7075" s="1703"/>
      <c r="X7075" s="1703"/>
    </row>
    <row r="7076" spans="15:24" x14ac:dyDescent="0.55000000000000004">
      <c r="O7076" s="1703"/>
      <c r="V7076" s="1703"/>
      <c r="X7076" s="1703"/>
    </row>
    <row r="7077" spans="15:24" x14ac:dyDescent="0.55000000000000004">
      <c r="O7077" s="1703"/>
      <c r="V7077" s="1703"/>
      <c r="X7077" s="1703"/>
    </row>
    <row r="7078" spans="15:24" x14ac:dyDescent="0.55000000000000004">
      <c r="O7078" s="1703"/>
      <c r="V7078" s="1703"/>
      <c r="X7078" s="1703"/>
    </row>
    <row r="7079" spans="15:24" x14ac:dyDescent="0.55000000000000004">
      <c r="O7079" s="1703"/>
      <c r="V7079" s="1703"/>
      <c r="X7079" s="1703"/>
    </row>
    <row r="7080" spans="15:24" x14ac:dyDescent="0.55000000000000004">
      <c r="O7080" s="1703"/>
      <c r="V7080" s="1703"/>
      <c r="X7080" s="1703"/>
    </row>
    <row r="7081" spans="15:24" x14ac:dyDescent="0.55000000000000004">
      <c r="O7081" s="1703"/>
      <c r="V7081" s="1703"/>
      <c r="X7081" s="1703"/>
    </row>
    <row r="7082" spans="15:24" x14ac:dyDescent="0.55000000000000004">
      <c r="O7082" s="1703"/>
      <c r="V7082" s="1703"/>
      <c r="X7082" s="1703"/>
    </row>
    <row r="7083" spans="15:24" x14ac:dyDescent="0.55000000000000004">
      <c r="O7083" s="1703"/>
      <c r="V7083" s="1703"/>
      <c r="X7083" s="1703"/>
    </row>
    <row r="7084" spans="15:24" x14ac:dyDescent="0.55000000000000004">
      <c r="O7084" s="1703"/>
      <c r="V7084" s="1703"/>
      <c r="X7084" s="1703"/>
    </row>
    <row r="7085" spans="15:24" x14ac:dyDescent="0.55000000000000004">
      <c r="O7085" s="1703"/>
      <c r="V7085" s="1703"/>
      <c r="X7085" s="1703"/>
    </row>
    <row r="7086" spans="15:24" x14ac:dyDescent="0.55000000000000004">
      <c r="O7086" s="1703"/>
      <c r="V7086" s="1703"/>
      <c r="X7086" s="1703"/>
    </row>
    <row r="7087" spans="15:24" x14ac:dyDescent="0.55000000000000004">
      <c r="O7087" s="1703"/>
      <c r="V7087" s="1703"/>
      <c r="X7087" s="1703"/>
    </row>
    <row r="7088" spans="15:24" x14ac:dyDescent="0.55000000000000004">
      <c r="O7088" s="1703"/>
      <c r="V7088" s="1703"/>
      <c r="X7088" s="1703"/>
    </row>
    <row r="7089" spans="15:24" x14ac:dyDescent="0.55000000000000004">
      <c r="O7089" s="1703"/>
      <c r="V7089" s="1703"/>
      <c r="X7089" s="1703"/>
    </row>
    <row r="7090" spans="15:24" x14ac:dyDescent="0.55000000000000004">
      <c r="O7090" s="1703"/>
      <c r="V7090" s="1703"/>
      <c r="X7090" s="1703"/>
    </row>
    <row r="7091" spans="15:24" x14ac:dyDescent="0.55000000000000004">
      <c r="O7091" s="1703"/>
      <c r="V7091" s="1703"/>
      <c r="X7091" s="1703"/>
    </row>
    <row r="7092" spans="15:24" x14ac:dyDescent="0.55000000000000004">
      <c r="O7092" s="1703"/>
      <c r="V7092" s="1703"/>
      <c r="X7092" s="1703"/>
    </row>
    <row r="7093" spans="15:24" x14ac:dyDescent="0.55000000000000004">
      <c r="O7093" s="1703"/>
      <c r="V7093" s="1703"/>
      <c r="X7093" s="1703"/>
    </row>
    <row r="7094" spans="15:24" x14ac:dyDescent="0.55000000000000004">
      <c r="O7094" s="1703"/>
      <c r="V7094" s="1703"/>
      <c r="X7094" s="1703"/>
    </row>
    <row r="7095" spans="15:24" x14ac:dyDescent="0.55000000000000004">
      <c r="O7095" s="1703"/>
      <c r="V7095" s="1703"/>
      <c r="X7095" s="1703"/>
    </row>
    <row r="7096" spans="15:24" x14ac:dyDescent="0.55000000000000004">
      <c r="O7096" s="1703"/>
      <c r="V7096" s="1703"/>
      <c r="X7096" s="1703"/>
    </row>
    <row r="7097" spans="15:24" x14ac:dyDescent="0.55000000000000004">
      <c r="O7097" s="1703"/>
      <c r="V7097" s="1703"/>
      <c r="X7097" s="1703"/>
    </row>
    <row r="7098" spans="15:24" x14ac:dyDescent="0.55000000000000004">
      <c r="O7098" s="1703"/>
      <c r="V7098" s="1703"/>
      <c r="X7098" s="1703"/>
    </row>
    <row r="7099" spans="15:24" x14ac:dyDescent="0.55000000000000004">
      <c r="O7099" s="1703"/>
      <c r="V7099" s="1703"/>
      <c r="X7099" s="1703"/>
    </row>
    <row r="7100" spans="15:24" x14ac:dyDescent="0.55000000000000004">
      <c r="O7100" s="1703"/>
      <c r="V7100" s="1703"/>
      <c r="X7100" s="1703"/>
    </row>
    <row r="7101" spans="15:24" x14ac:dyDescent="0.55000000000000004">
      <c r="O7101" s="1703"/>
      <c r="V7101" s="1703"/>
      <c r="X7101" s="1703"/>
    </row>
    <row r="7102" spans="15:24" x14ac:dyDescent="0.55000000000000004">
      <c r="O7102" s="1703"/>
      <c r="V7102" s="1703"/>
      <c r="X7102" s="1703"/>
    </row>
    <row r="7103" spans="15:24" x14ac:dyDescent="0.55000000000000004">
      <c r="O7103" s="1703"/>
      <c r="V7103" s="1703"/>
      <c r="X7103" s="1703"/>
    </row>
    <row r="7104" spans="15:24" x14ac:dyDescent="0.55000000000000004">
      <c r="O7104" s="1703"/>
      <c r="V7104" s="1703"/>
      <c r="X7104" s="1703"/>
    </row>
    <row r="7105" spans="15:24" x14ac:dyDescent="0.55000000000000004">
      <c r="O7105" s="1703"/>
      <c r="V7105" s="1703"/>
      <c r="X7105" s="1703"/>
    </row>
    <row r="7106" spans="15:24" x14ac:dyDescent="0.55000000000000004">
      <c r="O7106" s="1703"/>
      <c r="V7106" s="1703"/>
      <c r="X7106" s="1703"/>
    </row>
    <row r="7107" spans="15:24" x14ac:dyDescent="0.55000000000000004">
      <c r="O7107" s="1703"/>
      <c r="V7107" s="1703"/>
      <c r="X7107" s="1703"/>
    </row>
    <row r="7108" spans="15:24" x14ac:dyDescent="0.55000000000000004">
      <c r="O7108" s="1703"/>
      <c r="V7108" s="1703"/>
      <c r="X7108" s="1703"/>
    </row>
    <row r="7109" spans="15:24" x14ac:dyDescent="0.55000000000000004">
      <c r="O7109" s="1703"/>
      <c r="V7109" s="1703"/>
      <c r="X7109" s="1703"/>
    </row>
    <row r="7110" spans="15:24" x14ac:dyDescent="0.55000000000000004">
      <c r="O7110" s="1703"/>
      <c r="V7110" s="1703"/>
      <c r="X7110" s="1703"/>
    </row>
    <row r="7111" spans="15:24" x14ac:dyDescent="0.55000000000000004">
      <c r="O7111" s="1703"/>
      <c r="V7111" s="1703"/>
      <c r="X7111" s="1703"/>
    </row>
    <row r="7112" spans="15:24" x14ac:dyDescent="0.55000000000000004">
      <c r="O7112" s="1703"/>
      <c r="V7112" s="1703"/>
      <c r="X7112" s="1703"/>
    </row>
    <row r="7113" spans="15:24" x14ac:dyDescent="0.55000000000000004">
      <c r="O7113" s="1703"/>
      <c r="V7113" s="1703"/>
      <c r="X7113" s="1703"/>
    </row>
    <row r="7114" spans="15:24" x14ac:dyDescent="0.55000000000000004">
      <c r="O7114" s="1703"/>
      <c r="V7114" s="1703"/>
      <c r="X7114" s="1703"/>
    </row>
    <row r="7115" spans="15:24" x14ac:dyDescent="0.55000000000000004">
      <c r="O7115" s="1703"/>
      <c r="V7115" s="1703"/>
      <c r="X7115" s="1703"/>
    </row>
    <row r="7116" spans="15:24" x14ac:dyDescent="0.55000000000000004">
      <c r="O7116" s="1703"/>
      <c r="V7116" s="1703"/>
      <c r="X7116" s="1703"/>
    </row>
    <row r="7117" spans="15:24" x14ac:dyDescent="0.55000000000000004">
      <c r="O7117" s="1703"/>
      <c r="V7117" s="1703"/>
      <c r="X7117" s="1703"/>
    </row>
    <row r="7118" spans="15:24" x14ac:dyDescent="0.55000000000000004">
      <c r="O7118" s="1703"/>
      <c r="V7118" s="1703"/>
      <c r="X7118" s="1703"/>
    </row>
    <row r="7119" spans="15:24" x14ac:dyDescent="0.55000000000000004">
      <c r="O7119" s="1703"/>
      <c r="V7119" s="1703"/>
      <c r="X7119" s="1703"/>
    </row>
    <row r="7120" spans="15:24" x14ac:dyDescent="0.55000000000000004">
      <c r="O7120" s="1703"/>
      <c r="V7120" s="1703"/>
      <c r="X7120" s="1703"/>
    </row>
    <row r="7121" spans="15:24" x14ac:dyDescent="0.55000000000000004">
      <c r="O7121" s="1703"/>
      <c r="V7121" s="1703"/>
      <c r="X7121" s="1703"/>
    </row>
    <row r="7122" spans="15:24" x14ac:dyDescent="0.55000000000000004">
      <c r="O7122" s="1703"/>
      <c r="V7122" s="1703"/>
      <c r="X7122" s="1703"/>
    </row>
    <row r="7123" spans="15:24" x14ac:dyDescent="0.55000000000000004">
      <c r="O7123" s="1703"/>
      <c r="V7123" s="1703"/>
      <c r="X7123" s="1703"/>
    </row>
    <row r="7124" spans="15:24" x14ac:dyDescent="0.55000000000000004">
      <c r="O7124" s="1703"/>
      <c r="V7124" s="1703"/>
      <c r="X7124" s="1703"/>
    </row>
    <row r="7125" spans="15:24" x14ac:dyDescent="0.55000000000000004">
      <c r="O7125" s="1703"/>
      <c r="V7125" s="1703"/>
      <c r="X7125" s="1703"/>
    </row>
    <row r="7126" spans="15:24" x14ac:dyDescent="0.55000000000000004">
      <c r="O7126" s="1703"/>
      <c r="V7126" s="1703"/>
      <c r="X7126" s="1703"/>
    </row>
    <row r="7127" spans="15:24" x14ac:dyDescent="0.55000000000000004">
      <c r="O7127" s="1703"/>
      <c r="V7127" s="1703"/>
      <c r="X7127" s="1703"/>
    </row>
    <row r="7128" spans="15:24" x14ac:dyDescent="0.55000000000000004">
      <c r="O7128" s="1703"/>
      <c r="V7128" s="1703"/>
      <c r="X7128" s="1703"/>
    </row>
    <row r="7129" spans="15:24" x14ac:dyDescent="0.55000000000000004">
      <c r="O7129" s="1703"/>
      <c r="V7129" s="1703"/>
      <c r="X7129" s="1703"/>
    </row>
    <row r="7130" spans="15:24" x14ac:dyDescent="0.55000000000000004">
      <c r="O7130" s="1703"/>
      <c r="V7130" s="1703"/>
      <c r="X7130" s="1703"/>
    </row>
    <row r="7131" spans="15:24" x14ac:dyDescent="0.55000000000000004">
      <c r="O7131" s="1703"/>
      <c r="V7131" s="1703"/>
      <c r="X7131" s="1703"/>
    </row>
    <row r="7132" spans="15:24" x14ac:dyDescent="0.55000000000000004">
      <c r="O7132" s="1703"/>
      <c r="V7132" s="1703"/>
      <c r="X7132" s="1703"/>
    </row>
    <row r="7133" spans="15:24" x14ac:dyDescent="0.55000000000000004">
      <c r="O7133" s="1703"/>
      <c r="V7133" s="1703"/>
      <c r="X7133" s="1703"/>
    </row>
    <row r="7134" spans="15:24" x14ac:dyDescent="0.55000000000000004">
      <c r="O7134" s="1703"/>
      <c r="V7134" s="1703"/>
      <c r="X7134" s="1703"/>
    </row>
    <row r="7135" spans="15:24" x14ac:dyDescent="0.55000000000000004">
      <c r="O7135" s="1703"/>
      <c r="V7135" s="1703"/>
      <c r="X7135" s="1703"/>
    </row>
    <row r="7136" spans="15:24" x14ac:dyDescent="0.55000000000000004">
      <c r="O7136" s="1703"/>
      <c r="V7136" s="1703"/>
      <c r="X7136" s="1703"/>
    </row>
    <row r="7137" spans="15:24" x14ac:dyDescent="0.55000000000000004">
      <c r="O7137" s="1703"/>
      <c r="V7137" s="1703"/>
      <c r="X7137" s="1703"/>
    </row>
    <row r="7138" spans="15:24" x14ac:dyDescent="0.55000000000000004">
      <c r="O7138" s="1703"/>
      <c r="V7138" s="1703"/>
      <c r="X7138" s="1703"/>
    </row>
    <row r="7139" spans="15:24" x14ac:dyDescent="0.55000000000000004">
      <c r="O7139" s="1703"/>
      <c r="V7139" s="1703"/>
      <c r="X7139" s="1703"/>
    </row>
    <row r="7140" spans="15:24" x14ac:dyDescent="0.55000000000000004">
      <c r="O7140" s="1703"/>
      <c r="V7140" s="1703"/>
      <c r="X7140" s="1703"/>
    </row>
    <row r="7141" spans="15:24" x14ac:dyDescent="0.55000000000000004">
      <c r="O7141" s="1703"/>
      <c r="V7141" s="1703"/>
      <c r="X7141" s="1703"/>
    </row>
    <row r="7142" spans="15:24" x14ac:dyDescent="0.55000000000000004">
      <c r="O7142" s="1703"/>
      <c r="V7142" s="1703"/>
      <c r="X7142" s="1703"/>
    </row>
    <row r="7143" spans="15:24" x14ac:dyDescent="0.55000000000000004">
      <c r="O7143" s="1703"/>
      <c r="V7143" s="1703"/>
      <c r="X7143" s="1703"/>
    </row>
    <row r="7144" spans="15:24" x14ac:dyDescent="0.55000000000000004">
      <c r="O7144" s="1703"/>
      <c r="V7144" s="1703"/>
      <c r="X7144" s="1703"/>
    </row>
    <row r="7145" spans="15:24" x14ac:dyDescent="0.55000000000000004">
      <c r="O7145" s="1703"/>
      <c r="V7145" s="1703"/>
      <c r="X7145" s="1703"/>
    </row>
    <row r="7146" spans="15:24" x14ac:dyDescent="0.55000000000000004">
      <c r="O7146" s="1703"/>
      <c r="V7146" s="1703"/>
      <c r="X7146" s="1703"/>
    </row>
    <row r="7147" spans="15:24" x14ac:dyDescent="0.55000000000000004">
      <c r="O7147" s="1703"/>
      <c r="V7147" s="1703"/>
      <c r="X7147" s="1703"/>
    </row>
    <row r="7148" spans="15:24" x14ac:dyDescent="0.55000000000000004">
      <c r="O7148" s="1703"/>
      <c r="V7148" s="1703"/>
      <c r="X7148" s="1703"/>
    </row>
    <row r="7149" spans="15:24" x14ac:dyDescent="0.55000000000000004">
      <c r="O7149" s="1703"/>
      <c r="V7149" s="1703"/>
      <c r="X7149" s="1703"/>
    </row>
    <row r="7150" spans="15:24" x14ac:dyDescent="0.55000000000000004">
      <c r="O7150" s="1703"/>
      <c r="V7150" s="1703"/>
      <c r="X7150" s="1703"/>
    </row>
    <row r="7151" spans="15:24" x14ac:dyDescent="0.55000000000000004">
      <c r="O7151" s="1703"/>
      <c r="V7151" s="1703"/>
      <c r="X7151" s="1703"/>
    </row>
    <row r="7152" spans="15:24" x14ac:dyDescent="0.55000000000000004">
      <c r="O7152" s="1703"/>
      <c r="V7152" s="1703"/>
      <c r="X7152" s="1703"/>
    </row>
    <row r="7153" spans="15:24" x14ac:dyDescent="0.55000000000000004">
      <c r="O7153" s="1703"/>
      <c r="V7153" s="1703"/>
      <c r="X7153" s="1703"/>
    </row>
    <row r="7154" spans="15:24" x14ac:dyDescent="0.55000000000000004">
      <c r="O7154" s="1703"/>
      <c r="V7154" s="1703"/>
      <c r="X7154" s="1703"/>
    </row>
    <row r="7155" spans="15:24" x14ac:dyDescent="0.55000000000000004">
      <c r="O7155" s="1703"/>
      <c r="V7155" s="1703"/>
      <c r="X7155" s="1703"/>
    </row>
    <row r="7156" spans="15:24" x14ac:dyDescent="0.55000000000000004">
      <c r="O7156" s="1703"/>
      <c r="V7156" s="1703"/>
      <c r="X7156" s="1703"/>
    </row>
    <row r="7157" spans="15:24" x14ac:dyDescent="0.55000000000000004">
      <c r="O7157" s="1703"/>
      <c r="V7157" s="1703"/>
      <c r="X7157" s="1703"/>
    </row>
    <row r="7158" spans="15:24" x14ac:dyDescent="0.55000000000000004">
      <c r="O7158" s="1703"/>
      <c r="V7158" s="1703"/>
      <c r="X7158" s="1703"/>
    </row>
    <row r="7159" spans="15:24" x14ac:dyDescent="0.55000000000000004">
      <c r="O7159" s="1703"/>
      <c r="V7159" s="1703"/>
      <c r="X7159" s="1703"/>
    </row>
    <row r="7160" spans="15:24" x14ac:dyDescent="0.55000000000000004">
      <c r="O7160" s="1703"/>
      <c r="V7160" s="1703"/>
      <c r="X7160" s="1703"/>
    </row>
    <row r="7161" spans="15:24" x14ac:dyDescent="0.55000000000000004">
      <c r="O7161" s="1703"/>
      <c r="V7161" s="1703"/>
      <c r="X7161" s="1703"/>
    </row>
    <row r="7162" spans="15:24" x14ac:dyDescent="0.55000000000000004">
      <c r="O7162" s="1703"/>
      <c r="V7162" s="1703"/>
      <c r="X7162" s="1703"/>
    </row>
    <row r="7163" spans="15:24" x14ac:dyDescent="0.55000000000000004">
      <c r="O7163" s="1703"/>
      <c r="V7163" s="1703"/>
      <c r="X7163" s="1703"/>
    </row>
    <row r="7164" spans="15:24" x14ac:dyDescent="0.55000000000000004">
      <c r="O7164" s="1703"/>
      <c r="V7164" s="1703"/>
      <c r="X7164" s="1703"/>
    </row>
    <row r="7165" spans="15:24" x14ac:dyDescent="0.55000000000000004">
      <c r="O7165" s="1703"/>
      <c r="V7165" s="1703"/>
      <c r="X7165" s="1703"/>
    </row>
    <row r="7166" spans="15:24" x14ac:dyDescent="0.55000000000000004">
      <c r="O7166" s="1703"/>
      <c r="V7166" s="1703"/>
      <c r="X7166" s="1703"/>
    </row>
    <row r="7167" spans="15:24" x14ac:dyDescent="0.55000000000000004">
      <c r="O7167" s="1703"/>
      <c r="V7167" s="1703"/>
      <c r="X7167" s="1703"/>
    </row>
    <row r="7168" spans="15:24" x14ac:dyDescent="0.55000000000000004">
      <c r="O7168" s="1703"/>
      <c r="V7168" s="1703"/>
      <c r="X7168" s="1703"/>
    </row>
    <row r="7169" spans="15:24" x14ac:dyDescent="0.55000000000000004">
      <c r="O7169" s="1703"/>
      <c r="V7169" s="1703"/>
      <c r="X7169" s="1703"/>
    </row>
    <row r="7170" spans="15:24" x14ac:dyDescent="0.55000000000000004">
      <c r="O7170" s="1703"/>
      <c r="V7170" s="1703"/>
      <c r="X7170" s="1703"/>
    </row>
    <row r="7171" spans="15:24" x14ac:dyDescent="0.55000000000000004">
      <c r="O7171" s="1703"/>
      <c r="V7171" s="1703"/>
      <c r="X7171" s="1703"/>
    </row>
    <row r="7172" spans="15:24" x14ac:dyDescent="0.55000000000000004">
      <c r="O7172" s="1703"/>
      <c r="V7172" s="1703"/>
      <c r="X7172" s="1703"/>
    </row>
    <row r="7173" spans="15:24" x14ac:dyDescent="0.55000000000000004">
      <c r="O7173" s="1703"/>
      <c r="V7173" s="1703"/>
      <c r="X7173" s="1703"/>
    </row>
    <row r="7174" spans="15:24" x14ac:dyDescent="0.55000000000000004">
      <c r="O7174" s="1703"/>
      <c r="V7174" s="1703"/>
      <c r="X7174" s="1703"/>
    </row>
    <row r="7175" spans="15:24" x14ac:dyDescent="0.55000000000000004">
      <c r="O7175" s="1703"/>
      <c r="V7175" s="1703"/>
      <c r="X7175" s="1703"/>
    </row>
    <row r="7176" spans="15:24" x14ac:dyDescent="0.55000000000000004">
      <c r="O7176" s="1703"/>
      <c r="V7176" s="1703"/>
      <c r="X7176" s="1703"/>
    </row>
    <row r="7177" spans="15:24" x14ac:dyDescent="0.55000000000000004">
      <c r="O7177" s="1703"/>
      <c r="V7177" s="1703"/>
      <c r="X7177" s="1703"/>
    </row>
    <row r="7178" spans="15:24" x14ac:dyDescent="0.55000000000000004">
      <c r="O7178" s="1703"/>
      <c r="V7178" s="1703"/>
      <c r="X7178" s="1703"/>
    </row>
    <row r="7179" spans="15:24" x14ac:dyDescent="0.55000000000000004">
      <c r="O7179" s="1703"/>
      <c r="V7179" s="1703"/>
      <c r="X7179" s="1703"/>
    </row>
    <row r="7180" spans="15:24" x14ac:dyDescent="0.55000000000000004">
      <c r="O7180" s="1703"/>
      <c r="V7180" s="1703"/>
      <c r="X7180" s="1703"/>
    </row>
    <row r="7181" spans="15:24" x14ac:dyDescent="0.55000000000000004">
      <c r="O7181" s="1703"/>
      <c r="V7181" s="1703"/>
      <c r="X7181" s="1703"/>
    </row>
    <row r="7182" spans="15:24" x14ac:dyDescent="0.55000000000000004">
      <c r="O7182" s="1703"/>
      <c r="V7182" s="1703"/>
      <c r="X7182" s="1703"/>
    </row>
    <row r="7183" spans="15:24" x14ac:dyDescent="0.55000000000000004">
      <c r="O7183" s="1703"/>
      <c r="V7183" s="1703"/>
      <c r="X7183" s="1703"/>
    </row>
    <row r="7184" spans="15:24" x14ac:dyDescent="0.55000000000000004">
      <c r="O7184" s="1703"/>
      <c r="V7184" s="1703"/>
      <c r="X7184" s="1703"/>
    </row>
    <row r="7185" spans="15:24" x14ac:dyDescent="0.55000000000000004">
      <c r="O7185" s="1703"/>
      <c r="V7185" s="1703"/>
      <c r="X7185" s="1703"/>
    </row>
    <row r="7186" spans="15:24" x14ac:dyDescent="0.55000000000000004">
      <c r="O7186" s="1703"/>
      <c r="V7186" s="1703"/>
      <c r="X7186" s="1703"/>
    </row>
    <row r="7187" spans="15:24" x14ac:dyDescent="0.55000000000000004">
      <c r="O7187" s="1703"/>
      <c r="V7187" s="1703"/>
      <c r="X7187" s="1703"/>
    </row>
    <row r="7188" spans="15:24" x14ac:dyDescent="0.55000000000000004">
      <c r="O7188" s="1703"/>
      <c r="V7188" s="1703"/>
      <c r="X7188" s="1703"/>
    </row>
    <row r="7189" spans="15:24" x14ac:dyDescent="0.55000000000000004">
      <c r="O7189" s="1703"/>
      <c r="V7189" s="1703"/>
      <c r="X7189" s="1703"/>
    </row>
    <row r="7190" spans="15:24" x14ac:dyDescent="0.55000000000000004">
      <c r="O7190" s="1703"/>
      <c r="V7190" s="1703"/>
      <c r="X7190" s="1703"/>
    </row>
    <row r="7191" spans="15:24" x14ac:dyDescent="0.55000000000000004">
      <c r="O7191" s="1703"/>
      <c r="V7191" s="1703"/>
      <c r="X7191" s="1703"/>
    </row>
    <row r="7192" spans="15:24" x14ac:dyDescent="0.55000000000000004">
      <c r="O7192" s="1703"/>
      <c r="V7192" s="1703"/>
      <c r="X7192" s="1703"/>
    </row>
    <row r="7193" spans="15:24" x14ac:dyDescent="0.55000000000000004">
      <c r="O7193" s="1703"/>
      <c r="V7193" s="1703"/>
      <c r="X7193" s="1703"/>
    </row>
    <row r="7194" spans="15:24" x14ac:dyDescent="0.55000000000000004">
      <c r="O7194" s="1703"/>
      <c r="V7194" s="1703"/>
      <c r="X7194" s="1703"/>
    </row>
    <row r="7195" spans="15:24" x14ac:dyDescent="0.55000000000000004">
      <c r="O7195" s="1703"/>
      <c r="V7195" s="1703"/>
      <c r="X7195" s="1703"/>
    </row>
    <row r="7196" spans="15:24" x14ac:dyDescent="0.55000000000000004">
      <c r="O7196" s="1703"/>
      <c r="V7196" s="1703"/>
      <c r="X7196" s="1703"/>
    </row>
    <row r="7197" spans="15:24" x14ac:dyDescent="0.55000000000000004">
      <c r="O7197" s="1703"/>
      <c r="V7197" s="1703"/>
      <c r="X7197" s="1703"/>
    </row>
    <row r="7198" spans="15:24" x14ac:dyDescent="0.55000000000000004">
      <c r="O7198" s="1703"/>
      <c r="V7198" s="1703"/>
      <c r="X7198" s="1703"/>
    </row>
    <row r="7199" spans="15:24" x14ac:dyDescent="0.55000000000000004">
      <c r="O7199" s="1703"/>
      <c r="V7199" s="1703"/>
      <c r="X7199" s="1703"/>
    </row>
    <row r="7200" spans="15:24" x14ac:dyDescent="0.55000000000000004">
      <c r="O7200" s="1703"/>
      <c r="V7200" s="1703"/>
      <c r="X7200" s="1703"/>
    </row>
    <row r="7201" spans="15:24" x14ac:dyDescent="0.55000000000000004">
      <c r="O7201" s="1703"/>
      <c r="V7201" s="1703"/>
      <c r="X7201" s="1703"/>
    </row>
    <row r="7202" spans="15:24" x14ac:dyDescent="0.55000000000000004">
      <c r="O7202" s="1703"/>
      <c r="V7202" s="1703"/>
      <c r="X7202" s="1703"/>
    </row>
    <row r="7203" spans="15:24" x14ac:dyDescent="0.55000000000000004">
      <c r="O7203" s="1703"/>
      <c r="V7203" s="1703"/>
      <c r="X7203" s="1703"/>
    </row>
    <row r="7204" spans="15:24" x14ac:dyDescent="0.55000000000000004">
      <c r="O7204" s="1703"/>
      <c r="V7204" s="1703"/>
      <c r="X7204" s="1703"/>
    </row>
    <row r="7205" spans="15:24" x14ac:dyDescent="0.55000000000000004">
      <c r="O7205" s="1703"/>
      <c r="V7205" s="1703"/>
      <c r="X7205" s="1703"/>
    </row>
    <row r="7206" spans="15:24" x14ac:dyDescent="0.55000000000000004">
      <c r="O7206" s="1703"/>
      <c r="V7206" s="1703"/>
      <c r="X7206" s="1703"/>
    </row>
    <row r="7207" spans="15:24" x14ac:dyDescent="0.55000000000000004">
      <c r="O7207" s="1703"/>
      <c r="V7207" s="1703"/>
      <c r="X7207" s="1703"/>
    </row>
    <row r="7208" spans="15:24" x14ac:dyDescent="0.55000000000000004">
      <c r="O7208" s="1703"/>
      <c r="V7208" s="1703"/>
      <c r="X7208" s="1703"/>
    </row>
    <row r="7209" spans="15:24" x14ac:dyDescent="0.55000000000000004">
      <c r="O7209" s="1703"/>
      <c r="V7209" s="1703"/>
      <c r="X7209" s="1703"/>
    </row>
    <row r="7210" spans="15:24" x14ac:dyDescent="0.55000000000000004">
      <c r="O7210" s="1703"/>
      <c r="V7210" s="1703"/>
      <c r="X7210" s="1703"/>
    </row>
    <row r="7211" spans="15:24" x14ac:dyDescent="0.55000000000000004">
      <c r="O7211" s="1703"/>
      <c r="V7211" s="1703"/>
      <c r="X7211" s="1703"/>
    </row>
    <row r="7212" spans="15:24" x14ac:dyDescent="0.55000000000000004">
      <c r="O7212" s="1703"/>
      <c r="V7212" s="1703"/>
      <c r="X7212" s="1703"/>
    </row>
    <row r="7213" spans="15:24" x14ac:dyDescent="0.55000000000000004">
      <c r="O7213" s="1703"/>
      <c r="V7213" s="1703"/>
      <c r="X7213" s="1703"/>
    </row>
    <row r="7214" spans="15:24" x14ac:dyDescent="0.55000000000000004">
      <c r="O7214" s="1703"/>
      <c r="V7214" s="1703"/>
      <c r="X7214" s="1703"/>
    </row>
    <row r="7215" spans="15:24" x14ac:dyDescent="0.55000000000000004">
      <c r="O7215" s="1703"/>
      <c r="V7215" s="1703"/>
      <c r="X7215" s="1703"/>
    </row>
    <row r="7216" spans="15:24" x14ac:dyDescent="0.55000000000000004">
      <c r="O7216" s="1703"/>
      <c r="V7216" s="1703"/>
      <c r="X7216" s="1703"/>
    </row>
    <row r="7217" spans="15:24" x14ac:dyDescent="0.55000000000000004">
      <c r="O7217" s="1703"/>
      <c r="V7217" s="1703"/>
      <c r="X7217" s="1703"/>
    </row>
    <row r="7218" spans="15:24" x14ac:dyDescent="0.55000000000000004">
      <c r="O7218" s="1703"/>
      <c r="V7218" s="1703"/>
      <c r="X7218" s="1703"/>
    </row>
    <row r="7219" spans="15:24" x14ac:dyDescent="0.55000000000000004">
      <c r="O7219" s="1703"/>
      <c r="V7219" s="1703"/>
      <c r="X7219" s="1703"/>
    </row>
    <row r="7220" spans="15:24" x14ac:dyDescent="0.55000000000000004">
      <c r="O7220" s="1703"/>
      <c r="V7220" s="1703"/>
      <c r="X7220" s="1703"/>
    </row>
    <row r="7221" spans="15:24" x14ac:dyDescent="0.55000000000000004">
      <c r="O7221" s="1703"/>
      <c r="V7221" s="1703"/>
      <c r="X7221" s="1703"/>
    </row>
    <row r="7222" spans="15:24" x14ac:dyDescent="0.55000000000000004">
      <c r="O7222" s="1703"/>
      <c r="V7222" s="1703"/>
      <c r="X7222" s="1703"/>
    </row>
    <row r="7223" spans="15:24" x14ac:dyDescent="0.55000000000000004">
      <c r="O7223" s="1703"/>
      <c r="V7223" s="1703"/>
      <c r="X7223" s="1703"/>
    </row>
    <row r="7224" spans="15:24" x14ac:dyDescent="0.55000000000000004">
      <c r="O7224" s="1703"/>
      <c r="V7224" s="1703"/>
      <c r="X7224" s="1703"/>
    </row>
    <row r="7225" spans="15:24" x14ac:dyDescent="0.55000000000000004">
      <c r="O7225" s="1703"/>
      <c r="V7225" s="1703"/>
      <c r="X7225" s="1703"/>
    </row>
    <row r="7226" spans="15:24" x14ac:dyDescent="0.55000000000000004">
      <c r="O7226" s="1703"/>
      <c r="V7226" s="1703"/>
      <c r="X7226" s="1703"/>
    </row>
    <row r="7227" spans="15:24" x14ac:dyDescent="0.55000000000000004">
      <c r="O7227" s="1703"/>
      <c r="V7227" s="1703"/>
      <c r="X7227" s="1703"/>
    </row>
    <row r="7228" spans="15:24" x14ac:dyDescent="0.55000000000000004">
      <c r="O7228" s="1703"/>
      <c r="V7228" s="1703"/>
      <c r="X7228" s="1703"/>
    </row>
    <row r="7229" spans="15:24" x14ac:dyDescent="0.55000000000000004">
      <c r="O7229" s="1703"/>
      <c r="V7229" s="1703"/>
      <c r="X7229" s="1703"/>
    </row>
    <row r="7230" spans="15:24" x14ac:dyDescent="0.55000000000000004">
      <c r="O7230" s="1703"/>
      <c r="V7230" s="1703"/>
      <c r="X7230" s="1703"/>
    </row>
    <row r="7231" spans="15:24" x14ac:dyDescent="0.55000000000000004">
      <c r="O7231" s="1703"/>
      <c r="V7231" s="1703"/>
      <c r="X7231" s="1703"/>
    </row>
    <row r="7232" spans="15:24" x14ac:dyDescent="0.55000000000000004">
      <c r="O7232" s="1703"/>
      <c r="V7232" s="1703"/>
      <c r="X7232" s="1703"/>
    </row>
    <row r="7233" spans="15:24" x14ac:dyDescent="0.55000000000000004">
      <c r="O7233" s="1703"/>
      <c r="V7233" s="1703"/>
      <c r="X7233" s="1703"/>
    </row>
    <row r="7234" spans="15:24" x14ac:dyDescent="0.55000000000000004">
      <c r="O7234" s="1703"/>
      <c r="V7234" s="1703"/>
      <c r="X7234" s="1703"/>
    </row>
    <row r="7235" spans="15:24" x14ac:dyDescent="0.55000000000000004">
      <c r="O7235" s="1703"/>
      <c r="V7235" s="1703"/>
      <c r="X7235" s="1703"/>
    </row>
    <row r="7236" spans="15:24" x14ac:dyDescent="0.55000000000000004">
      <c r="O7236" s="1703"/>
      <c r="V7236" s="1703"/>
      <c r="X7236" s="1703"/>
    </row>
    <row r="7237" spans="15:24" x14ac:dyDescent="0.55000000000000004">
      <c r="O7237" s="1703"/>
      <c r="V7237" s="1703"/>
      <c r="X7237" s="1703"/>
    </row>
    <row r="7238" spans="15:24" x14ac:dyDescent="0.55000000000000004">
      <c r="O7238" s="1703"/>
      <c r="V7238" s="1703"/>
      <c r="X7238" s="1703"/>
    </row>
    <row r="7239" spans="15:24" x14ac:dyDescent="0.55000000000000004">
      <c r="O7239" s="1703"/>
      <c r="V7239" s="1703"/>
      <c r="X7239" s="1703"/>
    </row>
    <row r="7240" spans="15:24" x14ac:dyDescent="0.55000000000000004">
      <c r="O7240" s="1703"/>
      <c r="V7240" s="1703"/>
      <c r="X7240" s="1703"/>
    </row>
    <row r="7241" spans="15:24" x14ac:dyDescent="0.55000000000000004">
      <c r="O7241" s="1703"/>
      <c r="V7241" s="1703"/>
      <c r="X7241" s="1703"/>
    </row>
    <row r="7242" spans="15:24" x14ac:dyDescent="0.55000000000000004">
      <c r="O7242" s="1703"/>
      <c r="V7242" s="1703"/>
      <c r="X7242" s="1703"/>
    </row>
    <row r="7243" spans="15:24" x14ac:dyDescent="0.55000000000000004">
      <c r="O7243" s="1703"/>
      <c r="V7243" s="1703"/>
      <c r="X7243" s="1703"/>
    </row>
    <row r="7244" spans="15:24" x14ac:dyDescent="0.55000000000000004">
      <c r="O7244" s="1703"/>
      <c r="V7244" s="1703"/>
      <c r="X7244" s="1703"/>
    </row>
    <row r="7245" spans="15:24" x14ac:dyDescent="0.55000000000000004">
      <c r="O7245" s="1703"/>
      <c r="V7245" s="1703"/>
      <c r="X7245" s="1703"/>
    </row>
    <row r="7246" spans="15:24" x14ac:dyDescent="0.55000000000000004">
      <c r="O7246" s="1703"/>
      <c r="V7246" s="1703"/>
      <c r="X7246" s="1703"/>
    </row>
    <row r="7247" spans="15:24" x14ac:dyDescent="0.55000000000000004">
      <c r="O7247" s="1703"/>
      <c r="V7247" s="1703"/>
      <c r="X7247" s="1703"/>
    </row>
    <row r="7248" spans="15:24" x14ac:dyDescent="0.55000000000000004">
      <c r="O7248" s="1703"/>
      <c r="V7248" s="1703"/>
      <c r="X7248" s="1703"/>
    </row>
    <row r="7249" spans="15:24" x14ac:dyDescent="0.55000000000000004">
      <c r="O7249" s="1703"/>
      <c r="V7249" s="1703"/>
      <c r="X7249" s="1703"/>
    </row>
    <row r="7250" spans="15:24" x14ac:dyDescent="0.55000000000000004">
      <c r="O7250" s="1703"/>
      <c r="V7250" s="1703"/>
      <c r="X7250" s="1703"/>
    </row>
    <row r="7251" spans="15:24" x14ac:dyDescent="0.55000000000000004">
      <c r="O7251" s="1703"/>
      <c r="V7251" s="1703"/>
      <c r="X7251" s="1703"/>
    </row>
    <row r="7252" spans="15:24" x14ac:dyDescent="0.55000000000000004">
      <c r="O7252" s="1703"/>
      <c r="V7252" s="1703"/>
      <c r="X7252" s="1703"/>
    </row>
    <row r="7253" spans="15:24" x14ac:dyDescent="0.55000000000000004">
      <c r="O7253" s="1703"/>
      <c r="V7253" s="1703"/>
      <c r="X7253" s="1703"/>
    </row>
    <row r="7254" spans="15:24" x14ac:dyDescent="0.55000000000000004">
      <c r="O7254" s="1703"/>
      <c r="V7254" s="1703"/>
      <c r="X7254" s="1703"/>
    </row>
    <row r="7255" spans="15:24" x14ac:dyDescent="0.55000000000000004">
      <c r="O7255" s="1703"/>
      <c r="V7255" s="1703"/>
      <c r="X7255" s="1703"/>
    </row>
    <row r="7256" spans="15:24" x14ac:dyDescent="0.55000000000000004">
      <c r="O7256" s="1703"/>
      <c r="V7256" s="1703"/>
      <c r="X7256" s="1703"/>
    </row>
    <row r="7257" spans="15:24" x14ac:dyDescent="0.55000000000000004">
      <c r="O7257" s="1703"/>
      <c r="V7257" s="1703"/>
      <c r="X7257" s="1703"/>
    </row>
    <row r="7258" spans="15:24" x14ac:dyDescent="0.55000000000000004">
      <c r="O7258" s="1703"/>
      <c r="V7258" s="1703"/>
      <c r="X7258" s="1703"/>
    </row>
    <row r="7259" spans="15:24" x14ac:dyDescent="0.55000000000000004">
      <c r="O7259" s="1703"/>
      <c r="V7259" s="1703"/>
      <c r="X7259" s="1703"/>
    </row>
    <row r="7260" spans="15:24" x14ac:dyDescent="0.55000000000000004">
      <c r="O7260" s="1703"/>
      <c r="V7260" s="1703"/>
      <c r="X7260" s="1703"/>
    </row>
    <row r="7261" spans="15:24" x14ac:dyDescent="0.55000000000000004">
      <c r="O7261" s="1703"/>
      <c r="V7261" s="1703"/>
      <c r="X7261" s="1703"/>
    </row>
    <row r="7262" spans="15:24" x14ac:dyDescent="0.55000000000000004">
      <c r="O7262" s="1703"/>
      <c r="V7262" s="1703"/>
      <c r="X7262" s="1703"/>
    </row>
    <row r="7263" spans="15:24" x14ac:dyDescent="0.55000000000000004">
      <c r="O7263" s="1703"/>
      <c r="V7263" s="1703"/>
      <c r="X7263" s="1703"/>
    </row>
    <row r="7264" spans="15:24" x14ac:dyDescent="0.55000000000000004">
      <c r="O7264" s="1703"/>
      <c r="V7264" s="1703"/>
      <c r="X7264" s="1703"/>
    </row>
    <row r="7265" spans="15:24" x14ac:dyDescent="0.55000000000000004">
      <c r="O7265" s="1703"/>
      <c r="V7265" s="1703"/>
      <c r="X7265" s="1703"/>
    </row>
    <row r="7266" spans="15:24" x14ac:dyDescent="0.55000000000000004">
      <c r="O7266" s="1703"/>
      <c r="V7266" s="1703"/>
      <c r="X7266" s="1703"/>
    </row>
    <row r="7267" spans="15:24" x14ac:dyDescent="0.55000000000000004">
      <c r="O7267" s="1703"/>
      <c r="V7267" s="1703"/>
      <c r="X7267" s="1703"/>
    </row>
    <row r="7268" spans="15:24" x14ac:dyDescent="0.55000000000000004">
      <c r="O7268" s="1703"/>
      <c r="V7268" s="1703"/>
      <c r="X7268" s="1703"/>
    </row>
    <row r="7269" spans="15:24" x14ac:dyDescent="0.55000000000000004">
      <c r="O7269" s="1703"/>
      <c r="V7269" s="1703"/>
      <c r="X7269" s="1703"/>
    </row>
    <row r="7270" spans="15:24" x14ac:dyDescent="0.55000000000000004">
      <c r="O7270" s="1703"/>
      <c r="V7270" s="1703"/>
      <c r="X7270" s="1703"/>
    </row>
    <row r="7271" spans="15:24" x14ac:dyDescent="0.55000000000000004">
      <c r="O7271" s="1703"/>
      <c r="V7271" s="1703"/>
      <c r="X7271" s="1703"/>
    </row>
    <row r="7272" spans="15:24" x14ac:dyDescent="0.55000000000000004">
      <c r="O7272" s="1703"/>
      <c r="V7272" s="1703"/>
      <c r="X7272" s="1703"/>
    </row>
    <row r="7273" spans="15:24" x14ac:dyDescent="0.55000000000000004">
      <c r="O7273" s="1703"/>
      <c r="V7273" s="1703"/>
      <c r="X7273" s="1703"/>
    </row>
    <row r="7274" spans="15:24" x14ac:dyDescent="0.55000000000000004">
      <c r="O7274" s="1703"/>
      <c r="V7274" s="1703"/>
      <c r="X7274" s="1703"/>
    </row>
    <row r="7275" spans="15:24" x14ac:dyDescent="0.55000000000000004">
      <c r="O7275" s="1703"/>
      <c r="V7275" s="1703"/>
      <c r="X7275" s="1703"/>
    </row>
    <row r="7276" spans="15:24" x14ac:dyDescent="0.55000000000000004">
      <c r="O7276" s="1703"/>
      <c r="V7276" s="1703"/>
      <c r="X7276" s="1703"/>
    </row>
    <row r="7277" spans="15:24" x14ac:dyDescent="0.55000000000000004">
      <c r="O7277" s="1703"/>
      <c r="V7277" s="1703"/>
      <c r="X7277" s="1703"/>
    </row>
    <row r="7278" spans="15:24" x14ac:dyDescent="0.55000000000000004">
      <c r="O7278" s="1703"/>
      <c r="V7278" s="1703"/>
      <c r="X7278" s="1703"/>
    </row>
    <row r="7279" spans="15:24" x14ac:dyDescent="0.55000000000000004">
      <c r="O7279" s="1703"/>
      <c r="V7279" s="1703"/>
      <c r="X7279" s="1703"/>
    </row>
    <row r="7280" spans="15:24" x14ac:dyDescent="0.55000000000000004">
      <c r="O7280" s="1703"/>
      <c r="V7280" s="1703"/>
      <c r="X7280" s="1703"/>
    </row>
    <row r="7281" spans="15:24" x14ac:dyDescent="0.55000000000000004">
      <c r="O7281" s="1703"/>
      <c r="V7281" s="1703"/>
      <c r="X7281" s="1703"/>
    </row>
    <row r="7282" spans="15:24" x14ac:dyDescent="0.55000000000000004">
      <c r="O7282" s="1703"/>
      <c r="V7282" s="1703"/>
      <c r="X7282" s="1703"/>
    </row>
    <row r="7283" spans="15:24" x14ac:dyDescent="0.55000000000000004">
      <c r="O7283" s="1703"/>
      <c r="V7283" s="1703"/>
      <c r="X7283" s="1703"/>
    </row>
    <row r="7284" spans="15:24" x14ac:dyDescent="0.55000000000000004">
      <c r="O7284" s="1703"/>
      <c r="V7284" s="1703"/>
      <c r="X7284" s="1703"/>
    </row>
    <row r="7285" spans="15:24" x14ac:dyDescent="0.55000000000000004">
      <c r="O7285" s="1703"/>
      <c r="V7285" s="1703"/>
      <c r="X7285" s="1703"/>
    </row>
    <row r="7286" spans="15:24" x14ac:dyDescent="0.55000000000000004">
      <c r="O7286" s="1703"/>
      <c r="V7286" s="1703"/>
      <c r="X7286" s="1703"/>
    </row>
    <row r="7287" spans="15:24" x14ac:dyDescent="0.55000000000000004">
      <c r="O7287" s="1703"/>
      <c r="V7287" s="1703"/>
      <c r="X7287" s="1703"/>
    </row>
    <row r="7288" spans="15:24" x14ac:dyDescent="0.55000000000000004">
      <c r="O7288" s="1703"/>
      <c r="V7288" s="1703"/>
      <c r="X7288" s="1703"/>
    </row>
    <row r="7289" spans="15:24" x14ac:dyDescent="0.55000000000000004">
      <c r="O7289" s="1703"/>
      <c r="V7289" s="1703"/>
      <c r="X7289" s="1703"/>
    </row>
    <row r="7290" spans="15:24" x14ac:dyDescent="0.55000000000000004">
      <c r="O7290" s="1703"/>
      <c r="V7290" s="1703"/>
      <c r="X7290" s="1703"/>
    </row>
    <row r="7291" spans="15:24" x14ac:dyDescent="0.55000000000000004">
      <c r="O7291" s="1703"/>
      <c r="V7291" s="1703"/>
      <c r="X7291" s="1703"/>
    </row>
    <row r="7292" spans="15:24" x14ac:dyDescent="0.55000000000000004">
      <c r="O7292" s="1703"/>
      <c r="V7292" s="1703"/>
      <c r="X7292" s="1703"/>
    </row>
    <row r="7293" spans="15:24" x14ac:dyDescent="0.55000000000000004">
      <c r="O7293" s="1703"/>
      <c r="V7293" s="1703"/>
      <c r="X7293" s="1703"/>
    </row>
    <row r="7294" spans="15:24" x14ac:dyDescent="0.55000000000000004">
      <c r="O7294" s="1703"/>
      <c r="V7294" s="1703"/>
      <c r="X7294" s="1703"/>
    </row>
    <row r="7295" spans="15:24" x14ac:dyDescent="0.55000000000000004">
      <c r="O7295" s="1703"/>
      <c r="V7295" s="1703"/>
      <c r="X7295" s="1703"/>
    </row>
    <row r="7296" spans="15:24" x14ac:dyDescent="0.55000000000000004">
      <c r="O7296" s="1703"/>
      <c r="V7296" s="1703"/>
      <c r="X7296" s="1703"/>
    </row>
    <row r="7297" spans="15:24" x14ac:dyDescent="0.55000000000000004">
      <c r="O7297" s="1703"/>
      <c r="V7297" s="1703"/>
      <c r="X7297" s="1703"/>
    </row>
    <row r="7298" spans="15:24" x14ac:dyDescent="0.55000000000000004">
      <c r="O7298" s="1703"/>
      <c r="V7298" s="1703"/>
      <c r="X7298" s="1703"/>
    </row>
    <row r="7299" spans="15:24" x14ac:dyDescent="0.55000000000000004">
      <c r="O7299" s="1703"/>
      <c r="V7299" s="1703"/>
      <c r="X7299" s="1703"/>
    </row>
    <row r="7300" spans="15:24" x14ac:dyDescent="0.55000000000000004">
      <c r="O7300" s="1703"/>
      <c r="V7300" s="1703"/>
      <c r="X7300" s="1703"/>
    </row>
    <row r="7301" spans="15:24" x14ac:dyDescent="0.55000000000000004">
      <c r="O7301" s="1703"/>
      <c r="V7301" s="1703"/>
      <c r="X7301" s="1703"/>
    </row>
    <row r="7302" spans="15:24" x14ac:dyDescent="0.55000000000000004">
      <c r="O7302" s="1703"/>
      <c r="V7302" s="1703"/>
      <c r="X7302" s="1703"/>
    </row>
    <row r="7303" spans="15:24" x14ac:dyDescent="0.55000000000000004">
      <c r="O7303" s="1703"/>
      <c r="V7303" s="1703"/>
      <c r="X7303" s="1703"/>
    </row>
    <row r="7304" spans="15:24" x14ac:dyDescent="0.55000000000000004">
      <c r="O7304" s="1703"/>
      <c r="V7304" s="1703"/>
      <c r="X7304" s="1703"/>
    </row>
    <row r="7305" spans="15:24" x14ac:dyDescent="0.55000000000000004">
      <c r="O7305" s="1703"/>
      <c r="V7305" s="1703"/>
      <c r="X7305" s="1703"/>
    </row>
    <row r="7306" spans="15:24" x14ac:dyDescent="0.55000000000000004">
      <c r="O7306" s="1703"/>
      <c r="V7306" s="1703"/>
      <c r="X7306" s="1703"/>
    </row>
    <row r="7307" spans="15:24" x14ac:dyDescent="0.55000000000000004">
      <c r="O7307" s="1703"/>
      <c r="V7307" s="1703"/>
      <c r="X7307" s="1703"/>
    </row>
    <row r="7308" spans="15:24" x14ac:dyDescent="0.55000000000000004">
      <c r="O7308" s="1703"/>
      <c r="V7308" s="1703"/>
      <c r="X7308" s="1703"/>
    </row>
    <row r="7309" spans="15:24" x14ac:dyDescent="0.55000000000000004">
      <c r="O7309" s="1703"/>
      <c r="V7309" s="1703"/>
      <c r="X7309" s="1703"/>
    </row>
    <row r="7310" spans="15:24" x14ac:dyDescent="0.55000000000000004">
      <c r="O7310" s="1703"/>
      <c r="V7310" s="1703"/>
      <c r="X7310" s="1703"/>
    </row>
    <row r="7311" spans="15:24" x14ac:dyDescent="0.55000000000000004">
      <c r="O7311" s="1703"/>
      <c r="V7311" s="1703"/>
      <c r="X7311" s="1703"/>
    </row>
    <row r="7312" spans="15:24" x14ac:dyDescent="0.55000000000000004">
      <c r="O7312" s="1703"/>
      <c r="V7312" s="1703"/>
      <c r="X7312" s="1703"/>
    </row>
    <row r="7313" spans="15:24" x14ac:dyDescent="0.55000000000000004">
      <c r="O7313" s="1703"/>
      <c r="V7313" s="1703"/>
      <c r="X7313" s="1703"/>
    </row>
    <row r="7314" spans="15:24" x14ac:dyDescent="0.55000000000000004">
      <c r="O7314" s="1703"/>
      <c r="V7314" s="1703"/>
      <c r="X7314" s="1703"/>
    </row>
    <row r="7315" spans="15:24" x14ac:dyDescent="0.55000000000000004">
      <c r="O7315" s="1703"/>
      <c r="V7315" s="1703"/>
      <c r="X7315" s="1703"/>
    </row>
    <row r="7316" spans="15:24" x14ac:dyDescent="0.55000000000000004">
      <c r="O7316" s="1703"/>
      <c r="V7316" s="1703"/>
      <c r="X7316" s="1703"/>
    </row>
    <row r="7317" spans="15:24" x14ac:dyDescent="0.55000000000000004">
      <c r="O7317" s="1703"/>
      <c r="V7317" s="1703"/>
      <c r="X7317" s="1703"/>
    </row>
    <row r="7318" spans="15:24" x14ac:dyDescent="0.55000000000000004">
      <c r="O7318" s="1703"/>
      <c r="V7318" s="1703"/>
      <c r="X7318" s="1703"/>
    </row>
    <row r="7319" spans="15:24" x14ac:dyDescent="0.55000000000000004">
      <c r="O7319" s="1703"/>
      <c r="V7319" s="1703"/>
      <c r="X7319" s="1703"/>
    </row>
    <row r="7320" spans="15:24" x14ac:dyDescent="0.55000000000000004">
      <c r="O7320" s="1703"/>
      <c r="V7320" s="1703"/>
      <c r="X7320" s="1703"/>
    </row>
    <row r="7321" spans="15:24" x14ac:dyDescent="0.55000000000000004">
      <c r="O7321" s="1703"/>
      <c r="V7321" s="1703"/>
      <c r="X7321" s="1703"/>
    </row>
    <row r="7322" spans="15:24" x14ac:dyDescent="0.55000000000000004">
      <c r="O7322" s="1703"/>
      <c r="V7322" s="1703"/>
      <c r="X7322" s="1703"/>
    </row>
    <row r="7323" spans="15:24" x14ac:dyDescent="0.55000000000000004">
      <c r="O7323" s="1703"/>
      <c r="V7323" s="1703"/>
      <c r="X7323" s="1703"/>
    </row>
    <row r="7324" spans="15:24" x14ac:dyDescent="0.55000000000000004">
      <c r="O7324" s="1703"/>
      <c r="V7324" s="1703"/>
      <c r="X7324" s="1703"/>
    </row>
    <row r="7325" spans="15:24" x14ac:dyDescent="0.55000000000000004">
      <c r="O7325" s="1703"/>
      <c r="V7325" s="1703"/>
      <c r="X7325" s="1703"/>
    </row>
    <row r="7326" spans="15:24" x14ac:dyDescent="0.55000000000000004">
      <c r="O7326" s="1703"/>
      <c r="V7326" s="1703"/>
      <c r="X7326" s="1703"/>
    </row>
    <row r="7327" spans="15:24" x14ac:dyDescent="0.55000000000000004">
      <c r="O7327" s="1703"/>
      <c r="V7327" s="1703"/>
      <c r="X7327" s="1703"/>
    </row>
    <row r="7328" spans="15:24" x14ac:dyDescent="0.55000000000000004">
      <c r="O7328" s="1703"/>
      <c r="V7328" s="1703"/>
      <c r="X7328" s="1703"/>
    </row>
    <row r="7329" spans="15:24" x14ac:dyDescent="0.55000000000000004">
      <c r="O7329" s="1703"/>
      <c r="V7329" s="1703"/>
      <c r="X7329" s="1703"/>
    </row>
    <row r="7330" spans="15:24" x14ac:dyDescent="0.55000000000000004">
      <c r="O7330" s="1703"/>
      <c r="V7330" s="1703"/>
      <c r="X7330" s="1703"/>
    </row>
    <row r="7331" spans="15:24" x14ac:dyDescent="0.55000000000000004">
      <c r="O7331" s="1703"/>
      <c r="V7331" s="1703"/>
      <c r="X7331" s="1703"/>
    </row>
    <row r="7332" spans="15:24" x14ac:dyDescent="0.55000000000000004">
      <c r="O7332" s="1703"/>
      <c r="V7332" s="1703"/>
      <c r="X7332" s="1703"/>
    </row>
    <row r="7333" spans="15:24" x14ac:dyDescent="0.55000000000000004">
      <c r="O7333" s="1703"/>
      <c r="V7333" s="1703"/>
      <c r="X7333" s="1703"/>
    </row>
    <row r="7334" spans="15:24" x14ac:dyDescent="0.55000000000000004">
      <c r="O7334" s="1703"/>
      <c r="V7334" s="1703"/>
      <c r="X7334" s="1703"/>
    </row>
    <row r="7335" spans="15:24" x14ac:dyDescent="0.55000000000000004">
      <c r="O7335" s="1703"/>
      <c r="V7335" s="1703"/>
      <c r="X7335" s="1703"/>
    </row>
    <row r="7336" spans="15:24" x14ac:dyDescent="0.55000000000000004">
      <c r="O7336" s="1703"/>
      <c r="V7336" s="1703"/>
      <c r="X7336" s="1703"/>
    </row>
    <row r="7337" spans="15:24" x14ac:dyDescent="0.55000000000000004">
      <c r="O7337" s="1703"/>
      <c r="V7337" s="1703"/>
      <c r="X7337" s="1703"/>
    </row>
    <row r="7338" spans="15:24" x14ac:dyDescent="0.55000000000000004">
      <c r="O7338" s="1703"/>
      <c r="V7338" s="1703"/>
      <c r="X7338" s="1703"/>
    </row>
    <row r="7339" spans="15:24" x14ac:dyDescent="0.55000000000000004">
      <c r="O7339" s="1703"/>
      <c r="V7339" s="1703"/>
      <c r="X7339" s="1703"/>
    </row>
    <row r="7340" spans="15:24" x14ac:dyDescent="0.55000000000000004">
      <c r="O7340" s="1703"/>
      <c r="V7340" s="1703"/>
      <c r="X7340" s="1703"/>
    </row>
    <row r="7341" spans="15:24" x14ac:dyDescent="0.55000000000000004">
      <c r="O7341" s="1703"/>
      <c r="V7341" s="1703"/>
      <c r="X7341" s="1703"/>
    </row>
    <row r="7342" spans="15:24" x14ac:dyDescent="0.55000000000000004">
      <c r="O7342" s="1703"/>
      <c r="V7342" s="1703"/>
      <c r="X7342" s="1703"/>
    </row>
    <row r="7343" spans="15:24" x14ac:dyDescent="0.55000000000000004">
      <c r="O7343" s="1703"/>
      <c r="V7343" s="1703"/>
      <c r="X7343" s="1703"/>
    </row>
    <row r="7344" spans="15:24" x14ac:dyDescent="0.55000000000000004">
      <c r="O7344" s="1703"/>
      <c r="V7344" s="1703"/>
      <c r="X7344" s="1703"/>
    </row>
    <row r="7345" spans="15:24" x14ac:dyDescent="0.55000000000000004">
      <c r="O7345" s="1703"/>
      <c r="V7345" s="1703"/>
      <c r="X7345" s="1703"/>
    </row>
    <row r="7346" spans="15:24" x14ac:dyDescent="0.55000000000000004">
      <c r="O7346" s="1703"/>
      <c r="V7346" s="1703"/>
      <c r="X7346" s="1703"/>
    </row>
    <row r="7347" spans="15:24" x14ac:dyDescent="0.55000000000000004">
      <c r="O7347" s="1703"/>
      <c r="V7347" s="1703"/>
      <c r="X7347" s="1703"/>
    </row>
    <row r="7348" spans="15:24" x14ac:dyDescent="0.55000000000000004">
      <c r="O7348" s="1703"/>
      <c r="V7348" s="1703"/>
      <c r="X7348" s="1703"/>
    </row>
    <row r="7349" spans="15:24" x14ac:dyDescent="0.55000000000000004">
      <c r="O7349" s="1703"/>
      <c r="V7349" s="1703"/>
      <c r="X7349" s="1703"/>
    </row>
    <row r="7350" spans="15:24" x14ac:dyDescent="0.55000000000000004">
      <c r="O7350" s="1703"/>
      <c r="V7350" s="1703"/>
      <c r="X7350" s="1703"/>
    </row>
    <row r="7351" spans="15:24" x14ac:dyDescent="0.55000000000000004">
      <c r="O7351" s="1703"/>
      <c r="V7351" s="1703"/>
      <c r="X7351" s="1703"/>
    </row>
    <row r="7352" spans="15:24" x14ac:dyDescent="0.55000000000000004">
      <c r="O7352" s="1703"/>
      <c r="V7352" s="1703"/>
      <c r="X7352" s="1703"/>
    </row>
    <row r="7353" spans="15:24" x14ac:dyDescent="0.55000000000000004">
      <c r="O7353" s="1703"/>
      <c r="V7353" s="1703"/>
      <c r="X7353" s="1703"/>
    </row>
    <row r="7354" spans="15:24" x14ac:dyDescent="0.55000000000000004">
      <c r="O7354" s="1703"/>
      <c r="V7354" s="1703"/>
      <c r="X7354" s="1703"/>
    </row>
    <row r="7355" spans="15:24" x14ac:dyDescent="0.55000000000000004">
      <c r="O7355" s="1703"/>
      <c r="V7355" s="1703"/>
      <c r="X7355" s="1703"/>
    </row>
    <row r="7356" spans="15:24" x14ac:dyDescent="0.55000000000000004">
      <c r="O7356" s="1703"/>
      <c r="V7356" s="1703"/>
      <c r="X7356" s="1703"/>
    </row>
    <row r="7357" spans="15:24" x14ac:dyDescent="0.55000000000000004">
      <c r="O7357" s="1703"/>
      <c r="V7357" s="1703"/>
      <c r="X7357" s="1703"/>
    </row>
    <row r="7358" spans="15:24" x14ac:dyDescent="0.55000000000000004">
      <c r="O7358" s="1703"/>
      <c r="V7358" s="1703"/>
      <c r="X7358" s="1703"/>
    </row>
    <row r="7359" spans="15:24" x14ac:dyDescent="0.55000000000000004">
      <c r="O7359" s="1703"/>
      <c r="V7359" s="1703"/>
      <c r="X7359" s="1703"/>
    </row>
    <row r="7360" spans="15:24" x14ac:dyDescent="0.55000000000000004">
      <c r="O7360" s="1703"/>
      <c r="V7360" s="1703"/>
      <c r="X7360" s="1703"/>
    </row>
    <row r="7361" spans="15:24" x14ac:dyDescent="0.55000000000000004">
      <c r="O7361" s="1703"/>
      <c r="V7361" s="1703"/>
      <c r="X7361" s="1703"/>
    </row>
    <row r="7362" spans="15:24" x14ac:dyDescent="0.55000000000000004">
      <c r="O7362" s="1703"/>
      <c r="V7362" s="1703"/>
      <c r="X7362" s="1703"/>
    </row>
    <row r="7363" spans="15:24" x14ac:dyDescent="0.55000000000000004">
      <c r="O7363" s="1703"/>
      <c r="V7363" s="1703"/>
      <c r="X7363" s="1703"/>
    </row>
    <row r="7364" spans="15:24" x14ac:dyDescent="0.55000000000000004">
      <c r="O7364" s="1703"/>
      <c r="V7364" s="1703"/>
      <c r="X7364" s="1703"/>
    </row>
    <row r="7365" spans="15:24" x14ac:dyDescent="0.55000000000000004">
      <c r="O7365" s="1703"/>
      <c r="V7365" s="1703"/>
      <c r="X7365" s="1703"/>
    </row>
    <row r="7366" spans="15:24" x14ac:dyDescent="0.55000000000000004">
      <c r="O7366" s="1703"/>
      <c r="V7366" s="1703"/>
      <c r="X7366" s="1703"/>
    </row>
    <row r="7367" spans="15:24" x14ac:dyDescent="0.55000000000000004">
      <c r="O7367" s="1703"/>
      <c r="V7367" s="1703"/>
      <c r="X7367" s="1703"/>
    </row>
    <row r="7368" spans="15:24" x14ac:dyDescent="0.55000000000000004">
      <c r="O7368" s="1703"/>
      <c r="V7368" s="1703"/>
      <c r="X7368" s="1703"/>
    </row>
    <row r="7369" spans="15:24" x14ac:dyDescent="0.55000000000000004">
      <c r="O7369" s="1703"/>
      <c r="V7369" s="1703"/>
      <c r="X7369" s="1703"/>
    </row>
    <row r="7370" spans="15:24" x14ac:dyDescent="0.55000000000000004">
      <c r="O7370" s="1703"/>
      <c r="V7370" s="1703"/>
      <c r="X7370" s="1703"/>
    </row>
    <row r="7371" spans="15:24" x14ac:dyDescent="0.55000000000000004">
      <c r="O7371" s="1703"/>
      <c r="V7371" s="1703"/>
      <c r="X7371" s="1703"/>
    </row>
    <row r="7372" spans="15:24" x14ac:dyDescent="0.55000000000000004">
      <c r="O7372" s="1703"/>
      <c r="V7372" s="1703"/>
      <c r="X7372" s="1703"/>
    </row>
    <row r="7373" spans="15:24" x14ac:dyDescent="0.55000000000000004">
      <c r="O7373" s="1703"/>
      <c r="V7373" s="1703"/>
      <c r="X7373" s="1703"/>
    </row>
    <row r="7374" spans="15:24" x14ac:dyDescent="0.55000000000000004">
      <c r="O7374" s="1703"/>
      <c r="V7374" s="1703"/>
      <c r="X7374" s="1703"/>
    </row>
    <row r="7375" spans="15:24" x14ac:dyDescent="0.55000000000000004">
      <c r="O7375" s="1703"/>
      <c r="V7375" s="1703"/>
      <c r="X7375" s="1703"/>
    </row>
    <row r="7376" spans="15:24" x14ac:dyDescent="0.55000000000000004">
      <c r="O7376" s="1703"/>
      <c r="V7376" s="1703"/>
      <c r="X7376" s="1703"/>
    </row>
    <row r="7377" spans="15:24" x14ac:dyDescent="0.55000000000000004">
      <c r="O7377" s="1703"/>
      <c r="V7377" s="1703"/>
      <c r="X7377" s="1703"/>
    </row>
    <row r="7378" spans="15:24" x14ac:dyDescent="0.55000000000000004">
      <c r="O7378" s="1703"/>
      <c r="V7378" s="1703"/>
      <c r="X7378" s="1703"/>
    </row>
    <row r="7379" spans="15:24" x14ac:dyDescent="0.55000000000000004">
      <c r="O7379" s="1703"/>
      <c r="V7379" s="1703"/>
      <c r="X7379" s="1703"/>
    </row>
    <row r="7380" spans="15:24" x14ac:dyDescent="0.55000000000000004">
      <c r="O7380" s="1703"/>
      <c r="V7380" s="1703"/>
      <c r="X7380" s="1703"/>
    </row>
    <row r="7381" spans="15:24" x14ac:dyDescent="0.55000000000000004">
      <c r="O7381" s="1703"/>
      <c r="V7381" s="1703"/>
      <c r="X7381" s="1703"/>
    </row>
    <row r="7382" spans="15:24" x14ac:dyDescent="0.55000000000000004">
      <c r="O7382" s="1703"/>
      <c r="V7382" s="1703"/>
      <c r="X7382" s="1703"/>
    </row>
    <row r="7383" spans="15:24" x14ac:dyDescent="0.55000000000000004">
      <c r="O7383" s="1703"/>
      <c r="V7383" s="1703"/>
      <c r="X7383" s="1703"/>
    </row>
    <row r="7384" spans="15:24" x14ac:dyDescent="0.55000000000000004">
      <c r="O7384" s="1703"/>
      <c r="V7384" s="1703"/>
      <c r="X7384" s="1703"/>
    </row>
    <row r="7385" spans="15:24" x14ac:dyDescent="0.55000000000000004">
      <c r="O7385" s="1703"/>
      <c r="V7385" s="1703"/>
      <c r="X7385" s="1703"/>
    </row>
    <row r="7386" spans="15:24" x14ac:dyDescent="0.55000000000000004">
      <c r="O7386" s="1703"/>
      <c r="V7386" s="1703"/>
      <c r="X7386" s="1703"/>
    </row>
    <row r="7387" spans="15:24" x14ac:dyDescent="0.55000000000000004">
      <c r="O7387" s="1703"/>
      <c r="V7387" s="1703"/>
      <c r="X7387" s="1703"/>
    </row>
    <row r="7388" spans="15:24" x14ac:dyDescent="0.55000000000000004">
      <c r="O7388" s="1703"/>
      <c r="V7388" s="1703"/>
      <c r="X7388" s="1703"/>
    </row>
    <row r="7389" spans="15:24" x14ac:dyDescent="0.55000000000000004">
      <c r="O7389" s="1703"/>
      <c r="V7389" s="1703"/>
      <c r="X7389" s="1703"/>
    </row>
    <row r="7390" spans="15:24" x14ac:dyDescent="0.55000000000000004">
      <c r="O7390" s="1703"/>
      <c r="V7390" s="1703"/>
      <c r="X7390" s="1703"/>
    </row>
    <row r="7391" spans="15:24" x14ac:dyDescent="0.55000000000000004">
      <c r="O7391" s="1703"/>
      <c r="V7391" s="1703"/>
      <c r="X7391" s="1703"/>
    </row>
    <row r="7392" spans="15:24" x14ac:dyDescent="0.55000000000000004">
      <c r="O7392" s="1703"/>
      <c r="V7392" s="1703"/>
      <c r="X7392" s="1703"/>
    </row>
    <row r="7393" spans="15:24" x14ac:dyDescent="0.55000000000000004">
      <c r="O7393" s="1703"/>
      <c r="V7393" s="1703"/>
      <c r="X7393" s="1703"/>
    </row>
    <row r="7394" spans="15:24" x14ac:dyDescent="0.55000000000000004">
      <c r="O7394" s="1703"/>
      <c r="V7394" s="1703"/>
      <c r="X7394" s="1703"/>
    </row>
    <row r="7395" spans="15:24" x14ac:dyDescent="0.55000000000000004">
      <c r="O7395" s="1703"/>
      <c r="V7395" s="1703"/>
      <c r="X7395" s="1703"/>
    </row>
    <row r="7396" spans="15:24" x14ac:dyDescent="0.55000000000000004">
      <c r="O7396" s="1703"/>
      <c r="V7396" s="1703"/>
      <c r="X7396" s="1703"/>
    </row>
    <row r="7397" spans="15:24" x14ac:dyDescent="0.55000000000000004">
      <c r="O7397" s="1703"/>
      <c r="V7397" s="1703"/>
      <c r="X7397" s="1703"/>
    </row>
    <row r="7398" spans="15:24" x14ac:dyDescent="0.55000000000000004">
      <c r="O7398" s="1703"/>
      <c r="V7398" s="1703"/>
      <c r="X7398" s="1703"/>
    </row>
    <row r="7399" spans="15:24" x14ac:dyDescent="0.55000000000000004">
      <c r="O7399" s="1703"/>
      <c r="V7399" s="1703"/>
      <c r="X7399" s="1703"/>
    </row>
    <row r="7400" spans="15:24" x14ac:dyDescent="0.55000000000000004">
      <c r="O7400" s="1703"/>
      <c r="V7400" s="1703"/>
      <c r="X7400" s="1703"/>
    </row>
    <row r="7401" spans="15:24" x14ac:dyDescent="0.55000000000000004">
      <c r="O7401" s="1703"/>
      <c r="V7401" s="1703"/>
      <c r="X7401" s="1703"/>
    </row>
    <row r="7402" spans="15:24" x14ac:dyDescent="0.55000000000000004">
      <c r="O7402" s="1703"/>
      <c r="V7402" s="1703"/>
      <c r="X7402" s="1703"/>
    </row>
    <row r="7403" spans="15:24" x14ac:dyDescent="0.55000000000000004">
      <c r="O7403" s="1703"/>
      <c r="V7403" s="1703"/>
      <c r="X7403" s="1703"/>
    </row>
    <row r="7404" spans="15:24" x14ac:dyDescent="0.55000000000000004">
      <c r="O7404" s="1703"/>
      <c r="V7404" s="1703"/>
      <c r="X7404" s="1703"/>
    </row>
    <row r="7405" spans="15:24" x14ac:dyDescent="0.55000000000000004">
      <c r="O7405" s="1703"/>
      <c r="V7405" s="1703"/>
      <c r="X7405" s="1703"/>
    </row>
    <row r="7406" spans="15:24" x14ac:dyDescent="0.55000000000000004">
      <c r="O7406" s="1703"/>
      <c r="V7406" s="1703"/>
      <c r="X7406" s="1703"/>
    </row>
    <row r="7407" spans="15:24" x14ac:dyDescent="0.55000000000000004">
      <c r="O7407" s="1703"/>
      <c r="V7407" s="1703"/>
      <c r="X7407" s="1703"/>
    </row>
    <row r="7408" spans="15:24" x14ac:dyDescent="0.55000000000000004">
      <c r="O7408" s="1703"/>
      <c r="V7408" s="1703"/>
      <c r="X7408" s="1703"/>
    </row>
    <row r="7409" spans="15:24" x14ac:dyDescent="0.55000000000000004">
      <c r="O7409" s="1703"/>
      <c r="V7409" s="1703"/>
      <c r="X7409" s="1703"/>
    </row>
    <row r="7410" spans="15:24" x14ac:dyDescent="0.55000000000000004">
      <c r="O7410" s="1703"/>
      <c r="V7410" s="1703"/>
      <c r="X7410" s="1703"/>
    </row>
    <row r="7411" spans="15:24" x14ac:dyDescent="0.55000000000000004">
      <c r="O7411" s="1703"/>
      <c r="V7411" s="1703"/>
      <c r="X7411" s="1703"/>
    </row>
    <row r="7412" spans="15:24" x14ac:dyDescent="0.55000000000000004">
      <c r="O7412" s="1703"/>
      <c r="V7412" s="1703"/>
      <c r="X7412" s="1703"/>
    </row>
    <row r="7413" spans="15:24" x14ac:dyDescent="0.55000000000000004">
      <c r="O7413" s="1703"/>
      <c r="V7413" s="1703"/>
      <c r="X7413" s="1703"/>
    </row>
    <row r="7414" spans="15:24" x14ac:dyDescent="0.55000000000000004">
      <c r="O7414" s="1703"/>
      <c r="V7414" s="1703"/>
      <c r="X7414" s="1703"/>
    </row>
    <row r="7415" spans="15:24" x14ac:dyDescent="0.55000000000000004">
      <c r="O7415" s="1703"/>
      <c r="V7415" s="1703"/>
      <c r="X7415" s="1703"/>
    </row>
    <row r="7416" spans="15:24" x14ac:dyDescent="0.55000000000000004">
      <c r="O7416" s="1703"/>
      <c r="V7416" s="1703"/>
      <c r="X7416" s="1703"/>
    </row>
    <row r="7417" spans="15:24" x14ac:dyDescent="0.55000000000000004">
      <c r="O7417" s="1703"/>
      <c r="V7417" s="1703"/>
      <c r="X7417" s="1703"/>
    </row>
    <row r="7418" spans="15:24" x14ac:dyDescent="0.55000000000000004">
      <c r="O7418" s="1703"/>
      <c r="V7418" s="1703"/>
      <c r="X7418" s="1703"/>
    </row>
    <row r="7419" spans="15:24" x14ac:dyDescent="0.55000000000000004">
      <c r="O7419" s="1703"/>
      <c r="V7419" s="1703"/>
      <c r="X7419" s="1703"/>
    </row>
    <row r="7420" spans="15:24" x14ac:dyDescent="0.55000000000000004">
      <c r="O7420" s="1703"/>
      <c r="V7420" s="1703"/>
      <c r="X7420" s="1703"/>
    </row>
    <row r="7421" spans="15:24" x14ac:dyDescent="0.55000000000000004">
      <c r="O7421" s="1703"/>
      <c r="V7421" s="1703"/>
      <c r="X7421" s="1703"/>
    </row>
    <row r="7422" spans="15:24" x14ac:dyDescent="0.55000000000000004">
      <c r="O7422" s="1703"/>
      <c r="V7422" s="1703"/>
      <c r="X7422" s="1703"/>
    </row>
    <row r="7423" spans="15:24" x14ac:dyDescent="0.55000000000000004">
      <c r="O7423" s="1703"/>
      <c r="V7423" s="1703"/>
      <c r="X7423" s="1703"/>
    </row>
    <row r="7424" spans="15:24" x14ac:dyDescent="0.55000000000000004">
      <c r="O7424" s="1703"/>
      <c r="V7424" s="1703"/>
      <c r="X7424" s="1703"/>
    </row>
    <row r="7425" spans="15:24" x14ac:dyDescent="0.55000000000000004">
      <c r="O7425" s="1703"/>
      <c r="V7425" s="1703"/>
      <c r="X7425" s="1703"/>
    </row>
    <row r="7426" spans="15:24" x14ac:dyDescent="0.55000000000000004">
      <c r="O7426" s="1703"/>
      <c r="V7426" s="1703"/>
      <c r="X7426" s="1703"/>
    </row>
    <row r="7427" spans="15:24" x14ac:dyDescent="0.55000000000000004">
      <c r="O7427" s="1703"/>
      <c r="V7427" s="1703"/>
      <c r="X7427" s="1703"/>
    </row>
    <row r="7428" spans="15:24" x14ac:dyDescent="0.55000000000000004">
      <c r="O7428" s="1703"/>
      <c r="V7428" s="1703"/>
      <c r="X7428" s="1703"/>
    </row>
    <row r="7429" spans="15:24" x14ac:dyDescent="0.55000000000000004">
      <c r="O7429" s="1703"/>
      <c r="V7429" s="1703"/>
      <c r="X7429" s="1703"/>
    </row>
    <row r="7430" spans="15:24" x14ac:dyDescent="0.55000000000000004">
      <c r="O7430" s="1703"/>
      <c r="V7430" s="1703"/>
      <c r="X7430" s="1703"/>
    </row>
    <row r="7431" spans="15:24" x14ac:dyDescent="0.55000000000000004">
      <c r="O7431" s="1703"/>
      <c r="V7431" s="1703"/>
      <c r="X7431" s="1703"/>
    </row>
    <row r="7432" spans="15:24" x14ac:dyDescent="0.55000000000000004">
      <c r="O7432" s="1703"/>
      <c r="V7432" s="1703"/>
      <c r="X7432" s="1703"/>
    </row>
    <row r="7433" spans="15:24" x14ac:dyDescent="0.55000000000000004">
      <c r="O7433" s="1703"/>
      <c r="V7433" s="1703"/>
      <c r="X7433" s="1703"/>
    </row>
    <row r="7434" spans="15:24" x14ac:dyDescent="0.55000000000000004">
      <c r="O7434" s="1703"/>
      <c r="V7434" s="1703"/>
      <c r="X7434" s="1703"/>
    </row>
    <row r="7435" spans="15:24" x14ac:dyDescent="0.55000000000000004">
      <c r="O7435" s="1703"/>
      <c r="V7435" s="1703"/>
      <c r="X7435" s="1703"/>
    </row>
    <row r="7436" spans="15:24" x14ac:dyDescent="0.55000000000000004">
      <c r="O7436" s="1703"/>
      <c r="V7436" s="1703"/>
      <c r="X7436" s="1703"/>
    </row>
    <row r="7437" spans="15:24" x14ac:dyDescent="0.55000000000000004">
      <c r="O7437" s="1703"/>
      <c r="V7437" s="1703"/>
      <c r="X7437" s="1703"/>
    </row>
    <row r="7438" spans="15:24" x14ac:dyDescent="0.55000000000000004">
      <c r="O7438" s="1703"/>
      <c r="V7438" s="1703"/>
      <c r="X7438" s="1703"/>
    </row>
    <row r="7439" spans="15:24" x14ac:dyDescent="0.55000000000000004">
      <c r="O7439" s="1703"/>
      <c r="V7439" s="1703"/>
      <c r="X7439" s="1703"/>
    </row>
    <row r="7440" spans="15:24" x14ac:dyDescent="0.55000000000000004">
      <c r="O7440" s="1703"/>
      <c r="V7440" s="1703"/>
      <c r="X7440" s="1703"/>
    </row>
    <row r="7441" spans="15:24" x14ac:dyDescent="0.55000000000000004">
      <c r="O7441" s="1703"/>
      <c r="V7441" s="1703"/>
      <c r="X7441" s="1703"/>
    </row>
    <row r="7442" spans="15:24" x14ac:dyDescent="0.55000000000000004">
      <c r="O7442" s="1703"/>
      <c r="V7442" s="1703"/>
      <c r="X7442" s="1703"/>
    </row>
    <row r="7443" spans="15:24" x14ac:dyDescent="0.55000000000000004">
      <c r="O7443" s="1703"/>
      <c r="V7443" s="1703"/>
      <c r="X7443" s="1703"/>
    </row>
    <row r="7444" spans="15:24" x14ac:dyDescent="0.55000000000000004">
      <c r="O7444" s="1703"/>
      <c r="V7444" s="1703"/>
      <c r="X7444" s="1703"/>
    </row>
    <row r="7445" spans="15:24" x14ac:dyDescent="0.55000000000000004">
      <c r="O7445" s="1703"/>
      <c r="V7445" s="1703"/>
      <c r="X7445" s="1703"/>
    </row>
    <row r="7446" spans="15:24" x14ac:dyDescent="0.55000000000000004">
      <c r="O7446" s="1703"/>
      <c r="V7446" s="1703"/>
      <c r="X7446" s="1703"/>
    </row>
    <row r="7447" spans="15:24" x14ac:dyDescent="0.55000000000000004">
      <c r="O7447" s="1703"/>
      <c r="V7447" s="1703"/>
      <c r="X7447" s="1703"/>
    </row>
    <row r="7448" spans="15:24" x14ac:dyDescent="0.55000000000000004">
      <c r="O7448" s="1703"/>
      <c r="V7448" s="1703"/>
      <c r="X7448" s="1703"/>
    </row>
    <row r="7449" spans="15:24" x14ac:dyDescent="0.55000000000000004">
      <c r="O7449" s="1703"/>
      <c r="V7449" s="1703"/>
      <c r="X7449" s="1703"/>
    </row>
    <row r="7450" spans="15:24" x14ac:dyDescent="0.55000000000000004">
      <c r="O7450" s="1703"/>
      <c r="V7450" s="1703"/>
      <c r="X7450" s="1703"/>
    </row>
    <row r="7451" spans="15:24" x14ac:dyDescent="0.55000000000000004">
      <c r="O7451" s="1703"/>
      <c r="V7451" s="1703"/>
      <c r="X7451" s="1703"/>
    </row>
    <row r="7452" spans="15:24" x14ac:dyDescent="0.55000000000000004">
      <c r="O7452" s="1703"/>
      <c r="V7452" s="1703"/>
      <c r="X7452" s="1703"/>
    </row>
    <row r="7453" spans="15:24" x14ac:dyDescent="0.55000000000000004">
      <c r="O7453" s="1703"/>
      <c r="V7453" s="1703"/>
      <c r="X7453" s="1703"/>
    </row>
    <row r="7454" spans="15:24" x14ac:dyDescent="0.55000000000000004">
      <c r="O7454" s="1703"/>
      <c r="V7454" s="1703"/>
      <c r="X7454" s="1703"/>
    </row>
    <row r="7455" spans="15:24" x14ac:dyDescent="0.55000000000000004">
      <c r="O7455" s="1703"/>
      <c r="V7455" s="1703"/>
      <c r="X7455" s="1703"/>
    </row>
    <row r="7456" spans="15:24" x14ac:dyDescent="0.55000000000000004">
      <c r="O7456" s="1703"/>
      <c r="V7456" s="1703"/>
      <c r="X7456" s="1703"/>
    </row>
    <row r="7457" spans="15:24" x14ac:dyDescent="0.55000000000000004">
      <c r="O7457" s="1703"/>
      <c r="V7457" s="1703"/>
      <c r="X7457" s="1703"/>
    </row>
    <row r="7458" spans="15:24" x14ac:dyDescent="0.55000000000000004">
      <c r="O7458" s="1703"/>
      <c r="V7458" s="1703"/>
      <c r="X7458" s="1703"/>
    </row>
    <row r="7459" spans="15:24" x14ac:dyDescent="0.55000000000000004">
      <c r="O7459" s="1703"/>
      <c r="V7459" s="1703"/>
      <c r="X7459" s="1703"/>
    </row>
    <row r="7460" spans="15:24" x14ac:dyDescent="0.55000000000000004">
      <c r="O7460" s="1703"/>
      <c r="V7460" s="1703"/>
      <c r="X7460" s="1703"/>
    </row>
    <row r="7461" spans="15:24" x14ac:dyDescent="0.55000000000000004">
      <c r="O7461" s="1703"/>
      <c r="V7461" s="1703"/>
      <c r="X7461" s="1703"/>
    </row>
    <row r="7462" spans="15:24" x14ac:dyDescent="0.55000000000000004">
      <c r="O7462" s="1703"/>
      <c r="V7462" s="1703"/>
      <c r="X7462" s="1703"/>
    </row>
    <row r="7463" spans="15:24" x14ac:dyDescent="0.55000000000000004">
      <c r="O7463" s="1703"/>
      <c r="V7463" s="1703"/>
      <c r="X7463" s="1703"/>
    </row>
    <row r="7464" spans="15:24" x14ac:dyDescent="0.55000000000000004">
      <c r="O7464" s="1703"/>
      <c r="V7464" s="1703"/>
      <c r="X7464" s="1703"/>
    </row>
    <row r="7465" spans="15:24" x14ac:dyDescent="0.55000000000000004">
      <c r="O7465" s="1703"/>
      <c r="V7465" s="1703"/>
      <c r="X7465" s="1703"/>
    </row>
    <row r="7466" spans="15:24" x14ac:dyDescent="0.55000000000000004">
      <c r="O7466" s="1703"/>
      <c r="V7466" s="1703"/>
      <c r="X7466" s="1703"/>
    </row>
    <row r="7467" spans="15:24" x14ac:dyDescent="0.55000000000000004">
      <c r="O7467" s="1703"/>
      <c r="V7467" s="1703"/>
      <c r="X7467" s="1703"/>
    </row>
    <row r="7468" spans="15:24" x14ac:dyDescent="0.55000000000000004">
      <c r="O7468" s="1703"/>
      <c r="V7468" s="1703"/>
      <c r="X7468" s="1703"/>
    </row>
    <row r="7469" spans="15:24" x14ac:dyDescent="0.55000000000000004">
      <c r="O7469" s="1703"/>
      <c r="V7469" s="1703"/>
      <c r="X7469" s="1703"/>
    </row>
    <row r="7470" spans="15:24" x14ac:dyDescent="0.55000000000000004">
      <c r="O7470" s="1703"/>
      <c r="V7470" s="1703"/>
      <c r="X7470" s="1703"/>
    </row>
    <row r="7471" spans="15:24" x14ac:dyDescent="0.55000000000000004">
      <c r="O7471" s="1703"/>
      <c r="V7471" s="1703"/>
      <c r="X7471" s="1703"/>
    </row>
    <row r="7472" spans="15:24" x14ac:dyDescent="0.55000000000000004">
      <c r="O7472" s="1703"/>
      <c r="V7472" s="1703"/>
      <c r="X7472" s="1703"/>
    </row>
    <row r="7473" spans="15:24" x14ac:dyDescent="0.55000000000000004">
      <c r="O7473" s="1703"/>
      <c r="V7473" s="1703"/>
      <c r="X7473" s="1703"/>
    </row>
    <row r="7474" spans="15:24" x14ac:dyDescent="0.55000000000000004">
      <c r="O7474" s="1703"/>
      <c r="V7474" s="1703"/>
      <c r="X7474" s="1703"/>
    </row>
    <row r="7475" spans="15:24" x14ac:dyDescent="0.55000000000000004">
      <c r="O7475" s="1703"/>
      <c r="V7475" s="1703"/>
      <c r="X7475" s="1703"/>
    </row>
    <row r="7476" spans="15:24" x14ac:dyDescent="0.55000000000000004">
      <c r="O7476" s="1703"/>
      <c r="V7476" s="1703"/>
      <c r="X7476" s="1703"/>
    </row>
    <row r="7477" spans="15:24" x14ac:dyDescent="0.55000000000000004">
      <c r="O7477" s="1703"/>
      <c r="V7477" s="1703"/>
      <c r="X7477" s="1703"/>
    </row>
    <row r="7478" spans="15:24" x14ac:dyDescent="0.55000000000000004">
      <c r="O7478" s="1703"/>
      <c r="V7478" s="1703"/>
      <c r="X7478" s="1703"/>
    </row>
    <row r="7479" spans="15:24" x14ac:dyDescent="0.55000000000000004">
      <c r="O7479" s="1703"/>
      <c r="V7479" s="1703"/>
      <c r="X7479" s="1703"/>
    </row>
    <row r="7480" spans="15:24" x14ac:dyDescent="0.55000000000000004">
      <c r="O7480" s="1703"/>
      <c r="V7480" s="1703"/>
      <c r="X7480" s="1703"/>
    </row>
    <row r="7481" spans="15:24" x14ac:dyDescent="0.55000000000000004">
      <c r="O7481" s="1703"/>
      <c r="V7481" s="1703"/>
      <c r="X7481" s="1703"/>
    </row>
    <row r="7482" spans="15:24" x14ac:dyDescent="0.55000000000000004">
      <c r="O7482" s="1703"/>
      <c r="V7482" s="1703"/>
      <c r="X7482" s="1703"/>
    </row>
    <row r="7483" spans="15:24" x14ac:dyDescent="0.55000000000000004">
      <c r="O7483" s="1703"/>
      <c r="V7483" s="1703"/>
      <c r="X7483" s="1703"/>
    </row>
    <row r="7484" spans="15:24" x14ac:dyDescent="0.55000000000000004">
      <c r="O7484" s="1703"/>
      <c r="V7484" s="1703"/>
      <c r="X7484" s="1703"/>
    </row>
    <row r="7485" spans="15:24" x14ac:dyDescent="0.55000000000000004">
      <c r="O7485" s="1703"/>
      <c r="V7485" s="1703"/>
      <c r="X7485" s="1703"/>
    </row>
    <row r="7486" spans="15:24" x14ac:dyDescent="0.55000000000000004">
      <c r="O7486" s="1703"/>
      <c r="V7486" s="1703"/>
      <c r="X7486" s="1703"/>
    </row>
    <row r="7487" spans="15:24" x14ac:dyDescent="0.55000000000000004">
      <c r="O7487" s="1703"/>
      <c r="V7487" s="1703"/>
      <c r="X7487" s="1703"/>
    </row>
    <row r="7488" spans="15:24" x14ac:dyDescent="0.55000000000000004">
      <c r="O7488" s="1703"/>
      <c r="V7488" s="1703"/>
      <c r="X7488" s="1703"/>
    </row>
    <row r="7489" spans="15:24" x14ac:dyDescent="0.55000000000000004">
      <c r="O7489" s="1703"/>
      <c r="V7489" s="1703"/>
      <c r="X7489" s="1703"/>
    </row>
    <row r="7490" spans="15:24" x14ac:dyDescent="0.55000000000000004">
      <c r="O7490" s="1703"/>
      <c r="V7490" s="1703"/>
      <c r="X7490" s="1703"/>
    </row>
    <row r="7491" spans="15:24" x14ac:dyDescent="0.55000000000000004">
      <c r="O7491" s="1703"/>
      <c r="V7491" s="1703"/>
      <c r="X7491" s="1703"/>
    </row>
    <row r="7492" spans="15:24" x14ac:dyDescent="0.55000000000000004">
      <c r="O7492" s="1703"/>
      <c r="V7492" s="1703"/>
      <c r="X7492" s="1703"/>
    </row>
    <row r="7493" spans="15:24" x14ac:dyDescent="0.55000000000000004">
      <c r="O7493" s="1703"/>
      <c r="V7493" s="1703"/>
      <c r="X7493" s="1703"/>
    </row>
    <row r="7494" spans="15:24" x14ac:dyDescent="0.55000000000000004">
      <c r="O7494" s="1703"/>
      <c r="V7494" s="1703"/>
      <c r="X7494" s="1703"/>
    </row>
    <row r="7495" spans="15:24" x14ac:dyDescent="0.55000000000000004">
      <c r="O7495" s="1703"/>
      <c r="V7495" s="1703"/>
      <c r="X7495" s="1703"/>
    </row>
    <row r="7496" spans="15:24" x14ac:dyDescent="0.55000000000000004">
      <c r="O7496" s="1703"/>
      <c r="V7496" s="1703"/>
      <c r="X7496" s="1703"/>
    </row>
    <row r="7497" spans="15:24" x14ac:dyDescent="0.55000000000000004">
      <c r="O7497" s="1703"/>
      <c r="V7497" s="1703"/>
      <c r="X7497" s="1703"/>
    </row>
    <row r="7498" spans="15:24" x14ac:dyDescent="0.55000000000000004">
      <c r="O7498" s="1703"/>
      <c r="V7498" s="1703"/>
      <c r="X7498" s="1703"/>
    </row>
    <row r="7499" spans="15:24" x14ac:dyDescent="0.55000000000000004">
      <c r="O7499" s="1703"/>
      <c r="V7499" s="1703"/>
      <c r="X7499" s="1703"/>
    </row>
    <row r="7500" spans="15:24" x14ac:dyDescent="0.55000000000000004">
      <c r="O7500" s="1703"/>
      <c r="V7500" s="1703"/>
      <c r="X7500" s="1703"/>
    </row>
    <row r="7501" spans="15:24" x14ac:dyDescent="0.55000000000000004">
      <c r="O7501" s="1703"/>
      <c r="V7501" s="1703"/>
      <c r="X7501" s="1703"/>
    </row>
    <row r="7502" spans="15:24" x14ac:dyDescent="0.55000000000000004">
      <c r="O7502" s="1703"/>
      <c r="V7502" s="1703"/>
      <c r="X7502" s="1703"/>
    </row>
    <row r="7503" spans="15:24" x14ac:dyDescent="0.55000000000000004">
      <c r="O7503" s="1703"/>
      <c r="V7503" s="1703"/>
      <c r="X7503" s="1703"/>
    </row>
    <row r="7504" spans="15:24" x14ac:dyDescent="0.55000000000000004">
      <c r="O7504" s="1703"/>
      <c r="V7504" s="1703"/>
      <c r="X7504" s="1703"/>
    </row>
    <row r="7505" spans="15:24" x14ac:dyDescent="0.55000000000000004">
      <c r="O7505" s="1703"/>
      <c r="V7505" s="1703"/>
      <c r="X7505" s="1703"/>
    </row>
    <row r="7506" spans="15:24" x14ac:dyDescent="0.55000000000000004">
      <c r="O7506" s="1703"/>
      <c r="V7506" s="1703"/>
      <c r="X7506" s="1703"/>
    </row>
    <row r="7507" spans="15:24" x14ac:dyDescent="0.55000000000000004">
      <c r="O7507" s="1703"/>
      <c r="V7507" s="1703"/>
      <c r="X7507" s="1703"/>
    </row>
    <row r="7508" spans="15:24" x14ac:dyDescent="0.55000000000000004">
      <c r="O7508" s="1703"/>
      <c r="V7508" s="1703"/>
      <c r="X7508" s="1703"/>
    </row>
    <row r="7509" spans="15:24" x14ac:dyDescent="0.55000000000000004">
      <c r="O7509" s="1703"/>
      <c r="V7509" s="1703"/>
      <c r="X7509" s="1703"/>
    </row>
    <row r="7510" spans="15:24" x14ac:dyDescent="0.55000000000000004">
      <c r="O7510" s="1703"/>
      <c r="V7510" s="1703"/>
      <c r="X7510" s="1703"/>
    </row>
    <row r="7511" spans="15:24" x14ac:dyDescent="0.55000000000000004">
      <c r="O7511" s="1703"/>
      <c r="V7511" s="1703"/>
      <c r="X7511" s="1703"/>
    </row>
    <row r="7512" spans="15:24" x14ac:dyDescent="0.55000000000000004">
      <c r="O7512" s="1703"/>
      <c r="V7512" s="1703"/>
      <c r="X7512" s="1703"/>
    </row>
    <row r="7513" spans="15:24" x14ac:dyDescent="0.55000000000000004">
      <c r="O7513" s="1703"/>
      <c r="V7513" s="1703"/>
      <c r="X7513" s="1703"/>
    </row>
    <row r="7514" spans="15:24" x14ac:dyDescent="0.55000000000000004">
      <c r="O7514" s="1703"/>
      <c r="V7514" s="1703"/>
      <c r="X7514" s="1703"/>
    </row>
    <row r="7515" spans="15:24" x14ac:dyDescent="0.55000000000000004">
      <c r="O7515" s="1703"/>
      <c r="V7515" s="1703"/>
      <c r="X7515" s="1703"/>
    </row>
    <row r="7516" spans="15:24" x14ac:dyDescent="0.55000000000000004">
      <c r="O7516" s="1703"/>
      <c r="V7516" s="1703"/>
      <c r="X7516" s="1703"/>
    </row>
    <row r="7517" spans="15:24" x14ac:dyDescent="0.55000000000000004">
      <c r="O7517" s="1703"/>
      <c r="V7517" s="1703"/>
      <c r="X7517" s="1703"/>
    </row>
    <row r="7518" spans="15:24" x14ac:dyDescent="0.55000000000000004">
      <c r="O7518" s="1703"/>
      <c r="V7518" s="1703"/>
      <c r="X7518" s="1703"/>
    </row>
    <row r="7519" spans="15:24" x14ac:dyDescent="0.55000000000000004">
      <c r="O7519" s="1703"/>
      <c r="V7519" s="1703"/>
      <c r="X7519" s="1703"/>
    </row>
    <row r="7520" spans="15:24" x14ac:dyDescent="0.55000000000000004">
      <c r="O7520" s="1703"/>
      <c r="V7520" s="1703"/>
      <c r="X7520" s="1703"/>
    </row>
    <row r="7521" spans="15:24" x14ac:dyDescent="0.55000000000000004">
      <c r="O7521" s="1703"/>
      <c r="V7521" s="1703"/>
      <c r="X7521" s="1703"/>
    </row>
    <row r="7522" spans="15:24" x14ac:dyDescent="0.55000000000000004">
      <c r="O7522" s="1703"/>
      <c r="V7522" s="1703"/>
      <c r="X7522" s="1703"/>
    </row>
    <row r="7523" spans="15:24" x14ac:dyDescent="0.55000000000000004">
      <c r="O7523" s="1703"/>
      <c r="V7523" s="1703"/>
      <c r="X7523" s="1703"/>
    </row>
    <row r="7524" spans="15:24" x14ac:dyDescent="0.55000000000000004">
      <c r="O7524" s="1703"/>
      <c r="V7524" s="1703"/>
      <c r="X7524" s="1703"/>
    </row>
    <row r="7525" spans="15:24" x14ac:dyDescent="0.55000000000000004">
      <c r="O7525" s="1703"/>
      <c r="V7525" s="1703"/>
      <c r="X7525" s="1703"/>
    </row>
    <row r="7526" spans="15:24" x14ac:dyDescent="0.55000000000000004">
      <c r="O7526" s="1703"/>
      <c r="V7526" s="1703"/>
      <c r="X7526" s="1703"/>
    </row>
    <row r="7527" spans="15:24" x14ac:dyDescent="0.55000000000000004">
      <c r="O7527" s="1703"/>
      <c r="V7527" s="1703"/>
      <c r="X7527" s="1703"/>
    </row>
    <row r="7528" spans="15:24" x14ac:dyDescent="0.55000000000000004">
      <c r="O7528" s="1703"/>
      <c r="V7528" s="1703"/>
      <c r="X7528" s="1703"/>
    </row>
    <row r="7529" spans="15:24" x14ac:dyDescent="0.55000000000000004">
      <c r="O7529" s="1703"/>
      <c r="V7529" s="1703"/>
      <c r="X7529" s="1703"/>
    </row>
    <row r="7530" spans="15:24" x14ac:dyDescent="0.55000000000000004">
      <c r="O7530" s="1703"/>
      <c r="V7530" s="1703"/>
      <c r="X7530" s="1703"/>
    </row>
    <row r="7531" spans="15:24" x14ac:dyDescent="0.55000000000000004">
      <c r="O7531" s="1703"/>
      <c r="V7531" s="1703"/>
      <c r="X7531" s="1703"/>
    </row>
    <row r="7532" spans="15:24" x14ac:dyDescent="0.55000000000000004">
      <c r="O7532" s="1703"/>
      <c r="V7532" s="1703"/>
      <c r="X7532" s="1703"/>
    </row>
    <row r="7533" spans="15:24" x14ac:dyDescent="0.55000000000000004">
      <c r="O7533" s="1703"/>
      <c r="V7533" s="1703"/>
      <c r="X7533" s="1703"/>
    </row>
    <row r="7534" spans="15:24" x14ac:dyDescent="0.55000000000000004">
      <c r="O7534" s="1703"/>
      <c r="V7534" s="1703"/>
      <c r="X7534" s="1703"/>
    </row>
    <row r="7535" spans="15:24" x14ac:dyDescent="0.55000000000000004">
      <c r="O7535" s="1703"/>
      <c r="V7535" s="1703"/>
      <c r="X7535" s="1703"/>
    </row>
    <row r="7536" spans="15:24" x14ac:dyDescent="0.55000000000000004">
      <c r="O7536" s="1703"/>
      <c r="V7536" s="1703"/>
      <c r="X7536" s="1703"/>
    </row>
    <row r="7537" spans="15:24" x14ac:dyDescent="0.55000000000000004">
      <c r="O7537" s="1703"/>
      <c r="V7537" s="1703"/>
      <c r="X7537" s="1703"/>
    </row>
    <row r="7538" spans="15:24" x14ac:dyDescent="0.55000000000000004">
      <c r="O7538" s="1703"/>
      <c r="V7538" s="1703"/>
      <c r="X7538" s="1703"/>
    </row>
    <row r="7539" spans="15:24" x14ac:dyDescent="0.55000000000000004">
      <c r="O7539" s="1703"/>
      <c r="V7539" s="1703"/>
      <c r="X7539" s="1703"/>
    </row>
    <row r="7540" spans="15:24" x14ac:dyDescent="0.55000000000000004">
      <c r="O7540" s="1703"/>
      <c r="V7540" s="1703"/>
      <c r="X7540" s="1703"/>
    </row>
    <row r="7541" spans="15:24" x14ac:dyDescent="0.55000000000000004">
      <c r="O7541" s="1703"/>
      <c r="V7541" s="1703"/>
      <c r="X7541" s="1703"/>
    </row>
    <row r="7542" spans="15:24" x14ac:dyDescent="0.55000000000000004">
      <c r="O7542" s="1703"/>
      <c r="V7542" s="1703"/>
      <c r="X7542" s="1703"/>
    </row>
    <row r="7543" spans="15:24" x14ac:dyDescent="0.55000000000000004">
      <c r="O7543" s="1703"/>
      <c r="V7543" s="1703"/>
      <c r="X7543" s="1703"/>
    </row>
    <row r="7544" spans="15:24" x14ac:dyDescent="0.55000000000000004">
      <c r="O7544" s="1703"/>
      <c r="V7544" s="1703"/>
      <c r="X7544" s="1703"/>
    </row>
    <row r="7545" spans="15:24" x14ac:dyDescent="0.55000000000000004">
      <c r="O7545" s="1703"/>
      <c r="V7545" s="1703"/>
      <c r="X7545" s="1703"/>
    </row>
    <row r="7546" spans="15:24" x14ac:dyDescent="0.55000000000000004">
      <c r="O7546" s="1703"/>
      <c r="V7546" s="1703"/>
      <c r="X7546" s="1703"/>
    </row>
    <row r="7547" spans="15:24" x14ac:dyDescent="0.55000000000000004">
      <c r="O7547" s="1703"/>
      <c r="V7547" s="1703"/>
      <c r="X7547" s="1703"/>
    </row>
    <row r="7548" spans="15:24" x14ac:dyDescent="0.55000000000000004">
      <c r="O7548" s="1703"/>
      <c r="V7548" s="1703"/>
      <c r="X7548" s="1703"/>
    </row>
    <row r="7549" spans="15:24" x14ac:dyDescent="0.55000000000000004">
      <c r="O7549" s="1703"/>
      <c r="V7549" s="1703"/>
      <c r="X7549" s="1703"/>
    </row>
    <row r="7550" spans="15:24" x14ac:dyDescent="0.55000000000000004">
      <c r="O7550" s="1703"/>
      <c r="V7550" s="1703"/>
      <c r="X7550" s="1703"/>
    </row>
    <row r="7551" spans="15:24" x14ac:dyDescent="0.55000000000000004">
      <c r="O7551" s="1703"/>
      <c r="V7551" s="1703"/>
      <c r="X7551" s="1703"/>
    </row>
    <row r="7552" spans="15:24" x14ac:dyDescent="0.55000000000000004">
      <c r="O7552" s="1703"/>
      <c r="V7552" s="1703"/>
      <c r="X7552" s="1703"/>
    </row>
    <row r="7553" spans="15:24" x14ac:dyDescent="0.55000000000000004">
      <c r="O7553" s="1703"/>
      <c r="V7553" s="1703"/>
      <c r="X7553" s="1703"/>
    </row>
    <row r="7554" spans="15:24" x14ac:dyDescent="0.55000000000000004">
      <c r="O7554" s="1703"/>
      <c r="V7554" s="1703"/>
      <c r="X7554" s="1703"/>
    </row>
    <row r="7555" spans="15:24" x14ac:dyDescent="0.55000000000000004">
      <c r="O7555" s="1703"/>
      <c r="V7555" s="1703"/>
      <c r="X7555" s="1703"/>
    </row>
    <row r="7556" spans="15:24" x14ac:dyDescent="0.55000000000000004">
      <c r="O7556" s="1703"/>
      <c r="V7556" s="1703"/>
      <c r="X7556" s="1703"/>
    </row>
    <row r="7557" spans="15:24" x14ac:dyDescent="0.55000000000000004">
      <c r="O7557" s="1703"/>
      <c r="V7557" s="1703"/>
      <c r="X7557" s="1703"/>
    </row>
    <row r="7558" spans="15:24" x14ac:dyDescent="0.55000000000000004">
      <c r="O7558" s="1703"/>
      <c r="V7558" s="1703"/>
      <c r="X7558" s="1703"/>
    </row>
    <row r="7559" spans="15:24" x14ac:dyDescent="0.55000000000000004">
      <c r="O7559" s="1703"/>
      <c r="V7559" s="1703"/>
      <c r="X7559" s="1703"/>
    </row>
    <row r="7560" spans="15:24" x14ac:dyDescent="0.55000000000000004">
      <c r="O7560" s="1703"/>
      <c r="V7560" s="1703"/>
      <c r="X7560" s="1703"/>
    </row>
    <row r="7561" spans="15:24" x14ac:dyDescent="0.55000000000000004">
      <c r="O7561" s="1703"/>
      <c r="V7561" s="1703"/>
      <c r="X7561" s="1703"/>
    </row>
    <row r="7562" spans="15:24" x14ac:dyDescent="0.55000000000000004">
      <c r="O7562" s="1703"/>
      <c r="V7562" s="1703"/>
      <c r="X7562" s="1703"/>
    </row>
    <row r="7563" spans="15:24" x14ac:dyDescent="0.55000000000000004">
      <c r="O7563" s="1703"/>
      <c r="V7563" s="1703"/>
      <c r="X7563" s="1703"/>
    </row>
    <row r="7564" spans="15:24" x14ac:dyDescent="0.55000000000000004">
      <c r="O7564" s="1703"/>
      <c r="V7564" s="1703"/>
      <c r="X7564" s="1703"/>
    </row>
    <row r="7565" spans="15:24" x14ac:dyDescent="0.55000000000000004">
      <c r="O7565" s="1703"/>
      <c r="V7565" s="1703"/>
      <c r="X7565" s="1703"/>
    </row>
    <row r="7566" spans="15:24" x14ac:dyDescent="0.55000000000000004">
      <c r="O7566" s="1703"/>
      <c r="V7566" s="1703"/>
      <c r="X7566" s="1703"/>
    </row>
    <row r="7567" spans="15:24" x14ac:dyDescent="0.55000000000000004">
      <c r="O7567" s="1703"/>
      <c r="V7567" s="1703"/>
      <c r="X7567" s="1703"/>
    </row>
    <row r="7568" spans="15:24" x14ac:dyDescent="0.55000000000000004">
      <c r="O7568" s="1703"/>
      <c r="V7568" s="1703"/>
      <c r="X7568" s="1703"/>
    </row>
    <row r="7569" spans="15:24" x14ac:dyDescent="0.55000000000000004">
      <c r="O7569" s="1703"/>
      <c r="V7569" s="1703"/>
      <c r="X7569" s="1703"/>
    </row>
    <row r="7570" spans="15:24" x14ac:dyDescent="0.55000000000000004">
      <c r="O7570" s="1703"/>
      <c r="V7570" s="1703"/>
      <c r="X7570" s="1703"/>
    </row>
    <row r="7571" spans="15:24" x14ac:dyDescent="0.55000000000000004">
      <c r="O7571" s="1703"/>
      <c r="V7571" s="1703"/>
      <c r="X7571" s="1703"/>
    </row>
    <row r="7572" spans="15:24" x14ac:dyDescent="0.55000000000000004">
      <c r="O7572" s="1703"/>
      <c r="V7572" s="1703"/>
      <c r="X7572" s="1703"/>
    </row>
    <row r="7573" spans="15:24" x14ac:dyDescent="0.55000000000000004">
      <c r="O7573" s="1703"/>
      <c r="V7573" s="1703"/>
      <c r="X7573" s="1703"/>
    </row>
    <row r="7574" spans="15:24" x14ac:dyDescent="0.55000000000000004">
      <c r="O7574" s="1703"/>
      <c r="V7574" s="1703"/>
      <c r="X7574" s="1703"/>
    </row>
    <row r="7575" spans="15:24" x14ac:dyDescent="0.55000000000000004">
      <c r="O7575" s="1703"/>
      <c r="V7575" s="1703"/>
      <c r="X7575" s="1703"/>
    </row>
    <row r="7576" spans="15:24" x14ac:dyDescent="0.55000000000000004">
      <c r="O7576" s="1703"/>
      <c r="V7576" s="1703"/>
      <c r="X7576" s="1703"/>
    </row>
    <row r="7577" spans="15:24" x14ac:dyDescent="0.55000000000000004">
      <c r="O7577" s="1703"/>
      <c r="V7577" s="1703"/>
      <c r="X7577" s="1703"/>
    </row>
    <row r="7578" spans="15:24" x14ac:dyDescent="0.55000000000000004">
      <c r="O7578" s="1703"/>
      <c r="V7578" s="1703"/>
      <c r="X7578" s="1703"/>
    </row>
    <row r="7579" spans="15:24" x14ac:dyDescent="0.55000000000000004">
      <c r="O7579" s="1703"/>
      <c r="V7579" s="1703"/>
      <c r="X7579" s="1703"/>
    </row>
    <row r="7580" spans="15:24" x14ac:dyDescent="0.55000000000000004">
      <c r="O7580" s="1703"/>
      <c r="V7580" s="1703"/>
      <c r="X7580" s="1703"/>
    </row>
    <row r="7581" spans="15:24" x14ac:dyDescent="0.55000000000000004">
      <c r="O7581" s="1703"/>
      <c r="V7581" s="1703"/>
      <c r="X7581" s="1703"/>
    </row>
    <row r="7582" spans="15:24" x14ac:dyDescent="0.55000000000000004">
      <c r="O7582" s="1703"/>
      <c r="V7582" s="1703"/>
      <c r="X7582" s="1703"/>
    </row>
    <row r="7583" spans="15:24" x14ac:dyDescent="0.55000000000000004">
      <c r="O7583" s="1703"/>
      <c r="V7583" s="1703"/>
      <c r="X7583" s="1703"/>
    </row>
    <row r="7584" spans="15:24" x14ac:dyDescent="0.55000000000000004">
      <c r="O7584" s="1703"/>
      <c r="V7584" s="1703"/>
      <c r="X7584" s="1703"/>
    </row>
    <row r="7585" spans="15:24" x14ac:dyDescent="0.55000000000000004">
      <c r="O7585" s="1703"/>
      <c r="V7585" s="1703"/>
      <c r="X7585" s="1703"/>
    </row>
    <row r="7586" spans="15:24" x14ac:dyDescent="0.55000000000000004">
      <c r="O7586" s="1703"/>
      <c r="V7586" s="1703"/>
      <c r="X7586" s="1703"/>
    </row>
    <row r="7587" spans="15:24" x14ac:dyDescent="0.55000000000000004">
      <c r="O7587" s="1703"/>
      <c r="V7587" s="1703"/>
      <c r="X7587" s="1703"/>
    </row>
    <row r="7588" spans="15:24" x14ac:dyDescent="0.55000000000000004">
      <c r="O7588" s="1703"/>
      <c r="V7588" s="1703"/>
      <c r="X7588" s="1703"/>
    </row>
    <row r="7589" spans="15:24" x14ac:dyDescent="0.55000000000000004">
      <c r="O7589" s="1703"/>
      <c r="V7589" s="1703"/>
      <c r="X7589" s="1703"/>
    </row>
    <row r="7590" spans="15:24" x14ac:dyDescent="0.55000000000000004">
      <c r="O7590" s="1703"/>
      <c r="V7590" s="1703"/>
      <c r="X7590" s="1703"/>
    </row>
    <row r="7591" spans="15:24" x14ac:dyDescent="0.55000000000000004">
      <c r="O7591" s="1703"/>
      <c r="V7591" s="1703"/>
      <c r="X7591" s="1703"/>
    </row>
    <row r="7592" spans="15:24" x14ac:dyDescent="0.55000000000000004">
      <c r="O7592" s="1703"/>
      <c r="V7592" s="1703"/>
      <c r="X7592" s="1703"/>
    </row>
    <row r="7593" spans="15:24" x14ac:dyDescent="0.55000000000000004">
      <c r="O7593" s="1703"/>
      <c r="V7593" s="1703"/>
      <c r="X7593" s="1703"/>
    </row>
    <row r="7594" spans="15:24" x14ac:dyDescent="0.55000000000000004">
      <c r="O7594" s="1703"/>
      <c r="V7594" s="1703"/>
      <c r="X7594" s="1703"/>
    </row>
    <row r="7595" spans="15:24" x14ac:dyDescent="0.55000000000000004">
      <c r="O7595" s="1703"/>
      <c r="V7595" s="1703"/>
      <c r="X7595" s="1703"/>
    </row>
    <row r="7596" spans="15:24" x14ac:dyDescent="0.55000000000000004">
      <c r="O7596" s="1703"/>
      <c r="V7596" s="1703"/>
      <c r="X7596" s="1703"/>
    </row>
    <row r="7597" spans="15:24" x14ac:dyDescent="0.55000000000000004">
      <c r="O7597" s="1703"/>
      <c r="V7597" s="1703"/>
      <c r="X7597" s="1703"/>
    </row>
    <row r="7598" spans="15:24" x14ac:dyDescent="0.55000000000000004">
      <c r="O7598" s="1703"/>
      <c r="V7598" s="1703"/>
      <c r="X7598" s="1703"/>
    </row>
    <row r="7599" spans="15:24" x14ac:dyDescent="0.55000000000000004">
      <c r="O7599" s="1703"/>
      <c r="V7599" s="1703"/>
      <c r="X7599" s="1703"/>
    </row>
    <row r="7600" spans="15:24" x14ac:dyDescent="0.55000000000000004">
      <c r="O7600" s="1703"/>
      <c r="V7600" s="1703"/>
      <c r="X7600" s="1703"/>
    </row>
    <row r="7601" spans="15:24" x14ac:dyDescent="0.55000000000000004">
      <c r="O7601" s="1703"/>
      <c r="V7601" s="1703"/>
      <c r="X7601" s="1703"/>
    </row>
    <row r="7602" spans="15:24" x14ac:dyDescent="0.55000000000000004">
      <c r="O7602" s="1703"/>
      <c r="V7602" s="1703"/>
      <c r="X7602" s="1703"/>
    </row>
    <row r="7603" spans="15:24" x14ac:dyDescent="0.55000000000000004">
      <c r="O7603" s="1703"/>
      <c r="V7603" s="1703"/>
      <c r="X7603" s="1703"/>
    </row>
    <row r="7604" spans="15:24" x14ac:dyDescent="0.55000000000000004">
      <c r="O7604" s="1703"/>
      <c r="V7604" s="1703"/>
      <c r="X7604" s="1703"/>
    </row>
    <row r="7605" spans="15:24" x14ac:dyDescent="0.55000000000000004">
      <c r="O7605" s="1703"/>
      <c r="V7605" s="1703"/>
      <c r="X7605" s="1703"/>
    </row>
    <row r="7606" spans="15:24" x14ac:dyDescent="0.55000000000000004">
      <c r="O7606" s="1703"/>
      <c r="V7606" s="1703"/>
      <c r="X7606" s="1703"/>
    </row>
    <row r="7607" spans="15:24" x14ac:dyDescent="0.55000000000000004">
      <c r="O7607" s="1703"/>
      <c r="V7607" s="1703"/>
      <c r="X7607" s="1703"/>
    </row>
    <row r="7608" spans="15:24" x14ac:dyDescent="0.55000000000000004">
      <c r="O7608" s="1703"/>
      <c r="V7608" s="1703"/>
      <c r="X7608" s="1703"/>
    </row>
    <row r="7609" spans="15:24" x14ac:dyDescent="0.55000000000000004">
      <c r="O7609" s="1703"/>
      <c r="V7609" s="1703"/>
      <c r="X7609" s="1703"/>
    </row>
    <row r="7610" spans="15:24" x14ac:dyDescent="0.55000000000000004">
      <c r="O7610" s="1703"/>
      <c r="V7610" s="1703"/>
      <c r="X7610" s="1703"/>
    </row>
    <row r="7611" spans="15:24" x14ac:dyDescent="0.55000000000000004">
      <c r="O7611" s="1703"/>
      <c r="V7611" s="1703"/>
      <c r="X7611" s="1703"/>
    </row>
    <row r="7612" spans="15:24" x14ac:dyDescent="0.55000000000000004">
      <c r="O7612" s="1703"/>
      <c r="V7612" s="1703"/>
      <c r="X7612" s="1703"/>
    </row>
    <row r="7613" spans="15:24" x14ac:dyDescent="0.55000000000000004">
      <c r="O7613" s="1703"/>
      <c r="V7613" s="1703"/>
      <c r="X7613" s="1703"/>
    </row>
    <row r="7614" spans="15:24" x14ac:dyDescent="0.55000000000000004">
      <c r="O7614" s="1703"/>
      <c r="V7614" s="1703"/>
      <c r="X7614" s="1703"/>
    </row>
    <row r="7615" spans="15:24" x14ac:dyDescent="0.55000000000000004">
      <c r="O7615" s="1703"/>
      <c r="V7615" s="1703"/>
      <c r="X7615" s="1703"/>
    </row>
    <row r="7616" spans="15:24" x14ac:dyDescent="0.55000000000000004">
      <c r="O7616" s="1703"/>
      <c r="V7616" s="1703"/>
      <c r="X7616" s="1703"/>
    </row>
    <row r="7617" spans="15:24" x14ac:dyDescent="0.55000000000000004">
      <c r="O7617" s="1703"/>
      <c r="V7617" s="1703"/>
      <c r="X7617" s="1703"/>
    </row>
    <row r="7618" spans="15:24" x14ac:dyDescent="0.55000000000000004">
      <c r="O7618" s="1703"/>
      <c r="V7618" s="1703"/>
      <c r="X7618" s="1703"/>
    </row>
    <row r="7619" spans="15:24" x14ac:dyDescent="0.55000000000000004">
      <c r="O7619" s="1703"/>
      <c r="V7619" s="1703"/>
      <c r="X7619" s="1703"/>
    </row>
    <row r="7620" spans="15:24" x14ac:dyDescent="0.55000000000000004">
      <c r="O7620" s="1703"/>
      <c r="V7620" s="1703"/>
      <c r="X7620" s="1703"/>
    </row>
    <row r="7621" spans="15:24" x14ac:dyDescent="0.55000000000000004">
      <c r="O7621" s="1703"/>
      <c r="V7621" s="1703"/>
      <c r="X7621" s="1703"/>
    </row>
    <row r="7622" spans="15:24" x14ac:dyDescent="0.55000000000000004">
      <c r="O7622" s="1703"/>
      <c r="V7622" s="1703"/>
      <c r="X7622" s="1703"/>
    </row>
    <row r="7623" spans="15:24" x14ac:dyDescent="0.55000000000000004">
      <c r="O7623" s="1703"/>
      <c r="V7623" s="1703"/>
      <c r="X7623" s="1703"/>
    </row>
    <row r="7624" spans="15:24" x14ac:dyDescent="0.55000000000000004">
      <c r="O7624" s="1703"/>
      <c r="V7624" s="1703"/>
      <c r="X7624" s="1703"/>
    </row>
    <row r="7625" spans="15:24" x14ac:dyDescent="0.55000000000000004">
      <c r="O7625" s="1703"/>
      <c r="V7625" s="1703"/>
      <c r="X7625" s="1703"/>
    </row>
    <row r="7626" spans="15:24" x14ac:dyDescent="0.55000000000000004">
      <c r="O7626" s="1703"/>
      <c r="V7626" s="1703"/>
      <c r="X7626" s="1703"/>
    </row>
    <row r="7627" spans="15:24" x14ac:dyDescent="0.55000000000000004">
      <c r="O7627" s="1703"/>
      <c r="V7627" s="1703"/>
      <c r="X7627" s="1703"/>
    </row>
    <row r="7628" spans="15:24" x14ac:dyDescent="0.55000000000000004">
      <c r="O7628" s="1703"/>
      <c r="V7628" s="1703"/>
      <c r="X7628" s="1703"/>
    </row>
    <row r="7629" spans="15:24" x14ac:dyDescent="0.55000000000000004">
      <c r="O7629" s="1703"/>
      <c r="V7629" s="1703"/>
      <c r="X7629" s="1703"/>
    </row>
    <row r="7630" spans="15:24" x14ac:dyDescent="0.55000000000000004">
      <c r="O7630" s="1703"/>
      <c r="V7630" s="1703"/>
      <c r="X7630" s="1703"/>
    </row>
    <row r="7631" spans="15:24" x14ac:dyDescent="0.55000000000000004">
      <c r="O7631" s="1703"/>
      <c r="V7631" s="1703"/>
      <c r="X7631" s="1703"/>
    </row>
    <row r="7632" spans="15:24" x14ac:dyDescent="0.55000000000000004">
      <c r="O7632" s="1703"/>
      <c r="V7632" s="1703"/>
      <c r="X7632" s="1703"/>
    </row>
    <row r="7633" spans="15:24" x14ac:dyDescent="0.55000000000000004">
      <c r="O7633" s="1703"/>
      <c r="V7633" s="1703"/>
      <c r="X7633" s="1703"/>
    </row>
    <row r="7634" spans="15:24" x14ac:dyDescent="0.55000000000000004">
      <c r="O7634" s="1703"/>
      <c r="V7634" s="1703"/>
      <c r="X7634" s="1703"/>
    </row>
    <row r="7635" spans="15:24" x14ac:dyDescent="0.55000000000000004">
      <c r="O7635" s="1703"/>
      <c r="V7635" s="1703"/>
      <c r="X7635" s="1703"/>
    </row>
    <row r="7636" spans="15:24" x14ac:dyDescent="0.55000000000000004">
      <c r="O7636" s="1703"/>
      <c r="V7636" s="1703"/>
      <c r="X7636" s="1703"/>
    </row>
    <row r="7637" spans="15:24" x14ac:dyDescent="0.55000000000000004">
      <c r="O7637" s="1703"/>
      <c r="V7637" s="1703"/>
      <c r="X7637" s="1703"/>
    </row>
    <row r="7638" spans="15:24" x14ac:dyDescent="0.55000000000000004">
      <c r="O7638" s="1703"/>
      <c r="V7638" s="1703"/>
      <c r="X7638" s="1703"/>
    </row>
    <row r="7639" spans="15:24" x14ac:dyDescent="0.55000000000000004">
      <c r="O7639" s="1703"/>
      <c r="V7639" s="1703"/>
      <c r="X7639" s="1703"/>
    </row>
    <row r="7640" spans="15:24" x14ac:dyDescent="0.55000000000000004">
      <c r="O7640" s="1703"/>
      <c r="V7640" s="1703"/>
      <c r="X7640" s="1703"/>
    </row>
    <row r="7641" spans="15:24" x14ac:dyDescent="0.55000000000000004">
      <c r="O7641" s="1703"/>
      <c r="V7641" s="1703"/>
      <c r="X7641" s="1703"/>
    </row>
    <row r="7642" spans="15:24" x14ac:dyDescent="0.55000000000000004">
      <c r="O7642" s="1703"/>
      <c r="V7642" s="1703"/>
      <c r="X7642" s="1703"/>
    </row>
    <row r="7643" spans="15:24" x14ac:dyDescent="0.55000000000000004">
      <c r="O7643" s="1703"/>
      <c r="V7643" s="1703"/>
      <c r="X7643" s="1703"/>
    </row>
    <row r="7644" spans="15:24" x14ac:dyDescent="0.55000000000000004">
      <c r="O7644" s="1703"/>
      <c r="V7644" s="1703"/>
      <c r="X7644" s="1703"/>
    </row>
    <row r="7645" spans="15:24" x14ac:dyDescent="0.55000000000000004">
      <c r="O7645" s="1703"/>
      <c r="V7645" s="1703"/>
      <c r="X7645" s="1703"/>
    </row>
    <row r="7646" spans="15:24" x14ac:dyDescent="0.55000000000000004">
      <c r="O7646" s="1703"/>
      <c r="V7646" s="1703"/>
      <c r="X7646" s="1703"/>
    </row>
    <row r="7647" spans="15:24" x14ac:dyDescent="0.55000000000000004">
      <c r="O7647" s="1703"/>
      <c r="V7647" s="1703"/>
      <c r="X7647" s="1703"/>
    </row>
    <row r="7648" spans="15:24" x14ac:dyDescent="0.55000000000000004">
      <c r="O7648" s="1703"/>
      <c r="V7648" s="1703"/>
      <c r="X7648" s="1703"/>
    </row>
    <row r="7649" spans="15:24" x14ac:dyDescent="0.55000000000000004">
      <c r="O7649" s="1703"/>
      <c r="V7649" s="1703"/>
      <c r="X7649" s="1703"/>
    </row>
    <row r="7650" spans="15:24" x14ac:dyDescent="0.55000000000000004">
      <c r="O7650" s="1703"/>
      <c r="V7650" s="1703"/>
      <c r="X7650" s="1703"/>
    </row>
    <row r="7651" spans="15:24" x14ac:dyDescent="0.55000000000000004">
      <c r="O7651" s="1703"/>
      <c r="V7651" s="1703"/>
      <c r="X7651" s="1703"/>
    </row>
    <row r="7652" spans="15:24" x14ac:dyDescent="0.55000000000000004">
      <c r="O7652" s="1703"/>
      <c r="V7652" s="1703"/>
      <c r="X7652" s="1703"/>
    </row>
    <row r="7653" spans="15:24" x14ac:dyDescent="0.55000000000000004">
      <c r="O7653" s="1703"/>
      <c r="V7653" s="1703"/>
      <c r="X7653" s="1703"/>
    </row>
    <row r="7654" spans="15:24" x14ac:dyDescent="0.55000000000000004">
      <c r="O7654" s="1703"/>
      <c r="V7654" s="1703"/>
      <c r="X7654" s="1703"/>
    </row>
    <row r="7655" spans="15:24" x14ac:dyDescent="0.55000000000000004">
      <c r="O7655" s="1703"/>
      <c r="V7655" s="1703"/>
      <c r="X7655" s="1703"/>
    </row>
    <row r="7656" spans="15:24" x14ac:dyDescent="0.55000000000000004">
      <c r="O7656" s="1703"/>
      <c r="V7656" s="1703"/>
      <c r="X7656" s="1703"/>
    </row>
    <row r="7657" spans="15:24" x14ac:dyDescent="0.55000000000000004">
      <c r="O7657" s="1703"/>
      <c r="V7657" s="1703"/>
      <c r="X7657" s="1703"/>
    </row>
    <row r="7658" spans="15:24" x14ac:dyDescent="0.55000000000000004">
      <c r="O7658" s="1703"/>
      <c r="V7658" s="1703"/>
      <c r="X7658" s="1703"/>
    </row>
    <row r="7659" spans="15:24" x14ac:dyDescent="0.55000000000000004">
      <c r="O7659" s="1703"/>
      <c r="V7659" s="1703"/>
      <c r="X7659" s="1703"/>
    </row>
    <row r="7660" spans="15:24" x14ac:dyDescent="0.55000000000000004">
      <c r="O7660" s="1703"/>
      <c r="V7660" s="1703"/>
      <c r="X7660" s="1703"/>
    </row>
    <row r="7661" spans="15:24" x14ac:dyDescent="0.55000000000000004">
      <c r="O7661" s="1703"/>
      <c r="V7661" s="1703"/>
      <c r="X7661" s="1703"/>
    </row>
    <row r="7662" spans="15:24" x14ac:dyDescent="0.55000000000000004">
      <c r="O7662" s="1703"/>
      <c r="V7662" s="1703"/>
      <c r="X7662" s="1703"/>
    </row>
    <row r="7663" spans="15:24" x14ac:dyDescent="0.55000000000000004">
      <c r="O7663" s="1703"/>
      <c r="V7663" s="1703"/>
      <c r="X7663" s="1703"/>
    </row>
    <row r="7664" spans="15:24" x14ac:dyDescent="0.55000000000000004">
      <c r="O7664" s="1703"/>
      <c r="V7664" s="1703"/>
      <c r="X7664" s="1703"/>
    </row>
    <row r="7665" spans="15:24" x14ac:dyDescent="0.55000000000000004">
      <c r="O7665" s="1703"/>
      <c r="V7665" s="1703"/>
      <c r="X7665" s="1703"/>
    </row>
    <row r="7666" spans="15:24" x14ac:dyDescent="0.55000000000000004">
      <c r="O7666" s="1703"/>
      <c r="V7666" s="1703"/>
      <c r="X7666" s="1703"/>
    </row>
    <row r="7667" spans="15:24" x14ac:dyDescent="0.55000000000000004">
      <c r="O7667" s="1703"/>
      <c r="V7667" s="1703"/>
      <c r="X7667" s="1703"/>
    </row>
    <row r="7668" spans="15:24" x14ac:dyDescent="0.55000000000000004">
      <c r="O7668" s="1703"/>
      <c r="V7668" s="1703"/>
      <c r="X7668" s="1703"/>
    </row>
    <row r="7669" spans="15:24" x14ac:dyDescent="0.55000000000000004">
      <c r="O7669" s="1703"/>
      <c r="V7669" s="1703"/>
      <c r="X7669" s="1703"/>
    </row>
    <row r="7670" spans="15:24" x14ac:dyDescent="0.55000000000000004">
      <c r="O7670" s="1703"/>
      <c r="V7670" s="1703"/>
      <c r="X7670" s="1703"/>
    </row>
    <row r="7671" spans="15:24" x14ac:dyDescent="0.55000000000000004">
      <c r="O7671" s="1703"/>
      <c r="V7671" s="1703"/>
      <c r="X7671" s="1703"/>
    </row>
    <row r="7672" spans="15:24" x14ac:dyDescent="0.55000000000000004">
      <c r="O7672" s="1703"/>
      <c r="V7672" s="1703"/>
      <c r="X7672" s="1703"/>
    </row>
    <row r="7673" spans="15:24" x14ac:dyDescent="0.55000000000000004">
      <c r="O7673" s="1703"/>
      <c r="V7673" s="1703"/>
      <c r="X7673" s="1703"/>
    </row>
    <row r="7674" spans="15:24" x14ac:dyDescent="0.55000000000000004">
      <c r="O7674" s="1703"/>
      <c r="V7674" s="1703"/>
      <c r="X7674" s="1703"/>
    </row>
    <row r="7675" spans="15:24" x14ac:dyDescent="0.55000000000000004">
      <c r="O7675" s="1703"/>
      <c r="V7675" s="1703"/>
      <c r="X7675" s="1703"/>
    </row>
    <row r="7676" spans="15:24" x14ac:dyDescent="0.55000000000000004">
      <c r="O7676" s="1703"/>
      <c r="V7676" s="1703"/>
      <c r="X7676" s="1703"/>
    </row>
    <row r="7677" spans="15:24" x14ac:dyDescent="0.55000000000000004">
      <c r="O7677" s="1703"/>
      <c r="V7677" s="1703"/>
      <c r="X7677" s="1703"/>
    </row>
    <row r="7678" spans="15:24" x14ac:dyDescent="0.55000000000000004">
      <c r="O7678" s="1703"/>
      <c r="V7678" s="1703"/>
      <c r="X7678" s="1703"/>
    </row>
    <row r="7679" spans="15:24" x14ac:dyDescent="0.55000000000000004">
      <c r="O7679" s="1703"/>
      <c r="V7679" s="1703"/>
      <c r="X7679" s="1703"/>
    </row>
    <row r="7680" spans="15:24" x14ac:dyDescent="0.55000000000000004">
      <c r="O7680" s="1703"/>
      <c r="V7680" s="1703"/>
      <c r="X7680" s="1703"/>
    </row>
    <row r="7681" spans="15:24" x14ac:dyDescent="0.55000000000000004">
      <c r="O7681" s="1703"/>
      <c r="V7681" s="1703"/>
      <c r="X7681" s="1703"/>
    </row>
    <row r="7682" spans="15:24" x14ac:dyDescent="0.55000000000000004">
      <c r="O7682" s="1703"/>
      <c r="V7682" s="1703"/>
      <c r="X7682" s="1703"/>
    </row>
    <row r="7683" spans="15:24" x14ac:dyDescent="0.55000000000000004">
      <c r="O7683" s="1703"/>
      <c r="V7683" s="1703"/>
      <c r="X7683" s="1703"/>
    </row>
    <row r="7684" spans="15:24" x14ac:dyDescent="0.55000000000000004">
      <c r="O7684" s="1703"/>
      <c r="V7684" s="1703"/>
      <c r="X7684" s="1703"/>
    </row>
    <row r="7685" spans="15:24" x14ac:dyDescent="0.55000000000000004">
      <c r="O7685" s="1703"/>
      <c r="V7685" s="1703"/>
      <c r="X7685" s="1703"/>
    </row>
    <row r="7686" spans="15:24" x14ac:dyDescent="0.55000000000000004">
      <c r="O7686" s="1703"/>
      <c r="V7686" s="1703"/>
      <c r="X7686" s="1703"/>
    </row>
    <row r="7687" spans="15:24" x14ac:dyDescent="0.55000000000000004">
      <c r="O7687" s="1703"/>
      <c r="V7687" s="1703"/>
      <c r="X7687" s="1703"/>
    </row>
    <row r="7688" spans="15:24" x14ac:dyDescent="0.55000000000000004">
      <c r="O7688" s="1703"/>
      <c r="V7688" s="1703"/>
      <c r="X7688" s="1703"/>
    </row>
    <row r="7689" spans="15:24" x14ac:dyDescent="0.55000000000000004">
      <c r="O7689" s="1703"/>
      <c r="V7689" s="1703"/>
      <c r="X7689" s="1703"/>
    </row>
    <row r="7690" spans="15:24" x14ac:dyDescent="0.55000000000000004">
      <c r="O7690" s="1703"/>
      <c r="V7690" s="1703"/>
      <c r="X7690" s="1703"/>
    </row>
    <row r="7691" spans="15:24" x14ac:dyDescent="0.55000000000000004">
      <c r="O7691" s="1703"/>
      <c r="V7691" s="1703"/>
      <c r="X7691" s="1703"/>
    </row>
    <row r="7692" spans="15:24" x14ac:dyDescent="0.55000000000000004">
      <c r="O7692" s="1703"/>
      <c r="V7692" s="1703"/>
      <c r="X7692" s="1703"/>
    </row>
    <row r="7693" spans="15:24" x14ac:dyDescent="0.55000000000000004">
      <c r="O7693" s="1703"/>
      <c r="V7693" s="1703"/>
      <c r="X7693" s="1703"/>
    </row>
    <row r="7694" spans="15:24" x14ac:dyDescent="0.55000000000000004">
      <c r="O7694" s="1703"/>
      <c r="V7694" s="1703"/>
      <c r="X7694" s="1703"/>
    </row>
    <row r="7695" spans="15:24" x14ac:dyDescent="0.55000000000000004">
      <c r="O7695" s="1703"/>
      <c r="V7695" s="1703"/>
      <c r="X7695" s="1703"/>
    </row>
    <row r="7696" spans="15:24" x14ac:dyDescent="0.55000000000000004">
      <c r="O7696" s="1703"/>
      <c r="V7696" s="1703"/>
      <c r="X7696" s="1703"/>
    </row>
    <row r="7697" spans="15:24" x14ac:dyDescent="0.55000000000000004">
      <c r="O7697" s="1703"/>
      <c r="V7697" s="1703"/>
      <c r="X7697" s="1703"/>
    </row>
    <row r="7698" spans="15:24" x14ac:dyDescent="0.55000000000000004">
      <c r="O7698" s="1703"/>
      <c r="V7698" s="1703"/>
      <c r="X7698" s="1703"/>
    </row>
    <row r="7699" spans="15:24" x14ac:dyDescent="0.55000000000000004">
      <c r="O7699" s="1703"/>
      <c r="V7699" s="1703"/>
      <c r="X7699" s="1703"/>
    </row>
    <row r="7700" spans="15:24" x14ac:dyDescent="0.55000000000000004">
      <c r="O7700" s="1703"/>
      <c r="V7700" s="1703"/>
      <c r="X7700" s="1703"/>
    </row>
    <row r="7701" spans="15:24" x14ac:dyDescent="0.55000000000000004">
      <c r="O7701" s="1703"/>
      <c r="V7701" s="1703"/>
      <c r="X7701" s="1703"/>
    </row>
    <row r="7702" spans="15:24" x14ac:dyDescent="0.55000000000000004">
      <c r="O7702" s="1703"/>
      <c r="V7702" s="1703"/>
      <c r="X7702" s="1703"/>
    </row>
    <row r="7703" spans="15:24" x14ac:dyDescent="0.55000000000000004">
      <c r="O7703" s="1703"/>
      <c r="V7703" s="1703"/>
      <c r="X7703" s="1703"/>
    </row>
    <row r="7704" spans="15:24" x14ac:dyDescent="0.55000000000000004">
      <c r="O7704" s="1703"/>
      <c r="V7704" s="1703"/>
      <c r="X7704" s="1703"/>
    </row>
    <row r="7705" spans="15:24" x14ac:dyDescent="0.55000000000000004">
      <c r="O7705" s="1703"/>
      <c r="V7705" s="1703"/>
      <c r="X7705" s="1703"/>
    </row>
    <row r="7706" spans="15:24" x14ac:dyDescent="0.55000000000000004">
      <c r="O7706" s="1703"/>
      <c r="V7706" s="1703"/>
      <c r="X7706" s="1703"/>
    </row>
    <row r="7707" spans="15:24" x14ac:dyDescent="0.55000000000000004">
      <c r="O7707" s="1703"/>
      <c r="V7707" s="1703"/>
      <c r="X7707" s="1703"/>
    </row>
    <row r="7708" spans="15:24" x14ac:dyDescent="0.55000000000000004">
      <c r="O7708" s="1703"/>
      <c r="V7708" s="1703"/>
      <c r="X7708" s="1703"/>
    </row>
    <row r="7709" spans="15:24" x14ac:dyDescent="0.55000000000000004">
      <c r="O7709" s="1703"/>
      <c r="V7709" s="1703"/>
      <c r="X7709" s="1703"/>
    </row>
    <row r="7710" spans="15:24" x14ac:dyDescent="0.55000000000000004">
      <c r="O7710" s="1703"/>
      <c r="V7710" s="1703"/>
      <c r="X7710" s="1703"/>
    </row>
    <row r="7711" spans="15:24" x14ac:dyDescent="0.55000000000000004">
      <c r="O7711" s="1703"/>
      <c r="V7711" s="1703"/>
      <c r="X7711" s="1703"/>
    </row>
    <row r="7712" spans="15:24" x14ac:dyDescent="0.55000000000000004">
      <c r="O7712" s="1703"/>
      <c r="V7712" s="1703"/>
      <c r="X7712" s="1703"/>
    </row>
    <row r="7713" spans="15:24" x14ac:dyDescent="0.55000000000000004">
      <c r="O7713" s="1703"/>
      <c r="V7713" s="1703"/>
      <c r="X7713" s="1703"/>
    </row>
    <row r="7714" spans="15:24" x14ac:dyDescent="0.55000000000000004">
      <c r="O7714" s="1703"/>
      <c r="V7714" s="1703"/>
      <c r="X7714" s="1703"/>
    </row>
    <row r="7715" spans="15:24" x14ac:dyDescent="0.55000000000000004">
      <c r="O7715" s="1703"/>
      <c r="V7715" s="1703"/>
      <c r="X7715" s="1703"/>
    </row>
    <row r="7716" spans="15:24" x14ac:dyDescent="0.55000000000000004">
      <c r="O7716" s="1703"/>
      <c r="V7716" s="1703"/>
      <c r="X7716" s="1703"/>
    </row>
    <row r="7717" spans="15:24" x14ac:dyDescent="0.55000000000000004">
      <c r="O7717" s="1703"/>
      <c r="V7717" s="1703"/>
      <c r="X7717" s="1703"/>
    </row>
    <row r="7718" spans="15:24" x14ac:dyDescent="0.55000000000000004">
      <c r="O7718" s="1703"/>
      <c r="V7718" s="1703"/>
      <c r="X7718" s="1703"/>
    </row>
    <row r="7719" spans="15:24" x14ac:dyDescent="0.55000000000000004">
      <c r="O7719" s="1703"/>
      <c r="V7719" s="1703"/>
      <c r="X7719" s="1703"/>
    </row>
    <row r="7720" spans="15:24" x14ac:dyDescent="0.55000000000000004">
      <c r="O7720" s="1703"/>
      <c r="V7720" s="1703"/>
      <c r="X7720" s="1703"/>
    </row>
    <row r="7721" spans="15:24" x14ac:dyDescent="0.55000000000000004">
      <c r="O7721" s="1703"/>
      <c r="V7721" s="1703"/>
      <c r="X7721" s="1703"/>
    </row>
    <row r="7722" spans="15:24" x14ac:dyDescent="0.55000000000000004">
      <c r="O7722" s="1703"/>
      <c r="V7722" s="1703"/>
      <c r="X7722" s="1703"/>
    </row>
    <row r="7723" spans="15:24" x14ac:dyDescent="0.55000000000000004">
      <c r="O7723" s="1703"/>
      <c r="V7723" s="1703"/>
      <c r="X7723" s="1703"/>
    </row>
    <row r="7724" spans="15:24" x14ac:dyDescent="0.55000000000000004">
      <c r="O7724" s="1703"/>
      <c r="V7724" s="1703"/>
      <c r="X7724" s="1703"/>
    </row>
    <row r="7725" spans="15:24" x14ac:dyDescent="0.55000000000000004">
      <c r="O7725" s="1703"/>
      <c r="V7725" s="1703"/>
      <c r="X7725" s="1703"/>
    </row>
    <row r="7726" spans="15:24" x14ac:dyDescent="0.55000000000000004">
      <c r="O7726" s="1703"/>
      <c r="V7726" s="1703"/>
      <c r="X7726" s="1703"/>
    </row>
    <row r="7727" spans="15:24" x14ac:dyDescent="0.55000000000000004">
      <c r="O7727" s="1703"/>
      <c r="V7727" s="1703"/>
      <c r="X7727" s="1703"/>
    </row>
    <row r="7728" spans="15:24" x14ac:dyDescent="0.55000000000000004">
      <c r="O7728" s="1703"/>
      <c r="V7728" s="1703"/>
      <c r="X7728" s="1703"/>
    </row>
    <row r="7729" spans="15:24" x14ac:dyDescent="0.55000000000000004">
      <c r="O7729" s="1703"/>
      <c r="V7729" s="1703"/>
      <c r="X7729" s="1703"/>
    </row>
    <row r="7730" spans="15:24" x14ac:dyDescent="0.55000000000000004">
      <c r="O7730" s="1703"/>
      <c r="V7730" s="1703"/>
      <c r="X7730" s="1703"/>
    </row>
    <row r="7731" spans="15:24" x14ac:dyDescent="0.55000000000000004">
      <c r="O7731" s="1703"/>
      <c r="V7731" s="1703"/>
      <c r="X7731" s="1703"/>
    </row>
    <row r="7732" spans="15:24" x14ac:dyDescent="0.55000000000000004">
      <c r="O7732" s="1703"/>
      <c r="V7732" s="1703"/>
      <c r="X7732" s="1703"/>
    </row>
    <row r="7733" spans="15:24" x14ac:dyDescent="0.55000000000000004">
      <c r="O7733" s="1703"/>
      <c r="V7733" s="1703"/>
      <c r="X7733" s="1703"/>
    </row>
    <row r="7734" spans="15:24" x14ac:dyDescent="0.55000000000000004">
      <c r="O7734" s="1703"/>
      <c r="V7734" s="1703"/>
      <c r="X7734" s="1703"/>
    </row>
    <row r="7735" spans="15:24" x14ac:dyDescent="0.55000000000000004">
      <c r="O7735" s="1703"/>
      <c r="V7735" s="1703"/>
      <c r="X7735" s="1703"/>
    </row>
    <row r="7736" spans="15:24" x14ac:dyDescent="0.55000000000000004">
      <c r="O7736" s="1703"/>
      <c r="V7736" s="1703"/>
      <c r="X7736" s="1703"/>
    </row>
    <row r="7737" spans="15:24" x14ac:dyDescent="0.55000000000000004">
      <c r="O7737" s="1703"/>
      <c r="V7737" s="1703"/>
      <c r="X7737" s="1703"/>
    </row>
    <row r="7738" spans="15:24" x14ac:dyDescent="0.55000000000000004">
      <c r="O7738" s="1703"/>
      <c r="V7738" s="1703"/>
      <c r="X7738" s="1703"/>
    </row>
    <row r="7739" spans="15:24" x14ac:dyDescent="0.55000000000000004">
      <c r="O7739" s="1703"/>
      <c r="V7739" s="1703"/>
      <c r="X7739" s="1703"/>
    </row>
    <row r="7740" spans="15:24" x14ac:dyDescent="0.55000000000000004">
      <c r="O7740" s="1703"/>
      <c r="V7740" s="1703"/>
      <c r="X7740" s="1703"/>
    </row>
    <row r="7741" spans="15:24" x14ac:dyDescent="0.55000000000000004">
      <c r="O7741" s="1703"/>
      <c r="V7741" s="1703"/>
      <c r="X7741" s="1703"/>
    </row>
    <row r="7742" spans="15:24" x14ac:dyDescent="0.55000000000000004">
      <c r="O7742" s="1703"/>
      <c r="V7742" s="1703"/>
      <c r="X7742" s="1703"/>
    </row>
    <row r="7743" spans="15:24" x14ac:dyDescent="0.55000000000000004">
      <c r="O7743" s="1703"/>
      <c r="V7743" s="1703"/>
      <c r="X7743" s="1703"/>
    </row>
    <row r="7744" spans="15:24" x14ac:dyDescent="0.55000000000000004">
      <c r="O7744" s="1703"/>
      <c r="V7744" s="1703"/>
      <c r="X7744" s="1703"/>
    </row>
    <row r="7745" spans="15:24" x14ac:dyDescent="0.55000000000000004">
      <c r="O7745" s="1703"/>
      <c r="V7745" s="1703"/>
      <c r="X7745" s="1703"/>
    </row>
    <row r="7746" spans="15:24" x14ac:dyDescent="0.55000000000000004">
      <c r="O7746" s="1703"/>
      <c r="V7746" s="1703"/>
      <c r="X7746" s="1703"/>
    </row>
    <row r="7747" spans="15:24" x14ac:dyDescent="0.55000000000000004">
      <c r="O7747" s="1703"/>
      <c r="V7747" s="1703"/>
      <c r="X7747" s="1703"/>
    </row>
    <row r="7748" spans="15:24" x14ac:dyDescent="0.55000000000000004">
      <c r="O7748" s="1703"/>
      <c r="V7748" s="1703"/>
      <c r="X7748" s="1703"/>
    </row>
    <row r="7749" spans="15:24" x14ac:dyDescent="0.55000000000000004">
      <c r="O7749" s="1703"/>
      <c r="V7749" s="1703"/>
      <c r="X7749" s="1703"/>
    </row>
    <row r="7750" spans="15:24" x14ac:dyDescent="0.55000000000000004">
      <c r="O7750" s="1703"/>
      <c r="V7750" s="1703"/>
      <c r="X7750" s="1703"/>
    </row>
    <row r="7751" spans="15:24" x14ac:dyDescent="0.55000000000000004">
      <c r="O7751" s="1703"/>
      <c r="V7751" s="1703"/>
      <c r="X7751" s="1703"/>
    </row>
    <row r="7752" spans="15:24" x14ac:dyDescent="0.55000000000000004">
      <c r="O7752" s="1703"/>
      <c r="V7752" s="1703"/>
      <c r="X7752" s="1703"/>
    </row>
    <row r="7753" spans="15:24" x14ac:dyDescent="0.55000000000000004">
      <c r="O7753" s="1703"/>
      <c r="V7753" s="1703"/>
      <c r="X7753" s="1703"/>
    </row>
    <row r="7754" spans="15:24" x14ac:dyDescent="0.55000000000000004">
      <c r="O7754" s="1703"/>
      <c r="V7754" s="1703"/>
      <c r="X7754" s="1703"/>
    </row>
    <row r="7755" spans="15:24" x14ac:dyDescent="0.55000000000000004">
      <c r="O7755" s="1703"/>
      <c r="V7755" s="1703"/>
      <c r="X7755" s="1703"/>
    </row>
    <row r="7756" spans="15:24" x14ac:dyDescent="0.55000000000000004">
      <c r="O7756" s="1703"/>
      <c r="V7756" s="1703"/>
      <c r="X7756" s="1703"/>
    </row>
    <row r="7757" spans="15:24" x14ac:dyDescent="0.55000000000000004">
      <c r="O7757" s="1703"/>
      <c r="V7757" s="1703"/>
      <c r="X7757" s="1703"/>
    </row>
    <row r="7758" spans="15:24" x14ac:dyDescent="0.55000000000000004">
      <c r="O7758" s="1703"/>
      <c r="V7758" s="1703"/>
      <c r="X7758" s="1703"/>
    </row>
    <row r="7759" spans="15:24" x14ac:dyDescent="0.55000000000000004">
      <c r="O7759" s="1703"/>
      <c r="V7759" s="1703"/>
      <c r="X7759" s="1703"/>
    </row>
    <row r="7760" spans="15:24" x14ac:dyDescent="0.55000000000000004">
      <c r="O7760" s="1703"/>
      <c r="V7760" s="1703"/>
      <c r="X7760" s="1703"/>
    </row>
    <row r="7761" spans="15:24" x14ac:dyDescent="0.55000000000000004">
      <c r="O7761" s="1703"/>
      <c r="V7761" s="1703"/>
      <c r="X7761" s="1703"/>
    </row>
    <row r="7762" spans="15:24" x14ac:dyDescent="0.55000000000000004">
      <c r="O7762" s="1703"/>
      <c r="V7762" s="1703"/>
      <c r="X7762" s="1703"/>
    </row>
    <row r="7763" spans="15:24" x14ac:dyDescent="0.55000000000000004">
      <c r="O7763" s="1703"/>
      <c r="V7763" s="1703"/>
      <c r="X7763" s="1703"/>
    </row>
    <row r="7764" spans="15:24" x14ac:dyDescent="0.55000000000000004">
      <c r="O7764" s="1703"/>
      <c r="V7764" s="1703"/>
      <c r="X7764" s="1703"/>
    </row>
    <row r="7765" spans="15:24" x14ac:dyDescent="0.55000000000000004">
      <c r="O7765" s="1703"/>
      <c r="V7765" s="1703"/>
      <c r="X7765" s="1703"/>
    </row>
    <row r="7766" spans="15:24" x14ac:dyDescent="0.55000000000000004">
      <c r="O7766" s="1703"/>
      <c r="V7766" s="1703"/>
      <c r="X7766" s="1703"/>
    </row>
    <row r="7767" spans="15:24" x14ac:dyDescent="0.55000000000000004">
      <c r="O7767" s="1703"/>
      <c r="V7767" s="1703"/>
      <c r="X7767" s="1703"/>
    </row>
    <row r="7768" spans="15:24" x14ac:dyDescent="0.55000000000000004">
      <c r="O7768" s="1703"/>
      <c r="V7768" s="1703"/>
      <c r="X7768" s="1703"/>
    </row>
    <row r="7769" spans="15:24" x14ac:dyDescent="0.55000000000000004">
      <c r="O7769" s="1703"/>
      <c r="V7769" s="1703"/>
      <c r="X7769" s="1703"/>
    </row>
    <row r="7770" spans="15:24" x14ac:dyDescent="0.55000000000000004">
      <c r="O7770" s="1703"/>
      <c r="V7770" s="1703"/>
      <c r="X7770" s="1703"/>
    </row>
    <row r="7771" spans="15:24" x14ac:dyDescent="0.55000000000000004">
      <c r="O7771" s="1703"/>
      <c r="V7771" s="1703"/>
      <c r="X7771" s="1703"/>
    </row>
    <row r="7772" spans="15:24" x14ac:dyDescent="0.55000000000000004">
      <c r="O7772" s="1703"/>
      <c r="V7772" s="1703"/>
      <c r="X7772" s="1703"/>
    </row>
    <row r="7773" spans="15:24" x14ac:dyDescent="0.55000000000000004">
      <c r="O7773" s="1703"/>
      <c r="V7773" s="1703"/>
      <c r="X7773" s="1703"/>
    </row>
    <row r="7774" spans="15:24" x14ac:dyDescent="0.55000000000000004">
      <c r="O7774" s="1703"/>
      <c r="V7774" s="1703"/>
      <c r="X7774" s="1703"/>
    </row>
    <row r="7775" spans="15:24" x14ac:dyDescent="0.55000000000000004">
      <c r="O7775" s="1703"/>
      <c r="V7775" s="1703"/>
      <c r="X7775" s="1703"/>
    </row>
    <row r="7776" spans="15:24" x14ac:dyDescent="0.55000000000000004">
      <c r="O7776" s="1703"/>
      <c r="V7776" s="1703"/>
      <c r="X7776" s="1703"/>
    </row>
    <row r="7777" spans="15:24" x14ac:dyDescent="0.55000000000000004">
      <c r="O7777" s="1703"/>
      <c r="V7777" s="1703"/>
      <c r="X7777" s="1703"/>
    </row>
    <row r="7778" spans="15:24" x14ac:dyDescent="0.55000000000000004">
      <c r="O7778" s="1703"/>
      <c r="V7778" s="1703"/>
      <c r="X7778" s="1703"/>
    </row>
    <row r="7779" spans="15:24" x14ac:dyDescent="0.55000000000000004">
      <c r="O7779" s="1703"/>
      <c r="V7779" s="1703"/>
      <c r="X7779" s="1703"/>
    </row>
    <row r="7780" spans="15:24" x14ac:dyDescent="0.55000000000000004">
      <c r="O7780" s="1703"/>
      <c r="V7780" s="1703"/>
      <c r="X7780" s="1703"/>
    </row>
    <row r="7781" spans="15:24" x14ac:dyDescent="0.55000000000000004">
      <c r="O7781" s="1703"/>
      <c r="V7781" s="1703"/>
      <c r="X7781" s="1703"/>
    </row>
    <row r="7782" spans="15:24" x14ac:dyDescent="0.55000000000000004">
      <c r="O7782" s="1703"/>
      <c r="V7782" s="1703"/>
      <c r="X7782" s="1703"/>
    </row>
    <row r="7783" spans="15:24" x14ac:dyDescent="0.55000000000000004">
      <c r="O7783" s="1703"/>
      <c r="V7783" s="1703"/>
      <c r="X7783" s="1703"/>
    </row>
    <row r="7784" spans="15:24" x14ac:dyDescent="0.55000000000000004">
      <c r="O7784" s="1703"/>
      <c r="V7784" s="1703"/>
      <c r="X7784" s="1703"/>
    </row>
    <row r="7785" spans="15:24" x14ac:dyDescent="0.55000000000000004">
      <c r="O7785" s="1703"/>
      <c r="V7785" s="1703"/>
      <c r="X7785" s="1703"/>
    </row>
    <row r="7786" spans="15:24" x14ac:dyDescent="0.55000000000000004">
      <c r="O7786" s="1703"/>
      <c r="V7786" s="1703"/>
      <c r="X7786" s="1703"/>
    </row>
    <row r="7787" spans="15:24" x14ac:dyDescent="0.55000000000000004">
      <c r="O7787" s="1703"/>
      <c r="V7787" s="1703"/>
      <c r="X7787" s="1703"/>
    </row>
    <row r="7788" spans="15:24" x14ac:dyDescent="0.55000000000000004">
      <c r="O7788" s="1703"/>
      <c r="V7788" s="1703"/>
      <c r="X7788" s="1703"/>
    </row>
    <row r="7789" spans="15:24" x14ac:dyDescent="0.55000000000000004">
      <c r="O7789" s="1703"/>
      <c r="V7789" s="1703"/>
      <c r="X7789" s="1703"/>
    </row>
    <row r="7790" spans="15:24" x14ac:dyDescent="0.55000000000000004">
      <c r="O7790" s="1703"/>
      <c r="V7790" s="1703"/>
      <c r="X7790" s="1703"/>
    </row>
    <row r="7791" spans="15:24" x14ac:dyDescent="0.55000000000000004">
      <c r="O7791" s="1703"/>
      <c r="V7791" s="1703"/>
      <c r="X7791" s="1703"/>
    </row>
    <row r="7792" spans="15:24" x14ac:dyDescent="0.55000000000000004">
      <c r="O7792" s="1703"/>
      <c r="V7792" s="1703"/>
      <c r="X7792" s="1703"/>
    </row>
    <row r="7793" spans="15:24" x14ac:dyDescent="0.55000000000000004">
      <c r="O7793" s="1703"/>
      <c r="V7793" s="1703"/>
      <c r="X7793" s="1703"/>
    </row>
    <row r="7794" spans="15:24" x14ac:dyDescent="0.55000000000000004">
      <c r="O7794" s="1703"/>
      <c r="V7794" s="1703"/>
      <c r="X7794" s="1703"/>
    </row>
    <row r="7795" spans="15:24" x14ac:dyDescent="0.55000000000000004">
      <c r="O7795" s="1703"/>
      <c r="V7795" s="1703"/>
      <c r="X7795" s="1703"/>
    </row>
    <row r="7796" spans="15:24" x14ac:dyDescent="0.55000000000000004">
      <c r="O7796" s="1703"/>
      <c r="V7796" s="1703"/>
      <c r="X7796" s="1703"/>
    </row>
    <row r="7797" spans="15:24" x14ac:dyDescent="0.55000000000000004">
      <c r="O7797" s="1703"/>
      <c r="V7797" s="1703"/>
      <c r="X7797" s="1703"/>
    </row>
    <row r="7798" spans="15:24" x14ac:dyDescent="0.55000000000000004">
      <c r="O7798" s="1703"/>
      <c r="V7798" s="1703"/>
      <c r="X7798" s="1703"/>
    </row>
    <row r="7799" spans="15:24" x14ac:dyDescent="0.55000000000000004">
      <c r="O7799" s="1703"/>
      <c r="V7799" s="1703"/>
      <c r="X7799" s="1703"/>
    </row>
    <row r="7800" spans="15:24" x14ac:dyDescent="0.55000000000000004">
      <c r="O7800" s="1703"/>
      <c r="V7800" s="1703"/>
      <c r="X7800" s="1703"/>
    </row>
    <row r="7801" spans="15:24" x14ac:dyDescent="0.55000000000000004">
      <c r="O7801" s="1703"/>
      <c r="V7801" s="1703"/>
      <c r="X7801" s="1703"/>
    </row>
    <row r="7802" spans="15:24" x14ac:dyDescent="0.55000000000000004">
      <c r="O7802" s="1703"/>
      <c r="V7802" s="1703"/>
      <c r="X7802" s="1703"/>
    </row>
    <row r="7803" spans="15:24" x14ac:dyDescent="0.55000000000000004">
      <c r="O7803" s="1703"/>
      <c r="V7803" s="1703"/>
      <c r="X7803" s="1703"/>
    </row>
    <row r="7804" spans="15:24" x14ac:dyDescent="0.55000000000000004">
      <c r="O7804" s="1703"/>
      <c r="V7804" s="1703"/>
      <c r="X7804" s="1703"/>
    </row>
    <row r="7805" spans="15:24" x14ac:dyDescent="0.55000000000000004">
      <c r="O7805" s="1703"/>
      <c r="V7805" s="1703"/>
      <c r="X7805" s="1703"/>
    </row>
    <row r="7806" spans="15:24" x14ac:dyDescent="0.55000000000000004">
      <c r="O7806" s="1703"/>
      <c r="V7806" s="1703"/>
      <c r="X7806" s="1703"/>
    </row>
    <row r="7807" spans="15:24" x14ac:dyDescent="0.55000000000000004">
      <c r="O7807" s="1703"/>
      <c r="V7807" s="1703"/>
      <c r="X7807" s="1703"/>
    </row>
    <row r="7808" spans="15:24" x14ac:dyDescent="0.55000000000000004">
      <c r="O7808" s="1703"/>
      <c r="V7808" s="1703"/>
      <c r="X7808" s="1703"/>
    </row>
    <row r="7809" spans="15:24" x14ac:dyDescent="0.55000000000000004">
      <c r="O7809" s="1703"/>
      <c r="V7809" s="1703"/>
      <c r="X7809" s="1703"/>
    </row>
    <row r="7810" spans="15:24" x14ac:dyDescent="0.55000000000000004">
      <c r="O7810" s="1703"/>
      <c r="V7810" s="1703"/>
      <c r="X7810" s="1703"/>
    </row>
    <row r="7811" spans="15:24" x14ac:dyDescent="0.55000000000000004">
      <c r="O7811" s="1703"/>
      <c r="V7811" s="1703"/>
      <c r="X7811" s="1703"/>
    </row>
    <row r="7812" spans="15:24" x14ac:dyDescent="0.55000000000000004">
      <c r="O7812" s="1703"/>
      <c r="V7812" s="1703"/>
      <c r="X7812" s="1703"/>
    </row>
    <row r="7813" spans="15:24" x14ac:dyDescent="0.55000000000000004">
      <c r="O7813" s="1703"/>
      <c r="V7813" s="1703"/>
      <c r="X7813" s="1703"/>
    </row>
    <row r="7814" spans="15:24" x14ac:dyDescent="0.55000000000000004">
      <c r="O7814" s="1703"/>
      <c r="V7814" s="1703"/>
      <c r="X7814" s="1703"/>
    </row>
    <row r="7815" spans="15:24" x14ac:dyDescent="0.55000000000000004">
      <c r="O7815" s="1703"/>
      <c r="V7815" s="1703"/>
      <c r="X7815" s="1703"/>
    </row>
    <row r="7816" spans="15:24" x14ac:dyDescent="0.55000000000000004">
      <c r="O7816" s="1703"/>
      <c r="V7816" s="1703"/>
      <c r="X7816" s="1703"/>
    </row>
    <row r="7817" spans="15:24" x14ac:dyDescent="0.55000000000000004">
      <c r="O7817" s="1703"/>
      <c r="V7817" s="1703"/>
      <c r="X7817" s="1703"/>
    </row>
    <row r="7818" spans="15:24" x14ac:dyDescent="0.55000000000000004">
      <c r="O7818" s="1703"/>
      <c r="V7818" s="1703"/>
      <c r="X7818" s="1703"/>
    </row>
    <row r="7819" spans="15:24" x14ac:dyDescent="0.55000000000000004">
      <c r="O7819" s="1703"/>
      <c r="V7819" s="1703"/>
      <c r="X7819" s="1703"/>
    </row>
    <row r="7820" spans="15:24" x14ac:dyDescent="0.55000000000000004">
      <c r="O7820" s="1703"/>
      <c r="V7820" s="1703"/>
      <c r="X7820" s="1703"/>
    </row>
    <row r="7821" spans="15:24" x14ac:dyDescent="0.55000000000000004">
      <c r="O7821" s="1703"/>
      <c r="V7821" s="1703"/>
      <c r="X7821" s="1703"/>
    </row>
    <row r="7822" spans="15:24" x14ac:dyDescent="0.55000000000000004">
      <c r="O7822" s="1703"/>
      <c r="V7822" s="1703"/>
      <c r="X7822" s="1703"/>
    </row>
    <row r="7823" spans="15:24" x14ac:dyDescent="0.55000000000000004">
      <c r="O7823" s="1703"/>
      <c r="V7823" s="1703"/>
      <c r="X7823" s="1703"/>
    </row>
    <row r="7824" spans="15:24" x14ac:dyDescent="0.55000000000000004">
      <c r="O7824" s="1703"/>
      <c r="V7824" s="1703"/>
      <c r="X7824" s="1703"/>
    </row>
    <row r="7825" spans="15:24" x14ac:dyDescent="0.55000000000000004">
      <c r="O7825" s="1703"/>
      <c r="V7825" s="1703"/>
      <c r="X7825" s="1703"/>
    </row>
    <row r="7826" spans="15:24" x14ac:dyDescent="0.55000000000000004">
      <c r="O7826" s="1703"/>
      <c r="V7826" s="1703"/>
      <c r="X7826" s="1703"/>
    </row>
    <row r="7827" spans="15:24" x14ac:dyDescent="0.55000000000000004">
      <c r="O7827" s="1703"/>
      <c r="V7827" s="1703"/>
      <c r="X7827" s="1703"/>
    </row>
    <row r="7828" spans="15:24" x14ac:dyDescent="0.55000000000000004">
      <c r="O7828" s="1703"/>
      <c r="V7828" s="1703"/>
      <c r="X7828" s="1703"/>
    </row>
    <row r="7829" spans="15:24" x14ac:dyDescent="0.55000000000000004">
      <c r="O7829" s="1703"/>
      <c r="V7829" s="1703"/>
      <c r="X7829" s="1703"/>
    </row>
    <row r="7830" spans="15:24" x14ac:dyDescent="0.55000000000000004">
      <c r="O7830" s="1703"/>
      <c r="V7830" s="1703"/>
      <c r="X7830" s="1703"/>
    </row>
    <row r="7831" spans="15:24" x14ac:dyDescent="0.55000000000000004">
      <c r="O7831" s="1703"/>
      <c r="V7831" s="1703"/>
      <c r="X7831" s="1703"/>
    </row>
    <row r="7832" spans="15:24" x14ac:dyDescent="0.55000000000000004">
      <c r="O7832" s="1703"/>
      <c r="V7832" s="1703"/>
      <c r="X7832" s="1703"/>
    </row>
    <row r="7833" spans="15:24" x14ac:dyDescent="0.55000000000000004">
      <c r="O7833" s="1703"/>
      <c r="V7833" s="1703"/>
      <c r="X7833" s="1703"/>
    </row>
    <row r="7834" spans="15:24" x14ac:dyDescent="0.55000000000000004">
      <c r="O7834" s="1703"/>
      <c r="V7834" s="1703"/>
      <c r="X7834" s="1703"/>
    </row>
    <row r="7835" spans="15:24" x14ac:dyDescent="0.55000000000000004">
      <c r="O7835" s="1703"/>
      <c r="V7835" s="1703"/>
      <c r="X7835" s="1703"/>
    </row>
    <row r="7836" spans="15:24" x14ac:dyDescent="0.55000000000000004">
      <c r="O7836" s="1703"/>
      <c r="V7836" s="1703"/>
      <c r="X7836" s="1703"/>
    </row>
    <row r="7837" spans="15:24" x14ac:dyDescent="0.55000000000000004">
      <c r="O7837" s="1703"/>
      <c r="V7837" s="1703"/>
      <c r="X7837" s="1703"/>
    </row>
    <row r="7838" spans="15:24" x14ac:dyDescent="0.55000000000000004">
      <c r="O7838" s="1703"/>
      <c r="V7838" s="1703"/>
      <c r="X7838" s="1703"/>
    </row>
    <row r="7839" spans="15:24" x14ac:dyDescent="0.55000000000000004">
      <c r="O7839" s="1703"/>
      <c r="V7839" s="1703"/>
      <c r="X7839" s="1703"/>
    </row>
    <row r="7840" spans="15:24" x14ac:dyDescent="0.55000000000000004">
      <c r="O7840" s="1703"/>
      <c r="V7840" s="1703"/>
      <c r="X7840" s="1703"/>
    </row>
    <row r="7841" spans="15:24" x14ac:dyDescent="0.55000000000000004">
      <c r="O7841" s="1703"/>
      <c r="V7841" s="1703"/>
      <c r="X7841" s="1703"/>
    </row>
    <row r="7842" spans="15:24" x14ac:dyDescent="0.55000000000000004">
      <c r="O7842" s="1703"/>
      <c r="V7842" s="1703"/>
      <c r="X7842" s="1703"/>
    </row>
    <row r="7843" spans="15:24" x14ac:dyDescent="0.55000000000000004">
      <c r="O7843" s="1703"/>
      <c r="V7843" s="1703"/>
      <c r="X7843" s="1703"/>
    </row>
    <row r="7844" spans="15:24" x14ac:dyDescent="0.55000000000000004">
      <c r="O7844" s="1703"/>
      <c r="V7844" s="1703"/>
      <c r="X7844" s="1703"/>
    </row>
    <row r="7845" spans="15:24" x14ac:dyDescent="0.55000000000000004">
      <c r="O7845" s="1703"/>
      <c r="V7845" s="1703"/>
      <c r="X7845" s="1703"/>
    </row>
    <row r="7846" spans="15:24" x14ac:dyDescent="0.55000000000000004">
      <c r="O7846" s="1703"/>
      <c r="V7846" s="1703"/>
      <c r="X7846" s="1703"/>
    </row>
    <row r="7847" spans="15:24" x14ac:dyDescent="0.55000000000000004">
      <c r="O7847" s="1703"/>
      <c r="V7847" s="1703"/>
      <c r="X7847" s="1703"/>
    </row>
    <row r="7848" spans="15:24" x14ac:dyDescent="0.55000000000000004">
      <c r="O7848" s="1703"/>
      <c r="V7848" s="1703"/>
      <c r="X7848" s="1703"/>
    </row>
    <row r="7849" spans="15:24" x14ac:dyDescent="0.55000000000000004">
      <c r="O7849" s="1703"/>
      <c r="V7849" s="1703"/>
      <c r="X7849" s="1703"/>
    </row>
    <row r="7850" spans="15:24" x14ac:dyDescent="0.55000000000000004">
      <c r="O7850" s="1703"/>
      <c r="V7850" s="1703"/>
      <c r="X7850" s="1703"/>
    </row>
    <row r="7851" spans="15:24" x14ac:dyDescent="0.55000000000000004">
      <c r="O7851" s="1703"/>
      <c r="V7851" s="1703"/>
      <c r="X7851" s="1703"/>
    </row>
    <row r="7852" spans="15:24" x14ac:dyDescent="0.55000000000000004">
      <c r="O7852" s="1703"/>
      <c r="V7852" s="1703"/>
      <c r="X7852" s="1703"/>
    </row>
    <row r="7853" spans="15:24" x14ac:dyDescent="0.55000000000000004">
      <c r="O7853" s="1703"/>
      <c r="V7853" s="1703"/>
      <c r="X7853" s="1703"/>
    </row>
    <row r="7854" spans="15:24" x14ac:dyDescent="0.55000000000000004">
      <c r="O7854" s="1703"/>
      <c r="V7854" s="1703"/>
      <c r="X7854" s="1703"/>
    </row>
    <row r="7855" spans="15:24" x14ac:dyDescent="0.55000000000000004">
      <c r="O7855" s="1703"/>
      <c r="V7855" s="1703"/>
      <c r="X7855" s="1703"/>
    </row>
    <row r="7856" spans="15:24" x14ac:dyDescent="0.55000000000000004">
      <c r="O7856" s="1703"/>
      <c r="V7856" s="1703"/>
      <c r="X7856" s="1703"/>
    </row>
    <row r="7857" spans="15:24" x14ac:dyDescent="0.55000000000000004">
      <c r="O7857" s="1703"/>
      <c r="V7857" s="1703"/>
      <c r="X7857" s="1703"/>
    </row>
    <row r="7858" spans="15:24" x14ac:dyDescent="0.55000000000000004">
      <c r="O7858" s="1703"/>
      <c r="V7858" s="1703"/>
      <c r="X7858" s="1703"/>
    </row>
    <row r="7859" spans="15:24" x14ac:dyDescent="0.55000000000000004">
      <c r="O7859" s="1703"/>
      <c r="V7859" s="1703"/>
      <c r="X7859" s="1703"/>
    </row>
    <row r="7860" spans="15:24" x14ac:dyDescent="0.55000000000000004">
      <c r="O7860" s="1703"/>
      <c r="V7860" s="1703"/>
      <c r="X7860" s="1703"/>
    </row>
    <row r="7861" spans="15:24" x14ac:dyDescent="0.55000000000000004">
      <c r="O7861" s="1703"/>
      <c r="V7861" s="1703"/>
      <c r="X7861" s="1703"/>
    </row>
    <row r="7862" spans="15:24" x14ac:dyDescent="0.55000000000000004">
      <c r="O7862" s="1703"/>
      <c r="V7862" s="1703"/>
      <c r="X7862" s="1703"/>
    </row>
    <row r="7863" spans="15:24" x14ac:dyDescent="0.55000000000000004">
      <c r="O7863" s="1703"/>
      <c r="V7863" s="1703"/>
      <c r="X7863" s="1703"/>
    </row>
    <row r="7864" spans="15:24" x14ac:dyDescent="0.55000000000000004">
      <c r="O7864" s="1703"/>
      <c r="V7864" s="1703"/>
      <c r="X7864" s="1703"/>
    </row>
    <row r="7865" spans="15:24" x14ac:dyDescent="0.55000000000000004">
      <c r="O7865" s="1703"/>
      <c r="V7865" s="1703"/>
      <c r="X7865" s="1703"/>
    </row>
    <row r="7866" spans="15:24" x14ac:dyDescent="0.55000000000000004">
      <c r="O7866" s="1703"/>
      <c r="V7866" s="1703"/>
      <c r="X7866" s="1703"/>
    </row>
    <row r="7867" spans="15:24" x14ac:dyDescent="0.55000000000000004">
      <c r="O7867" s="1703"/>
      <c r="V7867" s="1703"/>
      <c r="X7867" s="1703"/>
    </row>
    <row r="7868" spans="15:24" x14ac:dyDescent="0.55000000000000004">
      <c r="O7868" s="1703"/>
      <c r="V7868" s="1703"/>
      <c r="X7868" s="1703"/>
    </row>
    <row r="7869" spans="15:24" x14ac:dyDescent="0.55000000000000004">
      <c r="O7869" s="1703"/>
      <c r="V7869" s="1703"/>
      <c r="X7869" s="1703"/>
    </row>
    <row r="7870" spans="15:24" x14ac:dyDescent="0.55000000000000004">
      <c r="O7870" s="1703"/>
      <c r="V7870" s="1703"/>
      <c r="X7870" s="1703"/>
    </row>
    <row r="7871" spans="15:24" x14ac:dyDescent="0.55000000000000004">
      <c r="O7871" s="1703"/>
      <c r="V7871" s="1703"/>
      <c r="X7871" s="1703"/>
    </row>
    <row r="7872" spans="15:24" x14ac:dyDescent="0.55000000000000004">
      <c r="O7872" s="1703"/>
      <c r="V7872" s="1703"/>
      <c r="X7872" s="1703"/>
    </row>
    <row r="7873" spans="15:24" x14ac:dyDescent="0.55000000000000004">
      <c r="O7873" s="1703"/>
      <c r="V7873" s="1703"/>
      <c r="X7873" s="1703"/>
    </row>
    <row r="7874" spans="15:24" x14ac:dyDescent="0.55000000000000004">
      <c r="O7874" s="1703"/>
      <c r="V7874" s="1703"/>
      <c r="X7874" s="1703"/>
    </row>
    <row r="7875" spans="15:24" x14ac:dyDescent="0.55000000000000004">
      <c r="O7875" s="1703"/>
      <c r="V7875" s="1703"/>
      <c r="X7875" s="1703"/>
    </row>
    <row r="7876" spans="15:24" x14ac:dyDescent="0.55000000000000004">
      <c r="O7876" s="1703"/>
      <c r="V7876" s="1703"/>
      <c r="X7876" s="1703"/>
    </row>
    <row r="7877" spans="15:24" x14ac:dyDescent="0.55000000000000004">
      <c r="O7877" s="1703"/>
      <c r="V7877" s="1703"/>
      <c r="X7877" s="1703"/>
    </row>
    <row r="7878" spans="15:24" x14ac:dyDescent="0.55000000000000004">
      <c r="O7878" s="1703"/>
      <c r="V7878" s="1703"/>
      <c r="X7878" s="1703"/>
    </row>
    <row r="7879" spans="15:24" x14ac:dyDescent="0.55000000000000004">
      <c r="O7879" s="1703"/>
      <c r="V7879" s="1703"/>
      <c r="X7879" s="1703"/>
    </row>
    <row r="7880" spans="15:24" x14ac:dyDescent="0.55000000000000004">
      <c r="O7880" s="1703"/>
      <c r="V7880" s="1703"/>
      <c r="X7880" s="1703"/>
    </row>
    <row r="7881" spans="15:24" x14ac:dyDescent="0.55000000000000004">
      <c r="O7881" s="1703"/>
      <c r="V7881" s="1703"/>
      <c r="X7881" s="1703"/>
    </row>
    <row r="7882" spans="15:24" x14ac:dyDescent="0.55000000000000004">
      <c r="O7882" s="1703"/>
      <c r="V7882" s="1703"/>
      <c r="X7882" s="1703"/>
    </row>
    <row r="7883" spans="15:24" x14ac:dyDescent="0.55000000000000004">
      <c r="O7883" s="1703"/>
      <c r="V7883" s="1703"/>
      <c r="X7883" s="1703"/>
    </row>
    <row r="7884" spans="15:24" x14ac:dyDescent="0.55000000000000004">
      <c r="O7884" s="1703"/>
      <c r="V7884" s="1703"/>
      <c r="X7884" s="1703"/>
    </row>
    <row r="7885" spans="15:24" x14ac:dyDescent="0.55000000000000004">
      <c r="O7885" s="1703"/>
      <c r="V7885" s="1703"/>
      <c r="X7885" s="1703"/>
    </row>
    <row r="7886" spans="15:24" x14ac:dyDescent="0.55000000000000004">
      <c r="O7886" s="1703"/>
      <c r="V7886" s="1703"/>
      <c r="X7886" s="1703"/>
    </row>
    <row r="7887" spans="15:24" x14ac:dyDescent="0.55000000000000004">
      <c r="O7887" s="1703"/>
      <c r="V7887" s="1703"/>
      <c r="X7887" s="1703"/>
    </row>
    <row r="7888" spans="15:24" x14ac:dyDescent="0.55000000000000004">
      <c r="O7888" s="1703"/>
      <c r="V7888" s="1703"/>
      <c r="X7888" s="1703"/>
    </row>
    <row r="7889" spans="15:24" x14ac:dyDescent="0.55000000000000004">
      <c r="O7889" s="1703"/>
      <c r="V7889" s="1703"/>
      <c r="X7889" s="1703"/>
    </row>
    <row r="7890" spans="15:24" x14ac:dyDescent="0.55000000000000004">
      <c r="O7890" s="1703"/>
      <c r="V7890" s="1703"/>
      <c r="X7890" s="1703"/>
    </row>
    <row r="7891" spans="15:24" x14ac:dyDescent="0.55000000000000004">
      <c r="O7891" s="1703"/>
      <c r="V7891" s="1703"/>
      <c r="X7891" s="1703"/>
    </row>
    <row r="7892" spans="15:24" x14ac:dyDescent="0.55000000000000004">
      <c r="O7892" s="1703"/>
      <c r="V7892" s="1703"/>
      <c r="X7892" s="1703"/>
    </row>
    <row r="7893" spans="15:24" x14ac:dyDescent="0.55000000000000004">
      <c r="O7893" s="1703"/>
      <c r="V7893" s="1703"/>
      <c r="X7893" s="1703"/>
    </row>
    <row r="7894" spans="15:24" x14ac:dyDescent="0.55000000000000004">
      <c r="O7894" s="1703"/>
      <c r="V7894" s="1703"/>
      <c r="X7894" s="1703"/>
    </row>
    <row r="7895" spans="15:24" x14ac:dyDescent="0.55000000000000004">
      <c r="O7895" s="1703"/>
      <c r="V7895" s="1703"/>
      <c r="X7895" s="1703"/>
    </row>
    <row r="7896" spans="15:24" x14ac:dyDescent="0.55000000000000004">
      <c r="O7896" s="1703"/>
      <c r="V7896" s="1703"/>
      <c r="X7896" s="1703"/>
    </row>
    <row r="7897" spans="15:24" x14ac:dyDescent="0.55000000000000004">
      <c r="O7897" s="1703"/>
      <c r="V7897" s="1703"/>
      <c r="X7897" s="1703"/>
    </row>
    <row r="7898" spans="15:24" x14ac:dyDescent="0.55000000000000004">
      <c r="O7898" s="1703"/>
      <c r="V7898" s="1703"/>
      <c r="X7898" s="1703"/>
    </row>
    <row r="7899" spans="15:24" x14ac:dyDescent="0.55000000000000004">
      <c r="O7899" s="1703"/>
      <c r="V7899" s="1703"/>
      <c r="X7899" s="1703"/>
    </row>
    <row r="7900" spans="15:24" x14ac:dyDescent="0.55000000000000004">
      <c r="O7900" s="1703"/>
      <c r="V7900" s="1703"/>
      <c r="X7900" s="1703"/>
    </row>
    <row r="7901" spans="15:24" x14ac:dyDescent="0.55000000000000004">
      <c r="O7901" s="1703"/>
      <c r="V7901" s="1703"/>
      <c r="X7901" s="1703"/>
    </row>
    <row r="7902" spans="15:24" x14ac:dyDescent="0.55000000000000004">
      <c r="O7902" s="1703"/>
      <c r="V7902" s="1703"/>
      <c r="X7902" s="1703"/>
    </row>
    <row r="7903" spans="15:24" x14ac:dyDescent="0.55000000000000004">
      <c r="O7903" s="1703"/>
      <c r="V7903" s="1703"/>
      <c r="X7903" s="1703"/>
    </row>
    <row r="7904" spans="15:24" x14ac:dyDescent="0.55000000000000004">
      <c r="O7904" s="1703"/>
      <c r="V7904" s="1703"/>
      <c r="X7904" s="1703"/>
    </row>
    <row r="7905" spans="15:24" x14ac:dyDescent="0.55000000000000004">
      <c r="O7905" s="1703"/>
      <c r="V7905" s="1703"/>
      <c r="X7905" s="1703"/>
    </row>
    <row r="7906" spans="15:24" x14ac:dyDescent="0.55000000000000004">
      <c r="O7906" s="1703"/>
      <c r="V7906" s="1703"/>
      <c r="X7906" s="1703"/>
    </row>
    <row r="7907" spans="15:24" x14ac:dyDescent="0.55000000000000004">
      <c r="O7907" s="1703"/>
      <c r="V7907" s="1703"/>
      <c r="X7907" s="1703"/>
    </row>
    <row r="7908" spans="15:24" x14ac:dyDescent="0.55000000000000004">
      <c r="O7908" s="1703"/>
      <c r="V7908" s="1703"/>
      <c r="X7908" s="1703"/>
    </row>
    <row r="7909" spans="15:24" x14ac:dyDescent="0.55000000000000004">
      <c r="O7909" s="1703"/>
      <c r="V7909" s="1703"/>
      <c r="X7909" s="1703"/>
    </row>
    <row r="7910" spans="15:24" x14ac:dyDescent="0.55000000000000004">
      <c r="O7910" s="1703"/>
      <c r="V7910" s="1703"/>
      <c r="X7910" s="1703"/>
    </row>
    <row r="7911" spans="15:24" x14ac:dyDescent="0.55000000000000004">
      <c r="O7911" s="1703"/>
      <c r="V7911" s="1703"/>
      <c r="X7911" s="1703"/>
    </row>
    <row r="7912" spans="15:24" x14ac:dyDescent="0.55000000000000004">
      <c r="O7912" s="1703"/>
      <c r="V7912" s="1703"/>
      <c r="X7912" s="1703"/>
    </row>
    <row r="7913" spans="15:24" x14ac:dyDescent="0.55000000000000004">
      <c r="O7913" s="1703"/>
      <c r="V7913" s="1703"/>
      <c r="X7913" s="1703"/>
    </row>
    <row r="7914" spans="15:24" x14ac:dyDescent="0.55000000000000004">
      <c r="O7914" s="1703"/>
      <c r="V7914" s="1703"/>
      <c r="X7914" s="1703"/>
    </row>
    <row r="7915" spans="15:24" x14ac:dyDescent="0.55000000000000004">
      <c r="O7915" s="1703"/>
      <c r="V7915" s="1703"/>
      <c r="X7915" s="1703"/>
    </row>
    <row r="7916" spans="15:24" x14ac:dyDescent="0.55000000000000004">
      <c r="O7916" s="1703"/>
      <c r="V7916" s="1703"/>
      <c r="X7916" s="1703"/>
    </row>
    <row r="7917" spans="15:24" x14ac:dyDescent="0.55000000000000004">
      <c r="O7917" s="1703"/>
      <c r="V7917" s="1703"/>
      <c r="X7917" s="1703"/>
    </row>
    <row r="7918" spans="15:24" x14ac:dyDescent="0.55000000000000004">
      <c r="O7918" s="1703"/>
      <c r="V7918" s="1703"/>
      <c r="X7918" s="1703"/>
    </row>
    <row r="7919" spans="15:24" x14ac:dyDescent="0.55000000000000004">
      <c r="O7919" s="1703"/>
      <c r="V7919" s="1703"/>
      <c r="X7919" s="1703"/>
    </row>
    <row r="7920" spans="15:24" x14ac:dyDescent="0.55000000000000004">
      <c r="O7920" s="1703"/>
      <c r="V7920" s="1703"/>
      <c r="X7920" s="1703"/>
    </row>
    <row r="7921" spans="15:24" x14ac:dyDescent="0.55000000000000004">
      <c r="O7921" s="1703"/>
      <c r="V7921" s="1703"/>
      <c r="X7921" s="1703"/>
    </row>
    <row r="7922" spans="15:24" x14ac:dyDescent="0.55000000000000004">
      <c r="O7922" s="1703"/>
      <c r="V7922" s="1703"/>
      <c r="X7922" s="1703"/>
    </row>
    <row r="7923" spans="15:24" x14ac:dyDescent="0.55000000000000004">
      <c r="O7923" s="1703"/>
      <c r="V7923" s="1703"/>
      <c r="X7923" s="1703"/>
    </row>
    <row r="7924" spans="15:24" x14ac:dyDescent="0.55000000000000004">
      <c r="O7924" s="1703"/>
      <c r="V7924" s="1703"/>
      <c r="X7924" s="1703"/>
    </row>
    <row r="7925" spans="15:24" x14ac:dyDescent="0.55000000000000004">
      <c r="O7925" s="1703"/>
      <c r="V7925" s="1703"/>
      <c r="X7925" s="1703"/>
    </row>
    <row r="7926" spans="15:24" x14ac:dyDescent="0.55000000000000004">
      <c r="O7926" s="1703"/>
      <c r="V7926" s="1703"/>
      <c r="X7926" s="1703"/>
    </row>
    <row r="7927" spans="15:24" x14ac:dyDescent="0.55000000000000004">
      <c r="O7927" s="1703"/>
      <c r="V7927" s="1703"/>
      <c r="X7927" s="1703"/>
    </row>
    <row r="7928" spans="15:24" x14ac:dyDescent="0.55000000000000004">
      <c r="O7928" s="1703"/>
      <c r="V7928" s="1703"/>
      <c r="X7928" s="1703"/>
    </row>
    <row r="7929" spans="15:24" x14ac:dyDescent="0.55000000000000004">
      <c r="O7929" s="1703"/>
      <c r="V7929" s="1703"/>
      <c r="X7929" s="1703"/>
    </row>
    <row r="7930" spans="15:24" x14ac:dyDescent="0.55000000000000004">
      <c r="O7930" s="1703"/>
      <c r="V7930" s="1703"/>
      <c r="X7930" s="1703"/>
    </row>
    <row r="7931" spans="15:24" x14ac:dyDescent="0.55000000000000004">
      <c r="O7931" s="1703"/>
      <c r="V7931" s="1703"/>
      <c r="X7931" s="1703"/>
    </row>
    <row r="7932" spans="15:24" x14ac:dyDescent="0.55000000000000004">
      <c r="O7932" s="1703"/>
      <c r="V7932" s="1703"/>
      <c r="X7932" s="1703"/>
    </row>
    <row r="7933" spans="15:24" x14ac:dyDescent="0.55000000000000004">
      <c r="O7933" s="1703"/>
      <c r="V7933" s="1703"/>
      <c r="X7933" s="1703"/>
    </row>
    <row r="7934" spans="15:24" x14ac:dyDescent="0.55000000000000004">
      <c r="O7934" s="1703"/>
      <c r="V7934" s="1703"/>
      <c r="X7934" s="1703"/>
    </row>
    <row r="7935" spans="15:24" x14ac:dyDescent="0.55000000000000004">
      <c r="O7935" s="1703"/>
      <c r="V7935" s="1703"/>
      <c r="X7935" s="1703"/>
    </row>
    <row r="7936" spans="15:24" x14ac:dyDescent="0.55000000000000004">
      <c r="O7936" s="1703"/>
      <c r="V7936" s="1703"/>
      <c r="X7936" s="1703"/>
    </row>
    <row r="7937" spans="15:24" x14ac:dyDescent="0.55000000000000004">
      <c r="O7937" s="1703"/>
      <c r="V7937" s="1703"/>
      <c r="X7937" s="1703"/>
    </row>
    <row r="7938" spans="15:24" x14ac:dyDescent="0.55000000000000004">
      <c r="O7938" s="1703"/>
      <c r="V7938" s="1703"/>
      <c r="X7938" s="1703"/>
    </row>
    <row r="7939" spans="15:24" x14ac:dyDescent="0.55000000000000004">
      <c r="O7939" s="1703"/>
      <c r="V7939" s="1703"/>
      <c r="X7939" s="1703"/>
    </row>
    <row r="7940" spans="15:24" x14ac:dyDescent="0.55000000000000004">
      <c r="O7940" s="1703"/>
      <c r="V7940" s="1703"/>
      <c r="X7940" s="1703"/>
    </row>
    <row r="7941" spans="15:24" x14ac:dyDescent="0.55000000000000004">
      <c r="O7941" s="1703"/>
      <c r="V7941" s="1703"/>
      <c r="X7941" s="1703"/>
    </row>
    <row r="7942" spans="15:24" x14ac:dyDescent="0.55000000000000004">
      <c r="O7942" s="1703"/>
      <c r="V7942" s="1703"/>
      <c r="X7942" s="1703"/>
    </row>
    <row r="7943" spans="15:24" x14ac:dyDescent="0.55000000000000004">
      <c r="O7943" s="1703"/>
      <c r="V7943" s="1703"/>
      <c r="X7943" s="1703"/>
    </row>
    <row r="7944" spans="15:24" x14ac:dyDescent="0.55000000000000004">
      <c r="O7944" s="1703"/>
      <c r="V7944" s="1703"/>
      <c r="X7944" s="1703"/>
    </row>
    <row r="7945" spans="15:24" x14ac:dyDescent="0.55000000000000004">
      <c r="O7945" s="1703"/>
      <c r="V7945" s="1703"/>
      <c r="X7945" s="1703"/>
    </row>
    <row r="7946" spans="15:24" x14ac:dyDescent="0.55000000000000004">
      <c r="O7946" s="1703"/>
      <c r="V7946" s="1703"/>
      <c r="X7946" s="1703"/>
    </row>
    <row r="7947" spans="15:24" x14ac:dyDescent="0.55000000000000004">
      <c r="O7947" s="1703"/>
      <c r="V7947" s="1703"/>
      <c r="X7947" s="1703"/>
    </row>
    <row r="7948" spans="15:24" x14ac:dyDescent="0.55000000000000004">
      <c r="O7948" s="1703"/>
      <c r="V7948" s="1703"/>
      <c r="X7948" s="1703"/>
    </row>
    <row r="7949" spans="15:24" x14ac:dyDescent="0.55000000000000004">
      <c r="O7949" s="1703"/>
      <c r="V7949" s="1703"/>
      <c r="X7949" s="1703"/>
    </row>
    <row r="7950" spans="15:24" x14ac:dyDescent="0.55000000000000004">
      <c r="O7950" s="1703"/>
      <c r="V7950" s="1703"/>
      <c r="X7950" s="1703"/>
    </row>
    <row r="7951" spans="15:24" x14ac:dyDescent="0.55000000000000004">
      <c r="O7951" s="1703"/>
      <c r="V7951" s="1703"/>
      <c r="X7951" s="1703"/>
    </row>
    <row r="7952" spans="15:24" x14ac:dyDescent="0.55000000000000004">
      <c r="O7952" s="1703"/>
      <c r="V7952" s="1703"/>
      <c r="X7952" s="1703"/>
    </row>
    <row r="7953" spans="15:24" x14ac:dyDescent="0.55000000000000004">
      <c r="O7953" s="1703"/>
      <c r="V7953" s="1703"/>
      <c r="X7953" s="1703"/>
    </row>
    <row r="7954" spans="15:24" x14ac:dyDescent="0.55000000000000004">
      <c r="O7954" s="1703"/>
      <c r="V7954" s="1703"/>
      <c r="X7954" s="1703"/>
    </row>
    <row r="7955" spans="15:24" x14ac:dyDescent="0.55000000000000004">
      <c r="O7955" s="1703"/>
      <c r="V7955" s="1703"/>
      <c r="X7955" s="1703"/>
    </row>
    <row r="7956" spans="15:24" x14ac:dyDescent="0.55000000000000004">
      <c r="O7956" s="1703"/>
      <c r="V7956" s="1703"/>
      <c r="X7956" s="1703"/>
    </row>
    <row r="7957" spans="15:24" x14ac:dyDescent="0.55000000000000004">
      <c r="O7957" s="1703"/>
      <c r="V7957" s="1703"/>
      <c r="X7957" s="1703"/>
    </row>
    <row r="7958" spans="15:24" x14ac:dyDescent="0.55000000000000004">
      <c r="O7958" s="1703"/>
      <c r="V7958" s="1703"/>
      <c r="X7958" s="1703"/>
    </row>
    <row r="7959" spans="15:24" x14ac:dyDescent="0.55000000000000004">
      <c r="O7959" s="1703"/>
      <c r="V7959" s="1703"/>
      <c r="X7959" s="1703"/>
    </row>
    <row r="7960" spans="15:24" x14ac:dyDescent="0.55000000000000004">
      <c r="O7960" s="1703"/>
      <c r="V7960" s="1703"/>
      <c r="X7960" s="1703"/>
    </row>
    <row r="7961" spans="15:24" x14ac:dyDescent="0.55000000000000004">
      <c r="O7961" s="1703"/>
      <c r="V7961" s="1703"/>
      <c r="X7961" s="1703"/>
    </row>
    <row r="7962" spans="15:24" x14ac:dyDescent="0.55000000000000004">
      <c r="O7962" s="1703"/>
      <c r="V7962" s="1703"/>
      <c r="X7962" s="1703"/>
    </row>
    <row r="7963" spans="15:24" x14ac:dyDescent="0.55000000000000004">
      <c r="O7963" s="1703"/>
      <c r="V7963" s="1703"/>
      <c r="X7963" s="1703"/>
    </row>
    <row r="7964" spans="15:24" x14ac:dyDescent="0.55000000000000004">
      <c r="O7964" s="1703"/>
      <c r="V7964" s="1703"/>
      <c r="X7964" s="1703"/>
    </row>
    <row r="7965" spans="15:24" x14ac:dyDescent="0.55000000000000004">
      <c r="O7965" s="1703"/>
      <c r="V7965" s="1703"/>
      <c r="X7965" s="1703"/>
    </row>
    <row r="7966" spans="15:24" x14ac:dyDescent="0.55000000000000004">
      <c r="O7966" s="1703"/>
      <c r="V7966" s="1703"/>
      <c r="X7966" s="1703"/>
    </row>
    <row r="7967" spans="15:24" x14ac:dyDescent="0.55000000000000004">
      <c r="O7967" s="1703"/>
      <c r="V7967" s="1703"/>
      <c r="X7967" s="1703"/>
    </row>
    <row r="7968" spans="15:24" x14ac:dyDescent="0.55000000000000004">
      <c r="O7968" s="1703"/>
      <c r="V7968" s="1703"/>
      <c r="X7968" s="1703"/>
    </row>
    <row r="7969" spans="15:24" x14ac:dyDescent="0.55000000000000004">
      <c r="O7969" s="1703"/>
      <c r="V7969" s="1703"/>
      <c r="X7969" s="1703"/>
    </row>
    <row r="7970" spans="15:24" x14ac:dyDescent="0.55000000000000004">
      <c r="O7970" s="1703"/>
      <c r="V7970" s="1703"/>
      <c r="X7970" s="1703"/>
    </row>
    <row r="7971" spans="15:24" x14ac:dyDescent="0.55000000000000004">
      <c r="O7971" s="1703"/>
      <c r="V7971" s="1703"/>
      <c r="X7971" s="1703"/>
    </row>
    <row r="7972" spans="15:24" x14ac:dyDescent="0.55000000000000004">
      <c r="O7972" s="1703"/>
      <c r="V7972" s="1703"/>
      <c r="X7972" s="1703"/>
    </row>
    <row r="7973" spans="15:24" x14ac:dyDescent="0.55000000000000004">
      <c r="O7973" s="1703"/>
      <c r="V7973" s="1703"/>
      <c r="X7973" s="1703"/>
    </row>
    <row r="7974" spans="15:24" x14ac:dyDescent="0.55000000000000004">
      <c r="O7974" s="1703"/>
      <c r="V7974" s="1703"/>
      <c r="X7974" s="1703"/>
    </row>
    <row r="7975" spans="15:24" x14ac:dyDescent="0.55000000000000004">
      <c r="O7975" s="1703"/>
      <c r="V7975" s="1703"/>
      <c r="X7975" s="1703"/>
    </row>
    <row r="7976" spans="15:24" x14ac:dyDescent="0.55000000000000004">
      <c r="O7976" s="1703"/>
      <c r="V7976" s="1703"/>
      <c r="X7976" s="1703"/>
    </row>
    <row r="7977" spans="15:24" x14ac:dyDescent="0.55000000000000004">
      <c r="O7977" s="1703"/>
      <c r="V7977" s="1703"/>
      <c r="X7977" s="1703"/>
    </row>
    <row r="7978" spans="15:24" x14ac:dyDescent="0.55000000000000004">
      <c r="O7978" s="1703"/>
      <c r="V7978" s="1703"/>
      <c r="X7978" s="1703"/>
    </row>
    <row r="7979" spans="15:24" x14ac:dyDescent="0.55000000000000004">
      <c r="O7979" s="1703"/>
      <c r="V7979" s="1703"/>
      <c r="X7979" s="1703"/>
    </row>
    <row r="7980" spans="15:24" x14ac:dyDescent="0.55000000000000004">
      <c r="O7980" s="1703"/>
      <c r="V7980" s="1703"/>
      <c r="X7980" s="1703"/>
    </row>
    <row r="7981" spans="15:24" x14ac:dyDescent="0.55000000000000004">
      <c r="O7981" s="1703"/>
      <c r="V7981" s="1703"/>
      <c r="X7981" s="1703"/>
    </row>
    <row r="7982" spans="15:24" x14ac:dyDescent="0.55000000000000004">
      <c r="O7982" s="1703"/>
      <c r="V7982" s="1703"/>
      <c r="X7982" s="1703"/>
    </row>
    <row r="7983" spans="15:24" x14ac:dyDescent="0.55000000000000004">
      <c r="O7983" s="1703"/>
      <c r="V7983" s="1703"/>
      <c r="X7983" s="1703"/>
    </row>
    <row r="7984" spans="15:24" x14ac:dyDescent="0.55000000000000004">
      <c r="O7984" s="1703"/>
      <c r="V7984" s="1703"/>
      <c r="X7984" s="1703"/>
    </row>
    <row r="7985" spans="15:24" x14ac:dyDescent="0.55000000000000004">
      <c r="O7985" s="1703"/>
      <c r="V7985" s="1703"/>
      <c r="X7985" s="1703"/>
    </row>
    <row r="7986" spans="15:24" x14ac:dyDescent="0.55000000000000004">
      <c r="O7986" s="1703"/>
      <c r="V7986" s="1703"/>
      <c r="X7986" s="1703"/>
    </row>
    <row r="7987" spans="15:24" x14ac:dyDescent="0.55000000000000004">
      <c r="O7987" s="1703"/>
      <c r="V7987" s="1703"/>
      <c r="X7987" s="1703"/>
    </row>
    <row r="7988" spans="15:24" x14ac:dyDescent="0.55000000000000004">
      <c r="O7988" s="1703"/>
      <c r="V7988" s="1703"/>
      <c r="X7988" s="1703"/>
    </row>
    <row r="7989" spans="15:24" x14ac:dyDescent="0.55000000000000004">
      <c r="O7989" s="1703"/>
      <c r="V7989" s="1703"/>
      <c r="X7989" s="1703"/>
    </row>
    <row r="7990" spans="15:24" x14ac:dyDescent="0.55000000000000004">
      <c r="O7990" s="1703"/>
      <c r="V7990" s="1703"/>
      <c r="X7990" s="1703"/>
    </row>
    <row r="7991" spans="15:24" x14ac:dyDescent="0.55000000000000004">
      <c r="O7991" s="1703"/>
      <c r="V7991" s="1703"/>
      <c r="X7991" s="1703"/>
    </row>
    <row r="7992" spans="15:24" x14ac:dyDescent="0.55000000000000004">
      <c r="O7992" s="1703"/>
      <c r="V7992" s="1703"/>
      <c r="X7992" s="1703"/>
    </row>
    <row r="7993" spans="15:24" x14ac:dyDescent="0.55000000000000004">
      <c r="O7993" s="1703"/>
      <c r="V7993" s="1703"/>
      <c r="X7993" s="1703"/>
    </row>
    <row r="7994" spans="15:24" x14ac:dyDescent="0.55000000000000004">
      <c r="O7994" s="1703"/>
      <c r="V7994" s="1703"/>
      <c r="X7994" s="1703"/>
    </row>
    <row r="7995" spans="15:24" x14ac:dyDescent="0.55000000000000004">
      <c r="O7995" s="1703"/>
      <c r="V7995" s="1703"/>
      <c r="X7995" s="1703"/>
    </row>
    <row r="7996" spans="15:24" x14ac:dyDescent="0.55000000000000004">
      <c r="O7996" s="1703"/>
      <c r="V7996" s="1703"/>
      <c r="X7996" s="1703"/>
    </row>
    <row r="7997" spans="15:24" x14ac:dyDescent="0.55000000000000004">
      <c r="O7997" s="1703"/>
      <c r="V7997" s="1703"/>
      <c r="X7997" s="1703"/>
    </row>
    <row r="7998" spans="15:24" x14ac:dyDescent="0.55000000000000004">
      <c r="O7998" s="1703"/>
      <c r="V7998" s="1703"/>
      <c r="X7998" s="1703"/>
    </row>
    <row r="7999" spans="15:24" x14ac:dyDescent="0.55000000000000004">
      <c r="O7999" s="1703"/>
      <c r="V7999" s="1703"/>
      <c r="X7999" s="1703"/>
    </row>
    <row r="8000" spans="15:24" x14ac:dyDescent="0.55000000000000004">
      <c r="O8000" s="1703"/>
      <c r="V8000" s="1703"/>
      <c r="X8000" s="1703"/>
    </row>
    <row r="8001" spans="15:24" x14ac:dyDescent="0.55000000000000004">
      <c r="O8001" s="1703"/>
      <c r="V8001" s="1703"/>
      <c r="X8001" s="1703"/>
    </row>
    <row r="8002" spans="15:24" x14ac:dyDescent="0.55000000000000004">
      <c r="O8002" s="1703"/>
      <c r="V8002" s="1703"/>
      <c r="X8002" s="1703"/>
    </row>
    <row r="8003" spans="15:24" x14ac:dyDescent="0.55000000000000004">
      <c r="O8003" s="1703"/>
      <c r="V8003" s="1703"/>
      <c r="X8003" s="1703"/>
    </row>
    <row r="8004" spans="15:24" x14ac:dyDescent="0.55000000000000004">
      <c r="O8004" s="1703"/>
      <c r="V8004" s="1703"/>
      <c r="X8004" s="1703"/>
    </row>
    <row r="8005" spans="15:24" x14ac:dyDescent="0.55000000000000004">
      <c r="O8005" s="1703"/>
      <c r="V8005" s="1703"/>
      <c r="X8005" s="1703"/>
    </row>
    <row r="8006" spans="15:24" x14ac:dyDescent="0.55000000000000004">
      <c r="O8006" s="1703"/>
      <c r="V8006" s="1703"/>
      <c r="X8006" s="1703"/>
    </row>
    <row r="8007" spans="15:24" x14ac:dyDescent="0.55000000000000004">
      <c r="O8007" s="1703"/>
      <c r="V8007" s="1703"/>
      <c r="X8007" s="1703"/>
    </row>
    <row r="8008" spans="15:24" x14ac:dyDescent="0.55000000000000004">
      <c r="O8008" s="1703"/>
      <c r="V8008" s="1703"/>
      <c r="X8008" s="1703"/>
    </row>
    <row r="8009" spans="15:24" x14ac:dyDescent="0.55000000000000004">
      <c r="O8009" s="1703"/>
      <c r="V8009" s="1703"/>
      <c r="X8009" s="1703"/>
    </row>
    <row r="8010" spans="15:24" x14ac:dyDescent="0.55000000000000004">
      <c r="O8010" s="1703"/>
      <c r="V8010" s="1703"/>
      <c r="X8010" s="1703"/>
    </row>
    <row r="8011" spans="15:24" x14ac:dyDescent="0.55000000000000004">
      <c r="O8011" s="1703"/>
      <c r="V8011" s="1703"/>
      <c r="X8011" s="1703"/>
    </row>
    <row r="8012" spans="15:24" x14ac:dyDescent="0.55000000000000004">
      <c r="O8012" s="1703"/>
      <c r="V8012" s="1703"/>
      <c r="X8012" s="1703"/>
    </row>
    <row r="8013" spans="15:24" x14ac:dyDescent="0.55000000000000004">
      <c r="O8013" s="1703"/>
      <c r="V8013" s="1703"/>
      <c r="X8013" s="1703"/>
    </row>
    <row r="8014" spans="15:24" x14ac:dyDescent="0.55000000000000004">
      <c r="O8014" s="1703"/>
      <c r="V8014" s="1703"/>
      <c r="X8014" s="1703"/>
    </row>
    <row r="8015" spans="15:24" x14ac:dyDescent="0.55000000000000004">
      <c r="O8015" s="1703"/>
      <c r="V8015" s="1703"/>
      <c r="X8015" s="1703"/>
    </row>
    <row r="8016" spans="15:24" x14ac:dyDescent="0.55000000000000004">
      <c r="O8016" s="1703"/>
      <c r="V8016" s="1703"/>
      <c r="X8016" s="1703"/>
    </row>
    <row r="8017" spans="15:24" x14ac:dyDescent="0.55000000000000004">
      <c r="O8017" s="1703"/>
      <c r="V8017" s="1703"/>
      <c r="X8017" s="1703"/>
    </row>
    <row r="8018" spans="15:24" x14ac:dyDescent="0.55000000000000004">
      <c r="O8018" s="1703"/>
      <c r="V8018" s="1703"/>
      <c r="X8018" s="1703"/>
    </row>
    <row r="8019" spans="15:24" x14ac:dyDescent="0.55000000000000004">
      <c r="O8019" s="1703"/>
      <c r="V8019" s="1703"/>
      <c r="X8019" s="1703"/>
    </row>
    <row r="8020" spans="15:24" x14ac:dyDescent="0.55000000000000004">
      <c r="O8020" s="1703"/>
      <c r="V8020" s="1703"/>
      <c r="X8020" s="1703"/>
    </row>
    <row r="8021" spans="15:24" x14ac:dyDescent="0.55000000000000004">
      <c r="O8021" s="1703"/>
      <c r="V8021" s="1703"/>
      <c r="X8021" s="1703"/>
    </row>
    <row r="8022" spans="15:24" x14ac:dyDescent="0.55000000000000004">
      <c r="O8022" s="1703"/>
      <c r="V8022" s="1703"/>
      <c r="X8022" s="1703"/>
    </row>
    <row r="8023" spans="15:24" x14ac:dyDescent="0.55000000000000004">
      <c r="O8023" s="1703"/>
      <c r="V8023" s="1703"/>
      <c r="X8023" s="1703"/>
    </row>
    <row r="8024" spans="15:24" x14ac:dyDescent="0.55000000000000004">
      <c r="O8024" s="1703"/>
      <c r="V8024" s="1703"/>
      <c r="X8024" s="1703"/>
    </row>
    <row r="8025" spans="15:24" x14ac:dyDescent="0.55000000000000004">
      <c r="O8025" s="1703"/>
      <c r="V8025" s="1703"/>
      <c r="X8025" s="1703"/>
    </row>
    <row r="8026" spans="15:24" x14ac:dyDescent="0.55000000000000004">
      <c r="O8026" s="1703"/>
      <c r="V8026" s="1703"/>
      <c r="X8026" s="1703"/>
    </row>
    <row r="8027" spans="15:24" x14ac:dyDescent="0.55000000000000004">
      <c r="O8027" s="1703"/>
      <c r="V8027" s="1703"/>
      <c r="X8027" s="1703"/>
    </row>
    <row r="8028" spans="15:24" x14ac:dyDescent="0.55000000000000004">
      <c r="O8028" s="1703"/>
      <c r="V8028" s="1703"/>
      <c r="X8028" s="1703"/>
    </row>
    <row r="8029" spans="15:24" x14ac:dyDescent="0.55000000000000004">
      <c r="O8029" s="1703"/>
      <c r="V8029" s="1703"/>
      <c r="X8029" s="1703"/>
    </row>
    <row r="8030" spans="15:24" x14ac:dyDescent="0.55000000000000004">
      <c r="O8030" s="1703"/>
      <c r="V8030" s="1703"/>
      <c r="X8030" s="1703"/>
    </row>
    <row r="8031" spans="15:24" x14ac:dyDescent="0.55000000000000004">
      <c r="O8031" s="1703"/>
      <c r="V8031" s="1703"/>
      <c r="X8031" s="1703"/>
    </row>
    <row r="8032" spans="15:24" x14ac:dyDescent="0.55000000000000004">
      <c r="O8032" s="1703"/>
      <c r="V8032" s="1703"/>
      <c r="X8032" s="1703"/>
    </row>
    <row r="8033" spans="15:24" x14ac:dyDescent="0.55000000000000004">
      <c r="O8033" s="1703"/>
      <c r="V8033" s="1703"/>
      <c r="X8033" s="1703"/>
    </row>
    <row r="8034" spans="15:24" x14ac:dyDescent="0.55000000000000004">
      <c r="O8034" s="1703"/>
      <c r="V8034" s="1703"/>
      <c r="X8034" s="1703"/>
    </row>
    <row r="8035" spans="15:24" x14ac:dyDescent="0.55000000000000004">
      <c r="O8035" s="1703"/>
      <c r="V8035" s="1703"/>
      <c r="X8035" s="1703"/>
    </row>
    <row r="8036" spans="15:24" x14ac:dyDescent="0.55000000000000004">
      <c r="O8036" s="1703"/>
      <c r="V8036" s="1703"/>
      <c r="X8036" s="1703"/>
    </row>
    <row r="8037" spans="15:24" x14ac:dyDescent="0.55000000000000004">
      <c r="O8037" s="1703"/>
      <c r="V8037" s="1703"/>
      <c r="X8037" s="1703"/>
    </row>
    <row r="8038" spans="15:24" x14ac:dyDescent="0.55000000000000004">
      <c r="O8038" s="1703"/>
      <c r="V8038" s="1703"/>
      <c r="X8038" s="1703"/>
    </row>
    <row r="8039" spans="15:24" x14ac:dyDescent="0.55000000000000004">
      <c r="O8039" s="1703"/>
      <c r="V8039" s="1703"/>
      <c r="X8039" s="1703"/>
    </row>
    <row r="8040" spans="15:24" x14ac:dyDescent="0.55000000000000004">
      <c r="O8040" s="1703"/>
      <c r="V8040" s="1703"/>
      <c r="X8040" s="1703"/>
    </row>
    <row r="8041" spans="15:24" x14ac:dyDescent="0.55000000000000004">
      <c r="O8041" s="1703"/>
      <c r="V8041" s="1703"/>
      <c r="X8041" s="1703"/>
    </row>
    <row r="8042" spans="15:24" x14ac:dyDescent="0.55000000000000004">
      <c r="O8042" s="1703"/>
      <c r="V8042" s="1703"/>
      <c r="X8042" s="1703"/>
    </row>
    <row r="8043" spans="15:24" x14ac:dyDescent="0.55000000000000004">
      <c r="O8043" s="1703"/>
      <c r="V8043" s="1703"/>
      <c r="X8043" s="1703"/>
    </row>
    <row r="8044" spans="15:24" x14ac:dyDescent="0.55000000000000004">
      <c r="O8044" s="1703"/>
      <c r="V8044" s="1703"/>
      <c r="X8044" s="1703"/>
    </row>
    <row r="8045" spans="15:24" x14ac:dyDescent="0.55000000000000004">
      <c r="O8045" s="1703"/>
      <c r="V8045" s="1703"/>
      <c r="X8045" s="1703"/>
    </row>
    <row r="8046" spans="15:24" x14ac:dyDescent="0.55000000000000004">
      <c r="O8046" s="1703"/>
      <c r="V8046" s="1703"/>
      <c r="X8046" s="1703"/>
    </row>
    <row r="8047" spans="15:24" x14ac:dyDescent="0.55000000000000004">
      <c r="O8047" s="1703"/>
      <c r="V8047" s="1703"/>
      <c r="X8047" s="1703"/>
    </row>
    <row r="8048" spans="15:24" x14ac:dyDescent="0.55000000000000004">
      <c r="O8048" s="1703"/>
      <c r="V8048" s="1703"/>
      <c r="X8048" s="1703"/>
    </row>
    <row r="8049" spans="15:24" x14ac:dyDescent="0.55000000000000004">
      <c r="O8049" s="1703"/>
      <c r="V8049" s="1703"/>
      <c r="X8049" s="1703"/>
    </row>
    <row r="8050" spans="15:24" x14ac:dyDescent="0.55000000000000004">
      <c r="O8050" s="1703"/>
      <c r="V8050" s="1703"/>
      <c r="X8050" s="1703"/>
    </row>
    <row r="8051" spans="15:24" x14ac:dyDescent="0.55000000000000004">
      <c r="O8051" s="1703"/>
      <c r="V8051" s="1703"/>
      <c r="X8051" s="1703"/>
    </row>
    <row r="8052" spans="15:24" x14ac:dyDescent="0.55000000000000004">
      <c r="O8052" s="1703"/>
      <c r="V8052" s="1703"/>
      <c r="X8052" s="1703"/>
    </row>
    <row r="8053" spans="15:24" x14ac:dyDescent="0.55000000000000004">
      <c r="O8053" s="1703"/>
      <c r="V8053" s="1703"/>
      <c r="X8053" s="1703"/>
    </row>
    <row r="8054" spans="15:24" x14ac:dyDescent="0.55000000000000004">
      <c r="O8054" s="1703"/>
      <c r="V8054" s="1703"/>
      <c r="X8054" s="1703"/>
    </row>
    <row r="8055" spans="15:24" x14ac:dyDescent="0.55000000000000004">
      <c r="O8055" s="1703"/>
      <c r="V8055" s="1703"/>
      <c r="X8055" s="1703"/>
    </row>
    <row r="8056" spans="15:24" x14ac:dyDescent="0.55000000000000004">
      <c r="O8056" s="1703"/>
      <c r="V8056" s="1703"/>
      <c r="X8056" s="1703"/>
    </row>
    <row r="8057" spans="15:24" x14ac:dyDescent="0.55000000000000004">
      <c r="O8057" s="1703"/>
      <c r="V8057" s="1703"/>
      <c r="X8057" s="1703"/>
    </row>
    <row r="8058" spans="15:24" x14ac:dyDescent="0.55000000000000004">
      <c r="O8058" s="1703"/>
      <c r="V8058" s="1703"/>
      <c r="X8058" s="1703"/>
    </row>
    <row r="8059" spans="15:24" x14ac:dyDescent="0.55000000000000004">
      <c r="O8059" s="1703"/>
      <c r="V8059" s="1703"/>
      <c r="X8059" s="1703"/>
    </row>
    <row r="8060" spans="15:24" x14ac:dyDescent="0.55000000000000004">
      <c r="O8060" s="1703"/>
      <c r="V8060" s="1703"/>
      <c r="X8060" s="1703"/>
    </row>
    <row r="8061" spans="15:24" x14ac:dyDescent="0.55000000000000004">
      <c r="O8061" s="1703"/>
      <c r="V8061" s="1703"/>
      <c r="X8061" s="1703"/>
    </row>
    <row r="8062" spans="15:24" x14ac:dyDescent="0.55000000000000004">
      <c r="O8062" s="1703"/>
      <c r="V8062" s="1703"/>
      <c r="X8062" s="1703"/>
    </row>
    <row r="8063" spans="15:24" x14ac:dyDescent="0.55000000000000004">
      <c r="O8063" s="1703"/>
      <c r="V8063" s="1703"/>
      <c r="X8063" s="1703"/>
    </row>
    <row r="8064" spans="15:24" x14ac:dyDescent="0.55000000000000004">
      <c r="O8064" s="1703"/>
      <c r="V8064" s="1703"/>
      <c r="X8064" s="1703"/>
    </row>
    <row r="8065" spans="15:24" x14ac:dyDescent="0.55000000000000004">
      <c r="O8065" s="1703"/>
      <c r="V8065" s="1703"/>
      <c r="X8065" s="1703"/>
    </row>
    <row r="8066" spans="15:24" x14ac:dyDescent="0.55000000000000004">
      <c r="O8066" s="1703"/>
      <c r="V8066" s="1703"/>
      <c r="X8066" s="1703"/>
    </row>
    <row r="8067" spans="15:24" x14ac:dyDescent="0.55000000000000004">
      <c r="O8067" s="1703"/>
      <c r="V8067" s="1703"/>
      <c r="X8067" s="1703"/>
    </row>
    <row r="8068" spans="15:24" x14ac:dyDescent="0.55000000000000004">
      <c r="O8068" s="1703"/>
      <c r="V8068" s="1703"/>
      <c r="X8068" s="1703"/>
    </row>
    <row r="8069" spans="15:24" x14ac:dyDescent="0.55000000000000004">
      <c r="O8069" s="1703"/>
      <c r="V8069" s="1703"/>
      <c r="X8069" s="1703"/>
    </row>
    <row r="8070" spans="15:24" x14ac:dyDescent="0.55000000000000004">
      <c r="O8070" s="1703"/>
      <c r="V8070" s="1703"/>
      <c r="X8070" s="1703"/>
    </row>
    <row r="8071" spans="15:24" x14ac:dyDescent="0.55000000000000004">
      <c r="O8071" s="1703"/>
      <c r="V8071" s="1703"/>
      <c r="X8071" s="1703"/>
    </row>
    <row r="8072" spans="15:24" x14ac:dyDescent="0.55000000000000004">
      <c r="O8072" s="1703"/>
      <c r="V8072" s="1703"/>
      <c r="X8072" s="1703"/>
    </row>
    <row r="8073" spans="15:24" x14ac:dyDescent="0.55000000000000004">
      <c r="O8073" s="1703"/>
      <c r="V8073" s="1703"/>
      <c r="X8073" s="1703"/>
    </row>
    <row r="8074" spans="15:24" x14ac:dyDescent="0.55000000000000004">
      <c r="O8074" s="1703"/>
      <c r="V8074" s="1703"/>
      <c r="X8074" s="1703"/>
    </row>
    <row r="8075" spans="15:24" x14ac:dyDescent="0.55000000000000004">
      <c r="O8075" s="1703"/>
      <c r="V8075" s="1703"/>
      <c r="X8075" s="1703"/>
    </row>
    <row r="8076" spans="15:24" x14ac:dyDescent="0.55000000000000004">
      <c r="O8076" s="1703"/>
      <c r="V8076" s="1703"/>
      <c r="X8076" s="1703"/>
    </row>
    <row r="8077" spans="15:24" x14ac:dyDescent="0.55000000000000004">
      <c r="O8077" s="1703"/>
      <c r="V8077" s="1703"/>
      <c r="X8077" s="1703"/>
    </row>
    <row r="8078" spans="15:24" x14ac:dyDescent="0.55000000000000004">
      <c r="O8078" s="1703"/>
      <c r="V8078" s="1703"/>
      <c r="X8078" s="1703"/>
    </row>
    <row r="8079" spans="15:24" x14ac:dyDescent="0.55000000000000004">
      <c r="O8079" s="1703"/>
      <c r="V8079" s="1703"/>
      <c r="X8079" s="1703"/>
    </row>
    <row r="8080" spans="15:24" x14ac:dyDescent="0.55000000000000004">
      <c r="O8080" s="1703"/>
      <c r="V8080" s="1703"/>
      <c r="X8080" s="1703"/>
    </row>
    <row r="8081" spans="15:24" x14ac:dyDescent="0.55000000000000004">
      <c r="O8081" s="1703"/>
      <c r="V8081" s="1703"/>
      <c r="X8081" s="1703"/>
    </row>
    <row r="8082" spans="15:24" x14ac:dyDescent="0.55000000000000004">
      <c r="O8082" s="1703"/>
      <c r="V8082" s="1703"/>
      <c r="X8082" s="1703"/>
    </row>
    <row r="8083" spans="15:24" x14ac:dyDescent="0.55000000000000004">
      <c r="O8083" s="1703"/>
      <c r="V8083" s="1703"/>
      <c r="X8083" s="1703"/>
    </row>
    <row r="8084" spans="15:24" x14ac:dyDescent="0.55000000000000004">
      <c r="O8084" s="1703"/>
      <c r="V8084" s="1703"/>
      <c r="X8084" s="1703"/>
    </row>
    <row r="8085" spans="15:24" x14ac:dyDescent="0.55000000000000004">
      <c r="O8085" s="1703"/>
      <c r="V8085" s="1703"/>
      <c r="X8085" s="1703"/>
    </row>
    <row r="8086" spans="15:24" x14ac:dyDescent="0.55000000000000004">
      <c r="O8086" s="1703"/>
      <c r="V8086" s="1703"/>
      <c r="X8086" s="1703"/>
    </row>
    <row r="8087" spans="15:24" x14ac:dyDescent="0.55000000000000004">
      <c r="O8087" s="1703"/>
      <c r="V8087" s="1703"/>
      <c r="X8087" s="1703"/>
    </row>
    <row r="8088" spans="15:24" x14ac:dyDescent="0.55000000000000004">
      <c r="O8088" s="1703"/>
      <c r="V8088" s="1703"/>
      <c r="X8088" s="1703"/>
    </row>
    <row r="8089" spans="15:24" x14ac:dyDescent="0.55000000000000004">
      <c r="O8089" s="1703"/>
      <c r="V8089" s="1703"/>
      <c r="X8089" s="1703"/>
    </row>
    <row r="8090" spans="15:24" x14ac:dyDescent="0.55000000000000004">
      <c r="O8090" s="1703"/>
      <c r="V8090" s="1703"/>
      <c r="X8090" s="1703"/>
    </row>
    <row r="8091" spans="15:24" x14ac:dyDescent="0.55000000000000004">
      <c r="O8091" s="1703"/>
      <c r="V8091" s="1703"/>
      <c r="X8091" s="1703"/>
    </row>
    <row r="8092" spans="15:24" x14ac:dyDescent="0.55000000000000004">
      <c r="O8092" s="1703"/>
      <c r="V8092" s="1703"/>
      <c r="X8092" s="1703"/>
    </row>
    <row r="8093" spans="15:24" x14ac:dyDescent="0.55000000000000004">
      <c r="O8093" s="1703"/>
      <c r="V8093" s="1703"/>
      <c r="X8093" s="1703"/>
    </row>
    <row r="8094" spans="15:24" x14ac:dyDescent="0.55000000000000004">
      <c r="O8094" s="1703"/>
      <c r="V8094" s="1703"/>
      <c r="X8094" s="1703"/>
    </row>
    <row r="8095" spans="15:24" x14ac:dyDescent="0.55000000000000004">
      <c r="O8095" s="1703"/>
      <c r="V8095" s="1703"/>
      <c r="X8095" s="1703"/>
    </row>
    <row r="8096" spans="15:24" x14ac:dyDescent="0.55000000000000004">
      <c r="O8096" s="1703"/>
      <c r="V8096" s="1703"/>
      <c r="X8096" s="1703"/>
    </row>
    <row r="8097" spans="15:24" x14ac:dyDescent="0.55000000000000004">
      <c r="O8097" s="1703"/>
      <c r="V8097" s="1703"/>
      <c r="X8097" s="1703"/>
    </row>
    <row r="8098" spans="15:24" x14ac:dyDescent="0.55000000000000004">
      <c r="O8098" s="1703"/>
      <c r="V8098" s="1703"/>
      <c r="X8098" s="1703"/>
    </row>
    <row r="8099" spans="15:24" x14ac:dyDescent="0.55000000000000004">
      <c r="O8099" s="1703"/>
      <c r="V8099" s="1703"/>
      <c r="X8099" s="1703"/>
    </row>
    <row r="8100" spans="15:24" x14ac:dyDescent="0.55000000000000004">
      <c r="O8100" s="1703"/>
      <c r="V8100" s="1703"/>
      <c r="X8100" s="1703"/>
    </row>
    <row r="8101" spans="15:24" x14ac:dyDescent="0.55000000000000004">
      <c r="O8101" s="1703"/>
      <c r="V8101" s="1703"/>
      <c r="X8101" s="1703"/>
    </row>
    <row r="8102" spans="15:24" x14ac:dyDescent="0.55000000000000004">
      <c r="O8102" s="1703"/>
      <c r="V8102" s="1703"/>
      <c r="X8102" s="1703"/>
    </row>
    <row r="8103" spans="15:24" x14ac:dyDescent="0.55000000000000004">
      <c r="O8103" s="1703"/>
      <c r="V8103" s="1703"/>
      <c r="X8103" s="1703"/>
    </row>
    <row r="8104" spans="15:24" x14ac:dyDescent="0.55000000000000004">
      <c r="O8104" s="1703"/>
      <c r="V8104" s="1703"/>
      <c r="X8104" s="1703"/>
    </row>
    <row r="8105" spans="15:24" x14ac:dyDescent="0.55000000000000004">
      <c r="O8105" s="1703"/>
      <c r="V8105" s="1703"/>
      <c r="X8105" s="1703"/>
    </row>
    <row r="8106" spans="15:24" x14ac:dyDescent="0.55000000000000004">
      <c r="O8106" s="1703"/>
      <c r="V8106" s="1703"/>
      <c r="X8106" s="1703"/>
    </row>
    <row r="8107" spans="15:24" x14ac:dyDescent="0.55000000000000004">
      <c r="O8107" s="1703"/>
      <c r="V8107" s="1703"/>
      <c r="X8107" s="1703"/>
    </row>
    <row r="8108" spans="15:24" x14ac:dyDescent="0.55000000000000004">
      <c r="O8108" s="1703"/>
      <c r="V8108" s="1703"/>
      <c r="X8108" s="1703"/>
    </row>
    <row r="8109" spans="15:24" x14ac:dyDescent="0.55000000000000004">
      <c r="O8109" s="1703"/>
      <c r="V8109" s="1703"/>
      <c r="X8109" s="1703"/>
    </row>
    <row r="8110" spans="15:24" x14ac:dyDescent="0.55000000000000004">
      <c r="O8110" s="1703"/>
      <c r="V8110" s="1703"/>
      <c r="X8110" s="1703"/>
    </row>
    <row r="8111" spans="15:24" x14ac:dyDescent="0.55000000000000004">
      <c r="O8111" s="1703"/>
      <c r="V8111" s="1703"/>
      <c r="X8111" s="1703"/>
    </row>
    <row r="8112" spans="15:24" x14ac:dyDescent="0.55000000000000004">
      <c r="O8112" s="1703"/>
      <c r="V8112" s="1703"/>
      <c r="X8112" s="1703"/>
    </row>
    <row r="8113" spans="15:24" x14ac:dyDescent="0.55000000000000004">
      <c r="O8113" s="1703"/>
      <c r="V8113" s="1703"/>
      <c r="X8113" s="1703"/>
    </row>
    <row r="8114" spans="15:24" x14ac:dyDescent="0.55000000000000004">
      <c r="O8114" s="1703"/>
      <c r="V8114" s="1703"/>
      <c r="X8114" s="1703"/>
    </row>
    <row r="8115" spans="15:24" x14ac:dyDescent="0.55000000000000004">
      <c r="O8115" s="1703"/>
      <c r="V8115" s="1703"/>
      <c r="X8115" s="1703"/>
    </row>
    <row r="8116" spans="15:24" x14ac:dyDescent="0.55000000000000004">
      <c r="O8116" s="1703"/>
      <c r="V8116" s="1703"/>
      <c r="X8116" s="1703"/>
    </row>
    <row r="8117" spans="15:24" x14ac:dyDescent="0.55000000000000004">
      <c r="O8117" s="1703"/>
      <c r="V8117" s="1703"/>
      <c r="X8117" s="1703"/>
    </row>
    <row r="8118" spans="15:24" x14ac:dyDescent="0.55000000000000004">
      <c r="O8118" s="1703"/>
      <c r="V8118" s="1703"/>
      <c r="X8118" s="1703"/>
    </row>
    <row r="8119" spans="15:24" x14ac:dyDescent="0.55000000000000004">
      <c r="O8119" s="1703"/>
      <c r="V8119" s="1703"/>
      <c r="X8119" s="1703"/>
    </row>
    <row r="8120" spans="15:24" x14ac:dyDescent="0.55000000000000004">
      <c r="O8120" s="1703"/>
      <c r="V8120" s="1703"/>
      <c r="X8120" s="1703"/>
    </row>
    <row r="8121" spans="15:24" x14ac:dyDescent="0.55000000000000004">
      <c r="O8121" s="1703"/>
      <c r="V8121" s="1703"/>
      <c r="X8121" s="1703"/>
    </row>
    <row r="8122" spans="15:24" x14ac:dyDescent="0.55000000000000004">
      <c r="O8122" s="1703"/>
      <c r="V8122" s="1703"/>
      <c r="X8122" s="1703"/>
    </row>
    <row r="8123" spans="15:24" x14ac:dyDescent="0.55000000000000004">
      <c r="O8123" s="1703"/>
      <c r="V8123" s="1703"/>
      <c r="X8123" s="1703"/>
    </row>
    <row r="8124" spans="15:24" x14ac:dyDescent="0.55000000000000004">
      <c r="O8124" s="1703"/>
      <c r="V8124" s="1703"/>
      <c r="X8124" s="1703"/>
    </row>
    <row r="8125" spans="15:24" x14ac:dyDescent="0.55000000000000004">
      <c r="O8125" s="1703"/>
      <c r="V8125" s="1703"/>
      <c r="X8125" s="1703"/>
    </row>
    <row r="8126" spans="15:24" x14ac:dyDescent="0.55000000000000004">
      <c r="O8126" s="1703"/>
      <c r="V8126" s="1703"/>
      <c r="X8126" s="1703"/>
    </row>
    <row r="8127" spans="15:24" x14ac:dyDescent="0.55000000000000004">
      <c r="O8127" s="1703"/>
      <c r="V8127" s="1703"/>
      <c r="X8127" s="1703"/>
    </row>
    <row r="8128" spans="15:24" x14ac:dyDescent="0.55000000000000004">
      <c r="O8128" s="1703"/>
      <c r="V8128" s="1703"/>
      <c r="X8128" s="1703"/>
    </row>
    <row r="8129" spans="15:24" x14ac:dyDescent="0.55000000000000004">
      <c r="O8129" s="1703"/>
      <c r="V8129" s="1703"/>
      <c r="X8129" s="1703"/>
    </row>
    <row r="8130" spans="15:24" x14ac:dyDescent="0.55000000000000004">
      <c r="O8130" s="1703"/>
      <c r="V8130" s="1703"/>
      <c r="X8130" s="1703"/>
    </row>
    <row r="8131" spans="15:24" x14ac:dyDescent="0.55000000000000004">
      <c r="O8131" s="1703"/>
      <c r="V8131" s="1703"/>
      <c r="X8131" s="1703"/>
    </row>
    <row r="8132" spans="15:24" x14ac:dyDescent="0.55000000000000004">
      <c r="O8132" s="1703"/>
      <c r="V8132" s="1703"/>
      <c r="X8132" s="1703"/>
    </row>
    <row r="8133" spans="15:24" x14ac:dyDescent="0.55000000000000004">
      <c r="O8133" s="1703"/>
      <c r="V8133" s="1703"/>
      <c r="X8133" s="1703"/>
    </row>
    <row r="8134" spans="15:24" x14ac:dyDescent="0.55000000000000004">
      <c r="O8134" s="1703"/>
      <c r="V8134" s="1703"/>
      <c r="X8134" s="1703"/>
    </row>
    <row r="8135" spans="15:24" x14ac:dyDescent="0.55000000000000004">
      <c r="O8135" s="1703"/>
      <c r="V8135" s="1703"/>
      <c r="X8135" s="1703"/>
    </row>
    <row r="8136" spans="15:24" x14ac:dyDescent="0.55000000000000004">
      <c r="O8136" s="1703"/>
      <c r="V8136" s="1703"/>
      <c r="X8136" s="1703"/>
    </row>
    <row r="8137" spans="15:24" x14ac:dyDescent="0.55000000000000004">
      <c r="O8137" s="1703"/>
      <c r="V8137" s="1703"/>
      <c r="X8137" s="1703"/>
    </row>
    <row r="8138" spans="15:24" x14ac:dyDescent="0.55000000000000004">
      <c r="O8138" s="1703"/>
      <c r="V8138" s="1703"/>
      <c r="X8138" s="1703"/>
    </row>
    <row r="8139" spans="15:24" x14ac:dyDescent="0.55000000000000004">
      <c r="O8139" s="1703"/>
      <c r="V8139" s="1703"/>
      <c r="X8139" s="1703"/>
    </row>
    <row r="8140" spans="15:24" x14ac:dyDescent="0.55000000000000004">
      <c r="O8140" s="1703"/>
      <c r="V8140" s="1703"/>
      <c r="X8140" s="1703"/>
    </row>
    <row r="8141" spans="15:24" x14ac:dyDescent="0.55000000000000004">
      <c r="O8141" s="1703"/>
      <c r="V8141" s="1703"/>
      <c r="X8141" s="1703"/>
    </row>
    <row r="8142" spans="15:24" x14ac:dyDescent="0.55000000000000004">
      <c r="O8142" s="1703"/>
      <c r="V8142" s="1703"/>
      <c r="X8142" s="1703"/>
    </row>
    <row r="8143" spans="15:24" x14ac:dyDescent="0.55000000000000004">
      <c r="O8143" s="1703"/>
      <c r="V8143" s="1703"/>
      <c r="X8143" s="1703"/>
    </row>
    <row r="8144" spans="15:24" x14ac:dyDescent="0.55000000000000004">
      <c r="O8144" s="1703"/>
      <c r="V8144" s="1703"/>
      <c r="X8144" s="1703"/>
    </row>
    <row r="8145" spans="15:24" x14ac:dyDescent="0.55000000000000004">
      <c r="O8145" s="1703"/>
      <c r="V8145" s="1703"/>
      <c r="X8145" s="1703"/>
    </row>
    <row r="8146" spans="15:24" x14ac:dyDescent="0.55000000000000004">
      <c r="O8146" s="1703"/>
      <c r="V8146" s="1703"/>
      <c r="X8146" s="1703"/>
    </row>
    <row r="8147" spans="15:24" x14ac:dyDescent="0.55000000000000004">
      <c r="O8147" s="1703"/>
      <c r="V8147" s="1703"/>
      <c r="X8147" s="1703"/>
    </row>
    <row r="8148" spans="15:24" x14ac:dyDescent="0.55000000000000004">
      <c r="O8148" s="1703"/>
      <c r="V8148" s="1703"/>
      <c r="X8148" s="1703"/>
    </row>
    <row r="8149" spans="15:24" x14ac:dyDescent="0.55000000000000004">
      <c r="O8149" s="1703"/>
      <c r="V8149" s="1703"/>
      <c r="X8149" s="1703"/>
    </row>
    <row r="8150" spans="15:24" x14ac:dyDescent="0.55000000000000004">
      <c r="O8150" s="1703"/>
      <c r="V8150" s="1703"/>
      <c r="X8150" s="1703"/>
    </row>
    <row r="8151" spans="15:24" x14ac:dyDescent="0.55000000000000004">
      <c r="O8151" s="1703"/>
      <c r="V8151" s="1703"/>
      <c r="X8151" s="1703"/>
    </row>
    <row r="8152" spans="15:24" x14ac:dyDescent="0.55000000000000004">
      <c r="O8152" s="1703"/>
      <c r="V8152" s="1703"/>
      <c r="X8152" s="1703"/>
    </row>
    <row r="8153" spans="15:24" x14ac:dyDescent="0.55000000000000004">
      <c r="O8153" s="1703"/>
      <c r="V8153" s="1703"/>
      <c r="X8153" s="1703"/>
    </row>
    <row r="8154" spans="15:24" x14ac:dyDescent="0.55000000000000004">
      <c r="O8154" s="1703"/>
      <c r="V8154" s="1703"/>
      <c r="X8154" s="1703"/>
    </row>
    <row r="8155" spans="15:24" x14ac:dyDescent="0.55000000000000004">
      <c r="O8155" s="1703"/>
      <c r="V8155" s="1703"/>
      <c r="X8155" s="1703"/>
    </row>
    <row r="8156" spans="15:24" x14ac:dyDescent="0.55000000000000004">
      <c r="O8156" s="1703"/>
      <c r="V8156" s="1703"/>
      <c r="X8156" s="1703"/>
    </row>
    <row r="8157" spans="15:24" x14ac:dyDescent="0.55000000000000004">
      <c r="O8157" s="1703"/>
      <c r="V8157" s="1703"/>
      <c r="X8157" s="1703"/>
    </row>
    <row r="8158" spans="15:24" x14ac:dyDescent="0.55000000000000004">
      <c r="O8158" s="1703"/>
      <c r="V8158" s="1703"/>
      <c r="X8158" s="1703"/>
    </row>
    <row r="8159" spans="15:24" x14ac:dyDescent="0.55000000000000004">
      <c r="O8159" s="1703"/>
      <c r="V8159" s="1703"/>
      <c r="X8159" s="1703"/>
    </row>
    <row r="8160" spans="15:24" x14ac:dyDescent="0.55000000000000004">
      <c r="O8160" s="1703"/>
      <c r="V8160" s="1703"/>
      <c r="X8160" s="1703"/>
    </row>
    <row r="8161" spans="15:24" x14ac:dyDescent="0.55000000000000004">
      <c r="O8161" s="1703"/>
      <c r="V8161" s="1703"/>
      <c r="X8161" s="1703"/>
    </row>
    <row r="8162" spans="15:24" x14ac:dyDescent="0.55000000000000004">
      <c r="O8162" s="1703"/>
      <c r="V8162" s="1703"/>
      <c r="X8162" s="1703"/>
    </row>
    <row r="8163" spans="15:24" x14ac:dyDescent="0.55000000000000004">
      <c r="O8163" s="1703"/>
      <c r="V8163" s="1703"/>
      <c r="X8163" s="1703"/>
    </row>
    <row r="8164" spans="15:24" x14ac:dyDescent="0.55000000000000004">
      <c r="O8164" s="1703"/>
      <c r="V8164" s="1703"/>
      <c r="X8164" s="1703"/>
    </row>
    <row r="8165" spans="15:24" x14ac:dyDescent="0.55000000000000004">
      <c r="O8165" s="1703"/>
      <c r="V8165" s="1703"/>
      <c r="X8165" s="1703"/>
    </row>
    <row r="8166" spans="15:24" x14ac:dyDescent="0.55000000000000004">
      <c r="O8166" s="1703"/>
      <c r="V8166" s="1703"/>
      <c r="X8166" s="1703"/>
    </row>
    <row r="8167" spans="15:24" x14ac:dyDescent="0.55000000000000004">
      <c r="O8167" s="1703"/>
      <c r="V8167" s="1703"/>
      <c r="X8167" s="1703"/>
    </row>
    <row r="8168" spans="15:24" x14ac:dyDescent="0.55000000000000004">
      <c r="O8168" s="1703"/>
      <c r="V8168" s="1703"/>
      <c r="X8168" s="1703"/>
    </row>
    <row r="8169" spans="15:24" x14ac:dyDescent="0.55000000000000004">
      <c r="O8169" s="1703"/>
      <c r="V8169" s="1703"/>
      <c r="X8169" s="1703"/>
    </row>
    <row r="8170" spans="15:24" x14ac:dyDescent="0.55000000000000004">
      <c r="O8170" s="1703"/>
      <c r="V8170" s="1703"/>
      <c r="X8170" s="1703"/>
    </row>
    <row r="8171" spans="15:24" x14ac:dyDescent="0.55000000000000004">
      <c r="O8171" s="1703"/>
      <c r="V8171" s="1703"/>
      <c r="X8171" s="1703"/>
    </row>
    <row r="8172" spans="15:24" x14ac:dyDescent="0.55000000000000004">
      <c r="O8172" s="1703"/>
      <c r="V8172" s="1703"/>
      <c r="X8172" s="1703"/>
    </row>
    <row r="8173" spans="15:24" x14ac:dyDescent="0.55000000000000004">
      <c r="O8173" s="1703"/>
      <c r="V8173" s="1703"/>
      <c r="X8173" s="1703"/>
    </row>
    <row r="8174" spans="15:24" x14ac:dyDescent="0.55000000000000004">
      <c r="O8174" s="1703"/>
      <c r="V8174" s="1703"/>
      <c r="X8174" s="1703"/>
    </row>
    <row r="8175" spans="15:24" x14ac:dyDescent="0.55000000000000004">
      <c r="O8175" s="1703"/>
      <c r="V8175" s="1703"/>
      <c r="X8175" s="1703"/>
    </row>
    <row r="8176" spans="15:24" x14ac:dyDescent="0.55000000000000004">
      <c r="O8176" s="1703"/>
      <c r="V8176" s="1703"/>
      <c r="X8176" s="1703"/>
    </row>
    <row r="8177" spans="15:24" x14ac:dyDescent="0.55000000000000004">
      <c r="O8177" s="1703"/>
      <c r="V8177" s="1703"/>
      <c r="X8177" s="1703"/>
    </row>
    <row r="8178" spans="15:24" x14ac:dyDescent="0.55000000000000004">
      <c r="O8178" s="1703"/>
      <c r="V8178" s="1703"/>
      <c r="X8178" s="1703"/>
    </row>
    <row r="8179" spans="15:24" x14ac:dyDescent="0.55000000000000004">
      <c r="O8179" s="1703"/>
      <c r="V8179" s="1703"/>
      <c r="X8179" s="1703"/>
    </row>
    <row r="8180" spans="15:24" x14ac:dyDescent="0.55000000000000004">
      <c r="O8180" s="1703"/>
      <c r="V8180" s="1703"/>
      <c r="X8180" s="1703"/>
    </row>
    <row r="8181" spans="15:24" x14ac:dyDescent="0.55000000000000004">
      <c r="O8181" s="1703"/>
      <c r="V8181" s="1703"/>
      <c r="X8181" s="1703"/>
    </row>
    <row r="8182" spans="15:24" x14ac:dyDescent="0.55000000000000004">
      <c r="O8182" s="1703"/>
      <c r="V8182" s="1703"/>
      <c r="X8182" s="1703"/>
    </row>
    <row r="8183" spans="15:24" x14ac:dyDescent="0.55000000000000004">
      <c r="O8183" s="1703"/>
      <c r="V8183" s="1703"/>
      <c r="X8183" s="1703"/>
    </row>
    <row r="8184" spans="15:24" x14ac:dyDescent="0.55000000000000004">
      <c r="O8184" s="1703"/>
      <c r="V8184" s="1703"/>
      <c r="X8184" s="1703"/>
    </row>
    <row r="8185" spans="15:24" x14ac:dyDescent="0.55000000000000004">
      <c r="O8185" s="1703"/>
      <c r="V8185" s="1703"/>
      <c r="X8185" s="1703"/>
    </row>
    <row r="8186" spans="15:24" x14ac:dyDescent="0.55000000000000004">
      <c r="O8186" s="1703"/>
      <c r="V8186" s="1703"/>
      <c r="X8186" s="1703"/>
    </row>
    <row r="8187" spans="15:24" x14ac:dyDescent="0.55000000000000004">
      <c r="O8187" s="1703"/>
      <c r="V8187" s="1703"/>
      <c r="X8187" s="1703"/>
    </row>
    <row r="8188" spans="15:24" x14ac:dyDescent="0.55000000000000004">
      <c r="O8188" s="1703"/>
      <c r="V8188" s="1703"/>
      <c r="X8188" s="1703"/>
    </row>
    <row r="8189" spans="15:24" x14ac:dyDescent="0.55000000000000004">
      <c r="O8189" s="1703"/>
      <c r="V8189" s="1703"/>
      <c r="X8189" s="1703"/>
    </row>
    <row r="8190" spans="15:24" x14ac:dyDescent="0.55000000000000004">
      <c r="O8190" s="1703"/>
      <c r="V8190" s="1703"/>
      <c r="X8190" s="1703"/>
    </row>
    <row r="8191" spans="15:24" x14ac:dyDescent="0.55000000000000004">
      <c r="O8191" s="1703"/>
      <c r="V8191" s="1703"/>
      <c r="X8191" s="1703"/>
    </row>
    <row r="8192" spans="15:24" x14ac:dyDescent="0.55000000000000004">
      <c r="O8192" s="1703"/>
      <c r="V8192" s="1703"/>
      <c r="X8192" s="1703"/>
    </row>
    <row r="8193" spans="15:24" x14ac:dyDescent="0.55000000000000004">
      <c r="O8193" s="1703"/>
      <c r="V8193" s="1703"/>
      <c r="X8193" s="1703"/>
    </row>
    <row r="8194" spans="15:24" x14ac:dyDescent="0.55000000000000004">
      <c r="O8194" s="1703"/>
      <c r="V8194" s="1703"/>
      <c r="X8194" s="1703"/>
    </row>
    <row r="8195" spans="15:24" x14ac:dyDescent="0.55000000000000004">
      <c r="O8195" s="1703"/>
      <c r="V8195" s="1703"/>
      <c r="X8195" s="1703"/>
    </row>
    <row r="8196" spans="15:24" x14ac:dyDescent="0.55000000000000004">
      <c r="O8196" s="1703"/>
      <c r="V8196" s="1703"/>
      <c r="X8196" s="1703"/>
    </row>
    <row r="8197" spans="15:24" x14ac:dyDescent="0.55000000000000004">
      <c r="O8197" s="1703"/>
      <c r="V8197" s="1703"/>
      <c r="X8197" s="1703"/>
    </row>
    <row r="8198" spans="15:24" x14ac:dyDescent="0.55000000000000004">
      <c r="O8198" s="1703"/>
      <c r="V8198" s="1703"/>
      <c r="X8198" s="1703"/>
    </row>
    <row r="8199" spans="15:24" x14ac:dyDescent="0.55000000000000004">
      <c r="O8199" s="1703"/>
      <c r="V8199" s="1703"/>
      <c r="X8199" s="1703"/>
    </row>
    <row r="8200" spans="15:24" x14ac:dyDescent="0.55000000000000004">
      <c r="O8200" s="1703"/>
      <c r="V8200" s="1703"/>
      <c r="X8200" s="1703"/>
    </row>
    <row r="8201" spans="15:24" x14ac:dyDescent="0.55000000000000004">
      <c r="O8201" s="1703"/>
      <c r="V8201" s="1703"/>
      <c r="X8201" s="1703"/>
    </row>
    <row r="8202" spans="15:24" x14ac:dyDescent="0.55000000000000004">
      <c r="O8202" s="1703"/>
      <c r="V8202" s="1703"/>
      <c r="X8202" s="1703"/>
    </row>
    <row r="8203" spans="15:24" x14ac:dyDescent="0.55000000000000004">
      <c r="O8203" s="1703"/>
      <c r="V8203" s="1703"/>
      <c r="X8203" s="1703"/>
    </row>
    <row r="8204" spans="15:24" x14ac:dyDescent="0.55000000000000004">
      <c r="O8204" s="1703"/>
      <c r="V8204" s="1703"/>
      <c r="X8204" s="1703"/>
    </row>
    <row r="8205" spans="15:24" x14ac:dyDescent="0.55000000000000004">
      <c r="O8205" s="1703"/>
      <c r="V8205" s="1703"/>
      <c r="X8205" s="1703"/>
    </row>
    <row r="8206" spans="15:24" x14ac:dyDescent="0.55000000000000004">
      <c r="O8206" s="1703"/>
      <c r="V8206" s="1703"/>
      <c r="X8206" s="1703"/>
    </row>
    <row r="8207" spans="15:24" x14ac:dyDescent="0.55000000000000004">
      <c r="O8207" s="1703"/>
      <c r="V8207" s="1703"/>
      <c r="X8207" s="1703"/>
    </row>
    <row r="8208" spans="15:24" x14ac:dyDescent="0.55000000000000004">
      <c r="O8208" s="1703"/>
      <c r="V8208" s="1703"/>
      <c r="X8208" s="1703"/>
    </row>
    <row r="8209" spans="15:24" x14ac:dyDescent="0.55000000000000004">
      <c r="O8209" s="1703"/>
      <c r="V8209" s="1703"/>
      <c r="X8209" s="1703"/>
    </row>
    <row r="8210" spans="15:24" x14ac:dyDescent="0.55000000000000004">
      <c r="O8210" s="1703"/>
      <c r="V8210" s="1703"/>
      <c r="X8210" s="1703"/>
    </row>
    <row r="8211" spans="15:24" x14ac:dyDescent="0.55000000000000004">
      <c r="O8211" s="1703"/>
      <c r="V8211" s="1703"/>
      <c r="X8211" s="1703"/>
    </row>
    <row r="8212" spans="15:24" x14ac:dyDescent="0.55000000000000004">
      <c r="O8212" s="1703"/>
      <c r="V8212" s="1703"/>
      <c r="X8212" s="1703"/>
    </row>
    <row r="8213" spans="15:24" x14ac:dyDescent="0.55000000000000004">
      <c r="O8213" s="1703"/>
      <c r="V8213" s="1703"/>
      <c r="X8213" s="1703"/>
    </row>
    <row r="8214" spans="15:24" x14ac:dyDescent="0.55000000000000004">
      <c r="O8214" s="1703"/>
      <c r="V8214" s="1703"/>
      <c r="X8214" s="1703"/>
    </row>
    <row r="8215" spans="15:24" x14ac:dyDescent="0.55000000000000004">
      <c r="O8215" s="1703"/>
      <c r="V8215" s="1703"/>
      <c r="X8215" s="1703"/>
    </row>
    <row r="8216" spans="15:24" x14ac:dyDescent="0.55000000000000004">
      <c r="O8216" s="1703"/>
      <c r="V8216" s="1703"/>
      <c r="X8216" s="1703"/>
    </row>
    <row r="8217" spans="15:24" x14ac:dyDescent="0.55000000000000004">
      <c r="O8217" s="1703"/>
      <c r="V8217" s="1703"/>
      <c r="X8217" s="1703"/>
    </row>
    <row r="8218" spans="15:24" x14ac:dyDescent="0.55000000000000004">
      <c r="O8218" s="1703"/>
      <c r="V8218" s="1703"/>
      <c r="X8218" s="1703"/>
    </row>
    <row r="8219" spans="15:24" x14ac:dyDescent="0.55000000000000004">
      <c r="O8219" s="1703"/>
      <c r="V8219" s="1703"/>
      <c r="X8219" s="1703"/>
    </row>
    <row r="8220" spans="15:24" x14ac:dyDescent="0.55000000000000004">
      <c r="O8220" s="1703"/>
      <c r="V8220" s="1703"/>
      <c r="X8220" s="1703"/>
    </row>
    <row r="8221" spans="15:24" x14ac:dyDescent="0.55000000000000004">
      <c r="O8221" s="1703"/>
      <c r="V8221" s="1703"/>
      <c r="X8221" s="1703"/>
    </row>
    <row r="8222" spans="15:24" x14ac:dyDescent="0.55000000000000004">
      <c r="O8222" s="1703"/>
      <c r="V8222" s="1703"/>
      <c r="X8222" s="1703"/>
    </row>
    <row r="8223" spans="15:24" x14ac:dyDescent="0.55000000000000004">
      <c r="O8223" s="1703"/>
      <c r="V8223" s="1703"/>
      <c r="X8223" s="1703"/>
    </row>
    <row r="8224" spans="15:24" x14ac:dyDescent="0.55000000000000004">
      <c r="O8224" s="1703"/>
      <c r="V8224" s="1703"/>
      <c r="X8224" s="1703"/>
    </row>
    <row r="8225" spans="15:24" x14ac:dyDescent="0.55000000000000004">
      <c r="O8225" s="1703"/>
      <c r="V8225" s="1703"/>
      <c r="X8225" s="1703"/>
    </row>
    <row r="8226" spans="15:24" x14ac:dyDescent="0.55000000000000004">
      <c r="O8226" s="1703"/>
      <c r="V8226" s="1703"/>
      <c r="X8226" s="1703"/>
    </row>
    <row r="8227" spans="15:24" x14ac:dyDescent="0.55000000000000004">
      <c r="O8227" s="1703"/>
      <c r="V8227" s="1703"/>
      <c r="X8227" s="1703"/>
    </row>
    <row r="8228" spans="15:24" x14ac:dyDescent="0.55000000000000004">
      <c r="O8228" s="1703"/>
      <c r="V8228" s="1703"/>
      <c r="X8228" s="1703"/>
    </row>
    <row r="8229" spans="15:24" x14ac:dyDescent="0.55000000000000004">
      <c r="O8229" s="1703"/>
      <c r="V8229" s="1703"/>
      <c r="X8229" s="1703"/>
    </row>
    <row r="8230" spans="15:24" x14ac:dyDescent="0.55000000000000004">
      <c r="O8230" s="1703"/>
      <c r="V8230" s="1703"/>
      <c r="X8230" s="1703"/>
    </row>
    <row r="8231" spans="15:24" x14ac:dyDescent="0.55000000000000004">
      <c r="O8231" s="1703"/>
      <c r="V8231" s="1703"/>
      <c r="X8231" s="1703"/>
    </row>
    <row r="8232" spans="15:24" x14ac:dyDescent="0.55000000000000004">
      <c r="O8232" s="1703"/>
      <c r="V8232" s="1703"/>
      <c r="X8232" s="1703"/>
    </row>
    <row r="8233" spans="15:24" x14ac:dyDescent="0.55000000000000004">
      <c r="O8233" s="1703"/>
      <c r="V8233" s="1703"/>
      <c r="X8233" s="1703"/>
    </row>
    <row r="8234" spans="15:24" x14ac:dyDescent="0.55000000000000004">
      <c r="O8234" s="1703"/>
      <c r="V8234" s="1703"/>
      <c r="X8234" s="1703"/>
    </row>
    <row r="8235" spans="15:24" x14ac:dyDescent="0.55000000000000004">
      <c r="O8235" s="1703"/>
      <c r="V8235" s="1703"/>
      <c r="X8235" s="1703"/>
    </row>
    <row r="8236" spans="15:24" x14ac:dyDescent="0.55000000000000004">
      <c r="O8236" s="1703"/>
      <c r="V8236" s="1703"/>
      <c r="X8236" s="1703"/>
    </row>
    <row r="8237" spans="15:24" x14ac:dyDescent="0.55000000000000004">
      <c r="O8237" s="1703"/>
      <c r="V8237" s="1703"/>
      <c r="X8237" s="1703"/>
    </row>
    <row r="8238" spans="15:24" x14ac:dyDescent="0.55000000000000004">
      <c r="O8238" s="1703"/>
      <c r="V8238" s="1703"/>
      <c r="X8238" s="1703"/>
    </row>
    <row r="8239" spans="15:24" x14ac:dyDescent="0.55000000000000004">
      <c r="O8239" s="1703"/>
      <c r="V8239" s="1703"/>
      <c r="X8239" s="1703"/>
    </row>
    <row r="8240" spans="15:24" x14ac:dyDescent="0.55000000000000004">
      <c r="O8240" s="1703"/>
      <c r="V8240" s="1703"/>
      <c r="X8240" s="1703"/>
    </row>
    <row r="8241" spans="15:24" x14ac:dyDescent="0.55000000000000004">
      <c r="O8241" s="1703"/>
      <c r="V8241" s="1703"/>
      <c r="X8241" s="1703"/>
    </row>
    <row r="8242" spans="15:24" x14ac:dyDescent="0.55000000000000004">
      <c r="O8242" s="1703"/>
      <c r="V8242" s="1703"/>
      <c r="X8242" s="1703"/>
    </row>
    <row r="8243" spans="15:24" x14ac:dyDescent="0.55000000000000004">
      <c r="O8243" s="1703"/>
      <c r="V8243" s="1703"/>
      <c r="X8243" s="1703"/>
    </row>
    <row r="8244" spans="15:24" x14ac:dyDescent="0.55000000000000004">
      <c r="O8244" s="1703"/>
      <c r="V8244" s="1703"/>
      <c r="X8244" s="1703"/>
    </row>
    <row r="8245" spans="15:24" x14ac:dyDescent="0.55000000000000004">
      <c r="O8245" s="1703"/>
      <c r="V8245" s="1703"/>
      <c r="X8245" s="1703"/>
    </row>
    <row r="8246" spans="15:24" x14ac:dyDescent="0.55000000000000004">
      <c r="O8246" s="1703"/>
      <c r="V8246" s="1703"/>
      <c r="X8246" s="1703"/>
    </row>
    <row r="8247" spans="15:24" x14ac:dyDescent="0.55000000000000004">
      <c r="O8247" s="1703"/>
      <c r="V8247" s="1703"/>
      <c r="X8247" s="1703"/>
    </row>
    <row r="8248" spans="15:24" x14ac:dyDescent="0.55000000000000004">
      <c r="O8248" s="1703"/>
      <c r="V8248" s="1703"/>
      <c r="X8248" s="1703"/>
    </row>
    <row r="8249" spans="15:24" x14ac:dyDescent="0.55000000000000004">
      <c r="O8249" s="1703"/>
      <c r="V8249" s="1703"/>
      <c r="X8249" s="1703"/>
    </row>
    <row r="8250" spans="15:24" x14ac:dyDescent="0.55000000000000004">
      <c r="O8250" s="1703"/>
      <c r="V8250" s="1703"/>
      <c r="X8250" s="1703"/>
    </row>
    <row r="8251" spans="15:24" x14ac:dyDescent="0.55000000000000004">
      <c r="O8251" s="1703"/>
      <c r="V8251" s="1703"/>
      <c r="X8251" s="1703"/>
    </row>
    <row r="8252" spans="15:24" x14ac:dyDescent="0.55000000000000004">
      <c r="O8252" s="1703"/>
      <c r="V8252" s="1703"/>
      <c r="X8252" s="1703"/>
    </row>
    <row r="8253" spans="15:24" x14ac:dyDescent="0.55000000000000004">
      <c r="O8253" s="1703"/>
      <c r="V8253" s="1703"/>
      <c r="X8253" s="1703"/>
    </row>
    <row r="8254" spans="15:24" x14ac:dyDescent="0.55000000000000004">
      <c r="O8254" s="1703"/>
      <c r="V8254" s="1703"/>
      <c r="X8254" s="1703"/>
    </row>
    <row r="8255" spans="15:24" x14ac:dyDescent="0.55000000000000004">
      <c r="O8255" s="1703"/>
      <c r="V8255" s="1703"/>
      <c r="X8255" s="1703"/>
    </row>
    <row r="8256" spans="15:24" x14ac:dyDescent="0.55000000000000004">
      <c r="O8256" s="1703"/>
      <c r="V8256" s="1703"/>
      <c r="X8256" s="1703"/>
    </row>
    <row r="8257" spans="15:24" x14ac:dyDescent="0.55000000000000004">
      <c r="O8257" s="1703"/>
      <c r="V8257" s="1703"/>
      <c r="X8257" s="1703"/>
    </row>
    <row r="8258" spans="15:24" x14ac:dyDescent="0.55000000000000004">
      <c r="O8258" s="1703"/>
      <c r="V8258" s="1703"/>
      <c r="X8258" s="1703"/>
    </row>
    <row r="8259" spans="15:24" x14ac:dyDescent="0.55000000000000004">
      <c r="O8259" s="1703"/>
      <c r="V8259" s="1703"/>
      <c r="X8259" s="1703"/>
    </row>
    <row r="8260" spans="15:24" x14ac:dyDescent="0.55000000000000004">
      <c r="O8260" s="1703"/>
      <c r="V8260" s="1703"/>
      <c r="X8260" s="1703"/>
    </row>
    <row r="8261" spans="15:24" x14ac:dyDescent="0.55000000000000004">
      <c r="O8261" s="1703"/>
      <c r="V8261" s="1703"/>
      <c r="X8261" s="1703"/>
    </row>
    <row r="8262" spans="15:24" x14ac:dyDescent="0.55000000000000004">
      <c r="O8262" s="1703"/>
      <c r="V8262" s="1703"/>
      <c r="X8262" s="1703"/>
    </row>
    <row r="8263" spans="15:24" x14ac:dyDescent="0.55000000000000004">
      <c r="O8263" s="1703"/>
      <c r="V8263" s="1703"/>
      <c r="X8263" s="1703"/>
    </row>
    <row r="8264" spans="15:24" x14ac:dyDescent="0.55000000000000004">
      <c r="O8264" s="1703"/>
      <c r="V8264" s="1703"/>
      <c r="X8264" s="1703"/>
    </row>
    <row r="8265" spans="15:24" x14ac:dyDescent="0.55000000000000004">
      <c r="O8265" s="1703"/>
      <c r="V8265" s="1703"/>
      <c r="X8265" s="1703"/>
    </row>
    <row r="8266" spans="15:24" x14ac:dyDescent="0.55000000000000004">
      <c r="O8266" s="1703"/>
      <c r="V8266" s="1703"/>
      <c r="X8266" s="1703"/>
    </row>
    <row r="8267" spans="15:24" x14ac:dyDescent="0.55000000000000004">
      <c r="O8267" s="1703"/>
      <c r="V8267" s="1703"/>
      <c r="X8267" s="1703"/>
    </row>
    <row r="8268" spans="15:24" x14ac:dyDescent="0.55000000000000004">
      <c r="O8268" s="1703"/>
      <c r="V8268" s="1703"/>
      <c r="X8268" s="1703"/>
    </row>
    <row r="8269" spans="15:24" x14ac:dyDescent="0.55000000000000004">
      <c r="O8269" s="1703"/>
      <c r="V8269" s="1703"/>
      <c r="X8269" s="1703"/>
    </row>
    <row r="8270" spans="15:24" x14ac:dyDescent="0.55000000000000004">
      <c r="O8270" s="1703"/>
      <c r="V8270" s="1703"/>
      <c r="X8270" s="1703"/>
    </row>
    <row r="8271" spans="15:24" x14ac:dyDescent="0.55000000000000004">
      <c r="O8271" s="1703"/>
      <c r="V8271" s="1703"/>
      <c r="X8271" s="1703"/>
    </row>
    <row r="8272" spans="15:24" x14ac:dyDescent="0.55000000000000004">
      <c r="O8272" s="1703"/>
      <c r="V8272" s="1703"/>
      <c r="X8272" s="1703"/>
    </row>
    <row r="8273" spans="15:24" x14ac:dyDescent="0.55000000000000004">
      <c r="O8273" s="1703"/>
      <c r="V8273" s="1703"/>
      <c r="X8273" s="1703"/>
    </row>
    <row r="8274" spans="15:24" x14ac:dyDescent="0.55000000000000004">
      <c r="O8274" s="1703"/>
      <c r="V8274" s="1703"/>
      <c r="X8274" s="1703"/>
    </row>
    <row r="8275" spans="15:24" x14ac:dyDescent="0.55000000000000004">
      <c r="O8275" s="1703"/>
      <c r="V8275" s="1703"/>
      <c r="X8275" s="1703"/>
    </row>
    <row r="8276" spans="15:24" x14ac:dyDescent="0.55000000000000004">
      <c r="O8276" s="1703"/>
      <c r="V8276" s="1703"/>
      <c r="X8276" s="1703"/>
    </row>
    <row r="8277" spans="15:24" x14ac:dyDescent="0.55000000000000004">
      <c r="O8277" s="1703"/>
      <c r="V8277" s="1703"/>
      <c r="X8277" s="1703"/>
    </row>
    <row r="8278" spans="15:24" x14ac:dyDescent="0.55000000000000004">
      <c r="O8278" s="1703"/>
      <c r="V8278" s="1703"/>
      <c r="X8278" s="1703"/>
    </row>
    <row r="8279" spans="15:24" x14ac:dyDescent="0.55000000000000004">
      <c r="O8279" s="1703"/>
      <c r="V8279" s="1703"/>
      <c r="X8279" s="1703"/>
    </row>
    <row r="8280" spans="15:24" x14ac:dyDescent="0.55000000000000004">
      <c r="O8280" s="1703"/>
      <c r="V8280" s="1703"/>
      <c r="X8280" s="1703"/>
    </row>
    <row r="8281" spans="15:24" x14ac:dyDescent="0.55000000000000004">
      <c r="O8281" s="1703"/>
      <c r="V8281" s="1703"/>
      <c r="X8281" s="1703"/>
    </row>
    <row r="8282" spans="15:24" x14ac:dyDescent="0.55000000000000004">
      <c r="O8282" s="1703"/>
      <c r="V8282" s="1703"/>
      <c r="X8282" s="1703"/>
    </row>
    <row r="8283" spans="15:24" x14ac:dyDescent="0.55000000000000004">
      <c r="O8283" s="1703"/>
      <c r="V8283" s="1703"/>
      <c r="X8283" s="1703"/>
    </row>
    <row r="8284" spans="15:24" x14ac:dyDescent="0.55000000000000004">
      <c r="O8284" s="1703"/>
      <c r="V8284" s="1703"/>
      <c r="X8284" s="1703"/>
    </row>
    <row r="8285" spans="15:24" x14ac:dyDescent="0.55000000000000004">
      <c r="O8285" s="1703"/>
      <c r="V8285" s="1703"/>
      <c r="X8285" s="1703"/>
    </row>
    <row r="8286" spans="15:24" x14ac:dyDescent="0.55000000000000004">
      <c r="O8286" s="1703"/>
      <c r="V8286" s="1703"/>
      <c r="X8286" s="1703"/>
    </row>
    <row r="8287" spans="15:24" x14ac:dyDescent="0.55000000000000004">
      <c r="O8287" s="1703"/>
      <c r="V8287" s="1703"/>
      <c r="X8287" s="1703"/>
    </row>
    <row r="8288" spans="15:24" x14ac:dyDescent="0.55000000000000004">
      <c r="O8288" s="1703"/>
      <c r="V8288" s="1703"/>
      <c r="X8288" s="1703"/>
    </row>
    <row r="8289" spans="15:24" x14ac:dyDescent="0.55000000000000004">
      <c r="O8289" s="1703"/>
      <c r="V8289" s="1703"/>
      <c r="X8289" s="1703"/>
    </row>
    <row r="8290" spans="15:24" x14ac:dyDescent="0.55000000000000004">
      <c r="O8290" s="1703"/>
      <c r="V8290" s="1703"/>
      <c r="X8290" s="1703"/>
    </row>
    <row r="8291" spans="15:24" x14ac:dyDescent="0.55000000000000004">
      <c r="O8291" s="1703"/>
      <c r="V8291" s="1703"/>
      <c r="X8291" s="1703"/>
    </row>
    <row r="8292" spans="15:24" x14ac:dyDescent="0.55000000000000004">
      <c r="O8292" s="1703"/>
      <c r="V8292" s="1703"/>
      <c r="X8292" s="1703"/>
    </row>
    <row r="8293" spans="15:24" x14ac:dyDescent="0.55000000000000004">
      <c r="O8293" s="1703"/>
      <c r="V8293" s="1703"/>
      <c r="X8293" s="1703"/>
    </row>
    <row r="8294" spans="15:24" x14ac:dyDescent="0.55000000000000004">
      <c r="O8294" s="1703"/>
      <c r="V8294" s="1703"/>
      <c r="X8294" s="1703"/>
    </row>
    <row r="8295" spans="15:24" x14ac:dyDescent="0.55000000000000004">
      <c r="O8295" s="1703"/>
      <c r="V8295" s="1703"/>
      <c r="X8295" s="1703"/>
    </row>
    <row r="8296" spans="15:24" x14ac:dyDescent="0.55000000000000004">
      <c r="O8296" s="1703"/>
      <c r="V8296" s="1703"/>
      <c r="X8296" s="1703"/>
    </row>
    <row r="8297" spans="15:24" x14ac:dyDescent="0.55000000000000004">
      <c r="O8297" s="1703"/>
      <c r="V8297" s="1703"/>
      <c r="X8297" s="1703"/>
    </row>
    <row r="8298" spans="15:24" x14ac:dyDescent="0.55000000000000004">
      <c r="O8298" s="1703"/>
      <c r="V8298" s="1703"/>
      <c r="X8298" s="1703"/>
    </row>
    <row r="8299" spans="15:24" x14ac:dyDescent="0.55000000000000004">
      <c r="O8299" s="1703"/>
      <c r="V8299" s="1703"/>
      <c r="X8299" s="1703"/>
    </row>
    <row r="8300" spans="15:24" x14ac:dyDescent="0.55000000000000004">
      <c r="O8300" s="1703"/>
      <c r="V8300" s="1703"/>
      <c r="X8300" s="1703"/>
    </row>
    <row r="8301" spans="15:24" x14ac:dyDescent="0.55000000000000004">
      <c r="O8301" s="1703"/>
      <c r="V8301" s="1703"/>
      <c r="X8301" s="1703"/>
    </row>
    <row r="8302" spans="15:24" x14ac:dyDescent="0.55000000000000004">
      <c r="O8302" s="1703"/>
      <c r="V8302" s="1703"/>
      <c r="X8302" s="1703"/>
    </row>
    <row r="8303" spans="15:24" x14ac:dyDescent="0.55000000000000004">
      <c r="O8303" s="1703"/>
      <c r="V8303" s="1703"/>
      <c r="X8303" s="1703"/>
    </row>
    <row r="8304" spans="15:24" x14ac:dyDescent="0.55000000000000004">
      <c r="O8304" s="1703"/>
      <c r="V8304" s="1703"/>
      <c r="X8304" s="1703"/>
    </row>
    <row r="8305" spans="15:24" x14ac:dyDescent="0.55000000000000004">
      <c r="O8305" s="1703"/>
      <c r="V8305" s="1703"/>
      <c r="X8305" s="1703"/>
    </row>
    <row r="8306" spans="15:24" x14ac:dyDescent="0.55000000000000004">
      <c r="O8306" s="1703"/>
      <c r="V8306" s="1703"/>
      <c r="X8306" s="1703"/>
    </row>
    <row r="8307" spans="15:24" x14ac:dyDescent="0.55000000000000004">
      <c r="O8307" s="1703"/>
      <c r="V8307" s="1703"/>
      <c r="X8307" s="1703"/>
    </row>
    <row r="8308" spans="15:24" x14ac:dyDescent="0.55000000000000004">
      <c r="O8308" s="1703"/>
      <c r="V8308" s="1703"/>
      <c r="X8308" s="1703"/>
    </row>
    <row r="8309" spans="15:24" x14ac:dyDescent="0.55000000000000004">
      <c r="O8309" s="1703"/>
      <c r="V8309" s="1703"/>
      <c r="X8309" s="1703"/>
    </row>
    <row r="8310" spans="15:24" x14ac:dyDescent="0.55000000000000004">
      <c r="O8310" s="1703"/>
      <c r="V8310" s="1703"/>
      <c r="X8310" s="1703"/>
    </row>
    <row r="8311" spans="15:24" x14ac:dyDescent="0.55000000000000004">
      <c r="O8311" s="1703"/>
      <c r="V8311" s="1703"/>
      <c r="X8311" s="1703"/>
    </row>
    <row r="8312" spans="15:24" x14ac:dyDescent="0.55000000000000004">
      <c r="O8312" s="1703"/>
      <c r="V8312" s="1703"/>
      <c r="X8312" s="1703"/>
    </row>
    <row r="8313" spans="15:24" x14ac:dyDescent="0.55000000000000004">
      <c r="O8313" s="1703"/>
      <c r="V8313" s="1703"/>
      <c r="X8313" s="1703"/>
    </row>
    <row r="8314" spans="15:24" x14ac:dyDescent="0.55000000000000004">
      <c r="O8314" s="1703"/>
      <c r="V8314" s="1703"/>
      <c r="X8314" s="1703"/>
    </row>
    <row r="8315" spans="15:24" x14ac:dyDescent="0.55000000000000004">
      <c r="O8315" s="1703"/>
      <c r="V8315" s="1703"/>
      <c r="X8315" s="1703"/>
    </row>
    <row r="8316" spans="15:24" x14ac:dyDescent="0.55000000000000004">
      <c r="O8316" s="1703"/>
      <c r="V8316" s="1703"/>
      <c r="X8316" s="1703"/>
    </row>
    <row r="8317" spans="15:24" x14ac:dyDescent="0.55000000000000004">
      <c r="O8317" s="1703"/>
      <c r="V8317" s="1703"/>
      <c r="X8317" s="1703"/>
    </row>
    <row r="8318" spans="15:24" x14ac:dyDescent="0.55000000000000004">
      <c r="O8318" s="1703"/>
      <c r="V8318" s="1703"/>
      <c r="X8318" s="1703"/>
    </row>
    <row r="8319" spans="15:24" x14ac:dyDescent="0.55000000000000004">
      <c r="O8319" s="1703"/>
      <c r="V8319" s="1703"/>
      <c r="X8319" s="1703"/>
    </row>
    <row r="8320" spans="15:24" x14ac:dyDescent="0.55000000000000004">
      <c r="O8320" s="1703"/>
      <c r="V8320" s="1703"/>
      <c r="X8320" s="1703"/>
    </row>
    <row r="8321" spans="15:24" x14ac:dyDescent="0.55000000000000004">
      <c r="O8321" s="1703"/>
      <c r="V8321" s="1703"/>
      <c r="X8321" s="1703"/>
    </row>
    <row r="8322" spans="15:24" x14ac:dyDescent="0.55000000000000004">
      <c r="O8322" s="1703"/>
      <c r="V8322" s="1703"/>
      <c r="X8322" s="1703"/>
    </row>
    <row r="8323" spans="15:24" x14ac:dyDescent="0.55000000000000004">
      <c r="O8323" s="1703"/>
      <c r="V8323" s="1703"/>
      <c r="X8323" s="1703"/>
    </row>
    <row r="8324" spans="15:24" x14ac:dyDescent="0.55000000000000004">
      <c r="O8324" s="1703"/>
      <c r="V8324" s="1703"/>
      <c r="X8324" s="1703"/>
    </row>
    <row r="8325" spans="15:24" x14ac:dyDescent="0.55000000000000004">
      <c r="O8325" s="1703"/>
      <c r="V8325" s="1703"/>
      <c r="X8325" s="1703"/>
    </row>
    <row r="8326" spans="15:24" x14ac:dyDescent="0.55000000000000004">
      <c r="O8326" s="1703"/>
      <c r="V8326" s="1703"/>
      <c r="X8326" s="1703"/>
    </row>
    <row r="8327" spans="15:24" x14ac:dyDescent="0.55000000000000004">
      <c r="O8327" s="1703"/>
      <c r="V8327" s="1703"/>
      <c r="X8327" s="1703"/>
    </row>
    <row r="8328" spans="15:24" x14ac:dyDescent="0.55000000000000004">
      <c r="O8328" s="1703"/>
      <c r="V8328" s="1703"/>
      <c r="X8328" s="1703"/>
    </row>
    <row r="8329" spans="15:24" x14ac:dyDescent="0.55000000000000004">
      <c r="O8329" s="1703"/>
      <c r="V8329" s="1703"/>
      <c r="X8329" s="1703"/>
    </row>
    <row r="8330" spans="15:24" x14ac:dyDescent="0.55000000000000004">
      <c r="O8330" s="1703"/>
      <c r="V8330" s="1703"/>
      <c r="X8330" s="1703"/>
    </row>
    <row r="8331" spans="15:24" x14ac:dyDescent="0.55000000000000004">
      <c r="O8331" s="1703"/>
      <c r="V8331" s="1703"/>
      <c r="X8331" s="1703"/>
    </row>
    <row r="8332" spans="15:24" x14ac:dyDescent="0.55000000000000004">
      <c r="O8332" s="1703"/>
      <c r="V8332" s="1703"/>
      <c r="X8332" s="1703"/>
    </row>
    <row r="8333" spans="15:24" x14ac:dyDescent="0.55000000000000004">
      <c r="O8333" s="1703"/>
      <c r="V8333" s="1703"/>
      <c r="X8333" s="1703"/>
    </row>
    <row r="8334" spans="15:24" x14ac:dyDescent="0.55000000000000004">
      <c r="O8334" s="1703"/>
      <c r="V8334" s="1703"/>
      <c r="X8334" s="1703"/>
    </row>
    <row r="8335" spans="15:24" x14ac:dyDescent="0.55000000000000004">
      <c r="O8335" s="1703"/>
      <c r="V8335" s="1703"/>
      <c r="X8335" s="1703"/>
    </row>
    <row r="8336" spans="15:24" x14ac:dyDescent="0.55000000000000004">
      <c r="O8336" s="1703"/>
      <c r="V8336" s="1703"/>
      <c r="X8336" s="1703"/>
    </row>
    <row r="8337" spans="15:24" x14ac:dyDescent="0.55000000000000004">
      <c r="O8337" s="1703"/>
      <c r="V8337" s="1703"/>
      <c r="X8337" s="1703"/>
    </row>
    <row r="8338" spans="15:24" x14ac:dyDescent="0.55000000000000004">
      <c r="O8338" s="1703"/>
      <c r="V8338" s="1703"/>
      <c r="X8338" s="1703"/>
    </row>
    <row r="8339" spans="15:24" x14ac:dyDescent="0.55000000000000004">
      <c r="O8339" s="1703"/>
      <c r="V8339" s="1703"/>
      <c r="X8339" s="1703"/>
    </row>
    <row r="8340" spans="15:24" x14ac:dyDescent="0.55000000000000004">
      <c r="O8340" s="1703"/>
      <c r="V8340" s="1703"/>
      <c r="X8340" s="1703"/>
    </row>
    <row r="8341" spans="15:24" x14ac:dyDescent="0.55000000000000004">
      <c r="O8341" s="1703"/>
      <c r="V8341" s="1703"/>
      <c r="X8341" s="1703"/>
    </row>
    <row r="8342" spans="15:24" x14ac:dyDescent="0.55000000000000004">
      <c r="O8342" s="1703"/>
      <c r="V8342" s="1703"/>
      <c r="X8342" s="1703"/>
    </row>
    <row r="8343" spans="15:24" x14ac:dyDescent="0.55000000000000004">
      <c r="O8343" s="1703"/>
      <c r="V8343" s="1703"/>
      <c r="X8343" s="1703"/>
    </row>
    <row r="8344" spans="15:24" x14ac:dyDescent="0.55000000000000004">
      <c r="O8344" s="1703"/>
      <c r="V8344" s="1703"/>
      <c r="X8344" s="1703"/>
    </row>
    <row r="8345" spans="15:24" x14ac:dyDescent="0.55000000000000004">
      <c r="O8345" s="1703"/>
      <c r="V8345" s="1703"/>
      <c r="X8345" s="1703"/>
    </row>
    <row r="8346" spans="15:24" x14ac:dyDescent="0.55000000000000004">
      <c r="O8346" s="1703"/>
      <c r="V8346" s="1703"/>
      <c r="X8346" s="1703"/>
    </row>
    <row r="8347" spans="15:24" x14ac:dyDescent="0.55000000000000004">
      <c r="O8347" s="1703"/>
      <c r="V8347" s="1703"/>
      <c r="X8347" s="1703"/>
    </row>
    <row r="8348" spans="15:24" x14ac:dyDescent="0.55000000000000004">
      <c r="O8348" s="1703"/>
      <c r="V8348" s="1703"/>
      <c r="X8348" s="1703"/>
    </row>
    <row r="8349" spans="15:24" x14ac:dyDescent="0.55000000000000004">
      <c r="O8349" s="1703"/>
      <c r="V8349" s="1703"/>
      <c r="X8349" s="1703"/>
    </row>
    <row r="8350" spans="15:24" x14ac:dyDescent="0.55000000000000004">
      <c r="O8350" s="1703"/>
      <c r="V8350" s="1703"/>
      <c r="X8350" s="1703"/>
    </row>
    <row r="8351" spans="15:24" x14ac:dyDescent="0.55000000000000004">
      <c r="O8351" s="1703"/>
      <c r="V8351" s="1703"/>
      <c r="X8351" s="1703"/>
    </row>
    <row r="8352" spans="15:24" x14ac:dyDescent="0.55000000000000004">
      <c r="O8352" s="1703"/>
      <c r="V8352" s="1703"/>
      <c r="X8352" s="1703"/>
    </row>
    <row r="8353" spans="15:24" x14ac:dyDescent="0.55000000000000004">
      <c r="O8353" s="1703"/>
      <c r="V8353" s="1703"/>
      <c r="X8353" s="1703"/>
    </row>
    <row r="8354" spans="15:24" x14ac:dyDescent="0.55000000000000004">
      <c r="O8354" s="1703"/>
      <c r="V8354" s="1703"/>
      <c r="X8354" s="1703"/>
    </row>
    <row r="8355" spans="15:24" x14ac:dyDescent="0.55000000000000004">
      <c r="O8355" s="1703"/>
      <c r="V8355" s="1703"/>
      <c r="X8355" s="1703"/>
    </row>
    <row r="8356" spans="15:24" x14ac:dyDescent="0.55000000000000004">
      <c r="O8356" s="1703"/>
      <c r="V8356" s="1703"/>
      <c r="X8356" s="1703"/>
    </row>
    <row r="8357" spans="15:24" x14ac:dyDescent="0.55000000000000004">
      <c r="O8357" s="1703"/>
      <c r="V8357" s="1703"/>
      <c r="X8357" s="1703"/>
    </row>
    <row r="8358" spans="15:24" x14ac:dyDescent="0.55000000000000004">
      <c r="O8358" s="1703"/>
      <c r="V8358" s="1703"/>
      <c r="X8358" s="1703"/>
    </row>
    <row r="8359" spans="15:24" x14ac:dyDescent="0.55000000000000004">
      <c r="O8359" s="1703"/>
      <c r="V8359" s="1703"/>
      <c r="X8359" s="1703"/>
    </row>
    <row r="8360" spans="15:24" x14ac:dyDescent="0.55000000000000004">
      <c r="O8360" s="1703"/>
      <c r="V8360" s="1703"/>
      <c r="X8360" s="1703"/>
    </row>
    <row r="8361" spans="15:24" x14ac:dyDescent="0.55000000000000004">
      <c r="O8361" s="1703"/>
      <c r="V8361" s="1703"/>
      <c r="X8361" s="1703"/>
    </row>
    <row r="8362" spans="15:24" x14ac:dyDescent="0.55000000000000004">
      <c r="O8362" s="1703"/>
      <c r="V8362" s="1703"/>
      <c r="X8362" s="1703"/>
    </row>
    <row r="8363" spans="15:24" x14ac:dyDescent="0.55000000000000004">
      <c r="O8363" s="1703"/>
      <c r="V8363" s="1703"/>
      <c r="X8363" s="1703"/>
    </row>
    <row r="8364" spans="15:24" x14ac:dyDescent="0.55000000000000004">
      <c r="O8364" s="1703"/>
      <c r="V8364" s="1703"/>
      <c r="X8364" s="1703"/>
    </row>
    <row r="8365" spans="15:24" x14ac:dyDescent="0.55000000000000004">
      <c r="O8365" s="1703"/>
      <c r="V8365" s="1703"/>
      <c r="X8365" s="1703"/>
    </row>
    <row r="8366" spans="15:24" x14ac:dyDescent="0.55000000000000004">
      <c r="O8366" s="1703"/>
      <c r="V8366" s="1703"/>
      <c r="X8366" s="1703"/>
    </row>
    <row r="8367" spans="15:24" x14ac:dyDescent="0.55000000000000004">
      <c r="O8367" s="1703"/>
      <c r="V8367" s="1703"/>
      <c r="X8367" s="1703"/>
    </row>
    <row r="8368" spans="15:24" x14ac:dyDescent="0.55000000000000004">
      <c r="O8368" s="1703"/>
      <c r="V8368" s="1703"/>
      <c r="X8368" s="1703"/>
    </row>
    <row r="8369" spans="15:24" x14ac:dyDescent="0.55000000000000004">
      <c r="O8369" s="1703"/>
      <c r="V8369" s="1703"/>
      <c r="X8369" s="1703"/>
    </row>
    <row r="8370" spans="15:24" x14ac:dyDescent="0.55000000000000004">
      <c r="O8370" s="1703"/>
      <c r="V8370" s="1703"/>
      <c r="X8370" s="1703"/>
    </row>
    <row r="8371" spans="15:24" x14ac:dyDescent="0.55000000000000004">
      <c r="O8371" s="1703"/>
      <c r="V8371" s="1703"/>
      <c r="X8371" s="1703"/>
    </row>
    <row r="8372" spans="15:24" x14ac:dyDescent="0.55000000000000004">
      <c r="O8372" s="1703"/>
      <c r="V8372" s="1703"/>
      <c r="X8372" s="1703"/>
    </row>
    <row r="8373" spans="15:24" x14ac:dyDescent="0.55000000000000004">
      <c r="O8373" s="1703"/>
      <c r="V8373" s="1703"/>
      <c r="X8373" s="1703"/>
    </row>
    <row r="8374" spans="15:24" x14ac:dyDescent="0.55000000000000004">
      <c r="O8374" s="1703"/>
      <c r="V8374" s="1703"/>
      <c r="X8374" s="1703"/>
    </row>
    <row r="8375" spans="15:24" x14ac:dyDescent="0.55000000000000004">
      <c r="O8375" s="1703"/>
      <c r="V8375" s="1703"/>
      <c r="X8375" s="1703"/>
    </row>
    <row r="8376" spans="15:24" x14ac:dyDescent="0.55000000000000004">
      <c r="O8376" s="1703"/>
      <c r="V8376" s="1703"/>
      <c r="X8376" s="1703"/>
    </row>
    <row r="8377" spans="15:24" x14ac:dyDescent="0.55000000000000004">
      <c r="O8377" s="1703"/>
      <c r="V8377" s="1703"/>
      <c r="X8377" s="1703"/>
    </row>
    <row r="8378" spans="15:24" x14ac:dyDescent="0.55000000000000004">
      <c r="O8378" s="1703"/>
      <c r="V8378" s="1703"/>
      <c r="X8378" s="1703"/>
    </row>
    <row r="8379" spans="15:24" x14ac:dyDescent="0.55000000000000004">
      <c r="O8379" s="1703"/>
      <c r="V8379" s="1703"/>
      <c r="X8379" s="1703"/>
    </row>
    <row r="8380" spans="15:24" x14ac:dyDescent="0.55000000000000004">
      <c r="O8380" s="1703"/>
      <c r="V8380" s="1703"/>
      <c r="X8380" s="1703"/>
    </row>
    <row r="8381" spans="15:24" x14ac:dyDescent="0.55000000000000004">
      <c r="O8381" s="1703"/>
      <c r="V8381" s="1703"/>
      <c r="X8381" s="1703"/>
    </row>
    <row r="8382" spans="15:24" x14ac:dyDescent="0.55000000000000004">
      <c r="O8382" s="1703"/>
      <c r="V8382" s="1703"/>
      <c r="X8382" s="1703"/>
    </row>
    <row r="8383" spans="15:24" x14ac:dyDescent="0.55000000000000004">
      <c r="O8383" s="1703"/>
      <c r="V8383" s="1703"/>
      <c r="X8383" s="1703"/>
    </row>
    <row r="8384" spans="15:24" x14ac:dyDescent="0.55000000000000004">
      <c r="O8384" s="1703"/>
      <c r="V8384" s="1703"/>
      <c r="X8384" s="1703"/>
    </row>
    <row r="8385" spans="15:24" x14ac:dyDescent="0.55000000000000004">
      <c r="O8385" s="1703"/>
      <c r="V8385" s="1703"/>
      <c r="X8385" s="1703"/>
    </row>
    <row r="8386" spans="15:24" x14ac:dyDescent="0.55000000000000004">
      <c r="O8386" s="1703"/>
      <c r="V8386" s="1703"/>
      <c r="X8386" s="1703"/>
    </row>
    <row r="8387" spans="15:24" x14ac:dyDescent="0.55000000000000004">
      <c r="O8387" s="1703"/>
      <c r="V8387" s="1703"/>
      <c r="X8387" s="1703"/>
    </row>
    <row r="8388" spans="15:24" x14ac:dyDescent="0.55000000000000004">
      <c r="O8388" s="1703"/>
      <c r="V8388" s="1703"/>
      <c r="X8388" s="1703"/>
    </row>
    <row r="8389" spans="15:24" x14ac:dyDescent="0.55000000000000004">
      <c r="O8389" s="1703"/>
      <c r="V8389" s="1703"/>
      <c r="X8389" s="1703"/>
    </row>
    <row r="8390" spans="15:24" x14ac:dyDescent="0.55000000000000004">
      <c r="O8390" s="1703"/>
      <c r="V8390" s="1703"/>
      <c r="X8390" s="1703"/>
    </row>
    <row r="8391" spans="15:24" x14ac:dyDescent="0.55000000000000004">
      <c r="O8391" s="1703"/>
      <c r="V8391" s="1703"/>
      <c r="X8391" s="1703"/>
    </row>
    <row r="8392" spans="15:24" x14ac:dyDescent="0.55000000000000004">
      <c r="O8392" s="1703"/>
      <c r="V8392" s="1703"/>
      <c r="X8392" s="1703"/>
    </row>
    <row r="8393" spans="15:24" x14ac:dyDescent="0.55000000000000004">
      <c r="O8393" s="1703"/>
      <c r="V8393" s="1703"/>
      <c r="X8393" s="1703"/>
    </row>
    <row r="8394" spans="15:24" x14ac:dyDescent="0.55000000000000004">
      <c r="O8394" s="1703"/>
      <c r="V8394" s="1703"/>
      <c r="X8394" s="1703"/>
    </row>
    <row r="8395" spans="15:24" x14ac:dyDescent="0.55000000000000004">
      <c r="O8395" s="1703"/>
      <c r="V8395" s="1703"/>
      <c r="X8395" s="1703"/>
    </row>
    <row r="8396" spans="15:24" x14ac:dyDescent="0.55000000000000004">
      <c r="O8396" s="1703"/>
      <c r="V8396" s="1703"/>
      <c r="X8396" s="1703"/>
    </row>
    <row r="8397" spans="15:24" x14ac:dyDescent="0.55000000000000004">
      <c r="O8397" s="1703"/>
      <c r="V8397" s="1703"/>
      <c r="X8397" s="1703"/>
    </row>
    <row r="8398" spans="15:24" x14ac:dyDescent="0.55000000000000004">
      <c r="O8398" s="1703"/>
      <c r="V8398" s="1703"/>
      <c r="X8398" s="1703"/>
    </row>
    <row r="8399" spans="15:24" x14ac:dyDescent="0.55000000000000004">
      <c r="O8399" s="1703"/>
      <c r="V8399" s="1703"/>
      <c r="X8399" s="1703"/>
    </row>
    <row r="8400" spans="15:24" x14ac:dyDescent="0.55000000000000004">
      <c r="O8400" s="1703"/>
      <c r="V8400" s="1703"/>
      <c r="X8400" s="1703"/>
    </row>
    <row r="8401" spans="15:24" x14ac:dyDescent="0.55000000000000004">
      <c r="O8401" s="1703"/>
      <c r="V8401" s="1703"/>
      <c r="X8401" s="1703"/>
    </row>
    <row r="8402" spans="15:24" x14ac:dyDescent="0.55000000000000004">
      <c r="O8402" s="1703"/>
      <c r="V8402" s="1703"/>
      <c r="X8402" s="1703"/>
    </row>
    <row r="8403" spans="15:24" x14ac:dyDescent="0.55000000000000004">
      <c r="O8403" s="1703"/>
      <c r="V8403" s="1703"/>
      <c r="X8403" s="1703"/>
    </row>
    <row r="8404" spans="15:24" x14ac:dyDescent="0.55000000000000004">
      <c r="O8404" s="1703"/>
      <c r="V8404" s="1703"/>
      <c r="X8404" s="1703"/>
    </row>
    <row r="8405" spans="15:24" x14ac:dyDescent="0.55000000000000004">
      <c r="O8405" s="1703"/>
      <c r="V8405" s="1703"/>
      <c r="X8405" s="1703"/>
    </row>
    <row r="8406" spans="15:24" x14ac:dyDescent="0.55000000000000004">
      <c r="O8406" s="1703"/>
      <c r="V8406" s="1703"/>
      <c r="X8406" s="1703"/>
    </row>
    <row r="8407" spans="15:24" x14ac:dyDescent="0.55000000000000004">
      <c r="O8407" s="1703"/>
      <c r="V8407" s="1703"/>
      <c r="X8407" s="1703"/>
    </row>
    <row r="8408" spans="15:24" x14ac:dyDescent="0.55000000000000004">
      <c r="O8408" s="1703"/>
      <c r="V8408" s="1703"/>
      <c r="X8408" s="1703"/>
    </row>
    <row r="8409" spans="15:24" x14ac:dyDescent="0.55000000000000004">
      <c r="O8409" s="1703"/>
      <c r="V8409" s="1703"/>
      <c r="X8409" s="1703"/>
    </row>
    <row r="8410" spans="15:24" x14ac:dyDescent="0.55000000000000004">
      <c r="O8410" s="1703"/>
      <c r="V8410" s="1703"/>
      <c r="X8410" s="1703"/>
    </row>
    <row r="8411" spans="15:24" x14ac:dyDescent="0.55000000000000004">
      <c r="O8411" s="1703"/>
      <c r="V8411" s="1703"/>
      <c r="X8411" s="1703"/>
    </row>
    <row r="8412" spans="15:24" x14ac:dyDescent="0.55000000000000004">
      <c r="O8412" s="1703"/>
      <c r="V8412" s="1703"/>
      <c r="X8412" s="1703"/>
    </row>
    <row r="8413" spans="15:24" x14ac:dyDescent="0.55000000000000004">
      <c r="O8413" s="1703"/>
      <c r="V8413" s="1703"/>
      <c r="X8413" s="1703"/>
    </row>
    <row r="8414" spans="15:24" x14ac:dyDescent="0.55000000000000004">
      <c r="O8414" s="1703"/>
      <c r="V8414" s="1703"/>
      <c r="X8414" s="1703"/>
    </row>
    <row r="8415" spans="15:24" x14ac:dyDescent="0.55000000000000004">
      <c r="O8415" s="1703"/>
      <c r="V8415" s="1703"/>
      <c r="X8415" s="1703"/>
    </row>
    <row r="8416" spans="15:24" x14ac:dyDescent="0.55000000000000004">
      <c r="O8416" s="1703"/>
      <c r="V8416" s="1703"/>
      <c r="X8416" s="1703"/>
    </row>
    <row r="8417" spans="15:24" x14ac:dyDescent="0.55000000000000004">
      <c r="O8417" s="1703"/>
      <c r="V8417" s="1703"/>
      <c r="X8417" s="1703"/>
    </row>
    <row r="8418" spans="15:24" x14ac:dyDescent="0.55000000000000004">
      <c r="O8418" s="1703"/>
      <c r="V8418" s="1703"/>
      <c r="X8418" s="1703"/>
    </row>
    <row r="8419" spans="15:24" x14ac:dyDescent="0.55000000000000004">
      <c r="O8419" s="1703"/>
      <c r="V8419" s="1703"/>
      <c r="X8419" s="1703"/>
    </row>
    <row r="8420" spans="15:24" x14ac:dyDescent="0.55000000000000004">
      <c r="O8420" s="1703"/>
      <c r="V8420" s="1703"/>
      <c r="X8420" s="1703"/>
    </row>
    <row r="8421" spans="15:24" x14ac:dyDescent="0.55000000000000004">
      <c r="O8421" s="1703"/>
      <c r="V8421" s="1703"/>
      <c r="X8421" s="1703"/>
    </row>
    <row r="8422" spans="15:24" x14ac:dyDescent="0.55000000000000004">
      <c r="O8422" s="1703"/>
      <c r="V8422" s="1703"/>
      <c r="X8422" s="1703"/>
    </row>
    <row r="8423" spans="15:24" x14ac:dyDescent="0.55000000000000004">
      <c r="O8423" s="1703"/>
      <c r="V8423" s="1703"/>
      <c r="X8423" s="1703"/>
    </row>
    <row r="8424" spans="15:24" x14ac:dyDescent="0.55000000000000004">
      <c r="O8424" s="1703"/>
      <c r="V8424" s="1703"/>
      <c r="X8424" s="1703"/>
    </row>
    <row r="8425" spans="15:24" x14ac:dyDescent="0.55000000000000004">
      <c r="O8425" s="1703"/>
      <c r="V8425" s="1703"/>
      <c r="X8425" s="1703"/>
    </row>
    <row r="8426" spans="15:24" x14ac:dyDescent="0.55000000000000004">
      <c r="O8426" s="1703"/>
      <c r="V8426" s="1703"/>
      <c r="X8426" s="1703"/>
    </row>
    <row r="8427" spans="15:24" x14ac:dyDescent="0.55000000000000004">
      <c r="O8427" s="1703"/>
      <c r="V8427" s="1703"/>
      <c r="X8427" s="1703"/>
    </row>
    <row r="8428" spans="15:24" x14ac:dyDescent="0.55000000000000004">
      <c r="O8428" s="1703"/>
      <c r="V8428" s="1703"/>
      <c r="X8428" s="1703"/>
    </row>
    <row r="8429" spans="15:24" x14ac:dyDescent="0.55000000000000004">
      <c r="O8429" s="1703"/>
      <c r="V8429" s="1703"/>
      <c r="X8429" s="1703"/>
    </row>
    <row r="8430" spans="15:24" x14ac:dyDescent="0.55000000000000004">
      <c r="O8430" s="1703"/>
      <c r="V8430" s="1703"/>
      <c r="X8430" s="1703"/>
    </row>
    <row r="8431" spans="15:24" x14ac:dyDescent="0.55000000000000004">
      <c r="O8431" s="1703"/>
      <c r="V8431" s="1703"/>
      <c r="X8431" s="1703"/>
    </row>
    <row r="8432" spans="15:24" x14ac:dyDescent="0.55000000000000004">
      <c r="O8432" s="1703"/>
      <c r="V8432" s="1703"/>
      <c r="X8432" s="1703"/>
    </row>
    <row r="8433" spans="15:24" x14ac:dyDescent="0.55000000000000004">
      <c r="O8433" s="1703"/>
      <c r="V8433" s="1703"/>
      <c r="X8433" s="1703"/>
    </row>
    <row r="8434" spans="15:24" x14ac:dyDescent="0.55000000000000004">
      <c r="O8434" s="1703"/>
      <c r="V8434" s="1703"/>
      <c r="X8434" s="1703"/>
    </row>
    <row r="8435" spans="15:24" x14ac:dyDescent="0.55000000000000004">
      <c r="O8435" s="1703"/>
      <c r="V8435" s="1703"/>
      <c r="X8435" s="1703"/>
    </row>
    <row r="8436" spans="15:24" x14ac:dyDescent="0.55000000000000004">
      <c r="O8436" s="1703"/>
      <c r="V8436" s="1703"/>
      <c r="X8436" s="1703"/>
    </row>
    <row r="8437" spans="15:24" x14ac:dyDescent="0.55000000000000004">
      <c r="O8437" s="1703"/>
      <c r="V8437" s="1703"/>
      <c r="X8437" s="1703"/>
    </row>
    <row r="8438" spans="15:24" x14ac:dyDescent="0.55000000000000004">
      <c r="O8438" s="1703"/>
      <c r="V8438" s="1703"/>
      <c r="X8438" s="1703"/>
    </row>
    <row r="8439" spans="15:24" x14ac:dyDescent="0.55000000000000004">
      <c r="O8439" s="1703"/>
      <c r="V8439" s="1703"/>
      <c r="X8439" s="1703"/>
    </row>
    <row r="8440" spans="15:24" x14ac:dyDescent="0.55000000000000004">
      <c r="O8440" s="1703"/>
      <c r="V8440" s="1703"/>
      <c r="X8440" s="1703"/>
    </row>
    <row r="8441" spans="15:24" x14ac:dyDescent="0.55000000000000004">
      <c r="O8441" s="1703"/>
      <c r="V8441" s="1703"/>
      <c r="X8441" s="1703"/>
    </row>
    <row r="8442" spans="15:24" x14ac:dyDescent="0.55000000000000004">
      <c r="O8442" s="1703"/>
      <c r="V8442" s="1703"/>
      <c r="X8442" s="1703"/>
    </row>
    <row r="8443" spans="15:24" x14ac:dyDescent="0.55000000000000004">
      <c r="O8443" s="1703"/>
      <c r="V8443" s="1703"/>
      <c r="X8443" s="1703"/>
    </row>
    <row r="8444" spans="15:24" x14ac:dyDescent="0.55000000000000004">
      <c r="O8444" s="1703"/>
      <c r="V8444" s="1703"/>
      <c r="X8444" s="1703"/>
    </row>
    <row r="8445" spans="15:24" x14ac:dyDescent="0.55000000000000004">
      <c r="O8445" s="1703"/>
      <c r="V8445" s="1703"/>
      <c r="X8445" s="1703"/>
    </row>
    <row r="8446" spans="15:24" x14ac:dyDescent="0.55000000000000004">
      <c r="O8446" s="1703"/>
      <c r="V8446" s="1703"/>
      <c r="X8446" s="1703"/>
    </row>
    <row r="8447" spans="15:24" x14ac:dyDescent="0.55000000000000004">
      <c r="O8447" s="1703"/>
      <c r="V8447" s="1703"/>
      <c r="X8447" s="1703"/>
    </row>
    <row r="8448" spans="15:24" x14ac:dyDescent="0.55000000000000004">
      <c r="O8448" s="1703"/>
      <c r="V8448" s="1703"/>
      <c r="X8448" s="1703"/>
    </row>
    <row r="8449" spans="15:24" x14ac:dyDescent="0.55000000000000004">
      <c r="O8449" s="1703"/>
      <c r="V8449" s="1703"/>
      <c r="X8449" s="1703"/>
    </row>
    <row r="8450" spans="15:24" x14ac:dyDescent="0.55000000000000004">
      <c r="O8450" s="1703"/>
      <c r="V8450" s="1703"/>
      <c r="X8450" s="1703"/>
    </row>
    <row r="8451" spans="15:24" x14ac:dyDescent="0.55000000000000004">
      <c r="O8451" s="1703"/>
      <c r="V8451" s="1703"/>
      <c r="X8451" s="1703"/>
    </row>
    <row r="8452" spans="15:24" x14ac:dyDescent="0.55000000000000004">
      <c r="O8452" s="1703"/>
      <c r="V8452" s="1703"/>
      <c r="X8452" s="1703"/>
    </row>
    <row r="8453" spans="15:24" x14ac:dyDescent="0.55000000000000004">
      <c r="O8453" s="1703"/>
      <c r="V8453" s="1703"/>
      <c r="X8453" s="1703"/>
    </row>
    <row r="8454" spans="15:24" x14ac:dyDescent="0.55000000000000004">
      <c r="O8454" s="1703"/>
      <c r="V8454" s="1703"/>
      <c r="X8454" s="1703"/>
    </row>
    <row r="8455" spans="15:24" x14ac:dyDescent="0.55000000000000004">
      <c r="O8455" s="1703"/>
      <c r="V8455" s="1703"/>
      <c r="X8455" s="1703"/>
    </row>
    <row r="8456" spans="15:24" x14ac:dyDescent="0.55000000000000004">
      <c r="O8456" s="1703"/>
      <c r="V8456" s="1703"/>
      <c r="X8456" s="1703"/>
    </row>
    <row r="8457" spans="15:24" x14ac:dyDescent="0.55000000000000004">
      <c r="O8457" s="1703"/>
      <c r="V8457" s="1703"/>
      <c r="X8457" s="1703"/>
    </row>
    <row r="8458" spans="15:24" x14ac:dyDescent="0.55000000000000004">
      <c r="O8458" s="1703"/>
      <c r="V8458" s="1703"/>
      <c r="X8458" s="1703"/>
    </row>
    <row r="8459" spans="15:24" x14ac:dyDescent="0.55000000000000004">
      <c r="O8459" s="1703"/>
      <c r="V8459" s="1703"/>
      <c r="X8459" s="1703"/>
    </row>
    <row r="8460" spans="15:24" x14ac:dyDescent="0.55000000000000004">
      <c r="O8460" s="1703"/>
      <c r="V8460" s="1703"/>
      <c r="X8460" s="1703"/>
    </row>
    <row r="8461" spans="15:24" x14ac:dyDescent="0.55000000000000004">
      <c r="O8461" s="1703"/>
      <c r="V8461" s="1703"/>
      <c r="X8461" s="1703"/>
    </row>
    <row r="8462" spans="15:24" x14ac:dyDescent="0.55000000000000004">
      <c r="O8462" s="1703"/>
      <c r="V8462" s="1703"/>
      <c r="X8462" s="1703"/>
    </row>
    <row r="8463" spans="15:24" x14ac:dyDescent="0.55000000000000004">
      <c r="O8463" s="1703"/>
      <c r="V8463" s="1703"/>
      <c r="X8463" s="1703"/>
    </row>
    <row r="8464" spans="15:24" x14ac:dyDescent="0.55000000000000004">
      <c r="O8464" s="1703"/>
      <c r="V8464" s="1703"/>
      <c r="X8464" s="1703"/>
    </row>
    <row r="8465" spans="15:24" x14ac:dyDescent="0.55000000000000004">
      <c r="O8465" s="1703"/>
      <c r="V8465" s="1703"/>
      <c r="X8465" s="1703"/>
    </row>
    <row r="8466" spans="15:24" x14ac:dyDescent="0.55000000000000004">
      <c r="O8466" s="1703"/>
      <c r="V8466" s="1703"/>
      <c r="X8466" s="1703"/>
    </row>
    <row r="8467" spans="15:24" x14ac:dyDescent="0.55000000000000004">
      <c r="O8467" s="1703"/>
      <c r="V8467" s="1703"/>
      <c r="X8467" s="1703"/>
    </row>
    <row r="8468" spans="15:24" x14ac:dyDescent="0.55000000000000004">
      <c r="O8468" s="1703"/>
      <c r="V8468" s="1703"/>
      <c r="X8468" s="1703"/>
    </row>
    <row r="8469" spans="15:24" x14ac:dyDescent="0.55000000000000004">
      <c r="O8469" s="1703"/>
      <c r="V8469" s="1703"/>
      <c r="X8469" s="1703"/>
    </row>
    <row r="8470" spans="15:24" x14ac:dyDescent="0.55000000000000004">
      <c r="O8470" s="1703"/>
      <c r="V8470" s="1703"/>
      <c r="X8470" s="1703"/>
    </row>
    <row r="8471" spans="15:24" x14ac:dyDescent="0.55000000000000004">
      <c r="O8471" s="1703"/>
      <c r="V8471" s="1703"/>
      <c r="X8471" s="1703"/>
    </row>
    <row r="8472" spans="15:24" x14ac:dyDescent="0.55000000000000004">
      <c r="O8472" s="1703"/>
      <c r="V8472" s="1703"/>
      <c r="X8472" s="1703"/>
    </row>
    <row r="8473" spans="15:24" x14ac:dyDescent="0.55000000000000004">
      <c r="O8473" s="1703"/>
      <c r="V8473" s="1703"/>
      <c r="X8473" s="1703"/>
    </row>
    <row r="8474" spans="15:24" x14ac:dyDescent="0.55000000000000004">
      <c r="O8474" s="1703"/>
      <c r="V8474" s="1703"/>
      <c r="X8474" s="1703"/>
    </row>
    <row r="8475" spans="15:24" x14ac:dyDescent="0.55000000000000004">
      <c r="O8475" s="1703"/>
      <c r="V8475" s="1703"/>
      <c r="X8475" s="1703"/>
    </row>
    <row r="8476" spans="15:24" x14ac:dyDescent="0.55000000000000004">
      <c r="O8476" s="1703"/>
      <c r="V8476" s="1703"/>
      <c r="X8476" s="1703"/>
    </row>
    <row r="8477" spans="15:24" x14ac:dyDescent="0.55000000000000004">
      <c r="O8477" s="1703"/>
      <c r="V8477" s="1703"/>
      <c r="X8477" s="1703"/>
    </row>
    <row r="8478" spans="15:24" x14ac:dyDescent="0.55000000000000004">
      <c r="O8478" s="1703"/>
      <c r="V8478" s="1703"/>
      <c r="X8478" s="1703"/>
    </row>
    <row r="8479" spans="15:24" x14ac:dyDescent="0.55000000000000004">
      <c r="O8479" s="1703"/>
      <c r="V8479" s="1703"/>
      <c r="X8479" s="1703"/>
    </row>
    <row r="8480" spans="15:24" x14ac:dyDescent="0.55000000000000004">
      <c r="O8480" s="1703"/>
      <c r="V8480" s="1703"/>
      <c r="X8480" s="1703"/>
    </row>
    <row r="8481" spans="15:24" x14ac:dyDescent="0.55000000000000004">
      <c r="O8481" s="1703"/>
      <c r="V8481" s="1703"/>
      <c r="X8481" s="1703"/>
    </row>
    <row r="8482" spans="15:24" x14ac:dyDescent="0.55000000000000004">
      <c r="O8482" s="1703"/>
      <c r="V8482" s="1703"/>
      <c r="X8482" s="1703"/>
    </row>
    <row r="8483" spans="15:24" x14ac:dyDescent="0.55000000000000004">
      <c r="O8483" s="1703"/>
      <c r="V8483" s="1703"/>
      <c r="X8483" s="1703"/>
    </row>
    <row r="8484" spans="15:24" x14ac:dyDescent="0.55000000000000004">
      <c r="O8484" s="1703"/>
      <c r="V8484" s="1703"/>
      <c r="X8484" s="1703"/>
    </row>
    <row r="8485" spans="15:24" x14ac:dyDescent="0.55000000000000004">
      <c r="O8485" s="1703"/>
      <c r="V8485" s="1703"/>
      <c r="X8485" s="1703"/>
    </row>
    <row r="8486" spans="15:24" x14ac:dyDescent="0.55000000000000004">
      <c r="O8486" s="1703"/>
      <c r="V8486" s="1703"/>
      <c r="X8486" s="1703"/>
    </row>
    <row r="8487" spans="15:24" x14ac:dyDescent="0.55000000000000004">
      <c r="O8487" s="1703"/>
      <c r="V8487" s="1703"/>
      <c r="X8487" s="1703"/>
    </row>
    <row r="8488" spans="15:24" x14ac:dyDescent="0.55000000000000004">
      <c r="O8488" s="1703"/>
      <c r="V8488" s="1703"/>
      <c r="X8488" s="1703"/>
    </row>
    <row r="8489" spans="15:24" x14ac:dyDescent="0.55000000000000004">
      <c r="O8489" s="1703"/>
      <c r="V8489" s="1703"/>
      <c r="X8489" s="1703"/>
    </row>
    <row r="8490" spans="15:24" x14ac:dyDescent="0.55000000000000004">
      <c r="O8490" s="1703"/>
      <c r="V8490" s="1703"/>
      <c r="X8490" s="1703"/>
    </row>
    <row r="8491" spans="15:24" x14ac:dyDescent="0.55000000000000004">
      <c r="O8491" s="1703"/>
      <c r="V8491" s="1703"/>
      <c r="X8491" s="1703"/>
    </row>
    <row r="8492" spans="15:24" x14ac:dyDescent="0.55000000000000004">
      <c r="O8492" s="1703"/>
      <c r="V8492" s="1703"/>
      <c r="X8492" s="1703"/>
    </row>
    <row r="8493" spans="15:24" x14ac:dyDescent="0.55000000000000004">
      <c r="O8493" s="1703"/>
      <c r="V8493" s="1703"/>
      <c r="X8493" s="1703"/>
    </row>
    <row r="8494" spans="15:24" x14ac:dyDescent="0.55000000000000004">
      <c r="O8494" s="1703"/>
      <c r="V8494" s="1703"/>
      <c r="X8494" s="1703"/>
    </row>
    <row r="8495" spans="15:24" x14ac:dyDescent="0.55000000000000004">
      <c r="O8495" s="1703"/>
      <c r="V8495" s="1703"/>
      <c r="X8495" s="1703"/>
    </row>
    <row r="8496" spans="15:24" x14ac:dyDescent="0.55000000000000004">
      <c r="O8496" s="1703"/>
      <c r="V8496" s="1703"/>
      <c r="X8496" s="1703"/>
    </row>
    <row r="8497" spans="15:24" x14ac:dyDescent="0.55000000000000004">
      <c r="O8497" s="1703"/>
      <c r="V8497" s="1703"/>
      <c r="X8497" s="1703"/>
    </row>
    <row r="8498" spans="15:24" x14ac:dyDescent="0.55000000000000004">
      <c r="O8498" s="1703"/>
      <c r="V8498" s="1703"/>
      <c r="X8498" s="1703"/>
    </row>
    <row r="8499" spans="15:24" x14ac:dyDescent="0.55000000000000004">
      <c r="O8499" s="1703"/>
      <c r="V8499" s="1703"/>
      <c r="X8499" s="1703"/>
    </row>
    <row r="8500" spans="15:24" x14ac:dyDescent="0.55000000000000004">
      <c r="O8500" s="1703"/>
      <c r="V8500" s="1703"/>
      <c r="X8500" s="1703"/>
    </row>
    <row r="8501" spans="15:24" x14ac:dyDescent="0.55000000000000004">
      <c r="O8501" s="1703"/>
      <c r="V8501" s="1703"/>
      <c r="X8501" s="1703"/>
    </row>
    <row r="8502" spans="15:24" x14ac:dyDescent="0.55000000000000004">
      <c r="O8502" s="1703"/>
      <c r="V8502" s="1703"/>
      <c r="X8502" s="1703"/>
    </row>
    <row r="8503" spans="15:24" x14ac:dyDescent="0.55000000000000004">
      <c r="O8503" s="1703"/>
      <c r="V8503" s="1703"/>
      <c r="X8503" s="1703"/>
    </row>
    <row r="8504" spans="15:24" x14ac:dyDescent="0.55000000000000004">
      <c r="O8504" s="1703"/>
      <c r="V8504" s="1703"/>
      <c r="X8504" s="1703"/>
    </row>
    <row r="8505" spans="15:24" x14ac:dyDescent="0.55000000000000004">
      <c r="O8505" s="1703"/>
      <c r="V8505" s="1703"/>
      <c r="X8505" s="1703"/>
    </row>
    <row r="8506" spans="15:24" x14ac:dyDescent="0.55000000000000004">
      <c r="O8506" s="1703"/>
      <c r="V8506" s="1703"/>
      <c r="X8506" s="1703"/>
    </row>
    <row r="8507" spans="15:24" x14ac:dyDescent="0.55000000000000004">
      <c r="O8507" s="1703"/>
      <c r="V8507" s="1703"/>
      <c r="X8507" s="1703"/>
    </row>
    <row r="8508" spans="15:24" x14ac:dyDescent="0.55000000000000004">
      <c r="O8508" s="1703"/>
      <c r="V8508" s="1703"/>
      <c r="X8508" s="1703"/>
    </row>
    <row r="8509" spans="15:24" x14ac:dyDescent="0.55000000000000004">
      <c r="O8509" s="1703"/>
      <c r="V8509" s="1703"/>
      <c r="X8509" s="1703"/>
    </row>
    <row r="8510" spans="15:24" x14ac:dyDescent="0.55000000000000004">
      <c r="O8510" s="1703"/>
      <c r="V8510" s="1703"/>
      <c r="X8510" s="1703"/>
    </row>
    <row r="8511" spans="15:24" x14ac:dyDescent="0.55000000000000004">
      <c r="O8511" s="1703"/>
      <c r="V8511" s="1703"/>
      <c r="X8511" s="1703"/>
    </row>
    <row r="8512" spans="15:24" x14ac:dyDescent="0.55000000000000004">
      <c r="O8512" s="1703"/>
      <c r="V8512" s="1703"/>
      <c r="X8512" s="1703"/>
    </row>
    <row r="8513" spans="15:24" x14ac:dyDescent="0.55000000000000004">
      <c r="O8513" s="1703"/>
      <c r="V8513" s="1703"/>
      <c r="X8513" s="1703"/>
    </row>
    <row r="8514" spans="15:24" x14ac:dyDescent="0.55000000000000004">
      <c r="O8514" s="1703"/>
      <c r="V8514" s="1703"/>
      <c r="X8514" s="1703"/>
    </row>
    <row r="8515" spans="15:24" x14ac:dyDescent="0.55000000000000004">
      <c r="O8515" s="1703"/>
      <c r="V8515" s="1703"/>
      <c r="X8515" s="1703"/>
    </row>
    <row r="8516" spans="15:24" x14ac:dyDescent="0.55000000000000004">
      <c r="O8516" s="1703"/>
      <c r="V8516" s="1703"/>
      <c r="X8516" s="1703"/>
    </row>
    <row r="8517" spans="15:24" x14ac:dyDescent="0.55000000000000004">
      <c r="O8517" s="1703"/>
      <c r="V8517" s="1703"/>
      <c r="X8517" s="1703"/>
    </row>
    <row r="8518" spans="15:24" x14ac:dyDescent="0.55000000000000004">
      <c r="O8518" s="1703"/>
      <c r="V8518" s="1703"/>
      <c r="X8518" s="1703"/>
    </row>
    <row r="8519" spans="15:24" x14ac:dyDescent="0.55000000000000004">
      <c r="O8519" s="1703"/>
      <c r="V8519" s="1703"/>
      <c r="X8519" s="1703"/>
    </row>
    <row r="8520" spans="15:24" x14ac:dyDescent="0.55000000000000004">
      <c r="O8520" s="1703"/>
      <c r="V8520" s="1703"/>
      <c r="X8520" s="1703"/>
    </row>
    <row r="8521" spans="15:24" x14ac:dyDescent="0.55000000000000004">
      <c r="O8521" s="1703"/>
      <c r="V8521" s="1703"/>
      <c r="X8521" s="1703"/>
    </row>
    <row r="8522" spans="15:24" x14ac:dyDescent="0.55000000000000004">
      <c r="O8522" s="1703"/>
      <c r="V8522" s="1703"/>
      <c r="X8522" s="1703"/>
    </row>
    <row r="8523" spans="15:24" x14ac:dyDescent="0.55000000000000004">
      <c r="O8523" s="1703"/>
      <c r="V8523" s="1703"/>
      <c r="X8523" s="1703"/>
    </row>
    <row r="8524" spans="15:24" x14ac:dyDescent="0.55000000000000004">
      <c r="O8524" s="1703"/>
      <c r="V8524" s="1703"/>
      <c r="X8524" s="1703"/>
    </row>
    <row r="8525" spans="15:24" x14ac:dyDescent="0.55000000000000004">
      <c r="O8525" s="1703"/>
      <c r="V8525" s="1703"/>
      <c r="X8525" s="1703"/>
    </row>
    <row r="8526" spans="15:24" x14ac:dyDescent="0.55000000000000004">
      <c r="O8526" s="1703"/>
      <c r="V8526" s="1703"/>
      <c r="X8526" s="1703"/>
    </row>
    <row r="8527" spans="15:24" x14ac:dyDescent="0.55000000000000004">
      <c r="O8527" s="1703"/>
      <c r="V8527" s="1703"/>
      <c r="X8527" s="1703"/>
    </row>
    <row r="8528" spans="15:24" x14ac:dyDescent="0.55000000000000004">
      <c r="O8528" s="1703"/>
      <c r="V8528" s="1703"/>
      <c r="X8528" s="1703"/>
    </row>
    <row r="8529" spans="15:24" x14ac:dyDescent="0.55000000000000004">
      <c r="O8529" s="1703"/>
      <c r="V8529" s="1703"/>
      <c r="X8529" s="1703"/>
    </row>
    <row r="8530" spans="15:24" x14ac:dyDescent="0.55000000000000004">
      <c r="O8530" s="1703"/>
      <c r="V8530" s="1703"/>
      <c r="X8530" s="1703"/>
    </row>
    <row r="8531" spans="15:24" x14ac:dyDescent="0.55000000000000004">
      <c r="O8531" s="1703"/>
      <c r="V8531" s="1703"/>
      <c r="X8531" s="1703"/>
    </row>
    <row r="8532" spans="15:24" x14ac:dyDescent="0.55000000000000004">
      <c r="O8532" s="1703"/>
      <c r="V8532" s="1703"/>
      <c r="X8532" s="1703"/>
    </row>
    <row r="8533" spans="15:24" x14ac:dyDescent="0.55000000000000004">
      <c r="O8533" s="1703"/>
      <c r="V8533" s="1703"/>
      <c r="X8533" s="1703"/>
    </row>
    <row r="8534" spans="15:24" x14ac:dyDescent="0.55000000000000004">
      <c r="O8534" s="1703"/>
      <c r="V8534" s="1703"/>
      <c r="X8534" s="1703"/>
    </row>
    <row r="8535" spans="15:24" x14ac:dyDescent="0.55000000000000004">
      <c r="O8535" s="1703"/>
      <c r="V8535" s="1703"/>
      <c r="X8535" s="1703"/>
    </row>
    <row r="8536" spans="15:24" x14ac:dyDescent="0.55000000000000004">
      <c r="O8536" s="1703"/>
      <c r="V8536" s="1703"/>
      <c r="X8536" s="1703"/>
    </row>
    <row r="8537" spans="15:24" x14ac:dyDescent="0.55000000000000004">
      <c r="O8537" s="1703"/>
      <c r="V8537" s="1703"/>
      <c r="X8537" s="1703"/>
    </row>
    <row r="8538" spans="15:24" x14ac:dyDescent="0.55000000000000004">
      <c r="O8538" s="1703"/>
      <c r="V8538" s="1703"/>
      <c r="X8538" s="1703"/>
    </row>
    <row r="8539" spans="15:24" x14ac:dyDescent="0.55000000000000004">
      <c r="O8539" s="1703"/>
      <c r="V8539" s="1703"/>
      <c r="X8539" s="1703"/>
    </row>
    <row r="8540" spans="15:24" x14ac:dyDescent="0.55000000000000004">
      <c r="O8540" s="1703"/>
      <c r="V8540" s="1703"/>
      <c r="X8540" s="1703"/>
    </row>
    <row r="8541" spans="15:24" x14ac:dyDescent="0.55000000000000004">
      <c r="O8541" s="1703"/>
      <c r="V8541" s="1703"/>
      <c r="X8541" s="1703"/>
    </row>
    <row r="8542" spans="15:24" x14ac:dyDescent="0.55000000000000004">
      <c r="O8542" s="1703"/>
      <c r="V8542" s="1703"/>
      <c r="X8542" s="1703"/>
    </row>
    <row r="8543" spans="15:24" x14ac:dyDescent="0.55000000000000004">
      <c r="O8543" s="1703"/>
      <c r="V8543" s="1703"/>
      <c r="X8543" s="1703"/>
    </row>
    <row r="8544" spans="15:24" x14ac:dyDescent="0.55000000000000004">
      <c r="O8544" s="1703"/>
      <c r="V8544" s="1703"/>
      <c r="X8544" s="1703"/>
    </row>
    <row r="8545" spans="15:24" x14ac:dyDescent="0.55000000000000004">
      <c r="O8545" s="1703"/>
      <c r="V8545" s="1703"/>
      <c r="X8545" s="1703"/>
    </row>
    <row r="8546" spans="15:24" x14ac:dyDescent="0.55000000000000004">
      <c r="O8546" s="1703"/>
      <c r="V8546" s="1703"/>
      <c r="X8546" s="1703"/>
    </row>
    <row r="8547" spans="15:24" x14ac:dyDescent="0.55000000000000004">
      <c r="O8547" s="1703"/>
      <c r="V8547" s="1703"/>
      <c r="X8547" s="1703"/>
    </row>
    <row r="8548" spans="15:24" x14ac:dyDescent="0.55000000000000004">
      <c r="O8548" s="1703"/>
      <c r="V8548" s="1703"/>
      <c r="X8548" s="1703"/>
    </row>
    <row r="8549" spans="15:24" x14ac:dyDescent="0.55000000000000004">
      <c r="O8549" s="1703"/>
      <c r="V8549" s="1703"/>
      <c r="X8549" s="1703"/>
    </row>
    <row r="8550" spans="15:24" x14ac:dyDescent="0.55000000000000004">
      <c r="O8550" s="1703"/>
      <c r="V8550" s="1703"/>
      <c r="X8550" s="1703"/>
    </row>
    <row r="8551" spans="15:24" x14ac:dyDescent="0.55000000000000004">
      <c r="O8551" s="1703"/>
      <c r="V8551" s="1703"/>
      <c r="X8551" s="1703"/>
    </row>
    <row r="8552" spans="15:24" x14ac:dyDescent="0.55000000000000004">
      <c r="O8552" s="1703"/>
      <c r="V8552" s="1703"/>
      <c r="X8552" s="1703"/>
    </row>
    <row r="8553" spans="15:24" x14ac:dyDescent="0.55000000000000004">
      <c r="O8553" s="1703"/>
      <c r="V8553" s="1703"/>
      <c r="X8553" s="1703"/>
    </row>
    <row r="8554" spans="15:24" x14ac:dyDescent="0.55000000000000004">
      <c r="O8554" s="1703"/>
      <c r="V8554" s="1703"/>
      <c r="X8554" s="1703"/>
    </row>
    <row r="8555" spans="15:24" x14ac:dyDescent="0.55000000000000004">
      <c r="O8555" s="1703"/>
      <c r="V8555" s="1703"/>
      <c r="X8555" s="1703"/>
    </row>
    <row r="8556" spans="15:24" x14ac:dyDescent="0.55000000000000004">
      <c r="O8556" s="1703"/>
      <c r="V8556" s="1703"/>
      <c r="X8556" s="1703"/>
    </row>
    <row r="8557" spans="15:24" x14ac:dyDescent="0.55000000000000004">
      <c r="O8557" s="1703"/>
      <c r="V8557" s="1703"/>
      <c r="X8557" s="1703"/>
    </row>
    <row r="8558" spans="15:24" x14ac:dyDescent="0.55000000000000004">
      <c r="O8558" s="1703"/>
      <c r="V8558" s="1703"/>
      <c r="X8558" s="1703"/>
    </row>
    <row r="8559" spans="15:24" x14ac:dyDescent="0.55000000000000004">
      <c r="O8559" s="1703"/>
      <c r="V8559" s="1703"/>
      <c r="X8559" s="1703"/>
    </row>
    <row r="8560" spans="15:24" x14ac:dyDescent="0.55000000000000004">
      <c r="O8560" s="1703"/>
      <c r="V8560" s="1703"/>
      <c r="X8560" s="1703"/>
    </row>
    <row r="8561" spans="15:24" x14ac:dyDescent="0.55000000000000004">
      <c r="O8561" s="1703"/>
      <c r="V8561" s="1703"/>
      <c r="X8561" s="1703"/>
    </row>
    <row r="8562" spans="15:24" x14ac:dyDescent="0.55000000000000004">
      <c r="O8562" s="1703"/>
      <c r="V8562" s="1703"/>
      <c r="X8562" s="1703"/>
    </row>
    <row r="8563" spans="15:24" x14ac:dyDescent="0.55000000000000004">
      <c r="O8563" s="1703"/>
      <c r="V8563" s="1703"/>
      <c r="X8563" s="1703"/>
    </row>
    <row r="8564" spans="15:24" x14ac:dyDescent="0.55000000000000004">
      <c r="O8564" s="1703"/>
      <c r="V8564" s="1703"/>
      <c r="X8564" s="1703"/>
    </row>
    <row r="8565" spans="15:24" x14ac:dyDescent="0.55000000000000004">
      <c r="O8565" s="1703"/>
      <c r="V8565" s="1703"/>
      <c r="X8565" s="1703"/>
    </row>
    <row r="8566" spans="15:24" x14ac:dyDescent="0.55000000000000004">
      <c r="O8566" s="1703"/>
      <c r="V8566" s="1703"/>
      <c r="X8566" s="1703"/>
    </row>
    <row r="8567" spans="15:24" x14ac:dyDescent="0.55000000000000004">
      <c r="O8567" s="1703"/>
      <c r="V8567" s="1703"/>
      <c r="X8567" s="1703"/>
    </row>
    <row r="8568" spans="15:24" x14ac:dyDescent="0.55000000000000004">
      <c r="O8568" s="1703"/>
      <c r="V8568" s="1703"/>
      <c r="X8568" s="1703"/>
    </row>
    <row r="8569" spans="15:24" x14ac:dyDescent="0.55000000000000004">
      <c r="O8569" s="1703"/>
      <c r="V8569" s="1703"/>
      <c r="X8569" s="1703"/>
    </row>
    <row r="8570" spans="15:24" x14ac:dyDescent="0.55000000000000004">
      <c r="O8570" s="1703"/>
      <c r="V8570" s="1703"/>
      <c r="X8570" s="1703"/>
    </row>
    <row r="8571" spans="15:24" x14ac:dyDescent="0.55000000000000004">
      <c r="O8571" s="1703"/>
      <c r="V8571" s="1703"/>
      <c r="X8571" s="1703"/>
    </row>
    <row r="8572" spans="15:24" x14ac:dyDescent="0.55000000000000004">
      <c r="O8572" s="1703"/>
      <c r="V8572" s="1703"/>
      <c r="X8572" s="1703"/>
    </row>
    <row r="8573" spans="15:24" x14ac:dyDescent="0.55000000000000004">
      <c r="O8573" s="1703"/>
      <c r="V8573" s="1703"/>
      <c r="X8573" s="1703"/>
    </row>
    <row r="8574" spans="15:24" x14ac:dyDescent="0.55000000000000004">
      <c r="O8574" s="1703"/>
      <c r="V8574" s="1703"/>
      <c r="X8574" s="1703"/>
    </row>
    <row r="8575" spans="15:24" x14ac:dyDescent="0.55000000000000004">
      <c r="O8575" s="1703"/>
      <c r="V8575" s="1703"/>
      <c r="X8575" s="1703"/>
    </row>
    <row r="8576" spans="15:24" x14ac:dyDescent="0.55000000000000004">
      <c r="O8576" s="1703"/>
      <c r="V8576" s="1703"/>
      <c r="X8576" s="1703"/>
    </row>
    <row r="8577" spans="15:24" x14ac:dyDescent="0.55000000000000004">
      <c r="O8577" s="1703"/>
      <c r="V8577" s="1703"/>
      <c r="X8577" s="1703"/>
    </row>
    <row r="8578" spans="15:24" x14ac:dyDescent="0.55000000000000004">
      <c r="O8578" s="1703"/>
      <c r="V8578" s="1703"/>
      <c r="X8578" s="1703"/>
    </row>
    <row r="8579" spans="15:24" x14ac:dyDescent="0.55000000000000004">
      <c r="O8579" s="1703"/>
      <c r="V8579" s="1703"/>
      <c r="X8579" s="1703"/>
    </row>
    <row r="8580" spans="15:24" x14ac:dyDescent="0.55000000000000004">
      <c r="O8580" s="1703"/>
      <c r="V8580" s="1703"/>
      <c r="X8580" s="1703"/>
    </row>
    <row r="8581" spans="15:24" x14ac:dyDescent="0.55000000000000004">
      <c r="O8581" s="1703"/>
      <c r="V8581" s="1703"/>
      <c r="X8581" s="1703"/>
    </row>
    <row r="8582" spans="15:24" x14ac:dyDescent="0.55000000000000004">
      <c r="O8582" s="1703"/>
      <c r="V8582" s="1703"/>
      <c r="X8582" s="1703"/>
    </row>
    <row r="8583" spans="15:24" x14ac:dyDescent="0.55000000000000004">
      <c r="O8583" s="1703"/>
      <c r="V8583" s="1703"/>
      <c r="X8583" s="1703"/>
    </row>
    <row r="8584" spans="15:24" x14ac:dyDescent="0.55000000000000004">
      <c r="O8584" s="1703"/>
      <c r="V8584" s="1703"/>
      <c r="X8584" s="1703"/>
    </row>
    <row r="8585" spans="15:24" x14ac:dyDescent="0.55000000000000004">
      <c r="O8585" s="1703"/>
      <c r="V8585" s="1703"/>
      <c r="X8585" s="1703"/>
    </row>
    <row r="8586" spans="15:24" x14ac:dyDescent="0.55000000000000004">
      <c r="O8586" s="1703"/>
      <c r="V8586" s="1703"/>
      <c r="X8586" s="1703"/>
    </row>
    <row r="8587" spans="15:24" x14ac:dyDescent="0.55000000000000004">
      <c r="O8587" s="1703"/>
      <c r="V8587" s="1703"/>
      <c r="X8587" s="1703"/>
    </row>
    <row r="8588" spans="15:24" x14ac:dyDescent="0.55000000000000004">
      <c r="O8588" s="1703"/>
      <c r="V8588" s="1703"/>
      <c r="X8588" s="1703"/>
    </row>
    <row r="8589" spans="15:24" x14ac:dyDescent="0.55000000000000004">
      <c r="O8589" s="1703"/>
      <c r="V8589" s="1703"/>
      <c r="X8589" s="1703"/>
    </row>
    <row r="8590" spans="15:24" x14ac:dyDescent="0.55000000000000004">
      <c r="O8590" s="1703"/>
      <c r="V8590" s="1703"/>
      <c r="X8590" s="1703"/>
    </row>
    <row r="8591" spans="15:24" x14ac:dyDescent="0.55000000000000004">
      <c r="O8591" s="1703"/>
      <c r="V8591" s="1703"/>
      <c r="X8591" s="1703"/>
    </row>
    <row r="8592" spans="15:24" x14ac:dyDescent="0.55000000000000004">
      <c r="O8592" s="1703"/>
      <c r="V8592" s="1703"/>
      <c r="X8592" s="1703"/>
    </row>
    <row r="8593" spans="15:24" x14ac:dyDescent="0.55000000000000004">
      <c r="O8593" s="1703"/>
      <c r="V8593" s="1703"/>
      <c r="X8593" s="1703"/>
    </row>
    <row r="8594" spans="15:24" x14ac:dyDescent="0.55000000000000004">
      <c r="O8594" s="1703"/>
      <c r="V8594" s="1703"/>
      <c r="X8594" s="1703"/>
    </row>
    <row r="8595" spans="15:24" x14ac:dyDescent="0.55000000000000004">
      <c r="O8595" s="1703"/>
      <c r="V8595" s="1703"/>
      <c r="X8595" s="1703"/>
    </row>
    <row r="8596" spans="15:24" x14ac:dyDescent="0.55000000000000004">
      <c r="O8596" s="1703"/>
      <c r="V8596" s="1703"/>
      <c r="X8596" s="1703"/>
    </row>
    <row r="8597" spans="15:24" x14ac:dyDescent="0.55000000000000004">
      <c r="O8597" s="1703"/>
      <c r="V8597" s="1703"/>
      <c r="X8597" s="1703"/>
    </row>
    <row r="8598" spans="15:24" x14ac:dyDescent="0.55000000000000004">
      <c r="O8598" s="1703"/>
      <c r="V8598" s="1703"/>
      <c r="X8598" s="1703"/>
    </row>
    <row r="8599" spans="15:24" x14ac:dyDescent="0.55000000000000004">
      <c r="O8599" s="1703"/>
      <c r="V8599" s="1703"/>
      <c r="X8599" s="1703"/>
    </row>
    <row r="8600" spans="15:24" x14ac:dyDescent="0.55000000000000004">
      <c r="O8600" s="1703"/>
      <c r="V8600" s="1703"/>
      <c r="X8600" s="1703"/>
    </row>
    <row r="8601" spans="15:24" x14ac:dyDescent="0.55000000000000004">
      <c r="O8601" s="1703"/>
      <c r="V8601" s="1703"/>
      <c r="X8601" s="1703"/>
    </row>
    <row r="8602" spans="15:24" x14ac:dyDescent="0.55000000000000004">
      <c r="O8602" s="1703"/>
      <c r="V8602" s="1703"/>
      <c r="X8602" s="1703"/>
    </row>
    <row r="8603" spans="15:24" x14ac:dyDescent="0.55000000000000004">
      <c r="O8603" s="1703"/>
      <c r="V8603" s="1703"/>
      <c r="X8603" s="1703"/>
    </row>
    <row r="8604" spans="15:24" x14ac:dyDescent="0.55000000000000004">
      <c r="O8604" s="1703"/>
      <c r="V8604" s="1703"/>
      <c r="X8604" s="1703"/>
    </row>
    <row r="8605" spans="15:24" x14ac:dyDescent="0.55000000000000004">
      <c r="O8605" s="1703"/>
      <c r="V8605" s="1703"/>
      <c r="X8605" s="1703"/>
    </row>
    <row r="8606" spans="15:24" x14ac:dyDescent="0.55000000000000004">
      <c r="O8606" s="1703"/>
      <c r="V8606" s="1703"/>
      <c r="X8606" s="1703"/>
    </row>
    <row r="8607" spans="15:24" x14ac:dyDescent="0.55000000000000004">
      <c r="O8607" s="1703"/>
      <c r="V8607" s="1703"/>
      <c r="X8607" s="1703"/>
    </row>
    <row r="8608" spans="15:24" x14ac:dyDescent="0.55000000000000004">
      <c r="O8608" s="1703"/>
      <c r="V8608" s="1703"/>
      <c r="X8608" s="1703"/>
    </row>
    <row r="8609" spans="15:24" x14ac:dyDescent="0.55000000000000004">
      <c r="O8609" s="1703"/>
      <c r="V8609" s="1703"/>
      <c r="X8609" s="1703"/>
    </row>
    <row r="8610" spans="15:24" x14ac:dyDescent="0.55000000000000004">
      <c r="O8610" s="1703"/>
      <c r="V8610" s="1703"/>
      <c r="X8610" s="1703"/>
    </row>
    <row r="8611" spans="15:24" x14ac:dyDescent="0.55000000000000004">
      <c r="O8611" s="1703"/>
      <c r="V8611" s="1703"/>
      <c r="X8611" s="1703"/>
    </row>
    <row r="8612" spans="15:24" x14ac:dyDescent="0.55000000000000004">
      <c r="O8612" s="1703"/>
      <c r="V8612" s="1703"/>
      <c r="X8612" s="1703"/>
    </row>
    <row r="8613" spans="15:24" x14ac:dyDescent="0.55000000000000004">
      <c r="O8613" s="1703"/>
      <c r="V8613" s="1703"/>
      <c r="X8613" s="1703"/>
    </row>
    <row r="8614" spans="15:24" x14ac:dyDescent="0.55000000000000004">
      <c r="O8614" s="1703"/>
      <c r="V8614" s="1703"/>
      <c r="X8614" s="1703"/>
    </row>
    <row r="8615" spans="15:24" x14ac:dyDescent="0.55000000000000004">
      <c r="O8615" s="1703"/>
      <c r="V8615" s="1703"/>
      <c r="X8615" s="1703"/>
    </row>
    <row r="8616" spans="15:24" x14ac:dyDescent="0.55000000000000004">
      <c r="O8616" s="1703"/>
      <c r="V8616" s="1703"/>
      <c r="X8616" s="1703"/>
    </row>
    <row r="8617" spans="15:24" x14ac:dyDescent="0.55000000000000004">
      <c r="O8617" s="1703"/>
      <c r="V8617" s="1703"/>
      <c r="X8617" s="1703"/>
    </row>
    <row r="8618" spans="15:24" x14ac:dyDescent="0.55000000000000004">
      <c r="O8618" s="1703"/>
      <c r="V8618" s="1703"/>
      <c r="X8618" s="1703"/>
    </row>
    <row r="8619" spans="15:24" x14ac:dyDescent="0.55000000000000004">
      <c r="O8619" s="1703"/>
      <c r="V8619" s="1703"/>
      <c r="X8619" s="1703"/>
    </row>
    <row r="8620" spans="15:24" x14ac:dyDescent="0.55000000000000004">
      <c r="O8620" s="1703"/>
      <c r="V8620" s="1703"/>
      <c r="X8620" s="1703"/>
    </row>
    <row r="8621" spans="15:24" x14ac:dyDescent="0.55000000000000004">
      <c r="O8621" s="1703"/>
      <c r="V8621" s="1703"/>
      <c r="X8621" s="1703"/>
    </row>
    <row r="8622" spans="15:24" x14ac:dyDescent="0.55000000000000004">
      <c r="O8622" s="1703"/>
      <c r="V8622" s="1703"/>
      <c r="X8622" s="1703"/>
    </row>
    <row r="8623" spans="15:24" x14ac:dyDescent="0.55000000000000004">
      <c r="O8623" s="1703"/>
      <c r="V8623" s="1703"/>
      <c r="X8623" s="1703"/>
    </row>
    <row r="8624" spans="15:24" x14ac:dyDescent="0.55000000000000004">
      <c r="O8624" s="1703"/>
      <c r="V8624" s="1703"/>
      <c r="X8624" s="1703"/>
    </row>
    <row r="8625" spans="15:24" x14ac:dyDescent="0.55000000000000004">
      <c r="O8625" s="1703"/>
      <c r="V8625" s="1703"/>
      <c r="X8625" s="1703"/>
    </row>
    <row r="8626" spans="15:24" x14ac:dyDescent="0.55000000000000004">
      <c r="O8626" s="1703"/>
      <c r="V8626" s="1703"/>
      <c r="X8626" s="1703"/>
    </row>
    <row r="8627" spans="15:24" x14ac:dyDescent="0.55000000000000004">
      <c r="O8627" s="1703"/>
      <c r="V8627" s="1703"/>
      <c r="X8627" s="1703"/>
    </row>
    <row r="8628" spans="15:24" x14ac:dyDescent="0.55000000000000004">
      <c r="O8628" s="1703"/>
      <c r="V8628" s="1703"/>
      <c r="X8628" s="1703"/>
    </row>
    <row r="8629" spans="15:24" x14ac:dyDescent="0.55000000000000004">
      <c r="O8629" s="1703"/>
      <c r="V8629" s="1703"/>
      <c r="X8629" s="1703"/>
    </row>
    <row r="8630" spans="15:24" x14ac:dyDescent="0.55000000000000004">
      <c r="O8630" s="1703"/>
      <c r="V8630" s="1703"/>
      <c r="X8630" s="1703"/>
    </row>
    <row r="8631" spans="15:24" x14ac:dyDescent="0.55000000000000004">
      <c r="O8631" s="1703"/>
      <c r="V8631" s="1703"/>
      <c r="X8631" s="1703"/>
    </row>
    <row r="8632" spans="15:24" x14ac:dyDescent="0.55000000000000004">
      <c r="O8632" s="1703"/>
      <c r="V8632" s="1703"/>
      <c r="X8632" s="1703"/>
    </row>
    <row r="8633" spans="15:24" x14ac:dyDescent="0.55000000000000004">
      <c r="O8633" s="1703"/>
      <c r="V8633" s="1703"/>
      <c r="X8633" s="1703"/>
    </row>
    <row r="8634" spans="15:24" x14ac:dyDescent="0.55000000000000004">
      <c r="O8634" s="1703"/>
      <c r="V8634" s="1703"/>
      <c r="X8634" s="1703"/>
    </row>
    <row r="8635" spans="15:24" x14ac:dyDescent="0.55000000000000004">
      <c r="O8635" s="1703"/>
      <c r="V8635" s="1703"/>
      <c r="X8635" s="1703"/>
    </row>
    <row r="8636" spans="15:24" x14ac:dyDescent="0.55000000000000004">
      <c r="O8636" s="1703"/>
      <c r="V8636" s="1703"/>
      <c r="X8636" s="1703"/>
    </row>
    <row r="8637" spans="15:24" x14ac:dyDescent="0.55000000000000004">
      <c r="O8637" s="1703"/>
      <c r="V8637" s="1703"/>
      <c r="X8637" s="1703"/>
    </row>
    <row r="8638" spans="15:24" x14ac:dyDescent="0.55000000000000004">
      <c r="O8638" s="1703"/>
      <c r="V8638" s="1703"/>
      <c r="X8638" s="1703"/>
    </row>
    <row r="8639" spans="15:24" x14ac:dyDescent="0.55000000000000004">
      <c r="O8639" s="1703"/>
      <c r="V8639" s="1703"/>
      <c r="X8639" s="1703"/>
    </row>
    <row r="8640" spans="15:24" x14ac:dyDescent="0.55000000000000004">
      <c r="O8640" s="1703"/>
      <c r="V8640" s="1703"/>
      <c r="X8640" s="1703"/>
    </row>
    <row r="8641" spans="15:24" x14ac:dyDescent="0.55000000000000004">
      <c r="O8641" s="1703"/>
      <c r="V8641" s="1703"/>
      <c r="X8641" s="1703"/>
    </row>
    <row r="8642" spans="15:24" x14ac:dyDescent="0.55000000000000004">
      <c r="O8642" s="1703"/>
      <c r="V8642" s="1703"/>
      <c r="X8642" s="1703"/>
    </row>
    <row r="8643" spans="15:24" x14ac:dyDescent="0.55000000000000004">
      <c r="O8643" s="1703"/>
      <c r="V8643" s="1703"/>
      <c r="X8643" s="1703"/>
    </row>
    <row r="8644" spans="15:24" x14ac:dyDescent="0.55000000000000004">
      <c r="O8644" s="1703"/>
      <c r="V8644" s="1703"/>
      <c r="X8644" s="1703"/>
    </row>
    <row r="8645" spans="15:24" x14ac:dyDescent="0.55000000000000004">
      <c r="O8645" s="1703"/>
      <c r="V8645" s="1703"/>
      <c r="X8645" s="1703"/>
    </row>
    <row r="8646" spans="15:24" x14ac:dyDescent="0.55000000000000004">
      <c r="O8646" s="1703"/>
      <c r="V8646" s="1703"/>
      <c r="X8646" s="1703"/>
    </row>
    <row r="8647" spans="15:24" x14ac:dyDescent="0.55000000000000004">
      <c r="O8647" s="1703"/>
      <c r="V8647" s="1703"/>
      <c r="X8647" s="1703"/>
    </row>
    <row r="8648" spans="15:24" x14ac:dyDescent="0.55000000000000004">
      <c r="O8648" s="1703"/>
      <c r="V8648" s="1703"/>
      <c r="X8648" s="1703"/>
    </row>
    <row r="8649" spans="15:24" x14ac:dyDescent="0.55000000000000004">
      <c r="O8649" s="1703"/>
      <c r="V8649" s="1703"/>
      <c r="X8649" s="1703"/>
    </row>
    <row r="8650" spans="15:24" x14ac:dyDescent="0.55000000000000004">
      <c r="O8650" s="1703"/>
      <c r="V8650" s="1703"/>
      <c r="X8650" s="1703"/>
    </row>
    <row r="8651" spans="15:24" x14ac:dyDescent="0.55000000000000004">
      <c r="O8651" s="1703"/>
      <c r="V8651" s="1703"/>
      <c r="X8651" s="1703"/>
    </row>
    <row r="8652" spans="15:24" x14ac:dyDescent="0.55000000000000004">
      <c r="O8652" s="1703"/>
      <c r="V8652" s="1703"/>
      <c r="X8652" s="1703"/>
    </row>
    <row r="8653" spans="15:24" x14ac:dyDescent="0.55000000000000004">
      <c r="O8653" s="1703"/>
      <c r="V8653" s="1703"/>
      <c r="X8653" s="1703"/>
    </row>
    <row r="8654" spans="15:24" x14ac:dyDescent="0.55000000000000004">
      <c r="O8654" s="1703"/>
      <c r="V8654" s="1703"/>
      <c r="X8654" s="1703"/>
    </row>
    <row r="8655" spans="15:24" x14ac:dyDescent="0.55000000000000004">
      <c r="O8655" s="1703"/>
      <c r="V8655" s="1703"/>
      <c r="X8655" s="1703"/>
    </row>
    <row r="8656" spans="15:24" x14ac:dyDescent="0.55000000000000004">
      <c r="O8656" s="1703"/>
      <c r="V8656" s="1703"/>
      <c r="X8656" s="1703"/>
    </row>
    <row r="8657" spans="15:24" x14ac:dyDescent="0.55000000000000004">
      <c r="O8657" s="1703"/>
      <c r="V8657" s="1703"/>
      <c r="X8657" s="1703"/>
    </row>
    <row r="8658" spans="15:24" x14ac:dyDescent="0.55000000000000004">
      <c r="O8658" s="1703"/>
      <c r="V8658" s="1703"/>
      <c r="X8658" s="1703"/>
    </row>
    <row r="8659" spans="15:24" x14ac:dyDescent="0.55000000000000004">
      <c r="O8659" s="1703"/>
      <c r="V8659" s="1703"/>
      <c r="X8659" s="1703"/>
    </row>
    <row r="8660" spans="15:24" x14ac:dyDescent="0.55000000000000004">
      <c r="O8660" s="1703"/>
      <c r="V8660" s="1703"/>
      <c r="X8660" s="1703"/>
    </row>
    <row r="8661" spans="15:24" x14ac:dyDescent="0.55000000000000004">
      <c r="O8661" s="1703"/>
      <c r="V8661" s="1703"/>
      <c r="X8661" s="1703"/>
    </row>
    <row r="8662" spans="15:24" x14ac:dyDescent="0.55000000000000004">
      <c r="O8662" s="1703"/>
      <c r="V8662" s="1703"/>
      <c r="X8662" s="1703"/>
    </row>
    <row r="8663" spans="15:24" x14ac:dyDescent="0.55000000000000004">
      <c r="O8663" s="1703"/>
      <c r="V8663" s="1703"/>
      <c r="X8663" s="1703"/>
    </row>
    <row r="8664" spans="15:24" x14ac:dyDescent="0.55000000000000004">
      <c r="O8664" s="1703"/>
      <c r="V8664" s="1703"/>
      <c r="X8664" s="1703"/>
    </row>
    <row r="8665" spans="15:24" x14ac:dyDescent="0.55000000000000004">
      <c r="O8665" s="1703"/>
      <c r="V8665" s="1703"/>
      <c r="X8665" s="1703"/>
    </row>
    <row r="8666" spans="15:24" x14ac:dyDescent="0.55000000000000004">
      <c r="O8666" s="1703"/>
      <c r="V8666" s="1703"/>
      <c r="X8666" s="1703"/>
    </row>
    <row r="8667" spans="15:24" x14ac:dyDescent="0.55000000000000004">
      <c r="O8667" s="1703"/>
      <c r="V8667" s="1703"/>
      <c r="X8667" s="1703"/>
    </row>
    <row r="8668" spans="15:24" x14ac:dyDescent="0.55000000000000004">
      <c r="O8668" s="1703"/>
      <c r="V8668" s="1703"/>
      <c r="X8668" s="1703"/>
    </row>
    <row r="8669" spans="15:24" x14ac:dyDescent="0.55000000000000004">
      <c r="O8669" s="1703"/>
      <c r="V8669" s="1703"/>
      <c r="X8669" s="1703"/>
    </row>
    <row r="8670" spans="15:24" x14ac:dyDescent="0.55000000000000004">
      <c r="O8670" s="1703"/>
      <c r="V8670" s="1703"/>
      <c r="X8670" s="1703"/>
    </row>
    <row r="8671" spans="15:24" x14ac:dyDescent="0.55000000000000004">
      <c r="O8671" s="1703"/>
      <c r="V8671" s="1703"/>
      <c r="X8671" s="1703"/>
    </row>
    <row r="8672" spans="15:24" x14ac:dyDescent="0.55000000000000004">
      <c r="O8672" s="1703"/>
      <c r="V8672" s="1703"/>
      <c r="X8672" s="1703"/>
    </row>
    <row r="8673" spans="15:24" x14ac:dyDescent="0.55000000000000004">
      <c r="O8673" s="1703"/>
      <c r="V8673" s="1703"/>
      <c r="X8673" s="1703"/>
    </row>
    <row r="8674" spans="15:24" x14ac:dyDescent="0.55000000000000004">
      <c r="O8674" s="1703"/>
      <c r="V8674" s="1703"/>
      <c r="X8674" s="1703"/>
    </row>
    <row r="8675" spans="15:24" x14ac:dyDescent="0.55000000000000004">
      <c r="O8675" s="1703"/>
      <c r="V8675" s="1703"/>
      <c r="X8675" s="1703"/>
    </row>
    <row r="8676" spans="15:24" x14ac:dyDescent="0.55000000000000004">
      <c r="O8676" s="1703"/>
      <c r="V8676" s="1703"/>
      <c r="X8676" s="1703"/>
    </row>
    <row r="8677" spans="15:24" x14ac:dyDescent="0.55000000000000004">
      <c r="O8677" s="1703"/>
      <c r="V8677" s="1703"/>
      <c r="X8677" s="1703"/>
    </row>
    <row r="8678" spans="15:24" x14ac:dyDescent="0.55000000000000004">
      <c r="O8678" s="1703"/>
      <c r="V8678" s="1703"/>
      <c r="X8678" s="1703"/>
    </row>
    <row r="8679" spans="15:24" x14ac:dyDescent="0.55000000000000004">
      <c r="O8679" s="1703"/>
      <c r="V8679" s="1703"/>
      <c r="X8679" s="1703"/>
    </row>
    <row r="8680" spans="15:24" x14ac:dyDescent="0.55000000000000004">
      <c r="O8680" s="1703"/>
      <c r="V8680" s="1703"/>
      <c r="X8680" s="1703"/>
    </row>
    <row r="8681" spans="15:24" x14ac:dyDescent="0.55000000000000004">
      <c r="O8681" s="1703"/>
      <c r="V8681" s="1703"/>
      <c r="X8681" s="1703"/>
    </row>
    <row r="8682" spans="15:24" x14ac:dyDescent="0.55000000000000004">
      <c r="O8682" s="1703"/>
      <c r="V8682" s="1703"/>
      <c r="X8682" s="1703"/>
    </row>
    <row r="8683" spans="15:24" x14ac:dyDescent="0.55000000000000004">
      <c r="O8683" s="1703"/>
      <c r="V8683" s="1703"/>
      <c r="X8683" s="1703"/>
    </row>
    <row r="8684" spans="15:24" x14ac:dyDescent="0.55000000000000004">
      <c r="O8684" s="1703"/>
      <c r="V8684" s="1703"/>
      <c r="X8684" s="1703"/>
    </row>
    <row r="8685" spans="15:24" x14ac:dyDescent="0.55000000000000004">
      <c r="O8685" s="1703"/>
      <c r="V8685" s="1703"/>
      <c r="X8685" s="1703"/>
    </row>
    <row r="8686" spans="15:24" x14ac:dyDescent="0.55000000000000004">
      <c r="O8686" s="1703"/>
      <c r="V8686" s="1703"/>
      <c r="X8686" s="1703"/>
    </row>
    <row r="8687" spans="15:24" x14ac:dyDescent="0.55000000000000004">
      <c r="O8687" s="1703"/>
      <c r="V8687" s="1703"/>
      <c r="X8687" s="1703"/>
    </row>
    <row r="8688" spans="15:24" x14ac:dyDescent="0.55000000000000004">
      <c r="O8688" s="1703"/>
      <c r="V8688" s="1703"/>
      <c r="X8688" s="1703"/>
    </row>
    <row r="8689" spans="15:24" x14ac:dyDescent="0.55000000000000004">
      <c r="O8689" s="1703"/>
      <c r="V8689" s="1703"/>
      <c r="X8689" s="1703"/>
    </row>
    <row r="8690" spans="15:24" x14ac:dyDescent="0.55000000000000004">
      <c r="O8690" s="1703"/>
      <c r="V8690" s="1703"/>
      <c r="X8690" s="1703"/>
    </row>
    <row r="8691" spans="15:24" x14ac:dyDescent="0.55000000000000004">
      <c r="O8691" s="1703"/>
      <c r="V8691" s="1703"/>
      <c r="X8691" s="1703"/>
    </row>
    <row r="8692" spans="15:24" x14ac:dyDescent="0.55000000000000004">
      <c r="O8692" s="1703"/>
      <c r="V8692" s="1703"/>
      <c r="X8692" s="1703"/>
    </row>
    <row r="8693" spans="15:24" x14ac:dyDescent="0.55000000000000004">
      <c r="O8693" s="1703"/>
      <c r="V8693" s="1703"/>
      <c r="X8693" s="1703"/>
    </row>
    <row r="8694" spans="15:24" x14ac:dyDescent="0.55000000000000004">
      <c r="O8694" s="1703"/>
      <c r="V8694" s="1703"/>
      <c r="X8694" s="1703"/>
    </row>
    <row r="8695" spans="15:24" x14ac:dyDescent="0.55000000000000004">
      <c r="O8695" s="1703"/>
      <c r="V8695" s="1703"/>
      <c r="X8695" s="1703"/>
    </row>
    <row r="8696" spans="15:24" x14ac:dyDescent="0.55000000000000004">
      <c r="O8696" s="1703"/>
      <c r="V8696" s="1703"/>
      <c r="X8696" s="1703"/>
    </row>
    <row r="8697" spans="15:24" x14ac:dyDescent="0.55000000000000004">
      <c r="O8697" s="1703"/>
      <c r="V8697" s="1703"/>
      <c r="X8697" s="1703"/>
    </row>
    <row r="8698" spans="15:24" x14ac:dyDescent="0.55000000000000004">
      <c r="O8698" s="1703"/>
      <c r="V8698" s="1703"/>
      <c r="X8698" s="1703"/>
    </row>
    <row r="8699" spans="15:24" x14ac:dyDescent="0.55000000000000004">
      <c r="O8699" s="1703"/>
      <c r="V8699" s="1703"/>
      <c r="X8699" s="1703"/>
    </row>
    <row r="8700" spans="15:24" x14ac:dyDescent="0.55000000000000004">
      <c r="O8700" s="1703"/>
      <c r="V8700" s="1703"/>
      <c r="X8700" s="1703"/>
    </row>
    <row r="8701" spans="15:24" x14ac:dyDescent="0.55000000000000004">
      <c r="O8701" s="1703"/>
      <c r="V8701" s="1703"/>
      <c r="X8701" s="1703"/>
    </row>
    <row r="8702" spans="15:24" x14ac:dyDescent="0.55000000000000004">
      <c r="O8702" s="1703"/>
      <c r="V8702" s="1703"/>
      <c r="X8702" s="1703"/>
    </row>
    <row r="8703" spans="15:24" x14ac:dyDescent="0.55000000000000004">
      <c r="O8703" s="1703"/>
      <c r="V8703" s="1703"/>
      <c r="X8703" s="1703"/>
    </row>
    <row r="8704" spans="15:24" x14ac:dyDescent="0.55000000000000004">
      <c r="O8704" s="1703"/>
      <c r="V8704" s="1703"/>
      <c r="X8704" s="1703"/>
    </row>
    <row r="8705" spans="15:24" x14ac:dyDescent="0.55000000000000004">
      <c r="O8705" s="1703"/>
      <c r="V8705" s="1703"/>
      <c r="X8705" s="1703"/>
    </row>
    <row r="8706" spans="15:24" x14ac:dyDescent="0.55000000000000004">
      <c r="O8706" s="1703"/>
      <c r="V8706" s="1703"/>
      <c r="X8706" s="1703"/>
    </row>
    <row r="8707" spans="15:24" x14ac:dyDescent="0.55000000000000004">
      <c r="O8707" s="1703"/>
      <c r="V8707" s="1703"/>
      <c r="X8707" s="1703"/>
    </row>
    <row r="8708" spans="15:24" x14ac:dyDescent="0.55000000000000004">
      <c r="O8708" s="1703"/>
      <c r="V8708" s="1703"/>
      <c r="X8708" s="1703"/>
    </row>
    <row r="8709" spans="15:24" x14ac:dyDescent="0.55000000000000004">
      <c r="O8709" s="1703"/>
      <c r="V8709" s="1703"/>
      <c r="X8709" s="1703"/>
    </row>
    <row r="8710" spans="15:24" x14ac:dyDescent="0.55000000000000004">
      <c r="O8710" s="1703"/>
      <c r="V8710" s="1703"/>
      <c r="X8710" s="1703"/>
    </row>
    <row r="8711" spans="15:24" x14ac:dyDescent="0.55000000000000004">
      <c r="O8711" s="1703"/>
      <c r="V8711" s="1703"/>
      <c r="X8711" s="1703"/>
    </row>
    <row r="8712" spans="15:24" x14ac:dyDescent="0.55000000000000004">
      <c r="O8712" s="1703"/>
      <c r="V8712" s="1703"/>
      <c r="X8712" s="1703"/>
    </row>
    <row r="8713" spans="15:24" x14ac:dyDescent="0.55000000000000004">
      <c r="O8713" s="1703"/>
      <c r="V8713" s="1703"/>
      <c r="X8713" s="1703"/>
    </row>
    <row r="8714" spans="15:24" x14ac:dyDescent="0.55000000000000004">
      <c r="O8714" s="1703"/>
      <c r="V8714" s="1703"/>
      <c r="X8714" s="1703"/>
    </row>
    <row r="8715" spans="15:24" x14ac:dyDescent="0.55000000000000004">
      <c r="O8715" s="1703"/>
      <c r="V8715" s="1703"/>
      <c r="X8715" s="1703"/>
    </row>
    <row r="8716" spans="15:24" x14ac:dyDescent="0.55000000000000004">
      <c r="O8716" s="1703"/>
      <c r="V8716" s="1703"/>
      <c r="X8716" s="1703"/>
    </row>
    <row r="8717" spans="15:24" x14ac:dyDescent="0.55000000000000004">
      <c r="O8717" s="1703"/>
      <c r="V8717" s="1703"/>
      <c r="X8717" s="1703"/>
    </row>
    <row r="8718" spans="15:24" x14ac:dyDescent="0.55000000000000004">
      <c r="O8718" s="1703"/>
      <c r="V8718" s="1703"/>
      <c r="X8718" s="1703"/>
    </row>
    <row r="8719" spans="15:24" x14ac:dyDescent="0.55000000000000004">
      <c r="O8719" s="1703"/>
      <c r="V8719" s="1703"/>
      <c r="X8719" s="1703"/>
    </row>
    <row r="8720" spans="15:24" x14ac:dyDescent="0.55000000000000004">
      <c r="O8720" s="1703"/>
      <c r="V8720" s="1703"/>
      <c r="X8720" s="1703"/>
    </row>
    <row r="8721" spans="15:24" x14ac:dyDescent="0.55000000000000004">
      <c r="O8721" s="1703"/>
      <c r="V8721" s="1703"/>
      <c r="X8721" s="1703"/>
    </row>
    <row r="8722" spans="15:24" x14ac:dyDescent="0.55000000000000004">
      <c r="O8722" s="1703"/>
      <c r="V8722" s="1703"/>
      <c r="X8722" s="1703"/>
    </row>
    <row r="8723" spans="15:24" x14ac:dyDescent="0.55000000000000004">
      <c r="O8723" s="1703"/>
      <c r="V8723" s="1703"/>
      <c r="X8723" s="1703"/>
    </row>
    <row r="8724" spans="15:24" x14ac:dyDescent="0.55000000000000004">
      <c r="O8724" s="1703"/>
      <c r="V8724" s="1703"/>
      <c r="X8724" s="1703"/>
    </row>
    <row r="8725" spans="15:24" x14ac:dyDescent="0.55000000000000004">
      <c r="O8725" s="1703"/>
      <c r="V8725" s="1703"/>
      <c r="X8725" s="1703"/>
    </row>
    <row r="8726" spans="15:24" x14ac:dyDescent="0.55000000000000004">
      <c r="O8726" s="1703"/>
      <c r="V8726" s="1703"/>
      <c r="X8726" s="1703"/>
    </row>
    <row r="8727" spans="15:24" x14ac:dyDescent="0.55000000000000004">
      <c r="O8727" s="1703"/>
      <c r="V8727" s="1703"/>
      <c r="X8727" s="1703"/>
    </row>
    <row r="8728" spans="15:24" x14ac:dyDescent="0.55000000000000004">
      <c r="O8728" s="1703"/>
      <c r="V8728" s="1703"/>
      <c r="X8728" s="1703"/>
    </row>
    <row r="8729" spans="15:24" x14ac:dyDescent="0.55000000000000004">
      <c r="O8729" s="1703"/>
      <c r="V8729" s="1703"/>
      <c r="X8729" s="1703"/>
    </row>
    <row r="8730" spans="15:24" x14ac:dyDescent="0.55000000000000004">
      <c r="O8730" s="1703"/>
      <c r="V8730" s="1703"/>
      <c r="X8730" s="1703"/>
    </row>
    <row r="8731" spans="15:24" x14ac:dyDescent="0.55000000000000004">
      <c r="O8731" s="1703"/>
      <c r="V8731" s="1703"/>
      <c r="X8731" s="1703"/>
    </row>
    <row r="8732" spans="15:24" x14ac:dyDescent="0.55000000000000004">
      <c r="O8732" s="1703"/>
      <c r="V8732" s="1703"/>
      <c r="X8732" s="1703"/>
    </row>
    <row r="8733" spans="15:24" x14ac:dyDescent="0.55000000000000004">
      <c r="O8733" s="1703"/>
      <c r="V8733" s="1703"/>
      <c r="X8733" s="1703"/>
    </row>
    <row r="8734" spans="15:24" x14ac:dyDescent="0.55000000000000004">
      <c r="O8734" s="1703"/>
      <c r="V8734" s="1703"/>
      <c r="X8734" s="1703"/>
    </row>
    <row r="8735" spans="15:24" x14ac:dyDescent="0.55000000000000004">
      <c r="O8735" s="1703"/>
      <c r="V8735" s="1703"/>
      <c r="X8735" s="1703"/>
    </row>
    <row r="8736" spans="15:24" x14ac:dyDescent="0.55000000000000004">
      <c r="O8736" s="1703"/>
      <c r="V8736" s="1703"/>
      <c r="X8736" s="1703"/>
    </row>
    <row r="8737" spans="15:24" x14ac:dyDescent="0.55000000000000004">
      <c r="O8737" s="1703"/>
      <c r="V8737" s="1703"/>
      <c r="X8737" s="1703"/>
    </row>
    <row r="8738" spans="15:24" x14ac:dyDescent="0.55000000000000004">
      <c r="O8738" s="1703"/>
      <c r="V8738" s="1703"/>
      <c r="X8738" s="1703"/>
    </row>
    <row r="8739" spans="15:24" x14ac:dyDescent="0.55000000000000004">
      <c r="O8739" s="1703"/>
      <c r="V8739" s="1703"/>
      <c r="X8739" s="1703"/>
    </row>
    <row r="8740" spans="15:24" x14ac:dyDescent="0.55000000000000004">
      <c r="O8740" s="1703"/>
      <c r="V8740" s="1703"/>
      <c r="X8740" s="1703"/>
    </row>
    <row r="8741" spans="15:24" x14ac:dyDescent="0.55000000000000004">
      <c r="O8741" s="1703"/>
      <c r="V8741" s="1703"/>
      <c r="X8741" s="1703"/>
    </row>
    <row r="8742" spans="15:24" x14ac:dyDescent="0.55000000000000004">
      <c r="O8742" s="1703"/>
      <c r="V8742" s="1703"/>
      <c r="X8742" s="1703"/>
    </row>
    <row r="8743" spans="15:24" x14ac:dyDescent="0.55000000000000004">
      <c r="O8743" s="1703"/>
      <c r="V8743" s="1703"/>
      <c r="X8743" s="1703"/>
    </row>
    <row r="8744" spans="15:24" x14ac:dyDescent="0.55000000000000004">
      <c r="O8744" s="1703"/>
      <c r="V8744" s="1703"/>
      <c r="X8744" s="1703"/>
    </row>
    <row r="8745" spans="15:24" x14ac:dyDescent="0.55000000000000004">
      <c r="O8745" s="1703"/>
      <c r="V8745" s="1703"/>
      <c r="X8745" s="1703"/>
    </row>
    <row r="8746" spans="15:24" x14ac:dyDescent="0.55000000000000004">
      <c r="O8746" s="1703"/>
      <c r="V8746" s="1703"/>
      <c r="X8746" s="1703"/>
    </row>
    <row r="8747" spans="15:24" x14ac:dyDescent="0.55000000000000004">
      <c r="O8747" s="1703"/>
      <c r="V8747" s="1703"/>
      <c r="X8747" s="1703"/>
    </row>
    <row r="8748" spans="15:24" x14ac:dyDescent="0.55000000000000004">
      <c r="O8748" s="1703"/>
      <c r="V8748" s="1703"/>
      <c r="X8748" s="1703"/>
    </row>
    <row r="8749" spans="15:24" x14ac:dyDescent="0.55000000000000004">
      <c r="O8749" s="1703"/>
      <c r="V8749" s="1703"/>
      <c r="X8749" s="1703"/>
    </row>
    <row r="8750" spans="15:24" x14ac:dyDescent="0.55000000000000004">
      <c r="O8750" s="1703"/>
      <c r="V8750" s="1703"/>
      <c r="X8750" s="1703"/>
    </row>
    <row r="8751" spans="15:24" x14ac:dyDescent="0.55000000000000004">
      <c r="O8751" s="1703"/>
      <c r="V8751" s="1703"/>
      <c r="X8751" s="1703"/>
    </row>
    <row r="8752" spans="15:24" x14ac:dyDescent="0.55000000000000004">
      <c r="O8752" s="1703"/>
      <c r="V8752" s="1703"/>
      <c r="X8752" s="1703"/>
    </row>
    <row r="8753" spans="15:24" x14ac:dyDescent="0.55000000000000004">
      <c r="O8753" s="1703"/>
      <c r="V8753" s="1703"/>
      <c r="X8753" s="1703"/>
    </row>
    <row r="8754" spans="15:24" x14ac:dyDescent="0.55000000000000004">
      <c r="O8754" s="1703"/>
      <c r="V8754" s="1703"/>
      <c r="X8754" s="1703"/>
    </row>
    <row r="8755" spans="15:24" x14ac:dyDescent="0.55000000000000004">
      <c r="O8755" s="1703"/>
      <c r="V8755" s="1703"/>
      <c r="X8755" s="1703"/>
    </row>
    <row r="8756" spans="15:24" x14ac:dyDescent="0.55000000000000004">
      <c r="O8756" s="1703"/>
      <c r="V8756" s="1703"/>
      <c r="X8756" s="1703"/>
    </row>
    <row r="8757" spans="15:24" x14ac:dyDescent="0.55000000000000004">
      <c r="O8757" s="1703"/>
      <c r="V8757" s="1703"/>
      <c r="X8757" s="1703"/>
    </row>
    <row r="8758" spans="15:24" x14ac:dyDescent="0.55000000000000004">
      <c r="O8758" s="1703"/>
      <c r="V8758" s="1703"/>
      <c r="X8758" s="1703"/>
    </row>
    <row r="8759" spans="15:24" x14ac:dyDescent="0.55000000000000004">
      <c r="O8759" s="1703"/>
      <c r="V8759" s="1703"/>
      <c r="X8759" s="1703"/>
    </row>
    <row r="8760" spans="15:24" x14ac:dyDescent="0.55000000000000004">
      <c r="O8760" s="1703"/>
      <c r="V8760" s="1703"/>
      <c r="X8760" s="1703"/>
    </row>
    <row r="8761" spans="15:24" x14ac:dyDescent="0.55000000000000004">
      <c r="O8761" s="1703"/>
      <c r="V8761" s="1703"/>
      <c r="X8761" s="1703"/>
    </row>
    <row r="8762" spans="15:24" x14ac:dyDescent="0.55000000000000004">
      <c r="O8762" s="1703"/>
      <c r="V8762" s="1703"/>
      <c r="X8762" s="1703"/>
    </row>
    <row r="8763" spans="15:24" x14ac:dyDescent="0.55000000000000004">
      <c r="O8763" s="1703"/>
      <c r="V8763" s="1703"/>
      <c r="X8763" s="1703"/>
    </row>
    <row r="8764" spans="15:24" x14ac:dyDescent="0.55000000000000004">
      <c r="O8764" s="1703"/>
      <c r="V8764" s="1703"/>
      <c r="X8764" s="1703"/>
    </row>
    <row r="8765" spans="15:24" x14ac:dyDescent="0.55000000000000004">
      <c r="O8765" s="1703"/>
      <c r="V8765" s="1703"/>
      <c r="X8765" s="1703"/>
    </row>
    <row r="8766" spans="15:24" x14ac:dyDescent="0.55000000000000004">
      <c r="O8766" s="1703"/>
      <c r="V8766" s="1703"/>
      <c r="X8766" s="1703"/>
    </row>
    <row r="8767" spans="15:24" x14ac:dyDescent="0.55000000000000004">
      <c r="O8767" s="1703"/>
      <c r="V8767" s="1703"/>
      <c r="X8767" s="1703"/>
    </row>
    <row r="8768" spans="15:24" x14ac:dyDescent="0.55000000000000004">
      <c r="O8768" s="1703"/>
      <c r="V8768" s="1703"/>
      <c r="X8768" s="1703"/>
    </row>
    <row r="8769" spans="15:24" x14ac:dyDescent="0.55000000000000004">
      <c r="O8769" s="1703"/>
      <c r="V8769" s="1703"/>
      <c r="X8769" s="1703"/>
    </row>
    <row r="8770" spans="15:24" x14ac:dyDescent="0.55000000000000004">
      <c r="O8770" s="1703"/>
      <c r="V8770" s="1703"/>
      <c r="X8770" s="1703"/>
    </row>
    <row r="8771" spans="15:24" x14ac:dyDescent="0.55000000000000004">
      <c r="O8771" s="1703"/>
      <c r="V8771" s="1703"/>
      <c r="X8771" s="1703"/>
    </row>
    <row r="8772" spans="15:24" x14ac:dyDescent="0.55000000000000004">
      <c r="O8772" s="1703"/>
      <c r="V8772" s="1703"/>
      <c r="X8772" s="1703"/>
    </row>
    <row r="8773" spans="15:24" x14ac:dyDescent="0.55000000000000004">
      <c r="O8773" s="1703"/>
      <c r="V8773" s="1703"/>
      <c r="X8773" s="1703"/>
    </row>
    <row r="8774" spans="15:24" x14ac:dyDescent="0.55000000000000004">
      <c r="O8774" s="1703"/>
      <c r="V8774" s="1703"/>
      <c r="X8774" s="1703"/>
    </row>
    <row r="8775" spans="15:24" x14ac:dyDescent="0.55000000000000004">
      <c r="O8775" s="1703"/>
      <c r="V8775" s="1703"/>
      <c r="X8775" s="1703"/>
    </row>
    <row r="8776" spans="15:24" x14ac:dyDescent="0.55000000000000004">
      <c r="O8776" s="1703"/>
      <c r="V8776" s="1703"/>
      <c r="X8776" s="1703"/>
    </row>
    <row r="8777" spans="15:24" x14ac:dyDescent="0.55000000000000004">
      <c r="O8777" s="1703"/>
      <c r="V8777" s="1703"/>
      <c r="X8777" s="1703"/>
    </row>
    <row r="8778" spans="15:24" x14ac:dyDescent="0.55000000000000004">
      <c r="O8778" s="1703"/>
      <c r="V8778" s="1703"/>
      <c r="X8778" s="1703"/>
    </row>
    <row r="8779" spans="15:24" x14ac:dyDescent="0.55000000000000004">
      <c r="O8779" s="1703"/>
      <c r="V8779" s="1703"/>
      <c r="X8779" s="1703"/>
    </row>
    <row r="8780" spans="15:24" x14ac:dyDescent="0.55000000000000004">
      <c r="O8780" s="1703"/>
      <c r="V8780" s="1703"/>
      <c r="X8780" s="1703"/>
    </row>
    <row r="8781" spans="15:24" x14ac:dyDescent="0.55000000000000004">
      <c r="O8781" s="1703"/>
      <c r="V8781" s="1703"/>
      <c r="X8781" s="1703"/>
    </row>
    <row r="8782" spans="15:24" x14ac:dyDescent="0.55000000000000004">
      <c r="O8782" s="1703"/>
      <c r="V8782" s="1703"/>
      <c r="X8782" s="1703"/>
    </row>
    <row r="8783" spans="15:24" x14ac:dyDescent="0.55000000000000004">
      <c r="O8783" s="1703"/>
      <c r="V8783" s="1703"/>
      <c r="X8783" s="1703"/>
    </row>
    <row r="8784" spans="15:24" x14ac:dyDescent="0.55000000000000004">
      <c r="O8784" s="1703"/>
      <c r="V8784" s="1703"/>
      <c r="X8784" s="1703"/>
    </row>
    <row r="8785" spans="15:24" x14ac:dyDescent="0.55000000000000004">
      <c r="O8785" s="1703"/>
      <c r="V8785" s="1703"/>
      <c r="X8785" s="1703"/>
    </row>
    <row r="8786" spans="15:24" x14ac:dyDescent="0.55000000000000004">
      <c r="O8786" s="1703"/>
      <c r="V8786" s="1703"/>
      <c r="X8786" s="1703"/>
    </row>
    <row r="8787" spans="15:24" x14ac:dyDescent="0.55000000000000004">
      <c r="O8787" s="1703"/>
      <c r="V8787" s="1703"/>
      <c r="X8787" s="1703"/>
    </row>
    <row r="8788" spans="15:24" x14ac:dyDescent="0.55000000000000004">
      <c r="O8788" s="1703"/>
      <c r="V8788" s="1703"/>
      <c r="X8788" s="1703"/>
    </row>
    <row r="8789" spans="15:24" x14ac:dyDescent="0.55000000000000004">
      <c r="O8789" s="1703"/>
      <c r="V8789" s="1703"/>
      <c r="X8789" s="1703"/>
    </row>
    <row r="8790" spans="15:24" x14ac:dyDescent="0.55000000000000004">
      <c r="O8790" s="1703"/>
      <c r="V8790" s="1703"/>
      <c r="X8790" s="1703"/>
    </row>
    <row r="8791" spans="15:24" x14ac:dyDescent="0.55000000000000004">
      <c r="O8791" s="1703"/>
      <c r="V8791" s="1703"/>
      <c r="X8791" s="1703"/>
    </row>
    <row r="8792" spans="15:24" x14ac:dyDescent="0.55000000000000004">
      <c r="O8792" s="1703"/>
      <c r="V8792" s="1703"/>
      <c r="X8792" s="1703"/>
    </row>
    <row r="8793" spans="15:24" x14ac:dyDescent="0.55000000000000004">
      <c r="O8793" s="1703"/>
      <c r="V8793" s="1703"/>
      <c r="X8793" s="1703"/>
    </row>
    <row r="8794" spans="15:24" x14ac:dyDescent="0.55000000000000004">
      <c r="O8794" s="1703"/>
      <c r="V8794" s="1703"/>
      <c r="X8794" s="1703"/>
    </row>
    <row r="8795" spans="15:24" x14ac:dyDescent="0.55000000000000004">
      <c r="O8795" s="1703"/>
      <c r="V8795" s="1703"/>
      <c r="X8795" s="1703"/>
    </row>
    <row r="8796" spans="15:24" x14ac:dyDescent="0.55000000000000004">
      <c r="O8796" s="1703"/>
      <c r="V8796" s="1703"/>
      <c r="X8796" s="1703"/>
    </row>
    <row r="8797" spans="15:24" x14ac:dyDescent="0.55000000000000004">
      <c r="O8797" s="1703"/>
      <c r="V8797" s="1703"/>
      <c r="X8797" s="1703"/>
    </row>
    <row r="8798" spans="15:24" x14ac:dyDescent="0.55000000000000004">
      <c r="O8798" s="1703"/>
      <c r="V8798" s="1703"/>
      <c r="X8798" s="1703"/>
    </row>
    <row r="8799" spans="15:24" x14ac:dyDescent="0.55000000000000004">
      <c r="O8799" s="1703"/>
      <c r="V8799" s="1703"/>
      <c r="X8799" s="1703"/>
    </row>
    <row r="8800" spans="15:24" x14ac:dyDescent="0.55000000000000004">
      <c r="O8800" s="1703"/>
      <c r="V8800" s="1703"/>
      <c r="X8800" s="1703"/>
    </row>
    <row r="8801" spans="15:24" x14ac:dyDescent="0.55000000000000004">
      <c r="O8801" s="1703"/>
      <c r="V8801" s="1703"/>
      <c r="X8801" s="1703"/>
    </row>
    <row r="8802" spans="15:24" x14ac:dyDescent="0.55000000000000004">
      <c r="O8802" s="1703"/>
      <c r="V8802" s="1703"/>
      <c r="X8802" s="1703"/>
    </row>
    <row r="8803" spans="15:24" x14ac:dyDescent="0.55000000000000004">
      <c r="O8803" s="1703"/>
      <c r="V8803" s="1703"/>
      <c r="X8803" s="1703"/>
    </row>
    <row r="8804" spans="15:24" x14ac:dyDescent="0.55000000000000004">
      <c r="O8804" s="1703"/>
      <c r="V8804" s="1703"/>
      <c r="X8804" s="1703"/>
    </row>
    <row r="8805" spans="15:24" x14ac:dyDescent="0.55000000000000004">
      <c r="O8805" s="1703"/>
      <c r="V8805" s="1703"/>
      <c r="X8805" s="1703"/>
    </row>
    <row r="8806" spans="15:24" x14ac:dyDescent="0.55000000000000004">
      <c r="O8806" s="1703"/>
      <c r="V8806" s="1703"/>
      <c r="X8806" s="1703"/>
    </row>
    <row r="8807" spans="15:24" x14ac:dyDescent="0.55000000000000004">
      <c r="O8807" s="1703"/>
      <c r="V8807" s="1703"/>
      <c r="X8807" s="1703"/>
    </row>
    <row r="8808" spans="15:24" x14ac:dyDescent="0.55000000000000004">
      <c r="O8808" s="1703"/>
      <c r="V8808" s="1703"/>
      <c r="X8808" s="1703"/>
    </row>
    <row r="8809" spans="15:24" x14ac:dyDescent="0.55000000000000004">
      <c r="O8809" s="1703"/>
      <c r="V8809" s="1703"/>
      <c r="X8809" s="1703"/>
    </row>
    <row r="8810" spans="15:24" x14ac:dyDescent="0.55000000000000004">
      <c r="O8810" s="1703"/>
      <c r="V8810" s="1703"/>
      <c r="X8810" s="1703"/>
    </row>
    <row r="8811" spans="15:24" x14ac:dyDescent="0.55000000000000004">
      <c r="O8811" s="1703"/>
      <c r="V8811" s="1703"/>
      <c r="X8811" s="1703"/>
    </row>
    <row r="8812" spans="15:24" x14ac:dyDescent="0.55000000000000004">
      <c r="O8812" s="1703"/>
      <c r="V8812" s="1703"/>
      <c r="X8812" s="1703"/>
    </row>
    <row r="8813" spans="15:24" x14ac:dyDescent="0.55000000000000004">
      <c r="O8813" s="1703"/>
      <c r="V8813" s="1703"/>
      <c r="X8813" s="1703"/>
    </row>
    <row r="8814" spans="15:24" x14ac:dyDescent="0.55000000000000004">
      <c r="O8814" s="1703"/>
      <c r="V8814" s="1703"/>
      <c r="X8814" s="1703"/>
    </row>
    <row r="8815" spans="15:24" x14ac:dyDescent="0.55000000000000004">
      <c r="O8815" s="1703"/>
      <c r="V8815" s="1703"/>
      <c r="X8815" s="1703"/>
    </row>
    <row r="8816" spans="15:24" x14ac:dyDescent="0.55000000000000004">
      <c r="O8816" s="1703"/>
      <c r="V8816" s="1703"/>
      <c r="X8816" s="1703"/>
    </row>
    <row r="8817" spans="15:24" x14ac:dyDescent="0.55000000000000004">
      <c r="O8817" s="1703"/>
      <c r="V8817" s="1703"/>
      <c r="X8817" s="1703"/>
    </row>
    <row r="8818" spans="15:24" x14ac:dyDescent="0.55000000000000004">
      <c r="O8818" s="1703"/>
      <c r="V8818" s="1703"/>
      <c r="X8818" s="1703"/>
    </row>
    <row r="8819" spans="15:24" x14ac:dyDescent="0.55000000000000004">
      <c r="O8819" s="1703"/>
      <c r="V8819" s="1703"/>
      <c r="X8819" s="1703"/>
    </row>
    <row r="8820" spans="15:24" x14ac:dyDescent="0.55000000000000004">
      <c r="O8820" s="1703"/>
      <c r="V8820" s="1703"/>
      <c r="X8820" s="1703"/>
    </row>
    <row r="8821" spans="15:24" x14ac:dyDescent="0.55000000000000004">
      <c r="O8821" s="1703"/>
      <c r="V8821" s="1703"/>
      <c r="X8821" s="1703"/>
    </row>
    <row r="8822" spans="15:24" x14ac:dyDescent="0.55000000000000004">
      <c r="O8822" s="1703"/>
      <c r="V8822" s="1703"/>
      <c r="X8822" s="1703"/>
    </row>
    <row r="8823" spans="15:24" x14ac:dyDescent="0.55000000000000004">
      <c r="O8823" s="1703"/>
      <c r="V8823" s="1703"/>
      <c r="X8823" s="1703"/>
    </row>
    <row r="8824" spans="15:24" x14ac:dyDescent="0.55000000000000004">
      <c r="O8824" s="1703"/>
      <c r="V8824" s="1703"/>
      <c r="X8824" s="1703"/>
    </row>
    <row r="8825" spans="15:24" x14ac:dyDescent="0.55000000000000004">
      <c r="O8825" s="1703"/>
      <c r="V8825" s="1703"/>
      <c r="X8825" s="1703"/>
    </row>
    <row r="8826" spans="15:24" x14ac:dyDescent="0.55000000000000004">
      <c r="O8826" s="1703"/>
      <c r="V8826" s="1703"/>
      <c r="X8826" s="1703"/>
    </row>
    <row r="8827" spans="15:24" x14ac:dyDescent="0.55000000000000004">
      <c r="O8827" s="1703"/>
      <c r="V8827" s="1703"/>
      <c r="X8827" s="1703"/>
    </row>
    <row r="8828" spans="15:24" x14ac:dyDescent="0.55000000000000004">
      <c r="O8828" s="1703"/>
      <c r="V8828" s="1703"/>
      <c r="X8828" s="1703"/>
    </row>
    <row r="8829" spans="15:24" x14ac:dyDescent="0.55000000000000004">
      <c r="O8829" s="1703"/>
      <c r="V8829" s="1703"/>
      <c r="X8829" s="1703"/>
    </row>
    <row r="8830" spans="15:24" x14ac:dyDescent="0.55000000000000004">
      <c r="O8830" s="1703"/>
      <c r="V8830" s="1703"/>
      <c r="X8830" s="1703"/>
    </row>
    <row r="8831" spans="15:24" x14ac:dyDescent="0.55000000000000004">
      <c r="O8831" s="1703"/>
      <c r="V8831" s="1703"/>
      <c r="X8831" s="1703"/>
    </row>
    <row r="8832" spans="15:24" x14ac:dyDescent="0.55000000000000004">
      <c r="O8832" s="1703"/>
      <c r="V8832" s="1703"/>
      <c r="X8832" s="1703"/>
    </row>
    <row r="8833" spans="15:24" x14ac:dyDescent="0.55000000000000004">
      <c r="O8833" s="1703"/>
      <c r="V8833" s="1703"/>
      <c r="X8833" s="1703"/>
    </row>
    <row r="8834" spans="15:24" x14ac:dyDescent="0.55000000000000004">
      <c r="O8834" s="1703"/>
      <c r="V8834" s="1703"/>
      <c r="X8834" s="1703"/>
    </row>
    <row r="8835" spans="15:24" x14ac:dyDescent="0.55000000000000004">
      <c r="O8835" s="1703"/>
      <c r="V8835" s="1703"/>
      <c r="X8835" s="1703"/>
    </row>
    <row r="8836" spans="15:24" x14ac:dyDescent="0.55000000000000004">
      <c r="O8836" s="1703"/>
      <c r="V8836" s="1703"/>
      <c r="X8836" s="1703"/>
    </row>
    <row r="8837" spans="15:24" x14ac:dyDescent="0.55000000000000004">
      <c r="O8837" s="1703"/>
      <c r="V8837" s="1703"/>
      <c r="X8837" s="1703"/>
    </row>
    <row r="8838" spans="15:24" x14ac:dyDescent="0.55000000000000004">
      <c r="O8838" s="1703"/>
      <c r="V8838" s="1703"/>
      <c r="X8838" s="1703"/>
    </row>
    <row r="8839" spans="15:24" x14ac:dyDescent="0.55000000000000004">
      <c r="O8839" s="1703"/>
      <c r="V8839" s="1703"/>
      <c r="X8839" s="1703"/>
    </row>
    <row r="8840" spans="15:24" x14ac:dyDescent="0.55000000000000004">
      <c r="O8840" s="1703"/>
      <c r="V8840" s="1703"/>
      <c r="X8840" s="1703"/>
    </row>
    <row r="8841" spans="15:24" x14ac:dyDescent="0.55000000000000004">
      <c r="O8841" s="1703"/>
      <c r="V8841" s="1703"/>
      <c r="X8841" s="1703"/>
    </row>
    <row r="8842" spans="15:24" x14ac:dyDescent="0.55000000000000004">
      <c r="O8842" s="1703"/>
      <c r="V8842" s="1703"/>
      <c r="X8842" s="1703"/>
    </row>
    <row r="8843" spans="15:24" x14ac:dyDescent="0.55000000000000004">
      <c r="O8843" s="1703"/>
      <c r="V8843" s="1703"/>
      <c r="X8843" s="1703"/>
    </row>
    <row r="8844" spans="15:24" x14ac:dyDescent="0.55000000000000004">
      <c r="O8844" s="1703"/>
      <c r="V8844" s="1703"/>
      <c r="X8844" s="1703"/>
    </row>
    <row r="8845" spans="15:24" x14ac:dyDescent="0.55000000000000004">
      <c r="O8845" s="1703"/>
      <c r="V8845" s="1703"/>
      <c r="X8845" s="1703"/>
    </row>
    <row r="8846" spans="15:24" x14ac:dyDescent="0.55000000000000004">
      <c r="O8846" s="1703"/>
      <c r="V8846" s="1703"/>
      <c r="X8846" s="1703"/>
    </row>
    <row r="8847" spans="15:24" x14ac:dyDescent="0.55000000000000004">
      <c r="O8847" s="1703"/>
      <c r="V8847" s="1703"/>
      <c r="X8847" s="1703"/>
    </row>
    <row r="8848" spans="15:24" x14ac:dyDescent="0.55000000000000004">
      <c r="O8848" s="1703"/>
      <c r="V8848" s="1703"/>
      <c r="X8848" s="1703"/>
    </row>
    <row r="8849" spans="15:24" x14ac:dyDescent="0.55000000000000004">
      <c r="O8849" s="1703"/>
      <c r="V8849" s="1703"/>
      <c r="X8849" s="1703"/>
    </row>
    <row r="8850" spans="15:24" x14ac:dyDescent="0.55000000000000004">
      <c r="O8850" s="1703"/>
      <c r="V8850" s="1703"/>
      <c r="X8850" s="1703"/>
    </row>
    <row r="8851" spans="15:24" x14ac:dyDescent="0.55000000000000004">
      <c r="O8851" s="1703"/>
      <c r="V8851" s="1703"/>
      <c r="X8851" s="1703"/>
    </row>
    <row r="8852" spans="15:24" x14ac:dyDescent="0.55000000000000004">
      <c r="O8852" s="1703"/>
      <c r="V8852" s="1703"/>
      <c r="X8852" s="1703"/>
    </row>
    <row r="8853" spans="15:24" x14ac:dyDescent="0.55000000000000004">
      <c r="O8853" s="1703"/>
      <c r="V8853" s="1703"/>
      <c r="X8853" s="1703"/>
    </row>
    <row r="8854" spans="15:24" x14ac:dyDescent="0.55000000000000004">
      <c r="O8854" s="1703"/>
      <c r="V8854" s="1703"/>
      <c r="X8854" s="1703"/>
    </row>
    <row r="8855" spans="15:24" x14ac:dyDescent="0.55000000000000004">
      <c r="O8855" s="1703"/>
      <c r="V8855" s="1703"/>
      <c r="X8855" s="1703"/>
    </row>
    <row r="8856" spans="15:24" x14ac:dyDescent="0.55000000000000004">
      <c r="O8856" s="1703"/>
      <c r="V8856" s="1703"/>
      <c r="X8856" s="1703"/>
    </row>
    <row r="8857" spans="15:24" x14ac:dyDescent="0.55000000000000004">
      <c r="O8857" s="1703"/>
      <c r="V8857" s="1703"/>
      <c r="X8857" s="1703"/>
    </row>
    <row r="8858" spans="15:24" x14ac:dyDescent="0.55000000000000004">
      <c r="O8858" s="1703"/>
      <c r="V8858" s="1703"/>
      <c r="X8858" s="1703"/>
    </row>
    <row r="8859" spans="15:24" x14ac:dyDescent="0.55000000000000004">
      <c r="O8859" s="1703"/>
      <c r="V8859" s="1703"/>
      <c r="X8859" s="1703"/>
    </row>
    <row r="8860" spans="15:24" x14ac:dyDescent="0.55000000000000004">
      <c r="O8860" s="1703"/>
      <c r="V8860" s="1703"/>
      <c r="X8860" s="1703"/>
    </row>
    <row r="8861" spans="15:24" x14ac:dyDescent="0.55000000000000004">
      <c r="O8861" s="1703"/>
      <c r="V8861" s="1703"/>
      <c r="X8861" s="1703"/>
    </row>
    <row r="8862" spans="15:24" x14ac:dyDescent="0.55000000000000004">
      <c r="O8862" s="1703"/>
      <c r="V8862" s="1703"/>
      <c r="X8862" s="1703"/>
    </row>
    <row r="8863" spans="15:24" x14ac:dyDescent="0.55000000000000004">
      <c r="O8863" s="1703"/>
      <c r="V8863" s="1703"/>
      <c r="X8863" s="1703"/>
    </row>
    <row r="8864" spans="15:24" x14ac:dyDescent="0.55000000000000004">
      <c r="O8864" s="1703"/>
      <c r="V8864" s="1703"/>
      <c r="X8864" s="1703"/>
    </row>
    <row r="8865" spans="15:24" x14ac:dyDescent="0.55000000000000004">
      <c r="O8865" s="1703"/>
      <c r="V8865" s="1703"/>
      <c r="X8865" s="1703"/>
    </row>
    <row r="8866" spans="15:24" x14ac:dyDescent="0.55000000000000004">
      <c r="O8866" s="1703"/>
      <c r="V8866" s="1703"/>
      <c r="X8866" s="1703"/>
    </row>
    <row r="8867" spans="15:24" x14ac:dyDescent="0.55000000000000004">
      <c r="O8867" s="1703"/>
      <c r="V8867" s="1703"/>
      <c r="X8867" s="1703"/>
    </row>
    <row r="8868" spans="15:24" x14ac:dyDescent="0.55000000000000004">
      <c r="O8868" s="1703"/>
      <c r="V8868" s="1703"/>
      <c r="X8868" s="1703"/>
    </row>
    <row r="8869" spans="15:24" x14ac:dyDescent="0.55000000000000004">
      <c r="O8869" s="1703"/>
      <c r="V8869" s="1703"/>
      <c r="X8869" s="1703"/>
    </row>
    <row r="8870" spans="15:24" x14ac:dyDescent="0.55000000000000004">
      <c r="O8870" s="1703"/>
      <c r="V8870" s="1703"/>
      <c r="X8870" s="1703"/>
    </row>
    <row r="8871" spans="15:24" x14ac:dyDescent="0.55000000000000004">
      <c r="O8871" s="1703"/>
      <c r="V8871" s="1703"/>
      <c r="X8871" s="1703"/>
    </row>
    <row r="8872" spans="15:24" x14ac:dyDescent="0.55000000000000004">
      <c r="O8872" s="1703"/>
      <c r="V8872" s="1703"/>
      <c r="X8872" s="1703"/>
    </row>
    <row r="8873" spans="15:24" x14ac:dyDescent="0.55000000000000004">
      <c r="O8873" s="1703"/>
      <c r="V8873" s="1703"/>
      <c r="X8873" s="1703"/>
    </row>
    <row r="8874" spans="15:24" x14ac:dyDescent="0.55000000000000004">
      <c r="O8874" s="1703"/>
      <c r="V8874" s="1703"/>
      <c r="X8874" s="1703"/>
    </row>
    <row r="8875" spans="15:24" x14ac:dyDescent="0.55000000000000004">
      <c r="O8875" s="1703"/>
      <c r="V8875" s="1703"/>
      <c r="X8875" s="1703"/>
    </row>
    <row r="8876" spans="15:24" x14ac:dyDescent="0.55000000000000004">
      <c r="O8876" s="1703"/>
      <c r="V8876" s="1703"/>
      <c r="X8876" s="1703"/>
    </row>
    <row r="8877" spans="15:24" x14ac:dyDescent="0.55000000000000004">
      <c r="O8877" s="1703"/>
      <c r="V8877" s="1703"/>
      <c r="X8877" s="1703"/>
    </row>
    <row r="8878" spans="15:24" x14ac:dyDescent="0.55000000000000004">
      <c r="O8878" s="1703"/>
      <c r="V8878" s="1703"/>
      <c r="X8878" s="1703"/>
    </row>
    <row r="8879" spans="15:24" x14ac:dyDescent="0.55000000000000004">
      <c r="O8879" s="1703"/>
      <c r="V8879" s="1703"/>
      <c r="X8879" s="1703"/>
    </row>
    <row r="8880" spans="15:24" x14ac:dyDescent="0.55000000000000004">
      <c r="O8880" s="1703"/>
      <c r="V8880" s="1703"/>
      <c r="X8880" s="1703"/>
    </row>
    <row r="8881" spans="15:24" x14ac:dyDescent="0.55000000000000004">
      <c r="O8881" s="1703"/>
      <c r="V8881" s="1703"/>
      <c r="X8881" s="1703"/>
    </row>
    <row r="8882" spans="15:24" x14ac:dyDescent="0.55000000000000004">
      <c r="O8882" s="1703"/>
      <c r="V8882" s="1703"/>
      <c r="X8882" s="1703"/>
    </row>
    <row r="8883" spans="15:24" x14ac:dyDescent="0.55000000000000004">
      <c r="O8883" s="1703"/>
      <c r="V8883" s="1703"/>
      <c r="X8883" s="1703"/>
    </row>
    <row r="8884" spans="15:24" x14ac:dyDescent="0.55000000000000004">
      <c r="O8884" s="1703"/>
      <c r="V8884" s="1703"/>
      <c r="X8884" s="1703"/>
    </row>
    <row r="8885" spans="15:24" x14ac:dyDescent="0.55000000000000004">
      <c r="O8885" s="1703"/>
      <c r="V8885" s="1703"/>
      <c r="X8885" s="1703"/>
    </row>
    <row r="8886" spans="15:24" x14ac:dyDescent="0.55000000000000004">
      <c r="O8886" s="1703"/>
      <c r="V8886" s="1703"/>
      <c r="X8886" s="1703"/>
    </row>
    <row r="8887" spans="15:24" x14ac:dyDescent="0.55000000000000004">
      <c r="O8887" s="1703"/>
      <c r="V8887" s="1703"/>
      <c r="X8887" s="1703"/>
    </row>
    <row r="8888" spans="15:24" x14ac:dyDescent="0.55000000000000004">
      <c r="O8888" s="1703"/>
      <c r="V8888" s="1703"/>
      <c r="X8888" s="1703"/>
    </row>
    <row r="8889" spans="15:24" x14ac:dyDescent="0.55000000000000004">
      <c r="O8889" s="1703"/>
      <c r="V8889" s="1703"/>
      <c r="X8889" s="1703"/>
    </row>
    <row r="8890" spans="15:24" x14ac:dyDescent="0.55000000000000004">
      <c r="O8890" s="1703"/>
      <c r="V8890" s="1703"/>
      <c r="X8890" s="1703"/>
    </row>
    <row r="8891" spans="15:24" x14ac:dyDescent="0.55000000000000004">
      <c r="O8891" s="1703"/>
      <c r="V8891" s="1703"/>
      <c r="X8891" s="1703"/>
    </row>
    <row r="8892" spans="15:24" x14ac:dyDescent="0.55000000000000004">
      <c r="O8892" s="1703"/>
      <c r="V8892" s="1703"/>
      <c r="X8892" s="1703"/>
    </row>
    <row r="8893" spans="15:24" x14ac:dyDescent="0.55000000000000004">
      <c r="O8893" s="1703"/>
      <c r="V8893" s="1703"/>
      <c r="X8893" s="1703"/>
    </row>
    <row r="8894" spans="15:24" x14ac:dyDescent="0.55000000000000004">
      <c r="O8894" s="1703"/>
      <c r="V8894" s="1703"/>
      <c r="X8894" s="1703"/>
    </row>
    <row r="8895" spans="15:24" x14ac:dyDescent="0.55000000000000004">
      <c r="O8895" s="1703"/>
      <c r="V8895" s="1703"/>
      <c r="X8895" s="1703"/>
    </row>
    <row r="8896" spans="15:24" x14ac:dyDescent="0.55000000000000004">
      <c r="O8896" s="1703"/>
      <c r="V8896" s="1703"/>
      <c r="X8896" s="1703"/>
    </row>
    <row r="8897" spans="15:24" x14ac:dyDescent="0.55000000000000004">
      <c r="O8897" s="1703"/>
      <c r="V8897" s="1703"/>
      <c r="X8897" s="1703"/>
    </row>
    <row r="8898" spans="15:24" x14ac:dyDescent="0.55000000000000004">
      <c r="O8898" s="1703"/>
      <c r="V8898" s="1703"/>
      <c r="X8898" s="1703"/>
    </row>
    <row r="8899" spans="15:24" x14ac:dyDescent="0.55000000000000004">
      <c r="O8899" s="1703"/>
      <c r="V8899" s="1703"/>
      <c r="X8899" s="1703"/>
    </row>
    <row r="8900" spans="15:24" x14ac:dyDescent="0.55000000000000004">
      <c r="O8900" s="1703"/>
      <c r="V8900" s="1703"/>
      <c r="X8900" s="1703"/>
    </row>
    <row r="8901" spans="15:24" x14ac:dyDescent="0.55000000000000004">
      <c r="O8901" s="1703"/>
      <c r="V8901" s="1703"/>
      <c r="X8901" s="1703"/>
    </row>
    <row r="8902" spans="15:24" x14ac:dyDescent="0.55000000000000004">
      <c r="O8902" s="1703"/>
      <c r="V8902" s="1703"/>
      <c r="X8902" s="1703"/>
    </row>
    <row r="8903" spans="15:24" x14ac:dyDescent="0.55000000000000004">
      <c r="O8903" s="1703"/>
      <c r="V8903" s="1703"/>
      <c r="X8903" s="1703"/>
    </row>
    <row r="8904" spans="15:24" x14ac:dyDescent="0.55000000000000004">
      <c r="O8904" s="1703"/>
      <c r="V8904" s="1703"/>
      <c r="X8904" s="1703"/>
    </row>
    <row r="8905" spans="15:24" x14ac:dyDescent="0.55000000000000004">
      <c r="O8905" s="1703"/>
      <c r="V8905" s="1703"/>
      <c r="X8905" s="1703"/>
    </row>
    <row r="8906" spans="15:24" x14ac:dyDescent="0.55000000000000004">
      <c r="O8906" s="1703"/>
      <c r="V8906" s="1703"/>
      <c r="X8906" s="1703"/>
    </row>
    <row r="8907" spans="15:24" x14ac:dyDescent="0.55000000000000004">
      <c r="O8907" s="1703"/>
      <c r="V8907" s="1703"/>
      <c r="X8907" s="1703"/>
    </row>
    <row r="8908" spans="15:24" x14ac:dyDescent="0.55000000000000004">
      <c r="O8908" s="1703"/>
      <c r="V8908" s="1703"/>
      <c r="X8908" s="1703"/>
    </row>
    <row r="8909" spans="15:24" x14ac:dyDescent="0.55000000000000004">
      <c r="O8909" s="1703"/>
      <c r="V8909" s="1703"/>
      <c r="X8909" s="1703"/>
    </row>
    <row r="8910" spans="15:24" x14ac:dyDescent="0.55000000000000004">
      <c r="O8910" s="1703"/>
      <c r="V8910" s="1703"/>
      <c r="X8910" s="1703"/>
    </row>
    <row r="8911" spans="15:24" x14ac:dyDescent="0.55000000000000004">
      <c r="O8911" s="1703"/>
      <c r="V8911" s="1703"/>
      <c r="X8911" s="1703"/>
    </row>
    <row r="8912" spans="15:24" x14ac:dyDescent="0.55000000000000004">
      <c r="O8912" s="1703"/>
      <c r="V8912" s="1703"/>
      <c r="X8912" s="1703"/>
    </row>
    <row r="8913" spans="15:24" x14ac:dyDescent="0.55000000000000004">
      <c r="O8913" s="1703"/>
      <c r="V8913" s="1703"/>
      <c r="X8913" s="1703"/>
    </row>
    <row r="8914" spans="15:24" x14ac:dyDescent="0.55000000000000004">
      <c r="O8914" s="1703"/>
      <c r="V8914" s="1703"/>
      <c r="X8914" s="1703"/>
    </row>
    <row r="8915" spans="15:24" x14ac:dyDescent="0.55000000000000004">
      <c r="O8915" s="1703"/>
      <c r="V8915" s="1703"/>
      <c r="X8915" s="1703"/>
    </row>
    <row r="8916" spans="15:24" x14ac:dyDescent="0.55000000000000004">
      <c r="O8916" s="1703"/>
      <c r="V8916" s="1703"/>
      <c r="X8916" s="1703"/>
    </row>
    <row r="8917" spans="15:24" x14ac:dyDescent="0.55000000000000004">
      <c r="O8917" s="1703"/>
      <c r="V8917" s="1703"/>
      <c r="X8917" s="1703"/>
    </row>
    <row r="8918" spans="15:24" x14ac:dyDescent="0.55000000000000004">
      <c r="O8918" s="1703"/>
      <c r="V8918" s="1703"/>
      <c r="X8918" s="1703"/>
    </row>
    <row r="8919" spans="15:24" x14ac:dyDescent="0.55000000000000004">
      <c r="O8919" s="1703"/>
      <c r="V8919" s="1703"/>
      <c r="X8919" s="1703"/>
    </row>
    <row r="8920" spans="15:24" x14ac:dyDescent="0.55000000000000004">
      <c r="O8920" s="1703"/>
      <c r="V8920" s="1703"/>
      <c r="X8920" s="1703"/>
    </row>
    <row r="8921" spans="15:24" x14ac:dyDescent="0.55000000000000004">
      <c r="O8921" s="1703"/>
      <c r="V8921" s="1703"/>
      <c r="X8921" s="1703"/>
    </row>
    <row r="8922" spans="15:24" x14ac:dyDescent="0.55000000000000004">
      <c r="O8922" s="1703"/>
      <c r="V8922" s="1703"/>
      <c r="X8922" s="1703"/>
    </row>
    <row r="8923" spans="15:24" x14ac:dyDescent="0.55000000000000004">
      <c r="O8923" s="1703"/>
      <c r="V8923" s="1703"/>
      <c r="X8923" s="1703"/>
    </row>
    <row r="8924" spans="15:24" x14ac:dyDescent="0.55000000000000004">
      <c r="O8924" s="1703"/>
      <c r="V8924" s="1703"/>
      <c r="X8924" s="1703"/>
    </row>
    <row r="8925" spans="15:24" x14ac:dyDescent="0.55000000000000004">
      <c r="O8925" s="1703"/>
      <c r="V8925" s="1703"/>
      <c r="X8925" s="1703"/>
    </row>
    <row r="8926" spans="15:24" x14ac:dyDescent="0.55000000000000004">
      <c r="O8926" s="1703"/>
      <c r="V8926" s="1703"/>
      <c r="X8926" s="1703"/>
    </row>
    <row r="8927" spans="15:24" x14ac:dyDescent="0.55000000000000004">
      <c r="O8927" s="1703"/>
      <c r="V8927" s="1703"/>
      <c r="X8927" s="1703"/>
    </row>
    <row r="8928" spans="15:24" x14ac:dyDescent="0.55000000000000004">
      <c r="O8928" s="1703"/>
      <c r="V8928" s="1703"/>
      <c r="X8928" s="1703"/>
    </row>
    <row r="8929" spans="15:24" x14ac:dyDescent="0.55000000000000004">
      <c r="O8929" s="1703"/>
      <c r="V8929" s="1703"/>
      <c r="X8929" s="1703"/>
    </row>
    <row r="8930" spans="15:24" x14ac:dyDescent="0.55000000000000004">
      <c r="O8930" s="1703"/>
      <c r="V8930" s="1703"/>
      <c r="X8930" s="1703"/>
    </row>
    <row r="8931" spans="15:24" x14ac:dyDescent="0.55000000000000004">
      <c r="O8931" s="1703"/>
      <c r="V8931" s="1703"/>
      <c r="X8931" s="1703"/>
    </row>
    <row r="8932" spans="15:24" x14ac:dyDescent="0.55000000000000004">
      <c r="O8932" s="1703"/>
      <c r="V8932" s="1703"/>
      <c r="X8932" s="1703"/>
    </row>
    <row r="8933" spans="15:24" x14ac:dyDescent="0.55000000000000004">
      <c r="O8933" s="1703"/>
      <c r="V8933" s="1703"/>
      <c r="X8933" s="1703"/>
    </row>
    <row r="8934" spans="15:24" x14ac:dyDescent="0.55000000000000004">
      <c r="O8934" s="1703"/>
      <c r="V8934" s="1703"/>
      <c r="X8934" s="1703"/>
    </row>
    <row r="8935" spans="15:24" x14ac:dyDescent="0.55000000000000004">
      <c r="O8935" s="1703"/>
      <c r="V8935" s="1703"/>
      <c r="X8935" s="1703"/>
    </row>
    <row r="8936" spans="15:24" x14ac:dyDescent="0.55000000000000004">
      <c r="O8936" s="1703"/>
      <c r="V8936" s="1703"/>
      <c r="X8936" s="1703"/>
    </row>
    <row r="8937" spans="15:24" x14ac:dyDescent="0.55000000000000004">
      <c r="O8937" s="1703"/>
      <c r="V8937" s="1703"/>
      <c r="X8937" s="1703"/>
    </row>
    <row r="8938" spans="15:24" x14ac:dyDescent="0.55000000000000004">
      <c r="O8938" s="1703"/>
      <c r="V8938" s="1703"/>
      <c r="X8938" s="1703"/>
    </row>
    <row r="8939" spans="15:24" x14ac:dyDescent="0.55000000000000004">
      <c r="O8939" s="1703"/>
      <c r="V8939" s="1703"/>
      <c r="X8939" s="1703"/>
    </row>
    <row r="8940" spans="15:24" x14ac:dyDescent="0.55000000000000004">
      <c r="O8940" s="1703"/>
      <c r="V8940" s="1703"/>
      <c r="X8940" s="1703"/>
    </row>
    <row r="8941" spans="15:24" x14ac:dyDescent="0.55000000000000004">
      <c r="O8941" s="1703"/>
      <c r="V8941" s="1703"/>
      <c r="X8941" s="1703"/>
    </row>
    <row r="8942" spans="15:24" x14ac:dyDescent="0.55000000000000004">
      <c r="O8942" s="1703"/>
      <c r="V8942" s="1703"/>
      <c r="X8942" s="1703"/>
    </row>
    <row r="8943" spans="15:24" x14ac:dyDescent="0.55000000000000004">
      <c r="O8943" s="1703"/>
      <c r="V8943" s="1703"/>
      <c r="X8943" s="1703"/>
    </row>
    <row r="8944" spans="15:24" x14ac:dyDescent="0.55000000000000004">
      <c r="O8944" s="1703"/>
      <c r="V8944" s="1703"/>
      <c r="X8944" s="1703"/>
    </row>
    <row r="8945" spans="15:24" x14ac:dyDescent="0.55000000000000004">
      <c r="O8945" s="1703"/>
      <c r="V8945" s="1703"/>
      <c r="X8945" s="1703"/>
    </row>
    <row r="8946" spans="15:24" x14ac:dyDescent="0.55000000000000004">
      <c r="O8946" s="1703"/>
      <c r="V8946" s="1703"/>
      <c r="X8946" s="1703"/>
    </row>
    <row r="8947" spans="15:24" x14ac:dyDescent="0.55000000000000004">
      <c r="O8947" s="1703"/>
      <c r="V8947" s="1703"/>
      <c r="X8947" s="1703"/>
    </row>
    <row r="8948" spans="15:24" x14ac:dyDescent="0.55000000000000004">
      <c r="O8948" s="1703"/>
      <c r="V8948" s="1703"/>
      <c r="X8948" s="1703"/>
    </row>
    <row r="8949" spans="15:24" x14ac:dyDescent="0.55000000000000004">
      <c r="O8949" s="1703"/>
      <c r="V8949" s="1703"/>
      <c r="X8949" s="1703"/>
    </row>
    <row r="8950" spans="15:24" x14ac:dyDescent="0.55000000000000004">
      <c r="O8950" s="1703"/>
      <c r="V8950" s="1703"/>
      <c r="X8950" s="1703"/>
    </row>
    <row r="8951" spans="15:24" x14ac:dyDescent="0.55000000000000004">
      <c r="O8951" s="1703"/>
      <c r="V8951" s="1703"/>
      <c r="X8951" s="1703"/>
    </row>
    <row r="8952" spans="15:24" x14ac:dyDescent="0.55000000000000004">
      <c r="O8952" s="1703"/>
      <c r="V8952" s="1703"/>
      <c r="X8952" s="1703"/>
    </row>
    <row r="8953" spans="15:24" x14ac:dyDescent="0.55000000000000004">
      <c r="O8953" s="1703"/>
      <c r="V8953" s="1703"/>
      <c r="X8953" s="1703"/>
    </row>
    <row r="8954" spans="15:24" x14ac:dyDescent="0.55000000000000004">
      <c r="O8954" s="1703"/>
      <c r="V8954" s="1703"/>
      <c r="X8954" s="1703"/>
    </row>
    <row r="8955" spans="15:24" x14ac:dyDescent="0.55000000000000004">
      <c r="O8955" s="1703"/>
      <c r="V8955" s="1703"/>
      <c r="X8955" s="1703"/>
    </row>
    <row r="8956" spans="15:24" x14ac:dyDescent="0.55000000000000004">
      <c r="O8956" s="1703"/>
      <c r="V8956" s="1703"/>
      <c r="X8956" s="1703"/>
    </row>
    <row r="8957" spans="15:24" x14ac:dyDescent="0.55000000000000004">
      <c r="O8957" s="1703"/>
      <c r="V8957" s="1703"/>
      <c r="X8957" s="1703"/>
    </row>
    <row r="8958" spans="15:24" x14ac:dyDescent="0.55000000000000004">
      <c r="O8958" s="1703"/>
      <c r="V8958" s="1703"/>
      <c r="X8958" s="1703"/>
    </row>
    <row r="8959" spans="15:24" x14ac:dyDescent="0.55000000000000004">
      <c r="O8959" s="1703"/>
      <c r="V8959" s="1703"/>
      <c r="X8959" s="1703"/>
    </row>
    <row r="8960" spans="15:24" x14ac:dyDescent="0.55000000000000004">
      <c r="O8960" s="1703"/>
      <c r="V8960" s="1703"/>
      <c r="X8960" s="1703"/>
    </row>
    <row r="8961" spans="15:24" x14ac:dyDescent="0.55000000000000004">
      <c r="O8961" s="1703"/>
      <c r="V8961" s="1703"/>
      <c r="X8961" s="1703"/>
    </row>
    <row r="8962" spans="15:24" x14ac:dyDescent="0.55000000000000004">
      <c r="O8962" s="1703"/>
      <c r="V8962" s="1703"/>
      <c r="X8962" s="1703"/>
    </row>
    <row r="8963" spans="15:24" x14ac:dyDescent="0.55000000000000004">
      <c r="O8963" s="1703"/>
      <c r="V8963" s="1703"/>
      <c r="X8963" s="1703"/>
    </row>
    <row r="8964" spans="15:24" x14ac:dyDescent="0.55000000000000004">
      <c r="O8964" s="1703"/>
      <c r="V8964" s="1703"/>
      <c r="X8964" s="1703"/>
    </row>
    <row r="8965" spans="15:24" x14ac:dyDescent="0.55000000000000004">
      <c r="O8965" s="1703"/>
      <c r="V8965" s="1703"/>
      <c r="X8965" s="1703"/>
    </row>
    <row r="8966" spans="15:24" x14ac:dyDescent="0.55000000000000004">
      <c r="O8966" s="1703"/>
      <c r="V8966" s="1703"/>
      <c r="X8966" s="1703"/>
    </row>
    <row r="8967" spans="15:24" x14ac:dyDescent="0.55000000000000004">
      <c r="O8967" s="1703"/>
      <c r="V8967" s="1703"/>
      <c r="X8967" s="1703"/>
    </row>
    <row r="8968" spans="15:24" x14ac:dyDescent="0.55000000000000004">
      <c r="O8968" s="1703"/>
      <c r="V8968" s="1703"/>
      <c r="X8968" s="1703"/>
    </row>
    <row r="8969" spans="15:24" x14ac:dyDescent="0.55000000000000004">
      <c r="O8969" s="1703"/>
      <c r="V8969" s="1703"/>
      <c r="X8969" s="1703"/>
    </row>
    <row r="8970" spans="15:24" x14ac:dyDescent="0.55000000000000004">
      <c r="O8970" s="1703"/>
      <c r="V8970" s="1703"/>
      <c r="X8970" s="1703"/>
    </row>
    <row r="8971" spans="15:24" x14ac:dyDescent="0.55000000000000004">
      <c r="O8971" s="1703"/>
      <c r="V8971" s="1703"/>
      <c r="X8971" s="1703"/>
    </row>
    <row r="8972" spans="15:24" x14ac:dyDescent="0.55000000000000004">
      <c r="O8972" s="1703"/>
      <c r="V8972" s="1703"/>
      <c r="X8972" s="1703"/>
    </row>
    <row r="8973" spans="15:24" x14ac:dyDescent="0.55000000000000004">
      <c r="O8973" s="1703"/>
      <c r="V8973" s="1703"/>
      <c r="X8973" s="1703"/>
    </row>
    <row r="8974" spans="15:24" x14ac:dyDescent="0.55000000000000004">
      <c r="O8974" s="1703"/>
      <c r="V8974" s="1703"/>
      <c r="X8974" s="1703"/>
    </row>
    <row r="8975" spans="15:24" x14ac:dyDescent="0.55000000000000004">
      <c r="O8975" s="1703"/>
      <c r="V8975" s="1703"/>
      <c r="X8975" s="1703"/>
    </row>
    <row r="8976" spans="15:24" x14ac:dyDescent="0.55000000000000004">
      <c r="O8976" s="1703"/>
      <c r="V8976" s="1703"/>
      <c r="X8976" s="1703"/>
    </row>
    <row r="8977" spans="15:24" x14ac:dyDescent="0.55000000000000004">
      <c r="O8977" s="1703"/>
      <c r="V8977" s="1703"/>
      <c r="X8977" s="1703"/>
    </row>
    <row r="8978" spans="15:24" x14ac:dyDescent="0.55000000000000004">
      <c r="O8978" s="1703"/>
      <c r="V8978" s="1703"/>
      <c r="X8978" s="1703"/>
    </row>
    <row r="8979" spans="15:24" x14ac:dyDescent="0.55000000000000004">
      <c r="O8979" s="1703"/>
      <c r="V8979" s="1703"/>
      <c r="X8979" s="1703"/>
    </row>
    <row r="8980" spans="15:24" x14ac:dyDescent="0.55000000000000004">
      <c r="O8980" s="1703"/>
      <c r="V8980" s="1703"/>
      <c r="X8980" s="1703"/>
    </row>
    <row r="8981" spans="15:24" x14ac:dyDescent="0.55000000000000004">
      <c r="O8981" s="1703"/>
      <c r="V8981" s="1703"/>
      <c r="X8981" s="1703"/>
    </row>
    <row r="8982" spans="15:24" x14ac:dyDescent="0.55000000000000004">
      <c r="O8982" s="1703"/>
      <c r="V8982" s="1703"/>
      <c r="X8982" s="1703"/>
    </row>
    <row r="8983" spans="15:24" x14ac:dyDescent="0.55000000000000004">
      <c r="O8983" s="1703"/>
      <c r="V8983" s="1703"/>
      <c r="X8983" s="1703"/>
    </row>
    <row r="8984" spans="15:24" x14ac:dyDescent="0.55000000000000004">
      <c r="O8984" s="1703"/>
      <c r="V8984" s="1703"/>
      <c r="X8984" s="1703"/>
    </row>
    <row r="8985" spans="15:24" x14ac:dyDescent="0.55000000000000004">
      <c r="O8985" s="1703"/>
      <c r="V8985" s="1703"/>
      <c r="X8985" s="1703"/>
    </row>
    <row r="8986" spans="15:24" x14ac:dyDescent="0.55000000000000004">
      <c r="O8986" s="1703"/>
      <c r="V8986" s="1703"/>
      <c r="X8986" s="1703"/>
    </row>
    <row r="8987" spans="15:24" x14ac:dyDescent="0.55000000000000004">
      <c r="O8987" s="1703"/>
      <c r="V8987" s="1703"/>
      <c r="X8987" s="1703"/>
    </row>
    <row r="8988" spans="15:24" x14ac:dyDescent="0.55000000000000004">
      <c r="O8988" s="1703"/>
      <c r="V8988" s="1703"/>
      <c r="X8988" s="1703"/>
    </row>
    <row r="8989" spans="15:24" x14ac:dyDescent="0.55000000000000004">
      <c r="O8989" s="1703"/>
      <c r="V8989" s="1703"/>
      <c r="X8989" s="1703"/>
    </row>
    <row r="8990" spans="15:24" x14ac:dyDescent="0.55000000000000004">
      <c r="O8990" s="1703"/>
      <c r="V8990" s="1703"/>
      <c r="X8990" s="1703"/>
    </row>
    <row r="8991" spans="15:24" x14ac:dyDescent="0.55000000000000004">
      <c r="O8991" s="1703"/>
      <c r="V8991" s="1703"/>
      <c r="X8991" s="1703"/>
    </row>
    <row r="8992" spans="15:24" x14ac:dyDescent="0.55000000000000004">
      <c r="O8992" s="1703"/>
      <c r="V8992" s="1703"/>
      <c r="X8992" s="1703"/>
    </row>
    <row r="8993" spans="15:24" x14ac:dyDescent="0.55000000000000004">
      <c r="O8993" s="1703"/>
      <c r="V8993" s="1703"/>
      <c r="X8993" s="1703"/>
    </row>
    <row r="8994" spans="15:24" x14ac:dyDescent="0.55000000000000004">
      <c r="O8994" s="1703"/>
      <c r="V8994" s="1703"/>
      <c r="X8994" s="1703"/>
    </row>
    <row r="8995" spans="15:24" x14ac:dyDescent="0.55000000000000004">
      <c r="O8995" s="1703"/>
      <c r="V8995" s="1703"/>
      <c r="X8995" s="1703"/>
    </row>
    <row r="8996" spans="15:24" x14ac:dyDescent="0.55000000000000004">
      <c r="O8996" s="1703"/>
      <c r="V8996" s="1703"/>
      <c r="X8996" s="1703"/>
    </row>
    <row r="8997" spans="15:24" x14ac:dyDescent="0.55000000000000004">
      <c r="O8997" s="1703"/>
      <c r="V8997" s="1703"/>
      <c r="X8997" s="1703"/>
    </row>
    <row r="8998" spans="15:24" x14ac:dyDescent="0.55000000000000004">
      <c r="O8998" s="1703"/>
      <c r="V8998" s="1703"/>
      <c r="X8998" s="1703"/>
    </row>
    <row r="8999" spans="15:24" x14ac:dyDescent="0.55000000000000004">
      <c r="O8999" s="1703"/>
      <c r="V8999" s="1703"/>
      <c r="X8999" s="1703"/>
    </row>
    <row r="9000" spans="15:24" x14ac:dyDescent="0.55000000000000004">
      <c r="O9000" s="1703"/>
      <c r="V9000" s="1703"/>
      <c r="X9000" s="1703"/>
    </row>
    <row r="9001" spans="15:24" x14ac:dyDescent="0.55000000000000004">
      <c r="O9001" s="1703"/>
      <c r="V9001" s="1703"/>
      <c r="X9001" s="1703"/>
    </row>
    <row r="9002" spans="15:24" x14ac:dyDescent="0.55000000000000004">
      <c r="O9002" s="1703"/>
      <c r="V9002" s="1703"/>
      <c r="X9002" s="1703"/>
    </row>
    <row r="9003" spans="15:24" x14ac:dyDescent="0.55000000000000004">
      <c r="O9003" s="1703"/>
      <c r="V9003" s="1703"/>
      <c r="X9003" s="1703"/>
    </row>
    <row r="9004" spans="15:24" x14ac:dyDescent="0.55000000000000004">
      <c r="O9004" s="1703"/>
      <c r="V9004" s="1703"/>
      <c r="X9004" s="1703"/>
    </row>
    <row r="9005" spans="15:24" x14ac:dyDescent="0.55000000000000004">
      <c r="O9005" s="1703"/>
      <c r="V9005" s="1703"/>
      <c r="X9005" s="1703"/>
    </row>
    <row r="9006" spans="15:24" x14ac:dyDescent="0.55000000000000004">
      <c r="O9006" s="1703"/>
      <c r="V9006" s="1703"/>
      <c r="X9006" s="1703"/>
    </row>
    <row r="9007" spans="15:24" x14ac:dyDescent="0.55000000000000004">
      <c r="O9007" s="1703"/>
      <c r="V9007" s="1703"/>
      <c r="X9007" s="1703"/>
    </row>
    <row r="9008" spans="15:24" x14ac:dyDescent="0.55000000000000004">
      <c r="O9008" s="1703"/>
      <c r="V9008" s="1703"/>
      <c r="X9008" s="1703"/>
    </row>
    <row r="9009" spans="15:24" x14ac:dyDescent="0.55000000000000004">
      <c r="O9009" s="1703"/>
      <c r="V9009" s="1703"/>
      <c r="X9009" s="1703"/>
    </row>
    <row r="9010" spans="15:24" x14ac:dyDescent="0.55000000000000004">
      <c r="O9010" s="1703"/>
      <c r="V9010" s="1703"/>
      <c r="X9010" s="1703"/>
    </row>
    <row r="9011" spans="15:24" x14ac:dyDescent="0.55000000000000004">
      <c r="O9011" s="1703"/>
      <c r="V9011" s="1703"/>
      <c r="X9011" s="1703"/>
    </row>
    <row r="9012" spans="15:24" x14ac:dyDescent="0.55000000000000004">
      <c r="O9012" s="1703"/>
      <c r="V9012" s="1703"/>
      <c r="X9012" s="1703"/>
    </row>
    <row r="9013" spans="15:24" x14ac:dyDescent="0.55000000000000004">
      <c r="O9013" s="1703"/>
      <c r="V9013" s="1703"/>
      <c r="X9013" s="1703"/>
    </row>
    <row r="9014" spans="15:24" x14ac:dyDescent="0.55000000000000004">
      <c r="O9014" s="1703"/>
      <c r="V9014" s="1703"/>
      <c r="X9014" s="1703"/>
    </row>
    <row r="9015" spans="15:24" x14ac:dyDescent="0.55000000000000004">
      <c r="O9015" s="1703"/>
      <c r="V9015" s="1703"/>
      <c r="X9015" s="1703"/>
    </row>
    <row r="9016" spans="15:24" x14ac:dyDescent="0.55000000000000004">
      <c r="O9016" s="1703"/>
      <c r="V9016" s="1703"/>
      <c r="X9016" s="1703"/>
    </row>
    <row r="9017" spans="15:24" x14ac:dyDescent="0.55000000000000004">
      <c r="O9017" s="1703"/>
      <c r="V9017" s="1703"/>
      <c r="X9017" s="1703"/>
    </row>
    <row r="9018" spans="15:24" x14ac:dyDescent="0.55000000000000004">
      <c r="O9018" s="1703"/>
      <c r="V9018" s="1703"/>
      <c r="X9018" s="1703"/>
    </row>
    <row r="9019" spans="15:24" x14ac:dyDescent="0.55000000000000004">
      <c r="O9019" s="1703"/>
      <c r="V9019" s="1703"/>
      <c r="X9019" s="1703"/>
    </row>
    <row r="9020" spans="15:24" x14ac:dyDescent="0.55000000000000004">
      <c r="O9020" s="1703"/>
      <c r="V9020" s="1703"/>
      <c r="X9020" s="1703"/>
    </row>
    <row r="9021" spans="15:24" x14ac:dyDescent="0.55000000000000004">
      <c r="O9021" s="1703"/>
      <c r="V9021" s="1703"/>
      <c r="X9021" s="1703"/>
    </row>
    <row r="9022" spans="15:24" x14ac:dyDescent="0.55000000000000004">
      <c r="O9022" s="1703"/>
      <c r="V9022" s="1703"/>
      <c r="X9022" s="1703"/>
    </row>
    <row r="9023" spans="15:24" x14ac:dyDescent="0.55000000000000004">
      <c r="O9023" s="1703"/>
      <c r="V9023" s="1703"/>
      <c r="X9023" s="1703"/>
    </row>
    <row r="9024" spans="15:24" x14ac:dyDescent="0.55000000000000004">
      <c r="O9024" s="1703"/>
      <c r="V9024" s="1703"/>
      <c r="X9024" s="1703"/>
    </row>
    <row r="9025" spans="15:24" x14ac:dyDescent="0.55000000000000004">
      <c r="O9025" s="1703"/>
      <c r="V9025" s="1703"/>
      <c r="X9025" s="1703"/>
    </row>
    <row r="9026" spans="15:24" x14ac:dyDescent="0.55000000000000004">
      <c r="O9026" s="1703"/>
      <c r="V9026" s="1703"/>
      <c r="X9026" s="1703"/>
    </row>
    <row r="9027" spans="15:24" x14ac:dyDescent="0.55000000000000004">
      <c r="O9027" s="1703"/>
      <c r="V9027" s="1703"/>
      <c r="X9027" s="1703"/>
    </row>
    <row r="9028" spans="15:24" x14ac:dyDescent="0.55000000000000004">
      <c r="O9028" s="1703"/>
      <c r="V9028" s="1703"/>
      <c r="X9028" s="1703"/>
    </row>
    <row r="9029" spans="15:24" x14ac:dyDescent="0.55000000000000004">
      <c r="O9029" s="1703"/>
      <c r="V9029" s="1703"/>
      <c r="X9029" s="1703"/>
    </row>
    <row r="9030" spans="15:24" x14ac:dyDescent="0.55000000000000004">
      <c r="O9030" s="1703"/>
      <c r="V9030" s="1703"/>
      <c r="X9030" s="1703"/>
    </row>
    <row r="9031" spans="15:24" x14ac:dyDescent="0.55000000000000004">
      <c r="O9031" s="1703"/>
      <c r="V9031" s="1703"/>
      <c r="X9031" s="1703"/>
    </row>
    <row r="9032" spans="15:24" x14ac:dyDescent="0.55000000000000004">
      <c r="O9032" s="1703"/>
      <c r="V9032" s="1703"/>
      <c r="X9032" s="1703"/>
    </row>
    <row r="9033" spans="15:24" x14ac:dyDescent="0.55000000000000004">
      <c r="O9033" s="1703"/>
      <c r="V9033" s="1703"/>
      <c r="X9033" s="1703"/>
    </row>
    <row r="9034" spans="15:24" x14ac:dyDescent="0.55000000000000004">
      <c r="O9034" s="1703"/>
      <c r="V9034" s="1703"/>
      <c r="X9034" s="1703"/>
    </row>
    <row r="9035" spans="15:24" x14ac:dyDescent="0.55000000000000004">
      <c r="O9035" s="1703"/>
      <c r="V9035" s="1703"/>
      <c r="X9035" s="1703"/>
    </row>
    <row r="9036" spans="15:24" x14ac:dyDescent="0.55000000000000004">
      <c r="O9036" s="1703"/>
      <c r="V9036" s="1703"/>
      <c r="X9036" s="1703"/>
    </row>
    <row r="9037" spans="15:24" x14ac:dyDescent="0.55000000000000004">
      <c r="O9037" s="1703"/>
      <c r="V9037" s="1703"/>
      <c r="X9037" s="1703"/>
    </row>
    <row r="9038" spans="15:24" x14ac:dyDescent="0.55000000000000004">
      <c r="O9038" s="1703"/>
      <c r="V9038" s="1703"/>
      <c r="X9038" s="1703"/>
    </row>
    <row r="9039" spans="15:24" x14ac:dyDescent="0.55000000000000004">
      <c r="O9039" s="1703"/>
      <c r="V9039" s="1703"/>
      <c r="X9039" s="1703"/>
    </row>
    <row r="9040" spans="15:24" x14ac:dyDescent="0.55000000000000004">
      <c r="O9040" s="1703"/>
      <c r="V9040" s="1703"/>
      <c r="X9040" s="1703"/>
    </row>
    <row r="9041" spans="15:24" x14ac:dyDescent="0.55000000000000004">
      <c r="O9041" s="1703"/>
      <c r="V9041" s="1703"/>
      <c r="X9041" s="1703"/>
    </row>
    <row r="9042" spans="15:24" x14ac:dyDescent="0.55000000000000004">
      <c r="O9042" s="1703"/>
      <c r="V9042" s="1703"/>
      <c r="X9042" s="1703"/>
    </row>
    <row r="9043" spans="15:24" x14ac:dyDescent="0.55000000000000004">
      <c r="O9043" s="1703"/>
      <c r="V9043" s="1703"/>
      <c r="X9043" s="1703"/>
    </row>
    <row r="9044" spans="15:24" x14ac:dyDescent="0.55000000000000004">
      <c r="O9044" s="1703"/>
      <c r="V9044" s="1703"/>
      <c r="X9044" s="1703"/>
    </row>
    <row r="9045" spans="15:24" x14ac:dyDescent="0.55000000000000004">
      <c r="O9045" s="1703"/>
      <c r="V9045" s="1703"/>
      <c r="X9045" s="1703"/>
    </row>
    <row r="9046" spans="15:24" x14ac:dyDescent="0.55000000000000004">
      <c r="O9046" s="1703"/>
      <c r="V9046" s="1703"/>
      <c r="X9046" s="1703"/>
    </row>
    <row r="9047" spans="15:24" x14ac:dyDescent="0.55000000000000004">
      <c r="O9047" s="1703"/>
      <c r="V9047" s="1703"/>
      <c r="X9047" s="1703"/>
    </row>
    <row r="9048" spans="15:24" x14ac:dyDescent="0.55000000000000004">
      <c r="O9048" s="1703"/>
      <c r="V9048" s="1703"/>
      <c r="X9048" s="1703"/>
    </row>
    <row r="9049" spans="15:24" x14ac:dyDescent="0.55000000000000004">
      <c r="O9049" s="1703"/>
      <c r="V9049" s="1703"/>
      <c r="X9049" s="1703"/>
    </row>
    <row r="9050" spans="15:24" x14ac:dyDescent="0.55000000000000004">
      <c r="O9050" s="1703"/>
      <c r="V9050" s="1703"/>
      <c r="X9050" s="1703"/>
    </row>
    <row r="9051" spans="15:24" x14ac:dyDescent="0.55000000000000004">
      <c r="O9051" s="1703"/>
      <c r="V9051" s="1703"/>
      <c r="X9051" s="1703"/>
    </row>
    <row r="9052" spans="15:24" x14ac:dyDescent="0.55000000000000004">
      <c r="O9052" s="1703"/>
      <c r="V9052" s="1703"/>
      <c r="X9052" s="1703"/>
    </row>
    <row r="9053" spans="15:24" x14ac:dyDescent="0.55000000000000004">
      <c r="O9053" s="1703"/>
      <c r="V9053" s="1703"/>
      <c r="X9053" s="1703"/>
    </row>
    <row r="9054" spans="15:24" x14ac:dyDescent="0.55000000000000004">
      <c r="O9054" s="1703"/>
      <c r="V9054" s="1703"/>
      <c r="X9054" s="1703"/>
    </row>
    <row r="9055" spans="15:24" x14ac:dyDescent="0.55000000000000004">
      <c r="O9055" s="1703"/>
      <c r="V9055" s="1703"/>
      <c r="X9055" s="1703"/>
    </row>
    <row r="9056" spans="15:24" x14ac:dyDescent="0.55000000000000004">
      <c r="O9056" s="1703"/>
      <c r="V9056" s="1703"/>
      <c r="X9056" s="1703"/>
    </row>
    <row r="9057" spans="15:24" x14ac:dyDescent="0.55000000000000004">
      <c r="O9057" s="1703"/>
      <c r="V9057" s="1703"/>
      <c r="X9057" s="1703"/>
    </row>
    <row r="9058" spans="15:24" x14ac:dyDescent="0.55000000000000004">
      <c r="O9058" s="1703"/>
      <c r="V9058" s="1703"/>
      <c r="X9058" s="1703"/>
    </row>
    <row r="9059" spans="15:24" x14ac:dyDescent="0.55000000000000004">
      <c r="O9059" s="1703"/>
      <c r="V9059" s="1703"/>
      <c r="X9059" s="1703"/>
    </row>
    <row r="9060" spans="15:24" x14ac:dyDescent="0.55000000000000004">
      <c r="O9060" s="1703"/>
      <c r="V9060" s="1703"/>
      <c r="X9060" s="1703"/>
    </row>
    <row r="9061" spans="15:24" x14ac:dyDescent="0.55000000000000004">
      <c r="O9061" s="1703"/>
      <c r="V9061" s="1703"/>
      <c r="X9061" s="1703"/>
    </row>
    <row r="9062" spans="15:24" x14ac:dyDescent="0.55000000000000004">
      <c r="O9062" s="1703"/>
      <c r="V9062" s="1703"/>
      <c r="X9062" s="1703"/>
    </row>
    <row r="9063" spans="15:24" x14ac:dyDescent="0.55000000000000004">
      <c r="O9063" s="1703"/>
      <c r="V9063" s="1703"/>
      <c r="X9063" s="1703"/>
    </row>
    <row r="9064" spans="15:24" x14ac:dyDescent="0.55000000000000004">
      <c r="O9064" s="1703"/>
      <c r="V9064" s="1703"/>
      <c r="X9064" s="1703"/>
    </row>
    <row r="9065" spans="15:24" x14ac:dyDescent="0.55000000000000004">
      <c r="O9065" s="1703"/>
      <c r="V9065" s="1703"/>
      <c r="X9065" s="1703"/>
    </row>
    <row r="9066" spans="15:24" x14ac:dyDescent="0.55000000000000004">
      <c r="O9066" s="1703"/>
      <c r="V9066" s="1703"/>
      <c r="X9066" s="1703"/>
    </row>
    <row r="9067" spans="15:24" x14ac:dyDescent="0.55000000000000004">
      <c r="O9067" s="1703"/>
      <c r="V9067" s="1703"/>
      <c r="X9067" s="1703"/>
    </row>
    <row r="9068" spans="15:24" x14ac:dyDescent="0.55000000000000004">
      <c r="O9068" s="1703"/>
      <c r="V9068" s="1703"/>
      <c r="X9068" s="1703"/>
    </row>
    <row r="9069" spans="15:24" x14ac:dyDescent="0.55000000000000004">
      <c r="O9069" s="1703"/>
      <c r="V9069" s="1703"/>
      <c r="X9069" s="1703"/>
    </row>
    <row r="9070" spans="15:24" x14ac:dyDescent="0.55000000000000004">
      <c r="O9070" s="1703"/>
      <c r="V9070" s="1703"/>
      <c r="X9070" s="1703"/>
    </row>
    <row r="9071" spans="15:24" x14ac:dyDescent="0.55000000000000004">
      <c r="O9071" s="1703"/>
      <c r="V9071" s="1703"/>
      <c r="X9071" s="1703"/>
    </row>
    <row r="9072" spans="15:24" x14ac:dyDescent="0.55000000000000004">
      <c r="O9072" s="1703"/>
      <c r="V9072" s="1703"/>
      <c r="X9072" s="1703"/>
    </row>
    <row r="9073" spans="15:24" x14ac:dyDescent="0.55000000000000004">
      <c r="O9073" s="1703"/>
      <c r="V9073" s="1703"/>
      <c r="X9073" s="1703"/>
    </row>
    <row r="9074" spans="15:24" x14ac:dyDescent="0.55000000000000004">
      <c r="O9074" s="1703"/>
      <c r="V9074" s="1703"/>
      <c r="X9074" s="1703"/>
    </row>
    <row r="9075" spans="15:24" x14ac:dyDescent="0.55000000000000004">
      <c r="O9075" s="1703"/>
      <c r="V9075" s="1703"/>
      <c r="X9075" s="1703"/>
    </row>
    <row r="9076" spans="15:24" x14ac:dyDescent="0.55000000000000004">
      <c r="O9076" s="1703"/>
      <c r="V9076" s="1703"/>
      <c r="X9076" s="1703"/>
    </row>
    <row r="9077" spans="15:24" x14ac:dyDescent="0.55000000000000004">
      <c r="O9077" s="1703"/>
      <c r="V9077" s="1703"/>
      <c r="X9077" s="1703"/>
    </row>
    <row r="9078" spans="15:24" x14ac:dyDescent="0.55000000000000004">
      <c r="O9078" s="1703"/>
      <c r="V9078" s="1703"/>
      <c r="X9078" s="1703"/>
    </row>
    <row r="9079" spans="15:24" x14ac:dyDescent="0.55000000000000004">
      <c r="O9079" s="1703"/>
      <c r="V9079" s="1703"/>
      <c r="X9079" s="1703"/>
    </row>
    <row r="9080" spans="15:24" x14ac:dyDescent="0.55000000000000004">
      <c r="O9080" s="1703"/>
      <c r="V9080" s="1703"/>
      <c r="X9080" s="1703"/>
    </row>
    <row r="9081" spans="15:24" x14ac:dyDescent="0.55000000000000004">
      <c r="O9081" s="1703"/>
      <c r="V9081" s="1703"/>
      <c r="X9081" s="1703"/>
    </row>
    <row r="9082" spans="15:24" x14ac:dyDescent="0.55000000000000004">
      <c r="O9082" s="1703"/>
      <c r="V9082" s="1703"/>
      <c r="X9082" s="1703"/>
    </row>
    <row r="9083" spans="15:24" x14ac:dyDescent="0.55000000000000004">
      <c r="O9083" s="1703"/>
      <c r="V9083" s="1703"/>
      <c r="X9083" s="1703"/>
    </row>
    <row r="9084" spans="15:24" x14ac:dyDescent="0.55000000000000004">
      <c r="O9084" s="1703"/>
      <c r="V9084" s="1703"/>
      <c r="X9084" s="1703"/>
    </row>
    <row r="9085" spans="15:24" x14ac:dyDescent="0.55000000000000004">
      <c r="O9085" s="1703"/>
      <c r="V9085" s="1703"/>
      <c r="X9085" s="1703"/>
    </row>
    <row r="9086" spans="15:24" x14ac:dyDescent="0.55000000000000004">
      <c r="O9086" s="1703"/>
      <c r="V9086" s="1703"/>
      <c r="X9086" s="1703"/>
    </row>
    <row r="9087" spans="15:24" x14ac:dyDescent="0.55000000000000004">
      <c r="O9087" s="1703"/>
      <c r="V9087" s="1703"/>
      <c r="X9087" s="1703"/>
    </row>
    <row r="9088" spans="15:24" x14ac:dyDescent="0.55000000000000004">
      <c r="O9088" s="1703"/>
      <c r="V9088" s="1703"/>
      <c r="X9088" s="1703"/>
    </row>
    <row r="9089" spans="15:24" x14ac:dyDescent="0.55000000000000004">
      <c r="O9089" s="1703"/>
      <c r="V9089" s="1703"/>
      <c r="X9089" s="1703"/>
    </row>
    <row r="9090" spans="15:24" x14ac:dyDescent="0.55000000000000004">
      <c r="O9090" s="1703"/>
      <c r="V9090" s="1703"/>
      <c r="X9090" s="1703"/>
    </row>
    <row r="9091" spans="15:24" x14ac:dyDescent="0.55000000000000004">
      <c r="O9091" s="1703"/>
      <c r="V9091" s="1703"/>
      <c r="X9091" s="1703"/>
    </row>
    <row r="9092" spans="15:24" x14ac:dyDescent="0.55000000000000004">
      <c r="O9092" s="1703"/>
      <c r="V9092" s="1703"/>
      <c r="X9092" s="1703"/>
    </row>
    <row r="9093" spans="15:24" x14ac:dyDescent="0.55000000000000004">
      <c r="O9093" s="1703"/>
      <c r="V9093" s="1703"/>
      <c r="X9093" s="1703"/>
    </row>
    <row r="9094" spans="15:24" x14ac:dyDescent="0.55000000000000004">
      <c r="O9094" s="1703"/>
      <c r="V9094" s="1703"/>
      <c r="X9094" s="1703"/>
    </row>
    <row r="9095" spans="15:24" x14ac:dyDescent="0.55000000000000004">
      <c r="O9095" s="1703"/>
      <c r="V9095" s="1703"/>
      <c r="X9095" s="1703"/>
    </row>
    <row r="9096" spans="15:24" x14ac:dyDescent="0.55000000000000004">
      <c r="O9096" s="1703"/>
      <c r="V9096" s="1703"/>
      <c r="X9096" s="1703"/>
    </row>
    <row r="9097" spans="15:24" x14ac:dyDescent="0.55000000000000004">
      <c r="O9097" s="1703"/>
      <c r="V9097" s="1703"/>
      <c r="X9097" s="1703"/>
    </row>
    <row r="9098" spans="15:24" x14ac:dyDescent="0.55000000000000004">
      <c r="O9098" s="1703"/>
      <c r="V9098" s="1703"/>
      <c r="X9098" s="1703"/>
    </row>
    <row r="9099" spans="15:24" x14ac:dyDescent="0.55000000000000004">
      <c r="O9099" s="1703"/>
      <c r="V9099" s="1703"/>
      <c r="X9099" s="1703"/>
    </row>
    <row r="9100" spans="15:24" x14ac:dyDescent="0.55000000000000004">
      <c r="O9100" s="1703"/>
      <c r="V9100" s="1703"/>
      <c r="X9100" s="1703"/>
    </row>
    <row r="9101" spans="15:24" x14ac:dyDescent="0.55000000000000004">
      <c r="O9101" s="1703"/>
      <c r="V9101" s="1703"/>
      <c r="X9101" s="1703"/>
    </row>
    <row r="9102" spans="15:24" x14ac:dyDescent="0.55000000000000004">
      <c r="O9102" s="1703"/>
      <c r="V9102" s="1703"/>
      <c r="X9102" s="1703"/>
    </row>
    <row r="9103" spans="15:24" x14ac:dyDescent="0.55000000000000004">
      <c r="O9103" s="1703"/>
      <c r="V9103" s="1703"/>
      <c r="X9103" s="1703"/>
    </row>
    <row r="9104" spans="15:24" x14ac:dyDescent="0.55000000000000004">
      <c r="O9104" s="1703"/>
      <c r="V9104" s="1703"/>
      <c r="X9104" s="1703"/>
    </row>
    <row r="9105" spans="15:24" x14ac:dyDescent="0.55000000000000004">
      <c r="O9105" s="1703"/>
      <c r="V9105" s="1703"/>
      <c r="X9105" s="1703"/>
    </row>
    <row r="9106" spans="15:24" x14ac:dyDescent="0.55000000000000004">
      <c r="O9106" s="1703"/>
      <c r="V9106" s="1703"/>
      <c r="X9106" s="1703"/>
    </row>
    <row r="9107" spans="15:24" x14ac:dyDescent="0.55000000000000004">
      <c r="O9107" s="1703"/>
      <c r="V9107" s="1703"/>
      <c r="X9107" s="1703"/>
    </row>
    <row r="9108" spans="15:24" x14ac:dyDescent="0.55000000000000004">
      <c r="O9108" s="1703"/>
      <c r="V9108" s="1703"/>
      <c r="X9108" s="1703"/>
    </row>
    <row r="9109" spans="15:24" x14ac:dyDescent="0.55000000000000004">
      <c r="O9109" s="1703"/>
      <c r="V9109" s="1703"/>
      <c r="X9109" s="1703"/>
    </row>
    <row r="9110" spans="15:24" x14ac:dyDescent="0.55000000000000004">
      <c r="O9110" s="1703"/>
      <c r="V9110" s="1703"/>
      <c r="X9110" s="1703"/>
    </row>
    <row r="9111" spans="15:24" x14ac:dyDescent="0.55000000000000004">
      <c r="O9111" s="1703"/>
      <c r="V9111" s="1703"/>
      <c r="X9111" s="1703"/>
    </row>
    <row r="9112" spans="15:24" x14ac:dyDescent="0.55000000000000004">
      <c r="O9112" s="1703"/>
      <c r="V9112" s="1703"/>
      <c r="X9112" s="1703"/>
    </row>
    <row r="9113" spans="15:24" x14ac:dyDescent="0.55000000000000004">
      <c r="O9113" s="1703"/>
      <c r="V9113" s="1703"/>
      <c r="X9113" s="1703"/>
    </row>
    <row r="9114" spans="15:24" x14ac:dyDescent="0.55000000000000004">
      <c r="O9114" s="1703"/>
      <c r="V9114" s="1703"/>
      <c r="X9114" s="1703"/>
    </row>
    <row r="9115" spans="15:24" x14ac:dyDescent="0.55000000000000004">
      <c r="O9115" s="1703"/>
      <c r="V9115" s="1703"/>
      <c r="X9115" s="1703"/>
    </row>
    <row r="9116" spans="15:24" x14ac:dyDescent="0.55000000000000004">
      <c r="O9116" s="1703"/>
      <c r="V9116" s="1703"/>
      <c r="X9116" s="1703"/>
    </row>
    <row r="9117" spans="15:24" x14ac:dyDescent="0.55000000000000004">
      <c r="O9117" s="1703"/>
      <c r="V9117" s="1703"/>
      <c r="X9117" s="1703"/>
    </row>
    <row r="9118" spans="15:24" x14ac:dyDescent="0.55000000000000004">
      <c r="O9118" s="1703"/>
      <c r="V9118" s="1703"/>
      <c r="X9118" s="1703"/>
    </row>
    <row r="9119" spans="15:24" x14ac:dyDescent="0.55000000000000004">
      <c r="O9119" s="1703"/>
      <c r="V9119" s="1703"/>
      <c r="X9119" s="1703"/>
    </row>
    <row r="9120" spans="15:24" x14ac:dyDescent="0.55000000000000004">
      <c r="O9120" s="1703"/>
      <c r="V9120" s="1703"/>
      <c r="X9120" s="1703"/>
    </row>
    <row r="9121" spans="15:24" x14ac:dyDescent="0.55000000000000004">
      <c r="O9121" s="1703"/>
      <c r="V9121" s="1703"/>
      <c r="X9121" s="1703"/>
    </row>
    <row r="9122" spans="15:24" x14ac:dyDescent="0.55000000000000004">
      <c r="O9122" s="1703"/>
      <c r="V9122" s="1703"/>
      <c r="X9122" s="1703"/>
    </row>
    <row r="9123" spans="15:24" x14ac:dyDescent="0.55000000000000004">
      <c r="O9123" s="1703"/>
      <c r="V9123" s="1703"/>
      <c r="X9123" s="1703"/>
    </row>
    <row r="9124" spans="15:24" x14ac:dyDescent="0.55000000000000004">
      <c r="O9124" s="1703"/>
      <c r="V9124" s="1703"/>
      <c r="X9124" s="1703"/>
    </row>
    <row r="9125" spans="15:24" x14ac:dyDescent="0.55000000000000004">
      <c r="O9125" s="1703"/>
      <c r="V9125" s="1703"/>
      <c r="X9125" s="1703"/>
    </row>
    <row r="9126" spans="15:24" x14ac:dyDescent="0.55000000000000004">
      <c r="O9126" s="1703"/>
      <c r="V9126" s="1703"/>
      <c r="X9126" s="1703"/>
    </row>
    <row r="9127" spans="15:24" x14ac:dyDescent="0.55000000000000004">
      <c r="O9127" s="1703"/>
      <c r="V9127" s="1703"/>
      <c r="X9127" s="1703"/>
    </row>
    <row r="9128" spans="15:24" x14ac:dyDescent="0.55000000000000004">
      <c r="O9128" s="1703"/>
      <c r="V9128" s="1703"/>
      <c r="X9128" s="1703"/>
    </row>
    <row r="9129" spans="15:24" x14ac:dyDescent="0.55000000000000004">
      <c r="O9129" s="1703"/>
      <c r="V9129" s="1703"/>
      <c r="X9129" s="1703"/>
    </row>
    <row r="9130" spans="15:24" x14ac:dyDescent="0.55000000000000004">
      <c r="O9130" s="1703"/>
      <c r="V9130" s="1703"/>
      <c r="X9130" s="1703"/>
    </row>
    <row r="9131" spans="15:24" x14ac:dyDescent="0.55000000000000004">
      <c r="O9131" s="1703"/>
      <c r="V9131" s="1703"/>
      <c r="X9131" s="1703"/>
    </row>
    <row r="9132" spans="15:24" x14ac:dyDescent="0.55000000000000004">
      <c r="O9132" s="1703"/>
      <c r="V9132" s="1703"/>
      <c r="X9132" s="1703"/>
    </row>
    <row r="9133" spans="15:24" x14ac:dyDescent="0.55000000000000004">
      <c r="O9133" s="1703"/>
      <c r="V9133" s="1703"/>
      <c r="X9133" s="1703"/>
    </row>
    <row r="9134" spans="15:24" x14ac:dyDescent="0.55000000000000004">
      <c r="O9134" s="1703"/>
      <c r="V9134" s="1703"/>
      <c r="X9134" s="1703"/>
    </row>
    <row r="9135" spans="15:24" x14ac:dyDescent="0.55000000000000004">
      <c r="O9135" s="1703"/>
      <c r="V9135" s="1703"/>
      <c r="X9135" s="1703"/>
    </row>
    <row r="9136" spans="15:24" x14ac:dyDescent="0.55000000000000004">
      <c r="O9136" s="1703"/>
      <c r="V9136" s="1703"/>
      <c r="X9136" s="1703"/>
    </row>
    <row r="9137" spans="15:24" x14ac:dyDescent="0.55000000000000004">
      <c r="O9137" s="1703"/>
      <c r="V9137" s="1703"/>
      <c r="X9137" s="1703"/>
    </row>
    <row r="9138" spans="15:24" x14ac:dyDescent="0.55000000000000004">
      <c r="O9138" s="1703"/>
      <c r="V9138" s="1703"/>
      <c r="X9138" s="1703"/>
    </row>
    <row r="9139" spans="15:24" x14ac:dyDescent="0.55000000000000004">
      <c r="O9139" s="1703"/>
      <c r="V9139" s="1703"/>
      <c r="X9139" s="1703"/>
    </row>
    <row r="9140" spans="15:24" x14ac:dyDescent="0.55000000000000004">
      <c r="O9140" s="1703"/>
      <c r="V9140" s="1703"/>
      <c r="X9140" s="1703"/>
    </row>
    <row r="9141" spans="15:24" x14ac:dyDescent="0.55000000000000004">
      <c r="O9141" s="1703"/>
      <c r="V9141" s="1703"/>
      <c r="X9141" s="1703"/>
    </row>
    <row r="9142" spans="15:24" x14ac:dyDescent="0.55000000000000004">
      <c r="O9142" s="1703"/>
      <c r="V9142" s="1703"/>
      <c r="X9142" s="1703"/>
    </row>
    <row r="9143" spans="15:24" x14ac:dyDescent="0.55000000000000004">
      <c r="O9143" s="1703"/>
      <c r="V9143" s="1703"/>
      <c r="X9143" s="1703"/>
    </row>
    <row r="9144" spans="15:24" x14ac:dyDescent="0.55000000000000004">
      <c r="O9144" s="1703"/>
      <c r="V9144" s="1703"/>
      <c r="X9144" s="1703"/>
    </row>
    <row r="9145" spans="15:24" x14ac:dyDescent="0.55000000000000004">
      <c r="O9145" s="1703"/>
      <c r="V9145" s="1703"/>
      <c r="X9145" s="1703"/>
    </row>
    <row r="9146" spans="15:24" x14ac:dyDescent="0.55000000000000004">
      <c r="O9146" s="1703"/>
      <c r="V9146" s="1703"/>
      <c r="X9146" s="1703"/>
    </row>
    <row r="9147" spans="15:24" x14ac:dyDescent="0.55000000000000004">
      <c r="O9147" s="1703"/>
      <c r="V9147" s="1703"/>
      <c r="X9147" s="1703"/>
    </row>
    <row r="9148" spans="15:24" x14ac:dyDescent="0.55000000000000004">
      <c r="O9148" s="1703"/>
      <c r="V9148" s="1703"/>
      <c r="X9148" s="1703"/>
    </row>
    <row r="9149" spans="15:24" x14ac:dyDescent="0.55000000000000004">
      <c r="O9149" s="1703"/>
      <c r="V9149" s="1703"/>
      <c r="X9149" s="1703"/>
    </row>
    <row r="9150" spans="15:24" x14ac:dyDescent="0.55000000000000004">
      <c r="O9150" s="1703"/>
      <c r="V9150" s="1703"/>
      <c r="X9150" s="1703"/>
    </row>
    <row r="9151" spans="15:24" x14ac:dyDescent="0.55000000000000004">
      <c r="O9151" s="1703"/>
      <c r="V9151" s="1703"/>
      <c r="X9151" s="1703"/>
    </row>
    <row r="9152" spans="15:24" x14ac:dyDescent="0.55000000000000004">
      <c r="O9152" s="1703"/>
      <c r="V9152" s="1703"/>
      <c r="X9152" s="1703"/>
    </row>
    <row r="9153" spans="15:24" x14ac:dyDescent="0.55000000000000004">
      <c r="O9153" s="1703"/>
      <c r="V9153" s="1703"/>
      <c r="X9153" s="1703"/>
    </row>
    <row r="9154" spans="15:24" x14ac:dyDescent="0.55000000000000004">
      <c r="O9154" s="1703"/>
      <c r="V9154" s="1703"/>
      <c r="X9154" s="1703"/>
    </row>
    <row r="9155" spans="15:24" x14ac:dyDescent="0.55000000000000004">
      <c r="O9155" s="1703"/>
      <c r="V9155" s="1703"/>
      <c r="X9155" s="1703"/>
    </row>
    <row r="9156" spans="15:24" x14ac:dyDescent="0.55000000000000004">
      <c r="O9156" s="1703"/>
      <c r="V9156" s="1703"/>
      <c r="X9156" s="1703"/>
    </row>
    <row r="9157" spans="15:24" x14ac:dyDescent="0.55000000000000004">
      <c r="O9157" s="1703"/>
      <c r="V9157" s="1703"/>
      <c r="X9157" s="1703"/>
    </row>
    <row r="9158" spans="15:24" x14ac:dyDescent="0.55000000000000004">
      <c r="O9158" s="1703"/>
      <c r="V9158" s="1703"/>
      <c r="X9158" s="1703"/>
    </row>
    <row r="9159" spans="15:24" x14ac:dyDescent="0.55000000000000004">
      <c r="O9159" s="1703"/>
      <c r="V9159" s="1703"/>
      <c r="X9159" s="1703"/>
    </row>
    <row r="9160" spans="15:24" x14ac:dyDescent="0.55000000000000004">
      <c r="O9160" s="1703"/>
      <c r="V9160" s="1703"/>
      <c r="X9160" s="1703"/>
    </row>
    <row r="9161" spans="15:24" x14ac:dyDescent="0.55000000000000004">
      <c r="O9161" s="1703"/>
      <c r="V9161" s="1703"/>
      <c r="X9161" s="1703"/>
    </row>
    <row r="9162" spans="15:24" x14ac:dyDescent="0.55000000000000004">
      <c r="O9162" s="1703"/>
      <c r="V9162" s="1703"/>
      <c r="X9162" s="1703"/>
    </row>
    <row r="9163" spans="15:24" x14ac:dyDescent="0.55000000000000004">
      <c r="O9163" s="1703"/>
      <c r="V9163" s="1703"/>
      <c r="X9163" s="1703"/>
    </row>
    <row r="9164" spans="15:24" x14ac:dyDescent="0.55000000000000004">
      <c r="O9164" s="1703"/>
      <c r="V9164" s="1703"/>
      <c r="X9164" s="1703"/>
    </row>
    <row r="9165" spans="15:24" x14ac:dyDescent="0.55000000000000004">
      <c r="O9165" s="1703"/>
      <c r="V9165" s="1703"/>
      <c r="X9165" s="1703"/>
    </row>
    <row r="9166" spans="15:24" x14ac:dyDescent="0.55000000000000004">
      <c r="O9166" s="1703"/>
      <c r="V9166" s="1703"/>
      <c r="X9166" s="1703"/>
    </row>
    <row r="9167" spans="15:24" x14ac:dyDescent="0.55000000000000004">
      <c r="O9167" s="1703"/>
      <c r="V9167" s="1703"/>
      <c r="X9167" s="1703"/>
    </row>
    <row r="9168" spans="15:24" x14ac:dyDescent="0.55000000000000004">
      <c r="O9168" s="1703"/>
      <c r="V9168" s="1703"/>
      <c r="X9168" s="1703"/>
    </row>
    <row r="9169" spans="15:24" x14ac:dyDescent="0.55000000000000004">
      <c r="O9169" s="1703"/>
      <c r="V9169" s="1703"/>
      <c r="X9169" s="1703"/>
    </row>
    <row r="9170" spans="15:24" x14ac:dyDescent="0.55000000000000004">
      <c r="O9170" s="1703"/>
      <c r="V9170" s="1703"/>
      <c r="X9170" s="1703"/>
    </row>
    <row r="9171" spans="15:24" x14ac:dyDescent="0.55000000000000004">
      <c r="O9171" s="1703"/>
      <c r="V9171" s="1703"/>
      <c r="X9171" s="1703"/>
    </row>
    <row r="9172" spans="15:24" x14ac:dyDescent="0.55000000000000004">
      <c r="O9172" s="1703"/>
      <c r="V9172" s="1703"/>
      <c r="X9172" s="1703"/>
    </row>
    <row r="9173" spans="15:24" x14ac:dyDescent="0.55000000000000004">
      <c r="O9173" s="1703"/>
      <c r="V9173" s="1703"/>
      <c r="X9173" s="1703"/>
    </row>
    <row r="9174" spans="15:24" x14ac:dyDescent="0.55000000000000004">
      <c r="O9174" s="1703"/>
      <c r="V9174" s="1703"/>
      <c r="X9174" s="1703"/>
    </row>
    <row r="9175" spans="15:24" x14ac:dyDescent="0.55000000000000004">
      <c r="O9175" s="1703"/>
      <c r="V9175" s="1703"/>
      <c r="X9175" s="1703"/>
    </row>
    <row r="9176" spans="15:24" x14ac:dyDescent="0.55000000000000004">
      <c r="O9176" s="1703"/>
      <c r="V9176" s="1703"/>
      <c r="X9176" s="1703"/>
    </row>
    <row r="9177" spans="15:24" x14ac:dyDescent="0.55000000000000004">
      <c r="O9177" s="1703"/>
      <c r="V9177" s="1703"/>
      <c r="X9177" s="1703"/>
    </row>
    <row r="9178" spans="15:24" x14ac:dyDescent="0.55000000000000004">
      <c r="O9178" s="1703"/>
      <c r="V9178" s="1703"/>
      <c r="X9178" s="1703"/>
    </row>
    <row r="9179" spans="15:24" x14ac:dyDescent="0.55000000000000004">
      <c r="O9179" s="1703"/>
      <c r="V9179" s="1703"/>
      <c r="X9179" s="1703"/>
    </row>
    <row r="9180" spans="15:24" x14ac:dyDescent="0.55000000000000004">
      <c r="O9180" s="1703"/>
      <c r="V9180" s="1703"/>
      <c r="X9180" s="1703"/>
    </row>
    <row r="9181" spans="15:24" x14ac:dyDescent="0.55000000000000004">
      <c r="O9181" s="1703"/>
      <c r="V9181" s="1703"/>
      <c r="X9181" s="1703"/>
    </row>
    <row r="9182" spans="15:24" x14ac:dyDescent="0.55000000000000004">
      <c r="O9182" s="1703"/>
      <c r="V9182" s="1703"/>
      <c r="X9182" s="1703"/>
    </row>
    <row r="9183" spans="15:24" x14ac:dyDescent="0.55000000000000004">
      <c r="O9183" s="1703"/>
      <c r="V9183" s="1703"/>
      <c r="X9183" s="1703"/>
    </row>
    <row r="9184" spans="15:24" x14ac:dyDescent="0.55000000000000004">
      <c r="O9184" s="1703"/>
      <c r="V9184" s="1703"/>
      <c r="X9184" s="1703"/>
    </row>
    <row r="9185" spans="15:24" x14ac:dyDescent="0.55000000000000004">
      <c r="O9185" s="1703"/>
      <c r="V9185" s="1703"/>
      <c r="X9185" s="1703"/>
    </row>
    <row r="9186" spans="15:24" x14ac:dyDescent="0.55000000000000004">
      <c r="O9186" s="1703"/>
      <c r="V9186" s="1703"/>
      <c r="X9186" s="1703"/>
    </row>
    <row r="9187" spans="15:24" x14ac:dyDescent="0.55000000000000004">
      <c r="O9187" s="1703"/>
      <c r="V9187" s="1703"/>
      <c r="X9187" s="1703"/>
    </row>
    <row r="9188" spans="15:24" x14ac:dyDescent="0.55000000000000004">
      <c r="O9188" s="1703"/>
      <c r="V9188" s="1703"/>
      <c r="X9188" s="1703"/>
    </row>
    <row r="9189" spans="15:24" x14ac:dyDescent="0.55000000000000004">
      <c r="O9189" s="1703"/>
      <c r="V9189" s="1703"/>
      <c r="X9189" s="1703"/>
    </row>
    <row r="9190" spans="15:24" x14ac:dyDescent="0.55000000000000004">
      <c r="O9190" s="1703"/>
      <c r="V9190" s="1703"/>
      <c r="X9190" s="1703"/>
    </row>
    <row r="9191" spans="15:24" x14ac:dyDescent="0.55000000000000004">
      <c r="O9191" s="1703"/>
      <c r="V9191" s="1703"/>
      <c r="X9191" s="1703"/>
    </row>
    <row r="9192" spans="15:24" x14ac:dyDescent="0.55000000000000004">
      <c r="O9192" s="1703"/>
      <c r="V9192" s="1703"/>
      <c r="X9192" s="1703"/>
    </row>
    <row r="9193" spans="15:24" x14ac:dyDescent="0.55000000000000004">
      <c r="O9193" s="1703"/>
      <c r="V9193" s="1703"/>
      <c r="X9193" s="1703"/>
    </row>
    <row r="9194" spans="15:24" x14ac:dyDescent="0.55000000000000004">
      <c r="O9194" s="1703"/>
      <c r="V9194" s="1703"/>
      <c r="X9194" s="1703"/>
    </row>
    <row r="9195" spans="15:24" x14ac:dyDescent="0.55000000000000004">
      <c r="O9195" s="1703"/>
      <c r="V9195" s="1703"/>
      <c r="X9195" s="1703"/>
    </row>
    <row r="9196" spans="15:24" x14ac:dyDescent="0.55000000000000004">
      <c r="O9196" s="1703"/>
      <c r="V9196" s="1703"/>
      <c r="X9196" s="1703"/>
    </row>
    <row r="9197" spans="15:24" x14ac:dyDescent="0.55000000000000004">
      <c r="O9197" s="1703"/>
      <c r="V9197" s="1703"/>
      <c r="X9197" s="1703"/>
    </row>
    <row r="9198" spans="15:24" x14ac:dyDescent="0.55000000000000004">
      <c r="O9198" s="1703"/>
      <c r="V9198" s="1703"/>
      <c r="X9198" s="1703"/>
    </row>
    <row r="9199" spans="15:24" x14ac:dyDescent="0.55000000000000004">
      <c r="O9199" s="1703"/>
      <c r="V9199" s="1703"/>
      <c r="X9199" s="1703"/>
    </row>
    <row r="9200" spans="15:24" x14ac:dyDescent="0.55000000000000004">
      <c r="O9200" s="1703"/>
      <c r="V9200" s="1703"/>
      <c r="X9200" s="1703"/>
    </row>
    <row r="9201" spans="15:24" x14ac:dyDescent="0.55000000000000004">
      <c r="O9201" s="1703"/>
      <c r="V9201" s="1703"/>
      <c r="X9201" s="1703"/>
    </row>
    <row r="9202" spans="15:24" x14ac:dyDescent="0.55000000000000004">
      <c r="O9202" s="1703"/>
      <c r="V9202" s="1703"/>
      <c r="X9202" s="1703"/>
    </row>
    <row r="9203" spans="15:24" x14ac:dyDescent="0.55000000000000004">
      <c r="O9203" s="1703"/>
      <c r="V9203" s="1703"/>
      <c r="X9203" s="1703"/>
    </row>
    <row r="9204" spans="15:24" x14ac:dyDescent="0.55000000000000004">
      <c r="O9204" s="1703"/>
      <c r="V9204" s="1703"/>
      <c r="X9204" s="1703"/>
    </row>
    <row r="9205" spans="15:24" x14ac:dyDescent="0.55000000000000004">
      <c r="O9205" s="1703"/>
      <c r="V9205" s="1703"/>
      <c r="X9205" s="1703"/>
    </row>
    <row r="9206" spans="15:24" x14ac:dyDescent="0.55000000000000004">
      <c r="O9206" s="1703"/>
      <c r="V9206" s="1703"/>
      <c r="X9206" s="1703"/>
    </row>
    <row r="9207" spans="15:24" x14ac:dyDescent="0.55000000000000004">
      <c r="O9207" s="1703"/>
      <c r="V9207" s="1703"/>
      <c r="X9207" s="1703"/>
    </row>
    <row r="9208" spans="15:24" x14ac:dyDescent="0.55000000000000004">
      <c r="O9208" s="1703"/>
      <c r="V9208" s="1703"/>
      <c r="X9208" s="1703"/>
    </row>
    <row r="9209" spans="15:24" x14ac:dyDescent="0.55000000000000004">
      <c r="O9209" s="1703"/>
      <c r="V9209" s="1703"/>
      <c r="X9209" s="1703"/>
    </row>
    <row r="9210" spans="15:24" x14ac:dyDescent="0.55000000000000004">
      <c r="O9210" s="1703"/>
      <c r="V9210" s="1703"/>
      <c r="X9210" s="1703"/>
    </row>
    <row r="9211" spans="15:24" x14ac:dyDescent="0.55000000000000004">
      <c r="O9211" s="1703"/>
      <c r="V9211" s="1703"/>
      <c r="X9211" s="1703"/>
    </row>
    <row r="9212" spans="15:24" x14ac:dyDescent="0.55000000000000004">
      <c r="O9212" s="1703"/>
      <c r="V9212" s="1703"/>
      <c r="X9212" s="1703"/>
    </row>
    <row r="9213" spans="15:24" x14ac:dyDescent="0.55000000000000004">
      <c r="O9213" s="1703"/>
      <c r="V9213" s="1703"/>
      <c r="X9213" s="1703"/>
    </row>
    <row r="9214" spans="15:24" x14ac:dyDescent="0.55000000000000004">
      <c r="O9214" s="1703"/>
      <c r="V9214" s="1703"/>
      <c r="X9214" s="1703"/>
    </row>
    <row r="9215" spans="15:24" x14ac:dyDescent="0.55000000000000004">
      <c r="O9215" s="1703"/>
      <c r="V9215" s="1703"/>
      <c r="X9215" s="1703"/>
    </row>
    <row r="9216" spans="15:24" x14ac:dyDescent="0.55000000000000004">
      <c r="O9216" s="1703"/>
      <c r="V9216" s="1703"/>
      <c r="X9216" s="1703"/>
    </row>
    <row r="9217" spans="15:24" x14ac:dyDescent="0.55000000000000004">
      <c r="O9217" s="1703"/>
      <c r="V9217" s="1703"/>
      <c r="X9217" s="1703"/>
    </row>
    <row r="9218" spans="15:24" x14ac:dyDescent="0.55000000000000004">
      <c r="O9218" s="1703"/>
      <c r="V9218" s="1703"/>
      <c r="X9218" s="1703"/>
    </row>
    <row r="9219" spans="15:24" x14ac:dyDescent="0.55000000000000004">
      <c r="O9219" s="1703"/>
      <c r="V9219" s="1703"/>
      <c r="X9219" s="1703"/>
    </row>
    <row r="9220" spans="15:24" x14ac:dyDescent="0.55000000000000004">
      <c r="O9220" s="1703"/>
      <c r="V9220" s="1703"/>
      <c r="X9220" s="1703"/>
    </row>
    <row r="9221" spans="15:24" x14ac:dyDescent="0.55000000000000004">
      <c r="O9221" s="1703"/>
      <c r="V9221" s="1703"/>
      <c r="X9221" s="1703"/>
    </row>
    <row r="9222" spans="15:24" x14ac:dyDescent="0.55000000000000004">
      <c r="O9222" s="1703"/>
      <c r="V9222" s="1703"/>
      <c r="X9222" s="1703"/>
    </row>
    <row r="9223" spans="15:24" x14ac:dyDescent="0.55000000000000004">
      <c r="O9223" s="1703"/>
      <c r="V9223" s="1703"/>
      <c r="X9223" s="1703"/>
    </row>
    <row r="9224" spans="15:24" x14ac:dyDescent="0.55000000000000004">
      <c r="O9224" s="1703"/>
      <c r="V9224" s="1703"/>
      <c r="X9224" s="1703"/>
    </row>
    <row r="9225" spans="15:24" x14ac:dyDescent="0.55000000000000004">
      <c r="O9225" s="1703"/>
      <c r="V9225" s="1703"/>
      <c r="X9225" s="1703"/>
    </row>
    <row r="9226" spans="15:24" x14ac:dyDescent="0.55000000000000004">
      <c r="O9226" s="1703"/>
      <c r="V9226" s="1703"/>
      <c r="X9226" s="1703"/>
    </row>
    <row r="9227" spans="15:24" x14ac:dyDescent="0.55000000000000004">
      <c r="O9227" s="1703"/>
      <c r="V9227" s="1703"/>
      <c r="X9227" s="1703"/>
    </row>
    <row r="9228" spans="15:24" x14ac:dyDescent="0.55000000000000004">
      <c r="O9228" s="1703"/>
      <c r="V9228" s="1703"/>
      <c r="X9228" s="1703"/>
    </row>
    <row r="9229" spans="15:24" x14ac:dyDescent="0.55000000000000004">
      <c r="O9229" s="1703"/>
      <c r="V9229" s="1703"/>
      <c r="X9229" s="1703"/>
    </row>
    <row r="9230" spans="15:24" x14ac:dyDescent="0.55000000000000004">
      <c r="O9230" s="1703"/>
      <c r="V9230" s="1703"/>
      <c r="X9230" s="1703"/>
    </row>
    <row r="9231" spans="15:24" x14ac:dyDescent="0.55000000000000004">
      <c r="O9231" s="1703"/>
      <c r="V9231" s="1703"/>
      <c r="X9231" s="1703"/>
    </row>
    <row r="9232" spans="15:24" x14ac:dyDescent="0.55000000000000004">
      <c r="O9232" s="1703"/>
      <c r="V9232" s="1703"/>
      <c r="X9232" s="1703"/>
    </row>
    <row r="9233" spans="15:24" x14ac:dyDescent="0.55000000000000004">
      <c r="O9233" s="1703"/>
      <c r="V9233" s="1703"/>
      <c r="X9233" s="1703"/>
    </row>
    <row r="9234" spans="15:24" x14ac:dyDescent="0.55000000000000004">
      <c r="O9234" s="1703"/>
      <c r="V9234" s="1703"/>
      <c r="X9234" s="1703"/>
    </row>
    <row r="9235" spans="15:24" x14ac:dyDescent="0.55000000000000004">
      <c r="O9235" s="1703"/>
      <c r="V9235" s="1703"/>
      <c r="X9235" s="1703"/>
    </row>
    <row r="9236" spans="15:24" x14ac:dyDescent="0.55000000000000004">
      <c r="O9236" s="1703"/>
      <c r="V9236" s="1703"/>
      <c r="X9236" s="1703"/>
    </row>
    <row r="9237" spans="15:24" x14ac:dyDescent="0.55000000000000004">
      <c r="O9237" s="1703"/>
      <c r="V9237" s="1703"/>
      <c r="X9237" s="1703"/>
    </row>
    <row r="9238" spans="15:24" x14ac:dyDescent="0.55000000000000004">
      <c r="O9238" s="1703"/>
      <c r="V9238" s="1703"/>
      <c r="X9238" s="1703"/>
    </row>
    <row r="9239" spans="15:24" x14ac:dyDescent="0.55000000000000004">
      <c r="O9239" s="1703"/>
      <c r="V9239" s="1703"/>
      <c r="X9239" s="1703"/>
    </row>
    <row r="9240" spans="15:24" x14ac:dyDescent="0.55000000000000004">
      <c r="O9240" s="1703"/>
      <c r="V9240" s="1703"/>
      <c r="X9240" s="1703"/>
    </row>
    <row r="9241" spans="15:24" x14ac:dyDescent="0.55000000000000004">
      <c r="O9241" s="1703"/>
      <c r="V9241" s="1703"/>
      <c r="X9241" s="1703"/>
    </row>
    <row r="9242" spans="15:24" x14ac:dyDescent="0.55000000000000004">
      <c r="O9242" s="1703"/>
      <c r="V9242" s="1703"/>
      <c r="X9242" s="1703"/>
    </row>
    <row r="9243" spans="15:24" x14ac:dyDescent="0.55000000000000004">
      <c r="O9243" s="1703"/>
      <c r="V9243" s="1703"/>
      <c r="X9243" s="1703"/>
    </row>
    <row r="9244" spans="15:24" x14ac:dyDescent="0.55000000000000004">
      <c r="O9244" s="1703"/>
      <c r="V9244" s="1703"/>
      <c r="X9244" s="1703"/>
    </row>
    <row r="9245" spans="15:24" x14ac:dyDescent="0.55000000000000004">
      <c r="O9245" s="1703"/>
      <c r="V9245" s="1703"/>
      <c r="X9245" s="1703"/>
    </row>
    <row r="9246" spans="15:24" x14ac:dyDescent="0.55000000000000004">
      <c r="O9246" s="1703"/>
      <c r="V9246" s="1703"/>
      <c r="X9246" s="1703"/>
    </row>
    <row r="9247" spans="15:24" x14ac:dyDescent="0.55000000000000004">
      <c r="O9247" s="1703"/>
      <c r="V9247" s="1703"/>
      <c r="X9247" s="1703"/>
    </row>
    <row r="9248" spans="15:24" x14ac:dyDescent="0.55000000000000004">
      <c r="O9248" s="1703"/>
      <c r="V9248" s="1703"/>
      <c r="X9248" s="1703"/>
    </row>
    <row r="9249" spans="15:24" x14ac:dyDescent="0.55000000000000004">
      <c r="O9249" s="1703"/>
      <c r="V9249" s="1703"/>
      <c r="X9249" s="1703"/>
    </row>
    <row r="9250" spans="15:24" x14ac:dyDescent="0.55000000000000004">
      <c r="O9250" s="1703"/>
      <c r="V9250" s="1703"/>
      <c r="X9250" s="1703"/>
    </row>
    <row r="9251" spans="15:24" x14ac:dyDescent="0.55000000000000004">
      <c r="O9251" s="1703"/>
      <c r="V9251" s="1703"/>
      <c r="X9251" s="1703"/>
    </row>
    <row r="9252" spans="15:24" x14ac:dyDescent="0.55000000000000004">
      <c r="O9252" s="1703"/>
      <c r="V9252" s="1703"/>
      <c r="X9252" s="1703"/>
    </row>
    <row r="9253" spans="15:24" x14ac:dyDescent="0.55000000000000004">
      <c r="O9253" s="1703"/>
      <c r="V9253" s="1703"/>
      <c r="X9253" s="1703"/>
    </row>
    <row r="9254" spans="15:24" x14ac:dyDescent="0.55000000000000004">
      <c r="O9254" s="1703"/>
      <c r="V9254" s="1703"/>
      <c r="X9254" s="1703"/>
    </row>
    <row r="9255" spans="15:24" x14ac:dyDescent="0.55000000000000004">
      <c r="O9255" s="1703"/>
      <c r="V9255" s="1703"/>
      <c r="X9255" s="1703"/>
    </row>
    <row r="9256" spans="15:24" x14ac:dyDescent="0.55000000000000004">
      <c r="O9256" s="1703"/>
      <c r="V9256" s="1703"/>
      <c r="X9256" s="1703"/>
    </row>
    <row r="9257" spans="15:24" x14ac:dyDescent="0.55000000000000004">
      <c r="O9257" s="1703"/>
      <c r="V9257" s="1703"/>
      <c r="X9257" s="1703"/>
    </row>
    <row r="9258" spans="15:24" x14ac:dyDescent="0.55000000000000004">
      <c r="O9258" s="1703"/>
      <c r="V9258" s="1703"/>
      <c r="X9258" s="1703"/>
    </row>
    <row r="9259" spans="15:24" x14ac:dyDescent="0.55000000000000004">
      <c r="O9259" s="1703"/>
      <c r="V9259" s="1703"/>
      <c r="X9259" s="1703"/>
    </row>
    <row r="9260" spans="15:24" x14ac:dyDescent="0.55000000000000004">
      <c r="O9260" s="1703"/>
      <c r="V9260" s="1703"/>
      <c r="X9260" s="1703"/>
    </row>
    <row r="9261" spans="15:24" x14ac:dyDescent="0.55000000000000004">
      <c r="O9261" s="1703"/>
      <c r="V9261" s="1703"/>
      <c r="X9261" s="1703"/>
    </row>
    <row r="9262" spans="15:24" x14ac:dyDescent="0.55000000000000004">
      <c r="O9262" s="1703"/>
      <c r="V9262" s="1703"/>
      <c r="X9262" s="1703"/>
    </row>
    <row r="9263" spans="15:24" x14ac:dyDescent="0.55000000000000004">
      <c r="O9263" s="1703"/>
      <c r="V9263" s="1703"/>
      <c r="X9263" s="1703"/>
    </row>
    <row r="9264" spans="15:24" x14ac:dyDescent="0.55000000000000004">
      <c r="O9264" s="1703"/>
      <c r="V9264" s="1703"/>
      <c r="X9264" s="1703"/>
    </row>
    <row r="9265" spans="15:24" x14ac:dyDescent="0.55000000000000004">
      <c r="O9265" s="1703"/>
      <c r="V9265" s="1703"/>
      <c r="X9265" s="1703"/>
    </row>
    <row r="9266" spans="15:24" x14ac:dyDescent="0.55000000000000004">
      <c r="O9266" s="1703"/>
      <c r="V9266" s="1703"/>
      <c r="X9266" s="1703"/>
    </row>
    <row r="9267" spans="15:24" x14ac:dyDescent="0.55000000000000004">
      <c r="O9267" s="1703"/>
      <c r="V9267" s="1703"/>
      <c r="X9267" s="1703"/>
    </row>
    <row r="9268" spans="15:24" x14ac:dyDescent="0.55000000000000004">
      <c r="O9268" s="1703"/>
      <c r="V9268" s="1703"/>
      <c r="X9268" s="1703"/>
    </row>
    <row r="9269" spans="15:24" x14ac:dyDescent="0.55000000000000004">
      <c r="O9269" s="1703"/>
      <c r="V9269" s="1703"/>
      <c r="X9269" s="1703"/>
    </row>
    <row r="9270" spans="15:24" x14ac:dyDescent="0.55000000000000004">
      <c r="O9270" s="1703"/>
      <c r="V9270" s="1703"/>
      <c r="X9270" s="1703"/>
    </row>
    <row r="9271" spans="15:24" x14ac:dyDescent="0.55000000000000004">
      <c r="O9271" s="1703"/>
      <c r="V9271" s="1703"/>
      <c r="X9271" s="1703"/>
    </row>
    <row r="9272" spans="15:24" x14ac:dyDescent="0.55000000000000004">
      <c r="O9272" s="1703"/>
      <c r="V9272" s="1703"/>
      <c r="X9272" s="1703"/>
    </row>
    <row r="9273" spans="15:24" x14ac:dyDescent="0.55000000000000004">
      <c r="O9273" s="1703"/>
      <c r="V9273" s="1703"/>
      <c r="X9273" s="1703"/>
    </row>
    <row r="9274" spans="15:24" x14ac:dyDescent="0.55000000000000004">
      <c r="O9274" s="1703"/>
      <c r="V9274" s="1703"/>
      <c r="X9274" s="1703"/>
    </row>
    <row r="9275" spans="15:24" x14ac:dyDescent="0.55000000000000004">
      <c r="O9275" s="1703"/>
      <c r="V9275" s="1703"/>
      <c r="X9275" s="1703"/>
    </row>
    <row r="9276" spans="15:24" x14ac:dyDescent="0.55000000000000004">
      <c r="O9276" s="1703"/>
      <c r="V9276" s="1703"/>
      <c r="X9276" s="1703"/>
    </row>
    <row r="9277" spans="15:24" x14ac:dyDescent="0.55000000000000004">
      <c r="O9277" s="1703"/>
      <c r="V9277" s="1703"/>
      <c r="X9277" s="1703"/>
    </row>
    <row r="9278" spans="15:24" x14ac:dyDescent="0.55000000000000004">
      <c r="O9278" s="1703"/>
      <c r="V9278" s="1703"/>
      <c r="X9278" s="1703"/>
    </row>
    <row r="9279" spans="15:24" x14ac:dyDescent="0.55000000000000004">
      <c r="O9279" s="1703"/>
      <c r="V9279" s="1703"/>
      <c r="X9279" s="1703"/>
    </row>
    <row r="9280" spans="15:24" x14ac:dyDescent="0.55000000000000004">
      <c r="O9280" s="1703"/>
      <c r="V9280" s="1703"/>
      <c r="X9280" s="1703"/>
    </row>
    <row r="9281" spans="15:24" x14ac:dyDescent="0.55000000000000004">
      <c r="O9281" s="1703"/>
      <c r="V9281" s="1703"/>
      <c r="X9281" s="1703"/>
    </row>
    <row r="9282" spans="15:24" x14ac:dyDescent="0.55000000000000004">
      <c r="O9282" s="1703"/>
      <c r="V9282" s="1703"/>
      <c r="X9282" s="1703"/>
    </row>
    <row r="9283" spans="15:24" x14ac:dyDescent="0.55000000000000004">
      <c r="O9283" s="1703"/>
      <c r="V9283" s="1703"/>
      <c r="X9283" s="1703"/>
    </row>
    <row r="9284" spans="15:24" x14ac:dyDescent="0.55000000000000004">
      <c r="O9284" s="1703"/>
      <c r="V9284" s="1703"/>
      <c r="X9284" s="1703"/>
    </row>
    <row r="9285" spans="15:24" x14ac:dyDescent="0.55000000000000004">
      <c r="O9285" s="1703"/>
      <c r="V9285" s="1703"/>
      <c r="X9285" s="1703"/>
    </row>
    <row r="9286" spans="15:24" x14ac:dyDescent="0.55000000000000004">
      <c r="O9286" s="1703"/>
      <c r="V9286" s="1703"/>
      <c r="X9286" s="1703"/>
    </row>
    <row r="9287" spans="15:24" x14ac:dyDescent="0.55000000000000004">
      <c r="O9287" s="1703"/>
      <c r="V9287" s="1703"/>
      <c r="X9287" s="1703"/>
    </row>
    <row r="9288" spans="15:24" x14ac:dyDescent="0.55000000000000004">
      <c r="O9288" s="1703"/>
      <c r="V9288" s="1703"/>
      <c r="X9288" s="1703"/>
    </row>
    <row r="9289" spans="15:24" x14ac:dyDescent="0.55000000000000004">
      <c r="O9289" s="1703"/>
      <c r="V9289" s="1703"/>
      <c r="X9289" s="1703"/>
    </row>
    <row r="9290" spans="15:24" x14ac:dyDescent="0.55000000000000004">
      <c r="O9290" s="1703"/>
      <c r="V9290" s="1703"/>
      <c r="X9290" s="1703"/>
    </row>
    <row r="9291" spans="15:24" x14ac:dyDescent="0.55000000000000004">
      <c r="O9291" s="1703"/>
      <c r="V9291" s="1703"/>
      <c r="X9291" s="1703"/>
    </row>
    <row r="9292" spans="15:24" x14ac:dyDescent="0.55000000000000004">
      <c r="O9292" s="1703"/>
      <c r="V9292" s="1703"/>
      <c r="X9292" s="1703"/>
    </row>
    <row r="9293" spans="15:24" x14ac:dyDescent="0.55000000000000004">
      <c r="O9293" s="1703"/>
      <c r="V9293" s="1703"/>
      <c r="X9293" s="1703"/>
    </row>
    <row r="9294" spans="15:24" x14ac:dyDescent="0.55000000000000004">
      <c r="O9294" s="1703"/>
      <c r="V9294" s="1703"/>
      <c r="X9294" s="1703"/>
    </row>
    <row r="9295" spans="15:24" x14ac:dyDescent="0.55000000000000004">
      <c r="O9295" s="1703"/>
      <c r="V9295" s="1703"/>
      <c r="X9295" s="1703"/>
    </row>
    <row r="9296" spans="15:24" x14ac:dyDescent="0.55000000000000004">
      <c r="O9296" s="1703"/>
      <c r="V9296" s="1703"/>
      <c r="X9296" s="1703"/>
    </row>
    <row r="9297" spans="15:24" x14ac:dyDescent="0.55000000000000004">
      <c r="O9297" s="1703"/>
      <c r="V9297" s="1703"/>
      <c r="X9297" s="1703"/>
    </row>
    <row r="9298" spans="15:24" x14ac:dyDescent="0.55000000000000004">
      <c r="O9298" s="1703"/>
      <c r="V9298" s="1703"/>
      <c r="X9298" s="1703"/>
    </row>
    <row r="9299" spans="15:24" x14ac:dyDescent="0.55000000000000004">
      <c r="O9299" s="1703"/>
      <c r="V9299" s="1703"/>
      <c r="X9299" s="1703"/>
    </row>
    <row r="9300" spans="15:24" x14ac:dyDescent="0.55000000000000004">
      <c r="O9300" s="1703"/>
      <c r="V9300" s="1703"/>
      <c r="X9300" s="1703"/>
    </row>
    <row r="9301" spans="15:24" x14ac:dyDescent="0.55000000000000004">
      <c r="O9301" s="1703"/>
      <c r="V9301" s="1703"/>
      <c r="X9301" s="1703"/>
    </row>
    <row r="9302" spans="15:24" x14ac:dyDescent="0.55000000000000004">
      <c r="O9302" s="1703"/>
      <c r="V9302" s="1703"/>
      <c r="X9302" s="1703"/>
    </row>
    <row r="9303" spans="15:24" x14ac:dyDescent="0.55000000000000004">
      <c r="O9303" s="1703"/>
      <c r="V9303" s="1703"/>
      <c r="X9303" s="1703"/>
    </row>
    <row r="9304" spans="15:24" x14ac:dyDescent="0.55000000000000004">
      <c r="O9304" s="1703"/>
      <c r="V9304" s="1703"/>
      <c r="X9304" s="1703"/>
    </row>
    <row r="9305" spans="15:24" x14ac:dyDescent="0.55000000000000004">
      <c r="O9305" s="1703"/>
      <c r="V9305" s="1703"/>
      <c r="X9305" s="1703"/>
    </row>
    <row r="9306" spans="15:24" x14ac:dyDescent="0.55000000000000004">
      <c r="O9306" s="1703"/>
      <c r="V9306" s="1703"/>
      <c r="X9306" s="1703"/>
    </row>
    <row r="9307" spans="15:24" x14ac:dyDescent="0.55000000000000004">
      <c r="O9307" s="1703"/>
      <c r="V9307" s="1703"/>
      <c r="X9307" s="1703"/>
    </row>
    <row r="9308" spans="15:24" x14ac:dyDescent="0.55000000000000004">
      <c r="O9308" s="1703"/>
      <c r="V9308" s="1703"/>
      <c r="X9308" s="1703"/>
    </row>
    <row r="9309" spans="15:24" x14ac:dyDescent="0.55000000000000004">
      <c r="O9309" s="1703"/>
      <c r="V9309" s="1703"/>
      <c r="X9309" s="1703"/>
    </row>
    <row r="9310" spans="15:24" x14ac:dyDescent="0.55000000000000004">
      <c r="O9310" s="1703"/>
      <c r="V9310" s="1703"/>
      <c r="X9310" s="1703"/>
    </row>
    <row r="9311" spans="15:24" x14ac:dyDescent="0.55000000000000004">
      <c r="O9311" s="1703"/>
      <c r="V9311" s="1703"/>
      <c r="X9311" s="1703"/>
    </row>
    <row r="9312" spans="15:24" x14ac:dyDescent="0.55000000000000004">
      <c r="O9312" s="1703"/>
      <c r="V9312" s="1703"/>
      <c r="X9312" s="1703"/>
    </row>
    <row r="9313" spans="15:24" x14ac:dyDescent="0.55000000000000004">
      <c r="O9313" s="1703"/>
      <c r="V9313" s="1703"/>
      <c r="X9313" s="1703"/>
    </row>
    <row r="9314" spans="15:24" x14ac:dyDescent="0.55000000000000004">
      <c r="O9314" s="1703"/>
      <c r="V9314" s="1703"/>
      <c r="X9314" s="1703"/>
    </row>
    <row r="9315" spans="15:24" x14ac:dyDescent="0.55000000000000004">
      <c r="O9315" s="1703"/>
      <c r="V9315" s="1703"/>
      <c r="X9315" s="1703"/>
    </row>
    <row r="9316" spans="15:24" x14ac:dyDescent="0.55000000000000004">
      <c r="O9316" s="1703"/>
      <c r="V9316" s="1703"/>
      <c r="X9316" s="1703"/>
    </row>
    <row r="9317" spans="15:24" x14ac:dyDescent="0.55000000000000004">
      <c r="O9317" s="1703"/>
      <c r="V9317" s="1703"/>
      <c r="X9317" s="1703"/>
    </row>
    <row r="9318" spans="15:24" x14ac:dyDescent="0.55000000000000004">
      <c r="O9318" s="1703"/>
      <c r="V9318" s="1703"/>
      <c r="X9318" s="1703"/>
    </row>
    <row r="9319" spans="15:24" x14ac:dyDescent="0.55000000000000004">
      <c r="O9319" s="1703"/>
      <c r="V9319" s="1703"/>
      <c r="X9319" s="1703"/>
    </row>
    <row r="9320" spans="15:24" x14ac:dyDescent="0.55000000000000004">
      <c r="O9320" s="1703"/>
      <c r="V9320" s="1703"/>
      <c r="X9320" s="1703"/>
    </row>
    <row r="9321" spans="15:24" x14ac:dyDescent="0.55000000000000004">
      <c r="O9321" s="1703"/>
      <c r="V9321" s="1703"/>
      <c r="X9321" s="1703"/>
    </row>
    <row r="9322" spans="15:24" x14ac:dyDescent="0.55000000000000004">
      <c r="O9322" s="1703"/>
      <c r="V9322" s="1703"/>
      <c r="X9322" s="1703"/>
    </row>
    <row r="9323" spans="15:24" x14ac:dyDescent="0.55000000000000004">
      <c r="O9323" s="1703"/>
      <c r="V9323" s="1703"/>
      <c r="X9323" s="1703"/>
    </row>
    <row r="9324" spans="15:24" x14ac:dyDescent="0.55000000000000004">
      <c r="O9324" s="1703"/>
      <c r="V9324" s="1703"/>
      <c r="X9324" s="1703"/>
    </row>
    <row r="9325" spans="15:24" x14ac:dyDescent="0.55000000000000004">
      <c r="O9325" s="1703"/>
      <c r="V9325" s="1703"/>
      <c r="X9325" s="1703"/>
    </row>
    <row r="9326" spans="15:24" x14ac:dyDescent="0.55000000000000004">
      <c r="O9326" s="1703"/>
      <c r="V9326" s="1703"/>
      <c r="X9326" s="1703"/>
    </row>
    <row r="9327" spans="15:24" x14ac:dyDescent="0.55000000000000004">
      <c r="O9327" s="1703"/>
      <c r="V9327" s="1703"/>
      <c r="X9327" s="1703"/>
    </row>
    <row r="9328" spans="15:24" x14ac:dyDescent="0.55000000000000004">
      <c r="O9328" s="1703"/>
      <c r="V9328" s="1703"/>
      <c r="X9328" s="1703"/>
    </row>
    <row r="9329" spans="15:24" x14ac:dyDescent="0.55000000000000004">
      <c r="O9329" s="1703"/>
      <c r="V9329" s="1703"/>
      <c r="X9329" s="1703"/>
    </row>
    <row r="9330" spans="15:24" x14ac:dyDescent="0.55000000000000004">
      <c r="O9330" s="1703"/>
      <c r="V9330" s="1703"/>
      <c r="X9330" s="1703"/>
    </row>
    <row r="9331" spans="15:24" x14ac:dyDescent="0.55000000000000004">
      <c r="O9331" s="1703"/>
      <c r="V9331" s="1703"/>
      <c r="X9331" s="1703"/>
    </row>
    <row r="9332" spans="15:24" x14ac:dyDescent="0.55000000000000004">
      <c r="O9332" s="1703"/>
      <c r="V9332" s="1703"/>
      <c r="X9332" s="1703"/>
    </row>
    <row r="9333" spans="15:24" x14ac:dyDescent="0.55000000000000004">
      <c r="O9333" s="1703"/>
      <c r="V9333" s="1703"/>
      <c r="X9333" s="1703"/>
    </row>
    <row r="9334" spans="15:24" x14ac:dyDescent="0.55000000000000004">
      <c r="O9334" s="1703"/>
      <c r="V9334" s="1703"/>
      <c r="X9334" s="1703"/>
    </row>
    <row r="9335" spans="15:24" x14ac:dyDescent="0.55000000000000004">
      <c r="O9335" s="1703"/>
      <c r="V9335" s="1703"/>
      <c r="X9335" s="1703"/>
    </row>
    <row r="9336" spans="15:24" x14ac:dyDescent="0.55000000000000004">
      <c r="O9336" s="1703"/>
      <c r="V9336" s="1703"/>
      <c r="X9336" s="1703"/>
    </row>
    <row r="9337" spans="15:24" x14ac:dyDescent="0.55000000000000004">
      <c r="O9337" s="1703"/>
      <c r="V9337" s="1703"/>
      <c r="X9337" s="1703"/>
    </row>
    <row r="9338" spans="15:24" x14ac:dyDescent="0.55000000000000004">
      <c r="O9338" s="1703"/>
      <c r="V9338" s="1703"/>
      <c r="X9338" s="1703"/>
    </row>
    <row r="9339" spans="15:24" x14ac:dyDescent="0.55000000000000004">
      <c r="O9339" s="1703"/>
      <c r="V9339" s="1703"/>
      <c r="X9339" s="1703"/>
    </row>
    <row r="9340" spans="15:24" x14ac:dyDescent="0.55000000000000004">
      <c r="O9340" s="1703"/>
      <c r="V9340" s="1703"/>
      <c r="X9340" s="1703"/>
    </row>
    <row r="9341" spans="15:24" x14ac:dyDescent="0.55000000000000004">
      <c r="O9341" s="1703"/>
      <c r="V9341" s="1703"/>
      <c r="X9341" s="1703"/>
    </row>
    <row r="9342" spans="15:24" x14ac:dyDescent="0.55000000000000004">
      <c r="O9342" s="1703"/>
      <c r="V9342" s="1703"/>
      <c r="X9342" s="1703"/>
    </row>
    <row r="9343" spans="15:24" x14ac:dyDescent="0.55000000000000004">
      <c r="O9343" s="1703"/>
      <c r="V9343" s="1703"/>
      <c r="X9343" s="1703"/>
    </row>
    <row r="9344" spans="15:24" x14ac:dyDescent="0.55000000000000004">
      <c r="O9344" s="1703"/>
      <c r="V9344" s="1703"/>
      <c r="X9344" s="1703"/>
    </row>
    <row r="9345" spans="15:24" x14ac:dyDescent="0.55000000000000004">
      <c r="O9345" s="1703"/>
      <c r="V9345" s="1703"/>
      <c r="X9345" s="1703"/>
    </row>
    <row r="9346" spans="15:24" x14ac:dyDescent="0.55000000000000004">
      <c r="O9346" s="1703"/>
      <c r="V9346" s="1703"/>
      <c r="X9346" s="1703"/>
    </row>
    <row r="9347" spans="15:24" x14ac:dyDescent="0.55000000000000004">
      <c r="O9347" s="1703"/>
      <c r="V9347" s="1703"/>
      <c r="X9347" s="1703"/>
    </row>
    <row r="9348" spans="15:24" x14ac:dyDescent="0.55000000000000004">
      <c r="O9348" s="1703"/>
      <c r="V9348" s="1703"/>
      <c r="X9348" s="1703"/>
    </row>
    <row r="9349" spans="15:24" x14ac:dyDescent="0.55000000000000004">
      <c r="O9349" s="1703"/>
      <c r="V9349" s="1703"/>
      <c r="X9349" s="1703"/>
    </row>
    <row r="9350" spans="15:24" x14ac:dyDescent="0.55000000000000004">
      <c r="O9350" s="1703"/>
      <c r="V9350" s="1703"/>
      <c r="X9350" s="1703"/>
    </row>
    <row r="9351" spans="15:24" x14ac:dyDescent="0.55000000000000004">
      <c r="O9351" s="1703"/>
      <c r="V9351" s="1703"/>
      <c r="X9351" s="1703"/>
    </row>
    <row r="9352" spans="15:24" x14ac:dyDescent="0.55000000000000004">
      <c r="O9352" s="1703"/>
      <c r="V9352" s="1703"/>
      <c r="X9352" s="1703"/>
    </row>
    <row r="9353" spans="15:24" x14ac:dyDescent="0.55000000000000004">
      <c r="O9353" s="1703"/>
      <c r="V9353" s="1703"/>
      <c r="X9353" s="1703"/>
    </row>
    <row r="9354" spans="15:24" x14ac:dyDescent="0.55000000000000004">
      <c r="O9354" s="1703"/>
      <c r="V9354" s="1703"/>
      <c r="X9354" s="1703"/>
    </row>
    <row r="9355" spans="15:24" x14ac:dyDescent="0.55000000000000004">
      <c r="O9355" s="1703"/>
      <c r="V9355" s="1703"/>
      <c r="X9355" s="1703"/>
    </row>
    <row r="9356" spans="15:24" x14ac:dyDescent="0.55000000000000004">
      <c r="O9356" s="1703"/>
      <c r="V9356" s="1703"/>
      <c r="X9356" s="1703"/>
    </row>
    <row r="9357" spans="15:24" x14ac:dyDescent="0.55000000000000004">
      <c r="O9357" s="1703"/>
      <c r="V9357" s="1703"/>
      <c r="X9357" s="1703"/>
    </row>
    <row r="9358" spans="15:24" x14ac:dyDescent="0.55000000000000004">
      <c r="O9358" s="1703"/>
      <c r="V9358" s="1703"/>
      <c r="X9358" s="1703"/>
    </row>
    <row r="9359" spans="15:24" x14ac:dyDescent="0.55000000000000004">
      <c r="O9359" s="1703"/>
      <c r="V9359" s="1703"/>
      <c r="X9359" s="1703"/>
    </row>
    <row r="9360" spans="15:24" x14ac:dyDescent="0.55000000000000004">
      <c r="O9360" s="1703"/>
      <c r="V9360" s="1703"/>
      <c r="X9360" s="1703"/>
    </row>
    <row r="9361" spans="15:24" x14ac:dyDescent="0.55000000000000004">
      <c r="O9361" s="1703"/>
      <c r="V9361" s="1703"/>
      <c r="X9361" s="1703"/>
    </row>
    <row r="9362" spans="15:24" x14ac:dyDescent="0.55000000000000004">
      <c r="O9362" s="1703"/>
      <c r="V9362" s="1703"/>
      <c r="X9362" s="1703"/>
    </row>
    <row r="9363" spans="15:24" x14ac:dyDescent="0.55000000000000004">
      <c r="O9363" s="1703"/>
      <c r="V9363" s="1703"/>
      <c r="X9363" s="1703"/>
    </row>
    <row r="9364" spans="15:24" x14ac:dyDescent="0.55000000000000004">
      <c r="O9364" s="1703"/>
      <c r="V9364" s="1703"/>
      <c r="X9364" s="1703"/>
    </row>
    <row r="9365" spans="15:24" x14ac:dyDescent="0.55000000000000004">
      <c r="O9365" s="1703"/>
      <c r="V9365" s="1703"/>
      <c r="X9365" s="1703"/>
    </row>
    <row r="9366" spans="15:24" x14ac:dyDescent="0.55000000000000004">
      <c r="O9366" s="1703"/>
      <c r="V9366" s="1703"/>
      <c r="X9366" s="1703"/>
    </row>
    <row r="9367" spans="15:24" x14ac:dyDescent="0.55000000000000004">
      <c r="O9367" s="1703"/>
      <c r="V9367" s="1703"/>
      <c r="X9367" s="1703"/>
    </row>
    <row r="9368" spans="15:24" x14ac:dyDescent="0.55000000000000004">
      <c r="O9368" s="1703"/>
      <c r="V9368" s="1703"/>
      <c r="X9368" s="1703"/>
    </row>
    <row r="9369" spans="15:24" x14ac:dyDescent="0.55000000000000004">
      <c r="O9369" s="1703"/>
      <c r="V9369" s="1703"/>
      <c r="X9369" s="1703"/>
    </row>
    <row r="9370" spans="15:24" x14ac:dyDescent="0.55000000000000004">
      <c r="O9370" s="1703"/>
      <c r="V9370" s="1703"/>
      <c r="X9370" s="1703"/>
    </row>
    <row r="9371" spans="15:24" x14ac:dyDescent="0.55000000000000004">
      <c r="O9371" s="1703"/>
      <c r="V9371" s="1703"/>
      <c r="X9371" s="1703"/>
    </row>
    <row r="9372" spans="15:24" x14ac:dyDescent="0.55000000000000004">
      <c r="O9372" s="1703"/>
      <c r="V9372" s="1703"/>
      <c r="X9372" s="1703"/>
    </row>
    <row r="9373" spans="15:24" x14ac:dyDescent="0.55000000000000004">
      <c r="O9373" s="1703"/>
      <c r="V9373" s="1703"/>
      <c r="X9373" s="1703"/>
    </row>
    <row r="9374" spans="15:24" x14ac:dyDescent="0.55000000000000004">
      <c r="O9374" s="1703"/>
      <c r="V9374" s="1703"/>
      <c r="X9374" s="1703"/>
    </row>
    <row r="9375" spans="15:24" x14ac:dyDescent="0.55000000000000004">
      <c r="O9375" s="1703"/>
      <c r="V9375" s="1703"/>
      <c r="X9375" s="1703"/>
    </row>
    <row r="9376" spans="15:24" x14ac:dyDescent="0.55000000000000004">
      <c r="O9376" s="1703"/>
      <c r="V9376" s="1703"/>
      <c r="X9376" s="1703"/>
    </row>
    <row r="9377" spans="15:24" x14ac:dyDescent="0.55000000000000004">
      <c r="O9377" s="1703"/>
      <c r="V9377" s="1703"/>
      <c r="X9377" s="1703"/>
    </row>
    <row r="9378" spans="15:24" x14ac:dyDescent="0.55000000000000004">
      <c r="O9378" s="1703"/>
      <c r="V9378" s="1703"/>
      <c r="X9378" s="1703"/>
    </row>
    <row r="9379" spans="15:24" x14ac:dyDescent="0.55000000000000004">
      <c r="O9379" s="1703"/>
      <c r="V9379" s="1703"/>
      <c r="X9379" s="1703"/>
    </row>
    <row r="9380" spans="15:24" x14ac:dyDescent="0.55000000000000004">
      <c r="O9380" s="1703"/>
      <c r="V9380" s="1703"/>
      <c r="X9380" s="1703"/>
    </row>
    <row r="9381" spans="15:24" x14ac:dyDescent="0.55000000000000004">
      <c r="O9381" s="1703"/>
      <c r="V9381" s="1703"/>
      <c r="X9381" s="1703"/>
    </row>
    <row r="9382" spans="15:24" x14ac:dyDescent="0.55000000000000004">
      <c r="O9382" s="1703"/>
      <c r="V9382" s="1703"/>
      <c r="X9382" s="1703"/>
    </row>
    <row r="9383" spans="15:24" x14ac:dyDescent="0.55000000000000004">
      <c r="O9383" s="1703"/>
      <c r="V9383" s="1703"/>
      <c r="X9383" s="1703"/>
    </row>
    <row r="9384" spans="15:24" x14ac:dyDescent="0.55000000000000004">
      <c r="O9384" s="1703"/>
      <c r="V9384" s="1703"/>
      <c r="X9384" s="1703"/>
    </row>
    <row r="9385" spans="15:24" x14ac:dyDescent="0.55000000000000004">
      <c r="O9385" s="1703"/>
      <c r="V9385" s="1703"/>
      <c r="X9385" s="1703"/>
    </row>
    <row r="9386" spans="15:24" x14ac:dyDescent="0.55000000000000004">
      <c r="O9386" s="1703"/>
      <c r="V9386" s="1703"/>
      <c r="X9386" s="1703"/>
    </row>
    <row r="9387" spans="15:24" x14ac:dyDescent="0.55000000000000004">
      <c r="O9387" s="1703"/>
      <c r="V9387" s="1703"/>
      <c r="X9387" s="1703"/>
    </row>
    <row r="9388" spans="15:24" x14ac:dyDescent="0.55000000000000004">
      <c r="O9388" s="1703"/>
      <c r="V9388" s="1703"/>
      <c r="X9388" s="1703"/>
    </row>
    <row r="9389" spans="15:24" x14ac:dyDescent="0.55000000000000004">
      <c r="O9389" s="1703"/>
      <c r="V9389" s="1703"/>
      <c r="X9389" s="1703"/>
    </row>
    <row r="9390" spans="15:24" x14ac:dyDescent="0.55000000000000004">
      <c r="O9390" s="1703"/>
      <c r="V9390" s="1703"/>
      <c r="X9390" s="1703"/>
    </row>
    <row r="9391" spans="15:24" x14ac:dyDescent="0.55000000000000004">
      <c r="O9391" s="1703"/>
      <c r="V9391" s="1703"/>
      <c r="X9391" s="1703"/>
    </row>
    <row r="9392" spans="15:24" x14ac:dyDescent="0.55000000000000004">
      <c r="O9392" s="1703"/>
      <c r="V9392" s="1703"/>
      <c r="X9392" s="1703"/>
    </row>
    <row r="9393" spans="15:24" x14ac:dyDescent="0.55000000000000004">
      <c r="O9393" s="1703"/>
      <c r="V9393" s="1703"/>
      <c r="X9393" s="1703"/>
    </row>
    <row r="9394" spans="15:24" x14ac:dyDescent="0.55000000000000004">
      <c r="O9394" s="1703"/>
      <c r="V9394" s="1703"/>
      <c r="X9394" s="1703"/>
    </row>
    <row r="9395" spans="15:24" x14ac:dyDescent="0.55000000000000004">
      <c r="O9395" s="1703"/>
      <c r="V9395" s="1703"/>
      <c r="X9395" s="1703"/>
    </row>
    <row r="9396" spans="15:24" x14ac:dyDescent="0.55000000000000004">
      <c r="O9396" s="1703"/>
      <c r="V9396" s="1703"/>
      <c r="X9396" s="1703"/>
    </row>
    <row r="9397" spans="15:24" x14ac:dyDescent="0.55000000000000004">
      <c r="O9397" s="1703"/>
      <c r="V9397" s="1703"/>
      <c r="X9397" s="1703"/>
    </row>
    <row r="9398" spans="15:24" x14ac:dyDescent="0.55000000000000004">
      <c r="O9398" s="1703"/>
      <c r="V9398" s="1703"/>
      <c r="X9398" s="1703"/>
    </row>
    <row r="9399" spans="15:24" x14ac:dyDescent="0.55000000000000004">
      <c r="O9399" s="1703"/>
      <c r="V9399" s="1703"/>
      <c r="X9399" s="1703"/>
    </row>
    <row r="9400" spans="15:24" x14ac:dyDescent="0.55000000000000004">
      <c r="O9400" s="1703"/>
      <c r="V9400" s="1703"/>
      <c r="X9400" s="1703"/>
    </row>
    <row r="9401" spans="15:24" x14ac:dyDescent="0.55000000000000004">
      <c r="O9401" s="1703"/>
      <c r="V9401" s="1703"/>
      <c r="X9401" s="1703"/>
    </row>
    <row r="9402" spans="15:24" x14ac:dyDescent="0.55000000000000004">
      <c r="O9402" s="1703"/>
      <c r="V9402" s="1703"/>
      <c r="X9402" s="1703"/>
    </row>
    <row r="9403" spans="15:24" x14ac:dyDescent="0.55000000000000004">
      <c r="O9403" s="1703"/>
      <c r="V9403" s="1703"/>
      <c r="X9403" s="1703"/>
    </row>
    <row r="9404" spans="15:24" x14ac:dyDescent="0.55000000000000004">
      <c r="O9404" s="1703"/>
      <c r="V9404" s="1703"/>
      <c r="X9404" s="1703"/>
    </row>
    <row r="9405" spans="15:24" x14ac:dyDescent="0.55000000000000004">
      <c r="O9405" s="1703"/>
      <c r="V9405" s="1703"/>
      <c r="X9405" s="1703"/>
    </row>
    <row r="9406" spans="15:24" x14ac:dyDescent="0.55000000000000004">
      <c r="O9406" s="1703"/>
      <c r="V9406" s="1703"/>
      <c r="X9406" s="1703"/>
    </row>
    <row r="9407" spans="15:24" x14ac:dyDescent="0.55000000000000004">
      <c r="O9407" s="1703"/>
      <c r="V9407" s="1703"/>
      <c r="X9407" s="1703"/>
    </row>
    <row r="9408" spans="15:24" x14ac:dyDescent="0.55000000000000004">
      <c r="O9408" s="1703"/>
      <c r="V9408" s="1703"/>
      <c r="X9408" s="1703"/>
    </row>
    <row r="9409" spans="15:24" x14ac:dyDescent="0.55000000000000004">
      <c r="O9409" s="1703"/>
      <c r="V9409" s="1703"/>
      <c r="X9409" s="1703"/>
    </row>
    <row r="9410" spans="15:24" x14ac:dyDescent="0.55000000000000004">
      <c r="O9410" s="1703"/>
      <c r="V9410" s="1703"/>
      <c r="X9410" s="1703"/>
    </row>
    <row r="9411" spans="15:24" x14ac:dyDescent="0.55000000000000004">
      <c r="O9411" s="1703"/>
      <c r="V9411" s="1703"/>
      <c r="X9411" s="1703"/>
    </row>
    <row r="9412" spans="15:24" x14ac:dyDescent="0.55000000000000004">
      <c r="O9412" s="1703"/>
      <c r="V9412" s="1703"/>
      <c r="X9412" s="1703"/>
    </row>
    <row r="9413" spans="15:24" x14ac:dyDescent="0.55000000000000004">
      <c r="O9413" s="1703"/>
      <c r="V9413" s="1703"/>
      <c r="X9413" s="1703"/>
    </row>
    <row r="9414" spans="15:24" x14ac:dyDescent="0.55000000000000004">
      <c r="O9414" s="1703"/>
      <c r="V9414" s="1703"/>
      <c r="X9414" s="1703"/>
    </row>
    <row r="9415" spans="15:24" x14ac:dyDescent="0.55000000000000004">
      <c r="O9415" s="1703"/>
      <c r="V9415" s="1703"/>
      <c r="X9415" s="1703"/>
    </row>
    <row r="9416" spans="15:24" x14ac:dyDescent="0.55000000000000004">
      <c r="O9416" s="1703"/>
      <c r="V9416" s="1703"/>
      <c r="X9416" s="1703"/>
    </row>
    <row r="9417" spans="15:24" x14ac:dyDescent="0.55000000000000004">
      <c r="O9417" s="1703"/>
      <c r="V9417" s="1703"/>
      <c r="X9417" s="1703"/>
    </row>
    <row r="9418" spans="15:24" x14ac:dyDescent="0.55000000000000004">
      <c r="O9418" s="1703"/>
      <c r="V9418" s="1703"/>
      <c r="X9418" s="1703"/>
    </row>
    <row r="9419" spans="15:24" x14ac:dyDescent="0.55000000000000004">
      <c r="O9419" s="1703"/>
      <c r="V9419" s="1703"/>
      <c r="X9419" s="1703"/>
    </row>
    <row r="9420" spans="15:24" x14ac:dyDescent="0.55000000000000004">
      <c r="O9420" s="1703"/>
      <c r="V9420" s="1703"/>
      <c r="X9420" s="1703"/>
    </row>
    <row r="9421" spans="15:24" x14ac:dyDescent="0.55000000000000004">
      <c r="O9421" s="1703"/>
      <c r="V9421" s="1703"/>
      <c r="X9421" s="1703"/>
    </row>
    <row r="9422" spans="15:24" x14ac:dyDescent="0.55000000000000004">
      <c r="O9422" s="1703"/>
      <c r="V9422" s="1703"/>
      <c r="X9422" s="1703"/>
    </row>
    <row r="9423" spans="15:24" x14ac:dyDescent="0.55000000000000004">
      <c r="O9423" s="1703"/>
      <c r="V9423" s="1703"/>
      <c r="X9423" s="1703"/>
    </row>
    <row r="9424" spans="15:24" x14ac:dyDescent="0.55000000000000004">
      <c r="O9424" s="1703"/>
      <c r="V9424" s="1703"/>
      <c r="X9424" s="1703"/>
    </row>
    <row r="9425" spans="15:24" x14ac:dyDescent="0.55000000000000004">
      <c r="O9425" s="1703"/>
      <c r="V9425" s="1703"/>
      <c r="X9425" s="1703"/>
    </row>
    <row r="9426" spans="15:24" x14ac:dyDescent="0.55000000000000004">
      <c r="O9426" s="1703"/>
      <c r="V9426" s="1703"/>
      <c r="X9426" s="1703"/>
    </row>
    <row r="9427" spans="15:24" x14ac:dyDescent="0.55000000000000004">
      <c r="O9427" s="1703"/>
      <c r="V9427" s="1703"/>
      <c r="X9427" s="1703"/>
    </row>
    <row r="9428" spans="15:24" x14ac:dyDescent="0.55000000000000004">
      <c r="O9428" s="1703"/>
      <c r="V9428" s="1703"/>
      <c r="X9428" s="1703"/>
    </row>
    <row r="9429" spans="15:24" x14ac:dyDescent="0.55000000000000004">
      <c r="O9429" s="1703"/>
      <c r="V9429" s="1703"/>
      <c r="X9429" s="1703"/>
    </row>
    <row r="9430" spans="15:24" x14ac:dyDescent="0.55000000000000004">
      <c r="O9430" s="1703"/>
      <c r="V9430" s="1703"/>
      <c r="X9430" s="1703"/>
    </row>
    <row r="9431" spans="15:24" x14ac:dyDescent="0.55000000000000004">
      <c r="O9431" s="1703"/>
      <c r="V9431" s="1703"/>
      <c r="X9431" s="1703"/>
    </row>
    <row r="9432" spans="15:24" x14ac:dyDescent="0.55000000000000004">
      <c r="O9432" s="1703"/>
      <c r="V9432" s="1703"/>
      <c r="X9432" s="1703"/>
    </row>
    <row r="9433" spans="15:24" x14ac:dyDescent="0.55000000000000004">
      <c r="O9433" s="1703"/>
      <c r="V9433" s="1703"/>
      <c r="X9433" s="1703"/>
    </row>
    <row r="9434" spans="15:24" x14ac:dyDescent="0.55000000000000004">
      <c r="O9434" s="1703"/>
      <c r="V9434" s="1703"/>
      <c r="X9434" s="1703"/>
    </row>
    <row r="9435" spans="15:24" x14ac:dyDescent="0.55000000000000004">
      <c r="O9435" s="1703"/>
      <c r="V9435" s="1703"/>
      <c r="X9435" s="1703"/>
    </row>
    <row r="9436" spans="15:24" x14ac:dyDescent="0.55000000000000004">
      <c r="O9436" s="1703"/>
      <c r="V9436" s="1703"/>
      <c r="X9436" s="1703"/>
    </row>
    <row r="9437" spans="15:24" x14ac:dyDescent="0.55000000000000004">
      <c r="O9437" s="1703"/>
      <c r="V9437" s="1703"/>
      <c r="X9437" s="1703"/>
    </row>
    <row r="9438" spans="15:24" x14ac:dyDescent="0.55000000000000004">
      <c r="O9438" s="1703"/>
      <c r="V9438" s="1703"/>
      <c r="X9438" s="1703"/>
    </row>
    <row r="9439" spans="15:24" x14ac:dyDescent="0.55000000000000004">
      <c r="O9439" s="1703"/>
      <c r="V9439" s="1703"/>
      <c r="X9439" s="1703"/>
    </row>
    <row r="9440" spans="15:24" x14ac:dyDescent="0.55000000000000004">
      <c r="O9440" s="1703"/>
      <c r="V9440" s="1703"/>
      <c r="X9440" s="1703"/>
    </row>
    <row r="9441" spans="15:24" x14ac:dyDescent="0.55000000000000004">
      <c r="O9441" s="1703"/>
      <c r="V9441" s="1703"/>
      <c r="X9441" s="1703"/>
    </row>
    <row r="9442" spans="15:24" x14ac:dyDescent="0.55000000000000004">
      <c r="O9442" s="1703"/>
      <c r="V9442" s="1703"/>
      <c r="X9442" s="1703"/>
    </row>
    <row r="9443" spans="15:24" x14ac:dyDescent="0.55000000000000004">
      <c r="O9443" s="1703"/>
      <c r="V9443" s="1703"/>
      <c r="X9443" s="1703"/>
    </row>
    <row r="9444" spans="15:24" x14ac:dyDescent="0.55000000000000004">
      <c r="O9444" s="1703"/>
      <c r="V9444" s="1703"/>
      <c r="X9444" s="1703"/>
    </row>
    <row r="9445" spans="15:24" x14ac:dyDescent="0.55000000000000004">
      <c r="O9445" s="1703"/>
      <c r="V9445" s="1703"/>
      <c r="X9445" s="1703"/>
    </row>
    <row r="9446" spans="15:24" x14ac:dyDescent="0.55000000000000004">
      <c r="O9446" s="1703"/>
      <c r="V9446" s="1703"/>
      <c r="X9446" s="1703"/>
    </row>
    <row r="9447" spans="15:24" x14ac:dyDescent="0.55000000000000004">
      <c r="O9447" s="1703"/>
      <c r="V9447" s="1703"/>
      <c r="X9447" s="1703"/>
    </row>
    <row r="9448" spans="15:24" x14ac:dyDescent="0.55000000000000004">
      <c r="O9448" s="1703"/>
      <c r="V9448" s="1703"/>
      <c r="X9448" s="1703"/>
    </row>
    <row r="9449" spans="15:24" x14ac:dyDescent="0.55000000000000004">
      <c r="O9449" s="1703"/>
      <c r="V9449" s="1703"/>
      <c r="X9449" s="1703"/>
    </row>
    <row r="9450" spans="15:24" x14ac:dyDescent="0.55000000000000004">
      <c r="O9450" s="1703"/>
      <c r="V9450" s="1703"/>
      <c r="X9450" s="1703"/>
    </row>
    <row r="9451" spans="15:24" x14ac:dyDescent="0.55000000000000004">
      <c r="O9451" s="1703"/>
      <c r="V9451" s="1703"/>
      <c r="X9451" s="1703"/>
    </row>
    <row r="9452" spans="15:24" x14ac:dyDescent="0.55000000000000004">
      <c r="O9452" s="1703"/>
      <c r="V9452" s="1703"/>
      <c r="X9452" s="1703"/>
    </row>
    <row r="9453" spans="15:24" x14ac:dyDescent="0.55000000000000004">
      <c r="O9453" s="1703"/>
      <c r="V9453" s="1703"/>
      <c r="X9453" s="1703"/>
    </row>
    <row r="9454" spans="15:24" x14ac:dyDescent="0.55000000000000004">
      <c r="O9454" s="1703"/>
      <c r="V9454" s="1703"/>
      <c r="X9454" s="1703"/>
    </row>
    <row r="9455" spans="15:24" x14ac:dyDescent="0.55000000000000004">
      <c r="O9455" s="1703"/>
      <c r="V9455" s="1703"/>
      <c r="X9455" s="1703"/>
    </row>
    <row r="9456" spans="15:24" x14ac:dyDescent="0.55000000000000004">
      <c r="O9456" s="1703"/>
      <c r="V9456" s="1703"/>
      <c r="X9456" s="1703"/>
    </row>
    <row r="9457" spans="15:24" x14ac:dyDescent="0.55000000000000004">
      <c r="O9457" s="1703"/>
      <c r="V9457" s="1703"/>
      <c r="X9457" s="1703"/>
    </row>
    <row r="9458" spans="15:24" x14ac:dyDescent="0.55000000000000004">
      <c r="O9458" s="1703"/>
      <c r="V9458" s="1703"/>
      <c r="X9458" s="1703"/>
    </row>
    <row r="9459" spans="15:24" x14ac:dyDescent="0.55000000000000004">
      <c r="O9459" s="1703"/>
      <c r="V9459" s="1703"/>
      <c r="X9459" s="1703"/>
    </row>
    <row r="9460" spans="15:24" x14ac:dyDescent="0.55000000000000004">
      <c r="O9460" s="1703"/>
      <c r="V9460" s="1703"/>
      <c r="X9460" s="1703"/>
    </row>
    <row r="9461" spans="15:24" x14ac:dyDescent="0.55000000000000004">
      <c r="O9461" s="1703"/>
      <c r="V9461" s="1703"/>
      <c r="X9461" s="1703"/>
    </row>
    <row r="9462" spans="15:24" x14ac:dyDescent="0.55000000000000004">
      <c r="O9462" s="1703"/>
      <c r="V9462" s="1703"/>
      <c r="X9462" s="1703"/>
    </row>
    <row r="9463" spans="15:24" x14ac:dyDescent="0.55000000000000004">
      <c r="O9463" s="1703"/>
      <c r="V9463" s="1703"/>
      <c r="X9463" s="1703"/>
    </row>
    <row r="9464" spans="15:24" x14ac:dyDescent="0.55000000000000004">
      <c r="O9464" s="1703"/>
      <c r="V9464" s="1703"/>
      <c r="X9464" s="1703"/>
    </row>
    <row r="9465" spans="15:24" x14ac:dyDescent="0.55000000000000004">
      <c r="O9465" s="1703"/>
      <c r="V9465" s="1703"/>
      <c r="X9465" s="1703"/>
    </row>
    <row r="9466" spans="15:24" x14ac:dyDescent="0.55000000000000004">
      <c r="O9466" s="1703"/>
      <c r="V9466" s="1703"/>
      <c r="X9466" s="1703"/>
    </row>
    <row r="9467" spans="15:24" x14ac:dyDescent="0.55000000000000004">
      <c r="O9467" s="1703"/>
      <c r="V9467" s="1703"/>
      <c r="X9467" s="1703"/>
    </row>
    <row r="9468" spans="15:24" x14ac:dyDescent="0.55000000000000004">
      <c r="O9468" s="1703"/>
      <c r="V9468" s="1703"/>
      <c r="X9468" s="1703"/>
    </row>
    <row r="9469" spans="15:24" x14ac:dyDescent="0.55000000000000004">
      <c r="O9469" s="1703"/>
      <c r="V9469" s="1703"/>
      <c r="X9469" s="1703"/>
    </row>
    <row r="9470" spans="15:24" x14ac:dyDescent="0.55000000000000004">
      <c r="O9470" s="1703"/>
      <c r="V9470" s="1703"/>
      <c r="X9470" s="1703"/>
    </row>
    <row r="9471" spans="15:24" x14ac:dyDescent="0.55000000000000004">
      <c r="O9471" s="1703"/>
      <c r="V9471" s="1703"/>
      <c r="X9471" s="1703"/>
    </row>
    <row r="9472" spans="15:24" x14ac:dyDescent="0.55000000000000004">
      <c r="O9472" s="1703"/>
      <c r="V9472" s="1703"/>
      <c r="X9472" s="1703"/>
    </row>
    <row r="9473" spans="15:24" x14ac:dyDescent="0.55000000000000004">
      <c r="O9473" s="1703"/>
      <c r="V9473" s="1703"/>
      <c r="X9473" s="1703"/>
    </row>
    <row r="9474" spans="15:24" x14ac:dyDescent="0.55000000000000004">
      <c r="O9474" s="1703"/>
      <c r="V9474" s="1703"/>
      <c r="X9474" s="1703"/>
    </row>
    <row r="9475" spans="15:24" x14ac:dyDescent="0.55000000000000004">
      <c r="O9475" s="1703"/>
      <c r="V9475" s="1703"/>
      <c r="X9475" s="1703"/>
    </row>
    <row r="9476" spans="15:24" x14ac:dyDescent="0.55000000000000004">
      <c r="O9476" s="1703"/>
      <c r="V9476" s="1703"/>
      <c r="X9476" s="1703"/>
    </row>
    <row r="9477" spans="15:24" x14ac:dyDescent="0.55000000000000004">
      <c r="O9477" s="1703"/>
      <c r="V9477" s="1703"/>
      <c r="X9477" s="1703"/>
    </row>
    <row r="9478" spans="15:24" x14ac:dyDescent="0.55000000000000004">
      <c r="O9478" s="1703"/>
      <c r="V9478" s="1703"/>
      <c r="X9478" s="1703"/>
    </row>
    <row r="9479" spans="15:24" x14ac:dyDescent="0.55000000000000004">
      <c r="O9479" s="1703"/>
      <c r="V9479" s="1703"/>
      <c r="X9479" s="1703"/>
    </row>
    <row r="9480" spans="15:24" x14ac:dyDescent="0.55000000000000004">
      <c r="O9480" s="1703"/>
      <c r="V9480" s="1703"/>
      <c r="X9480" s="1703"/>
    </row>
    <row r="9481" spans="15:24" x14ac:dyDescent="0.55000000000000004">
      <c r="O9481" s="1703"/>
      <c r="V9481" s="1703"/>
      <c r="X9481" s="1703"/>
    </row>
    <row r="9482" spans="15:24" x14ac:dyDescent="0.55000000000000004">
      <c r="O9482" s="1703"/>
      <c r="V9482" s="1703"/>
      <c r="X9482" s="1703"/>
    </row>
    <row r="9483" spans="15:24" x14ac:dyDescent="0.55000000000000004">
      <c r="O9483" s="1703"/>
      <c r="V9483" s="1703"/>
      <c r="X9483" s="1703"/>
    </row>
    <row r="9484" spans="15:24" x14ac:dyDescent="0.55000000000000004">
      <c r="O9484" s="1703"/>
      <c r="V9484" s="1703"/>
      <c r="X9484" s="1703"/>
    </row>
    <row r="9485" spans="15:24" x14ac:dyDescent="0.55000000000000004">
      <c r="O9485" s="1703"/>
      <c r="V9485" s="1703"/>
      <c r="X9485" s="1703"/>
    </row>
    <row r="9486" spans="15:24" x14ac:dyDescent="0.55000000000000004">
      <c r="O9486" s="1703"/>
      <c r="V9486" s="1703"/>
      <c r="X9486" s="1703"/>
    </row>
    <row r="9487" spans="15:24" x14ac:dyDescent="0.55000000000000004">
      <c r="O9487" s="1703"/>
      <c r="V9487" s="1703"/>
      <c r="X9487" s="1703"/>
    </row>
    <row r="9488" spans="15:24" x14ac:dyDescent="0.55000000000000004">
      <c r="O9488" s="1703"/>
      <c r="V9488" s="1703"/>
      <c r="X9488" s="1703"/>
    </row>
    <row r="9489" spans="15:24" x14ac:dyDescent="0.55000000000000004">
      <c r="O9489" s="1703"/>
      <c r="V9489" s="1703"/>
      <c r="X9489" s="1703"/>
    </row>
    <row r="9490" spans="15:24" x14ac:dyDescent="0.55000000000000004">
      <c r="O9490" s="1703"/>
      <c r="V9490" s="1703"/>
      <c r="X9490" s="1703"/>
    </row>
    <row r="9491" spans="15:24" x14ac:dyDescent="0.55000000000000004">
      <c r="O9491" s="1703"/>
      <c r="V9491" s="1703"/>
      <c r="X9491" s="1703"/>
    </row>
    <row r="9492" spans="15:24" x14ac:dyDescent="0.55000000000000004">
      <c r="O9492" s="1703"/>
      <c r="V9492" s="1703"/>
      <c r="X9492" s="1703"/>
    </row>
    <row r="9493" spans="15:24" x14ac:dyDescent="0.55000000000000004">
      <c r="O9493" s="1703"/>
      <c r="V9493" s="1703"/>
      <c r="X9493" s="1703"/>
    </row>
    <row r="9494" spans="15:24" x14ac:dyDescent="0.55000000000000004">
      <c r="O9494" s="1703"/>
      <c r="V9494" s="1703"/>
      <c r="X9494" s="1703"/>
    </row>
    <row r="9495" spans="15:24" x14ac:dyDescent="0.55000000000000004">
      <c r="O9495" s="1703"/>
      <c r="V9495" s="1703"/>
      <c r="X9495" s="1703"/>
    </row>
    <row r="9496" spans="15:24" x14ac:dyDescent="0.55000000000000004">
      <c r="O9496" s="1703"/>
      <c r="V9496" s="1703"/>
      <c r="X9496" s="1703"/>
    </row>
    <row r="9497" spans="15:24" x14ac:dyDescent="0.55000000000000004">
      <c r="O9497" s="1703"/>
      <c r="V9497" s="1703"/>
      <c r="X9497" s="1703"/>
    </row>
    <row r="9498" spans="15:24" x14ac:dyDescent="0.55000000000000004">
      <c r="O9498" s="1703"/>
      <c r="V9498" s="1703"/>
      <c r="X9498" s="1703"/>
    </row>
    <row r="9499" spans="15:24" x14ac:dyDescent="0.55000000000000004">
      <c r="O9499" s="1703"/>
      <c r="V9499" s="1703"/>
      <c r="X9499" s="1703"/>
    </row>
    <row r="9500" spans="15:24" x14ac:dyDescent="0.55000000000000004">
      <c r="O9500" s="1703"/>
      <c r="V9500" s="1703"/>
      <c r="X9500" s="1703"/>
    </row>
    <row r="9501" spans="15:24" x14ac:dyDescent="0.55000000000000004">
      <c r="O9501" s="1703"/>
      <c r="V9501" s="1703"/>
      <c r="X9501" s="1703"/>
    </row>
    <row r="9502" spans="15:24" x14ac:dyDescent="0.55000000000000004">
      <c r="O9502" s="1703"/>
      <c r="V9502" s="1703"/>
      <c r="X9502" s="1703"/>
    </row>
    <row r="9503" spans="15:24" x14ac:dyDescent="0.55000000000000004">
      <c r="O9503" s="1703"/>
      <c r="V9503" s="1703"/>
      <c r="X9503" s="1703"/>
    </row>
    <row r="9504" spans="15:24" x14ac:dyDescent="0.55000000000000004">
      <c r="O9504" s="1703"/>
      <c r="V9504" s="1703"/>
      <c r="X9504" s="1703"/>
    </row>
    <row r="9505" spans="15:24" x14ac:dyDescent="0.55000000000000004">
      <c r="O9505" s="1703"/>
      <c r="V9505" s="1703"/>
      <c r="X9505" s="1703"/>
    </row>
    <row r="9506" spans="15:24" x14ac:dyDescent="0.55000000000000004">
      <c r="O9506" s="1703"/>
      <c r="V9506" s="1703"/>
      <c r="X9506" s="1703"/>
    </row>
    <row r="9507" spans="15:24" x14ac:dyDescent="0.55000000000000004">
      <c r="O9507" s="1703"/>
      <c r="V9507" s="1703"/>
      <c r="X9507" s="1703"/>
    </row>
    <row r="9508" spans="15:24" x14ac:dyDescent="0.55000000000000004">
      <c r="O9508" s="1703"/>
      <c r="V9508" s="1703"/>
      <c r="X9508" s="1703"/>
    </row>
    <row r="9509" spans="15:24" x14ac:dyDescent="0.55000000000000004">
      <c r="O9509" s="1703"/>
      <c r="V9509" s="1703"/>
      <c r="X9509" s="1703"/>
    </row>
    <row r="9510" spans="15:24" x14ac:dyDescent="0.55000000000000004">
      <c r="O9510" s="1703"/>
      <c r="V9510" s="1703"/>
      <c r="X9510" s="1703"/>
    </row>
    <row r="9511" spans="15:24" x14ac:dyDescent="0.55000000000000004">
      <c r="O9511" s="1703"/>
      <c r="V9511" s="1703"/>
      <c r="X9511" s="1703"/>
    </row>
    <row r="9512" spans="15:24" x14ac:dyDescent="0.55000000000000004">
      <c r="O9512" s="1703"/>
      <c r="V9512" s="1703"/>
      <c r="X9512" s="1703"/>
    </row>
    <row r="9513" spans="15:24" x14ac:dyDescent="0.55000000000000004">
      <c r="O9513" s="1703"/>
      <c r="V9513" s="1703"/>
      <c r="X9513" s="1703"/>
    </row>
    <row r="9514" spans="15:24" x14ac:dyDescent="0.55000000000000004">
      <c r="O9514" s="1703"/>
      <c r="V9514" s="1703"/>
      <c r="X9514" s="1703"/>
    </row>
    <row r="9515" spans="15:24" x14ac:dyDescent="0.55000000000000004">
      <c r="O9515" s="1703"/>
      <c r="V9515" s="1703"/>
      <c r="X9515" s="1703"/>
    </row>
    <row r="9516" spans="15:24" x14ac:dyDescent="0.55000000000000004">
      <c r="O9516" s="1703"/>
      <c r="V9516" s="1703"/>
      <c r="X9516" s="1703"/>
    </row>
    <row r="9517" spans="15:24" x14ac:dyDescent="0.55000000000000004">
      <c r="O9517" s="1703"/>
      <c r="V9517" s="1703"/>
      <c r="X9517" s="1703"/>
    </row>
    <row r="9518" spans="15:24" x14ac:dyDescent="0.55000000000000004">
      <c r="O9518" s="1703"/>
      <c r="V9518" s="1703"/>
      <c r="X9518" s="1703"/>
    </row>
    <row r="9519" spans="15:24" x14ac:dyDescent="0.55000000000000004">
      <c r="O9519" s="1703"/>
      <c r="V9519" s="1703"/>
      <c r="X9519" s="1703"/>
    </row>
    <row r="9520" spans="15:24" x14ac:dyDescent="0.55000000000000004">
      <c r="O9520" s="1703"/>
      <c r="V9520" s="1703"/>
      <c r="X9520" s="1703"/>
    </row>
    <row r="9521" spans="15:24" x14ac:dyDescent="0.55000000000000004">
      <c r="O9521" s="1703"/>
      <c r="V9521" s="1703"/>
      <c r="X9521" s="1703"/>
    </row>
    <row r="9522" spans="15:24" x14ac:dyDescent="0.55000000000000004">
      <c r="O9522" s="1703"/>
      <c r="V9522" s="1703"/>
      <c r="X9522" s="1703"/>
    </row>
    <row r="9523" spans="15:24" x14ac:dyDescent="0.55000000000000004">
      <c r="O9523" s="1703"/>
      <c r="V9523" s="1703"/>
      <c r="X9523" s="1703"/>
    </row>
    <row r="9524" spans="15:24" x14ac:dyDescent="0.55000000000000004">
      <c r="O9524" s="1703"/>
      <c r="V9524" s="1703"/>
      <c r="X9524" s="1703"/>
    </row>
    <row r="9525" spans="15:24" x14ac:dyDescent="0.55000000000000004">
      <c r="O9525" s="1703"/>
      <c r="V9525" s="1703"/>
      <c r="X9525" s="1703"/>
    </row>
    <row r="9526" spans="15:24" x14ac:dyDescent="0.55000000000000004">
      <c r="O9526" s="1703"/>
      <c r="V9526" s="1703"/>
      <c r="X9526" s="1703"/>
    </row>
    <row r="9527" spans="15:24" x14ac:dyDescent="0.55000000000000004">
      <c r="O9527" s="1703"/>
      <c r="V9527" s="1703"/>
      <c r="X9527" s="1703"/>
    </row>
    <row r="9528" spans="15:24" x14ac:dyDescent="0.55000000000000004">
      <c r="O9528" s="1703"/>
      <c r="V9528" s="1703"/>
      <c r="X9528" s="1703"/>
    </row>
    <row r="9529" spans="15:24" x14ac:dyDescent="0.55000000000000004">
      <c r="O9529" s="1703"/>
      <c r="V9529" s="1703"/>
      <c r="X9529" s="1703"/>
    </row>
    <row r="9530" spans="15:24" x14ac:dyDescent="0.55000000000000004">
      <c r="O9530" s="1703"/>
      <c r="V9530" s="1703"/>
      <c r="X9530" s="1703"/>
    </row>
    <row r="9531" spans="15:24" x14ac:dyDescent="0.55000000000000004">
      <c r="O9531" s="1703"/>
      <c r="V9531" s="1703"/>
      <c r="X9531" s="1703"/>
    </row>
    <row r="9532" spans="15:24" x14ac:dyDescent="0.55000000000000004">
      <c r="O9532" s="1703"/>
      <c r="V9532" s="1703"/>
      <c r="X9532" s="1703"/>
    </row>
    <row r="9533" spans="15:24" x14ac:dyDescent="0.55000000000000004">
      <c r="O9533" s="1703"/>
      <c r="V9533" s="1703"/>
      <c r="X9533" s="1703"/>
    </row>
    <row r="9534" spans="15:24" x14ac:dyDescent="0.55000000000000004">
      <c r="O9534" s="1703"/>
      <c r="V9534" s="1703"/>
      <c r="X9534" s="1703"/>
    </row>
    <row r="9535" spans="15:24" x14ac:dyDescent="0.55000000000000004">
      <c r="O9535" s="1703"/>
      <c r="V9535" s="1703"/>
      <c r="X9535" s="1703"/>
    </row>
    <row r="9536" spans="15:24" x14ac:dyDescent="0.55000000000000004">
      <c r="O9536" s="1703"/>
      <c r="V9536" s="1703"/>
      <c r="X9536" s="1703"/>
    </row>
    <row r="9537" spans="15:24" x14ac:dyDescent="0.55000000000000004">
      <c r="O9537" s="1703"/>
      <c r="V9537" s="1703"/>
      <c r="X9537" s="1703"/>
    </row>
    <row r="9538" spans="15:24" x14ac:dyDescent="0.55000000000000004">
      <c r="O9538" s="1703"/>
      <c r="V9538" s="1703"/>
      <c r="X9538" s="1703"/>
    </row>
    <row r="9539" spans="15:24" x14ac:dyDescent="0.55000000000000004">
      <c r="O9539" s="1703"/>
      <c r="V9539" s="1703"/>
      <c r="X9539" s="1703"/>
    </row>
    <row r="9540" spans="15:24" x14ac:dyDescent="0.55000000000000004">
      <c r="O9540" s="1703"/>
      <c r="V9540" s="1703"/>
      <c r="X9540" s="1703"/>
    </row>
    <row r="9541" spans="15:24" x14ac:dyDescent="0.55000000000000004">
      <c r="O9541" s="1703"/>
      <c r="V9541" s="1703"/>
      <c r="X9541" s="1703"/>
    </row>
    <row r="9542" spans="15:24" x14ac:dyDescent="0.55000000000000004">
      <c r="O9542" s="1703"/>
      <c r="V9542" s="1703"/>
      <c r="X9542" s="1703"/>
    </row>
    <row r="9543" spans="15:24" x14ac:dyDescent="0.55000000000000004">
      <c r="O9543" s="1703"/>
      <c r="V9543" s="1703"/>
      <c r="X9543" s="1703"/>
    </row>
    <row r="9544" spans="15:24" x14ac:dyDescent="0.55000000000000004">
      <c r="O9544" s="1703"/>
      <c r="V9544" s="1703"/>
      <c r="X9544" s="1703"/>
    </row>
    <row r="9545" spans="15:24" x14ac:dyDescent="0.55000000000000004">
      <c r="O9545" s="1703"/>
      <c r="V9545" s="1703"/>
      <c r="X9545" s="1703"/>
    </row>
    <row r="9546" spans="15:24" x14ac:dyDescent="0.55000000000000004">
      <c r="O9546" s="1703"/>
      <c r="V9546" s="1703"/>
      <c r="X9546" s="1703"/>
    </row>
    <row r="9547" spans="15:24" x14ac:dyDescent="0.55000000000000004">
      <c r="O9547" s="1703"/>
      <c r="V9547" s="1703"/>
      <c r="X9547" s="1703"/>
    </row>
    <row r="9548" spans="15:24" x14ac:dyDescent="0.55000000000000004">
      <c r="O9548" s="1703"/>
      <c r="V9548" s="1703"/>
      <c r="X9548" s="1703"/>
    </row>
    <row r="9549" spans="15:24" x14ac:dyDescent="0.55000000000000004">
      <c r="O9549" s="1703"/>
      <c r="V9549" s="1703"/>
      <c r="X9549" s="1703"/>
    </row>
    <row r="9550" spans="15:24" x14ac:dyDescent="0.55000000000000004">
      <c r="O9550" s="1703"/>
      <c r="V9550" s="1703"/>
      <c r="X9550" s="1703"/>
    </row>
    <row r="9551" spans="15:24" x14ac:dyDescent="0.55000000000000004">
      <c r="O9551" s="1703"/>
      <c r="V9551" s="1703"/>
      <c r="X9551" s="1703"/>
    </row>
    <row r="9552" spans="15:24" x14ac:dyDescent="0.55000000000000004">
      <c r="O9552" s="1703"/>
      <c r="V9552" s="1703"/>
      <c r="X9552" s="1703"/>
    </row>
    <row r="9553" spans="15:24" x14ac:dyDescent="0.55000000000000004">
      <c r="O9553" s="1703"/>
      <c r="V9553" s="1703"/>
      <c r="X9553" s="1703"/>
    </row>
    <row r="9554" spans="15:24" x14ac:dyDescent="0.55000000000000004">
      <c r="O9554" s="1703"/>
      <c r="V9554" s="1703"/>
      <c r="X9554" s="1703"/>
    </row>
    <row r="9555" spans="15:24" x14ac:dyDescent="0.55000000000000004">
      <c r="O9555" s="1703"/>
      <c r="V9555" s="1703"/>
      <c r="X9555" s="1703"/>
    </row>
    <row r="9556" spans="15:24" x14ac:dyDescent="0.55000000000000004">
      <c r="O9556" s="1703"/>
      <c r="V9556" s="1703"/>
      <c r="X9556" s="1703"/>
    </row>
    <row r="9557" spans="15:24" x14ac:dyDescent="0.55000000000000004">
      <c r="O9557" s="1703"/>
      <c r="V9557" s="1703"/>
      <c r="X9557" s="1703"/>
    </row>
    <row r="9558" spans="15:24" x14ac:dyDescent="0.55000000000000004">
      <c r="O9558" s="1703"/>
      <c r="V9558" s="1703"/>
      <c r="X9558" s="1703"/>
    </row>
    <row r="9559" spans="15:24" x14ac:dyDescent="0.55000000000000004">
      <c r="O9559" s="1703"/>
      <c r="V9559" s="1703"/>
      <c r="X9559" s="1703"/>
    </row>
    <row r="9560" spans="15:24" x14ac:dyDescent="0.55000000000000004">
      <c r="O9560" s="1703"/>
      <c r="V9560" s="1703"/>
      <c r="X9560" s="1703"/>
    </row>
    <row r="9561" spans="15:24" x14ac:dyDescent="0.55000000000000004">
      <c r="O9561" s="1703"/>
      <c r="V9561" s="1703"/>
      <c r="X9561" s="1703"/>
    </row>
    <row r="9562" spans="15:24" x14ac:dyDescent="0.55000000000000004">
      <c r="O9562" s="1703"/>
      <c r="V9562" s="1703"/>
      <c r="X9562" s="1703"/>
    </row>
    <row r="9563" spans="15:24" x14ac:dyDescent="0.55000000000000004">
      <c r="O9563" s="1703"/>
      <c r="V9563" s="1703"/>
      <c r="X9563" s="1703"/>
    </row>
    <row r="9564" spans="15:24" x14ac:dyDescent="0.55000000000000004">
      <c r="O9564" s="1703"/>
      <c r="V9564" s="1703"/>
      <c r="X9564" s="1703"/>
    </row>
    <row r="9565" spans="15:24" x14ac:dyDescent="0.55000000000000004">
      <c r="O9565" s="1703"/>
      <c r="V9565" s="1703"/>
      <c r="X9565" s="1703"/>
    </row>
    <row r="9566" spans="15:24" x14ac:dyDescent="0.55000000000000004">
      <c r="O9566" s="1703"/>
      <c r="V9566" s="1703"/>
      <c r="X9566" s="1703"/>
    </row>
    <row r="9567" spans="15:24" x14ac:dyDescent="0.55000000000000004">
      <c r="O9567" s="1703"/>
      <c r="V9567" s="1703"/>
      <c r="X9567" s="1703"/>
    </row>
    <row r="9568" spans="15:24" x14ac:dyDescent="0.55000000000000004">
      <c r="O9568" s="1703"/>
      <c r="V9568" s="1703"/>
      <c r="X9568" s="1703"/>
    </row>
    <row r="9569" spans="15:24" x14ac:dyDescent="0.55000000000000004">
      <c r="O9569" s="1703"/>
      <c r="V9569" s="1703"/>
      <c r="X9569" s="1703"/>
    </row>
    <row r="9570" spans="15:24" x14ac:dyDescent="0.55000000000000004">
      <c r="O9570" s="1703"/>
      <c r="V9570" s="1703"/>
      <c r="X9570" s="1703"/>
    </row>
    <row r="9571" spans="15:24" x14ac:dyDescent="0.55000000000000004">
      <c r="O9571" s="1703"/>
      <c r="V9571" s="1703"/>
      <c r="X9571" s="1703"/>
    </row>
    <row r="9572" spans="15:24" x14ac:dyDescent="0.55000000000000004">
      <c r="O9572" s="1703"/>
      <c r="V9572" s="1703"/>
      <c r="X9572" s="1703"/>
    </row>
    <row r="9573" spans="15:24" x14ac:dyDescent="0.55000000000000004">
      <c r="O9573" s="1703"/>
      <c r="V9573" s="1703"/>
      <c r="X9573" s="1703"/>
    </row>
    <row r="9574" spans="15:24" x14ac:dyDescent="0.55000000000000004">
      <c r="O9574" s="1703"/>
      <c r="V9574" s="1703"/>
      <c r="X9574" s="1703"/>
    </row>
    <row r="9575" spans="15:24" x14ac:dyDescent="0.55000000000000004">
      <c r="O9575" s="1703"/>
      <c r="V9575" s="1703"/>
      <c r="X9575" s="1703"/>
    </row>
    <row r="9576" spans="15:24" x14ac:dyDescent="0.55000000000000004">
      <c r="O9576" s="1703"/>
      <c r="V9576" s="1703"/>
      <c r="X9576" s="1703"/>
    </row>
    <row r="9577" spans="15:24" x14ac:dyDescent="0.55000000000000004">
      <c r="O9577" s="1703"/>
      <c r="V9577" s="1703"/>
      <c r="X9577" s="1703"/>
    </row>
    <row r="9578" spans="15:24" x14ac:dyDescent="0.55000000000000004">
      <c r="O9578" s="1703"/>
      <c r="V9578" s="1703"/>
      <c r="X9578" s="1703"/>
    </row>
    <row r="9579" spans="15:24" x14ac:dyDescent="0.55000000000000004">
      <c r="O9579" s="1703"/>
      <c r="V9579" s="1703"/>
      <c r="X9579" s="1703"/>
    </row>
    <row r="9580" spans="15:24" x14ac:dyDescent="0.55000000000000004">
      <c r="O9580" s="1703"/>
      <c r="V9580" s="1703"/>
      <c r="X9580" s="1703"/>
    </row>
    <row r="9581" spans="15:24" x14ac:dyDescent="0.55000000000000004">
      <c r="O9581" s="1703"/>
      <c r="V9581" s="1703"/>
      <c r="X9581" s="1703"/>
    </row>
    <row r="9582" spans="15:24" x14ac:dyDescent="0.55000000000000004">
      <c r="O9582" s="1703"/>
      <c r="V9582" s="1703"/>
      <c r="X9582" s="1703"/>
    </row>
    <row r="9583" spans="15:24" x14ac:dyDescent="0.55000000000000004">
      <c r="O9583" s="1703"/>
      <c r="V9583" s="1703"/>
      <c r="X9583" s="1703"/>
    </row>
    <row r="9584" spans="15:24" x14ac:dyDescent="0.55000000000000004">
      <c r="O9584" s="1703"/>
      <c r="V9584" s="1703"/>
      <c r="X9584" s="1703"/>
    </row>
    <row r="9585" spans="15:24" x14ac:dyDescent="0.55000000000000004">
      <c r="O9585" s="1703"/>
      <c r="V9585" s="1703"/>
      <c r="X9585" s="1703"/>
    </row>
    <row r="9586" spans="15:24" x14ac:dyDescent="0.55000000000000004">
      <c r="O9586" s="1703"/>
      <c r="V9586" s="1703"/>
      <c r="X9586" s="1703"/>
    </row>
    <row r="9587" spans="15:24" x14ac:dyDescent="0.55000000000000004">
      <c r="O9587" s="1703"/>
      <c r="V9587" s="1703"/>
      <c r="X9587" s="1703"/>
    </row>
    <row r="9588" spans="15:24" x14ac:dyDescent="0.55000000000000004">
      <c r="O9588" s="1703"/>
      <c r="V9588" s="1703"/>
      <c r="X9588" s="1703"/>
    </row>
    <row r="9589" spans="15:24" x14ac:dyDescent="0.55000000000000004">
      <c r="O9589" s="1703"/>
      <c r="V9589" s="1703"/>
      <c r="X9589" s="1703"/>
    </row>
    <row r="9590" spans="15:24" x14ac:dyDescent="0.55000000000000004">
      <c r="O9590" s="1703"/>
      <c r="V9590" s="1703"/>
      <c r="X9590" s="1703"/>
    </row>
    <row r="9591" spans="15:24" x14ac:dyDescent="0.55000000000000004">
      <c r="O9591" s="1703"/>
      <c r="V9591" s="1703"/>
      <c r="X9591" s="1703"/>
    </row>
    <row r="9592" spans="15:24" x14ac:dyDescent="0.55000000000000004">
      <c r="O9592" s="1703"/>
      <c r="V9592" s="1703"/>
      <c r="X9592" s="1703"/>
    </row>
    <row r="9593" spans="15:24" x14ac:dyDescent="0.55000000000000004">
      <c r="O9593" s="1703"/>
      <c r="V9593" s="1703"/>
      <c r="X9593" s="1703"/>
    </row>
    <row r="9594" spans="15:24" x14ac:dyDescent="0.55000000000000004">
      <c r="O9594" s="1703"/>
      <c r="V9594" s="1703"/>
      <c r="X9594" s="1703"/>
    </row>
    <row r="9595" spans="15:24" x14ac:dyDescent="0.55000000000000004">
      <c r="O9595" s="1703"/>
      <c r="V9595" s="1703"/>
      <c r="X9595" s="1703"/>
    </row>
    <row r="9596" spans="15:24" x14ac:dyDescent="0.55000000000000004">
      <c r="O9596" s="1703"/>
      <c r="V9596" s="1703"/>
      <c r="X9596" s="1703"/>
    </row>
    <row r="9597" spans="15:24" x14ac:dyDescent="0.55000000000000004">
      <c r="O9597" s="1703"/>
      <c r="V9597" s="1703"/>
      <c r="X9597" s="1703"/>
    </row>
    <row r="9598" spans="15:24" x14ac:dyDescent="0.55000000000000004">
      <c r="O9598" s="1703"/>
      <c r="V9598" s="1703"/>
      <c r="X9598" s="1703"/>
    </row>
    <row r="9599" spans="15:24" x14ac:dyDescent="0.55000000000000004">
      <c r="O9599" s="1703"/>
      <c r="V9599" s="1703"/>
      <c r="X9599" s="1703"/>
    </row>
    <row r="9600" spans="15:24" x14ac:dyDescent="0.55000000000000004">
      <c r="O9600" s="1703"/>
      <c r="V9600" s="1703"/>
      <c r="X9600" s="1703"/>
    </row>
    <row r="9601" spans="15:24" x14ac:dyDescent="0.55000000000000004">
      <c r="O9601" s="1703"/>
      <c r="V9601" s="1703"/>
      <c r="X9601" s="1703"/>
    </row>
    <row r="9602" spans="15:24" x14ac:dyDescent="0.55000000000000004">
      <c r="O9602" s="1703"/>
      <c r="V9602" s="1703"/>
      <c r="X9602" s="1703"/>
    </row>
    <row r="9603" spans="15:24" x14ac:dyDescent="0.55000000000000004">
      <c r="O9603" s="1703"/>
      <c r="V9603" s="1703"/>
      <c r="X9603" s="1703"/>
    </row>
    <row r="9604" spans="15:24" x14ac:dyDescent="0.55000000000000004">
      <c r="O9604" s="1703"/>
      <c r="V9604" s="1703"/>
      <c r="X9604" s="1703"/>
    </row>
    <row r="9605" spans="15:24" x14ac:dyDescent="0.55000000000000004">
      <c r="O9605" s="1703"/>
      <c r="V9605" s="1703"/>
      <c r="X9605" s="1703"/>
    </row>
    <row r="9606" spans="15:24" x14ac:dyDescent="0.55000000000000004">
      <c r="O9606" s="1703"/>
      <c r="V9606" s="1703"/>
      <c r="X9606" s="1703"/>
    </row>
    <row r="9607" spans="15:24" x14ac:dyDescent="0.55000000000000004">
      <c r="O9607" s="1703"/>
      <c r="V9607" s="1703"/>
      <c r="X9607" s="1703"/>
    </row>
    <row r="9608" spans="15:24" x14ac:dyDescent="0.55000000000000004">
      <c r="O9608" s="1703"/>
      <c r="V9608" s="1703"/>
      <c r="X9608" s="1703"/>
    </row>
    <row r="9609" spans="15:24" x14ac:dyDescent="0.55000000000000004">
      <c r="O9609" s="1703"/>
      <c r="V9609" s="1703"/>
      <c r="X9609" s="1703"/>
    </row>
    <row r="9610" spans="15:24" x14ac:dyDescent="0.55000000000000004">
      <c r="O9610" s="1703"/>
      <c r="V9610" s="1703"/>
      <c r="X9610" s="1703"/>
    </row>
    <row r="9611" spans="15:24" x14ac:dyDescent="0.55000000000000004">
      <c r="O9611" s="1703"/>
      <c r="V9611" s="1703"/>
      <c r="X9611" s="1703"/>
    </row>
    <row r="9612" spans="15:24" x14ac:dyDescent="0.55000000000000004">
      <c r="O9612" s="1703"/>
      <c r="V9612" s="1703"/>
      <c r="X9612" s="1703"/>
    </row>
    <row r="9613" spans="15:24" x14ac:dyDescent="0.55000000000000004">
      <c r="O9613" s="1703"/>
      <c r="V9613" s="1703"/>
      <c r="X9613" s="1703"/>
    </row>
    <row r="9614" spans="15:24" x14ac:dyDescent="0.55000000000000004">
      <c r="O9614" s="1703"/>
      <c r="V9614" s="1703"/>
      <c r="X9614" s="1703"/>
    </row>
    <row r="9615" spans="15:24" x14ac:dyDescent="0.55000000000000004">
      <c r="O9615" s="1703"/>
      <c r="V9615" s="1703"/>
      <c r="X9615" s="1703"/>
    </row>
    <row r="9616" spans="15:24" x14ac:dyDescent="0.55000000000000004">
      <c r="O9616" s="1703"/>
      <c r="V9616" s="1703"/>
      <c r="X9616" s="1703"/>
    </row>
    <row r="9617" spans="15:24" x14ac:dyDescent="0.55000000000000004">
      <c r="O9617" s="1703"/>
      <c r="V9617" s="1703"/>
      <c r="X9617" s="1703"/>
    </row>
    <row r="9618" spans="15:24" x14ac:dyDescent="0.55000000000000004">
      <c r="O9618" s="1703"/>
      <c r="V9618" s="1703"/>
      <c r="X9618" s="1703"/>
    </row>
    <row r="9619" spans="15:24" x14ac:dyDescent="0.55000000000000004">
      <c r="O9619" s="1703"/>
      <c r="V9619" s="1703"/>
      <c r="X9619" s="1703"/>
    </row>
    <row r="9620" spans="15:24" x14ac:dyDescent="0.55000000000000004">
      <c r="O9620" s="1703"/>
      <c r="V9620" s="1703"/>
      <c r="X9620" s="1703"/>
    </row>
    <row r="9621" spans="15:24" x14ac:dyDescent="0.55000000000000004">
      <c r="O9621" s="1703"/>
      <c r="V9621" s="1703"/>
      <c r="X9621" s="1703"/>
    </row>
    <row r="9622" spans="15:24" x14ac:dyDescent="0.55000000000000004">
      <c r="O9622" s="1703"/>
      <c r="V9622" s="1703"/>
      <c r="X9622" s="1703"/>
    </row>
    <row r="9623" spans="15:24" x14ac:dyDescent="0.55000000000000004">
      <c r="O9623" s="1703"/>
      <c r="V9623" s="1703"/>
      <c r="X9623" s="1703"/>
    </row>
    <row r="9624" spans="15:24" x14ac:dyDescent="0.55000000000000004">
      <c r="O9624" s="1703"/>
      <c r="V9624" s="1703"/>
      <c r="X9624" s="1703"/>
    </row>
    <row r="9625" spans="15:24" x14ac:dyDescent="0.55000000000000004">
      <c r="O9625" s="1703"/>
      <c r="V9625" s="1703"/>
      <c r="X9625" s="1703"/>
    </row>
    <row r="9626" spans="15:24" x14ac:dyDescent="0.55000000000000004">
      <c r="O9626" s="1703"/>
      <c r="V9626" s="1703"/>
      <c r="X9626" s="1703"/>
    </row>
    <row r="9627" spans="15:24" x14ac:dyDescent="0.55000000000000004">
      <c r="O9627" s="1703"/>
      <c r="V9627" s="1703"/>
      <c r="X9627" s="1703"/>
    </row>
    <row r="9628" spans="15:24" x14ac:dyDescent="0.55000000000000004">
      <c r="O9628" s="1703"/>
      <c r="V9628" s="1703"/>
      <c r="X9628" s="1703"/>
    </row>
    <row r="9629" spans="15:24" x14ac:dyDescent="0.55000000000000004">
      <c r="O9629" s="1703"/>
      <c r="V9629" s="1703"/>
      <c r="X9629" s="1703"/>
    </row>
    <row r="9630" spans="15:24" x14ac:dyDescent="0.55000000000000004">
      <c r="O9630" s="1703"/>
      <c r="V9630" s="1703"/>
      <c r="X9630" s="1703"/>
    </row>
    <row r="9631" spans="15:24" x14ac:dyDescent="0.55000000000000004">
      <c r="O9631" s="1703"/>
      <c r="V9631" s="1703"/>
      <c r="X9631" s="1703"/>
    </row>
    <row r="9632" spans="15:24" x14ac:dyDescent="0.55000000000000004">
      <c r="O9632" s="1703"/>
      <c r="V9632" s="1703"/>
      <c r="X9632" s="1703"/>
    </row>
    <row r="9633" spans="15:24" x14ac:dyDescent="0.55000000000000004">
      <c r="O9633" s="1703"/>
      <c r="V9633" s="1703"/>
      <c r="X9633" s="1703"/>
    </row>
    <row r="9634" spans="15:24" x14ac:dyDescent="0.55000000000000004">
      <c r="O9634" s="1703"/>
      <c r="V9634" s="1703"/>
      <c r="X9634" s="1703"/>
    </row>
    <row r="9635" spans="15:24" x14ac:dyDescent="0.55000000000000004">
      <c r="O9635" s="1703"/>
      <c r="V9635" s="1703"/>
      <c r="X9635" s="1703"/>
    </row>
    <row r="9636" spans="15:24" x14ac:dyDescent="0.55000000000000004">
      <c r="O9636" s="1703"/>
      <c r="V9636" s="1703"/>
      <c r="X9636" s="1703"/>
    </row>
    <row r="9637" spans="15:24" x14ac:dyDescent="0.55000000000000004">
      <c r="O9637" s="1703"/>
      <c r="V9637" s="1703"/>
      <c r="X9637" s="1703"/>
    </row>
    <row r="9638" spans="15:24" x14ac:dyDescent="0.55000000000000004">
      <c r="O9638" s="1703"/>
      <c r="V9638" s="1703"/>
      <c r="X9638" s="1703"/>
    </row>
    <row r="9639" spans="15:24" x14ac:dyDescent="0.55000000000000004">
      <c r="O9639" s="1703"/>
      <c r="V9639" s="1703"/>
      <c r="X9639" s="1703"/>
    </row>
    <row r="9640" spans="15:24" x14ac:dyDescent="0.55000000000000004">
      <c r="O9640" s="1703"/>
      <c r="V9640" s="1703"/>
      <c r="X9640" s="1703"/>
    </row>
    <row r="9641" spans="15:24" x14ac:dyDescent="0.55000000000000004">
      <c r="O9641" s="1703"/>
      <c r="V9641" s="1703"/>
      <c r="X9641" s="1703"/>
    </row>
    <row r="9642" spans="15:24" x14ac:dyDescent="0.55000000000000004">
      <c r="O9642" s="1703"/>
      <c r="V9642" s="1703"/>
      <c r="X9642" s="1703"/>
    </row>
    <row r="9643" spans="15:24" x14ac:dyDescent="0.55000000000000004">
      <c r="O9643" s="1703"/>
      <c r="V9643" s="1703"/>
      <c r="X9643" s="1703"/>
    </row>
    <row r="9644" spans="15:24" x14ac:dyDescent="0.55000000000000004">
      <c r="O9644" s="1703"/>
      <c r="V9644" s="1703"/>
      <c r="X9644" s="1703"/>
    </row>
    <row r="9645" spans="15:24" x14ac:dyDescent="0.55000000000000004">
      <c r="O9645" s="1703"/>
      <c r="V9645" s="1703"/>
      <c r="X9645" s="1703"/>
    </row>
    <row r="9646" spans="15:24" x14ac:dyDescent="0.55000000000000004">
      <c r="O9646" s="1703"/>
      <c r="V9646" s="1703"/>
      <c r="X9646" s="1703"/>
    </row>
    <row r="9647" spans="15:24" x14ac:dyDescent="0.55000000000000004">
      <c r="O9647" s="1703"/>
      <c r="V9647" s="1703"/>
      <c r="X9647" s="1703"/>
    </row>
    <row r="9648" spans="15:24" x14ac:dyDescent="0.55000000000000004">
      <c r="O9648" s="1703"/>
      <c r="V9648" s="1703"/>
      <c r="X9648" s="1703"/>
    </row>
    <row r="9649" spans="15:24" x14ac:dyDescent="0.55000000000000004">
      <c r="O9649" s="1703"/>
      <c r="V9649" s="1703"/>
      <c r="X9649" s="1703"/>
    </row>
    <row r="9650" spans="15:24" x14ac:dyDescent="0.55000000000000004">
      <c r="O9650" s="1703"/>
      <c r="V9650" s="1703"/>
      <c r="X9650" s="1703"/>
    </row>
    <row r="9651" spans="15:24" x14ac:dyDescent="0.55000000000000004">
      <c r="O9651" s="1703"/>
      <c r="V9651" s="1703"/>
      <c r="X9651" s="1703"/>
    </row>
    <row r="9652" spans="15:24" x14ac:dyDescent="0.55000000000000004">
      <c r="O9652" s="1703"/>
      <c r="V9652" s="1703"/>
      <c r="X9652" s="1703"/>
    </row>
    <row r="9653" spans="15:24" x14ac:dyDescent="0.55000000000000004">
      <c r="O9653" s="1703"/>
      <c r="V9653" s="1703"/>
      <c r="X9653" s="1703"/>
    </row>
    <row r="9654" spans="15:24" x14ac:dyDescent="0.55000000000000004">
      <c r="O9654" s="1703"/>
      <c r="V9654" s="1703"/>
      <c r="X9654" s="1703"/>
    </row>
    <row r="9655" spans="15:24" x14ac:dyDescent="0.55000000000000004">
      <c r="O9655" s="1703"/>
      <c r="V9655" s="1703"/>
      <c r="X9655" s="1703"/>
    </row>
    <row r="9656" spans="15:24" x14ac:dyDescent="0.55000000000000004">
      <c r="O9656" s="1703"/>
      <c r="V9656" s="1703"/>
      <c r="X9656" s="1703"/>
    </row>
    <row r="9657" spans="15:24" x14ac:dyDescent="0.55000000000000004">
      <c r="O9657" s="1703"/>
      <c r="V9657" s="1703"/>
      <c r="X9657" s="1703"/>
    </row>
    <row r="9658" spans="15:24" x14ac:dyDescent="0.55000000000000004">
      <c r="O9658" s="1703"/>
      <c r="V9658" s="1703"/>
      <c r="X9658" s="1703"/>
    </row>
    <row r="9659" spans="15:24" x14ac:dyDescent="0.55000000000000004">
      <c r="O9659" s="1703"/>
      <c r="V9659" s="1703"/>
      <c r="X9659" s="1703"/>
    </row>
    <row r="9660" spans="15:24" x14ac:dyDescent="0.55000000000000004">
      <c r="O9660" s="1703"/>
      <c r="V9660" s="1703"/>
      <c r="X9660" s="1703"/>
    </row>
    <row r="9661" spans="15:24" x14ac:dyDescent="0.55000000000000004">
      <c r="O9661" s="1703"/>
      <c r="V9661" s="1703"/>
      <c r="X9661" s="1703"/>
    </row>
    <row r="9662" spans="15:24" x14ac:dyDescent="0.55000000000000004">
      <c r="O9662" s="1703"/>
      <c r="V9662" s="1703"/>
      <c r="X9662" s="1703"/>
    </row>
    <row r="9663" spans="15:24" x14ac:dyDescent="0.55000000000000004">
      <c r="O9663" s="1703"/>
      <c r="V9663" s="1703"/>
      <c r="X9663" s="1703"/>
    </row>
    <row r="9664" spans="15:24" x14ac:dyDescent="0.55000000000000004">
      <c r="O9664" s="1703"/>
      <c r="V9664" s="1703"/>
      <c r="X9664" s="1703"/>
    </row>
    <row r="9665" spans="15:24" x14ac:dyDescent="0.55000000000000004">
      <c r="O9665" s="1703"/>
      <c r="V9665" s="1703"/>
      <c r="X9665" s="1703"/>
    </row>
    <row r="9666" spans="15:24" x14ac:dyDescent="0.55000000000000004">
      <c r="O9666" s="1703"/>
      <c r="V9666" s="1703"/>
      <c r="X9666" s="1703"/>
    </row>
    <row r="9667" spans="15:24" x14ac:dyDescent="0.55000000000000004">
      <c r="O9667" s="1703"/>
      <c r="V9667" s="1703"/>
      <c r="X9667" s="1703"/>
    </row>
    <row r="9668" spans="15:24" x14ac:dyDescent="0.55000000000000004">
      <c r="O9668" s="1703"/>
      <c r="V9668" s="1703"/>
      <c r="X9668" s="1703"/>
    </row>
    <row r="9669" spans="15:24" x14ac:dyDescent="0.55000000000000004">
      <c r="O9669" s="1703"/>
      <c r="V9669" s="1703"/>
      <c r="X9669" s="1703"/>
    </row>
    <row r="9670" spans="15:24" x14ac:dyDescent="0.55000000000000004">
      <c r="O9670" s="1703"/>
      <c r="V9670" s="1703"/>
      <c r="X9670" s="1703"/>
    </row>
    <row r="9671" spans="15:24" x14ac:dyDescent="0.55000000000000004">
      <c r="O9671" s="1703"/>
      <c r="V9671" s="1703"/>
      <c r="X9671" s="1703"/>
    </row>
    <row r="9672" spans="15:24" x14ac:dyDescent="0.55000000000000004">
      <c r="O9672" s="1703"/>
      <c r="V9672" s="1703"/>
      <c r="X9672" s="1703"/>
    </row>
    <row r="9673" spans="15:24" x14ac:dyDescent="0.55000000000000004">
      <c r="O9673" s="1703"/>
      <c r="V9673" s="1703"/>
      <c r="X9673" s="1703"/>
    </row>
    <row r="9674" spans="15:24" x14ac:dyDescent="0.55000000000000004">
      <c r="O9674" s="1703"/>
      <c r="V9674" s="1703"/>
      <c r="X9674" s="1703"/>
    </row>
    <row r="9675" spans="15:24" x14ac:dyDescent="0.55000000000000004">
      <c r="O9675" s="1703"/>
      <c r="V9675" s="1703"/>
      <c r="X9675" s="1703"/>
    </row>
    <row r="9676" spans="15:24" x14ac:dyDescent="0.55000000000000004">
      <c r="O9676" s="1703"/>
      <c r="V9676" s="1703"/>
      <c r="X9676" s="1703"/>
    </row>
    <row r="9677" spans="15:24" x14ac:dyDescent="0.55000000000000004">
      <c r="O9677" s="1703"/>
      <c r="V9677" s="1703"/>
      <c r="X9677" s="1703"/>
    </row>
    <row r="9678" spans="15:24" x14ac:dyDescent="0.55000000000000004">
      <c r="O9678" s="1703"/>
      <c r="V9678" s="1703"/>
      <c r="X9678" s="1703"/>
    </row>
    <row r="9679" spans="15:24" x14ac:dyDescent="0.55000000000000004">
      <c r="O9679" s="1703"/>
      <c r="V9679" s="1703"/>
      <c r="X9679" s="1703"/>
    </row>
    <row r="9680" spans="15:24" x14ac:dyDescent="0.55000000000000004">
      <c r="O9680" s="1703"/>
      <c r="V9680" s="1703"/>
      <c r="X9680" s="1703"/>
    </row>
    <row r="9681" spans="15:24" x14ac:dyDescent="0.55000000000000004">
      <c r="O9681" s="1703"/>
      <c r="V9681" s="1703"/>
      <c r="X9681" s="1703"/>
    </row>
    <row r="9682" spans="15:24" x14ac:dyDescent="0.55000000000000004">
      <c r="O9682" s="1703"/>
      <c r="V9682" s="1703"/>
      <c r="X9682" s="1703"/>
    </row>
    <row r="9683" spans="15:24" x14ac:dyDescent="0.55000000000000004">
      <c r="O9683" s="1703"/>
      <c r="V9683" s="1703"/>
      <c r="X9683" s="1703"/>
    </row>
    <row r="9684" spans="15:24" x14ac:dyDescent="0.55000000000000004">
      <c r="O9684" s="1703"/>
      <c r="V9684" s="1703"/>
      <c r="X9684" s="1703"/>
    </row>
    <row r="9685" spans="15:24" x14ac:dyDescent="0.55000000000000004">
      <c r="O9685" s="1703"/>
      <c r="V9685" s="1703"/>
      <c r="X9685" s="1703"/>
    </row>
    <row r="9686" spans="15:24" x14ac:dyDescent="0.55000000000000004">
      <c r="O9686" s="1703"/>
      <c r="V9686" s="1703"/>
      <c r="X9686" s="1703"/>
    </row>
    <row r="9687" spans="15:24" x14ac:dyDescent="0.55000000000000004">
      <c r="O9687" s="1703"/>
      <c r="V9687" s="1703"/>
      <c r="X9687" s="1703"/>
    </row>
    <row r="9688" spans="15:24" x14ac:dyDescent="0.55000000000000004">
      <c r="O9688" s="1703"/>
      <c r="V9688" s="1703"/>
      <c r="X9688" s="1703"/>
    </row>
    <row r="9689" spans="15:24" x14ac:dyDescent="0.55000000000000004">
      <c r="O9689" s="1703"/>
      <c r="V9689" s="1703"/>
      <c r="X9689" s="1703"/>
    </row>
    <row r="9690" spans="15:24" x14ac:dyDescent="0.55000000000000004">
      <c r="O9690" s="1703"/>
      <c r="V9690" s="1703"/>
      <c r="X9690" s="1703"/>
    </row>
    <row r="9691" spans="15:24" x14ac:dyDescent="0.55000000000000004">
      <c r="O9691" s="1703"/>
      <c r="V9691" s="1703"/>
      <c r="X9691" s="1703"/>
    </row>
    <row r="9692" spans="15:24" x14ac:dyDescent="0.55000000000000004">
      <c r="O9692" s="1703"/>
      <c r="V9692" s="1703"/>
      <c r="X9692" s="1703"/>
    </row>
    <row r="9693" spans="15:24" x14ac:dyDescent="0.55000000000000004">
      <c r="O9693" s="1703"/>
      <c r="V9693" s="1703"/>
      <c r="X9693" s="1703"/>
    </row>
    <row r="9694" spans="15:24" x14ac:dyDescent="0.55000000000000004">
      <c r="O9694" s="1703"/>
      <c r="V9694" s="1703"/>
      <c r="X9694" s="1703"/>
    </row>
    <row r="9695" spans="15:24" x14ac:dyDescent="0.55000000000000004">
      <c r="O9695" s="1703"/>
      <c r="V9695" s="1703"/>
      <c r="X9695" s="1703"/>
    </row>
    <row r="9696" spans="15:24" x14ac:dyDescent="0.55000000000000004">
      <c r="O9696" s="1703"/>
      <c r="V9696" s="1703"/>
      <c r="X9696" s="1703"/>
    </row>
    <row r="9697" spans="15:24" x14ac:dyDescent="0.55000000000000004">
      <c r="O9697" s="1703"/>
      <c r="V9697" s="1703"/>
      <c r="X9697" s="1703"/>
    </row>
    <row r="9698" spans="15:24" x14ac:dyDescent="0.55000000000000004">
      <c r="O9698" s="1703"/>
      <c r="V9698" s="1703"/>
      <c r="X9698" s="1703"/>
    </row>
    <row r="9699" spans="15:24" x14ac:dyDescent="0.55000000000000004">
      <c r="O9699" s="1703"/>
      <c r="V9699" s="1703"/>
      <c r="X9699" s="1703"/>
    </row>
    <row r="9700" spans="15:24" x14ac:dyDescent="0.55000000000000004">
      <c r="O9700" s="1703"/>
      <c r="V9700" s="1703"/>
      <c r="X9700" s="1703"/>
    </row>
    <row r="9701" spans="15:24" x14ac:dyDescent="0.55000000000000004">
      <c r="O9701" s="1703"/>
      <c r="V9701" s="1703"/>
      <c r="X9701" s="1703"/>
    </row>
    <row r="9702" spans="15:24" x14ac:dyDescent="0.55000000000000004">
      <c r="O9702" s="1703"/>
      <c r="V9702" s="1703"/>
      <c r="X9702" s="1703"/>
    </row>
    <row r="9703" spans="15:24" x14ac:dyDescent="0.55000000000000004">
      <c r="O9703" s="1703"/>
      <c r="V9703" s="1703"/>
      <c r="X9703" s="1703"/>
    </row>
    <row r="9704" spans="15:24" x14ac:dyDescent="0.55000000000000004">
      <c r="O9704" s="1703"/>
      <c r="V9704" s="1703"/>
      <c r="X9704" s="1703"/>
    </row>
    <row r="9705" spans="15:24" x14ac:dyDescent="0.55000000000000004">
      <c r="O9705" s="1703"/>
      <c r="V9705" s="1703"/>
      <c r="X9705" s="1703"/>
    </row>
    <row r="9706" spans="15:24" x14ac:dyDescent="0.55000000000000004">
      <c r="O9706" s="1703"/>
      <c r="V9706" s="1703"/>
      <c r="X9706" s="1703"/>
    </row>
    <row r="9707" spans="15:24" x14ac:dyDescent="0.55000000000000004">
      <c r="O9707" s="1703"/>
      <c r="V9707" s="1703"/>
      <c r="X9707" s="1703"/>
    </row>
    <row r="9708" spans="15:24" x14ac:dyDescent="0.55000000000000004">
      <c r="O9708" s="1703"/>
      <c r="V9708" s="1703"/>
      <c r="X9708" s="1703"/>
    </row>
    <row r="9709" spans="15:24" x14ac:dyDescent="0.55000000000000004">
      <c r="O9709" s="1703"/>
      <c r="V9709" s="1703"/>
      <c r="X9709" s="1703"/>
    </row>
    <row r="9710" spans="15:24" x14ac:dyDescent="0.55000000000000004">
      <c r="O9710" s="1703"/>
      <c r="V9710" s="1703"/>
      <c r="X9710" s="1703"/>
    </row>
    <row r="9711" spans="15:24" x14ac:dyDescent="0.55000000000000004">
      <c r="O9711" s="1703"/>
      <c r="V9711" s="1703"/>
      <c r="X9711" s="1703"/>
    </row>
    <row r="9712" spans="15:24" x14ac:dyDescent="0.55000000000000004">
      <c r="O9712" s="1703"/>
      <c r="V9712" s="1703"/>
      <c r="X9712" s="1703"/>
    </row>
    <row r="9713" spans="15:24" x14ac:dyDescent="0.55000000000000004">
      <c r="O9713" s="1703"/>
      <c r="V9713" s="1703"/>
      <c r="X9713" s="1703"/>
    </row>
    <row r="9714" spans="15:24" x14ac:dyDescent="0.55000000000000004">
      <c r="O9714" s="1703"/>
      <c r="V9714" s="1703"/>
      <c r="X9714" s="1703"/>
    </row>
    <row r="9715" spans="15:24" x14ac:dyDescent="0.55000000000000004">
      <c r="O9715" s="1703"/>
      <c r="V9715" s="1703"/>
      <c r="X9715" s="1703"/>
    </row>
    <row r="9716" spans="15:24" x14ac:dyDescent="0.55000000000000004">
      <c r="O9716" s="1703"/>
      <c r="V9716" s="1703"/>
      <c r="X9716" s="1703"/>
    </row>
    <row r="9717" spans="15:24" x14ac:dyDescent="0.55000000000000004">
      <c r="O9717" s="1703"/>
      <c r="V9717" s="1703"/>
      <c r="X9717" s="1703"/>
    </row>
    <row r="9718" spans="15:24" x14ac:dyDescent="0.55000000000000004">
      <c r="O9718" s="1703"/>
      <c r="V9718" s="1703"/>
      <c r="X9718" s="1703"/>
    </row>
    <row r="9719" spans="15:24" x14ac:dyDescent="0.55000000000000004">
      <c r="O9719" s="1703"/>
      <c r="V9719" s="1703"/>
      <c r="X9719" s="1703"/>
    </row>
    <row r="9720" spans="15:24" x14ac:dyDescent="0.55000000000000004">
      <c r="O9720" s="1703"/>
      <c r="V9720" s="1703"/>
      <c r="X9720" s="1703"/>
    </row>
    <row r="9721" spans="15:24" x14ac:dyDescent="0.55000000000000004">
      <c r="O9721" s="1703"/>
      <c r="V9721" s="1703"/>
      <c r="X9721" s="1703"/>
    </row>
    <row r="9722" spans="15:24" x14ac:dyDescent="0.55000000000000004">
      <c r="O9722" s="1703"/>
      <c r="V9722" s="1703"/>
      <c r="X9722" s="1703"/>
    </row>
    <row r="9723" spans="15:24" x14ac:dyDescent="0.55000000000000004">
      <c r="O9723" s="1703"/>
      <c r="V9723" s="1703"/>
      <c r="X9723" s="1703"/>
    </row>
    <row r="9724" spans="15:24" x14ac:dyDescent="0.55000000000000004">
      <c r="O9724" s="1703"/>
      <c r="V9724" s="1703"/>
      <c r="X9724" s="1703"/>
    </row>
    <row r="9725" spans="15:24" x14ac:dyDescent="0.55000000000000004">
      <c r="O9725" s="1703"/>
      <c r="V9725" s="1703"/>
      <c r="X9725" s="1703"/>
    </row>
    <row r="9726" spans="15:24" x14ac:dyDescent="0.55000000000000004">
      <c r="O9726" s="1703"/>
      <c r="V9726" s="1703"/>
      <c r="X9726" s="1703"/>
    </row>
    <row r="9727" spans="15:24" x14ac:dyDescent="0.55000000000000004">
      <c r="O9727" s="1703"/>
      <c r="V9727" s="1703"/>
      <c r="X9727" s="1703"/>
    </row>
    <row r="9728" spans="15:24" x14ac:dyDescent="0.55000000000000004">
      <c r="O9728" s="1703"/>
      <c r="V9728" s="1703"/>
      <c r="X9728" s="1703"/>
    </row>
    <row r="9729" spans="15:24" x14ac:dyDescent="0.55000000000000004">
      <c r="O9729" s="1703"/>
      <c r="V9729" s="1703"/>
      <c r="X9729" s="1703"/>
    </row>
    <row r="9730" spans="15:24" x14ac:dyDescent="0.55000000000000004">
      <c r="O9730" s="1703"/>
      <c r="V9730" s="1703"/>
      <c r="X9730" s="1703"/>
    </row>
    <row r="9731" spans="15:24" x14ac:dyDescent="0.55000000000000004">
      <c r="O9731" s="1703"/>
      <c r="V9731" s="1703"/>
      <c r="X9731" s="1703"/>
    </row>
    <row r="9732" spans="15:24" x14ac:dyDescent="0.55000000000000004">
      <c r="O9732" s="1703"/>
      <c r="V9732" s="1703"/>
      <c r="X9732" s="1703"/>
    </row>
    <row r="9733" spans="15:24" x14ac:dyDescent="0.55000000000000004">
      <c r="O9733" s="1703"/>
      <c r="V9733" s="1703"/>
      <c r="X9733" s="1703"/>
    </row>
    <row r="9734" spans="15:24" x14ac:dyDescent="0.55000000000000004">
      <c r="O9734" s="1703"/>
      <c r="V9734" s="1703"/>
      <c r="X9734" s="1703"/>
    </row>
    <row r="9735" spans="15:24" x14ac:dyDescent="0.55000000000000004">
      <c r="O9735" s="1703"/>
      <c r="V9735" s="1703"/>
      <c r="X9735" s="1703"/>
    </row>
    <row r="9736" spans="15:24" x14ac:dyDescent="0.55000000000000004">
      <c r="O9736" s="1703"/>
      <c r="V9736" s="1703"/>
      <c r="X9736" s="1703"/>
    </row>
    <row r="9737" spans="15:24" x14ac:dyDescent="0.55000000000000004">
      <c r="O9737" s="1703"/>
      <c r="V9737" s="1703"/>
      <c r="X9737" s="1703"/>
    </row>
    <row r="9738" spans="15:24" x14ac:dyDescent="0.55000000000000004">
      <c r="O9738" s="1703"/>
      <c r="V9738" s="1703"/>
      <c r="X9738" s="1703"/>
    </row>
    <row r="9739" spans="15:24" x14ac:dyDescent="0.55000000000000004">
      <c r="O9739" s="1703"/>
      <c r="V9739" s="1703"/>
      <c r="X9739" s="1703"/>
    </row>
    <row r="9740" spans="15:24" x14ac:dyDescent="0.55000000000000004">
      <c r="O9740" s="1703"/>
      <c r="V9740" s="1703"/>
      <c r="X9740" s="1703"/>
    </row>
    <row r="9741" spans="15:24" x14ac:dyDescent="0.55000000000000004">
      <c r="O9741" s="1703"/>
      <c r="V9741" s="1703"/>
      <c r="X9741" s="1703"/>
    </row>
    <row r="9742" spans="15:24" x14ac:dyDescent="0.55000000000000004">
      <c r="O9742" s="1703"/>
      <c r="V9742" s="1703"/>
      <c r="X9742" s="1703"/>
    </row>
    <row r="9743" spans="15:24" x14ac:dyDescent="0.55000000000000004">
      <c r="O9743" s="1703"/>
      <c r="V9743" s="1703"/>
      <c r="X9743" s="1703"/>
    </row>
    <row r="9744" spans="15:24" x14ac:dyDescent="0.55000000000000004">
      <c r="O9744" s="1703"/>
      <c r="V9744" s="1703"/>
      <c r="X9744" s="1703"/>
    </row>
    <row r="9745" spans="15:24" x14ac:dyDescent="0.55000000000000004">
      <c r="O9745" s="1703"/>
      <c r="V9745" s="1703"/>
      <c r="X9745" s="1703"/>
    </row>
    <row r="9746" spans="15:24" x14ac:dyDescent="0.55000000000000004">
      <c r="O9746" s="1703"/>
      <c r="V9746" s="1703"/>
      <c r="X9746" s="1703"/>
    </row>
    <row r="9747" spans="15:24" x14ac:dyDescent="0.55000000000000004">
      <c r="O9747" s="1703"/>
      <c r="V9747" s="1703"/>
      <c r="X9747" s="1703"/>
    </row>
    <row r="9748" spans="15:24" x14ac:dyDescent="0.55000000000000004">
      <c r="O9748" s="1703"/>
      <c r="V9748" s="1703"/>
      <c r="X9748" s="1703"/>
    </row>
    <row r="9749" spans="15:24" x14ac:dyDescent="0.55000000000000004">
      <c r="O9749" s="1703"/>
      <c r="V9749" s="1703"/>
      <c r="X9749" s="1703"/>
    </row>
    <row r="9750" spans="15:24" x14ac:dyDescent="0.55000000000000004">
      <c r="O9750" s="1703"/>
      <c r="V9750" s="1703"/>
      <c r="X9750" s="1703"/>
    </row>
    <row r="9751" spans="15:24" x14ac:dyDescent="0.55000000000000004">
      <c r="O9751" s="1703"/>
      <c r="V9751" s="1703"/>
      <c r="X9751" s="1703"/>
    </row>
    <row r="9752" spans="15:24" x14ac:dyDescent="0.55000000000000004">
      <c r="O9752" s="1703"/>
      <c r="V9752" s="1703"/>
      <c r="X9752" s="1703"/>
    </row>
    <row r="9753" spans="15:24" x14ac:dyDescent="0.55000000000000004">
      <c r="O9753" s="1703"/>
      <c r="V9753" s="1703"/>
      <c r="X9753" s="1703"/>
    </row>
    <row r="9754" spans="15:24" x14ac:dyDescent="0.55000000000000004">
      <c r="O9754" s="1703"/>
      <c r="V9754" s="1703"/>
      <c r="X9754" s="1703"/>
    </row>
    <row r="9755" spans="15:24" x14ac:dyDescent="0.55000000000000004">
      <c r="O9755" s="1703"/>
      <c r="V9755" s="1703"/>
      <c r="X9755" s="1703"/>
    </row>
    <row r="9756" spans="15:24" x14ac:dyDescent="0.55000000000000004">
      <c r="O9756" s="1703"/>
      <c r="V9756" s="1703"/>
      <c r="X9756" s="1703"/>
    </row>
    <row r="9757" spans="15:24" x14ac:dyDescent="0.55000000000000004">
      <c r="O9757" s="1703"/>
      <c r="V9757" s="1703"/>
      <c r="X9757" s="1703"/>
    </row>
    <row r="9758" spans="15:24" x14ac:dyDescent="0.55000000000000004">
      <c r="O9758" s="1703"/>
      <c r="V9758" s="1703"/>
      <c r="X9758" s="1703"/>
    </row>
    <row r="9759" spans="15:24" x14ac:dyDescent="0.55000000000000004">
      <c r="O9759" s="1703"/>
      <c r="V9759" s="1703"/>
      <c r="X9759" s="1703"/>
    </row>
    <row r="9760" spans="15:24" x14ac:dyDescent="0.55000000000000004">
      <c r="O9760" s="1703"/>
      <c r="V9760" s="1703"/>
      <c r="X9760" s="1703"/>
    </row>
    <row r="9761" spans="15:24" x14ac:dyDescent="0.55000000000000004">
      <c r="O9761" s="1703"/>
      <c r="V9761" s="1703"/>
      <c r="X9761" s="1703"/>
    </row>
    <row r="9762" spans="15:24" x14ac:dyDescent="0.55000000000000004">
      <c r="O9762" s="1703"/>
      <c r="V9762" s="1703"/>
      <c r="X9762" s="1703"/>
    </row>
    <row r="9763" spans="15:24" x14ac:dyDescent="0.55000000000000004">
      <c r="O9763" s="1703"/>
      <c r="V9763" s="1703"/>
      <c r="X9763" s="1703"/>
    </row>
    <row r="9764" spans="15:24" x14ac:dyDescent="0.55000000000000004">
      <c r="O9764" s="1703"/>
      <c r="V9764" s="1703"/>
      <c r="X9764" s="1703"/>
    </row>
    <row r="9765" spans="15:24" x14ac:dyDescent="0.55000000000000004">
      <c r="O9765" s="1703"/>
      <c r="V9765" s="1703"/>
      <c r="X9765" s="1703"/>
    </row>
    <row r="9766" spans="15:24" x14ac:dyDescent="0.55000000000000004">
      <c r="O9766" s="1703"/>
      <c r="V9766" s="1703"/>
      <c r="X9766" s="1703"/>
    </row>
    <row r="9767" spans="15:24" x14ac:dyDescent="0.55000000000000004">
      <c r="O9767" s="1703"/>
      <c r="V9767" s="1703"/>
      <c r="X9767" s="1703"/>
    </row>
    <row r="9768" spans="15:24" x14ac:dyDescent="0.55000000000000004">
      <c r="O9768" s="1703"/>
      <c r="V9768" s="1703"/>
      <c r="X9768" s="1703"/>
    </row>
    <row r="9769" spans="15:24" x14ac:dyDescent="0.55000000000000004">
      <c r="O9769" s="1703"/>
      <c r="V9769" s="1703"/>
      <c r="X9769" s="1703"/>
    </row>
    <row r="9770" spans="15:24" x14ac:dyDescent="0.55000000000000004">
      <c r="O9770" s="1703"/>
      <c r="V9770" s="1703"/>
      <c r="X9770" s="1703"/>
    </row>
    <row r="9771" spans="15:24" x14ac:dyDescent="0.55000000000000004">
      <c r="O9771" s="1703"/>
      <c r="V9771" s="1703"/>
      <c r="X9771" s="1703"/>
    </row>
    <row r="9772" spans="15:24" x14ac:dyDescent="0.55000000000000004">
      <c r="O9772" s="1703"/>
      <c r="V9772" s="1703"/>
      <c r="X9772" s="1703"/>
    </row>
    <row r="9773" spans="15:24" x14ac:dyDescent="0.55000000000000004">
      <c r="O9773" s="1703"/>
      <c r="V9773" s="1703"/>
      <c r="X9773" s="1703"/>
    </row>
    <row r="9774" spans="15:24" x14ac:dyDescent="0.55000000000000004">
      <c r="O9774" s="1703"/>
      <c r="V9774" s="1703"/>
      <c r="X9774" s="1703"/>
    </row>
    <row r="9775" spans="15:24" x14ac:dyDescent="0.55000000000000004">
      <c r="O9775" s="1703"/>
      <c r="V9775" s="1703"/>
      <c r="X9775" s="1703"/>
    </row>
    <row r="9776" spans="15:24" x14ac:dyDescent="0.55000000000000004">
      <c r="O9776" s="1703"/>
      <c r="V9776" s="1703"/>
      <c r="X9776" s="1703"/>
    </row>
    <row r="9777" spans="15:24" x14ac:dyDescent="0.55000000000000004">
      <c r="O9777" s="1703"/>
      <c r="V9777" s="1703"/>
      <c r="X9777" s="1703"/>
    </row>
    <row r="9778" spans="15:24" x14ac:dyDescent="0.55000000000000004">
      <c r="O9778" s="1703"/>
      <c r="V9778" s="1703"/>
      <c r="X9778" s="1703"/>
    </row>
    <row r="9779" spans="15:24" x14ac:dyDescent="0.55000000000000004">
      <c r="O9779" s="1703"/>
      <c r="V9779" s="1703"/>
      <c r="X9779" s="1703"/>
    </row>
    <row r="9780" spans="15:24" x14ac:dyDescent="0.55000000000000004">
      <c r="O9780" s="1703"/>
      <c r="V9780" s="1703"/>
      <c r="X9780" s="1703"/>
    </row>
    <row r="9781" spans="15:24" x14ac:dyDescent="0.55000000000000004">
      <c r="O9781" s="1703"/>
      <c r="V9781" s="1703"/>
      <c r="X9781" s="1703"/>
    </row>
    <row r="9782" spans="15:24" x14ac:dyDescent="0.55000000000000004">
      <c r="O9782" s="1703"/>
      <c r="V9782" s="1703"/>
      <c r="X9782" s="1703"/>
    </row>
    <row r="9783" spans="15:24" x14ac:dyDescent="0.55000000000000004">
      <c r="O9783" s="1703"/>
      <c r="V9783" s="1703"/>
      <c r="X9783" s="1703"/>
    </row>
    <row r="9784" spans="15:24" x14ac:dyDescent="0.55000000000000004">
      <c r="O9784" s="1703"/>
      <c r="V9784" s="1703"/>
      <c r="X9784" s="1703"/>
    </row>
    <row r="9785" spans="15:24" x14ac:dyDescent="0.55000000000000004">
      <c r="O9785" s="1703"/>
      <c r="V9785" s="1703"/>
      <c r="X9785" s="1703"/>
    </row>
    <row r="9786" spans="15:24" x14ac:dyDescent="0.55000000000000004">
      <c r="O9786" s="1703"/>
      <c r="V9786" s="1703"/>
      <c r="X9786" s="1703"/>
    </row>
    <row r="9787" spans="15:24" x14ac:dyDescent="0.55000000000000004">
      <c r="O9787" s="1703"/>
      <c r="V9787" s="1703"/>
      <c r="X9787" s="1703"/>
    </row>
    <row r="9788" spans="15:24" x14ac:dyDescent="0.55000000000000004">
      <c r="O9788" s="1703"/>
      <c r="V9788" s="1703"/>
      <c r="X9788" s="1703"/>
    </row>
    <row r="9789" spans="15:24" x14ac:dyDescent="0.55000000000000004">
      <c r="O9789" s="1703"/>
      <c r="V9789" s="1703"/>
      <c r="X9789" s="1703"/>
    </row>
    <row r="9790" spans="15:24" x14ac:dyDescent="0.55000000000000004">
      <c r="O9790" s="1703"/>
      <c r="V9790" s="1703"/>
      <c r="X9790" s="1703"/>
    </row>
    <row r="9791" spans="15:24" x14ac:dyDescent="0.55000000000000004">
      <c r="O9791" s="1703"/>
      <c r="V9791" s="1703"/>
      <c r="X9791" s="1703"/>
    </row>
    <row r="9792" spans="15:24" x14ac:dyDescent="0.55000000000000004">
      <c r="O9792" s="1703"/>
      <c r="V9792" s="1703"/>
      <c r="X9792" s="1703"/>
    </row>
    <row r="9793" spans="15:24" x14ac:dyDescent="0.55000000000000004">
      <c r="O9793" s="1703"/>
      <c r="V9793" s="1703"/>
      <c r="X9793" s="1703"/>
    </row>
    <row r="9794" spans="15:24" x14ac:dyDescent="0.55000000000000004">
      <c r="O9794" s="1703"/>
      <c r="V9794" s="1703"/>
      <c r="X9794" s="1703"/>
    </row>
    <row r="9795" spans="15:24" x14ac:dyDescent="0.55000000000000004">
      <c r="O9795" s="1703"/>
      <c r="V9795" s="1703"/>
      <c r="X9795" s="1703"/>
    </row>
    <row r="9796" spans="15:24" x14ac:dyDescent="0.55000000000000004">
      <c r="O9796" s="1703"/>
      <c r="V9796" s="1703"/>
      <c r="X9796" s="1703"/>
    </row>
    <row r="9797" spans="15:24" x14ac:dyDescent="0.55000000000000004">
      <c r="O9797" s="1703"/>
      <c r="V9797" s="1703"/>
      <c r="X9797" s="1703"/>
    </row>
    <row r="9798" spans="15:24" x14ac:dyDescent="0.55000000000000004">
      <c r="O9798" s="1703"/>
      <c r="V9798" s="1703"/>
      <c r="X9798" s="1703"/>
    </row>
    <row r="9799" spans="15:24" x14ac:dyDescent="0.55000000000000004">
      <c r="O9799" s="1703"/>
      <c r="V9799" s="1703"/>
      <c r="X9799" s="1703"/>
    </row>
    <row r="9800" spans="15:24" x14ac:dyDescent="0.55000000000000004">
      <c r="O9800" s="1703"/>
      <c r="V9800" s="1703"/>
      <c r="X9800" s="1703"/>
    </row>
    <row r="9801" spans="15:24" x14ac:dyDescent="0.55000000000000004">
      <c r="O9801" s="1703"/>
      <c r="V9801" s="1703"/>
      <c r="X9801" s="1703"/>
    </row>
    <row r="9802" spans="15:24" x14ac:dyDescent="0.55000000000000004">
      <c r="O9802" s="1703"/>
      <c r="V9802" s="1703"/>
      <c r="X9802" s="1703"/>
    </row>
    <row r="9803" spans="15:24" x14ac:dyDescent="0.55000000000000004">
      <c r="O9803" s="1703"/>
      <c r="V9803" s="1703"/>
      <c r="X9803" s="1703"/>
    </row>
    <row r="9804" spans="15:24" x14ac:dyDescent="0.55000000000000004">
      <c r="O9804" s="1703"/>
      <c r="V9804" s="1703"/>
      <c r="X9804" s="1703"/>
    </row>
    <row r="9805" spans="15:24" x14ac:dyDescent="0.55000000000000004">
      <c r="O9805" s="1703"/>
      <c r="V9805" s="1703"/>
      <c r="X9805" s="1703"/>
    </row>
    <row r="9806" spans="15:24" x14ac:dyDescent="0.55000000000000004">
      <c r="O9806" s="1703"/>
      <c r="V9806" s="1703"/>
      <c r="X9806" s="1703"/>
    </row>
    <row r="9807" spans="15:24" x14ac:dyDescent="0.55000000000000004">
      <c r="O9807" s="1703"/>
      <c r="V9807" s="1703"/>
      <c r="X9807" s="1703"/>
    </row>
    <row r="9808" spans="15:24" x14ac:dyDescent="0.55000000000000004">
      <c r="O9808" s="1703"/>
      <c r="V9808" s="1703"/>
      <c r="X9808" s="1703"/>
    </row>
    <row r="9809" spans="15:24" x14ac:dyDescent="0.55000000000000004">
      <c r="O9809" s="1703"/>
      <c r="V9809" s="1703"/>
      <c r="X9809" s="1703"/>
    </row>
    <row r="9810" spans="15:24" x14ac:dyDescent="0.55000000000000004">
      <c r="O9810" s="1703"/>
      <c r="V9810" s="1703"/>
      <c r="X9810" s="1703"/>
    </row>
    <row r="9811" spans="15:24" x14ac:dyDescent="0.55000000000000004">
      <c r="O9811" s="1703"/>
      <c r="V9811" s="1703"/>
      <c r="X9811" s="1703"/>
    </row>
    <row r="9812" spans="15:24" x14ac:dyDescent="0.55000000000000004">
      <c r="O9812" s="1703"/>
      <c r="V9812" s="1703"/>
      <c r="X9812" s="1703"/>
    </row>
    <row r="9813" spans="15:24" x14ac:dyDescent="0.55000000000000004">
      <c r="O9813" s="1703"/>
      <c r="V9813" s="1703"/>
      <c r="X9813" s="1703"/>
    </row>
    <row r="9814" spans="15:24" x14ac:dyDescent="0.55000000000000004">
      <c r="O9814" s="1703"/>
      <c r="V9814" s="1703"/>
      <c r="X9814" s="1703"/>
    </row>
    <row r="9815" spans="15:24" x14ac:dyDescent="0.55000000000000004">
      <c r="O9815" s="1703"/>
      <c r="V9815" s="1703"/>
      <c r="X9815" s="1703"/>
    </row>
    <row r="9816" spans="15:24" x14ac:dyDescent="0.55000000000000004">
      <c r="O9816" s="1703"/>
      <c r="V9816" s="1703"/>
      <c r="X9816" s="1703"/>
    </row>
    <row r="9817" spans="15:24" x14ac:dyDescent="0.55000000000000004">
      <c r="O9817" s="1703"/>
      <c r="V9817" s="1703"/>
      <c r="X9817" s="1703"/>
    </row>
    <row r="9818" spans="15:24" x14ac:dyDescent="0.55000000000000004">
      <c r="O9818" s="1703"/>
      <c r="V9818" s="1703"/>
      <c r="X9818" s="1703"/>
    </row>
    <row r="9819" spans="15:24" x14ac:dyDescent="0.55000000000000004">
      <c r="O9819" s="1703"/>
      <c r="V9819" s="1703"/>
      <c r="X9819" s="1703"/>
    </row>
    <row r="9820" spans="15:24" x14ac:dyDescent="0.55000000000000004">
      <c r="O9820" s="1703"/>
      <c r="V9820" s="1703"/>
      <c r="X9820" s="1703"/>
    </row>
    <row r="9821" spans="15:24" x14ac:dyDescent="0.55000000000000004">
      <c r="O9821" s="1703"/>
      <c r="V9821" s="1703"/>
      <c r="X9821" s="1703"/>
    </row>
    <row r="9822" spans="15:24" x14ac:dyDescent="0.55000000000000004">
      <c r="O9822" s="1703"/>
      <c r="V9822" s="1703"/>
      <c r="X9822" s="1703"/>
    </row>
    <row r="9823" spans="15:24" x14ac:dyDescent="0.55000000000000004">
      <c r="O9823" s="1703"/>
      <c r="V9823" s="1703"/>
      <c r="X9823" s="1703"/>
    </row>
    <row r="9824" spans="15:24" x14ac:dyDescent="0.55000000000000004">
      <c r="O9824" s="1703"/>
      <c r="V9824" s="1703"/>
      <c r="X9824" s="1703"/>
    </row>
    <row r="9825" spans="15:24" x14ac:dyDescent="0.55000000000000004">
      <c r="O9825" s="1703"/>
      <c r="V9825" s="1703"/>
      <c r="X9825" s="1703"/>
    </row>
    <row r="9826" spans="15:24" x14ac:dyDescent="0.55000000000000004">
      <c r="O9826" s="1703"/>
      <c r="V9826" s="1703"/>
      <c r="X9826" s="1703"/>
    </row>
    <row r="9827" spans="15:24" x14ac:dyDescent="0.55000000000000004">
      <c r="O9827" s="1703"/>
      <c r="V9827" s="1703"/>
      <c r="X9827" s="1703"/>
    </row>
    <row r="9828" spans="15:24" x14ac:dyDescent="0.55000000000000004">
      <c r="O9828" s="1703"/>
      <c r="V9828" s="1703"/>
      <c r="X9828" s="1703"/>
    </row>
    <row r="9829" spans="15:24" x14ac:dyDescent="0.55000000000000004">
      <c r="O9829" s="1703"/>
      <c r="V9829" s="1703"/>
      <c r="X9829" s="1703"/>
    </row>
    <row r="9830" spans="15:24" x14ac:dyDescent="0.55000000000000004">
      <c r="O9830" s="1703"/>
      <c r="V9830" s="1703"/>
      <c r="X9830" s="1703"/>
    </row>
    <row r="9831" spans="15:24" x14ac:dyDescent="0.55000000000000004">
      <c r="O9831" s="1703"/>
      <c r="V9831" s="1703"/>
      <c r="X9831" s="1703"/>
    </row>
    <row r="9832" spans="15:24" x14ac:dyDescent="0.55000000000000004">
      <c r="O9832" s="1703"/>
      <c r="V9832" s="1703"/>
      <c r="X9832" s="1703"/>
    </row>
    <row r="9833" spans="15:24" x14ac:dyDescent="0.55000000000000004">
      <c r="O9833" s="1703"/>
      <c r="V9833" s="1703"/>
      <c r="X9833" s="1703"/>
    </row>
    <row r="9834" spans="15:24" x14ac:dyDescent="0.55000000000000004">
      <c r="O9834" s="1703"/>
      <c r="V9834" s="1703"/>
      <c r="X9834" s="1703"/>
    </row>
    <row r="9835" spans="15:24" x14ac:dyDescent="0.55000000000000004">
      <c r="O9835" s="1703"/>
      <c r="V9835" s="1703"/>
      <c r="X9835" s="1703"/>
    </row>
    <row r="9836" spans="15:24" x14ac:dyDescent="0.55000000000000004">
      <c r="O9836" s="1703"/>
      <c r="V9836" s="1703"/>
      <c r="X9836" s="1703"/>
    </row>
    <row r="9837" spans="15:24" x14ac:dyDescent="0.55000000000000004">
      <c r="O9837" s="1703"/>
      <c r="V9837" s="1703"/>
      <c r="X9837" s="1703"/>
    </row>
    <row r="9838" spans="15:24" x14ac:dyDescent="0.55000000000000004">
      <c r="O9838" s="1703"/>
      <c r="V9838" s="1703"/>
      <c r="X9838" s="1703"/>
    </row>
    <row r="9839" spans="15:24" x14ac:dyDescent="0.55000000000000004">
      <c r="O9839" s="1703"/>
      <c r="V9839" s="1703"/>
      <c r="X9839" s="1703"/>
    </row>
    <row r="9840" spans="15:24" x14ac:dyDescent="0.55000000000000004">
      <c r="O9840" s="1703"/>
      <c r="V9840" s="1703"/>
      <c r="X9840" s="1703"/>
    </row>
    <row r="9841" spans="15:24" x14ac:dyDescent="0.55000000000000004">
      <c r="O9841" s="1703"/>
      <c r="V9841" s="1703"/>
      <c r="X9841" s="1703"/>
    </row>
    <row r="9842" spans="15:24" x14ac:dyDescent="0.55000000000000004">
      <c r="O9842" s="1703"/>
      <c r="V9842" s="1703"/>
      <c r="X9842" s="1703"/>
    </row>
    <row r="9843" spans="15:24" x14ac:dyDescent="0.55000000000000004">
      <c r="O9843" s="1703"/>
      <c r="V9843" s="1703"/>
      <c r="X9843" s="1703"/>
    </row>
    <row r="9844" spans="15:24" x14ac:dyDescent="0.55000000000000004">
      <c r="O9844" s="1703"/>
      <c r="V9844" s="1703"/>
      <c r="X9844" s="1703"/>
    </row>
    <row r="9845" spans="15:24" x14ac:dyDescent="0.55000000000000004">
      <c r="O9845" s="1703"/>
      <c r="V9845" s="1703"/>
      <c r="X9845" s="1703"/>
    </row>
    <row r="9846" spans="15:24" x14ac:dyDescent="0.55000000000000004">
      <c r="O9846" s="1703"/>
      <c r="V9846" s="1703"/>
      <c r="X9846" s="1703"/>
    </row>
    <row r="9847" spans="15:24" x14ac:dyDescent="0.55000000000000004">
      <c r="O9847" s="1703"/>
      <c r="V9847" s="1703"/>
      <c r="X9847" s="1703"/>
    </row>
    <row r="9848" spans="15:24" x14ac:dyDescent="0.55000000000000004">
      <c r="O9848" s="1703"/>
      <c r="V9848" s="1703"/>
      <c r="X9848" s="1703"/>
    </row>
    <row r="9849" spans="15:24" x14ac:dyDescent="0.55000000000000004">
      <c r="O9849" s="1703"/>
      <c r="V9849" s="1703"/>
      <c r="X9849" s="1703"/>
    </row>
    <row r="9850" spans="15:24" x14ac:dyDescent="0.55000000000000004">
      <c r="O9850" s="1703"/>
      <c r="V9850" s="1703"/>
      <c r="X9850" s="1703"/>
    </row>
    <row r="9851" spans="15:24" x14ac:dyDescent="0.55000000000000004">
      <c r="O9851" s="1703"/>
      <c r="V9851" s="1703"/>
      <c r="X9851" s="1703"/>
    </row>
    <row r="9852" spans="15:24" x14ac:dyDescent="0.55000000000000004">
      <c r="O9852" s="1703"/>
      <c r="V9852" s="1703"/>
      <c r="X9852" s="1703"/>
    </row>
    <row r="9853" spans="15:24" x14ac:dyDescent="0.55000000000000004">
      <c r="O9853" s="1703"/>
      <c r="V9853" s="1703"/>
      <c r="X9853" s="1703"/>
    </row>
    <row r="9854" spans="15:24" x14ac:dyDescent="0.55000000000000004">
      <c r="O9854" s="1703"/>
      <c r="V9854" s="1703"/>
      <c r="X9854" s="1703"/>
    </row>
    <row r="9855" spans="15:24" x14ac:dyDescent="0.55000000000000004">
      <c r="O9855" s="1703"/>
      <c r="V9855" s="1703"/>
      <c r="X9855" s="1703"/>
    </row>
    <row r="9856" spans="15:24" x14ac:dyDescent="0.55000000000000004">
      <c r="O9856" s="1703"/>
      <c r="V9856" s="1703"/>
      <c r="X9856" s="1703"/>
    </row>
    <row r="9857" spans="15:24" x14ac:dyDescent="0.55000000000000004">
      <c r="O9857" s="1703"/>
      <c r="V9857" s="1703"/>
      <c r="X9857" s="1703"/>
    </row>
    <row r="9858" spans="15:24" x14ac:dyDescent="0.55000000000000004">
      <c r="O9858" s="1703"/>
      <c r="V9858" s="1703"/>
      <c r="X9858" s="1703"/>
    </row>
    <row r="9859" spans="15:24" x14ac:dyDescent="0.55000000000000004">
      <c r="O9859" s="1703"/>
      <c r="V9859" s="1703"/>
      <c r="X9859" s="1703"/>
    </row>
    <row r="9860" spans="15:24" x14ac:dyDescent="0.55000000000000004">
      <c r="O9860" s="1703"/>
      <c r="V9860" s="1703"/>
      <c r="X9860" s="1703"/>
    </row>
    <row r="9861" spans="15:24" x14ac:dyDescent="0.55000000000000004">
      <c r="O9861" s="1703"/>
      <c r="V9861" s="1703"/>
      <c r="X9861" s="1703"/>
    </row>
    <row r="9862" spans="15:24" x14ac:dyDescent="0.55000000000000004">
      <c r="O9862" s="1703"/>
      <c r="V9862" s="1703"/>
      <c r="X9862" s="1703"/>
    </row>
    <row r="9863" spans="15:24" x14ac:dyDescent="0.55000000000000004">
      <c r="O9863" s="1703"/>
      <c r="V9863" s="1703"/>
      <c r="X9863" s="1703"/>
    </row>
    <row r="9864" spans="15:24" x14ac:dyDescent="0.55000000000000004">
      <c r="O9864" s="1703"/>
      <c r="V9864" s="1703"/>
      <c r="X9864" s="1703"/>
    </row>
    <row r="9865" spans="15:24" x14ac:dyDescent="0.55000000000000004">
      <c r="O9865" s="1703"/>
      <c r="V9865" s="1703"/>
      <c r="X9865" s="1703"/>
    </row>
    <row r="9866" spans="15:24" x14ac:dyDescent="0.55000000000000004">
      <c r="O9866" s="1703"/>
      <c r="V9866" s="1703"/>
      <c r="X9866" s="1703"/>
    </row>
    <row r="9867" spans="15:24" x14ac:dyDescent="0.55000000000000004">
      <c r="O9867" s="1703"/>
      <c r="V9867" s="1703"/>
      <c r="X9867" s="1703"/>
    </row>
    <row r="9868" spans="15:24" x14ac:dyDescent="0.55000000000000004">
      <c r="O9868" s="1703"/>
      <c r="V9868" s="1703"/>
      <c r="X9868" s="1703"/>
    </row>
    <row r="9869" spans="15:24" x14ac:dyDescent="0.55000000000000004">
      <c r="O9869" s="1703"/>
      <c r="V9869" s="1703"/>
      <c r="X9869" s="1703"/>
    </row>
    <row r="9870" spans="15:24" x14ac:dyDescent="0.55000000000000004">
      <c r="O9870" s="1703"/>
      <c r="V9870" s="1703"/>
      <c r="X9870" s="1703"/>
    </row>
    <row r="9871" spans="15:24" x14ac:dyDescent="0.55000000000000004">
      <c r="O9871" s="1703"/>
      <c r="V9871" s="1703"/>
      <c r="X9871" s="1703"/>
    </row>
    <row r="9872" spans="15:24" x14ac:dyDescent="0.55000000000000004">
      <c r="O9872" s="1703"/>
      <c r="V9872" s="1703"/>
      <c r="X9872" s="1703"/>
    </row>
    <row r="9873" spans="15:24" x14ac:dyDescent="0.55000000000000004">
      <c r="O9873" s="1703"/>
      <c r="V9873" s="1703"/>
      <c r="X9873" s="1703"/>
    </row>
    <row r="9874" spans="15:24" x14ac:dyDescent="0.55000000000000004">
      <c r="O9874" s="1703"/>
      <c r="V9874" s="1703"/>
      <c r="X9874" s="1703"/>
    </row>
    <row r="9875" spans="15:24" x14ac:dyDescent="0.55000000000000004">
      <c r="O9875" s="1703"/>
      <c r="V9875" s="1703"/>
      <c r="X9875" s="1703"/>
    </row>
    <row r="9876" spans="15:24" x14ac:dyDescent="0.55000000000000004">
      <c r="O9876" s="1703"/>
      <c r="V9876" s="1703"/>
      <c r="X9876" s="1703"/>
    </row>
    <row r="9877" spans="15:24" x14ac:dyDescent="0.55000000000000004">
      <c r="O9877" s="1703"/>
      <c r="V9877" s="1703"/>
      <c r="X9877" s="1703"/>
    </row>
    <row r="9878" spans="15:24" x14ac:dyDescent="0.55000000000000004">
      <c r="O9878" s="1703"/>
      <c r="V9878" s="1703"/>
      <c r="X9878" s="1703"/>
    </row>
    <row r="9879" spans="15:24" x14ac:dyDescent="0.55000000000000004">
      <c r="O9879" s="1703"/>
      <c r="V9879" s="1703"/>
      <c r="X9879" s="1703"/>
    </row>
    <row r="9880" spans="15:24" x14ac:dyDescent="0.55000000000000004">
      <c r="O9880" s="1703"/>
      <c r="V9880" s="1703"/>
      <c r="X9880" s="1703"/>
    </row>
    <row r="9881" spans="15:24" x14ac:dyDescent="0.55000000000000004">
      <c r="O9881" s="1703"/>
      <c r="V9881" s="1703"/>
      <c r="X9881" s="1703"/>
    </row>
    <row r="9882" spans="15:24" x14ac:dyDescent="0.55000000000000004">
      <c r="O9882" s="1703"/>
      <c r="V9882" s="1703"/>
      <c r="X9882" s="1703"/>
    </row>
    <row r="9883" spans="15:24" x14ac:dyDescent="0.55000000000000004">
      <c r="O9883" s="1703"/>
      <c r="V9883" s="1703"/>
      <c r="X9883" s="1703"/>
    </row>
    <row r="9884" spans="15:24" x14ac:dyDescent="0.55000000000000004">
      <c r="O9884" s="1703"/>
      <c r="V9884" s="1703"/>
      <c r="X9884" s="1703"/>
    </row>
    <row r="9885" spans="15:24" x14ac:dyDescent="0.55000000000000004">
      <c r="O9885" s="1703"/>
      <c r="V9885" s="1703"/>
      <c r="X9885" s="1703"/>
    </row>
    <row r="9886" spans="15:24" x14ac:dyDescent="0.55000000000000004">
      <c r="O9886" s="1703"/>
      <c r="V9886" s="1703"/>
      <c r="X9886" s="1703"/>
    </row>
    <row r="9887" spans="15:24" x14ac:dyDescent="0.55000000000000004">
      <c r="O9887" s="1703"/>
      <c r="V9887" s="1703"/>
      <c r="X9887" s="1703"/>
    </row>
    <row r="9888" spans="15:24" x14ac:dyDescent="0.55000000000000004">
      <c r="O9888" s="1703"/>
      <c r="V9888" s="1703"/>
      <c r="X9888" s="1703"/>
    </row>
    <row r="9889" spans="15:24" x14ac:dyDescent="0.55000000000000004">
      <c r="O9889" s="1703"/>
      <c r="V9889" s="1703"/>
      <c r="X9889" s="1703"/>
    </row>
    <row r="9890" spans="15:24" x14ac:dyDescent="0.55000000000000004">
      <c r="O9890" s="1703"/>
      <c r="V9890" s="1703"/>
      <c r="X9890" s="1703"/>
    </row>
    <row r="9891" spans="15:24" x14ac:dyDescent="0.55000000000000004">
      <c r="O9891" s="1703"/>
      <c r="V9891" s="1703"/>
      <c r="X9891" s="1703"/>
    </row>
    <row r="9892" spans="15:24" x14ac:dyDescent="0.55000000000000004">
      <c r="O9892" s="1703"/>
      <c r="V9892" s="1703"/>
      <c r="X9892" s="1703"/>
    </row>
    <row r="9893" spans="15:24" x14ac:dyDescent="0.55000000000000004">
      <c r="O9893" s="1703"/>
      <c r="V9893" s="1703"/>
      <c r="X9893" s="1703"/>
    </row>
    <row r="9894" spans="15:24" x14ac:dyDescent="0.55000000000000004">
      <c r="O9894" s="1703"/>
      <c r="V9894" s="1703"/>
      <c r="X9894" s="1703"/>
    </row>
    <row r="9895" spans="15:24" x14ac:dyDescent="0.55000000000000004">
      <c r="O9895" s="1703"/>
      <c r="V9895" s="1703"/>
      <c r="X9895" s="1703"/>
    </row>
    <row r="9896" spans="15:24" x14ac:dyDescent="0.55000000000000004">
      <c r="O9896" s="1703"/>
      <c r="V9896" s="1703"/>
      <c r="X9896" s="1703"/>
    </row>
    <row r="9897" spans="15:24" x14ac:dyDescent="0.55000000000000004">
      <c r="O9897" s="1703"/>
      <c r="V9897" s="1703"/>
      <c r="X9897" s="1703"/>
    </row>
    <row r="9898" spans="15:24" x14ac:dyDescent="0.55000000000000004">
      <c r="O9898" s="1703"/>
      <c r="V9898" s="1703"/>
      <c r="X9898" s="1703"/>
    </row>
    <row r="9899" spans="15:24" x14ac:dyDescent="0.55000000000000004">
      <c r="O9899" s="1703"/>
      <c r="V9899" s="1703"/>
      <c r="X9899" s="1703"/>
    </row>
    <row r="9900" spans="15:24" x14ac:dyDescent="0.55000000000000004">
      <c r="O9900" s="1703"/>
      <c r="V9900" s="1703"/>
      <c r="X9900" s="1703"/>
    </row>
    <row r="9901" spans="15:24" x14ac:dyDescent="0.55000000000000004">
      <c r="O9901" s="1703"/>
      <c r="V9901" s="1703"/>
      <c r="X9901" s="1703"/>
    </row>
    <row r="9902" spans="15:24" x14ac:dyDescent="0.55000000000000004">
      <c r="O9902" s="1703"/>
      <c r="V9902" s="1703"/>
      <c r="X9902" s="1703"/>
    </row>
    <row r="9903" spans="15:24" x14ac:dyDescent="0.55000000000000004">
      <c r="O9903" s="1703"/>
      <c r="V9903" s="1703"/>
      <c r="X9903" s="1703"/>
    </row>
    <row r="9904" spans="15:24" x14ac:dyDescent="0.55000000000000004">
      <c r="O9904" s="1703"/>
      <c r="V9904" s="1703"/>
      <c r="X9904" s="1703"/>
    </row>
    <row r="9905" spans="15:24" x14ac:dyDescent="0.55000000000000004">
      <c r="O9905" s="1703"/>
      <c r="V9905" s="1703"/>
      <c r="X9905" s="1703"/>
    </row>
    <row r="9906" spans="15:24" x14ac:dyDescent="0.55000000000000004">
      <c r="O9906" s="1703"/>
      <c r="V9906" s="1703"/>
      <c r="X9906" s="1703"/>
    </row>
    <row r="9907" spans="15:24" x14ac:dyDescent="0.55000000000000004">
      <c r="O9907" s="1703"/>
      <c r="V9907" s="1703"/>
      <c r="X9907" s="1703"/>
    </row>
    <row r="9908" spans="15:24" x14ac:dyDescent="0.55000000000000004">
      <c r="O9908" s="1703"/>
      <c r="V9908" s="1703"/>
      <c r="X9908" s="1703"/>
    </row>
    <row r="9909" spans="15:24" x14ac:dyDescent="0.55000000000000004">
      <c r="O9909" s="1703"/>
      <c r="V9909" s="1703"/>
      <c r="X9909" s="1703"/>
    </row>
    <row r="9910" spans="15:24" x14ac:dyDescent="0.55000000000000004">
      <c r="O9910" s="1703"/>
      <c r="V9910" s="1703"/>
      <c r="X9910" s="1703"/>
    </row>
    <row r="9911" spans="15:24" x14ac:dyDescent="0.55000000000000004">
      <c r="O9911" s="1703"/>
      <c r="V9911" s="1703"/>
      <c r="X9911" s="1703"/>
    </row>
    <row r="9912" spans="15:24" x14ac:dyDescent="0.55000000000000004">
      <c r="O9912" s="1703"/>
      <c r="V9912" s="1703"/>
      <c r="X9912" s="1703"/>
    </row>
    <row r="9913" spans="15:24" x14ac:dyDescent="0.55000000000000004">
      <c r="O9913" s="1703"/>
      <c r="V9913" s="1703"/>
      <c r="X9913" s="1703"/>
    </row>
    <row r="9914" spans="15:24" x14ac:dyDescent="0.55000000000000004">
      <c r="O9914" s="1703"/>
      <c r="V9914" s="1703"/>
      <c r="X9914" s="1703"/>
    </row>
    <row r="9915" spans="15:24" x14ac:dyDescent="0.55000000000000004">
      <c r="O9915" s="1703"/>
      <c r="V9915" s="1703"/>
      <c r="X9915" s="1703"/>
    </row>
    <row r="9916" spans="15:24" x14ac:dyDescent="0.55000000000000004">
      <c r="O9916" s="1703"/>
      <c r="V9916" s="1703"/>
      <c r="X9916" s="1703"/>
    </row>
    <row r="9917" spans="15:24" x14ac:dyDescent="0.55000000000000004">
      <c r="O9917" s="1703"/>
      <c r="V9917" s="1703"/>
      <c r="X9917" s="1703"/>
    </row>
    <row r="9918" spans="15:24" x14ac:dyDescent="0.55000000000000004">
      <c r="O9918" s="1703"/>
      <c r="V9918" s="1703"/>
      <c r="X9918" s="1703"/>
    </row>
    <row r="9919" spans="15:24" x14ac:dyDescent="0.55000000000000004">
      <c r="O9919" s="1703"/>
      <c r="V9919" s="1703"/>
      <c r="X9919" s="1703"/>
    </row>
    <row r="9920" spans="15:24" x14ac:dyDescent="0.55000000000000004">
      <c r="O9920" s="1703"/>
      <c r="V9920" s="1703"/>
      <c r="X9920" s="1703"/>
    </row>
    <row r="9921" spans="15:24" x14ac:dyDescent="0.55000000000000004">
      <c r="O9921" s="1703"/>
      <c r="V9921" s="1703"/>
      <c r="X9921" s="1703"/>
    </row>
    <row r="9922" spans="15:24" x14ac:dyDescent="0.55000000000000004">
      <c r="O9922" s="1703"/>
      <c r="V9922" s="1703"/>
      <c r="X9922" s="1703"/>
    </row>
    <row r="9923" spans="15:24" x14ac:dyDescent="0.55000000000000004">
      <c r="O9923" s="1703"/>
      <c r="V9923" s="1703"/>
      <c r="X9923" s="1703"/>
    </row>
    <row r="9924" spans="15:24" x14ac:dyDescent="0.55000000000000004">
      <c r="O9924" s="1703"/>
      <c r="V9924" s="1703"/>
      <c r="X9924" s="1703"/>
    </row>
    <row r="9925" spans="15:24" x14ac:dyDescent="0.55000000000000004">
      <c r="O9925" s="1703"/>
      <c r="V9925" s="1703"/>
      <c r="X9925" s="1703"/>
    </row>
    <row r="9926" spans="15:24" x14ac:dyDescent="0.55000000000000004">
      <c r="O9926" s="1703"/>
      <c r="V9926" s="1703"/>
      <c r="X9926" s="1703"/>
    </row>
    <row r="9927" spans="15:24" x14ac:dyDescent="0.55000000000000004">
      <c r="O9927" s="1703"/>
      <c r="V9927" s="1703"/>
      <c r="X9927" s="1703"/>
    </row>
    <row r="9928" spans="15:24" x14ac:dyDescent="0.55000000000000004">
      <c r="O9928" s="1703"/>
      <c r="V9928" s="1703"/>
      <c r="X9928" s="1703"/>
    </row>
    <row r="9929" spans="15:24" x14ac:dyDescent="0.55000000000000004">
      <c r="O9929" s="1703"/>
      <c r="V9929" s="1703"/>
      <c r="X9929" s="1703"/>
    </row>
    <row r="9930" spans="15:24" x14ac:dyDescent="0.55000000000000004">
      <c r="O9930" s="1703"/>
      <c r="V9930" s="1703"/>
      <c r="X9930" s="1703"/>
    </row>
    <row r="9931" spans="15:24" x14ac:dyDescent="0.55000000000000004">
      <c r="O9931" s="1703"/>
      <c r="V9931" s="1703"/>
      <c r="X9931" s="1703"/>
    </row>
    <row r="9932" spans="15:24" x14ac:dyDescent="0.55000000000000004">
      <c r="O9932" s="1703"/>
      <c r="V9932" s="1703"/>
      <c r="X9932" s="1703"/>
    </row>
    <row r="9933" spans="15:24" x14ac:dyDescent="0.55000000000000004">
      <c r="O9933" s="1703"/>
      <c r="V9933" s="1703"/>
      <c r="X9933" s="1703"/>
    </row>
    <row r="9934" spans="15:24" x14ac:dyDescent="0.55000000000000004">
      <c r="O9934" s="1703"/>
      <c r="V9934" s="1703"/>
      <c r="X9934" s="1703"/>
    </row>
    <row r="9935" spans="15:24" x14ac:dyDescent="0.55000000000000004">
      <c r="O9935" s="1703"/>
      <c r="V9935" s="1703"/>
      <c r="X9935" s="1703"/>
    </row>
    <row r="9936" spans="15:24" x14ac:dyDescent="0.55000000000000004">
      <c r="O9936" s="1703"/>
      <c r="V9936" s="1703"/>
      <c r="X9936" s="1703"/>
    </row>
    <row r="9937" spans="15:24" x14ac:dyDescent="0.55000000000000004">
      <c r="O9937" s="1703"/>
      <c r="V9937" s="1703"/>
      <c r="X9937" s="1703"/>
    </row>
    <row r="9938" spans="15:24" x14ac:dyDescent="0.55000000000000004">
      <c r="O9938" s="1703"/>
      <c r="V9938" s="1703"/>
      <c r="X9938" s="1703"/>
    </row>
    <row r="9939" spans="15:24" x14ac:dyDescent="0.55000000000000004">
      <c r="O9939" s="1703"/>
      <c r="V9939" s="1703"/>
      <c r="X9939" s="1703"/>
    </row>
    <row r="9940" spans="15:24" x14ac:dyDescent="0.55000000000000004">
      <c r="O9940" s="1703"/>
      <c r="V9940" s="1703"/>
      <c r="X9940" s="1703"/>
    </row>
    <row r="9941" spans="15:24" x14ac:dyDescent="0.55000000000000004">
      <c r="O9941" s="1703"/>
      <c r="V9941" s="1703"/>
      <c r="X9941" s="1703"/>
    </row>
    <row r="9942" spans="15:24" x14ac:dyDescent="0.55000000000000004">
      <c r="O9942" s="1703"/>
      <c r="V9942" s="1703"/>
      <c r="X9942" s="1703"/>
    </row>
    <row r="9943" spans="15:24" x14ac:dyDescent="0.55000000000000004">
      <c r="O9943" s="1703"/>
      <c r="V9943" s="1703"/>
      <c r="X9943" s="1703"/>
    </row>
    <row r="9944" spans="15:24" x14ac:dyDescent="0.55000000000000004">
      <c r="O9944" s="1703"/>
      <c r="V9944" s="1703"/>
      <c r="X9944" s="1703"/>
    </row>
    <row r="9945" spans="15:24" x14ac:dyDescent="0.55000000000000004">
      <c r="O9945" s="1703"/>
      <c r="V9945" s="1703"/>
      <c r="X9945" s="1703"/>
    </row>
    <row r="9946" spans="15:24" x14ac:dyDescent="0.55000000000000004">
      <c r="O9946" s="1703"/>
      <c r="V9946" s="1703"/>
      <c r="X9946" s="1703"/>
    </row>
    <row r="9947" spans="15:24" x14ac:dyDescent="0.55000000000000004">
      <c r="O9947" s="1703"/>
      <c r="V9947" s="1703"/>
      <c r="X9947" s="1703"/>
    </row>
    <row r="9948" spans="15:24" x14ac:dyDescent="0.55000000000000004">
      <c r="O9948" s="1703"/>
      <c r="V9948" s="1703"/>
      <c r="X9948" s="1703"/>
    </row>
    <row r="9949" spans="15:24" x14ac:dyDescent="0.55000000000000004">
      <c r="O9949" s="1703"/>
      <c r="V9949" s="1703"/>
      <c r="X9949" s="1703"/>
    </row>
    <row r="9950" spans="15:24" x14ac:dyDescent="0.55000000000000004">
      <c r="O9950" s="1703"/>
      <c r="V9950" s="1703"/>
      <c r="X9950" s="1703"/>
    </row>
    <row r="9951" spans="15:24" x14ac:dyDescent="0.55000000000000004">
      <c r="O9951" s="1703"/>
      <c r="V9951" s="1703"/>
      <c r="X9951" s="1703"/>
    </row>
    <row r="9952" spans="15:24" x14ac:dyDescent="0.55000000000000004">
      <c r="O9952" s="1703"/>
      <c r="V9952" s="1703"/>
      <c r="X9952" s="1703"/>
    </row>
    <row r="9953" spans="15:24" x14ac:dyDescent="0.55000000000000004">
      <c r="O9953" s="1703"/>
      <c r="V9953" s="1703"/>
      <c r="X9953" s="1703"/>
    </row>
    <row r="9954" spans="15:24" x14ac:dyDescent="0.55000000000000004">
      <c r="O9954" s="1703"/>
      <c r="V9954" s="1703"/>
      <c r="X9954" s="1703"/>
    </row>
    <row r="9955" spans="15:24" x14ac:dyDescent="0.55000000000000004">
      <c r="O9955" s="1703"/>
      <c r="V9955" s="1703"/>
      <c r="X9955" s="1703"/>
    </row>
    <row r="9956" spans="15:24" x14ac:dyDescent="0.55000000000000004">
      <c r="O9956" s="1703"/>
      <c r="V9956" s="1703"/>
      <c r="X9956" s="1703"/>
    </row>
    <row r="9957" spans="15:24" x14ac:dyDescent="0.55000000000000004">
      <c r="O9957" s="1703"/>
      <c r="V9957" s="1703"/>
      <c r="X9957" s="1703"/>
    </row>
    <row r="9958" spans="15:24" x14ac:dyDescent="0.55000000000000004">
      <c r="O9958" s="1703"/>
      <c r="V9958" s="1703"/>
      <c r="X9958" s="1703"/>
    </row>
    <row r="9959" spans="15:24" x14ac:dyDescent="0.55000000000000004">
      <c r="O9959" s="1703"/>
      <c r="V9959" s="1703"/>
      <c r="X9959" s="1703"/>
    </row>
    <row r="9960" spans="15:24" x14ac:dyDescent="0.55000000000000004">
      <c r="O9960" s="1703"/>
      <c r="V9960" s="1703"/>
      <c r="X9960" s="1703"/>
    </row>
    <row r="9961" spans="15:24" x14ac:dyDescent="0.55000000000000004">
      <c r="O9961" s="1703"/>
      <c r="V9961" s="1703"/>
      <c r="X9961" s="1703"/>
    </row>
    <row r="9962" spans="15:24" x14ac:dyDescent="0.55000000000000004">
      <c r="O9962" s="1703"/>
      <c r="V9962" s="1703"/>
      <c r="X9962" s="1703"/>
    </row>
    <row r="9963" spans="15:24" x14ac:dyDescent="0.55000000000000004">
      <c r="O9963" s="1703"/>
      <c r="V9963" s="1703"/>
      <c r="X9963" s="1703"/>
    </row>
    <row r="9964" spans="15:24" x14ac:dyDescent="0.55000000000000004">
      <c r="O9964" s="1703"/>
      <c r="V9964" s="1703"/>
      <c r="X9964" s="1703"/>
    </row>
    <row r="9965" spans="15:24" x14ac:dyDescent="0.55000000000000004">
      <c r="O9965" s="1703"/>
      <c r="V9965" s="1703"/>
      <c r="X9965" s="1703"/>
    </row>
    <row r="9966" spans="15:24" x14ac:dyDescent="0.55000000000000004">
      <c r="O9966" s="1703"/>
      <c r="V9966" s="1703"/>
      <c r="X9966" s="1703"/>
    </row>
    <row r="9967" spans="15:24" x14ac:dyDescent="0.55000000000000004">
      <c r="O9967" s="1703"/>
      <c r="V9967" s="1703"/>
      <c r="X9967" s="1703"/>
    </row>
    <row r="9968" spans="15:24" x14ac:dyDescent="0.55000000000000004">
      <c r="O9968" s="1703"/>
      <c r="V9968" s="1703"/>
      <c r="X9968" s="1703"/>
    </row>
    <row r="9969" spans="15:24" x14ac:dyDescent="0.55000000000000004">
      <c r="O9969" s="1703"/>
      <c r="V9969" s="1703"/>
      <c r="X9969" s="1703"/>
    </row>
    <row r="9970" spans="15:24" x14ac:dyDescent="0.55000000000000004">
      <c r="O9970" s="1703"/>
      <c r="V9970" s="1703"/>
      <c r="X9970" s="1703"/>
    </row>
    <row r="9971" spans="15:24" x14ac:dyDescent="0.55000000000000004">
      <c r="O9971" s="1703"/>
      <c r="V9971" s="1703"/>
      <c r="X9971" s="1703"/>
    </row>
    <row r="9972" spans="15:24" x14ac:dyDescent="0.55000000000000004">
      <c r="O9972" s="1703"/>
      <c r="V9972" s="1703"/>
      <c r="X9972" s="1703"/>
    </row>
    <row r="9973" spans="15:24" x14ac:dyDescent="0.55000000000000004">
      <c r="O9973" s="1703"/>
      <c r="V9973" s="1703"/>
      <c r="X9973" s="1703"/>
    </row>
    <row r="9974" spans="15:24" x14ac:dyDescent="0.55000000000000004">
      <c r="O9974" s="1703"/>
      <c r="V9974" s="1703"/>
      <c r="X9974" s="1703"/>
    </row>
    <row r="9975" spans="15:24" x14ac:dyDescent="0.55000000000000004">
      <c r="O9975" s="1703"/>
      <c r="V9975" s="1703"/>
      <c r="X9975" s="1703"/>
    </row>
    <row r="9976" spans="15:24" x14ac:dyDescent="0.55000000000000004">
      <c r="O9976" s="1703"/>
      <c r="V9976" s="1703"/>
      <c r="X9976" s="1703"/>
    </row>
    <row r="9977" spans="15:24" x14ac:dyDescent="0.55000000000000004">
      <c r="O9977" s="1703"/>
      <c r="V9977" s="1703"/>
      <c r="X9977" s="1703"/>
    </row>
    <row r="9978" spans="15:24" x14ac:dyDescent="0.55000000000000004">
      <c r="O9978" s="1703"/>
      <c r="V9978" s="1703"/>
      <c r="X9978" s="1703"/>
    </row>
    <row r="9979" spans="15:24" x14ac:dyDescent="0.55000000000000004">
      <c r="O9979" s="1703"/>
      <c r="V9979" s="1703"/>
      <c r="X9979" s="1703"/>
    </row>
    <row r="9980" spans="15:24" x14ac:dyDescent="0.55000000000000004">
      <c r="O9980" s="1703"/>
      <c r="V9980" s="1703"/>
      <c r="X9980" s="1703"/>
    </row>
    <row r="9981" spans="15:24" x14ac:dyDescent="0.55000000000000004">
      <c r="O9981" s="1703"/>
      <c r="V9981" s="1703"/>
      <c r="X9981" s="1703"/>
    </row>
    <row r="9982" spans="15:24" x14ac:dyDescent="0.55000000000000004">
      <c r="O9982" s="1703"/>
      <c r="V9982" s="1703"/>
      <c r="X9982" s="1703"/>
    </row>
    <row r="9983" spans="15:24" x14ac:dyDescent="0.55000000000000004">
      <c r="O9983" s="1703"/>
      <c r="V9983" s="1703"/>
      <c r="X9983" s="1703"/>
    </row>
    <row r="9984" spans="15:24" x14ac:dyDescent="0.55000000000000004">
      <c r="O9984" s="1703"/>
      <c r="V9984" s="1703"/>
      <c r="X9984" s="1703"/>
    </row>
    <row r="9985" spans="15:24" x14ac:dyDescent="0.55000000000000004">
      <c r="O9985" s="1703"/>
      <c r="V9985" s="1703"/>
      <c r="X9985" s="1703"/>
    </row>
    <row r="9986" spans="15:24" x14ac:dyDescent="0.55000000000000004">
      <c r="O9986" s="1703"/>
      <c r="V9986" s="1703"/>
      <c r="X9986" s="1703"/>
    </row>
    <row r="9987" spans="15:24" x14ac:dyDescent="0.55000000000000004">
      <c r="O9987" s="1703"/>
      <c r="V9987" s="1703"/>
      <c r="X9987" s="1703"/>
    </row>
    <row r="9988" spans="15:24" x14ac:dyDescent="0.55000000000000004">
      <c r="O9988" s="1703"/>
      <c r="V9988" s="1703"/>
      <c r="X9988" s="1703"/>
    </row>
    <row r="9989" spans="15:24" x14ac:dyDescent="0.55000000000000004">
      <c r="O9989" s="1703"/>
      <c r="V9989" s="1703"/>
      <c r="X9989" s="1703"/>
    </row>
    <row r="9990" spans="15:24" x14ac:dyDescent="0.55000000000000004">
      <c r="O9990" s="1703"/>
      <c r="V9990" s="1703"/>
      <c r="X9990" s="1703"/>
    </row>
    <row r="9991" spans="15:24" x14ac:dyDescent="0.55000000000000004">
      <c r="O9991" s="1703"/>
      <c r="V9991" s="1703"/>
      <c r="X9991" s="1703"/>
    </row>
    <row r="9992" spans="15:24" x14ac:dyDescent="0.55000000000000004">
      <c r="O9992" s="1703"/>
      <c r="V9992" s="1703"/>
      <c r="X9992" s="1703"/>
    </row>
    <row r="9993" spans="15:24" x14ac:dyDescent="0.55000000000000004">
      <c r="O9993" s="1703"/>
      <c r="V9993" s="1703"/>
      <c r="X9993" s="1703"/>
    </row>
    <row r="9994" spans="15:24" x14ac:dyDescent="0.55000000000000004">
      <c r="O9994" s="1703"/>
      <c r="V9994" s="1703"/>
      <c r="X9994" s="1703"/>
    </row>
    <row r="9995" spans="15:24" x14ac:dyDescent="0.55000000000000004">
      <c r="O9995" s="1703"/>
      <c r="V9995" s="1703"/>
      <c r="X9995" s="1703"/>
    </row>
    <row r="9996" spans="15:24" x14ac:dyDescent="0.55000000000000004">
      <c r="O9996" s="1703"/>
      <c r="V9996" s="1703"/>
      <c r="X9996" s="1703"/>
    </row>
    <row r="9997" spans="15:24" x14ac:dyDescent="0.55000000000000004">
      <c r="O9997" s="1703"/>
      <c r="V9997" s="1703"/>
      <c r="X9997" s="1703"/>
    </row>
    <row r="9998" spans="15:24" x14ac:dyDescent="0.55000000000000004">
      <c r="O9998" s="1703"/>
      <c r="V9998" s="1703"/>
      <c r="X9998" s="1703"/>
    </row>
    <row r="9999" spans="15:24" x14ac:dyDescent="0.55000000000000004">
      <c r="O9999" s="1703"/>
      <c r="V9999" s="1703"/>
      <c r="X9999" s="1703"/>
    </row>
    <row r="10000" spans="15:24" x14ac:dyDescent="0.55000000000000004">
      <c r="O10000" s="1703"/>
      <c r="V10000" s="1703"/>
      <c r="X10000" s="1703"/>
    </row>
    <row r="10001" spans="15:24" x14ac:dyDescent="0.55000000000000004">
      <c r="O10001" s="1703"/>
      <c r="V10001" s="1703"/>
      <c r="X10001" s="1703"/>
    </row>
    <row r="10002" spans="15:24" x14ac:dyDescent="0.55000000000000004">
      <c r="O10002" s="1703"/>
      <c r="V10002" s="1703"/>
      <c r="X10002" s="1703"/>
    </row>
    <row r="10003" spans="15:24" x14ac:dyDescent="0.55000000000000004">
      <c r="O10003" s="1703"/>
      <c r="V10003" s="1703"/>
      <c r="X10003" s="1703"/>
    </row>
    <row r="10004" spans="15:24" x14ac:dyDescent="0.55000000000000004">
      <c r="O10004" s="1703"/>
      <c r="V10004" s="1703"/>
      <c r="X10004" s="1703"/>
    </row>
    <row r="10005" spans="15:24" x14ac:dyDescent="0.55000000000000004">
      <c r="O10005" s="1703"/>
      <c r="V10005" s="1703"/>
      <c r="X10005" s="1703"/>
    </row>
    <row r="10006" spans="15:24" x14ac:dyDescent="0.55000000000000004">
      <c r="O10006" s="1703"/>
      <c r="V10006" s="1703"/>
      <c r="X10006" s="1703"/>
    </row>
    <row r="10007" spans="15:24" x14ac:dyDescent="0.55000000000000004">
      <c r="O10007" s="1703"/>
      <c r="V10007" s="1703"/>
      <c r="X10007" s="1703"/>
    </row>
    <row r="10008" spans="15:24" x14ac:dyDescent="0.55000000000000004">
      <c r="O10008" s="1703"/>
      <c r="V10008" s="1703"/>
      <c r="X10008" s="1703"/>
    </row>
    <row r="10009" spans="15:24" x14ac:dyDescent="0.55000000000000004">
      <c r="O10009" s="1703"/>
      <c r="V10009" s="1703"/>
      <c r="X10009" s="1703"/>
    </row>
    <row r="10010" spans="15:24" x14ac:dyDescent="0.55000000000000004">
      <c r="O10010" s="1703"/>
      <c r="V10010" s="1703"/>
      <c r="X10010" s="1703"/>
    </row>
    <row r="10011" spans="15:24" x14ac:dyDescent="0.55000000000000004">
      <c r="O10011" s="1703"/>
      <c r="V10011" s="1703"/>
      <c r="X10011" s="1703"/>
    </row>
    <row r="10012" spans="15:24" x14ac:dyDescent="0.55000000000000004">
      <c r="O10012" s="1703"/>
      <c r="V10012" s="1703"/>
      <c r="X10012" s="1703"/>
    </row>
    <row r="10013" spans="15:24" x14ac:dyDescent="0.55000000000000004">
      <c r="O10013" s="1703"/>
      <c r="V10013" s="1703"/>
      <c r="X10013" s="1703"/>
    </row>
    <row r="10014" spans="15:24" x14ac:dyDescent="0.55000000000000004">
      <c r="O10014" s="1703"/>
      <c r="V10014" s="1703"/>
      <c r="X10014" s="1703"/>
    </row>
    <row r="10015" spans="15:24" x14ac:dyDescent="0.55000000000000004">
      <c r="O10015" s="1703"/>
      <c r="V10015" s="1703"/>
      <c r="X10015" s="1703"/>
    </row>
    <row r="10016" spans="15:24" x14ac:dyDescent="0.55000000000000004">
      <c r="O10016" s="1703"/>
      <c r="V10016" s="1703"/>
      <c r="X10016" s="1703"/>
    </row>
    <row r="10017" spans="15:24" x14ac:dyDescent="0.55000000000000004">
      <c r="O10017" s="1703"/>
      <c r="V10017" s="1703"/>
      <c r="X10017" s="1703"/>
    </row>
    <row r="10018" spans="15:24" x14ac:dyDescent="0.55000000000000004">
      <c r="O10018" s="1703"/>
      <c r="V10018" s="1703"/>
      <c r="X10018" s="1703"/>
    </row>
    <row r="10019" spans="15:24" x14ac:dyDescent="0.55000000000000004">
      <c r="O10019" s="1703"/>
      <c r="V10019" s="1703"/>
      <c r="X10019" s="1703"/>
    </row>
    <row r="10020" spans="15:24" x14ac:dyDescent="0.55000000000000004">
      <c r="O10020" s="1703"/>
      <c r="V10020" s="1703"/>
      <c r="X10020" s="1703"/>
    </row>
    <row r="10021" spans="15:24" x14ac:dyDescent="0.55000000000000004">
      <c r="O10021" s="1703"/>
      <c r="V10021" s="1703"/>
      <c r="X10021" s="1703"/>
    </row>
    <row r="10022" spans="15:24" x14ac:dyDescent="0.55000000000000004">
      <c r="O10022" s="1703"/>
      <c r="V10022" s="1703"/>
      <c r="X10022" s="1703"/>
    </row>
    <row r="10023" spans="15:24" x14ac:dyDescent="0.55000000000000004">
      <c r="O10023" s="1703"/>
      <c r="V10023" s="1703"/>
      <c r="X10023" s="1703"/>
    </row>
    <row r="10024" spans="15:24" x14ac:dyDescent="0.55000000000000004">
      <c r="O10024" s="1703"/>
      <c r="V10024" s="1703"/>
      <c r="X10024" s="1703"/>
    </row>
    <row r="10025" spans="15:24" x14ac:dyDescent="0.55000000000000004">
      <c r="O10025" s="1703"/>
      <c r="V10025" s="1703"/>
      <c r="X10025" s="1703"/>
    </row>
    <row r="10026" spans="15:24" x14ac:dyDescent="0.55000000000000004">
      <c r="O10026" s="1703"/>
      <c r="V10026" s="1703"/>
      <c r="X10026" s="1703"/>
    </row>
    <row r="10027" spans="15:24" x14ac:dyDescent="0.55000000000000004">
      <c r="O10027" s="1703"/>
      <c r="V10027" s="1703"/>
      <c r="X10027" s="1703"/>
    </row>
    <row r="10028" spans="15:24" x14ac:dyDescent="0.55000000000000004">
      <c r="O10028" s="1703"/>
      <c r="V10028" s="1703"/>
      <c r="X10028" s="1703"/>
    </row>
    <row r="10029" spans="15:24" x14ac:dyDescent="0.55000000000000004">
      <c r="O10029" s="1703"/>
      <c r="V10029" s="1703"/>
      <c r="X10029" s="1703"/>
    </row>
    <row r="10030" spans="15:24" x14ac:dyDescent="0.55000000000000004">
      <c r="O10030" s="1703"/>
      <c r="V10030" s="1703"/>
      <c r="X10030" s="1703"/>
    </row>
    <row r="10031" spans="15:24" x14ac:dyDescent="0.55000000000000004">
      <c r="O10031" s="1703"/>
      <c r="V10031" s="1703"/>
      <c r="X10031" s="1703"/>
    </row>
    <row r="10032" spans="15:24" x14ac:dyDescent="0.55000000000000004">
      <c r="O10032" s="1703"/>
      <c r="V10032" s="1703"/>
      <c r="X10032" s="1703"/>
    </row>
    <row r="10033" spans="15:24" x14ac:dyDescent="0.55000000000000004">
      <c r="O10033" s="1703"/>
      <c r="V10033" s="1703"/>
      <c r="X10033" s="1703"/>
    </row>
    <row r="10034" spans="15:24" x14ac:dyDescent="0.55000000000000004">
      <c r="O10034" s="1703"/>
      <c r="V10034" s="1703"/>
      <c r="X10034" s="1703"/>
    </row>
    <row r="10035" spans="15:24" x14ac:dyDescent="0.55000000000000004">
      <c r="O10035" s="1703"/>
      <c r="V10035" s="1703"/>
      <c r="X10035" s="1703"/>
    </row>
    <row r="10036" spans="15:24" x14ac:dyDescent="0.55000000000000004">
      <c r="O10036" s="1703"/>
      <c r="V10036" s="1703"/>
      <c r="X10036" s="1703"/>
    </row>
    <row r="10037" spans="15:24" x14ac:dyDescent="0.55000000000000004">
      <c r="O10037" s="1703"/>
      <c r="V10037" s="1703"/>
      <c r="X10037" s="1703"/>
    </row>
    <row r="10038" spans="15:24" x14ac:dyDescent="0.55000000000000004">
      <c r="O10038" s="1703"/>
      <c r="V10038" s="1703"/>
      <c r="X10038" s="1703"/>
    </row>
    <row r="10039" spans="15:24" x14ac:dyDescent="0.55000000000000004">
      <c r="O10039" s="1703"/>
      <c r="V10039" s="1703"/>
      <c r="X10039" s="1703"/>
    </row>
    <row r="10040" spans="15:24" x14ac:dyDescent="0.55000000000000004">
      <c r="O10040" s="1703"/>
      <c r="V10040" s="1703"/>
      <c r="X10040" s="1703"/>
    </row>
    <row r="10041" spans="15:24" x14ac:dyDescent="0.55000000000000004">
      <c r="O10041" s="1703"/>
      <c r="V10041" s="1703"/>
      <c r="X10041" s="1703"/>
    </row>
    <row r="10042" spans="15:24" x14ac:dyDescent="0.55000000000000004">
      <c r="O10042" s="1703"/>
      <c r="V10042" s="1703"/>
      <c r="X10042" s="1703"/>
    </row>
    <row r="10043" spans="15:24" x14ac:dyDescent="0.55000000000000004">
      <c r="O10043" s="1703"/>
      <c r="V10043" s="1703"/>
      <c r="X10043" s="1703"/>
    </row>
    <row r="10044" spans="15:24" x14ac:dyDescent="0.55000000000000004">
      <c r="O10044" s="1703"/>
      <c r="V10044" s="1703"/>
      <c r="X10044" s="1703"/>
    </row>
    <row r="10045" spans="15:24" x14ac:dyDescent="0.55000000000000004">
      <c r="O10045" s="1703"/>
      <c r="V10045" s="1703"/>
      <c r="X10045" s="1703"/>
    </row>
    <row r="10046" spans="15:24" x14ac:dyDescent="0.55000000000000004">
      <c r="O10046" s="1703"/>
      <c r="V10046" s="1703"/>
      <c r="X10046" s="1703"/>
    </row>
    <row r="10047" spans="15:24" x14ac:dyDescent="0.55000000000000004">
      <c r="O10047" s="1703"/>
      <c r="V10047" s="1703"/>
      <c r="X10047" s="1703"/>
    </row>
    <row r="10048" spans="15:24" x14ac:dyDescent="0.55000000000000004">
      <c r="O10048" s="1703"/>
      <c r="V10048" s="1703"/>
      <c r="X10048" s="1703"/>
    </row>
    <row r="10049" spans="15:24" x14ac:dyDescent="0.55000000000000004">
      <c r="O10049" s="1703"/>
      <c r="V10049" s="1703"/>
      <c r="X10049" s="1703"/>
    </row>
    <row r="10050" spans="15:24" x14ac:dyDescent="0.55000000000000004">
      <c r="O10050" s="1703"/>
      <c r="V10050" s="1703"/>
      <c r="X10050" s="1703"/>
    </row>
    <row r="10051" spans="15:24" x14ac:dyDescent="0.55000000000000004">
      <c r="O10051" s="1703"/>
      <c r="V10051" s="1703"/>
      <c r="X10051" s="1703"/>
    </row>
    <row r="10052" spans="15:24" x14ac:dyDescent="0.55000000000000004">
      <c r="O10052" s="1703"/>
      <c r="V10052" s="1703"/>
      <c r="X10052" s="1703"/>
    </row>
    <row r="10053" spans="15:24" x14ac:dyDescent="0.55000000000000004">
      <c r="O10053" s="1703"/>
      <c r="V10053" s="1703"/>
      <c r="X10053" s="1703"/>
    </row>
    <row r="10054" spans="15:24" x14ac:dyDescent="0.55000000000000004">
      <c r="O10054" s="1703"/>
      <c r="V10054" s="1703"/>
      <c r="X10054" s="1703"/>
    </row>
    <row r="10055" spans="15:24" x14ac:dyDescent="0.55000000000000004">
      <c r="O10055" s="1703"/>
      <c r="V10055" s="1703"/>
      <c r="X10055" s="1703"/>
    </row>
    <row r="10056" spans="15:24" x14ac:dyDescent="0.55000000000000004">
      <c r="O10056" s="1703"/>
      <c r="V10056" s="1703"/>
      <c r="X10056" s="1703"/>
    </row>
    <row r="10057" spans="15:24" x14ac:dyDescent="0.55000000000000004">
      <c r="O10057" s="1703"/>
      <c r="V10057" s="1703"/>
      <c r="X10057" s="1703"/>
    </row>
    <row r="10058" spans="15:24" x14ac:dyDescent="0.55000000000000004">
      <c r="O10058" s="1703"/>
      <c r="V10058" s="1703"/>
      <c r="X10058" s="1703"/>
    </row>
    <row r="10059" spans="15:24" x14ac:dyDescent="0.55000000000000004">
      <c r="O10059" s="1703"/>
      <c r="V10059" s="1703"/>
      <c r="X10059" s="1703"/>
    </row>
    <row r="10060" spans="15:24" x14ac:dyDescent="0.55000000000000004">
      <c r="O10060" s="1703"/>
      <c r="V10060" s="1703"/>
      <c r="X10060" s="1703"/>
    </row>
    <row r="10061" spans="15:24" x14ac:dyDescent="0.55000000000000004">
      <c r="O10061" s="1703"/>
      <c r="V10061" s="1703"/>
      <c r="X10061" s="1703"/>
    </row>
    <row r="10062" spans="15:24" x14ac:dyDescent="0.55000000000000004">
      <c r="O10062" s="1703"/>
      <c r="V10062" s="1703"/>
      <c r="X10062" s="1703"/>
    </row>
    <row r="10063" spans="15:24" x14ac:dyDescent="0.55000000000000004">
      <c r="O10063" s="1703"/>
      <c r="V10063" s="1703"/>
      <c r="X10063" s="1703"/>
    </row>
    <row r="10064" spans="15:24" x14ac:dyDescent="0.55000000000000004">
      <c r="O10064" s="1703"/>
      <c r="V10064" s="1703"/>
      <c r="X10064" s="1703"/>
    </row>
    <row r="10065" spans="15:24" x14ac:dyDescent="0.55000000000000004">
      <c r="O10065" s="1703"/>
      <c r="V10065" s="1703"/>
      <c r="X10065" s="1703"/>
    </row>
    <row r="10066" spans="15:24" x14ac:dyDescent="0.55000000000000004">
      <c r="O10066" s="1703"/>
      <c r="V10066" s="1703"/>
      <c r="X10066" s="1703"/>
    </row>
    <row r="10067" spans="15:24" x14ac:dyDescent="0.55000000000000004">
      <c r="O10067" s="1703"/>
      <c r="V10067" s="1703"/>
      <c r="X10067" s="1703"/>
    </row>
    <row r="10068" spans="15:24" x14ac:dyDescent="0.55000000000000004">
      <c r="O10068" s="1703"/>
      <c r="V10068" s="1703"/>
      <c r="X10068" s="1703"/>
    </row>
    <row r="10069" spans="15:24" x14ac:dyDescent="0.55000000000000004">
      <c r="O10069" s="1703"/>
      <c r="V10069" s="1703"/>
      <c r="X10069" s="1703"/>
    </row>
    <row r="10070" spans="15:24" x14ac:dyDescent="0.55000000000000004">
      <c r="O10070" s="1703"/>
      <c r="V10070" s="1703"/>
      <c r="X10070" s="1703"/>
    </row>
    <row r="10071" spans="15:24" x14ac:dyDescent="0.55000000000000004">
      <c r="O10071" s="1703"/>
      <c r="V10071" s="1703"/>
      <c r="X10071" s="1703"/>
    </row>
    <row r="10072" spans="15:24" x14ac:dyDescent="0.55000000000000004">
      <c r="O10072" s="1703"/>
      <c r="V10072" s="1703"/>
      <c r="X10072" s="1703"/>
    </row>
    <row r="10073" spans="15:24" x14ac:dyDescent="0.55000000000000004">
      <c r="O10073" s="1703"/>
      <c r="V10073" s="1703"/>
      <c r="X10073" s="1703"/>
    </row>
    <row r="10074" spans="15:24" x14ac:dyDescent="0.55000000000000004">
      <c r="O10074" s="1703"/>
      <c r="V10074" s="1703"/>
      <c r="X10074" s="1703"/>
    </row>
    <row r="10075" spans="15:24" x14ac:dyDescent="0.55000000000000004">
      <c r="O10075" s="1703"/>
      <c r="V10075" s="1703"/>
      <c r="X10075" s="1703"/>
    </row>
    <row r="10076" spans="15:24" x14ac:dyDescent="0.55000000000000004">
      <c r="O10076" s="1703"/>
      <c r="V10076" s="1703"/>
      <c r="X10076" s="1703"/>
    </row>
    <row r="10077" spans="15:24" x14ac:dyDescent="0.55000000000000004">
      <c r="O10077" s="1703"/>
      <c r="V10077" s="1703"/>
      <c r="X10077" s="1703"/>
    </row>
    <row r="10078" spans="15:24" x14ac:dyDescent="0.55000000000000004">
      <c r="O10078" s="1703"/>
      <c r="V10078" s="1703"/>
      <c r="X10078" s="1703"/>
    </row>
    <row r="10079" spans="15:24" x14ac:dyDescent="0.55000000000000004">
      <c r="O10079" s="1703"/>
      <c r="V10079" s="1703"/>
      <c r="X10079" s="1703"/>
    </row>
    <row r="10080" spans="15:24" x14ac:dyDescent="0.55000000000000004">
      <c r="O10080" s="1703"/>
      <c r="V10080" s="1703"/>
      <c r="X10080" s="1703"/>
    </row>
    <row r="10081" spans="15:24" x14ac:dyDescent="0.55000000000000004">
      <c r="O10081" s="1703"/>
      <c r="V10081" s="1703"/>
      <c r="X10081" s="1703"/>
    </row>
    <row r="10082" spans="15:24" x14ac:dyDescent="0.55000000000000004">
      <c r="O10082" s="1703"/>
      <c r="V10082" s="1703"/>
      <c r="X10082" s="1703"/>
    </row>
    <row r="10083" spans="15:24" x14ac:dyDescent="0.55000000000000004">
      <c r="O10083" s="1703"/>
      <c r="V10083" s="1703"/>
      <c r="X10083" s="1703"/>
    </row>
    <row r="10084" spans="15:24" x14ac:dyDescent="0.55000000000000004">
      <c r="O10084" s="1703"/>
      <c r="V10084" s="1703"/>
      <c r="X10084" s="1703"/>
    </row>
    <row r="10085" spans="15:24" x14ac:dyDescent="0.55000000000000004">
      <c r="O10085" s="1703"/>
      <c r="V10085" s="1703"/>
      <c r="X10085" s="1703"/>
    </row>
    <row r="10086" spans="15:24" x14ac:dyDescent="0.55000000000000004">
      <c r="O10086" s="1703"/>
      <c r="V10086" s="1703"/>
      <c r="X10086" s="1703"/>
    </row>
    <row r="10087" spans="15:24" x14ac:dyDescent="0.55000000000000004">
      <c r="O10087" s="1703"/>
      <c r="V10087" s="1703"/>
      <c r="X10087" s="1703"/>
    </row>
    <row r="10088" spans="15:24" x14ac:dyDescent="0.55000000000000004">
      <c r="O10088" s="1703"/>
      <c r="V10088" s="1703"/>
      <c r="X10088" s="1703"/>
    </row>
    <row r="10089" spans="15:24" x14ac:dyDescent="0.55000000000000004">
      <c r="O10089" s="1703"/>
      <c r="V10089" s="1703"/>
      <c r="X10089" s="1703"/>
    </row>
    <row r="10090" spans="15:24" x14ac:dyDescent="0.55000000000000004">
      <c r="O10090" s="1703"/>
      <c r="V10090" s="1703"/>
      <c r="X10090" s="1703"/>
    </row>
    <row r="10091" spans="15:24" x14ac:dyDescent="0.55000000000000004">
      <c r="O10091" s="1703"/>
      <c r="V10091" s="1703"/>
      <c r="X10091" s="1703"/>
    </row>
    <row r="10092" spans="15:24" x14ac:dyDescent="0.55000000000000004">
      <c r="O10092" s="1703"/>
      <c r="V10092" s="1703"/>
      <c r="X10092" s="1703"/>
    </row>
    <row r="10093" spans="15:24" x14ac:dyDescent="0.55000000000000004">
      <c r="O10093" s="1703"/>
      <c r="V10093" s="1703"/>
      <c r="X10093" s="1703"/>
    </row>
    <row r="10094" spans="15:24" x14ac:dyDescent="0.55000000000000004">
      <c r="O10094" s="1703"/>
      <c r="V10094" s="1703"/>
      <c r="X10094" s="1703"/>
    </row>
    <row r="10095" spans="15:24" x14ac:dyDescent="0.55000000000000004">
      <c r="O10095" s="1703"/>
      <c r="V10095" s="1703"/>
      <c r="X10095" s="1703"/>
    </row>
    <row r="10096" spans="15:24" x14ac:dyDescent="0.55000000000000004">
      <c r="O10096" s="1703"/>
      <c r="V10096" s="1703"/>
      <c r="X10096" s="1703"/>
    </row>
    <row r="10097" spans="15:24" x14ac:dyDescent="0.55000000000000004">
      <c r="O10097" s="1703"/>
      <c r="V10097" s="1703"/>
      <c r="X10097" s="1703"/>
    </row>
    <row r="10098" spans="15:24" x14ac:dyDescent="0.55000000000000004">
      <c r="O10098" s="1703"/>
      <c r="V10098" s="1703"/>
      <c r="X10098" s="1703"/>
    </row>
    <row r="10099" spans="15:24" x14ac:dyDescent="0.55000000000000004">
      <c r="O10099" s="1703"/>
      <c r="V10099" s="1703"/>
      <c r="X10099" s="1703"/>
    </row>
    <row r="10100" spans="15:24" x14ac:dyDescent="0.55000000000000004">
      <c r="O10100" s="1703"/>
      <c r="V10100" s="1703"/>
      <c r="X10100" s="1703"/>
    </row>
    <row r="10101" spans="15:24" x14ac:dyDescent="0.55000000000000004">
      <c r="O10101" s="1703"/>
      <c r="V10101" s="1703"/>
      <c r="X10101" s="1703"/>
    </row>
    <row r="10102" spans="15:24" x14ac:dyDescent="0.55000000000000004">
      <c r="O10102" s="1703"/>
      <c r="V10102" s="1703"/>
      <c r="X10102" s="1703"/>
    </row>
    <row r="10103" spans="15:24" x14ac:dyDescent="0.55000000000000004">
      <c r="O10103" s="1703"/>
      <c r="V10103" s="1703"/>
      <c r="X10103" s="1703"/>
    </row>
    <row r="10104" spans="15:24" x14ac:dyDescent="0.55000000000000004">
      <c r="O10104" s="1703"/>
      <c r="V10104" s="1703"/>
      <c r="X10104" s="1703"/>
    </row>
    <row r="10105" spans="15:24" x14ac:dyDescent="0.55000000000000004">
      <c r="O10105" s="1703"/>
      <c r="V10105" s="1703"/>
      <c r="X10105" s="1703"/>
    </row>
    <row r="10106" spans="15:24" x14ac:dyDescent="0.55000000000000004">
      <c r="O10106" s="1703"/>
      <c r="V10106" s="1703"/>
      <c r="X10106" s="1703"/>
    </row>
    <row r="10107" spans="15:24" x14ac:dyDescent="0.55000000000000004">
      <c r="O10107" s="1703"/>
      <c r="V10107" s="1703"/>
      <c r="X10107" s="1703"/>
    </row>
    <row r="10108" spans="15:24" x14ac:dyDescent="0.55000000000000004">
      <c r="O10108" s="1703"/>
      <c r="V10108" s="1703"/>
      <c r="X10108" s="1703"/>
    </row>
    <row r="10109" spans="15:24" x14ac:dyDescent="0.55000000000000004">
      <c r="O10109" s="1703"/>
      <c r="V10109" s="1703"/>
      <c r="X10109" s="1703"/>
    </row>
    <row r="10110" spans="15:24" x14ac:dyDescent="0.55000000000000004">
      <c r="O10110" s="1703"/>
      <c r="V10110" s="1703"/>
      <c r="X10110" s="1703"/>
    </row>
    <row r="10111" spans="15:24" x14ac:dyDescent="0.55000000000000004">
      <c r="O10111" s="1703"/>
      <c r="V10111" s="1703"/>
      <c r="X10111" s="1703"/>
    </row>
    <row r="10112" spans="15:24" x14ac:dyDescent="0.55000000000000004">
      <c r="O10112" s="1703"/>
      <c r="V10112" s="1703"/>
      <c r="X10112" s="1703"/>
    </row>
    <row r="10113" spans="15:24" x14ac:dyDescent="0.55000000000000004">
      <c r="O10113" s="1703"/>
      <c r="V10113" s="1703"/>
      <c r="X10113" s="1703"/>
    </row>
    <row r="10114" spans="15:24" x14ac:dyDescent="0.55000000000000004">
      <c r="O10114" s="1703"/>
      <c r="V10114" s="1703"/>
      <c r="X10114" s="1703"/>
    </row>
    <row r="10115" spans="15:24" x14ac:dyDescent="0.55000000000000004">
      <c r="O10115" s="1703"/>
      <c r="V10115" s="1703"/>
      <c r="X10115" s="1703"/>
    </row>
    <row r="10116" spans="15:24" x14ac:dyDescent="0.55000000000000004">
      <c r="O10116" s="1703"/>
      <c r="V10116" s="1703"/>
      <c r="X10116" s="1703"/>
    </row>
    <row r="10117" spans="15:24" x14ac:dyDescent="0.55000000000000004">
      <c r="O10117" s="1703"/>
      <c r="V10117" s="1703"/>
      <c r="X10117" s="1703"/>
    </row>
    <row r="10118" spans="15:24" x14ac:dyDescent="0.55000000000000004">
      <c r="O10118" s="1703"/>
      <c r="V10118" s="1703"/>
      <c r="X10118" s="1703"/>
    </row>
    <row r="10119" spans="15:24" x14ac:dyDescent="0.55000000000000004">
      <c r="O10119" s="1703"/>
      <c r="V10119" s="1703"/>
      <c r="X10119" s="1703"/>
    </row>
    <row r="10120" spans="15:24" x14ac:dyDescent="0.55000000000000004">
      <c r="O10120" s="1703"/>
      <c r="V10120" s="1703"/>
      <c r="X10120" s="1703"/>
    </row>
    <row r="10121" spans="15:24" x14ac:dyDescent="0.55000000000000004">
      <c r="O10121" s="1703"/>
      <c r="V10121" s="1703"/>
      <c r="X10121" s="1703"/>
    </row>
    <row r="10122" spans="15:24" x14ac:dyDescent="0.55000000000000004">
      <c r="O10122" s="1703"/>
      <c r="V10122" s="1703"/>
      <c r="X10122" s="1703"/>
    </row>
    <row r="10123" spans="15:24" x14ac:dyDescent="0.55000000000000004">
      <c r="O10123" s="1703"/>
      <c r="V10123" s="1703"/>
      <c r="X10123" s="1703"/>
    </row>
    <row r="10124" spans="15:24" x14ac:dyDescent="0.55000000000000004">
      <c r="O10124" s="1703"/>
      <c r="V10124" s="1703"/>
      <c r="X10124" s="1703"/>
    </row>
    <row r="10125" spans="15:24" x14ac:dyDescent="0.55000000000000004">
      <c r="O10125" s="1703"/>
      <c r="V10125" s="1703"/>
      <c r="X10125" s="1703"/>
    </row>
    <row r="10126" spans="15:24" x14ac:dyDescent="0.55000000000000004">
      <c r="O10126" s="1703"/>
      <c r="V10126" s="1703"/>
      <c r="X10126" s="1703"/>
    </row>
    <row r="10127" spans="15:24" x14ac:dyDescent="0.55000000000000004">
      <c r="O10127" s="1703"/>
      <c r="V10127" s="1703"/>
      <c r="X10127" s="1703"/>
    </row>
    <row r="10128" spans="15:24" x14ac:dyDescent="0.55000000000000004">
      <c r="O10128" s="1703"/>
      <c r="V10128" s="1703"/>
      <c r="X10128" s="1703"/>
    </row>
    <row r="10129" spans="15:24" x14ac:dyDescent="0.55000000000000004">
      <c r="O10129" s="1703"/>
      <c r="V10129" s="1703"/>
      <c r="X10129" s="1703"/>
    </row>
    <row r="10130" spans="15:24" x14ac:dyDescent="0.55000000000000004">
      <c r="O10130" s="1703"/>
      <c r="V10130" s="1703"/>
      <c r="X10130" s="1703"/>
    </row>
    <row r="10131" spans="15:24" x14ac:dyDescent="0.55000000000000004">
      <c r="O10131" s="1703"/>
      <c r="V10131" s="1703"/>
      <c r="X10131" s="1703"/>
    </row>
    <row r="10132" spans="15:24" x14ac:dyDescent="0.55000000000000004">
      <c r="O10132" s="1703"/>
      <c r="V10132" s="1703"/>
      <c r="X10132" s="1703"/>
    </row>
    <row r="10133" spans="15:24" x14ac:dyDescent="0.55000000000000004">
      <c r="O10133" s="1703"/>
      <c r="V10133" s="1703"/>
      <c r="X10133" s="1703"/>
    </row>
    <row r="10134" spans="15:24" x14ac:dyDescent="0.55000000000000004">
      <c r="O10134" s="1703"/>
      <c r="V10134" s="1703"/>
      <c r="X10134" s="1703"/>
    </row>
    <row r="10135" spans="15:24" x14ac:dyDescent="0.55000000000000004">
      <c r="O10135" s="1703"/>
      <c r="V10135" s="1703"/>
      <c r="X10135" s="1703"/>
    </row>
    <row r="10136" spans="15:24" x14ac:dyDescent="0.55000000000000004">
      <c r="O10136" s="1703"/>
      <c r="V10136" s="1703"/>
      <c r="X10136" s="1703"/>
    </row>
    <row r="10137" spans="15:24" x14ac:dyDescent="0.55000000000000004">
      <c r="O10137" s="1703"/>
      <c r="V10137" s="1703"/>
      <c r="X10137" s="1703"/>
    </row>
    <row r="10138" spans="15:24" x14ac:dyDescent="0.55000000000000004">
      <c r="O10138" s="1703"/>
      <c r="V10138" s="1703"/>
      <c r="X10138" s="1703"/>
    </row>
    <row r="10139" spans="15:24" x14ac:dyDescent="0.55000000000000004">
      <c r="O10139" s="1703"/>
      <c r="V10139" s="1703"/>
      <c r="X10139" s="1703"/>
    </row>
    <row r="10140" spans="15:24" x14ac:dyDescent="0.55000000000000004">
      <c r="O10140" s="1703"/>
      <c r="V10140" s="1703"/>
      <c r="X10140" s="1703"/>
    </row>
    <row r="10141" spans="15:24" x14ac:dyDescent="0.55000000000000004">
      <c r="O10141" s="1703"/>
      <c r="V10141" s="1703"/>
      <c r="X10141" s="1703"/>
    </row>
    <row r="10142" spans="15:24" x14ac:dyDescent="0.55000000000000004">
      <c r="O10142" s="1703"/>
      <c r="V10142" s="1703"/>
      <c r="X10142" s="1703"/>
    </row>
    <row r="10143" spans="15:24" x14ac:dyDescent="0.55000000000000004">
      <c r="O10143" s="1703"/>
      <c r="V10143" s="1703"/>
      <c r="X10143" s="1703"/>
    </row>
    <row r="10144" spans="15:24" x14ac:dyDescent="0.55000000000000004">
      <c r="O10144" s="1703"/>
      <c r="V10144" s="1703"/>
      <c r="X10144" s="1703"/>
    </row>
    <row r="10145" spans="15:24" x14ac:dyDescent="0.55000000000000004">
      <c r="O10145" s="1703"/>
      <c r="V10145" s="1703"/>
      <c r="X10145" s="1703"/>
    </row>
    <row r="10146" spans="15:24" x14ac:dyDescent="0.55000000000000004">
      <c r="O10146" s="1703"/>
      <c r="V10146" s="1703"/>
      <c r="X10146" s="1703"/>
    </row>
    <row r="10147" spans="15:24" x14ac:dyDescent="0.55000000000000004">
      <c r="O10147" s="1703"/>
      <c r="V10147" s="1703"/>
      <c r="X10147" s="1703"/>
    </row>
    <row r="10148" spans="15:24" x14ac:dyDescent="0.55000000000000004">
      <c r="O10148" s="1703"/>
      <c r="V10148" s="1703"/>
      <c r="X10148" s="1703"/>
    </row>
    <row r="10149" spans="15:24" x14ac:dyDescent="0.55000000000000004">
      <c r="O10149" s="1703"/>
      <c r="V10149" s="1703"/>
      <c r="X10149" s="1703"/>
    </row>
    <row r="10150" spans="15:24" x14ac:dyDescent="0.55000000000000004">
      <c r="O10150" s="1703"/>
      <c r="V10150" s="1703"/>
      <c r="X10150" s="1703"/>
    </row>
    <row r="10151" spans="15:24" x14ac:dyDescent="0.55000000000000004">
      <c r="O10151" s="1703"/>
      <c r="V10151" s="1703"/>
      <c r="X10151" s="1703"/>
    </row>
    <row r="10152" spans="15:24" x14ac:dyDescent="0.55000000000000004">
      <c r="O10152" s="1703"/>
      <c r="V10152" s="1703"/>
      <c r="X10152" s="1703"/>
    </row>
    <row r="10153" spans="15:24" x14ac:dyDescent="0.55000000000000004">
      <c r="O10153" s="1703"/>
      <c r="V10153" s="1703"/>
      <c r="X10153" s="1703"/>
    </row>
    <row r="10154" spans="15:24" x14ac:dyDescent="0.55000000000000004">
      <c r="O10154" s="1703"/>
      <c r="V10154" s="1703"/>
      <c r="X10154" s="1703"/>
    </row>
    <row r="10155" spans="15:24" x14ac:dyDescent="0.55000000000000004">
      <c r="O10155" s="1703"/>
      <c r="V10155" s="1703"/>
      <c r="X10155" s="1703"/>
    </row>
    <row r="10156" spans="15:24" x14ac:dyDescent="0.55000000000000004">
      <c r="O10156" s="1703"/>
      <c r="V10156" s="1703"/>
      <c r="X10156" s="1703"/>
    </row>
    <row r="10157" spans="15:24" x14ac:dyDescent="0.55000000000000004">
      <c r="O10157" s="1703"/>
      <c r="V10157" s="1703"/>
      <c r="X10157" s="1703"/>
    </row>
    <row r="10158" spans="15:24" x14ac:dyDescent="0.55000000000000004">
      <c r="O10158" s="1703"/>
      <c r="V10158" s="1703"/>
      <c r="X10158" s="1703"/>
    </row>
    <row r="10159" spans="15:24" x14ac:dyDescent="0.55000000000000004">
      <c r="O10159" s="1703"/>
      <c r="V10159" s="1703"/>
      <c r="X10159" s="1703"/>
    </row>
    <row r="10160" spans="15:24" x14ac:dyDescent="0.55000000000000004">
      <c r="O10160" s="1703"/>
      <c r="V10160" s="1703"/>
      <c r="X10160" s="1703"/>
    </row>
    <row r="10161" spans="15:24" x14ac:dyDescent="0.55000000000000004">
      <c r="O10161" s="1703"/>
      <c r="V10161" s="1703"/>
      <c r="X10161" s="1703"/>
    </row>
    <row r="10162" spans="15:24" x14ac:dyDescent="0.55000000000000004">
      <c r="O10162" s="1703"/>
      <c r="V10162" s="1703"/>
      <c r="X10162" s="1703"/>
    </row>
    <row r="10163" spans="15:24" x14ac:dyDescent="0.55000000000000004">
      <c r="O10163" s="1703"/>
      <c r="V10163" s="1703"/>
      <c r="X10163" s="1703"/>
    </row>
    <row r="10164" spans="15:24" x14ac:dyDescent="0.55000000000000004">
      <c r="O10164" s="1703"/>
      <c r="V10164" s="1703"/>
      <c r="X10164" s="1703"/>
    </row>
    <row r="10165" spans="15:24" x14ac:dyDescent="0.55000000000000004">
      <c r="O10165" s="1703"/>
      <c r="V10165" s="1703"/>
      <c r="X10165" s="1703"/>
    </row>
    <row r="10166" spans="15:24" x14ac:dyDescent="0.55000000000000004">
      <c r="O10166" s="1703"/>
      <c r="V10166" s="1703"/>
      <c r="X10166" s="1703"/>
    </row>
    <row r="10167" spans="15:24" x14ac:dyDescent="0.55000000000000004">
      <c r="O10167" s="1703"/>
      <c r="V10167" s="1703"/>
      <c r="X10167" s="1703"/>
    </row>
    <row r="10168" spans="15:24" x14ac:dyDescent="0.55000000000000004">
      <c r="O10168" s="1703"/>
      <c r="V10168" s="1703"/>
      <c r="X10168" s="1703"/>
    </row>
    <row r="10169" spans="15:24" x14ac:dyDescent="0.55000000000000004">
      <c r="O10169" s="1703"/>
      <c r="V10169" s="1703"/>
      <c r="X10169" s="1703"/>
    </row>
    <row r="10170" spans="15:24" x14ac:dyDescent="0.55000000000000004">
      <c r="O10170" s="1703"/>
      <c r="V10170" s="1703"/>
      <c r="X10170" s="1703"/>
    </row>
    <row r="10171" spans="15:24" x14ac:dyDescent="0.55000000000000004">
      <c r="O10171" s="1703"/>
      <c r="V10171" s="1703"/>
      <c r="X10171" s="1703"/>
    </row>
    <row r="10172" spans="15:24" x14ac:dyDescent="0.55000000000000004">
      <c r="O10172" s="1703"/>
      <c r="V10172" s="1703"/>
      <c r="X10172" s="1703"/>
    </row>
    <row r="10173" spans="15:24" x14ac:dyDescent="0.55000000000000004">
      <c r="O10173" s="1703"/>
      <c r="V10173" s="1703"/>
      <c r="X10173" s="1703"/>
    </row>
    <row r="10174" spans="15:24" x14ac:dyDescent="0.55000000000000004">
      <c r="O10174" s="1703"/>
      <c r="V10174" s="1703"/>
      <c r="X10174" s="1703"/>
    </row>
    <row r="10175" spans="15:24" x14ac:dyDescent="0.55000000000000004">
      <c r="O10175" s="1703"/>
      <c r="V10175" s="1703"/>
      <c r="X10175" s="1703"/>
    </row>
    <row r="10176" spans="15:24" x14ac:dyDescent="0.55000000000000004">
      <c r="O10176" s="1703"/>
      <c r="V10176" s="1703"/>
      <c r="X10176" s="1703"/>
    </row>
    <row r="10177" spans="15:24" x14ac:dyDescent="0.55000000000000004">
      <c r="O10177" s="1703"/>
      <c r="V10177" s="1703"/>
      <c r="X10177" s="1703"/>
    </row>
    <row r="10178" spans="15:24" x14ac:dyDescent="0.55000000000000004">
      <c r="O10178" s="1703"/>
      <c r="V10178" s="1703"/>
      <c r="X10178" s="1703"/>
    </row>
    <row r="10179" spans="15:24" x14ac:dyDescent="0.55000000000000004">
      <c r="O10179" s="1703"/>
      <c r="V10179" s="1703"/>
      <c r="X10179" s="1703"/>
    </row>
    <row r="10180" spans="15:24" x14ac:dyDescent="0.55000000000000004">
      <c r="O10180" s="1703"/>
      <c r="V10180" s="1703"/>
      <c r="X10180" s="1703"/>
    </row>
    <row r="10181" spans="15:24" x14ac:dyDescent="0.55000000000000004">
      <c r="O10181" s="1703"/>
      <c r="V10181" s="1703"/>
      <c r="X10181" s="1703"/>
    </row>
    <row r="10182" spans="15:24" x14ac:dyDescent="0.55000000000000004">
      <c r="O10182" s="1703"/>
      <c r="V10182" s="1703"/>
      <c r="X10182" s="1703"/>
    </row>
    <row r="10183" spans="15:24" x14ac:dyDescent="0.55000000000000004">
      <c r="O10183" s="1703"/>
      <c r="V10183" s="1703"/>
      <c r="X10183" s="1703"/>
    </row>
    <row r="10184" spans="15:24" x14ac:dyDescent="0.55000000000000004">
      <c r="O10184" s="1703"/>
      <c r="V10184" s="1703"/>
      <c r="X10184" s="1703"/>
    </row>
    <row r="10185" spans="15:24" x14ac:dyDescent="0.55000000000000004">
      <c r="O10185" s="1703"/>
      <c r="V10185" s="1703"/>
      <c r="X10185" s="1703"/>
    </row>
    <row r="10186" spans="15:24" x14ac:dyDescent="0.55000000000000004">
      <c r="O10186" s="1703"/>
      <c r="V10186" s="1703"/>
      <c r="X10186" s="1703"/>
    </row>
    <row r="10187" spans="15:24" x14ac:dyDescent="0.55000000000000004">
      <c r="O10187" s="1703"/>
      <c r="V10187" s="1703"/>
      <c r="X10187" s="1703"/>
    </row>
    <row r="10188" spans="15:24" x14ac:dyDescent="0.55000000000000004">
      <c r="O10188" s="1703"/>
      <c r="V10188" s="1703"/>
      <c r="X10188" s="1703"/>
    </row>
    <row r="10189" spans="15:24" x14ac:dyDescent="0.55000000000000004">
      <c r="O10189" s="1703"/>
      <c r="V10189" s="1703"/>
      <c r="X10189" s="1703"/>
    </row>
    <row r="10190" spans="15:24" x14ac:dyDescent="0.55000000000000004">
      <c r="O10190" s="1703"/>
      <c r="V10190" s="1703"/>
      <c r="X10190" s="1703"/>
    </row>
    <row r="10191" spans="15:24" x14ac:dyDescent="0.55000000000000004">
      <c r="O10191" s="1703"/>
      <c r="V10191" s="1703"/>
      <c r="X10191" s="1703"/>
    </row>
    <row r="10192" spans="15:24" x14ac:dyDescent="0.55000000000000004">
      <c r="O10192" s="1703"/>
      <c r="V10192" s="1703"/>
      <c r="X10192" s="1703"/>
    </row>
    <row r="10193" spans="15:24" x14ac:dyDescent="0.55000000000000004">
      <c r="O10193" s="1703"/>
      <c r="V10193" s="1703"/>
      <c r="X10193" s="1703"/>
    </row>
    <row r="10194" spans="15:24" x14ac:dyDescent="0.55000000000000004">
      <c r="O10194" s="1703"/>
      <c r="V10194" s="1703"/>
      <c r="X10194" s="1703"/>
    </row>
    <row r="10195" spans="15:24" x14ac:dyDescent="0.55000000000000004">
      <c r="O10195" s="1703"/>
      <c r="V10195" s="1703"/>
      <c r="X10195" s="1703"/>
    </row>
    <row r="10196" spans="15:24" x14ac:dyDescent="0.55000000000000004">
      <c r="O10196" s="1703"/>
      <c r="V10196" s="1703"/>
      <c r="X10196" s="1703"/>
    </row>
    <row r="10197" spans="15:24" x14ac:dyDescent="0.55000000000000004">
      <c r="O10197" s="1703"/>
      <c r="V10197" s="1703"/>
      <c r="X10197" s="1703"/>
    </row>
    <row r="10198" spans="15:24" x14ac:dyDescent="0.55000000000000004">
      <c r="O10198" s="1703"/>
      <c r="V10198" s="1703"/>
      <c r="X10198" s="1703"/>
    </row>
    <row r="10199" spans="15:24" x14ac:dyDescent="0.55000000000000004">
      <c r="O10199" s="1703"/>
      <c r="V10199" s="1703"/>
      <c r="X10199" s="1703"/>
    </row>
    <row r="10200" spans="15:24" x14ac:dyDescent="0.55000000000000004">
      <c r="O10200" s="1703"/>
      <c r="V10200" s="1703"/>
      <c r="X10200" s="1703"/>
    </row>
    <row r="10201" spans="15:24" x14ac:dyDescent="0.55000000000000004">
      <c r="O10201" s="1703"/>
      <c r="V10201" s="1703"/>
      <c r="X10201" s="1703"/>
    </row>
    <row r="10202" spans="15:24" x14ac:dyDescent="0.55000000000000004">
      <c r="O10202" s="1703"/>
      <c r="V10202" s="1703"/>
      <c r="X10202" s="1703"/>
    </row>
    <row r="10203" spans="15:24" x14ac:dyDescent="0.55000000000000004">
      <c r="O10203" s="1703"/>
      <c r="V10203" s="1703"/>
      <c r="X10203" s="1703"/>
    </row>
    <row r="10204" spans="15:24" x14ac:dyDescent="0.55000000000000004">
      <c r="O10204" s="1703"/>
      <c r="V10204" s="1703"/>
      <c r="X10204" s="1703"/>
    </row>
    <row r="10205" spans="15:24" x14ac:dyDescent="0.55000000000000004">
      <c r="O10205" s="1703"/>
      <c r="V10205" s="1703"/>
      <c r="X10205" s="1703"/>
    </row>
    <row r="10206" spans="15:24" x14ac:dyDescent="0.55000000000000004">
      <c r="O10206" s="1703"/>
      <c r="V10206" s="1703"/>
      <c r="X10206" s="1703"/>
    </row>
    <row r="10207" spans="15:24" x14ac:dyDescent="0.55000000000000004">
      <c r="O10207" s="1703"/>
      <c r="V10207" s="1703"/>
      <c r="X10207" s="1703"/>
    </row>
    <row r="10208" spans="15:24" x14ac:dyDescent="0.55000000000000004">
      <c r="O10208" s="1703"/>
      <c r="V10208" s="1703"/>
      <c r="X10208" s="1703"/>
    </row>
    <row r="10209" spans="15:24" x14ac:dyDescent="0.55000000000000004">
      <c r="O10209" s="1703"/>
      <c r="V10209" s="1703"/>
      <c r="X10209" s="1703"/>
    </row>
    <row r="10210" spans="15:24" x14ac:dyDescent="0.55000000000000004">
      <c r="O10210" s="1703"/>
      <c r="V10210" s="1703"/>
      <c r="X10210" s="1703"/>
    </row>
    <row r="10211" spans="15:24" x14ac:dyDescent="0.55000000000000004">
      <c r="O10211" s="1703"/>
      <c r="V10211" s="1703"/>
      <c r="X10211" s="1703"/>
    </row>
    <row r="10212" spans="15:24" x14ac:dyDescent="0.55000000000000004">
      <c r="O10212" s="1703"/>
      <c r="V10212" s="1703"/>
      <c r="X10212" s="1703"/>
    </row>
    <row r="10213" spans="15:24" x14ac:dyDescent="0.55000000000000004">
      <c r="O10213" s="1703"/>
      <c r="V10213" s="1703"/>
      <c r="X10213" s="1703"/>
    </row>
    <row r="10214" spans="15:24" x14ac:dyDescent="0.55000000000000004">
      <c r="O10214" s="1703"/>
      <c r="V10214" s="1703"/>
      <c r="X10214" s="1703"/>
    </row>
    <row r="10215" spans="15:24" x14ac:dyDescent="0.55000000000000004">
      <c r="O10215" s="1703"/>
      <c r="V10215" s="1703"/>
      <c r="X10215" s="1703"/>
    </row>
    <row r="10216" spans="15:24" x14ac:dyDescent="0.55000000000000004">
      <c r="O10216" s="1703"/>
      <c r="V10216" s="1703"/>
      <c r="X10216" s="1703"/>
    </row>
    <row r="10217" spans="15:24" x14ac:dyDescent="0.55000000000000004">
      <c r="O10217" s="1703"/>
      <c r="V10217" s="1703"/>
      <c r="X10217" s="1703"/>
    </row>
    <row r="10218" spans="15:24" x14ac:dyDescent="0.55000000000000004">
      <c r="O10218" s="1703"/>
      <c r="V10218" s="1703"/>
      <c r="X10218" s="1703"/>
    </row>
    <row r="10219" spans="15:24" x14ac:dyDescent="0.55000000000000004">
      <c r="O10219" s="1703"/>
      <c r="V10219" s="1703"/>
      <c r="X10219" s="1703"/>
    </row>
    <row r="10220" spans="15:24" x14ac:dyDescent="0.55000000000000004">
      <c r="O10220" s="1703"/>
      <c r="V10220" s="1703"/>
      <c r="X10220" s="1703"/>
    </row>
    <row r="10221" spans="15:24" x14ac:dyDescent="0.55000000000000004">
      <c r="O10221" s="1703"/>
      <c r="V10221" s="1703"/>
      <c r="X10221" s="1703"/>
    </row>
    <row r="10222" spans="15:24" x14ac:dyDescent="0.55000000000000004">
      <c r="O10222" s="1703"/>
      <c r="V10222" s="1703"/>
      <c r="X10222" s="1703"/>
    </row>
    <row r="10223" spans="15:24" x14ac:dyDescent="0.55000000000000004">
      <c r="O10223" s="1703"/>
      <c r="V10223" s="1703"/>
      <c r="X10223" s="1703"/>
    </row>
    <row r="10224" spans="15:24" x14ac:dyDescent="0.55000000000000004">
      <c r="O10224" s="1703"/>
      <c r="V10224" s="1703"/>
      <c r="X10224" s="1703"/>
    </row>
    <row r="10225" spans="15:24" x14ac:dyDescent="0.55000000000000004">
      <c r="O10225" s="1703"/>
      <c r="V10225" s="1703"/>
      <c r="X10225" s="1703"/>
    </row>
    <row r="10226" spans="15:24" x14ac:dyDescent="0.55000000000000004">
      <c r="O10226" s="1703"/>
      <c r="V10226" s="1703"/>
      <c r="X10226" s="1703"/>
    </row>
    <row r="10227" spans="15:24" x14ac:dyDescent="0.55000000000000004">
      <c r="O10227" s="1703"/>
      <c r="V10227" s="1703"/>
      <c r="X10227" s="1703"/>
    </row>
    <row r="10228" spans="15:24" x14ac:dyDescent="0.55000000000000004">
      <c r="O10228" s="1703"/>
      <c r="V10228" s="1703"/>
      <c r="X10228" s="1703"/>
    </row>
    <row r="10229" spans="15:24" x14ac:dyDescent="0.55000000000000004">
      <c r="O10229" s="1703"/>
      <c r="V10229" s="1703"/>
      <c r="X10229" s="1703"/>
    </row>
    <row r="10230" spans="15:24" x14ac:dyDescent="0.55000000000000004">
      <c r="O10230" s="1703"/>
      <c r="V10230" s="1703"/>
      <c r="X10230" s="1703"/>
    </row>
    <row r="10231" spans="15:24" x14ac:dyDescent="0.55000000000000004">
      <c r="O10231" s="1703"/>
      <c r="V10231" s="1703"/>
      <c r="X10231" s="1703"/>
    </row>
    <row r="10232" spans="15:24" x14ac:dyDescent="0.55000000000000004">
      <c r="O10232" s="1703"/>
      <c r="V10232" s="1703"/>
      <c r="X10232" s="1703"/>
    </row>
    <row r="10233" spans="15:24" x14ac:dyDescent="0.55000000000000004">
      <c r="O10233" s="1703"/>
      <c r="V10233" s="1703"/>
      <c r="X10233" s="1703"/>
    </row>
    <row r="10234" spans="15:24" x14ac:dyDescent="0.55000000000000004">
      <c r="O10234" s="1703"/>
      <c r="V10234" s="1703"/>
      <c r="X10234" s="1703"/>
    </row>
    <row r="10235" spans="15:24" x14ac:dyDescent="0.55000000000000004">
      <c r="O10235" s="1703"/>
      <c r="V10235" s="1703"/>
      <c r="X10235" s="1703"/>
    </row>
    <row r="10236" spans="15:24" x14ac:dyDescent="0.55000000000000004">
      <c r="O10236" s="1703"/>
      <c r="V10236" s="1703"/>
      <c r="X10236" s="1703"/>
    </row>
    <row r="10237" spans="15:24" x14ac:dyDescent="0.55000000000000004">
      <c r="O10237" s="1703"/>
      <c r="V10237" s="1703"/>
      <c r="X10237" s="1703"/>
    </row>
    <row r="10238" spans="15:24" x14ac:dyDescent="0.55000000000000004">
      <c r="O10238" s="1703"/>
      <c r="V10238" s="1703"/>
      <c r="X10238" s="1703"/>
    </row>
    <row r="10239" spans="15:24" x14ac:dyDescent="0.55000000000000004">
      <c r="O10239" s="1703"/>
      <c r="V10239" s="1703"/>
      <c r="X10239" s="1703"/>
    </row>
    <row r="10240" spans="15:24" x14ac:dyDescent="0.55000000000000004">
      <c r="O10240" s="1703"/>
      <c r="V10240" s="1703"/>
      <c r="X10240" s="1703"/>
    </row>
    <row r="10241" spans="15:24" x14ac:dyDescent="0.55000000000000004">
      <c r="O10241" s="1703"/>
      <c r="V10241" s="1703"/>
      <c r="X10241" s="1703"/>
    </row>
    <row r="10242" spans="15:24" x14ac:dyDescent="0.55000000000000004">
      <c r="O10242" s="1703"/>
      <c r="V10242" s="1703"/>
      <c r="X10242" s="1703"/>
    </row>
    <row r="10243" spans="15:24" x14ac:dyDescent="0.55000000000000004">
      <c r="O10243" s="1703"/>
      <c r="V10243" s="1703"/>
      <c r="X10243" s="1703"/>
    </row>
    <row r="10244" spans="15:24" x14ac:dyDescent="0.55000000000000004">
      <c r="O10244" s="1703"/>
      <c r="V10244" s="1703"/>
      <c r="X10244" s="1703"/>
    </row>
    <row r="10245" spans="15:24" x14ac:dyDescent="0.55000000000000004">
      <c r="O10245" s="1703"/>
      <c r="V10245" s="1703"/>
      <c r="X10245" s="1703"/>
    </row>
    <row r="10246" spans="15:24" x14ac:dyDescent="0.55000000000000004">
      <c r="O10246" s="1703"/>
      <c r="V10246" s="1703"/>
      <c r="X10246" s="1703"/>
    </row>
    <row r="10247" spans="15:24" x14ac:dyDescent="0.55000000000000004">
      <c r="O10247" s="1703"/>
      <c r="V10247" s="1703"/>
      <c r="X10247" s="1703"/>
    </row>
    <row r="10248" spans="15:24" x14ac:dyDescent="0.55000000000000004">
      <c r="O10248" s="1703"/>
      <c r="V10248" s="1703"/>
      <c r="X10248" s="1703"/>
    </row>
    <row r="10249" spans="15:24" x14ac:dyDescent="0.55000000000000004">
      <c r="O10249" s="1703"/>
      <c r="V10249" s="1703"/>
      <c r="X10249" s="1703"/>
    </row>
    <row r="10250" spans="15:24" x14ac:dyDescent="0.55000000000000004">
      <c r="O10250" s="1703"/>
      <c r="V10250" s="1703"/>
      <c r="X10250" s="1703"/>
    </row>
    <row r="10251" spans="15:24" x14ac:dyDescent="0.55000000000000004">
      <c r="O10251" s="1703"/>
      <c r="V10251" s="1703"/>
      <c r="X10251" s="1703"/>
    </row>
    <row r="10252" spans="15:24" x14ac:dyDescent="0.55000000000000004">
      <c r="O10252" s="1703"/>
      <c r="V10252" s="1703"/>
      <c r="X10252" s="1703"/>
    </row>
    <row r="10253" spans="15:24" x14ac:dyDescent="0.55000000000000004">
      <c r="O10253" s="1703"/>
      <c r="V10253" s="1703"/>
      <c r="X10253" s="1703"/>
    </row>
    <row r="10254" spans="15:24" x14ac:dyDescent="0.55000000000000004">
      <c r="O10254" s="1703"/>
      <c r="V10254" s="1703"/>
      <c r="X10254" s="1703"/>
    </row>
    <row r="10255" spans="15:24" x14ac:dyDescent="0.55000000000000004">
      <c r="O10255" s="1703"/>
      <c r="V10255" s="1703"/>
      <c r="X10255" s="1703"/>
    </row>
    <row r="10256" spans="15:24" x14ac:dyDescent="0.55000000000000004">
      <c r="O10256" s="1703"/>
      <c r="V10256" s="1703"/>
      <c r="X10256" s="1703"/>
    </row>
    <row r="10257" spans="15:24" x14ac:dyDescent="0.55000000000000004">
      <c r="O10257" s="1703"/>
      <c r="V10257" s="1703"/>
      <c r="X10257" s="1703"/>
    </row>
    <row r="10258" spans="15:24" x14ac:dyDescent="0.55000000000000004">
      <c r="O10258" s="1703"/>
      <c r="V10258" s="1703"/>
      <c r="X10258" s="1703"/>
    </row>
    <row r="10259" spans="15:24" x14ac:dyDescent="0.55000000000000004">
      <c r="O10259" s="1703"/>
      <c r="V10259" s="1703"/>
      <c r="X10259" s="1703"/>
    </row>
    <row r="10260" spans="15:24" x14ac:dyDescent="0.55000000000000004">
      <c r="O10260" s="1703"/>
      <c r="V10260" s="1703"/>
      <c r="X10260" s="1703"/>
    </row>
    <row r="10261" spans="15:24" x14ac:dyDescent="0.55000000000000004">
      <c r="O10261" s="1703"/>
      <c r="V10261" s="1703"/>
      <c r="X10261" s="1703"/>
    </row>
    <row r="10262" spans="15:24" x14ac:dyDescent="0.55000000000000004">
      <c r="O10262" s="1703"/>
      <c r="V10262" s="1703"/>
      <c r="X10262" s="1703"/>
    </row>
    <row r="10263" spans="15:24" x14ac:dyDescent="0.55000000000000004">
      <c r="O10263" s="1703"/>
      <c r="V10263" s="1703"/>
      <c r="X10263" s="1703"/>
    </row>
    <row r="10264" spans="15:24" x14ac:dyDescent="0.55000000000000004">
      <c r="O10264" s="1703"/>
      <c r="V10264" s="1703"/>
      <c r="X10264" s="1703"/>
    </row>
    <row r="10265" spans="15:24" x14ac:dyDescent="0.55000000000000004">
      <c r="O10265" s="1703"/>
      <c r="V10265" s="1703"/>
      <c r="X10265" s="1703"/>
    </row>
    <row r="10266" spans="15:24" x14ac:dyDescent="0.55000000000000004">
      <c r="O10266" s="1703"/>
      <c r="V10266" s="1703"/>
      <c r="X10266" s="1703"/>
    </row>
    <row r="10267" spans="15:24" x14ac:dyDescent="0.55000000000000004">
      <c r="O10267" s="1703"/>
      <c r="V10267" s="1703"/>
      <c r="X10267" s="1703"/>
    </row>
    <row r="10268" spans="15:24" x14ac:dyDescent="0.55000000000000004">
      <c r="O10268" s="1703"/>
      <c r="V10268" s="1703"/>
      <c r="X10268" s="1703"/>
    </row>
    <row r="10269" spans="15:24" x14ac:dyDescent="0.55000000000000004">
      <c r="O10269" s="1703"/>
      <c r="V10269" s="1703"/>
      <c r="X10269" s="1703"/>
    </row>
    <row r="10270" spans="15:24" x14ac:dyDescent="0.55000000000000004">
      <c r="O10270" s="1703"/>
      <c r="V10270" s="1703"/>
      <c r="X10270" s="1703"/>
    </row>
    <row r="10271" spans="15:24" x14ac:dyDescent="0.55000000000000004">
      <c r="O10271" s="1703"/>
      <c r="V10271" s="1703"/>
      <c r="X10271" s="1703"/>
    </row>
    <row r="10272" spans="15:24" x14ac:dyDescent="0.55000000000000004">
      <c r="O10272" s="1703"/>
      <c r="V10272" s="1703"/>
      <c r="X10272" s="1703"/>
    </row>
    <row r="10273" spans="15:24" x14ac:dyDescent="0.55000000000000004">
      <c r="O10273" s="1703"/>
      <c r="V10273" s="1703"/>
      <c r="X10273" s="1703"/>
    </row>
    <row r="10274" spans="15:24" x14ac:dyDescent="0.55000000000000004">
      <c r="O10274" s="1703"/>
      <c r="V10274" s="1703"/>
      <c r="X10274" s="1703"/>
    </row>
    <row r="10275" spans="15:24" x14ac:dyDescent="0.55000000000000004">
      <c r="O10275" s="1703"/>
      <c r="V10275" s="1703"/>
      <c r="X10275" s="1703"/>
    </row>
    <row r="10276" spans="15:24" x14ac:dyDescent="0.55000000000000004">
      <c r="O10276" s="1703"/>
      <c r="V10276" s="1703"/>
      <c r="X10276" s="1703"/>
    </row>
    <row r="10277" spans="15:24" x14ac:dyDescent="0.55000000000000004">
      <c r="O10277" s="1703"/>
      <c r="V10277" s="1703"/>
      <c r="X10277" s="1703"/>
    </row>
    <row r="10278" spans="15:24" x14ac:dyDescent="0.55000000000000004">
      <c r="O10278" s="1703"/>
      <c r="V10278" s="1703"/>
      <c r="X10278" s="1703"/>
    </row>
    <row r="10279" spans="15:24" x14ac:dyDescent="0.55000000000000004">
      <c r="O10279" s="1703"/>
      <c r="V10279" s="1703"/>
      <c r="X10279" s="1703"/>
    </row>
    <row r="10280" spans="15:24" x14ac:dyDescent="0.55000000000000004">
      <c r="O10280" s="1703"/>
      <c r="V10280" s="1703"/>
      <c r="X10280" s="1703"/>
    </row>
    <row r="10281" spans="15:24" x14ac:dyDescent="0.55000000000000004">
      <c r="O10281" s="1703"/>
      <c r="V10281" s="1703"/>
      <c r="X10281" s="1703"/>
    </row>
    <row r="10282" spans="15:24" x14ac:dyDescent="0.55000000000000004">
      <c r="O10282" s="1703"/>
      <c r="V10282" s="1703"/>
      <c r="X10282" s="1703"/>
    </row>
    <row r="10283" spans="15:24" x14ac:dyDescent="0.55000000000000004">
      <c r="O10283" s="1703"/>
      <c r="V10283" s="1703"/>
      <c r="X10283" s="1703"/>
    </row>
    <row r="10284" spans="15:24" x14ac:dyDescent="0.55000000000000004">
      <c r="O10284" s="1703"/>
      <c r="V10284" s="1703"/>
      <c r="X10284" s="1703"/>
    </row>
    <row r="10285" spans="15:24" x14ac:dyDescent="0.55000000000000004">
      <c r="O10285" s="1703"/>
      <c r="V10285" s="1703"/>
      <c r="X10285" s="1703"/>
    </row>
    <row r="10286" spans="15:24" x14ac:dyDescent="0.55000000000000004">
      <c r="O10286" s="1703"/>
      <c r="V10286" s="1703"/>
      <c r="X10286" s="1703"/>
    </row>
    <row r="10287" spans="15:24" x14ac:dyDescent="0.55000000000000004">
      <c r="O10287" s="1703"/>
      <c r="V10287" s="1703"/>
      <c r="X10287" s="1703"/>
    </row>
    <row r="10288" spans="15:24" x14ac:dyDescent="0.55000000000000004">
      <c r="O10288" s="1703"/>
      <c r="V10288" s="1703"/>
      <c r="X10288" s="1703"/>
    </row>
    <row r="10289" spans="15:24" x14ac:dyDescent="0.55000000000000004">
      <c r="O10289" s="1703"/>
      <c r="V10289" s="1703"/>
      <c r="X10289" s="1703"/>
    </row>
    <row r="10290" spans="15:24" x14ac:dyDescent="0.55000000000000004">
      <c r="O10290" s="1703"/>
      <c r="V10290" s="1703"/>
      <c r="X10290" s="1703"/>
    </row>
    <row r="10291" spans="15:24" x14ac:dyDescent="0.55000000000000004">
      <c r="O10291" s="1703"/>
      <c r="V10291" s="1703"/>
      <c r="X10291" s="1703"/>
    </row>
    <row r="10292" spans="15:24" x14ac:dyDescent="0.55000000000000004">
      <c r="O10292" s="1703"/>
      <c r="V10292" s="1703"/>
      <c r="X10292" s="1703"/>
    </row>
    <row r="10293" spans="15:24" x14ac:dyDescent="0.55000000000000004">
      <c r="O10293" s="1703"/>
      <c r="V10293" s="1703"/>
      <c r="X10293" s="1703"/>
    </row>
    <row r="10294" spans="15:24" x14ac:dyDescent="0.55000000000000004">
      <c r="O10294" s="1703"/>
      <c r="V10294" s="1703"/>
      <c r="X10294" s="1703"/>
    </row>
    <row r="10295" spans="15:24" x14ac:dyDescent="0.55000000000000004">
      <c r="O10295" s="1703"/>
      <c r="V10295" s="1703"/>
      <c r="X10295" s="1703"/>
    </row>
    <row r="10296" spans="15:24" x14ac:dyDescent="0.55000000000000004">
      <c r="O10296" s="1703"/>
      <c r="V10296" s="1703"/>
      <c r="X10296" s="1703"/>
    </row>
    <row r="10297" spans="15:24" x14ac:dyDescent="0.55000000000000004">
      <c r="O10297" s="1703"/>
      <c r="V10297" s="1703"/>
      <c r="X10297" s="1703"/>
    </row>
    <row r="10298" spans="15:24" x14ac:dyDescent="0.55000000000000004">
      <c r="O10298" s="1703"/>
      <c r="V10298" s="1703"/>
      <c r="X10298" s="1703"/>
    </row>
    <row r="10299" spans="15:24" x14ac:dyDescent="0.55000000000000004">
      <c r="O10299" s="1703"/>
      <c r="V10299" s="1703"/>
      <c r="X10299" s="1703"/>
    </row>
    <row r="10300" spans="15:24" x14ac:dyDescent="0.55000000000000004">
      <c r="O10300" s="1703"/>
      <c r="V10300" s="1703"/>
      <c r="X10300" s="1703"/>
    </row>
    <row r="10301" spans="15:24" x14ac:dyDescent="0.55000000000000004">
      <c r="O10301" s="1703"/>
      <c r="V10301" s="1703"/>
      <c r="X10301" s="1703"/>
    </row>
    <row r="10302" spans="15:24" x14ac:dyDescent="0.55000000000000004">
      <c r="O10302" s="1703"/>
      <c r="V10302" s="1703"/>
      <c r="X10302" s="1703"/>
    </row>
    <row r="10303" spans="15:24" x14ac:dyDescent="0.55000000000000004">
      <c r="O10303" s="1703"/>
      <c r="V10303" s="1703"/>
      <c r="X10303" s="1703"/>
    </row>
    <row r="10304" spans="15:24" x14ac:dyDescent="0.55000000000000004">
      <c r="O10304" s="1703"/>
      <c r="V10304" s="1703"/>
      <c r="X10304" s="1703"/>
    </row>
    <row r="10305" spans="15:24" x14ac:dyDescent="0.55000000000000004">
      <c r="O10305" s="1703"/>
      <c r="V10305" s="1703"/>
      <c r="X10305" s="1703"/>
    </row>
    <row r="10306" spans="15:24" x14ac:dyDescent="0.55000000000000004">
      <c r="O10306" s="1703"/>
      <c r="V10306" s="1703"/>
      <c r="X10306" s="1703"/>
    </row>
    <row r="10307" spans="15:24" x14ac:dyDescent="0.55000000000000004">
      <c r="O10307" s="1703"/>
      <c r="V10307" s="1703"/>
      <c r="X10307" s="1703"/>
    </row>
    <row r="10308" spans="15:24" x14ac:dyDescent="0.55000000000000004">
      <c r="O10308" s="1703"/>
      <c r="V10308" s="1703"/>
      <c r="X10308" s="1703"/>
    </row>
    <row r="10309" spans="15:24" x14ac:dyDescent="0.55000000000000004">
      <c r="O10309" s="1703"/>
      <c r="V10309" s="1703"/>
      <c r="X10309" s="1703"/>
    </row>
    <row r="10310" spans="15:24" x14ac:dyDescent="0.55000000000000004">
      <c r="O10310" s="1703"/>
      <c r="V10310" s="1703"/>
      <c r="X10310" s="1703"/>
    </row>
    <row r="10311" spans="15:24" x14ac:dyDescent="0.55000000000000004">
      <c r="O10311" s="1703"/>
      <c r="V10311" s="1703"/>
      <c r="X10311" s="1703"/>
    </row>
    <row r="10312" spans="15:24" x14ac:dyDescent="0.55000000000000004">
      <c r="O10312" s="1703"/>
      <c r="V10312" s="1703"/>
      <c r="X10312" s="1703"/>
    </row>
    <row r="10313" spans="15:24" x14ac:dyDescent="0.55000000000000004">
      <c r="O10313" s="1703"/>
      <c r="V10313" s="1703"/>
      <c r="X10313" s="1703"/>
    </row>
    <row r="10314" spans="15:24" x14ac:dyDescent="0.55000000000000004">
      <c r="O10314" s="1703"/>
      <c r="V10314" s="1703"/>
      <c r="X10314" s="1703"/>
    </row>
    <row r="10315" spans="15:24" x14ac:dyDescent="0.55000000000000004">
      <c r="O10315" s="1703"/>
      <c r="V10315" s="1703"/>
      <c r="X10315" s="1703"/>
    </row>
    <row r="10316" spans="15:24" x14ac:dyDescent="0.55000000000000004">
      <c r="O10316" s="1703"/>
      <c r="V10316" s="1703"/>
      <c r="X10316" s="1703"/>
    </row>
    <row r="10317" spans="15:24" x14ac:dyDescent="0.55000000000000004">
      <c r="O10317" s="1703"/>
      <c r="V10317" s="1703"/>
      <c r="X10317" s="1703"/>
    </row>
    <row r="10318" spans="15:24" x14ac:dyDescent="0.55000000000000004">
      <c r="O10318" s="1703"/>
      <c r="V10318" s="1703"/>
      <c r="X10318" s="1703"/>
    </row>
    <row r="10319" spans="15:24" x14ac:dyDescent="0.55000000000000004">
      <c r="O10319" s="1703"/>
      <c r="V10319" s="1703"/>
      <c r="X10319" s="1703"/>
    </row>
    <row r="10320" spans="15:24" x14ac:dyDescent="0.55000000000000004">
      <c r="O10320" s="1703"/>
      <c r="V10320" s="1703"/>
      <c r="X10320" s="1703"/>
    </row>
    <row r="10321" spans="15:24" x14ac:dyDescent="0.55000000000000004">
      <c r="O10321" s="1703"/>
      <c r="V10321" s="1703"/>
      <c r="X10321" s="1703"/>
    </row>
    <row r="10322" spans="15:24" x14ac:dyDescent="0.55000000000000004">
      <c r="O10322" s="1703"/>
      <c r="V10322" s="1703"/>
      <c r="X10322" s="1703"/>
    </row>
    <row r="10323" spans="15:24" x14ac:dyDescent="0.55000000000000004">
      <c r="O10323" s="1703"/>
      <c r="V10323" s="1703"/>
      <c r="X10323" s="1703"/>
    </row>
    <row r="10324" spans="15:24" x14ac:dyDescent="0.55000000000000004">
      <c r="O10324" s="1703"/>
      <c r="V10324" s="1703"/>
      <c r="X10324" s="1703"/>
    </row>
    <row r="10325" spans="15:24" x14ac:dyDescent="0.55000000000000004">
      <c r="O10325" s="1703"/>
      <c r="V10325" s="1703"/>
      <c r="X10325" s="1703"/>
    </row>
    <row r="10326" spans="15:24" x14ac:dyDescent="0.55000000000000004">
      <c r="O10326" s="1703"/>
      <c r="V10326" s="1703"/>
      <c r="X10326" s="1703"/>
    </row>
    <row r="10327" spans="15:24" x14ac:dyDescent="0.55000000000000004">
      <c r="O10327" s="1703"/>
      <c r="V10327" s="1703"/>
      <c r="X10327" s="1703"/>
    </row>
    <row r="10328" spans="15:24" x14ac:dyDescent="0.55000000000000004">
      <c r="O10328" s="1703"/>
      <c r="V10328" s="1703"/>
      <c r="X10328" s="1703"/>
    </row>
    <row r="10329" spans="15:24" x14ac:dyDescent="0.55000000000000004">
      <c r="O10329" s="1703"/>
      <c r="V10329" s="1703"/>
      <c r="X10329" s="1703"/>
    </row>
    <row r="10330" spans="15:24" x14ac:dyDescent="0.55000000000000004">
      <c r="O10330" s="1703"/>
      <c r="V10330" s="1703"/>
      <c r="X10330" s="1703"/>
    </row>
    <row r="10331" spans="15:24" x14ac:dyDescent="0.55000000000000004">
      <c r="O10331" s="1703"/>
      <c r="V10331" s="1703"/>
      <c r="X10331" s="1703"/>
    </row>
    <row r="10332" spans="15:24" x14ac:dyDescent="0.55000000000000004">
      <c r="O10332" s="1703"/>
      <c r="V10332" s="1703"/>
      <c r="X10332" s="1703"/>
    </row>
    <row r="10333" spans="15:24" x14ac:dyDescent="0.55000000000000004">
      <c r="O10333" s="1703"/>
      <c r="V10333" s="1703"/>
      <c r="X10333" s="1703"/>
    </row>
    <row r="10334" spans="15:24" x14ac:dyDescent="0.55000000000000004">
      <c r="O10334" s="1703"/>
      <c r="V10334" s="1703"/>
      <c r="X10334" s="1703"/>
    </row>
    <row r="10335" spans="15:24" x14ac:dyDescent="0.55000000000000004">
      <c r="O10335" s="1703"/>
      <c r="V10335" s="1703"/>
      <c r="X10335" s="1703"/>
    </row>
    <row r="10336" spans="15:24" x14ac:dyDescent="0.55000000000000004">
      <c r="O10336" s="1703"/>
      <c r="V10336" s="1703"/>
      <c r="X10336" s="1703"/>
    </row>
    <row r="10337" spans="15:24" x14ac:dyDescent="0.55000000000000004">
      <c r="O10337" s="1703"/>
      <c r="V10337" s="1703"/>
      <c r="X10337" s="1703"/>
    </row>
    <row r="10338" spans="15:24" x14ac:dyDescent="0.55000000000000004">
      <c r="O10338" s="1703"/>
      <c r="V10338" s="1703"/>
      <c r="X10338" s="1703"/>
    </row>
    <row r="10339" spans="15:24" x14ac:dyDescent="0.55000000000000004">
      <c r="O10339" s="1703"/>
      <c r="V10339" s="1703"/>
      <c r="X10339" s="1703"/>
    </row>
    <row r="10340" spans="15:24" x14ac:dyDescent="0.55000000000000004">
      <c r="O10340" s="1703"/>
      <c r="V10340" s="1703"/>
      <c r="X10340" s="1703"/>
    </row>
    <row r="10341" spans="15:24" x14ac:dyDescent="0.55000000000000004">
      <c r="O10341" s="1703"/>
      <c r="V10341" s="1703"/>
      <c r="X10341" s="1703"/>
    </row>
    <row r="10342" spans="15:24" x14ac:dyDescent="0.55000000000000004">
      <c r="O10342" s="1703"/>
      <c r="V10342" s="1703"/>
      <c r="X10342" s="1703"/>
    </row>
    <row r="10343" spans="15:24" x14ac:dyDescent="0.55000000000000004">
      <c r="O10343" s="1703"/>
      <c r="V10343" s="1703"/>
      <c r="X10343" s="1703"/>
    </row>
    <row r="10344" spans="15:24" x14ac:dyDescent="0.55000000000000004">
      <c r="O10344" s="1703"/>
      <c r="V10344" s="1703"/>
      <c r="X10344" s="1703"/>
    </row>
    <row r="10345" spans="15:24" x14ac:dyDescent="0.55000000000000004">
      <c r="O10345" s="1703"/>
      <c r="V10345" s="1703"/>
      <c r="X10345" s="1703"/>
    </row>
    <row r="10346" spans="15:24" x14ac:dyDescent="0.55000000000000004">
      <c r="O10346" s="1703"/>
      <c r="V10346" s="1703"/>
      <c r="X10346" s="1703"/>
    </row>
    <row r="10347" spans="15:24" x14ac:dyDescent="0.55000000000000004">
      <c r="O10347" s="1703"/>
      <c r="V10347" s="1703"/>
      <c r="X10347" s="1703"/>
    </row>
    <row r="10348" spans="15:24" x14ac:dyDescent="0.55000000000000004">
      <c r="O10348" s="1703"/>
      <c r="V10348" s="1703"/>
      <c r="X10348" s="1703"/>
    </row>
    <row r="10349" spans="15:24" x14ac:dyDescent="0.55000000000000004">
      <c r="O10349" s="1703"/>
      <c r="V10349" s="1703"/>
      <c r="X10349" s="1703"/>
    </row>
    <row r="10350" spans="15:24" x14ac:dyDescent="0.55000000000000004">
      <c r="O10350" s="1703"/>
      <c r="V10350" s="1703"/>
      <c r="X10350" s="1703"/>
    </row>
    <row r="10351" spans="15:24" x14ac:dyDescent="0.55000000000000004">
      <c r="O10351" s="1703"/>
      <c r="V10351" s="1703"/>
      <c r="X10351" s="1703"/>
    </row>
    <row r="10352" spans="15:24" x14ac:dyDescent="0.55000000000000004">
      <c r="O10352" s="1703"/>
      <c r="V10352" s="1703"/>
      <c r="X10352" s="1703"/>
    </row>
    <row r="10353" spans="15:24" x14ac:dyDescent="0.55000000000000004">
      <c r="O10353" s="1703"/>
      <c r="V10353" s="1703"/>
      <c r="X10353" s="1703"/>
    </row>
    <row r="10354" spans="15:24" x14ac:dyDescent="0.55000000000000004">
      <c r="O10354" s="1703"/>
      <c r="V10354" s="1703"/>
      <c r="X10354" s="1703"/>
    </row>
    <row r="10355" spans="15:24" x14ac:dyDescent="0.55000000000000004">
      <c r="O10355" s="1703"/>
      <c r="V10355" s="1703"/>
      <c r="X10355" s="1703"/>
    </row>
    <row r="10356" spans="15:24" x14ac:dyDescent="0.55000000000000004">
      <c r="O10356" s="1703"/>
      <c r="V10356" s="1703"/>
      <c r="X10356" s="1703"/>
    </row>
    <row r="10357" spans="15:24" x14ac:dyDescent="0.55000000000000004">
      <c r="O10357" s="1703"/>
      <c r="V10357" s="1703"/>
      <c r="X10357" s="1703"/>
    </row>
    <row r="10358" spans="15:24" x14ac:dyDescent="0.55000000000000004">
      <c r="O10358" s="1703"/>
      <c r="V10358" s="1703"/>
      <c r="X10358" s="1703"/>
    </row>
    <row r="10359" spans="15:24" x14ac:dyDescent="0.55000000000000004">
      <c r="O10359" s="1703"/>
      <c r="V10359" s="1703"/>
      <c r="X10359" s="1703"/>
    </row>
    <row r="10360" spans="15:24" x14ac:dyDescent="0.55000000000000004">
      <c r="O10360" s="1703"/>
      <c r="V10360" s="1703"/>
      <c r="X10360" s="1703"/>
    </row>
    <row r="10361" spans="15:24" x14ac:dyDescent="0.55000000000000004">
      <c r="O10361" s="1703"/>
      <c r="V10361" s="1703"/>
      <c r="X10361" s="1703"/>
    </row>
    <row r="10362" spans="15:24" x14ac:dyDescent="0.55000000000000004">
      <c r="O10362" s="1703"/>
      <c r="V10362" s="1703"/>
      <c r="X10362" s="1703"/>
    </row>
    <row r="10363" spans="15:24" x14ac:dyDescent="0.55000000000000004">
      <c r="O10363" s="1703"/>
      <c r="V10363" s="1703"/>
      <c r="X10363" s="1703"/>
    </row>
    <row r="10364" spans="15:24" x14ac:dyDescent="0.55000000000000004">
      <c r="O10364" s="1703"/>
      <c r="V10364" s="1703"/>
      <c r="X10364" s="1703"/>
    </row>
    <row r="10365" spans="15:24" x14ac:dyDescent="0.55000000000000004">
      <c r="O10365" s="1703"/>
      <c r="V10365" s="1703"/>
      <c r="X10365" s="1703"/>
    </row>
    <row r="10366" spans="15:24" x14ac:dyDescent="0.55000000000000004">
      <c r="O10366" s="1703"/>
      <c r="V10366" s="1703"/>
      <c r="X10366" s="1703"/>
    </row>
    <row r="10367" spans="15:24" x14ac:dyDescent="0.55000000000000004">
      <c r="O10367" s="1703"/>
      <c r="V10367" s="1703"/>
      <c r="X10367" s="1703"/>
    </row>
    <row r="10368" spans="15:24" x14ac:dyDescent="0.55000000000000004">
      <c r="O10368" s="1703"/>
      <c r="V10368" s="1703"/>
      <c r="X10368" s="1703"/>
    </row>
    <row r="10369" spans="15:24" x14ac:dyDescent="0.55000000000000004">
      <c r="O10369" s="1703"/>
      <c r="V10369" s="1703"/>
      <c r="X10369" s="1703"/>
    </row>
    <row r="10370" spans="15:24" x14ac:dyDescent="0.55000000000000004">
      <c r="O10370" s="1703"/>
      <c r="V10370" s="1703"/>
      <c r="X10370" s="1703"/>
    </row>
    <row r="10371" spans="15:24" x14ac:dyDescent="0.55000000000000004">
      <c r="O10371" s="1703"/>
      <c r="V10371" s="1703"/>
      <c r="X10371" s="1703"/>
    </row>
    <row r="10372" spans="15:24" x14ac:dyDescent="0.55000000000000004">
      <c r="O10372" s="1703"/>
      <c r="V10372" s="1703"/>
      <c r="X10372" s="1703"/>
    </row>
    <row r="10373" spans="15:24" x14ac:dyDescent="0.55000000000000004">
      <c r="O10373" s="1703"/>
      <c r="V10373" s="1703"/>
      <c r="X10373" s="1703"/>
    </row>
    <row r="10374" spans="15:24" x14ac:dyDescent="0.55000000000000004">
      <c r="O10374" s="1703"/>
      <c r="V10374" s="1703"/>
      <c r="X10374" s="1703"/>
    </row>
    <row r="10375" spans="15:24" x14ac:dyDescent="0.55000000000000004">
      <c r="O10375" s="1703"/>
      <c r="V10375" s="1703"/>
      <c r="X10375" s="1703"/>
    </row>
    <row r="10376" spans="15:24" x14ac:dyDescent="0.55000000000000004">
      <c r="O10376" s="1703"/>
      <c r="V10376" s="1703"/>
      <c r="X10376" s="1703"/>
    </row>
    <row r="10377" spans="15:24" x14ac:dyDescent="0.55000000000000004">
      <c r="O10377" s="1703"/>
      <c r="V10377" s="1703"/>
      <c r="X10377" s="1703"/>
    </row>
    <row r="10378" spans="15:24" x14ac:dyDescent="0.55000000000000004">
      <c r="O10378" s="1703"/>
      <c r="V10378" s="1703"/>
      <c r="X10378" s="1703"/>
    </row>
    <row r="10379" spans="15:24" x14ac:dyDescent="0.55000000000000004">
      <c r="O10379" s="1703"/>
      <c r="V10379" s="1703"/>
      <c r="X10379" s="1703"/>
    </row>
    <row r="10380" spans="15:24" x14ac:dyDescent="0.55000000000000004">
      <c r="O10380" s="1703"/>
      <c r="V10380" s="1703"/>
      <c r="X10380" s="1703"/>
    </row>
    <row r="10381" spans="15:24" x14ac:dyDescent="0.55000000000000004">
      <c r="O10381" s="1703"/>
      <c r="V10381" s="1703"/>
      <c r="X10381" s="1703"/>
    </row>
    <row r="10382" spans="15:24" x14ac:dyDescent="0.55000000000000004">
      <c r="O10382" s="1703"/>
      <c r="V10382" s="1703"/>
      <c r="X10382" s="1703"/>
    </row>
    <row r="10383" spans="15:24" x14ac:dyDescent="0.55000000000000004">
      <c r="O10383" s="1703"/>
      <c r="V10383" s="1703"/>
      <c r="X10383" s="1703"/>
    </row>
    <row r="10384" spans="15:24" x14ac:dyDescent="0.55000000000000004">
      <c r="O10384" s="1703"/>
      <c r="V10384" s="1703"/>
      <c r="X10384" s="1703"/>
    </row>
    <row r="10385" spans="15:24" x14ac:dyDescent="0.55000000000000004">
      <c r="O10385" s="1703"/>
      <c r="V10385" s="1703"/>
      <c r="X10385" s="1703"/>
    </row>
    <row r="10386" spans="15:24" x14ac:dyDescent="0.55000000000000004">
      <c r="O10386" s="1703"/>
      <c r="V10386" s="1703"/>
      <c r="X10386" s="1703"/>
    </row>
    <row r="10387" spans="15:24" x14ac:dyDescent="0.55000000000000004">
      <c r="O10387" s="1703"/>
      <c r="V10387" s="1703"/>
      <c r="X10387" s="1703"/>
    </row>
    <row r="10388" spans="15:24" x14ac:dyDescent="0.55000000000000004">
      <c r="O10388" s="1703"/>
      <c r="V10388" s="1703"/>
      <c r="X10388" s="1703"/>
    </row>
    <row r="10389" spans="15:24" x14ac:dyDescent="0.55000000000000004">
      <c r="O10389" s="1703"/>
      <c r="V10389" s="1703"/>
      <c r="X10389" s="1703"/>
    </row>
    <row r="10390" spans="15:24" x14ac:dyDescent="0.55000000000000004">
      <c r="O10390" s="1703"/>
      <c r="V10390" s="1703"/>
      <c r="X10390" s="1703"/>
    </row>
    <row r="10391" spans="15:24" x14ac:dyDescent="0.55000000000000004">
      <c r="O10391" s="1703"/>
      <c r="V10391" s="1703"/>
      <c r="X10391" s="1703"/>
    </row>
    <row r="10392" spans="15:24" x14ac:dyDescent="0.55000000000000004">
      <c r="O10392" s="1703"/>
      <c r="V10392" s="1703"/>
      <c r="X10392" s="1703"/>
    </row>
    <row r="10393" spans="15:24" x14ac:dyDescent="0.55000000000000004">
      <c r="O10393" s="1703"/>
      <c r="V10393" s="1703"/>
      <c r="X10393" s="1703"/>
    </row>
    <row r="10394" spans="15:24" x14ac:dyDescent="0.55000000000000004">
      <c r="O10394" s="1703"/>
      <c r="V10394" s="1703"/>
      <c r="X10394" s="1703"/>
    </row>
    <row r="10395" spans="15:24" x14ac:dyDescent="0.55000000000000004">
      <c r="O10395" s="1703"/>
      <c r="V10395" s="1703"/>
      <c r="X10395" s="1703"/>
    </row>
    <row r="10396" spans="15:24" x14ac:dyDescent="0.55000000000000004">
      <c r="O10396" s="1703"/>
      <c r="V10396" s="1703"/>
      <c r="X10396" s="1703"/>
    </row>
    <row r="10397" spans="15:24" x14ac:dyDescent="0.55000000000000004">
      <c r="O10397" s="1703"/>
      <c r="V10397" s="1703"/>
      <c r="X10397" s="1703"/>
    </row>
    <row r="10398" spans="15:24" x14ac:dyDescent="0.55000000000000004">
      <c r="O10398" s="1703"/>
      <c r="V10398" s="1703"/>
      <c r="X10398" s="1703"/>
    </row>
    <row r="10399" spans="15:24" x14ac:dyDescent="0.55000000000000004">
      <c r="O10399" s="1703"/>
      <c r="V10399" s="1703"/>
      <c r="X10399" s="1703"/>
    </row>
    <row r="10400" spans="15:24" x14ac:dyDescent="0.55000000000000004">
      <c r="O10400" s="1703"/>
      <c r="V10400" s="1703"/>
      <c r="X10400" s="1703"/>
    </row>
    <row r="10401" spans="15:24" x14ac:dyDescent="0.55000000000000004">
      <c r="O10401" s="1703"/>
      <c r="V10401" s="1703"/>
      <c r="X10401" s="1703"/>
    </row>
    <row r="10402" spans="15:24" x14ac:dyDescent="0.55000000000000004">
      <c r="O10402" s="1703"/>
      <c r="V10402" s="1703"/>
      <c r="X10402" s="1703"/>
    </row>
    <row r="10403" spans="15:24" x14ac:dyDescent="0.55000000000000004">
      <c r="O10403" s="1703"/>
      <c r="V10403" s="1703"/>
      <c r="X10403" s="1703"/>
    </row>
    <row r="10404" spans="15:24" x14ac:dyDescent="0.55000000000000004">
      <c r="O10404" s="1703"/>
      <c r="V10404" s="1703"/>
      <c r="X10404" s="1703"/>
    </row>
    <row r="10405" spans="15:24" x14ac:dyDescent="0.55000000000000004">
      <c r="O10405" s="1703"/>
      <c r="V10405" s="1703"/>
      <c r="X10405" s="1703"/>
    </row>
    <row r="10406" spans="15:24" x14ac:dyDescent="0.55000000000000004">
      <c r="O10406" s="1703"/>
      <c r="V10406" s="1703"/>
      <c r="X10406" s="1703"/>
    </row>
    <row r="10407" spans="15:24" x14ac:dyDescent="0.55000000000000004">
      <c r="O10407" s="1703"/>
      <c r="V10407" s="1703"/>
      <c r="X10407" s="1703"/>
    </row>
    <row r="10408" spans="15:24" x14ac:dyDescent="0.55000000000000004">
      <c r="O10408" s="1703"/>
      <c r="V10408" s="1703"/>
      <c r="X10408" s="1703"/>
    </row>
    <row r="10409" spans="15:24" x14ac:dyDescent="0.55000000000000004">
      <c r="O10409" s="1703"/>
      <c r="V10409" s="1703"/>
      <c r="X10409" s="1703"/>
    </row>
    <row r="10410" spans="15:24" x14ac:dyDescent="0.55000000000000004">
      <c r="O10410" s="1703"/>
      <c r="V10410" s="1703"/>
      <c r="X10410" s="1703"/>
    </row>
    <row r="10411" spans="15:24" x14ac:dyDescent="0.55000000000000004">
      <c r="O10411" s="1703"/>
      <c r="V10411" s="1703"/>
      <c r="X10411" s="1703"/>
    </row>
    <row r="10412" spans="15:24" x14ac:dyDescent="0.55000000000000004">
      <c r="O10412" s="1703"/>
      <c r="V10412" s="1703"/>
      <c r="X10412" s="1703"/>
    </row>
    <row r="10413" spans="15:24" x14ac:dyDescent="0.55000000000000004">
      <c r="O10413" s="1703"/>
      <c r="V10413" s="1703"/>
      <c r="X10413" s="1703"/>
    </row>
    <row r="10414" spans="15:24" x14ac:dyDescent="0.55000000000000004">
      <c r="O10414" s="1703"/>
      <c r="V10414" s="1703"/>
      <c r="X10414" s="1703"/>
    </row>
    <row r="10415" spans="15:24" x14ac:dyDescent="0.55000000000000004">
      <c r="O10415" s="1703"/>
      <c r="V10415" s="1703"/>
      <c r="X10415" s="1703"/>
    </row>
    <row r="10416" spans="15:24" x14ac:dyDescent="0.55000000000000004">
      <c r="O10416" s="1703"/>
      <c r="V10416" s="1703"/>
      <c r="X10416" s="1703"/>
    </row>
    <row r="10417" spans="15:24" x14ac:dyDescent="0.55000000000000004">
      <c r="O10417" s="1703"/>
      <c r="V10417" s="1703"/>
      <c r="X10417" s="1703"/>
    </row>
    <row r="10418" spans="15:24" x14ac:dyDescent="0.55000000000000004">
      <c r="O10418" s="1703"/>
      <c r="V10418" s="1703"/>
      <c r="X10418" s="1703"/>
    </row>
    <row r="10419" spans="15:24" x14ac:dyDescent="0.55000000000000004">
      <c r="O10419" s="1703"/>
      <c r="V10419" s="1703"/>
      <c r="X10419" s="1703"/>
    </row>
    <row r="10420" spans="15:24" x14ac:dyDescent="0.55000000000000004">
      <c r="O10420" s="1703"/>
      <c r="V10420" s="1703"/>
      <c r="X10420" s="1703"/>
    </row>
    <row r="10421" spans="15:24" x14ac:dyDescent="0.55000000000000004">
      <c r="O10421" s="1703"/>
      <c r="V10421" s="1703"/>
      <c r="X10421" s="1703"/>
    </row>
    <row r="10422" spans="15:24" x14ac:dyDescent="0.55000000000000004">
      <c r="O10422" s="1703"/>
      <c r="V10422" s="1703"/>
      <c r="X10422" s="1703"/>
    </row>
    <row r="10423" spans="15:24" x14ac:dyDescent="0.55000000000000004">
      <c r="O10423" s="1703"/>
      <c r="V10423" s="1703"/>
      <c r="X10423" s="1703"/>
    </row>
    <row r="10424" spans="15:24" x14ac:dyDescent="0.55000000000000004">
      <c r="O10424" s="1703"/>
      <c r="V10424" s="1703"/>
      <c r="X10424" s="1703"/>
    </row>
    <row r="10425" spans="15:24" x14ac:dyDescent="0.55000000000000004">
      <c r="O10425" s="1703"/>
      <c r="V10425" s="1703"/>
      <c r="X10425" s="1703"/>
    </row>
    <row r="10426" spans="15:24" x14ac:dyDescent="0.55000000000000004">
      <c r="O10426" s="1703"/>
      <c r="V10426" s="1703"/>
      <c r="X10426" s="1703"/>
    </row>
    <row r="10427" spans="15:24" x14ac:dyDescent="0.55000000000000004">
      <c r="O10427" s="1703"/>
      <c r="V10427" s="1703"/>
      <c r="X10427" s="1703"/>
    </row>
    <row r="10428" spans="15:24" x14ac:dyDescent="0.55000000000000004">
      <c r="O10428" s="1703"/>
      <c r="V10428" s="1703"/>
      <c r="X10428" s="1703"/>
    </row>
    <row r="10429" spans="15:24" x14ac:dyDescent="0.55000000000000004">
      <c r="O10429" s="1703"/>
      <c r="V10429" s="1703"/>
      <c r="X10429" s="1703"/>
    </row>
    <row r="10430" spans="15:24" x14ac:dyDescent="0.55000000000000004">
      <c r="O10430" s="1703"/>
      <c r="V10430" s="1703"/>
      <c r="X10430" s="1703"/>
    </row>
    <row r="10431" spans="15:24" x14ac:dyDescent="0.55000000000000004">
      <c r="O10431" s="1703"/>
      <c r="V10431" s="1703"/>
      <c r="X10431" s="1703"/>
    </row>
    <row r="10432" spans="15:24" x14ac:dyDescent="0.55000000000000004">
      <c r="O10432" s="1703"/>
      <c r="V10432" s="1703"/>
      <c r="X10432" s="1703"/>
    </row>
    <row r="10433" spans="15:24" x14ac:dyDescent="0.55000000000000004">
      <c r="O10433" s="1703"/>
      <c r="V10433" s="1703"/>
      <c r="X10433" s="1703"/>
    </row>
    <row r="10434" spans="15:24" x14ac:dyDescent="0.55000000000000004">
      <c r="O10434" s="1703"/>
      <c r="V10434" s="1703"/>
      <c r="X10434" s="1703"/>
    </row>
    <row r="10435" spans="15:24" x14ac:dyDescent="0.55000000000000004">
      <c r="O10435" s="1703"/>
      <c r="V10435" s="1703"/>
      <c r="X10435" s="1703"/>
    </row>
    <row r="10436" spans="15:24" x14ac:dyDescent="0.55000000000000004">
      <c r="O10436" s="1703"/>
      <c r="V10436" s="1703"/>
      <c r="X10436" s="1703"/>
    </row>
    <row r="10437" spans="15:24" x14ac:dyDescent="0.55000000000000004">
      <c r="O10437" s="1703"/>
      <c r="V10437" s="1703"/>
      <c r="X10437" s="1703"/>
    </row>
    <row r="10438" spans="15:24" x14ac:dyDescent="0.55000000000000004">
      <c r="O10438" s="1703"/>
      <c r="V10438" s="1703"/>
      <c r="X10438" s="1703"/>
    </row>
    <row r="10439" spans="15:24" x14ac:dyDescent="0.55000000000000004">
      <c r="O10439" s="1703"/>
      <c r="V10439" s="1703"/>
      <c r="X10439" s="1703"/>
    </row>
    <row r="10440" spans="15:24" x14ac:dyDescent="0.55000000000000004">
      <c r="O10440" s="1703"/>
      <c r="V10440" s="1703"/>
      <c r="X10440" s="1703"/>
    </row>
    <row r="10441" spans="15:24" x14ac:dyDescent="0.55000000000000004">
      <c r="O10441" s="1703"/>
      <c r="V10441" s="1703"/>
      <c r="X10441" s="1703"/>
    </row>
    <row r="10442" spans="15:24" x14ac:dyDescent="0.55000000000000004">
      <c r="O10442" s="1703"/>
      <c r="V10442" s="1703"/>
      <c r="X10442" s="1703"/>
    </row>
    <row r="10443" spans="15:24" x14ac:dyDescent="0.55000000000000004">
      <c r="O10443" s="1703"/>
      <c r="V10443" s="1703"/>
      <c r="X10443" s="1703"/>
    </row>
    <row r="10444" spans="15:24" x14ac:dyDescent="0.55000000000000004">
      <c r="O10444" s="1703"/>
      <c r="V10444" s="1703"/>
      <c r="X10444" s="1703"/>
    </row>
    <row r="10445" spans="15:24" x14ac:dyDescent="0.55000000000000004">
      <c r="O10445" s="1703"/>
      <c r="V10445" s="1703"/>
      <c r="X10445" s="1703"/>
    </row>
    <row r="10446" spans="15:24" x14ac:dyDescent="0.55000000000000004">
      <c r="O10446" s="1703"/>
      <c r="V10446" s="1703"/>
      <c r="X10446" s="1703"/>
    </row>
    <row r="10447" spans="15:24" x14ac:dyDescent="0.55000000000000004">
      <c r="O10447" s="1703"/>
      <c r="V10447" s="1703"/>
      <c r="X10447" s="1703"/>
    </row>
    <row r="10448" spans="15:24" x14ac:dyDescent="0.55000000000000004">
      <c r="O10448" s="1703"/>
      <c r="V10448" s="1703"/>
      <c r="X10448" s="1703"/>
    </row>
    <row r="10449" spans="15:24" x14ac:dyDescent="0.55000000000000004">
      <c r="O10449" s="1703"/>
      <c r="V10449" s="1703"/>
      <c r="X10449" s="1703"/>
    </row>
    <row r="10450" spans="15:24" x14ac:dyDescent="0.55000000000000004">
      <c r="O10450" s="1703"/>
      <c r="V10450" s="1703"/>
      <c r="X10450" s="1703"/>
    </row>
    <row r="10451" spans="15:24" x14ac:dyDescent="0.55000000000000004">
      <c r="O10451" s="1703"/>
      <c r="V10451" s="1703"/>
      <c r="X10451" s="1703"/>
    </row>
    <row r="10452" spans="15:24" x14ac:dyDescent="0.55000000000000004">
      <c r="O10452" s="1703"/>
      <c r="V10452" s="1703"/>
      <c r="X10452" s="1703"/>
    </row>
    <row r="10453" spans="15:24" x14ac:dyDescent="0.55000000000000004">
      <c r="O10453" s="1703"/>
      <c r="V10453" s="1703"/>
      <c r="X10453" s="1703"/>
    </row>
    <row r="10454" spans="15:24" x14ac:dyDescent="0.55000000000000004">
      <c r="O10454" s="1703"/>
      <c r="V10454" s="1703"/>
      <c r="X10454" s="1703"/>
    </row>
    <row r="10455" spans="15:24" x14ac:dyDescent="0.55000000000000004">
      <c r="O10455" s="1703"/>
      <c r="V10455" s="1703"/>
      <c r="X10455" s="1703"/>
    </row>
    <row r="10456" spans="15:24" x14ac:dyDescent="0.55000000000000004">
      <c r="O10456" s="1703"/>
      <c r="V10456" s="1703"/>
      <c r="X10456" s="1703"/>
    </row>
    <row r="10457" spans="15:24" x14ac:dyDescent="0.55000000000000004">
      <c r="O10457" s="1703"/>
      <c r="V10457" s="1703"/>
      <c r="X10457" s="1703"/>
    </row>
    <row r="10458" spans="15:24" x14ac:dyDescent="0.55000000000000004">
      <c r="O10458" s="1703"/>
      <c r="V10458" s="1703"/>
      <c r="X10458" s="1703"/>
    </row>
    <row r="10459" spans="15:24" x14ac:dyDescent="0.55000000000000004">
      <c r="O10459" s="1703"/>
      <c r="V10459" s="1703"/>
      <c r="X10459" s="1703"/>
    </row>
    <row r="10460" spans="15:24" x14ac:dyDescent="0.55000000000000004">
      <c r="O10460" s="1703"/>
      <c r="V10460" s="1703"/>
      <c r="X10460" s="1703"/>
    </row>
    <row r="10461" spans="15:24" x14ac:dyDescent="0.55000000000000004">
      <c r="O10461" s="1703"/>
      <c r="V10461" s="1703"/>
      <c r="X10461" s="1703"/>
    </row>
    <row r="10462" spans="15:24" x14ac:dyDescent="0.55000000000000004">
      <c r="O10462" s="1703"/>
      <c r="V10462" s="1703"/>
      <c r="X10462" s="1703"/>
    </row>
    <row r="10463" spans="15:24" x14ac:dyDescent="0.55000000000000004">
      <c r="O10463" s="1703"/>
      <c r="V10463" s="1703"/>
      <c r="X10463" s="1703"/>
    </row>
    <row r="10464" spans="15:24" x14ac:dyDescent="0.55000000000000004">
      <c r="O10464" s="1703"/>
      <c r="V10464" s="1703"/>
      <c r="X10464" s="1703"/>
    </row>
    <row r="10465" spans="15:24" x14ac:dyDescent="0.55000000000000004">
      <c r="O10465" s="1703"/>
      <c r="V10465" s="1703"/>
      <c r="X10465" s="1703"/>
    </row>
    <row r="10466" spans="15:24" x14ac:dyDescent="0.55000000000000004">
      <c r="O10466" s="1703"/>
      <c r="V10466" s="1703"/>
      <c r="X10466" s="1703"/>
    </row>
    <row r="10467" spans="15:24" x14ac:dyDescent="0.55000000000000004">
      <c r="O10467" s="1703"/>
      <c r="V10467" s="1703"/>
      <c r="X10467" s="1703"/>
    </row>
    <row r="10468" spans="15:24" x14ac:dyDescent="0.55000000000000004">
      <c r="O10468" s="1703"/>
      <c r="V10468" s="1703"/>
      <c r="X10468" s="1703"/>
    </row>
    <row r="10469" spans="15:24" x14ac:dyDescent="0.55000000000000004">
      <c r="O10469" s="1703"/>
      <c r="V10469" s="1703"/>
      <c r="X10469" s="1703"/>
    </row>
    <row r="10470" spans="15:24" x14ac:dyDescent="0.55000000000000004">
      <c r="O10470" s="1703"/>
      <c r="V10470" s="1703"/>
      <c r="X10470" s="1703"/>
    </row>
    <row r="10471" spans="15:24" x14ac:dyDescent="0.55000000000000004">
      <c r="O10471" s="1703"/>
      <c r="V10471" s="1703"/>
      <c r="X10471" s="1703"/>
    </row>
    <row r="10472" spans="15:24" x14ac:dyDescent="0.55000000000000004">
      <c r="O10472" s="1703"/>
      <c r="V10472" s="1703"/>
      <c r="X10472" s="1703"/>
    </row>
    <row r="10473" spans="15:24" x14ac:dyDescent="0.55000000000000004">
      <c r="O10473" s="1703"/>
      <c r="V10473" s="1703"/>
      <c r="X10473" s="1703"/>
    </row>
    <row r="10474" spans="15:24" x14ac:dyDescent="0.55000000000000004">
      <c r="O10474" s="1703"/>
      <c r="V10474" s="1703"/>
      <c r="X10474" s="1703"/>
    </row>
    <row r="10475" spans="15:24" x14ac:dyDescent="0.55000000000000004">
      <c r="O10475" s="1703"/>
      <c r="V10475" s="1703"/>
      <c r="X10475" s="1703"/>
    </row>
    <row r="10476" spans="15:24" x14ac:dyDescent="0.55000000000000004">
      <c r="O10476" s="1703"/>
      <c r="V10476" s="1703"/>
      <c r="X10476" s="1703"/>
    </row>
    <row r="10477" spans="15:24" x14ac:dyDescent="0.55000000000000004">
      <c r="O10477" s="1703"/>
      <c r="V10477" s="1703"/>
      <c r="X10477" s="1703"/>
    </row>
    <row r="10478" spans="15:24" x14ac:dyDescent="0.55000000000000004">
      <c r="O10478" s="1703"/>
      <c r="V10478" s="1703"/>
      <c r="X10478" s="1703"/>
    </row>
    <row r="10479" spans="15:24" x14ac:dyDescent="0.55000000000000004">
      <c r="O10479" s="1703"/>
      <c r="V10479" s="1703"/>
      <c r="X10479" s="1703"/>
    </row>
    <row r="10480" spans="15:24" x14ac:dyDescent="0.55000000000000004">
      <c r="O10480" s="1703"/>
      <c r="V10480" s="1703"/>
      <c r="X10480" s="1703"/>
    </row>
    <row r="10481" spans="15:24" x14ac:dyDescent="0.55000000000000004">
      <c r="O10481" s="1703"/>
      <c r="V10481" s="1703"/>
      <c r="X10481" s="1703"/>
    </row>
    <row r="10482" spans="15:24" x14ac:dyDescent="0.55000000000000004">
      <c r="O10482" s="1703"/>
      <c r="V10482" s="1703"/>
      <c r="X10482" s="1703"/>
    </row>
    <row r="10483" spans="15:24" x14ac:dyDescent="0.55000000000000004">
      <c r="O10483" s="1703"/>
      <c r="V10483" s="1703"/>
      <c r="X10483" s="1703"/>
    </row>
    <row r="10484" spans="15:24" x14ac:dyDescent="0.55000000000000004">
      <c r="O10484" s="1703"/>
      <c r="V10484" s="1703"/>
      <c r="X10484" s="1703"/>
    </row>
    <row r="10485" spans="15:24" x14ac:dyDescent="0.55000000000000004">
      <c r="O10485" s="1703"/>
      <c r="V10485" s="1703"/>
      <c r="X10485" s="1703"/>
    </row>
    <row r="10486" spans="15:24" x14ac:dyDescent="0.55000000000000004">
      <c r="O10486" s="1703"/>
      <c r="V10486" s="1703"/>
      <c r="X10486" s="1703"/>
    </row>
    <row r="10487" spans="15:24" x14ac:dyDescent="0.55000000000000004">
      <c r="O10487" s="1703"/>
      <c r="V10487" s="1703"/>
      <c r="X10487" s="1703"/>
    </row>
    <row r="10488" spans="15:24" x14ac:dyDescent="0.55000000000000004">
      <c r="O10488" s="1703"/>
      <c r="V10488" s="1703"/>
      <c r="X10488" s="1703"/>
    </row>
    <row r="10489" spans="15:24" x14ac:dyDescent="0.55000000000000004">
      <c r="O10489" s="1703"/>
      <c r="V10489" s="1703"/>
      <c r="X10489" s="1703"/>
    </row>
    <row r="10490" spans="15:24" x14ac:dyDescent="0.55000000000000004">
      <c r="O10490" s="1703"/>
      <c r="V10490" s="1703"/>
      <c r="X10490" s="1703"/>
    </row>
    <row r="10491" spans="15:24" x14ac:dyDescent="0.55000000000000004">
      <c r="O10491" s="1703"/>
      <c r="V10491" s="1703"/>
      <c r="X10491" s="1703"/>
    </row>
    <row r="10492" spans="15:24" x14ac:dyDescent="0.55000000000000004">
      <c r="O10492" s="1703"/>
      <c r="V10492" s="1703"/>
      <c r="X10492" s="1703"/>
    </row>
    <row r="10493" spans="15:24" x14ac:dyDescent="0.55000000000000004">
      <c r="O10493" s="1703"/>
      <c r="V10493" s="1703"/>
      <c r="X10493" s="1703"/>
    </row>
    <row r="10494" spans="15:24" x14ac:dyDescent="0.55000000000000004">
      <c r="O10494" s="1703"/>
      <c r="V10494" s="1703"/>
      <c r="X10494" s="1703"/>
    </row>
    <row r="10495" spans="15:24" x14ac:dyDescent="0.55000000000000004">
      <c r="O10495" s="1703"/>
      <c r="V10495" s="1703"/>
      <c r="X10495" s="1703"/>
    </row>
    <row r="10496" spans="15:24" x14ac:dyDescent="0.55000000000000004">
      <c r="O10496" s="1703"/>
      <c r="V10496" s="1703"/>
      <c r="X10496" s="1703"/>
    </row>
    <row r="10497" spans="15:24" x14ac:dyDescent="0.55000000000000004">
      <c r="O10497" s="1703"/>
      <c r="V10497" s="1703"/>
      <c r="X10497" s="1703"/>
    </row>
    <row r="10498" spans="15:24" x14ac:dyDescent="0.55000000000000004">
      <c r="O10498" s="1703"/>
      <c r="V10498" s="1703"/>
      <c r="X10498" s="1703"/>
    </row>
    <row r="10499" spans="15:24" x14ac:dyDescent="0.55000000000000004">
      <c r="O10499" s="1703"/>
      <c r="V10499" s="1703"/>
      <c r="X10499" s="1703"/>
    </row>
    <row r="10500" spans="15:24" x14ac:dyDescent="0.55000000000000004">
      <c r="O10500" s="1703"/>
      <c r="V10500" s="1703"/>
      <c r="X10500" s="1703"/>
    </row>
    <row r="10501" spans="15:24" x14ac:dyDescent="0.55000000000000004">
      <c r="O10501" s="1703"/>
      <c r="V10501" s="1703"/>
      <c r="X10501" s="1703"/>
    </row>
    <row r="10502" spans="15:24" x14ac:dyDescent="0.55000000000000004">
      <c r="O10502" s="1703"/>
      <c r="V10502" s="1703"/>
      <c r="X10502" s="1703"/>
    </row>
    <row r="10503" spans="15:24" x14ac:dyDescent="0.55000000000000004">
      <c r="O10503" s="1703"/>
      <c r="V10503" s="1703"/>
      <c r="X10503" s="1703"/>
    </row>
    <row r="10504" spans="15:24" x14ac:dyDescent="0.55000000000000004">
      <c r="O10504" s="1703"/>
      <c r="V10504" s="1703"/>
      <c r="X10504" s="1703"/>
    </row>
    <row r="10505" spans="15:24" x14ac:dyDescent="0.55000000000000004">
      <c r="O10505" s="1703"/>
      <c r="V10505" s="1703"/>
      <c r="X10505" s="1703"/>
    </row>
    <row r="10506" spans="15:24" x14ac:dyDescent="0.55000000000000004">
      <c r="O10506" s="1703"/>
      <c r="V10506" s="1703"/>
      <c r="X10506" s="1703"/>
    </row>
    <row r="10507" spans="15:24" x14ac:dyDescent="0.55000000000000004">
      <c r="O10507" s="1703"/>
      <c r="V10507" s="1703"/>
      <c r="X10507" s="1703"/>
    </row>
    <row r="10508" spans="15:24" x14ac:dyDescent="0.55000000000000004">
      <c r="O10508" s="1703"/>
      <c r="V10508" s="1703"/>
      <c r="X10508" s="1703"/>
    </row>
    <row r="10509" spans="15:24" x14ac:dyDescent="0.55000000000000004">
      <c r="O10509" s="1703"/>
      <c r="V10509" s="1703"/>
      <c r="X10509" s="1703"/>
    </row>
    <row r="10510" spans="15:24" x14ac:dyDescent="0.55000000000000004">
      <c r="O10510" s="1703"/>
      <c r="V10510" s="1703"/>
      <c r="X10510" s="1703"/>
    </row>
    <row r="10511" spans="15:24" x14ac:dyDescent="0.55000000000000004">
      <c r="O10511" s="1703"/>
      <c r="V10511" s="1703"/>
      <c r="X10511" s="1703"/>
    </row>
    <row r="10512" spans="15:24" x14ac:dyDescent="0.55000000000000004">
      <c r="O10512" s="1703"/>
      <c r="V10512" s="1703"/>
      <c r="X10512" s="1703"/>
    </row>
    <row r="10513" spans="15:24" x14ac:dyDescent="0.55000000000000004">
      <c r="O10513" s="1703"/>
      <c r="V10513" s="1703"/>
      <c r="X10513" s="1703"/>
    </row>
    <row r="10514" spans="15:24" x14ac:dyDescent="0.55000000000000004">
      <c r="O10514" s="1703"/>
      <c r="V10514" s="1703"/>
      <c r="X10514" s="1703"/>
    </row>
    <row r="10515" spans="15:24" x14ac:dyDescent="0.55000000000000004">
      <c r="O10515" s="1703"/>
      <c r="V10515" s="1703"/>
      <c r="X10515" s="1703"/>
    </row>
    <row r="10516" spans="15:24" x14ac:dyDescent="0.55000000000000004">
      <c r="O10516" s="1703"/>
      <c r="V10516" s="1703"/>
      <c r="X10516" s="1703"/>
    </row>
    <row r="10517" spans="15:24" x14ac:dyDescent="0.55000000000000004">
      <c r="O10517" s="1703"/>
      <c r="V10517" s="1703"/>
      <c r="X10517" s="1703"/>
    </row>
    <row r="10518" spans="15:24" x14ac:dyDescent="0.55000000000000004">
      <c r="O10518" s="1703"/>
      <c r="V10518" s="1703"/>
      <c r="X10518" s="1703"/>
    </row>
    <row r="10519" spans="15:24" x14ac:dyDescent="0.55000000000000004">
      <c r="O10519" s="1703"/>
      <c r="V10519" s="1703"/>
      <c r="X10519" s="1703"/>
    </row>
    <row r="10520" spans="15:24" x14ac:dyDescent="0.55000000000000004">
      <c r="O10520" s="1703"/>
      <c r="V10520" s="1703"/>
      <c r="X10520" s="1703"/>
    </row>
    <row r="10521" spans="15:24" x14ac:dyDescent="0.55000000000000004">
      <c r="O10521" s="1703"/>
      <c r="V10521" s="1703"/>
      <c r="X10521" s="1703"/>
    </row>
    <row r="10522" spans="15:24" x14ac:dyDescent="0.55000000000000004">
      <c r="O10522" s="1703"/>
      <c r="V10522" s="1703"/>
      <c r="X10522" s="1703"/>
    </row>
    <row r="10523" spans="15:24" x14ac:dyDescent="0.55000000000000004">
      <c r="O10523" s="1703"/>
      <c r="V10523" s="1703"/>
      <c r="X10523" s="1703"/>
    </row>
    <row r="10524" spans="15:24" x14ac:dyDescent="0.55000000000000004">
      <c r="O10524" s="1703"/>
      <c r="V10524" s="1703"/>
      <c r="X10524" s="1703"/>
    </row>
    <row r="10525" spans="15:24" x14ac:dyDescent="0.55000000000000004">
      <c r="O10525" s="1703"/>
      <c r="V10525" s="1703"/>
      <c r="X10525" s="1703"/>
    </row>
    <row r="10526" spans="15:24" x14ac:dyDescent="0.55000000000000004">
      <c r="O10526" s="1703"/>
      <c r="V10526" s="1703"/>
      <c r="X10526" s="1703"/>
    </row>
    <row r="10527" spans="15:24" x14ac:dyDescent="0.55000000000000004">
      <c r="O10527" s="1703"/>
      <c r="V10527" s="1703"/>
      <c r="X10527" s="1703"/>
    </row>
    <row r="10528" spans="15:24" x14ac:dyDescent="0.55000000000000004">
      <c r="O10528" s="1703"/>
      <c r="V10528" s="1703"/>
      <c r="X10528" s="1703"/>
    </row>
    <row r="10529" spans="15:24" x14ac:dyDescent="0.55000000000000004">
      <c r="O10529" s="1703"/>
      <c r="V10529" s="1703"/>
      <c r="X10529" s="1703"/>
    </row>
    <row r="10530" spans="15:24" x14ac:dyDescent="0.55000000000000004">
      <c r="O10530" s="1703"/>
      <c r="V10530" s="1703"/>
      <c r="X10530" s="1703"/>
    </row>
    <row r="10531" spans="15:24" x14ac:dyDescent="0.55000000000000004">
      <c r="O10531" s="1703"/>
      <c r="V10531" s="1703"/>
      <c r="X10531" s="1703"/>
    </row>
    <row r="10532" spans="15:24" x14ac:dyDescent="0.55000000000000004">
      <c r="O10532" s="1703"/>
      <c r="V10532" s="1703"/>
      <c r="X10532" s="1703"/>
    </row>
    <row r="10533" spans="15:24" x14ac:dyDescent="0.55000000000000004">
      <c r="O10533" s="1703"/>
      <c r="V10533" s="1703"/>
      <c r="X10533" s="1703"/>
    </row>
    <row r="10534" spans="15:24" x14ac:dyDescent="0.55000000000000004">
      <c r="O10534" s="1703"/>
      <c r="V10534" s="1703"/>
      <c r="X10534" s="1703"/>
    </row>
    <row r="10535" spans="15:24" x14ac:dyDescent="0.55000000000000004">
      <c r="O10535" s="1703"/>
      <c r="V10535" s="1703"/>
      <c r="X10535" s="1703"/>
    </row>
    <row r="10536" spans="15:24" x14ac:dyDescent="0.55000000000000004">
      <c r="O10536" s="1703"/>
      <c r="V10536" s="1703"/>
      <c r="X10536" s="1703"/>
    </row>
    <row r="10537" spans="15:24" x14ac:dyDescent="0.55000000000000004">
      <c r="O10537" s="1703"/>
      <c r="V10537" s="1703"/>
      <c r="X10537" s="1703"/>
    </row>
    <row r="10538" spans="15:24" x14ac:dyDescent="0.55000000000000004">
      <c r="O10538" s="1703"/>
      <c r="V10538" s="1703"/>
      <c r="X10538" s="1703"/>
    </row>
    <row r="10539" spans="15:24" x14ac:dyDescent="0.55000000000000004">
      <c r="O10539" s="1703"/>
      <c r="V10539" s="1703"/>
      <c r="X10539" s="1703"/>
    </row>
    <row r="10540" spans="15:24" x14ac:dyDescent="0.55000000000000004">
      <c r="O10540" s="1703"/>
      <c r="V10540" s="1703"/>
      <c r="X10540" s="1703"/>
    </row>
    <row r="10541" spans="15:24" x14ac:dyDescent="0.55000000000000004">
      <c r="O10541" s="1703"/>
      <c r="V10541" s="1703"/>
      <c r="X10541" s="1703"/>
    </row>
    <row r="10542" spans="15:24" x14ac:dyDescent="0.55000000000000004">
      <c r="O10542" s="1703"/>
      <c r="V10542" s="1703"/>
      <c r="X10542" s="1703"/>
    </row>
    <row r="10543" spans="15:24" x14ac:dyDescent="0.55000000000000004">
      <c r="O10543" s="1703"/>
      <c r="V10543" s="1703"/>
      <c r="X10543" s="1703"/>
    </row>
    <row r="10544" spans="15:24" x14ac:dyDescent="0.55000000000000004">
      <c r="O10544" s="1703"/>
      <c r="V10544" s="1703"/>
      <c r="X10544" s="1703"/>
    </row>
    <row r="10545" spans="15:24" x14ac:dyDescent="0.55000000000000004">
      <c r="O10545" s="1703"/>
      <c r="V10545" s="1703"/>
      <c r="X10545" s="1703"/>
    </row>
    <row r="10546" spans="15:24" x14ac:dyDescent="0.55000000000000004">
      <c r="O10546" s="1703"/>
      <c r="V10546" s="1703"/>
      <c r="X10546" s="1703"/>
    </row>
    <row r="10547" spans="15:24" x14ac:dyDescent="0.55000000000000004">
      <c r="O10547" s="1703"/>
      <c r="V10547" s="1703"/>
      <c r="X10547" s="1703"/>
    </row>
    <row r="10548" spans="15:24" x14ac:dyDescent="0.55000000000000004">
      <c r="O10548" s="1703"/>
      <c r="V10548" s="1703"/>
      <c r="X10548" s="1703"/>
    </row>
    <row r="10549" spans="15:24" x14ac:dyDescent="0.55000000000000004">
      <c r="O10549" s="1703"/>
      <c r="V10549" s="1703"/>
      <c r="X10549" s="1703"/>
    </row>
    <row r="10550" spans="15:24" x14ac:dyDescent="0.55000000000000004">
      <c r="O10550" s="1703"/>
      <c r="V10550" s="1703"/>
      <c r="X10550" s="1703"/>
    </row>
    <row r="10551" spans="15:24" x14ac:dyDescent="0.55000000000000004">
      <c r="O10551" s="1703"/>
      <c r="V10551" s="1703"/>
      <c r="X10551" s="1703"/>
    </row>
    <row r="10552" spans="15:24" x14ac:dyDescent="0.55000000000000004">
      <c r="O10552" s="1703"/>
      <c r="V10552" s="1703"/>
      <c r="X10552" s="1703"/>
    </row>
    <row r="10553" spans="15:24" x14ac:dyDescent="0.55000000000000004">
      <c r="O10553" s="1703"/>
      <c r="V10553" s="1703"/>
      <c r="X10553" s="1703"/>
    </row>
    <row r="10554" spans="15:24" x14ac:dyDescent="0.55000000000000004">
      <c r="O10554" s="1703"/>
      <c r="V10554" s="1703"/>
      <c r="X10554" s="1703"/>
    </row>
    <row r="10555" spans="15:24" x14ac:dyDescent="0.55000000000000004">
      <c r="O10555" s="1703"/>
      <c r="V10555" s="1703"/>
      <c r="X10555" s="1703"/>
    </row>
    <row r="10556" spans="15:24" x14ac:dyDescent="0.55000000000000004">
      <c r="O10556" s="1703"/>
      <c r="V10556" s="1703"/>
      <c r="X10556" s="1703"/>
    </row>
    <row r="10557" spans="15:24" x14ac:dyDescent="0.55000000000000004">
      <c r="O10557" s="1703"/>
      <c r="V10557" s="1703"/>
      <c r="X10557" s="1703"/>
    </row>
    <row r="10558" spans="15:24" x14ac:dyDescent="0.55000000000000004">
      <c r="O10558" s="1703"/>
      <c r="V10558" s="1703"/>
      <c r="X10558" s="1703"/>
    </row>
    <row r="10559" spans="15:24" x14ac:dyDescent="0.55000000000000004">
      <c r="O10559" s="1703"/>
      <c r="V10559" s="1703"/>
      <c r="X10559" s="1703"/>
    </row>
    <row r="10560" spans="15:24" x14ac:dyDescent="0.55000000000000004">
      <c r="O10560" s="1703"/>
      <c r="V10560" s="1703"/>
      <c r="X10560" s="1703"/>
    </row>
    <row r="10561" spans="15:24" x14ac:dyDescent="0.55000000000000004">
      <c r="O10561" s="1703"/>
      <c r="V10561" s="1703"/>
      <c r="X10561" s="1703"/>
    </row>
    <row r="10562" spans="15:24" x14ac:dyDescent="0.55000000000000004">
      <c r="O10562" s="1703"/>
      <c r="V10562" s="1703"/>
      <c r="X10562" s="1703"/>
    </row>
    <row r="10563" spans="15:24" x14ac:dyDescent="0.55000000000000004">
      <c r="O10563" s="1703"/>
      <c r="V10563" s="1703"/>
      <c r="X10563" s="1703"/>
    </row>
    <row r="10564" spans="15:24" x14ac:dyDescent="0.55000000000000004">
      <c r="O10564" s="1703"/>
      <c r="V10564" s="1703"/>
      <c r="X10564" s="1703"/>
    </row>
    <row r="10565" spans="15:24" x14ac:dyDescent="0.55000000000000004">
      <c r="O10565" s="1703"/>
      <c r="V10565" s="1703"/>
      <c r="X10565" s="1703"/>
    </row>
    <row r="10566" spans="15:24" x14ac:dyDescent="0.55000000000000004">
      <c r="O10566" s="1703"/>
      <c r="V10566" s="1703"/>
      <c r="X10566" s="1703"/>
    </row>
    <row r="10567" spans="15:24" x14ac:dyDescent="0.55000000000000004">
      <c r="O10567" s="1703"/>
      <c r="V10567" s="1703"/>
      <c r="X10567" s="1703"/>
    </row>
    <row r="10568" spans="15:24" x14ac:dyDescent="0.55000000000000004">
      <c r="O10568" s="1703"/>
      <c r="V10568" s="1703"/>
      <c r="X10568" s="1703"/>
    </row>
    <row r="10569" spans="15:24" x14ac:dyDescent="0.55000000000000004">
      <c r="O10569" s="1703"/>
      <c r="V10569" s="1703"/>
      <c r="X10569" s="1703"/>
    </row>
    <row r="10570" spans="15:24" x14ac:dyDescent="0.55000000000000004">
      <c r="O10570" s="1703"/>
      <c r="V10570" s="1703"/>
      <c r="X10570" s="1703"/>
    </row>
    <row r="10571" spans="15:24" x14ac:dyDescent="0.55000000000000004">
      <c r="O10571" s="1703"/>
      <c r="V10571" s="1703"/>
      <c r="X10571" s="1703"/>
    </row>
    <row r="10572" spans="15:24" x14ac:dyDescent="0.55000000000000004">
      <c r="O10572" s="1703"/>
      <c r="V10572" s="1703"/>
      <c r="X10572" s="1703"/>
    </row>
    <row r="10573" spans="15:24" x14ac:dyDescent="0.55000000000000004">
      <c r="O10573" s="1703"/>
      <c r="V10573" s="1703"/>
      <c r="X10573" s="1703"/>
    </row>
    <row r="10574" spans="15:24" x14ac:dyDescent="0.55000000000000004">
      <c r="O10574" s="1703"/>
      <c r="V10574" s="1703"/>
      <c r="X10574" s="1703"/>
    </row>
    <row r="10575" spans="15:24" x14ac:dyDescent="0.55000000000000004">
      <c r="O10575" s="1703"/>
      <c r="V10575" s="1703"/>
      <c r="X10575" s="1703"/>
    </row>
    <row r="10576" spans="15:24" x14ac:dyDescent="0.55000000000000004">
      <c r="O10576" s="1703"/>
      <c r="V10576" s="1703"/>
      <c r="X10576" s="1703"/>
    </row>
    <row r="10577" spans="15:24" x14ac:dyDescent="0.55000000000000004">
      <c r="O10577" s="1703"/>
      <c r="V10577" s="1703"/>
      <c r="X10577" s="1703"/>
    </row>
    <row r="10578" spans="15:24" x14ac:dyDescent="0.55000000000000004">
      <c r="O10578" s="1703"/>
      <c r="V10578" s="1703"/>
      <c r="X10578" s="1703"/>
    </row>
    <row r="10579" spans="15:24" x14ac:dyDescent="0.55000000000000004">
      <c r="O10579" s="1703"/>
      <c r="V10579" s="1703"/>
      <c r="X10579" s="1703"/>
    </row>
    <row r="10580" spans="15:24" x14ac:dyDescent="0.55000000000000004">
      <c r="O10580" s="1703"/>
      <c r="V10580" s="1703"/>
      <c r="X10580" s="1703"/>
    </row>
    <row r="10581" spans="15:24" x14ac:dyDescent="0.55000000000000004">
      <c r="O10581" s="1703"/>
      <c r="V10581" s="1703"/>
      <c r="X10581" s="1703"/>
    </row>
    <row r="10582" spans="15:24" x14ac:dyDescent="0.55000000000000004">
      <c r="O10582" s="1703"/>
      <c r="V10582" s="1703"/>
      <c r="X10582" s="1703"/>
    </row>
    <row r="10583" spans="15:24" x14ac:dyDescent="0.55000000000000004">
      <c r="O10583" s="1703"/>
      <c r="V10583" s="1703"/>
      <c r="X10583" s="1703"/>
    </row>
    <row r="10584" spans="15:24" x14ac:dyDescent="0.55000000000000004">
      <c r="O10584" s="1703"/>
      <c r="V10584" s="1703"/>
      <c r="X10584" s="1703"/>
    </row>
    <row r="10585" spans="15:24" x14ac:dyDescent="0.55000000000000004">
      <c r="O10585" s="1703"/>
      <c r="V10585" s="1703"/>
      <c r="X10585" s="1703"/>
    </row>
    <row r="10586" spans="15:24" x14ac:dyDescent="0.55000000000000004">
      <c r="O10586" s="1703"/>
      <c r="V10586" s="1703"/>
      <c r="X10586" s="1703"/>
    </row>
    <row r="10587" spans="15:24" x14ac:dyDescent="0.55000000000000004">
      <c r="O10587" s="1703"/>
      <c r="V10587" s="1703"/>
      <c r="X10587" s="1703"/>
    </row>
    <row r="10588" spans="15:24" x14ac:dyDescent="0.55000000000000004">
      <c r="O10588" s="1703"/>
      <c r="V10588" s="1703"/>
      <c r="X10588" s="1703"/>
    </row>
    <row r="10589" spans="15:24" x14ac:dyDescent="0.55000000000000004">
      <c r="O10589" s="1703"/>
      <c r="V10589" s="1703"/>
      <c r="X10589" s="1703"/>
    </row>
    <row r="10590" spans="15:24" x14ac:dyDescent="0.55000000000000004">
      <c r="O10590" s="1703"/>
      <c r="V10590" s="1703"/>
      <c r="X10590" s="1703"/>
    </row>
    <row r="10591" spans="15:24" x14ac:dyDescent="0.55000000000000004">
      <c r="O10591" s="1703"/>
      <c r="V10591" s="1703"/>
      <c r="X10591" s="1703"/>
    </row>
    <row r="10592" spans="15:24" x14ac:dyDescent="0.55000000000000004">
      <c r="O10592" s="1703"/>
      <c r="V10592" s="1703"/>
      <c r="X10592" s="1703"/>
    </row>
    <row r="10593" spans="15:24" x14ac:dyDescent="0.55000000000000004">
      <c r="O10593" s="1703"/>
      <c r="V10593" s="1703"/>
      <c r="X10593" s="1703"/>
    </row>
    <row r="10594" spans="15:24" x14ac:dyDescent="0.55000000000000004">
      <c r="O10594" s="1703"/>
      <c r="V10594" s="1703"/>
      <c r="X10594" s="1703"/>
    </row>
    <row r="10595" spans="15:24" x14ac:dyDescent="0.55000000000000004">
      <c r="O10595" s="1703"/>
      <c r="V10595" s="1703"/>
      <c r="X10595" s="1703"/>
    </row>
    <row r="10596" spans="15:24" x14ac:dyDescent="0.55000000000000004">
      <c r="O10596" s="1703"/>
      <c r="V10596" s="1703"/>
      <c r="X10596" s="1703"/>
    </row>
    <row r="10597" spans="15:24" x14ac:dyDescent="0.55000000000000004">
      <c r="O10597" s="1703"/>
      <c r="V10597" s="1703"/>
      <c r="X10597" s="1703"/>
    </row>
    <row r="10598" spans="15:24" x14ac:dyDescent="0.55000000000000004">
      <c r="O10598" s="1703"/>
      <c r="V10598" s="1703"/>
      <c r="X10598" s="1703"/>
    </row>
    <row r="10599" spans="15:24" x14ac:dyDescent="0.55000000000000004">
      <c r="O10599" s="1703"/>
      <c r="V10599" s="1703"/>
      <c r="X10599" s="1703"/>
    </row>
    <row r="10600" spans="15:24" x14ac:dyDescent="0.55000000000000004">
      <c r="O10600" s="1703"/>
      <c r="V10600" s="1703"/>
      <c r="X10600" s="1703"/>
    </row>
    <row r="10601" spans="15:24" x14ac:dyDescent="0.55000000000000004">
      <c r="O10601" s="1703"/>
      <c r="V10601" s="1703"/>
      <c r="X10601" s="1703"/>
    </row>
    <row r="10602" spans="15:24" x14ac:dyDescent="0.55000000000000004">
      <c r="O10602" s="1703"/>
      <c r="V10602" s="1703"/>
      <c r="X10602" s="1703"/>
    </row>
    <row r="10603" spans="15:24" x14ac:dyDescent="0.55000000000000004">
      <c r="O10603" s="1703"/>
      <c r="V10603" s="1703"/>
      <c r="X10603" s="1703"/>
    </row>
    <row r="10604" spans="15:24" x14ac:dyDescent="0.55000000000000004">
      <c r="O10604" s="1703"/>
      <c r="V10604" s="1703"/>
      <c r="X10604" s="1703"/>
    </row>
    <row r="10605" spans="15:24" x14ac:dyDescent="0.55000000000000004">
      <c r="O10605" s="1703"/>
      <c r="V10605" s="1703"/>
      <c r="X10605" s="1703"/>
    </row>
    <row r="10606" spans="15:24" x14ac:dyDescent="0.55000000000000004">
      <c r="O10606" s="1703"/>
      <c r="V10606" s="1703"/>
      <c r="X10606" s="1703"/>
    </row>
    <row r="10607" spans="15:24" x14ac:dyDescent="0.55000000000000004">
      <c r="O10607" s="1703"/>
      <c r="V10607" s="1703"/>
      <c r="X10607" s="1703"/>
    </row>
    <row r="10608" spans="15:24" x14ac:dyDescent="0.55000000000000004">
      <c r="O10608" s="1703"/>
      <c r="V10608" s="1703"/>
      <c r="X10608" s="1703"/>
    </row>
    <row r="10609" spans="15:24" x14ac:dyDescent="0.55000000000000004">
      <c r="O10609" s="1703"/>
      <c r="V10609" s="1703"/>
      <c r="X10609" s="1703"/>
    </row>
    <row r="10610" spans="15:24" x14ac:dyDescent="0.55000000000000004">
      <c r="O10610" s="1703"/>
      <c r="V10610" s="1703"/>
      <c r="X10610" s="1703"/>
    </row>
    <row r="10611" spans="15:24" x14ac:dyDescent="0.55000000000000004">
      <c r="O10611" s="1703"/>
      <c r="V10611" s="1703"/>
      <c r="X10611" s="1703"/>
    </row>
    <row r="10612" spans="15:24" x14ac:dyDescent="0.55000000000000004">
      <c r="O10612" s="1703"/>
      <c r="V10612" s="1703"/>
      <c r="X10612" s="1703"/>
    </row>
    <row r="10613" spans="15:24" x14ac:dyDescent="0.55000000000000004">
      <c r="O10613" s="1703"/>
      <c r="V10613" s="1703"/>
      <c r="X10613" s="1703"/>
    </row>
    <row r="10614" spans="15:24" x14ac:dyDescent="0.55000000000000004">
      <c r="O10614" s="1703"/>
      <c r="V10614" s="1703"/>
      <c r="X10614" s="1703"/>
    </row>
    <row r="10615" spans="15:24" x14ac:dyDescent="0.55000000000000004">
      <c r="O10615" s="1703"/>
      <c r="V10615" s="1703"/>
      <c r="X10615" s="1703"/>
    </row>
    <row r="10616" spans="15:24" x14ac:dyDescent="0.55000000000000004">
      <c r="O10616" s="1703"/>
      <c r="V10616" s="1703"/>
      <c r="X10616" s="1703"/>
    </row>
    <row r="10617" spans="15:24" x14ac:dyDescent="0.55000000000000004">
      <c r="O10617" s="1703"/>
      <c r="V10617" s="1703"/>
      <c r="X10617" s="1703"/>
    </row>
    <row r="10618" spans="15:24" x14ac:dyDescent="0.55000000000000004">
      <c r="O10618" s="1703"/>
      <c r="V10618" s="1703"/>
      <c r="X10618" s="1703"/>
    </row>
    <row r="10619" spans="15:24" x14ac:dyDescent="0.55000000000000004">
      <c r="O10619" s="1703"/>
      <c r="V10619" s="1703"/>
      <c r="X10619" s="1703"/>
    </row>
    <row r="10620" spans="15:24" x14ac:dyDescent="0.55000000000000004">
      <c r="O10620" s="1703"/>
      <c r="V10620" s="1703"/>
      <c r="X10620" s="1703"/>
    </row>
    <row r="10621" spans="15:24" x14ac:dyDescent="0.55000000000000004">
      <c r="O10621" s="1703"/>
      <c r="V10621" s="1703"/>
      <c r="X10621" s="1703"/>
    </row>
    <row r="10622" spans="15:24" x14ac:dyDescent="0.55000000000000004">
      <c r="O10622" s="1703"/>
      <c r="V10622" s="1703"/>
      <c r="X10622" s="1703"/>
    </row>
    <row r="10623" spans="15:24" x14ac:dyDescent="0.55000000000000004">
      <c r="O10623" s="1703"/>
      <c r="V10623" s="1703"/>
      <c r="X10623" s="1703"/>
    </row>
    <row r="10624" spans="15:24" x14ac:dyDescent="0.55000000000000004">
      <c r="O10624" s="1703"/>
      <c r="V10624" s="1703"/>
      <c r="X10624" s="1703"/>
    </row>
    <row r="10625" spans="15:24" x14ac:dyDescent="0.55000000000000004">
      <c r="O10625" s="1703"/>
      <c r="V10625" s="1703"/>
      <c r="X10625" s="1703"/>
    </row>
    <row r="10626" spans="15:24" x14ac:dyDescent="0.55000000000000004">
      <c r="O10626" s="1703"/>
      <c r="V10626" s="1703"/>
      <c r="X10626" s="1703"/>
    </row>
    <row r="10627" spans="15:24" x14ac:dyDescent="0.55000000000000004">
      <c r="O10627" s="1703"/>
      <c r="V10627" s="1703"/>
      <c r="X10627" s="1703"/>
    </row>
    <row r="10628" spans="15:24" x14ac:dyDescent="0.55000000000000004">
      <c r="O10628" s="1703"/>
      <c r="V10628" s="1703"/>
      <c r="X10628" s="1703"/>
    </row>
    <row r="10629" spans="15:24" x14ac:dyDescent="0.55000000000000004">
      <c r="O10629" s="1703"/>
      <c r="V10629" s="1703"/>
      <c r="X10629" s="1703"/>
    </row>
    <row r="10630" spans="15:24" x14ac:dyDescent="0.55000000000000004">
      <c r="O10630" s="1703"/>
      <c r="V10630" s="1703"/>
      <c r="X10630" s="1703"/>
    </row>
    <row r="10631" spans="15:24" x14ac:dyDescent="0.55000000000000004">
      <c r="O10631" s="1703"/>
      <c r="V10631" s="1703"/>
      <c r="X10631" s="1703"/>
    </row>
    <row r="10632" spans="15:24" x14ac:dyDescent="0.55000000000000004">
      <c r="O10632" s="1703"/>
      <c r="V10632" s="1703"/>
      <c r="X10632" s="1703"/>
    </row>
    <row r="10633" spans="15:24" x14ac:dyDescent="0.55000000000000004">
      <c r="O10633" s="1703"/>
      <c r="V10633" s="1703"/>
      <c r="X10633" s="1703"/>
    </row>
    <row r="10634" spans="15:24" x14ac:dyDescent="0.55000000000000004">
      <c r="O10634" s="1703"/>
      <c r="V10634" s="1703"/>
      <c r="X10634" s="1703"/>
    </row>
    <row r="10635" spans="15:24" x14ac:dyDescent="0.55000000000000004">
      <c r="O10635" s="1703"/>
      <c r="V10635" s="1703"/>
      <c r="X10635" s="1703"/>
    </row>
    <row r="10636" spans="15:24" x14ac:dyDescent="0.55000000000000004">
      <c r="O10636" s="1703"/>
      <c r="V10636" s="1703"/>
      <c r="X10636" s="1703"/>
    </row>
    <row r="10637" spans="15:24" x14ac:dyDescent="0.55000000000000004">
      <c r="O10637" s="1703"/>
      <c r="V10637" s="1703"/>
      <c r="X10637" s="1703"/>
    </row>
    <row r="10638" spans="15:24" x14ac:dyDescent="0.55000000000000004">
      <c r="O10638" s="1703"/>
      <c r="V10638" s="1703"/>
      <c r="X10638" s="1703"/>
    </row>
    <row r="10639" spans="15:24" x14ac:dyDescent="0.55000000000000004">
      <c r="O10639" s="1703"/>
      <c r="V10639" s="1703"/>
      <c r="X10639" s="1703"/>
    </row>
    <row r="10640" spans="15:24" x14ac:dyDescent="0.55000000000000004">
      <c r="O10640" s="1703"/>
      <c r="V10640" s="1703"/>
      <c r="X10640" s="1703"/>
    </row>
    <row r="10641" spans="15:24" x14ac:dyDescent="0.55000000000000004">
      <c r="O10641" s="1703"/>
      <c r="V10641" s="1703"/>
      <c r="X10641" s="1703"/>
    </row>
    <row r="10642" spans="15:24" x14ac:dyDescent="0.55000000000000004">
      <c r="O10642" s="1703"/>
      <c r="V10642" s="1703"/>
      <c r="X10642" s="1703"/>
    </row>
    <row r="10643" spans="15:24" x14ac:dyDescent="0.55000000000000004">
      <c r="O10643" s="1703"/>
      <c r="V10643" s="1703"/>
      <c r="X10643" s="1703"/>
    </row>
    <row r="10644" spans="15:24" x14ac:dyDescent="0.55000000000000004">
      <c r="O10644" s="1703"/>
      <c r="V10644" s="1703"/>
      <c r="X10644" s="1703"/>
    </row>
    <row r="10645" spans="15:24" x14ac:dyDescent="0.55000000000000004">
      <c r="O10645" s="1703"/>
      <c r="V10645" s="1703"/>
      <c r="X10645" s="1703"/>
    </row>
    <row r="10646" spans="15:24" x14ac:dyDescent="0.55000000000000004">
      <c r="O10646" s="1703"/>
      <c r="V10646" s="1703"/>
      <c r="X10646" s="1703"/>
    </row>
    <row r="10647" spans="15:24" x14ac:dyDescent="0.55000000000000004">
      <c r="O10647" s="1703"/>
      <c r="V10647" s="1703"/>
      <c r="X10647" s="1703"/>
    </row>
    <row r="10648" spans="15:24" x14ac:dyDescent="0.55000000000000004">
      <c r="O10648" s="1703"/>
      <c r="V10648" s="1703"/>
      <c r="X10648" s="1703"/>
    </row>
    <row r="10649" spans="15:24" x14ac:dyDescent="0.55000000000000004">
      <c r="O10649" s="1703"/>
      <c r="V10649" s="1703"/>
      <c r="X10649" s="1703"/>
    </row>
    <row r="10650" spans="15:24" x14ac:dyDescent="0.55000000000000004">
      <c r="O10650" s="1703"/>
      <c r="V10650" s="1703"/>
      <c r="X10650" s="1703"/>
    </row>
    <row r="10651" spans="15:24" x14ac:dyDescent="0.55000000000000004">
      <c r="O10651" s="1703"/>
      <c r="V10651" s="1703"/>
      <c r="X10651" s="1703"/>
    </row>
    <row r="10652" spans="15:24" x14ac:dyDescent="0.55000000000000004">
      <c r="O10652" s="1703"/>
      <c r="V10652" s="1703"/>
      <c r="X10652" s="1703"/>
    </row>
    <row r="10653" spans="15:24" x14ac:dyDescent="0.55000000000000004">
      <c r="O10653" s="1703"/>
      <c r="V10653" s="1703"/>
      <c r="X10653" s="1703"/>
    </row>
    <row r="10654" spans="15:24" x14ac:dyDescent="0.55000000000000004">
      <c r="O10654" s="1703"/>
      <c r="V10654" s="1703"/>
      <c r="X10654" s="1703"/>
    </row>
    <row r="10655" spans="15:24" x14ac:dyDescent="0.55000000000000004">
      <c r="O10655" s="1703"/>
      <c r="V10655" s="1703"/>
      <c r="X10655" s="1703"/>
    </row>
    <row r="10656" spans="15:24" x14ac:dyDescent="0.55000000000000004">
      <c r="O10656" s="1703"/>
      <c r="V10656" s="1703"/>
      <c r="X10656" s="1703"/>
    </row>
    <row r="10657" spans="15:24" x14ac:dyDescent="0.55000000000000004">
      <c r="O10657" s="1703"/>
      <c r="V10657" s="1703"/>
      <c r="X10657" s="1703"/>
    </row>
    <row r="10658" spans="15:24" x14ac:dyDescent="0.55000000000000004">
      <c r="O10658" s="1703"/>
      <c r="V10658" s="1703"/>
      <c r="X10658" s="1703"/>
    </row>
    <row r="10659" spans="15:24" x14ac:dyDescent="0.55000000000000004">
      <c r="O10659" s="1703"/>
      <c r="V10659" s="1703"/>
      <c r="X10659" s="1703"/>
    </row>
    <row r="10660" spans="15:24" x14ac:dyDescent="0.55000000000000004">
      <c r="O10660" s="1703"/>
      <c r="V10660" s="1703"/>
      <c r="X10660" s="1703"/>
    </row>
    <row r="10661" spans="15:24" x14ac:dyDescent="0.55000000000000004">
      <c r="O10661" s="1703"/>
      <c r="V10661" s="1703"/>
      <c r="X10661" s="1703"/>
    </row>
    <row r="10662" spans="15:24" x14ac:dyDescent="0.55000000000000004">
      <c r="O10662" s="1703"/>
      <c r="V10662" s="1703"/>
      <c r="X10662" s="1703"/>
    </row>
    <row r="10663" spans="15:24" x14ac:dyDescent="0.55000000000000004">
      <c r="O10663" s="1703"/>
      <c r="V10663" s="1703"/>
      <c r="X10663" s="1703"/>
    </row>
    <row r="10664" spans="15:24" x14ac:dyDescent="0.55000000000000004">
      <c r="O10664" s="1703"/>
      <c r="V10664" s="1703"/>
      <c r="X10664" s="1703"/>
    </row>
    <row r="10665" spans="15:24" x14ac:dyDescent="0.55000000000000004">
      <c r="O10665" s="1703"/>
      <c r="V10665" s="1703"/>
      <c r="X10665" s="1703"/>
    </row>
    <row r="10666" spans="15:24" x14ac:dyDescent="0.55000000000000004">
      <c r="O10666" s="1703"/>
      <c r="V10666" s="1703"/>
      <c r="X10666" s="1703"/>
    </row>
    <row r="10667" spans="15:24" x14ac:dyDescent="0.55000000000000004">
      <c r="O10667" s="1703"/>
      <c r="V10667" s="1703"/>
      <c r="X10667" s="1703"/>
    </row>
    <row r="10668" spans="15:24" x14ac:dyDescent="0.55000000000000004">
      <c r="O10668" s="1703"/>
      <c r="V10668" s="1703"/>
      <c r="X10668" s="1703"/>
    </row>
    <row r="10669" spans="15:24" x14ac:dyDescent="0.55000000000000004">
      <c r="O10669" s="1703"/>
      <c r="V10669" s="1703"/>
      <c r="X10669" s="1703"/>
    </row>
    <row r="10670" spans="15:24" x14ac:dyDescent="0.55000000000000004">
      <c r="O10670" s="1703"/>
      <c r="V10670" s="1703"/>
      <c r="X10670" s="1703"/>
    </row>
    <row r="10671" spans="15:24" x14ac:dyDescent="0.55000000000000004">
      <c r="O10671" s="1703"/>
      <c r="V10671" s="1703"/>
      <c r="X10671" s="1703"/>
    </row>
    <row r="10672" spans="15:24" x14ac:dyDescent="0.55000000000000004">
      <c r="O10672" s="1703"/>
      <c r="V10672" s="1703"/>
      <c r="X10672" s="1703"/>
    </row>
    <row r="10673" spans="15:24" x14ac:dyDescent="0.55000000000000004">
      <c r="O10673" s="1703"/>
      <c r="V10673" s="1703"/>
      <c r="X10673" s="1703"/>
    </row>
    <row r="10674" spans="15:24" x14ac:dyDescent="0.55000000000000004">
      <c r="O10674" s="1703"/>
      <c r="V10674" s="1703"/>
      <c r="X10674" s="1703"/>
    </row>
    <row r="10675" spans="15:24" x14ac:dyDescent="0.55000000000000004">
      <c r="O10675" s="1703"/>
      <c r="V10675" s="1703"/>
      <c r="X10675" s="1703"/>
    </row>
    <row r="10676" spans="15:24" x14ac:dyDescent="0.55000000000000004">
      <c r="O10676" s="1703"/>
      <c r="V10676" s="1703"/>
      <c r="X10676" s="1703"/>
    </row>
    <row r="10677" spans="15:24" x14ac:dyDescent="0.55000000000000004">
      <c r="O10677" s="1703"/>
      <c r="V10677" s="1703"/>
      <c r="X10677" s="1703"/>
    </row>
    <row r="10678" spans="15:24" x14ac:dyDescent="0.55000000000000004">
      <c r="O10678" s="1703"/>
      <c r="V10678" s="1703"/>
      <c r="X10678" s="1703"/>
    </row>
    <row r="10679" spans="15:24" x14ac:dyDescent="0.55000000000000004">
      <c r="O10679" s="1703"/>
      <c r="V10679" s="1703"/>
      <c r="X10679" s="1703"/>
    </row>
    <row r="10680" spans="15:24" x14ac:dyDescent="0.55000000000000004">
      <c r="O10680" s="1703"/>
      <c r="V10680" s="1703"/>
      <c r="X10680" s="1703"/>
    </row>
    <row r="10681" spans="15:24" x14ac:dyDescent="0.55000000000000004">
      <c r="O10681" s="1703"/>
      <c r="V10681" s="1703"/>
      <c r="X10681" s="1703"/>
    </row>
    <row r="10682" spans="15:24" x14ac:dyDescent="0.55000000000000004">
      <c r="O10682" s="1703"/>
      <c r="V10682" s="1703"/>
      <c r="X10682" s="1703"/>
    </row>
    <row r="10683" spans="15:24" x14ac:dyDescent="0.55000000000000004">
      <c r="O10683" s="1703"/>
      <c r="V10683" s="1703"/>
      <c r="X10683" s="1703"/>
    </row>
    <row r="10684" spans="15:24" x14ac:dyDescent="0.55000000000000004">
      <c r="O10684" s="1703"/>
      <c r="V10684" s="1703"/>
      <c r="X10684" s="1703"/>
    </row>
    <row r="10685" spans="15:24" x14ac:dyDescent="0.55000000000000004">
      <c r="O10685" s="1703"/>
      <c r="V10685" s="1703"/>
      <c r="X10685" s="1703"/>
    </row>
    <row r="10686" spans="15:24" x14ac:dyDescent="0.55000000000000004">
      <c r="O10686" s="1703"/>
      <c r="V10686" s="1703"/>
      <c r="X10686" s="1703"/>
    </row>
    <row r="10687" spans="15:24" x14ac:dyDescent="0.55000000000000004">
      <c r="O10687" s="1703"/>
      <c r="V10687" s="1703"/>
      <c r="X10687" s="1703"/>
    </row>
    <row r="10688" spans="15:24" x14ac:dyDescent="0.55000000000000004">
      <c r="O10688" s="1703"/>
      <c r="V10688" s="1703"/>
      <c r="X10688" s="1703"/>
    </row>
    <row r="10689" spans="15:24" x14ac:dyDescent="0.55000000000000004">
      <c r="O10689" s="1703"/>
      <c r="V10689" s="1703"/>
      <c r="X10689" s="1703"/>
    </row>
    <row r="10690" spans="15:24" x14ac:dyDescent="0.55000000000000004">
      <c r="O10690" s="1703"/>
      <c r="V10690" s="1703"/>
      <c r="X10690" s="1703"/>
    </row>
    <row r="10691" spans="15:24" x14ac:dyDescent="0.55000000000000004">
      <c r="O10691" s="1703"/>
      <c r="V10691" s="1703"/>
      <c r="X10691" s="1703"/>
    </row>
    <row r="10692" spans="15:24" x14ac:dyDescent="0.55000000000000004">
      <c r="O10692" s="1703"/>
      <c r="V10692" s="1703"/>
      <c r="X10692" s="1703"/>
    </row>
    <row r="10693" spans="15:24" x14ac:dyDescent="0.55000000000000004">
      <c r="O10693" s="1703"/>
      <c r="V10693" s="1703"/>
      <c r="X10693" s="1703"/>
    </row>
    <row r="10694" spans="15:24" x14ac:dyDescent="0.55000000000000004">
      <c r="O10694" s="1703"/>
      <c r="V10694" s="1703"/>
      <c r="X10694" s="1703"/>
    </row>
    <row r="10695" spans="15:24" x14ac:dyDescent="0.55000000000000004">
      <c r="O10695" s="1703"/>
      <c r="V10695" s="1703"/>
      <c r="X10695" s="1703"/>
    </row>
    <row r="10696" spans="15:24" x14ac:dyDescent="0.55000000000000004">
      <c r="O10696" s="1703"/>
      <c r="V10696" s="1703"/>
      <c r="X10696" s="1703"/>
    </row>
    <row r="10697" spans="15:24" x14ac:dyDescent="0.55000000000000004">
      <c r="O10697" s="1703"/>
      <c r="V10697" s="1703"/>
      <c r="X10697" s="1703"/>
    </row>
    <row r="10698" spans="15:24" x14ac:dyDescent="0.55000000000000004">
      <c r="O10698" s="1703"/>
      <c r="V10698" s="1703"/>
      <c r="X10698" s="1703"/>
    </row>
    <row r="10699" spans="15:24" x14ac:dyDescent="0.55000000000000004">
      <c r="O10699" s="1703"/>
      <c r="V10699" s="1703"/>
      <c r="X10699" s="1703"/>
    </row>
    <row r="10700" spans="15:24" x14ac:dyDescent="0.55000000000000004">
      <c r="O10700" s="1703"/>
      <c r="V10700" s="1703"/>
      <c r="X10700" s="1703"/>
    </row>
    <row r="10701" spans="15:24" x14ac:dyDescent="0.55000000000000004">
      <c r="O10701" s="1703"/>
      <c r="V10701" s="1703"/>
      <c r="X10701" s="1703"/>
    </row>
    <row r="10702" spans="15:24" x14ac:dyDescent="0.55000000000000004">
      <c r="O10702" s="1703"/>
      <c r="V10702" s="1703"/>
      <c r="X10702" s="1703"/>
    </row>
    <row r="10703" spans="15:24" x14ac:dyDescent="0.55000000000000004">
      <c r="O10703" s="1703"/>
      <c r="V10703" s="1703"/>
      <c r="X10703" s="1703"/>
    </row>
    <row r="10704" spans="15:24" x14ac:dyDescent="0.55000000000000004">
      <c r="O10704" s="1703"/>
      <c r="V10704" s="1703"/>
      <c r="X10704" s="1703"/>
    </row>
    <row r="10705" spans="15:24" x14ac:dyDescent="0.55000000000000004">
      <c r="O10705" s="1703"/>
      <c r="V10705" s="1703"/>
      <c r="X10705" s="1703"/>
    </row>
    <row r="10706" spans="15:24" x14ac:dyDescent="0.55000000000000004">
      <c r="O10706" s="1703"/>
      <c r="V10706" s="1703"/>
      <c r="X10706" s="1703"/>
    </row>
    <row r="10707" spans="15:24" x14ac:dyDescent="0.55000000000000004">
      <c r="O10707" s="1703"/>
      <c r="V10707" s="1703"/>
      <c r="X10707" s="1703"/>
    </row>
    <row r="10708" spans="15:24" x14ac:dyDescent="0.55000000000000004">
      <c r="O10708" s="1703"/>
      <c r="V10708" s="1703"/>
      <c r="X10708" s="1703"/>
    </row>
    <row r="10709" spans="15:24" x14ac:dyDescent="0.55000000000000004">
      <c r="O10709" s="1703"/>
      <c r="V10709" s="1703"/>
      <c r="X10709" s="1703"/>
    </row>
    <row r="10710" spans="15:24" x14ac:dyDescent="0.55000000000000004">
      <c r="O10710" s="1703"/>
      <c r="V10710" s="1703"/>
      <c r="X10710" s="1703"/>
    </row>
    <row r="10711" spans="15:24" x14ac:dyDescent="0.55000000000000004">
      <c r="O10711" s="1703"/>
      <c r="V10711" s="1703"/>
      <c r="X10711" s="1703"/>
    </row>
    <row r="10712" spans="15:24" x14ac:dyDescent="0.55000000000000004">
      <c r="O10712" s="1703"/>
      <c r="V10712" s="1703"/>
      <c r="X10712" s="1703"/>
    </row>
    <row r="10713" spans="15:24" x14ac:dyDescent="0.55000000000000004">
      <c r="O10713" s="1703"/>
      <c r="V10713" s="1703"/>
      <c r="X10713" s="1703"/>
    </row>
    <row r="10714" spans="15:24" x14ac:dyDescent="0.55000000000000004">
      <c r="O10714" s="1703"/>
      <c r="V10714" s="1703"/>
      <c r="X10714" s="1703"/>
    </row>
    <row r="10715" spans="15:24" x14ac:dyDescent="0.55000000000000004">
      <c r="O10715" s="1703"/>
      <c r="V10715" s="1703"/>
      <c r="X10715" s="1703"/>
    </row>
    <row r="10716" spans="15:24" x14ac:dyDescent="0.55000000000000004">
      <c r="O10716" s="1703"/>
      <c r="V10716" s="1703"/>
      <c r="X10716" s="1703"/>
    </row>
    <row r="10717" spans="15:24" x14ac:dyDescent="0.55000000000000004">
      <c r="O10717" s="1703"/>
      <c r="V10717" s="1703"/>
      <c r="X10717" s="1703"/>
    </row>
    <row r="10718" spans="15:24" x14ac:dyDescent="0.55000000000000004">
      <c r="O10718" s="1703"/>
      <c r="V10718" s="1703"/>
      <c r="X10718" s="1703"/>
    </row>
    <row r="10719" spans="15:24" x14ac:dyDescent="0.55000000000000004">
      <c r="O10719" s="1703"/>
      <c r="V10719" s="1703"/>
      <c r="X10719" s="1703"/>
    </row>
    <row r="10720" spans="15:24" x14ac:dyDescent="0.55000000000000004">
      <c r="O10720" s="1703"/>
      <c r="V10720" s="1703"/>
      <c r="X10720" s="1703"/>
    </row>
    <row r="10721" spans="15:24" x14ac:dyDescent="0.55000000000000004">
      <c r="O10721" s="1703"/>
      <c r="V10721" s="1703"/>
      <c r="X10721" s="1703"/>
    </row>
    <row r="10722" spans="15:24" x14ac:dyDescent="0.55000000000000004">
      <c r="O10722" s="1703"/>
      <c r="V10722" s="1703"/>
      <c r="X10722" s="1703"/>
    </row>
    <row r="10723" spans="15:24" x14ac:dyDescent="0.55000000000000004">
      <c r="O10723" s="1703"/>
      <c r="V10723" s="1703"/>
      <c r="X10723" s="1703"/>
    </row>
    <row r="10724" spans="15:24" x14ac:dyDescent="0.55000000000000004">
      <c r="O10724" s="1703"/>
      <c r="V10724" s="1703"/>
      <c r="X10724" s="1703"/>
    </row>
    <row r="10725" spans="15:24" x14ac:dyDescent="0.55000000000000004">
      <c r="O10725" s="1703"/>
      <c r="V10725" s="1703"/>
      <c r="X10725" s="1703"/>
    </row>
    <row r="10726" spans="15:24" x14ac:dyDescent="0.55000000000000004">
      <c r="O10726" s="1703"/>
      <c r="V10726" s="1703"/>
      <c r="X10726" s="1703"/>
    </row>
    <row r="10727" spans="15:24" x14ac:dyDescent="0.55000000000000004">
      <c r="O10727" s="1703"/>
      <c r="V10727" s="1703"/>
      <c r="X10727" s="1703"/>
    </row>
    <row r="10728" spans="15:24" x14ac:dyDescent="0.55000000000000004">
      <c r="O10728" s="1703"/>
      <c r="V10728" s="1703"/>
      <c r="X10728" s="1703"/>
    </row>
    <row r="10729" spans="15:24" x14ac:dyDescent="0.55000000000000004">
      <c r="O10729" s="1703"/>
      <c r="V10729" s="1703"/>
      <c r="X10729" s="1703"/>
    </row>
    <row r="10730" spans="15:24" x14ac:dyDescent="0.55000000000000004">
      <c r="O10730" s="1703"/>
      <c r="V10730" s="1703"/>
      <c r="X10730" s="1703"/>
    </row>
    <row r="10731" spans="15:24" x14ac:dyDescent="0.55000000000000004">
      <c r="O10731" s="1703"/>
      <c r="V10731" s="1703"/>
      <c r="X10731" s="1703"/>
    </row>
    <row r="10732" spans="15:24" x14ac:dyDescent="0.55000000000000004">
      <c r="O10732" s="1703"/>
      <c r="V10732" s="1703"/>
      <c r="X10732" s="1703"/>
    </row>
    <row r="10733" spans="15:24" x14ac:dyDescent="0.55000000000000004">
      <c r="O10733" s="1703"/>
      <c r="V10733" s="1703"/>
      <c r="X10733" s="1703"/>
    </row>
    <row r="10734" spans="15:24" x14ac:dyDescent="0.55000000000000004">
      <c r="O10734" s="1703"/>
      <c r="V10734" s="1703"/>
      <c r="X10734" s="1703"/>
    </row>
    <row r="10735" spans="15:24" x14ac:dyDescent="0.55000000000000004">
      <c r="O10735" s="1703"/>
      <c r="V10735" s="1703"/>
      <c r="X10735" s="1703"/>
    </row>
    <row r="10736" spans="15:24" x14ac:dyDescent="0.55000000000000004">
      <c r="O10736" s="1703"/>
      <c r="V10736" s="1703"/>
      <c r="X10736" s="1703"/>
    </row>
    <row r="10737" spans="15:24" x14ac:dyDescent="0.55000000000000004">
      <c r="O10737" s="1703"/>
      <c r="V10737" s="1703"/>
      <c r="X10737" s="1703"/>
    </row>
    <row r="10738" spans="15:24" x14ac:dyDescent="0.55000000000000004">
      <c r="O10738" s="1703"/>
      <c r="V10738" s="1703"/>
      <c r="X10738" s="1703"/>
    </row>
    <row r="10739" spans="15:24" x14ac:dyDescent="0.55000000000000004">
      <c r="O10739" s="1703"/>
      <c r="V10739" s="1703"/>
      <c r="X10739" s="1703"/>
    </row>
    <row r="10740" spans="15:24" x14ac:dyDescent="0.55000000000000004">
      <c r="O10740" s="1703"/>
      <c r="V10740" s="1703"/>
      <c r="X10740" s="1703"/>
    </row>
    <row r="10741" spans="15:24" x14ac:dyDescent="0.55000000000000004">
      <c r="O10741" s="1703"/>
      <c r="V10741" s="1703"/>
      <c r="X10741" s="1703"/>
    </row>
    <row r="10742" spans="15:24" x14ac:dyDescent="0.55000000000000004">
      <c r="O10742" s="1703"/>
      <c r="V10742" s="1703"/>
      <c r="X10742" s="1703"/>
    </row>
    <row r="10743" spans="15:24" x14ac:dyDescent="0.55000000000000004">
      <c r="O10743" s="1703"/>
      <c r="V10743" s="1703"/>
      <c r="X10743" s="1703"/>
    </row>
    <row r="10744" spans="15:24" x14ac:dyDescent="0.55000000000000004">
      <c r="O10744" s="1703"/>
      <c r="V10744" s="1703"/>
      <c r="X10744" s="1703"/>
    </row>
    <row r="10745" spans="15:24" x14ac:dyDescent="0.55000000000000004">
      <c r="O10745" s="1703"/>
      <c r="V10745" s="1703"/>
      <c r="X10745" s="1703"/>
    </row>
    <row r="10746" spans="15:24" x14ac:dyDescent="0.55000000000000004">
      <c r="O10746" s="1703"/>
      <c r="V10746" s="1703"/>
      <c r="X10746" s="1703"/>
    </row>
    <row r="10747" spans="15:24" x14ac:dyDescent="0.55000000000000004">
      <c r="O10747" s="1703"/>
      <c r="V10747" s="1703"/>
      <c r="X10747" s="1703"/>
    </row>
    <row r="10748" spans="15:24" x14ac:dyDescent="0.55000000000000004">
      <c r="O10748" s="1703"/>
      <c r="V10748" s="1703"/>
      <c r="X10748" s="1703"/>
    </row>
    <row r="10749" spans="15:24" x14ac:dyDescent="0.55000000000000004">
      <c r="O10749" s="1703"/>
      <c r="V10749" s="1703"/>
      <c r="X10749" s="1703"/>
    </row>
    <row r="10750" spans="15:24" x14ac:dyDescent="0.55000000000000004">
      <c r="O10750" s="1703"/>
      <c r="V10750" s="1703"/>
      <c r="X10750" s="1703"/>
    </row>
    <row r="10751" spans="15:24" x14ac:dyDescent="0.55000000000000004">
      <c r="O10751" s="1703"/>
      <c r="V10751" s="1703"/>
      <c r="X10751" s="1703"/>
    </row>
    <row r="10752" spans="15:24" x14ac:dyDescent="0.55000000000000004">
      <c r="O10752" s="1703"/>
      <c r="V10752" s="1703"/>
      <c r="X10752" s="1703"/>
    </row>
    <row r="10753" spans="15:24" x14ac:dyDescent="0.55000000000000004">
      <c r="O10753" s="1703"/>
      <c r="V10753" s="1703"/>
      <c r="X10753" s="1703"/>
    </row>
    <row r="10754" spans="15:24" x14ac:dyDescent="0.55000000000000004">
      <c r="O10754" s="1703"/>
      <c r="V10754" s="1703"/>
      <c r="X10754" s="1703"/>
    </row>
    <row r="10755" spans="15:24" x14ac:dyDescent="0.55000000000000004">
      <c r="O10755" s="1703"/>
      <c r="V10755" s="1703"/>
      <c r="X10755" s="1703"/>
    </row>
    <row r="10756" spans="15:24" x14ac:dyDescent="0.55000000000000004">
      <c r="O10756" s="1703"/>
      <c r="V10756" s="1703"/>
      <c r="X10756" s="1703"/>
    </row>
    <row r="10757" spans="15:24" x14ac:dyDescent="0.55000000000000004">
      <c r="O10757" s="1703"/>
      <c r="V10757" s="1703"/>
      <c r="X10757" s="1703"/>
    </row>
    <row r="10758" spans="15:24" x14ac:dyDescent="0.55000000000000004">
      <c r="O10758" s="1703"/>
      <c r="V10758" s="1703"/>
      <c r="X10758" s="1703"/>
    </row>
    <row r="10759" spans="15:24" x14ac:dyDescent="0.55000000000000004">
      <c r="O10759" s="1703"/>
      <c r="V10759" s="1703"/>
      <c r="X10759" s="1703"/>
    </row>
    <row r="10760" spans="15:24" x14ac:dyDescent="0.55000000000000004">
      <c r="O10760" s="1703"/>
      <c r="V10760" s="1703"/>
      <c r="X10760" s="1703"/>
    </row>
    <row r="10761" spans="15:24" x14ac:dyDescent="0.55000000000000004">
      <c r="O10761" s="1703"/>
      <c r="V10761" s="1703"/>
      <c r="X10761" s="1703"/>
    </row>
    <row r="10762" spans="15:24" x14ac:dyDescent="0.55000000000000004">
      <c r="O10762" s="1703"/>
      <c r="V10762" s="1703"/>
      <c r="X10762" s="1703"/>
    </row>
    <row r="10763" spans="15:24" x14ac:dyDescent="0.55000000000000004">
      <c r="O10763" s="1703"/>
      <c r="V10763" s="1703"/>
      <c r="X10763" s="1703"/>
    </row>
    <row r="10764" spans="15:24" x14ac:dyDescent="0.55000000000000004">
      <c r="O10764" s="1703"/>
      <c r="V10764" s="1703"/>
      <c r="X10764" s="1703"/>
    </row>
    <row r="10765" spans="15:24" x14ac:dyDescent="0.55000000000000004">
      <c r="O10765" s="1703"/>
      <c r="V10765" s="1703"/>
      <c r="X10765" s="1703"/>
    </row>
    <row r="10766" spans="15:24" x14ac:dyDescent="0.55000000000000004">
      <c r="O10766" s="1703"/>
      <c r="V10766" s="1703"/>
      <c r="X10766" s="1703"/>
    </row>
    <row r="10767" spans="15:24" x14ac:dyDescent="0.55000000000000004">
      <c r="O10767" s="1703"/>
      <c r="V10767" s="1703"/>
      <c r="X10767" s="1703"/>
    </row>
    <row r="10768" spans="15:24" x14ac:dyDescent="0.55000000000000004">
      <c r="O10768" s="1703"/>
      <c r="V10768" s="1703"/>
      <c r="X10768" s="1703"/>
    </row>
    <row r="10769" spans="15:24" x14ac:dyDescent="0.55000000000000004">
      <c r="O10769" s="1703"/>
      <c r="V10769" s="1703"/>
      <c r="X10769" s="1703"/>
    </row>
    <row r="10770" spans="15:24" x14ac:dyDescent="0.55000000000000004">
      <c r="O10770" s="1703"/>
      <c r="V10770" s="1703"/>
      <c r="X10770" s="1703"/>
    </row>
    <row r="10771" spans="15:24" x14ac:dyDescent="0.55000000000000004">
      <c r="O10771" s="1703"/>
      <c r="V10771" s="1703"/>
      <c r="X10771" s="1703"/>
    </row>
    <row r="10772" spans="15:24" x14ac:dyDescent="0.55000000000000004">
      <c r="O10772" s="1703"/>
      <c r="V10772" s="1703"/>
      <c r="X10772" s="1703"/>
    </row>
    <row r="10773" spans="15:24" x14ac:dyDescent="0.55000000000000004">
      <c r="O10773" s="1703"/>
      <c r="V10773" s="1703"/>
      <c r="X10773" s="1703"/>
    </row>
    <row r="10774" spans="15:24" x14ac:dyDescent="0.55000000000000004">
      <c r="O10774" s="1703"/>
      <c r="V10774" s="1703"/>
      <c r="X10774" s="1703"/>
    </row>
    <row r="10775" spans="15:24" x14ac:dyDescent="0.55000000000000004">
      <c r="O10775" s="1703"/>
      <c r="V10775" s="1703"/>
      <c r="X10775" s="1703"/>
    </row>
    <row r="10776" spans="15:24" x14ac:dyDescent="0.55000000000000004">
      <c r="O10776" s="1703"/>
      <c r="V10776" s="1703"/>
      <c r="X10776" s="1703"/>
    </row>
    <row r="10777" spans="15:24" x14ac:dyDescent="0.55000000000000004">
      <c r="O10777" s="1703"/>
      <c r="V10777" s="1703"/>
      <c r="X10777" s="1703"/>
    </row>
    <row r="10778" spans="15:24" x14ac:dyDescent="0.55000000000000004">
      <c r="O10778" s="1703"/>
      <c r="V10778" s="1703"/>
      <c r="X10778" s="1703"/>
    </row>
    <row r="10779" spans="15:24" x14ac:dyDescent="0.55000000000000004">
      <c r="O10779" s="1703"/>
      <c r="V10779" s="1703"/>
      <c r="X10779" s="1703"/>
    </row>
    <row r="10780" spans="15:24" x14ac:dyDescent="0.55000000000000004">
      <c r="O10780" s="1703"/>
      <c r="V10780" s="1703"/>
      <c r="X10780" s="1703"/>
    </row>
    <row r="10781" spans="15:24" x14ac:dyDescent="0.55000000000000004">
      <c r="O10781" s="1703"/>
      <c r="V10781" s="1703"/>
      <c r="X10781" s="1703"/>
    </row>
    <row r="10782" spans="15:24" x14ac:dyDescent="0.55000000000000004">
      <c r="O10782" s="1703"/>
      <c r="V10782" s="1703"/>
      <c r="X10782" s="1703"/>
    </row>
    <row r="10783" spans="15:24" x14ac:dyDescent="0.55000000000000004">
      <c r="O10783" s="1703"/>
      <c r="V10783" s="1703"/>
      <c r="X10783" s="1703"/>
    </row>
    <row r="10784" spans="15:24" x14ac:dyDescent="0.55000000000000004">
      <c r="O10784" s="1703"/>
      <c r="V10784" s="1703"/>
      <c r="X10784" s="1703"/>
    </row>
    <row r="10785" spans="15:24" x14ac:dyDescent="0.55000000000000004">
      <c r="O10785" s="1703"/>
      <c r="V10785" s="1703"/>
      <c r="X10785" s="1703"/>
    </row>
    <row r="10786" spans="15:24" x14ac:dyDescent="0.55000000000000004">
      <c r="O10786" s="1703"/>
      <c r="V10786" s="1703"/>
      <c r="X10786" s="1703"/>
    </row>
    <row r="10787" spans="15:24" x14ac:dyDescent="0.55000000000000004">
      <c r="O10787" s="1703"/>
      <c r="V10787" s="1703"/>
      <c r="X10787" s="1703"/>
    </row>
    <row r="10788" spans="15:24" x14ac:dyDescent="0.55000000000000004">
      <c r="O10788" s="1703"/>
      <c r="V10788" s="1703"/>
      <c r="X10788" s="1703"/>
    </row>
    <row r="10789" spans="15:24" x14ac:dyDescent="0.55000000000000004">
      <c r="O10789" s="1703"/>
      <c r="V10789" s="1703"/>
      <c r="X10789" s="1703"/>
    </row>
    <row r="10790" spans="15:24" x14ac:dyDescent="0.55000000000000004">
      <c r="O10790" s="1703"/>
      <c r="V10790" s="1703"/>
      <c r="X10790" s="1703"/>
    </row>
    <row r="10791" spans="15:24" x14ac:dyDescent="0.55000000000000004">
      <c r="O10791" s="1703"/>
      <c r="V10791" s="1703"/>
      <c r="X10791" s="1703"/>
    </row>
    <row r="10792" spans="15:24" x14ac:dyDescent="0.55000000000000004">
      <c r="O10792" s="1703"/>
      <c r="V10792" s="1703"/>
      <c r="X10792" s="1703"/>
    </row>
    <row r="10793" spans="15:24" x14ac:dyDescent="0.55000000000000004">
      <c r="O10793" s="1703"/>
      <c r="V10793" s="1703"/>
      <c r="X10793" s="1703"/>
    </row>
    <row r="10794" spans="15:24" x14ac:dyDescent="0.55000000000000004">
      <c r="O10794" s="1703"/>
      <c r="V10794" s="1703"/>
      <c r="X10794" s="1703"/>
    </row>
    <row r="10795" spans="15:24" x14ac:dyDescent="0.55000000000000004">
      <c r="O10795" s="1703"/>
      <c r="V10795" s="1703"/>
      <c r="X10795" s="1703"/>
    </row>
    <row r="10796" spans="15:24" x14ac:dyDescent="0.55000000000000004">
      <c r="O10796" s="1703"/>
      <c r="V10796" s="1703"/>
      <c r="X10796" s="1703"/>
    </row>
    <row r="10797" spans="15:24" x14ac:dyDescent="0.55000000000000004">
      <c r="O10797" s="1703"/>
      <c r="V10797" s="1703"/>
      <c r="X10797" s="1703"/>
    </row>
    <row r="10798" spans="15:24" x14ac:dyDescent="0.55000000000000004">
      <c r="O10798" s="1703"/>
      <c r="V10798" s="1703"/>
      <c r="X10798" s="1703"/>
    </row>
    <row r="10799" spans="15:24" x14ac:dyDescent="0.55000000000000004">
      <c r="O10799" s="1703"/>
      <c r="V10799" s="1703"/>
      <c r="X10799" s="1703"/>
    </row>
    <row r="10800" spans="15:24" x14ac:dyDescent="0.55000000000000004">
      <c r="O10800" s="1703"/>
      <c r="V10800" s="1703"/>
      <c r="X10800" s="1703"/>
    </row>
    <row r="10801" spans="15:24" x14ac:dyDescent="0.55000000000000004">
      <c r="O10801" s="1703"/>
      <c r="V10801" s="1703"/>
      <c r="X10801" s="1703"/>
    </row>
    <row r="10802" spans="15:24" x14ac:dyDescent="0.55000000000000004">
      <c r="O10802" s="1703"/>
      <c r="V10802" s="1703"/>
      <c r="X10802" s="1703"/>
    </row>
    <row r="10803" spans="15:24" x14ac:dyDescent="0.55000000000000004">
      <c r="O10803" s="1703"/>
      <c r="V10803" s="1703"/>
      <c r="X10803" s="1703"/>
    </row>
    <row r="10804" spans="15:24" x14ac:dyDescent="0.55000000000000004">
      <c r="O10804" s="1703"/>
      <c r="V10804" s="1703"/>
      <c r="X10804" s="1703"/>
    </row>
    <row r="10805" spans="15:24" x14ac:dyDescent="0.55000000000000004">
      <c r="O10805" s="1703"/>
      <c r="V10805" s="1703"/>
      <c r="X10805" s="1703"/>
    </row>
    <row r="10806" spans="15:24" x14ac:dyDescent="0.55000000000000004">
      <c r="O10806" s="1703"/>
      <c r="V10806" s="1703"/>
      <c r="X10806" s="1703"/>
    </row>
    <row r="10807" spans="15:24" x14ac:dyDescent="0.55000000000000004">
      <c r="O10807" s="1703"/>
      <c r="V10807" s="1703"/>
      <c r="X10807" s="1703"/>
    </row>
    <row r="10808" spans="15:24" x14ac:dyDescent="0.55000000000000004">
      <c r="O10808" s="1703"/>
      <c r="V10808" s="1703"/>
      <c r="X10808" s="1703"/>
    </row>
    <row r="10809" spans="15:24" x14ac:dyDescent="0.55000000000000004">
      <c r="O10809" s="1703"/>
      <c r="V10809" s="1703"/>
      <c r="X10809" s="1703"/>
    </row>
    <row r="10810" spans="15:24" x14ac:dyDescent="0.55000000000000004">
      <c r="O10810" s="1703"/>
      <c r="V10810" s="1703"/>
      <c r="X10810" s="1703"/>
    </row>
    <row r="10811" spans="15:24" x14ac:dyDescent="0.55000000000000004">
      <c r="O10811" s="1703"/>
      <c r="V10811" s="1703"/>
      <c r="X10811" s="1703"/>
    </row>
    <row r="10812" spans="15:24" x14ac:dyDescent="0.55000000000000004">
      <c r="O10812" s="1703"/>
      <c r="V10812" s="1703"/>
      <c r="X10812" s="1703"/>
    </row>
    <row r="10813" spans="15:24" x14ac:dyDescent="0.55000000000000004">
      <c r="O10813" s="1703"/>
      <c r="V10813" s="1703"/>
      <c r="X10813" s="1703"/>
    </row>
    <row r="10814" spans="15:24" x14ac:dyDescent="0.55000000000000004">
      <c r="O10814" s="1703"/>
      <c r="V10814" s="1703"/>
      <c r="X10814" s="1703"/>
    </row>
    <row r="10815" spans="15:24" x14ac:dyDescent="0.55000000000000004">
      <c r="O10815" s="1703"/>
      <c r="V10815" s="1703"/>
      <c r="X10815" s="1703"/>
    </row>
    <row r="10816" spans="15:24" x14ac:dyDescent="0.55000000000000004">
      <c r="O10816" s="1703"/>
      <c r="V10816" s="1703"/>
      <c r="X10816" s="1703"/>
    </row>
    <row r="10817" spans="15:24" x14ac:dyDescent="0.55000000000000004">
      <c r="O10817" s="1703"/>
      <c r="V10817" s="1703"/>
      <c r="X10817" s="1703"/>
    </row>
    <row r="10818" spans="15:24" x14ac:dyDescent="0.55000000000000004">
      <c r="O10818" s="1703"/>
      <c r="V10818" s="1703"/>
      <c r="X10818" s="1703"/>
    </row>
    <row r="10819" spans="15:24" x14ac:dyDescent="0.55000000000000004">
      <c r="O10819" s="1703"/>
      <c r="V10819" s="1703"/>
      <c r="X10819" s="1703"/>
    </row>
    <row r="10820" spans="15:24" x14ac:dyDescent="0.55000000000000004">
      <c r="O10820" s="1703"/>
      <c r="V10820" s="1703"/>
      <c r="X10820" s="1703"/>
    </row>
    <row r="10821" spans="15:24" x14ac:dyDescent="0.55000000000000004">
      <c r="O10821" s="1703"/>
      <c r="V10821" s="1703"/>
      <c r="X10821" s="1703"/>
    </row>
    <row r="10822" spans="15:24" x14ac:dyDescent="0.55000000000000004">
      <c r="O10822" s="1703"/>
      <c r="V10822" s="1703"/>
      <c r="X10822" s="1703"/>
    </row>
    <row r="10823" spans="15:24" x14ac:dyDescent="0.55000000000000004">
      <c r="O10823" s="1703"/>
      <c r="V10823" s="1703"/>
      <c r="X10823" s="1703"/>
    </row>
    <row r="10824" spans="15:24" x14ac:dyDescent="0.55000000000000004">
      <c r="O10824" s="1703"/>
      <c r="V10824" s="1703"/>
      <c r="X10824" s="1703"/>
    </row>
    <row r="10825" spans="15:24" x14ac:dyDescent="0.55000000000000004">
      <c r="O10825" s="1703"/>
      <c r="V10825" s="1703"/>
      <c r="X10825" s="1703"/>
    </row>
    <row r="10826" spans="15:24" x14ac:dyDescent="0.55000000000000004">
      <c r="O10826" s="1703"/>
      <c r="V10826" s="1703"/>
      <c r="X10826" s="1703"/>
    </row>
    <row r="10827" spans="15:24" x14ac:dyDescent="0.55000000000000004">
      <c r="O10827" s="1703"/>
      <c r="V10827" s="1703"/>
      <c r="X10827" s="1703"/>
    </row>
    <row r="10828" spans="15:24" x14ac:dyDescent="0.55000000000000004">
      <c r="O10828" s="1703"/>
      <c r="V10828" s="1703"/>
      <c r="X10828" s="1703"/>
    </row>
    <row r="10829" spans="15:24" x14ac:dyDescent="0.55000000000000004">
      <c r="O10829" s="1703"/>
      <c r="V10829" s="1703"/>
      <c r="X10829" s="1703"/>
    </row>
    <row r="10830" spans="15:24" x14ac:dyDescent="0.55000000000000004">
      <c r="O10830" s="1703"/>
      <c r="V10830" s="1703"/>
      <c r="X10830" s="1703"/>
    </row>
    <row r="10831" spans="15:24" x14ac:dyDescent="0.55000000000000004">
      <c r="O10831" s="1703"/>
      <c r="V10831" s="1703"/>
      <c r="X10831" s="1703"/>
    </row>
    <row r="10832" spans="15:24" x14ac:dyDescent="0.55000000000000004">
      <c r="O10832" s="1703"/>
      <c r="V10832" s="1703"/>
      <c r="X10832" s="1703"/>
    </row>
    <row r="10833" spans="15:24" x14ac:dyDescent="0.55000000000000004">
      <c r="O10833" s="1703"/>
      <c r="V10833" s="1703"/>
      <c r="X10833" s="1703"/>
    </row>
    <row r="10834" spans="15:24" x14ac:dyDescent="0.55000000000000004">
      <c r="O10834" s="1703"/>
      <c r="V10834" s="1703"/>
      <c r="X10834" s="1703"/>
    </row>
    <row r="10835" spans="15:24" x14ac:dyDescent="0.55000000000000004">
      <c r="O10835" s="1703"/>
      <c r="V10835" s="1703"/>
      <c r="X10835" s="1703"/>
    </row>
    <row r="10836" spans="15:24" x14ac:dyDescent="0.55000000000000004">
      <c r="O10836" s="1703"/>
      <c r="V10836" s="1703"/>
      <c r="X10836" s="1703"/>
    </row>
    <row r="10837" spans="15:24" x14ac:dyDescent="0.55000000000000004">
      <c r="O10837" s="1703"/>
      <c r="V10837" s="1703"/>
      <c r="X10837" s="1703"/>
    </row>
    <row r="10838" spans="15:24" x14ac:dyDescent="0.55000000000000004">
      <c r="O10838" s="1703"/>
      <c r="V10838" s="1703"/>
      <c r="X10838" s="1703"/>
    </row>
    <row r="10839" spans="15:24" x14ac:dyDescent="0.55000000000000004">
      <c r="O10839" s="1703"/>
      <c r="V10839" s="1703"/>
      <c r="X10839" s="1703"/>
    </row>
    <row r="10840" spans="15:24" x14ac:dyDescent="0.55000000000000004">
      <c r="O10840" s="1703"/>
      <c r="V10840" s="1703"/>
      <c r="X10840" s="1703"/>
    </row>
    <row r="10841" spans="15:24" x14ac:dyDescent="0.55000000000000004">
      <c r="O10841" s="1703"/>
      <c r="V10841" s="1703"/>
      <c r="X10841" s="1703"/>
    </row>
    <row r="10842" spans="15:24" x14ac:dyDescent="0.55000000000000004">
      <c r="O10842" s="1703"/>
      <c r="V10842" s="1703"/>
      <c r="X10842" s="1703"/>
    </row>
    <row r="10843" spans="15:24" x14ac:dyDescent="0.55000000000000004">
      <c r="O10843" s="1703"/>
      <c r="V10843" s="1703"/>
      <c r="X10843" s="1703"/>
    </row>
    <row r="10844" spans="15:24" x14ac:dyDescent="0.55000000000000004">
      <c r="O10844" s="1703"/>
      <c r="V10844" s="1703"/>
      <c r="X10844" s="1703"/>
    </row>
    <row r="10845" spans="15:24" x14ac:dyDescent="0.55000000000000004">
      <c r="O10845" s="1703"/>
      <c r="V10845" s="1703"/>
      <c r="X10845" s="1703"/>
    </row>
    <row r="10846" spans="15:24" x14ac:dyDescent="0.55000000000000004">
      <c r="O10846" s="1703"/>
      <c r="V10846" s="1703"/>
      <c r="X10846" s="1703"/>
    </row>
    <row r="10847" spans="15:24" x14ac:dyDescent="0.55000000000000004">
      <c r="O10847" s="1703"/>
      <c r="V10847" s="1703"/>
      <c r="X10847" s="1703"/>
    </row>
    <row r="10848" spans="15:24" x14ac:dyDescent="0.55000000000000004">
      <c r="O10848" s="1703"/>
      <c r="V10848" s="1703"/>
      <c r="X10848" s="1703"/>
    </row>
    <row r="10849" spans="15:24" x14ac:dyDescent="0.55000000000000004">
      <c r="O10849" s="1703"/>
      <c r="V10849" s="1703"/>
      <c r="X10849" s="1703"/>
    </row>
    <row r="10850" spans="15:24" x14ac:dyDescent="0.55000000000000004">
      <c r="O10850" s="1703"/>
      <c r="V10850" s="1703"/>
      <c r="X10850" s="1703"/>
    </row>
    <row r="10851" spans="15:24" x14ac:dyDescent="0.55000000000000004">
      <c r="O10851" s="1703"/>
      <c r="V10851" s="1703"/>
      <c r="X10851" s="1703"/>
    </row>
    <row r="10852" spans="15:24" x14ac:dyDescent="0.55000000000000004">
      <c r="O10852" s="1703"/>
      <c r="V10852" s="1703"/>
      <c r="X10852" s="1703"/>
    </row>
    <row r="10853" spans="15:24" x14ac:dyDescent="0.55000000000000004">
      <c r="O10853" s="1703"/>
      <c r="V10853" s="1703"/>
      <c r="X10853" s="1703"/>
    </row>
    <row r="10854" spans="15:24" x14ac:dyDescent="0.55000000000000004">
      <c r="O10854" s="1703"/>
      <c r="V10854" s="1703"/>
      <c r="X10854" s="1703"/>
    </row>
    <row r="10855" spans="15:24" x14ac:dyDescent="0.55000000000000004">
      <c r="O10855" s="1703"/>
      <c r="V10855" s="1703"/>
      <c r="X10855" s="1703"/>
    </row>
    <row r="10856" spans="15:24" x14ac:dyDescent="0.55000000000000004">
      <c r="O10856" s="1703"/>
      <c r="V10856" s="1703"/>
      <c r="X10856" s="1703"/>
    </row>
    <row r="10857" spans="15:24" x14ac:dyDescent="0.55000000000000004">
      <c r="O10857" s="1703"/>
      <c r="V10857" s="1703"/>
      <c r="X10857" s="1703"/>
    </row>
    <row r="10858" spans="15:24" x14ac:dyDescent="0.55000000000000004">
      <c r="O10858" s="1703"/>
      <c r="V10858" s="1703"/>
      <c r="X10858" s="1703"/>
    </row>
    <row r="10859" spans="15:24" x14ac:dyDescent="0.55000000000000004">
      <c r="O10859" s="1703"/>
      <c r="V10859" s="1703"/>
      <c r="X10859" s="1703"/>
    </row>
    <row r="10860" spans="15:24" x14ac:dyDescent="0.55000000000000004">
      <c r="O10860" s="1703"/>
      <c r="V10860" s="1703"/>
      <c r="X10860" s="1703"/>
    </row>
    <row r="10861" spans="15:24" x14ac:dyDescent="0.55000000000000004">
      <c r="O10861" s="1703"/>
      <c r="V10861" s="1703"/>
      <c r="X10861" s="1703"/>
    </row>
    <row r="10862" spans="15:24" x14ac:dyDescent="0.55000000000000004">
      <c r="O10862" s="1703"/>
      <c r="V10862" s="1703"/>
      <c r="X10862" s="1703"/>
    </row>
    <row r="10863" spans="15:24" x14ac:dyDescent="0.55000000000000004">
      <c r="O10863" s="1703"/>
      <c r="V10863" s="1703"/>
      <c r="X10863" s="1703"/>
    </row>
    <row r="10864" spans="15:24" x14ac:dyDescent="0.55000000000000004">
      <c r="O10864" s="1703"/>
      <c r="V10864" s="1703"/>
      <c r="X10864" s="1703"/>
    </row>
    <row r="10865" spans="15:24" x14ac:dyDescent="0.55000000000000004">
      <c r="O10865" s="1703"/>
      <c r="V10865" s="1703"/>
      <c r="X10865" s="1703"/>
    </row>
    <row r="10866" spans="15:24" x14ac:dyDescent="0.55000000000000004">
      <c r="O10866" s="1703"/>
      <c r="V10866" s="1703"/>
      <c r="X10866" s="1703"/>
    </row>
    <row r="10867" spans="15:24" x14ac:dyDescent="0.55000000000000004">
      <c r="O10867" s="1703"/>
      <c r="V10867" s="1703"/>
      <c r="X10867" s="1703"/>
    </row>
    <row r="10868" spans="15:24" x14ac:dyDescent="0.55000000000000004">
      <c r="O10868" s="1703"/>
      <c r="V10868" s="1703"/>
      <c r="X10868" s="1703"/>
    </row>
    <row r="10869" spans="15:24" x14ac:dyDescent="0.55000000000000004">
      <c r="O10869" s="1703"/>
      <c r="V10869" s="1703"/>
      <c r="X10869" s="1703"/>
    </row>
    <row r="10870" spans="15:24" x14ac:dyDescent="0.55000000000000004">
      <c r="O10870" s="1703"/>
      <c r="V10870" s="1703"/>
      <c r="X10870" s="1703"/>
    </row>
    <row r="10871" spans="15:24" x14ac:dyDescent="0.55000000000000004">
      <c r="O10871" s="1703"/>
      <c r="V10871" s="1703"/>
      <c r="X10871" s="1703"/>
    </row>
    <row r="10872" spans="15:24" x14ac:dyDescent="0.55000000000000004">
      <c r="O10872" s="1703"/>
      <c r="V10872" s="1703"/>
      <c r="X10872" s="1703"/>
    </row>
    <row r="10873" spans="15:24" x14ac:dyDescent="0.55000000000000004">
      <c r="O10873" s="1703"/>
      <c r="V10873" s="1703"/>
      <c r="X10873" s="1703"/>
    </row>
    <row r="10874" spans="15:24" x14ac:dyDescent="0.55000000000000004">
      <c r="O10874" s="1703"/>
      <c r="V10874" s="1703"/>
      <c r="X10874" s="1703"/>
    </row>
    <row r="10875" spans="15:24" x14ac:dyDescent="0.55000000000000004">
      <c r="O10875" s="1703"/>
      <c r="V10875" s="1703"/>
      <c r="X10875" s="1703"/>
    </row>
    <row r="10876" spans="15:24" x14ac:dyDescent="0.55000000000000004">
      <c r="O10876" s="1703"/>
      <c r="V10876" s="1703"/>
      <c r="X10876" s="1703"/>
    </row>
    <row r="10877" spans="15:24" x14ac:dyDescent="0.55000000000000004">
      <c r="O10877" s="1703"/>
      <c r="V10877" s="1703"/>
      <c r="X10877" s="1703"/>
    </row>
    <row r="10878" spans="15:24" x14ac:dyDescent="0.55000000000000004">
      <c r="O10878" s="1703"/>
      <c r="V10878" s="1703"/>
      <c r="X10878" s="1703"/>
    </row>
    <row r="10879" spans="15:24" x14ac:dyDescent="0.55000000000000004">
      <c r="O10879" s="1703"/>
      <c r="V10879" s="1703"/>
      <c r="X10879" s="1703"/>
    </row>
    <row r="10880" spans="15:24" x14ac:dyDescent="0.55000000000000004">
      <c r="O10880" s="1703"/>
      <c r="V10880" s="1703"/>
      <c r="X10880" s="1703"/>
    </row>
    <row r="10881" spans="15:24" x14ac:dyDescent="0.55000000000000004">
      <c r="O10881" s="1703"/>
      <c r="V10881" s="1703"/>
      <c r="X10881" s="1703"/>
    </row>
    <row r="10882" spans="15:24" x14ac:dyDescent="0.55000000000000004">
      <c r="O10882" s="1703"/>
      <c r="V10882" s="1703"/>
      <c r="X10882" s="1703"/>
    </row>
    <row r="10883" spans="15:24" x14ac:dyDescent="0.55000000000000004">
      <c r="O10883" s="1703"/>
      <c r="V10883" s="1703"/>
      <c r="X10883" s="1703"/>
    </row>
    <row r="10884" spans="15:24" x14ac:dyDescent="0.55000000000000004">
      <c r="O10884" s="1703"/>
      <c r="V10884" s="1703"/>
      <c r="X10884" s="1703"/>
    </row>
    <row r="10885" spans="15:24" x14ac:dyDescent="0.55000000000000004">
      <c r="O10885" s="1703"/>
      <c r="V10885" s="1703"/>
      <c r="X10885" s="1703"/>
    </row>
    <row r="10886" spans="15:24" x14ac:dyDescent="0.55000000000000004">
      <c r="O10886" s="1703"/>
      <c r="V10886" s="1703"/>
      <c r="X10886" s="1703"/>
    </row>
    <row r="10887" spans="15:24" x14ac:dyDescent="0.55000000000000004">
      <c r="O10887" s="1703"/>
      <c r="V10887" s="1703"/>
      <c r="X10887" s="1703"/>
    </row>
    <row r="10888" spans="15:24" x14ac:dyDescent="0.55000000000000004">
      <c r="O10888" s="1703"/>
      <c r="V10888" s="1703"/>
      <c r="X10888" s="1703"/>
    </row>
    <row r="10889" spans="15:24" x14ac:dyDescent="0.55000000000000004">
      <c r="O10889" s="1703"/>
      <c r="V10889" s="1703"/>
      <c r="X10889" s="1703"/>
    </row>
    <row r="10890" spans="15:24" x14ac:dyDescent="0.55000000000000004">
      <c r="O10890" s="1703"/>
      <c r="V10890" s="1703"/>
      <c r="X10890" s="1703"/>
    </row>
    <row r="10891" spans="15:24" x14ac:dyDescent="0.55000000000000004">
      <c r="O10891" s="1703"/>
      <c r="V10891" s="1703"/>
      <c r="X10891" s="1703"/>
    </row>
    <row r="10892" spans="15:24" x14ac:dyDescent="0.55000000000000004">
      <c r="O10892" s="1703"/>
      <c r="V10892" s="1703"/>
      <c r="X10892" s="1703"/>
    </row>
    <row r="10893" spans="15:24" x14ac:dyDescent="0.55000000000000004">
      <c r="O10893" s="1703"/>
      <c r="V10893" s="1703"/>
      <c r="X10893" s="1703"/>
    </row>
    <row r="10894" spans="15:24" x14ac:dyDescent="0.55000000000000004">
      <c r="O10894" s="1703"/>
      <c r="V10894" s="1703"/>
      <c r="X10894" s="1703"/>
    </row>
    <row r="10895" spans="15:24" x14ac:dyDescent="0.55000000000000004">
      <c r="O10895" s="1703"/>
      <c r="V10895" s="1703"/>
      <c r="X10895" s="1703"/>
    </row>
    <row r="10896" spans="15:24" x14ac:dyDescent="0.55000000000000004">
      <c r="O10896" s="1703"/>
      <c r="V10896" s="1703"/>
      <c r="X10896" s="1703"/>
    </row>
    <row r="10897" spans="15:24" x14ac:dyDescent="0.55000000000000004">
      <c r="O10897" s="1703"/>
      <c r="V10897" s="1703"/>
      <c r="X10897" s="1703"/>
    </row>
    <row r="10898" spans="15:24" x14ac:dyDescent="0.55000000000000004">
      <c r="O10898" s="1703"/>
      <c r="V10898" s="1703"/>
      <c r="X10898" s="1703"/>
    </row>
    <row r="10899" spans="15:24" x14ac:dyDescent="0.55000000000000004">
      <c r="O10899" s="1703"/>
      <c r="V10899" s="1703"/>
      <c r="X10899" s="1703"/>
    </row>
    <row r="10900" spans="15:24" x14ac:dyDescent="0.55000000000000004">
      <c r="O10900" s="1703"/>
      <c r="V10900" s="1703"/>
      <c r="X10900" s="1703"/>
    </row>
    <row r="10901" spans="15:24" x14ac:dyDescent="0.55000000000000004">
      <c r="O10901" s="1703"/>
      <c r="V10901" s="1703"/>
      <c r="X10901" s="1703"/>
    </row>
    <row r="10902" spans="15:24" x14ac:dyDescent="0.55000000000000004">
      <c r="O10902" s="1703"/>
      <c r="V10902" s="1703"/>
      <c r="X10902" s="1703"/>
    </row>
    <row r="10903" spans="15:24" x14ac:dyDescent="0.55000000000000004">
      <c r="O10903" s="1703"/>
      <c r="V10903" s="1703"/>
      <c r="X10903" s="1703"/>
    </row>
    <row r="10904" spans="15:24" x14ac:dyDescent="0.55000000000000004">
      <c r="O10904" s="1703"/>
      <c r="V10904" s="1703"/>
      <c r="X10904" s="1703"/>
    </row>
    <row r="10905" spans="15:24" x14ac:dyDescent="0.55000000000000004">
      <c r="O10905" s="1703"/>
      <c r="V10905" s="1703"/>
      <c r="X10905" s="1703"/>
    </row>
    <row r="10906" spans="15:24" x14ac:dyDescent="0.55000000000000004">
      <c r="O10906" s="1703"/>
      <c r="V10906" s="1703"/>
      <c r="X10906" s="1703"/>
    </row>
    <row r="10907" spans="15:24" x14ac:dyDescent="0.55000000000000004">
      <c r="O10907" s="1703"/>
      <c r="V10907" s="1703"/>
      <c r="X10907" s="1703"/>
    </row>
    <row r="10908" spans="15:24" x14ac:dyDescent="0.55000000000000004">
      <c r="O10908" s="1703"/>
      <c r="V10908" s="1703"/>
      <c r="X10908" s="1703"/>
    </row>
    <row r="10909" spans="15:24" x14ac:dyDescent="0.55000000000000004">
      <c r="O10909" s="1703"/>
      <c r="V10909" s="1703"/>
      <c r="X10909" s="1703"/>
    </row>
    <row r="10910" spans="15:24" x14ac:dyDescent="0.55000000000000004">
      <c r="O10910" s="1703"/>
      <c r="V10910" s="1703"/>
      <c r="X10910" s="1703"/>
    </row>
    <row r="10911" spans="15:24" x14ac:dyDescent="0.55000000000000004">
      <c r="O10911" s="1703"/>
      <c r="V10911" s="1703"/>
      <c r="X10911" s="1703"/>
    </row>
    <row r="10912" spans="15:24" x14ac:dyDescent="0.55000000000000004">
      <c r="O10912" s="1703"/>
      <c r="V10912" s="1703"/>
      <c r="X10912" s="1703"/>
    </row>
    <row r="10913" spans="15:24" x14ac:dyDescent="0.55000000000000004">
      <c r="O10913" s="1703"/>
      <c r="V10913" s="1703"/>
      <c r="X10913" s="1703"/>
    </row>
    <row r="10914" spans="15:24" x14ac:dyDescent="0.55000000000000004">
      <c r="O10914" s="1703"/>
      <c r="V10914" s="1703"/>
      <c r="X10914" s="1703"/>
    </row>
    <row r="10915" spans="15:24" x14ac:dyDescent="0.55000000000000004">
      <c r="O10915" s="1703"/>
      <c r="V10915" s="1703"/>
      <c r="X10915" s="1703"/>
    </row>
    <row r="10916" spans="15:24" x14ac:dyDescent="0.55000000000000004">
      <c r="O10916" s="1703"/>
      <c r="V10916" s="1703"/>
      <c r="X10916" s="1703"/>
    </row>
    <row r="10917" spans="15:24" x14ac:dyDescent="0.55000000000000004">
      <c r="O10917" s="1703"/>
      <c r="V10917" s="1703"/>
      <c r="X10917" s="1703"/>
    </row>
    <row r="10918" spans="15:24" x14ac:dyDescent="0.55000000000000004">
      <c r="O10918" s="1703"/>
      <c r="V10918" s="1703"/>
      <c r="X10918" s="1703"/>
    </row>
    <row r="10919" spans="15:24" x14ac:dyDescent="0.55000000000000004">
      <c r="O10919" s="1703"/>
      <c r="V10919" s="1703"/>
      <c r="X10919" s="1703"/>
    </row>
    <row r="10920" spans="15:24" x14ac:dyDescent="0.55000000000000004">
      <c r="O10920" s="1703"/>
      <c r="V10920" s="1703"/>
      <c r="X10920" s="1703"/>
    </row>
    <row r="10921" spans="15:24" x14ac:dyDescent="0.55000000000000004">
      <c r="O10921" s="1703"/>
      <c r="V10921" s="1703"/>
      <c r="X10921" s="1703"/>
    </row>
    <row r="10922" spans="15:24" x14ac:dyDescent="0.55000000000000004">
      <c r="O10922" s="1703"/>
      <c r="V10922" s="1703"/>
      <c r="X10922" s="1703"/>
    </row>
    <row r="10923" spans="15:24" x14ac:dyDescent="0.55000000000000004">
      <c r="O10923" s="1703"/>
      <c r="V10923" s="1703"/>
      <c r="X10923" s="1703"/>
    </row>
    <row r="10924" spans="15:24" x14ac:dyDescent="0.55000000000000004">
      <c r="O10924" s="1703"/>
      <c r="V10924" s="1703"/>
      <c r="X10924" s="1703"/>
    </row>
    <row r="10925" spans="15:24" x14ac:dyDescent="0.55000000000000004">
      <c r="O10925" s="1703"/>
      <c r="V10925" s="1703"/>
      <c r="X10925" s="1703"/>
    </row>
    <row r="10926" spans="15:24" x14ac:dyDescent="0.55000000000000004">
      <c r="O10926" s="1703"/>
      <c r="V10926" s="1703"/>
      <c r="X10926" s="1703"/>
    </row>
    <row r="10927" spans="15:24" x14ac:dyDescent="0.55000000000000004">
      <c r="O10927" s="1703"/>
      <c r="V10927" s="1703"/>
      <c r="X10927" s="1703"/>
    </row>
    <row r="10928" spans="15:24" x14ac:dyDescent="0.55000000000000004">
      <c r="O10928" s="1703"/>
      <c r="V10928" s="1703"/>
      <c r="X10928" s="1703"/>
    </row>
    <row r="10929" spans="15:24" x14ac:dyDescent="0.55000000000000004">
      <c r="O10929" s="1703"/>
      <c r="V10929" s="1703"/>
      <c r="X10929" s="1703"/>
    </row>
    <row r="10930" spans="15:24" x14ac:dyDescent="0.55000000000000004">
      <c r="O10930" s="1703"/>
      <c r="V10930" s="1703"/>
      <c r="X10930" s="1703"/>
    </row>
    <row r="10931" spans="15:24" x14ac:dyDescent="0.55000000000000004">
      <c r="O10931" s="1703"/>
      <c r="V10931" s="1703"/>
      <c r="X10931" s="1703"/>
    </row>
    <row r="10932" spans="15:24" x14ac:dyDescent="0.55000000000000004">
      <c r="O10932" s="1703"/>
      <c r="V10932" s="1703"/>
      <c r="X10932" s="1703"/>
    </row>
    <row r="10933" spans="15:24" x14ac:dyDescent="0.55000000000000004">
      <c r="O10933" s="1703"/>
      <c r="V10933" s="1703"/>
      <c r="X10933" s="1703"/>
    </row>
    <row r="10934" spans="15:24" x14ac:dyDescent="0.55000000000000004">
      <c r="O10934" s="1703"/>
      <c r="V10934" s="1703"/>
      <c r="X10934" s="1703"/>
    </row>
    <row r="10935" spans="15:24" x14ac:dyDescent="0.55000000000000004">
      <c r="O10935" s="1703"/>
      <c r="V10935" s="1703"/>
      <c r="X10935" s="1703"/>
    </row>
    <row r="10936" spans="15:24" x14ac:dyDescent="0.55000000000000004">
      <c r="O10936" s="1703"/>
      <c r="V10936" s="1703"/>
      <c r="X10936" s="1703"/>
    </row>
    <row r="10937" spans="15:24" x14ac:dyDescent="0.55000000000000004">
      <c r="O10937" s="1703"/>
      <c r="V10937" s="1703"/>
      <c r="X10937" s="1703"/>
    </row>
    <row r="10938" spans="15:24" x14ac:dyDescent="0.55000000000000004">
      <c r="O10938" s="1703"/>
      <c r="V10938" s="1703"/>
      <c r="X10938" s="1703"/>
    </row>
    <row r="10939" spans="15:24" x14ac:dyDescent="0.55000000000000004">
      <c r="O10939" s="1703"/>
      <c r="V10939" s="1703"/>
      <c r="X10939" s="1703"/>
    </row>
    <row r="10940" spans="15:24" x14ac:dyDescent="0.55000000000000004">
      <c r="O10940" s="1703"/>
      <c r="V10940" s="1703"/>
      <c r="X10940" s="1703"/>
    </row>
    <row r="10941" spans="15:24" x14ac:dyDescent="0.55000000000000004">
      <c r="O10941" s="1703"/>
      <c r="V10941" s="1703"/>
      <c r="X10941" s="1703"/>
    </row>
    <row r="10942" spans="15:24" x14ac:dyDescent="0.55000000000000004">
      <c r="O10942" s="1703"/>
      <c r="V10942" s="1703"/>
      <c r="X10942" s="1703"/>
    </row>
    <row r="10943" spans="15:24" x14ac:dyDescent="0.55000000000000004">
      <c r="O10943" s="1703"/>
      <c r="V10943" s="1703"/>
      <c r="X10943" s="1703"/>
    </row>
    <row r="10944" spans="15:24" x14ac:dyDescent="0.55000000000000004">
      <c r="O10944" s="1703"/>
      <c r="V10944" s="1703"/>
      <c r="X10944" s="1703"/>
    </row>
    <row r="10945" spans="15:24" x14ac:dyDescent="0.55000000000000004">
      <c r="O10945" s="1703"/>
      <c r="V10945" s="1703"/>
      <c r="X10945" s="1703"/>
    </row>
    <row r="10946" spans="15:24" x14ac:dyDescent="0.55000000000000004">
      <c r="O10946" s="1703"/>
      <c r="V10946" s="1703"/>
      <c r="X10946" s="1703"/>
    </row>
    <row r="10947" spans="15:24" x14ac:dyDescent="0.55000000000000004">
      <c r="O10947" s="1703"/>
      <c r="V10947" s="1703"/>
      <c r="X10947" s="1703"/>
    </row>
    <row r="10948" spans="15:24" x14ac:dyDescent="0.55000000000000004">
      <c r="O10948" s="1703"/>
      <c r="V10948" s="1703"/>
      <c r="X10948" s="1703"/>
    </row>
    <row r="10949" spans="15:24" x14ac:dyDescent="0.55000000000000004">
      <c r="O10949" s="1703"/>
      <c r="V10949" s="1703"/>
      <c r="X10949" s="1703"/>
    </row>
    <row r="10950" spans="15:24" x14ac:dyDescent="0.55000000000000004">
      <c r="O10950" s="1703"/>
      <c r="V10950" s="1703"/>
      <c r="X10950" s="1703"/>
    </row>
    <row r="10951" spans="15:24" x14ac:dyDescent="0.55000000000000004">
      <c r="O10951" s="1703"/>
      <c r="V10951" s="1703"/>
      <c r="X10951" s="1703"/>
    </row>
    <row r="10952" spans="15:24" x14ac:dyDescent="0.55000000000000004">
      <c r="O10952" s="1703"/>
      <c r="V10952" s="1703"/>
      <c r="X10952" s="1703"/>
    </row>
    <row r="10953" spans="15:24" x14ac:dyDescent="0.55000000000000004">
      <c r="O10953" s="1703"/>
      <c r="V10953" s="1703"/>
      <c r="X10953" s="1703"/>
    </row>
    <row r="10954" spans="15:24" x14ac:dyDescent="0.55000000000000004">
      <c r="O10954" s="1703"/>
      <c r="V10954" s="1703"/>
      <c r="X10954" s="1703"/>
    </row>
    <row r="10955" spans="15:24" x14ac:dyDescent="0.55000000000000004">
      <c r="O10955" s="1703"/>
      <c r="V10955" s="1703"/>
      <c r="X10955" s="1703"/>
    </row>
    <row r="10956" spans="15:24" x14ac:dyDescent="0.55000000000000004">
      <c r="O10956" s="1703"/>
      <c r="V10956" s="1703"/>
      <c r="X10956" s="1703"/>
    </row>
    <row r="10957" spans="15:24" x14ac:dyDescent="0.55000000000000004">
      <c r="O10957" s="1703"/>
      <c r="V10957" s="1703"/>
      <c r="X10957" s="1703"/>
    </row>
    <row r="10958" spans="15:24" x14ac:dyDescent="0.55000000000000004">
      <c r="O10958" s="1703"/>
      <c r="V10958" s="1703"/>
      <c r="X10958" s="1703"/>
    </row>
    <row r="10959" spans="15:24" x14ac:dyDescent="0.55000000000000004">
      <c r="O10959" s="1703"/>
      <c r="V10959" s="1703"/>
      <c r="X10959" s="1703"/>
    </row>
    <row r="10960" spans="15:24" x14ac:dyDescent="0.55000000000000004">
      <c r="O10960" s="1703"/>
      <c r="V10960" s="1703"/>
      <c r="X10960" s="1703"/>
    </row>
    <row r="10961" spans="15:24" x14ac:dyDescent="0.55000000000000004">
      <c r="O10961" s="1703"/>
      <c r="V10961" s="1703"/>
      <c r="X10961" s="1703"/>
    </row>
    <row r="10962" spans="15:24" x14ac:dyDescent="0.55000000000000004">
      <c r="O10962" s="1703"/>
      <c r="V10962" s="1703"/>
      <c r="X10962" s="1703"/>
    </row>
    <row r="10963" spans="15:24" x14ac:dyDescent="0.55000000000000004">
      <c r="O10963" s="1703"/>
      <c r="V10963" s="1703"/>
      <c r="X10963" s="1703"/>
    </row>
    <row r="10964" spans="15:24" x14ac:dyDescent="0.55000000000000004">
      <c r="O10964" s="1703"/>
      <c r="V10964" s="1703"/>
      <c r="X10964" s="1703"/>
    </row>
    <row r="10965" spans="15:24" x14ac:dyDescent="0.55000000000000004">
      <c r="O10965" s="1703"/>
      <c r="V10965" s="1703"/>
      <c r="X10965" s="1703"/>
    </row>
    <row r="10966" spans="15:24" x14ac:dyDescent="0.55000000000000004">
      <c r="O10966" s="1703"/>
      <c r="V10966" s="1703"/>
      <c r="X10966" s="1703"/>
    </row>
    <row r="10967" spans="15:24" x14ac:dyDescent="0.55000000000000004">
      <c r="O10967" s="1703"/>
      <c r="V10967" s="1703"/>
      <c r="X10967" s="1703"/>
    </row>
    <row r="10968" spans="15:24" x14ac:dyDescent="0.55000000000000004">
      <c r="O10968" s="1703"/>
      <c r="V10968" s="1703"/>
      <c r="X10968" s="1703"/>
    </row>
    <row r="10969" spans="15:24" x14ac:dyDescent="0.55000000000000004">
      <c r="O10969" s="1703"/>
      <c r="V10969" s="1703"/>
      <c r="X10969" s="1703"/>
    </row>
    <row r="10970" spans="15:24" x14ac:dyDescent="0.55000000000000004">
      <c r="O10970" s="1703"/>
      <c r="V10970" s="1703"/>
      <c r="X10970" s="1703"/>
    </row>
    <row r="10971" spans="15:24" x14ac:dyDescent="0.55000000000000004">
      <c r="O10971" s="1703"/>
      <c r="V10971" s="1703"/>
      <c r="X10971" s="1703"/>
    </row>
    <row r="10972" spans="15:24" x14ac:dyDescent="0.55000000000000004">
      <c r="O10972" s="1703"/>
      <c r="V10972" s="1703"/>
      <c r="X10972" s="1703"/>
    </row>
    <row r="10973" spans="15:24" x14ac:dyDescent="0.55000000000000004">
      <c r="O10973" s="1703"/>
      <c r="V10973" s="1703"/>
      <c r="X10973" s="1703"/>
    </row>
    <row r="10974" spans="15:24" x14ac:dyDescent="0.55000000000000004">
      <c r="O10974" s="1703"/>
      <c r="V10974" s="1703"/>
      <c r="X10974" s="1703"/>
    </row>
    <row r="10975" spans="15:24" x14ac:dyDescent="0.55000000000000004">
      <c r="O10975" s="1703"/>
      <c r="V10975" s="1703"/>
      <c r="X10975" s="1703"/>
    </row>
    <row r="10976" spans="15:24" x14ac:dyDescent="0.55000000000000004">
      <c r="O10976" s="1703"/>
      <c r="V10976" s="1703"/>
      <c r="X10976" s="1703"/>
    </row>
    <row r="10977" spans="15:24" x14ac:dyDescent="0.55000000000000004">
      <c r="O10977" s="1703"/>
      <c r="V10977" s="1703"/>
      <c r="X10977" s="1703"/>
    </row>
    <row r="10978" spans="15:24" x14ac:dyDescent="0.55000000000000004">
      <c r="O10978" s="1703"/>
      <c r="V10978" s="1703"/>
      <c r="X10978" s="1703"/>
    </row>
    <row r="10979" spans="15:24" x14ac:dyDescent="0.55000000000000004">
      <c r="O10979" s="1703"/>
      <c r="V10979" s="1703"/>
      <c r="X10979" s="1703"/>
    </row>
    <row r="10980" spans="15:24" x14ac:dyDescent="0.55000000000000004">
      <c r="O10980" s="1703"/>
      <c r="V10980" s="1703"/>
      <c r="X10980" s="1703"/>
    </row>
    <row r="10981" spans="15:24" x14ac:dyDescent="0.55000000000000004">
      <c r="O10981" s="1703"/>
      <c r="V10981" s="1703"/>
      <c r="X10981" s="1703"/>
    </row>
    <row r="10982" spans="15:24" x14ac:dyDescent="0.55000000000000004">
      <c r="O10982" s="1703"/>
      <c r="V10982" s="1703"/>
      <c r="X10982" s="1703"/>
    </row>
    <row r="10983" spans="15:24" x14ac:dyDescent="0.55000000000000004">
      <c r="O10983" s="1703"/>
      <c r="V10983" s="1703"/>
      <c r="X10983" s="1703"/>
    </row>
    <row r="10984" spans="15:24" x14ac:dyDescent="0.55000000000000004">
      <c r="O10984" s="1703"/>
      <c r="V10984" s="1703"/>
      <c r="X10984" s="1703"/>
    </row>
    <row r="10985" spans="15:24" x14ac:dyDescent="0.55000000000000004">
      <c r="O10985" s="1703"/>
      <c r="V10985" s="1703"/>
      <c r="X10985" s="1703"/>
    </row>
    <row r="10986" spans="15:24" x14ac:dyDescent="0.55000000000000004">
      <c r="O10986" s="1703"/>
      <c r="V10986" s="1703"/>
      <c r="X10986" s="1703"/>
    </row>
    <row r="10987" spans="15:24" x14ac:dyDescent="0.55000000000000004">
      <c r="O10987" s="1703"/>
      <c r="V10987" s="1703"/>
      <c r="X10987" s="1703"/>
    </row>
    <row r="10988" spans="15:24" x14ac:dyDescent="0.55000000000000004">
      <c r="O10988" s="1703"/>
      <c r="V10988" s="1703"/>
      <c r="X10988" s="1703"/>
    </row>
    <row r="10989" spans="15:24" x14ac:dyDescent="0.55000000000000004">
      <c r="O10989" s="1703"/>
      <c r="V10989" s="1703"/>
      <c r="X10989" s="1703"/>
    </row>
    <row r="10990" spans="15:24" x14ac:dyDescent="0.55000000000000004">
      <c r="O10990" s="1703"/>
      <c r="V10990" s="1703"/>
      <c r="X10990" s="1703"/>
    </row>
    <row r="10991" spans="15:24" x14ac:dyDescent="0.55000000000000004">
      <c r="O10991" s="1703"/>
      <c r="V10991" s="1703"/>
      <c r="X10991" s="1703"/>
    </row>
    <row r="10992" spans="15:24" x14ac:dyDescent="0.55000000000000004">
      <c r="O10992" s="1703"/>
      <c r="V10992" s="1703"/>
      <c r="X10992" s="1703"/>
    </row>
    <row r="10993" spans="15:24" x14ac:dyDescent="0.55000000000000004">
      <c r="O10993" s="1703"/>
      <c r="V10993" s="1703"/>
      <c r="X10993" s="1703"/>
    </row>
    <row r="10994" spans="15:24" x14ac:dyDescent="0.55000000000000004">
      <c r="O10994" s="1703"/>
      <c r="V10994" s="1703"/>
      <c r="X10994" s="1703"/>
    </row>
    <row r="10995" spans="15:24" x14ac:dyDescent="0.55000000000000004">
      <c r="O10995" s="1703"/>
      <c r="V10995" s="1703"/>
      <c r="X10995" s="1703"/>
    </row>
    <row r="10996" spans="15:24" x14ac:dyDescent="0.55000000000000004">
      <c r="O10996" s="1703"/>
      <c r="V10996" s="1703"/>
      <c r="X10996" s="1703"/>
    </row>
    <row r="10997" spans="15:24" x14ac:dyDescent="0.55000000000000004">
      <c r="O10997" s="1703"/>
      <c r="V10997" s="1703"/>
      <c r="X10997" s="1703"/>
    </row>
    <row r="10998" spans="15:24" x14ac:dyDescent="0.55000000000000004">
      <c r="O10998" s="1703"/>
      <c r="V10998" s="1703"/>
      <c r="X10998" s="1703"/>
    </row>
    <row r="10999" spans="15:24" x14ac:dyDescent="0.55000000000000004">
      <c r="O10999" s="1703"/>
      <c r="V10999" s="1703"/>
      <c r="X10999" s="1703"/>
    </row>
    <row r="11000" spans="15:24" x14ac:dyDescent="0.55000000000000004">
      <c r="O11000" s="1703"/>
      <c r="V11000" s="1703"/>
      <c r="X11000" s="1703"/>
    </row>
    <row r="11001" spans="15:24" x14ac:dyDescent="0.55000000000000004">
      <c r="O11001" s="1703"/>
      <c r="V11001" s="1703"/>
      <c r="X11001" s="1703"/>
    </row>
    <row r="11002" spans="15:24" x14ac:dyDescent="0.55000000000000004">
      <c r="O11002" s="1703"/>
      <c r="V11002" s="1703"/>
      <c r="X11002" s="1703"/>
    </row>
    <row r="11003" spans="15:24" x14ac:dyDescent="0.55000000000000004">
      <c r="O11003" s="1703"/>
      <c r="V11003" s="1703"/>
      <c r="X11003" s="1703"/>
    </row>
    <row r="11004" spans="15:24" x14ac:dyDescent="0.55000000000000004">
      <c r="O11004" s="1703"/>
      <c r="V11004" s="1703"/>
      <c r="X11004" s="1703"/>
    </row>
    <row r="11005" spans="15:24" x14ac:dyDescent="0.55000000000000004">
      <c r="O11005" s="1703"/>
      <c r="V11005" s="1703"/>
      <c r="X11005" s="1703"/>
    </row>
    <row r="11006" spans="15:24" x14ac:dyDescent="0.55000000000000004">
      <c r="O11006" s="1703"/>
      <c r="V11006" s="1703"/>
      <c r="X11006" s="1703"/>
    </row>
    <row r="11007" spans="15:24" x14ac:dyDescent="0.55000000000000004">
      <c r="O11007" s="1703"/>
      <c r="V11007" s="1703"/>
      <c r="X11007" s="1703"/>
    </row>
    <row r="11008" spans="15:24" x14ac:dyDescent="0.55000000000000004">
      <c r="O11008" s="1703"/>
      <c r="V11008" s="1703"/>
      <c r="X11008" s="1703"/>
    </row>
    <row r="11009" spans="15:24" x14ac:dyDescent="0.55000000000000004">
      <c r="O11009" s="1703"/>
      <c r="V11009" s="1703"/>
      <c r="X11009" s="1703"/>
    </row>
    <row r="11010" spans="15:24" x14ac:dyDescent="0.55000000000000004">
      <c r="O11010" s="1703"/>
      <c r="V11010" s="1703"/>
      <c r="X11010" s="1703"/>
    </row>
    <row r="11011" spans="15:24" x14ac:dyDescent="0.55000000000000004">
      <c r="O11011" s="1703"/>
      <c r="V11011" s="1703"/>
      <c r="X11011" s="1703"/>
    </row>
    <row r="11012" spans="15:24" x14ac:dyDescent="0.55000000000000004">
      <c r="O11012" s="1703"/>
      <c r="V11012" s="1703"/>
      <c r="X11012" s="1703"/>
    </row>
    <row r="11013" spans="15:24" x14ac:dyDescent="0.55000000000000004">
      <c r="O11013" s="1703"/>
      <c r="V11013" s="1703"/>
      <c r="X11013" s="1703"/>
    </row>
    <row r="11014" spans="15:24" x14ac:dyDescent="0.55000000000000004">
      <c r="O11014" s="1703"/>
      <c r="V11014" s="1703"/>
      <c r="X11014" s="1703"/>
    </row>
    <row r="11015" spans="15:24" x14ac:dyDescent="0.55000000000000004">
      <c r="O11015" s="1703"/>
      <c r="V11015" s="1703"/>
      <c r="X11015" s="1703"/>
    </row>
    <row r="11016" spans="15:24" x14ac:dyDescent="0.55000000000000004">
      <c r="O11016" s="1703"/>
      <c r="V11016" s="1703"/>
      <c r="X11016" s="1703"/>
    </row>
    <row r="11017" spans="15:24" x14ac:dyDescent="0.55000000000000004">
      <c r="O11017" s="1703"/>
      <c r="V11017" s="1703"/>
      <c r="X11017" s="1703"/>
    </row>
    <row r="11018" spans="15:24" x14ac:dyDescent="0.55000000000000004">
      <c r="O11018" s="1703"/>
      <c r="V11018" s="1703"/>
      <c r="X11018" s="1703"/>
    </row>
    <row r="11019" spans="15:24" x14ac:dyDescent="0.55000000000000004">
      <c r="O11019" s="1703"/>
      <c r="V11019" s="1703"/>
      <c r="X11019" s="1703"/>
    </row>
    <row r="11020" spans="15:24" x14ac:dyDescent="0.55000000000000004">
      <c r="O11020" s="1703"/>
      <c r="V11020" s="1703"/>
      <c r="X11020" s="1703"/>
    </row>
    <row r="11021" spans="15:24" x14ac:dyDescent="0.55000000000000004">
      <c r="O11021" s="1703"/>
      <c r="V11021" s="1703"/>
      <c r="X11021" s="1703"/>
    </row>
    <row r="11022" spans="15:24" x14ac:dyDescent="0.55000000000000004">
      <c r="O11022" s="1703"/>
      <c r="V11022" s="1703"/>
      <c r="X11022" s="1703"/>
    </row>
    <row r="11023" spans="15:24" x14ac:dyDescent="0.55000000000000004">
      <c r="O11023" s="1703"/>
      <c r="V11023" s="1703"/>
      <c r="X11023" s="1703"/>
    </row>
    <row r="11024" spans="15:24" x14ac:dyDescent="0.55000000000000004">
      <c r="O11024" s="1703"/>
      <c r="V11024" s="1703"/>
      <c r="X11024" s="1703"/>
    </row>
    <row r="11025" spans="15:24" x14ac:dyDescent="0.55000000000000004">
      <c r="O11025" s="1703"/>
      <c r="V11025" s="1703"/>
      <c r="X11025" s="1703"/>
    </row>
    <row r="11026" spans="15:24" x14ac:dyDescent="0.55000000000000004">
      <c r="O11026" s="1703"/>
      <c r="V11026" s="1703"/>
      <c r="X11026" s="1703"/>
    </row>
    <row r="11027" spans="15:24" x14ac:dyDescent="0.55000000000000004">
      <c r="O11027" s="1703"/>
      <c r="V11027" s="1703"/>
      <c r="X11027" s="1703"/>
    </row>
    <row r="11028" spans="15:24" x14ac:dyDescent="0.55000000000000004">
      <c r="O11028" s="1703"/>
      <c r="V11028" s="1703"/>
      <c r="X11028" s="1703"/>
    </row>
    <row r="11029" spans="15:24" x14ac:dyDescent="0.55000000000000004">
      <c r="O11029" s="1703"/>
      <c r="V11029" s="1703"/>
      <c r="X11029" s="1703"/>
    </row>
    <row r="11030" spans="15:24" x14ac:dyDescent="0.55000000000000004">
      <c r="O11030" s="1703"/>
      <c r="V11030" s="1703"/>
      <c r="X11030" s="1703"/>
    </row>
    <row r="11031" spans="15:24" x14ac:dyDescent="0.55000000000000004">
      <c r="O11031" s="1703"/>
      <c r="V11031" s="1703"/>
      <c r="X11031" s="1703"/>
    </row>
    <row r="11032" spans="15:24" x14ac:dyDescent="0.55000000000000004">
      <c r="O11032" s="1703"/>
      <c r="V11032" s="1703"/>
      <c r="X11032" s="1703"/>
    </row>
    <row r="11033" spans="15:24" x14ac:dyDescent="0.55000000000000004">
      <c r="O11033" s="1703"/>
      <c r="V11033" s="1703"/>
      <c r="X11033" s="1703"/>
    </row>
    <row r="11034" spans="15:24" x14ac:dyDescent="0.55000000000000004">
      <c r="O11034" s="1703"/>
      <c r="V11034" s="1703"/>
      <c r="X11034" s="1703"/>
    </row>
    <row r="11035" spans="15:24" x14ac:dyDescent="0.55000000000000004">
      <c r="O11035" s="1703"/>
      <c r="V11035" s="1703"/>
      <c r="X11035" s="1703"/>
    </row>
    <row r="11036" spans="15:24" x14ac:dyDescent="0.55000000000000004">
      <c r="O11036" s="1703"/>
      <c r="V11036" s="1703"/>
      <c r="X11036" s="1703"/>
    </row>
    <row r="11037" spans="15:24" x14ac:dyDescent="0.55000000000000004">
      <c r="O11037" s="1703"/>
      <c r="V11037" s="1703"/>
      <c r="X11037" s="1703"/>
    </row>
    <row r="11038" spans="15:24" x14ac:dyDescent="0.55000000000000004">
      <c r="O11038" s="1703"/>
      <c r="V11038" s="1703"/>
      <c r="X11038" s="1703"/>
    </row>
    <row r="11039" spans="15:24" x14ac:dyDescent="0.55000000000000004">
      <c r="O11039" s="1703"/>
      <c r="V11039" s="1703"/>
      <c r="X11039" s="1703"/>
    </row>
    <row r="11040" spans="15:24" x14ac:dyDescent="0.55000000000000004">
      <c r="O11040" s="1703"/>
      <c r="V11040" s="1703"/>
      <c r="X11040" s="1703"/>
    </row>
    <row r="11041" spans="15:24" x14ac:dyDescent="0.55000000000000004">
      <c r="O11041" s="1703"/>
      <c r="V11041" s="1703"/>
      <c r="X11041" s="1703"/>
    </row>
    <row r="11042" spans="15:24" x14ac:dyDescent="0.55000000000000004">
      <c r="O11042" s="1703"/>
      <c r="V11042" s="1703"/>
      <c r="X11042" s="1703"/>
    </row>
    <row r="11043" spans="15:24" x14ac:dyDescent="0.55000000000000004">
      <c r="O11043" s="1703"/>
      <c r="V11043" s="1703"/>
      <c r="X11043" s="1703"/>
    </row>
    <row r="11044" spans="15:24" x14ac:dyDescent="0.55000000000000004">
      <c r="O11044" s="1703"/>
      <c r="V11044" s="1703"/>
      <c r="X11044" s="1703"/>
    </row>
    <row r="11045" spans="15:24" x14ac:dyDescent="0.55000000000000004">
      <c r="O11045" s="1703"/>
      <c r="V11045" s="1703"/>
      <c r="X11045" s="1703"/>
    </row>
    <row r="11046" spans="15:24" x14ac:dyDescent="0.55000000000000004">
      <c r="O11046" s="1703"/>
      <c r="V11046" s="1703"/>
      <c r="X11046" s="1703"/>
    </row>
    <row r="11047" spans="15:24" x14ac:dyDescent="0.55000000000000004">
      <c r="O11047" s="1703"/>
      <c r="V11047" s="1703"/>
      <c r="X11047" s="1703"/>
    </row>
    <row r="11048" spans="15:24" x14ac:dyDescent="0.55000000000000004">
      <c r="O11048" s="1703"/>
      <c r="V11048" s="1703"/>
      <c r="X11048" s="1703"/>
    </row>
    <row r="11049" spans="15:24" x14ac:dyDescent="0.55000000000000004">
      <c r="O11049" s="1703"/>
      <c r="V11049" s="1703"/>
      <c r="X11049" s="1703"/>
    </row>
    <row r="11050" spans="15:24" x14ac:dyDescent="0.55000000000000004">
      <c r="O11050" s="1703"/>
      <c r="V11050" s="1703"/>
      <c r="X11050" s="1703"/>
    </row>
    <row r="11051" spans="15:24" x14ac:dyDescent="0.55000000000000004">
      <c r="O11051" s="1703"/>
      <c r="V11051" s="1703"/>
      <c r="X11051" s="1703"/>
    </row>
    <row r="11052" spans="15:24" x14ac:dyDescent="0.55000000000000004">
      <c r="O11052" s="1703"/>
      <c r="V11052" s="1703"/>
      <c r="X11052" s="1703"/>
    </row>
    <row r="11053" spans="15:24" x14ac:dyDescent="0.55000000000000004">
      <c r="O11053" s="1703"/>
      <c r="V11053" s="1703"/>
      <c r="X11053" s="1703"/>
    </row>
    <row r="11054" spans="15:24" x14ac:dyDescent="0.55000000000000004">
      <c r="O11054" s="1703"/>
      <c r="V11054" s="1703"/>
      <c r="X11054" s="1703"/>
    </row>
    <row r="11055" spans="15:24" x14ac:dyDescent="0.55000000000000004">
      <c r="O11055" s="1703"/>
      <c r="V11055" s="1703"/>
      <c r="X11055" s="1703"/>
    </row>
    <row r="11056" spans="15:24" x14ac:dyDescent="0.55000000000000004">
      <c r="O11056" s="1703"/>
      <c r="V11056" s="1703"/>
      <c r="X11056" s="1703"/>
    </row>
    <row r="11057" spans="15:24" x14ac:dyDescent="0.55000000000000004">
      <c r="O11057" s="1703"/>
      <c r="V11057" s="1703"/>
      <c r="X11057" s="1703"/>
    </row>
    <row r="11058" spans="15:24" x14ac:dyDescent="0.55000000000000004">
      <c r="O11058" s="1703"/>
      <c r="V11058" s="1703"/>
      <c r="X11058" s="1703"/>
    </row>
    <row r="11059" spans="15:24" x14ac:dyDescent="0.55000000000000004">
      <c r="O11059" s="1703"/>
      <c r="V11059" s="1703"/>
      <c r="X11059" s="1703"/>
    </row>
    <row r="11060" spans="15:24" x14ac:dyDescent="0.55000000000000004">
      <c r="O11060" s="1703"/>
      <c r="V11060" s="1703"/>
      <c r="X11060" s="1703"/>
    </row>
    <row r="11061" spans="15:24" x14ac:dyDescent="0.55000000000000004">
      <c r="O11061" s="1703"/>
      <c r="V11061" s="1703"/>
      <c r="X11061" s="1703"/>
    </row>
    <row r="11062" spans="15:24" x14ac:dyDescent="0.55000000000000004">
      <c r="O11062" s="1703"/>
      <c r="V11062" s="1703"/>
      <c r="X11062" s="1703"/>
    </row>
    <row r="11063" spans="15:24" x14ac:dyDescent="0.55000000000000004">
      <c r="O11063" s="1703"/>
      <c r="V11063" s="1703"/>
      <c r="X11063" s="1703"/>
    </row>
    <row r="11064" spans="15:24" x14ac:dyDescent="0.55000000000000004">
      <c r="O11064" s="1703"/>
      <c r="V11064" s="1703"/>
      <c r="X11064" s="1703"/>
    </row>
    <row r="11065" spans="15:24" x14ac:dyDescent="0.55000000000000004">
      <c r="O11065" s="1703"/>
      <c r="V11065" s="1703"/>
      <c r="X11065" s="1703"/>
    </row>
    <row r="11066" spans="15:24" x14ac:dyDescent="0.55000000000000004">
      <c r="O11066" s="1703"/>
      <c r="V11066" s="1703"/>
      <c r="X11066" s="1703"/>
    </row>
    <row r="11067" spans="15:24" x14ac:dyDescent="0.55000000000000004">
      <c r="O11067" s="1703"/>
      <c r="V11067" s="1703"/>
      <c r="X11067" s="1703"/>
    </row>
    <row r="11068" spans="15:24" x14ac:dyDescent="0.55000000000000004">
      <c r="O11068" s="1703"/>
      <c r="V11068" s="1703"/>
      <c r="X11068" s="1703"/>
    </row>
    <row r="11069" spans="15:24" x14ac:dyDescent="0.55000000000000004">
      <c r="O11069" s="1703"/>
      <c r="V11069" s="1703"/>
      <c r="X11069" s="1703"/>
    </row>
    <row r="11070" spans="15:24" x14ac:dyDescent="0.55000000000000004">
      <c r="O11070" s="1703"/>
      <c r="V11070" s="1703"/>
      <c r="X11070" s="1703"/>
    </row>
    <row r="11071" spans="15:24" x14ac:dyDescent="0.55000000000000004">
      <c r="O11071" s="1703"/>
      <c r="V11071" s="1703"/>
      <c r="X11071" s="1703"/>
    </row>
    <row r="11072" spans="15:24" x14ac:dyDescent="0.55000000000000004">
      <c r="O11072" s="1703"/>
      <c r="V11072" s="1703"/>
      <c r="X11072" s="1703"/>
    </row>
    <row r="11073" spans="15:24" x14ac:dyDescent="0.55000000000000004">
      <c r="O11073" s="1703"/>
      <c r="V11073" s="1703"/>
      <c r="X11073" s="1703"/>
    </row>
    <row r="11074" spans="15:24" x14ac:dyDescent="0.55000000000000004">
      <c r="O11074" s="1703"/>
      <c r="V11074" s="1703"/>
      <c r="X11074" s="1703"/>
    </row>
    <row r="11075" spans="15:24" x14ac:dyDescent="0.55000000000000004">
      <c r="O11075" s="1703"/>
      <c r="V11075" s="1703"/>
      <c r="X11075" s="1703"/>
    </row>
    <row r="11076" spans="15:24" x14ac:dyDescent="0.55000000000000004">
      <c r="O11076" s="1703"/>
      <c r="V11076" s="1703"/>
      <c r="X11076" s="1703"/>
    </row>
    <row r="11077" spans="15:24" x14ac:dyDescent="0.55000000000000004">
      <c r="O11077" s="1703"/>
      <c r="V11077" s="1703"/>
      <c r="X11077" s="1703"/>
    </row>
    <row r="11078" spans="15:24" x14ac:dyDescent="0.55000000000000004">
      <c r="O11078" s="1703"/>
      <c r="V11078" s="1703"/>
      <c r="X11078" s="1703"/>
    </row>
    <row r="11079" spans="15:24" x14ac:dyDescent="0.55000000000000004">
      <c r="O11079" s="1703"/>
      <c r="V11079" s="1703"/>
      <c r="X11079" s="1703"/>
    </row>
    <row r="11080" spans="15:24" x14ac:dyDescent="0.55000000000000004">
      <c r="O11080" s="1703"/>
      <c r="V11080" s="1703"/>
      <c r="X11080" s="1703"/>
    </row>
    <row r="11081" spans="15:24" x14ac:dyDescent="0.55000000000000004">
      <c r="O11081" s="1703"/>
      <c r="V11081" s="1703"/>
      <c r="X11081" s="1703"/>
    </row>
    <row r="11082" spans="15:24" x14ac:dyDescent="0.55000000000000004">
      <c r="O11082" s="1703"/>
      <c r="V11082" s="1703"/>
      <c r="X11082" s="1703"/>
    </row>
    <row r="11083" spans="15:24" x14ac:dyDescent="0.55000000000000004">
      <c r="O11083" s="1703"/>
      <c r="V11083" s="1703"/>
      <c r="X11083" s="1703"/>
    </row>
    <row r="11084" spans="15:24" x14ac:dyDescent="0.55000000000000004">
      <c r="O11084" s="1703"/>
      <c r="V11084" s="1703"/>
      <c r="X11084" s="1703"/>
    </row>
    <row r="11085" spans="15:24" x14ac:dyDescent="0.55000000000000004">
      <c r="O11085" s="1703"/>
      <c r="V11085" s="1703"/>
      <c r="X11085" s="1703"/>
    </row>
    <row r="11086" spans="15:24" x14ac:dyDescent="0.55000000000000004">
      <c r="O11086" s="1703"/>
      <c r="V11086" s="1703"/>
      <c r="X11086" s="1703"/>
    </row>
    <row r="11087" spans="15:24" x14ac:dyDescent="0.55000000000000004">
      <c r="O11087" s="1703"/>
      <c r="V11087" s="1703"/>
      <c r="X11087" s="1703"/>
    </row>
    <row r="11088" spans="15:24" x14ac:dyDescent="0.55000000000000004">
      <c r="O11088" s="1703"/>
      <c r="V11088" s="1703"/>
      <c r="X11088" s="1703"/>
    </row>
    <row r="11089" spans="15:24" x14ac:dyDescent="0.55000000000000004">
      <c r="O11089" s="1703"/>
      <c r="V11089" s="1703"/>
      <c r="X11089" s="1703"/>
    </row>
    <row r="11090" spans="15:24" x14ac:dyDescent="0.55000000000000004">
      <c r="O11090" s="1703"/>
      <c r="V11090" s="1703"/>
      <c r="X11090" s="1703"/>
    </row>
    <row r="11091" spans="15:24" x14ac:dyDescent="0.55000000000000004">
      <c r="O11091" s="1703"/>
      <c r="V11091" s="1703"/>
      <c r="X11091" s="1703"/>
    </row>
    <row r="11092" spans="15:24" x14ac:dyDescent="0.55000000000000004">
      <c r="O11092" s="1703"/>
      <c r="V11092" s="1703"/>
      <c r="X11092" s="1703"/>
    </row>
    <row r="11093" spans="15:24" x14ac:dyDescent="0.55000000000000004">
      <c r="O11093" s="1703"/>
      <c r="V11093" s="1703"/>
      <c r="X11093" s="1703"/>
    </row>
    <row r="11094" spans="15:24" x14ac:dyDescent="0.55000000000000004">
      <c r="O11094" s="1703"/>
      <c r="V11094" s="1703"/>
      <c r="X11094" s="1703"/>
    </row>
    <row r="11095" spans="15:24" x14ac:dyDescent="0.55000000000000004">
      <c r="O11095" s="1703"/>
      <c r="V11095" s="1703"/>
      <c r="X11095" s="1703"/>
    </row>
    <row r="11096" spans="15:24" x14ac:dyDescent="0.55000000000000004">
      <c r="O11096" s="1703"/>
      <c r="V11096" s="1703"/>
      <c r="X11096" s="1703"/>
    </row>
    <row r="11097" spans="15:24" x14ac:dyDescent="0.55000000000000004">
      <c r="O11097" s="1703"/>
      <c r="V11097" s="1703"/>
      <c r="X11097" s="1703"/>
    </row>
    <row r="11098" spans="15:24" x14ac:dyDescent="0.55000000000000004">
      <c r="O11098" s="1703"/>
      <c r="V11098" s="1703"/>
      <c r="X11098" s="1703"/>
    </row>
    <row r="11099" spans="15:24" x14ac:dyDescent="0.55000000000000004">
      <c r="O11099" s="1703"/>
      <c r="V11099" s="1703"/>
      <c r="X11099" s="1703"/>
    </row>
    <row r="11100" spans="15:24" x14ac:dyDescent="0.55000000000000004">
      <c r="O11100" s="1703"/>
      <c r="V11100" s="1703"/>
      <c r="X11100" s="1703"/>
    </row>
    <row r="11101" spans="15:24" x14ac:dyDescent="0.55000000000000004">
      <c r="O11101" s="1703"/>
      <c r="V11101" s="1703"/>
      <c r="X11101" s="1703"/>
    </row>
    <row r="11102" spans="15:24" x14ac:dyDescent="0.55000000000000004">
      <c r="O11102" s="1703"/>
      <c r="V11102" s="1703"/>
      <c r="X11102" s="1703"/>
    </row>
    <row r="11103" spans="15:24" x14ac:dyDescent="0.55000000000000004">
      <c r="O11103" s="1703"/>
      <c r="V11103" s="1703"/>
      <c r="X11103" s="1703"/>
    </row>
    <row r="11104" spans="15:24" x14ac:dyDescent="0.55000000000000004">
      <c r="O11104" s="1703"/>
      <c r="V11104" s="1703"/>
      <c r="X11104" s="1703"/>
    </row>
    <row r="11105" spans="15:24" x14ac:dyDescent="0.55000000000000004">
      <c r="O11105" s="1703"/>
      <c r="V11105" s="1703"/>
      <c r="X11105" s="1703"/>
    </row>
    <row r="11106" spans="15:24" x14ac:dyDescent="0.55000000000000004">
      <c r="O11106" s="1703"/>
      <c r="V11106" s="1703"/>
      <c r="X11106" s="1703"/>
    </row>
    <row r="11107" spans="15:24" x14ac:dyDescent="0.55000000000000004">
      <c r="O11107" s="1703"/>
      <c r="V11107" s="1703"/>
      <c r="X11107" s="1703"/>
    </row>
    <row r="11108" spans="15:24" x14ac:dyDescent="0.55000000000000004">
      <c r="O11108" s="1703"/>
      <c r="V11108" s="1703"/>
      <c r="X11108" s="1703"/>
    </row>
    <row r="11109" spans="15:24" x14ac:dyDescent="0.55000000000000004">
      <c r="O11109" s="1703"/>
      <c r="V11109" s="1703"/>
      <c r="X11109" s="1703"/>
    </row>
    <row r="11110" spans="15:24" x14ac:dyDescent="0.55000000000000004">
      <c r="O11110" s="1703"/>
      <c r="V11110" s="1703"/>
      <c r="X11110" s="1703"/>
    </row>
    <row r="11111" spans="15:24" x14ac:dyDescent="0.55000000000000004">
      <c r="O11111" s="1703"/>
      <c r="V11111" s="1703"/>
      <c r="X11111" s="1703"/>
    </row>
    <row r="11112" spans="15:24" x14ac:dyDescent="0.55000000000000004">
      <c r="O11112" s="1703"/>
      <c r="V11112" s="1703"/>
      <c r="X11112" s="1703"/>
    </row>
    <row r="11113" spans="15:24" x14ac:dyDescent="0.55000000000000004">
      <c r="O11113" s="1703"/>
      <c r="V11113" s="1703"/>
      <c r="X11113" s="1703"/>
    </row>
    <row r="11114" spans="15:24" x14ac:dyDescent="0.55000000000000004">
      <c r="O11114" s="1703"/>
      <c r="V11114" s="1703"/>
      <c r="X11114" s="1703"/>
    </row>
    <row r="11115" spans="15:24" x14ac:dyDescent="0.55000000000000004">
      <c r="O11115" s="1703"/>
      <c r="V11115" s="1703"/>
      <c r="X11115" s="1703"/>
    </row>
    <row r="11116" spans="15:24" x14ac:dyDescent="0.55000000000000004">
      <c r="O11116" s="1703"/>
      <c r="V11116" s="1703"/>
      <c r="X11116" s="1703"/>
    </row>
    <row r="11117" spans="15:24" x14ac:dyDescent="0.55000000000000004">
      <c r="O11117" s="1703"/>
      <c r="V11117" s="1703"/>
      <c r="X11117" s="1703"/>
    </row>
    <row r="11118" spans="15:24" x14ac:dyDescent="0.55000000000000004">
      <c r="O11118" s="1703"/>
      <c r="V11118" s="1703"/>
      <c r="X11118" s="1703"/>
    </row>
    <row r="11119" spans="15:24" x14ac:dyDescent="0.55000000000000004">
      <c r="O11119" s="1703"/>
      <c r="V11119" s="1703"/>
      <c r="X11119" s="1703"/>
    </row>
    <row r="11120" spans="15:24" x14ac:dyDescent="0.55000000000000004">
      <c r="O11120" s="1703"/>
      <c r="V11120" s="1703"/>
      <c r="X11120" s="1703"/>
    </row>
    <row r="11121" spans="15:24" x14ac:dyDescent="0.55000000000000004">
      <c r="O11121" s="1703"/>
      <c r="V11121" s="1703"/>
      <c r="X11121" s="1703"/>
    </row>
    <row r="11122" spans="15:24" x14ac:dyDescent="0.55000000000000004">
      <c r="O11122" s="1703"/>
      <c r="V11122" s="1703"/>
      <c r="X11122" s="1703"/>
    </row>
    <row r="11123" spans="15:24" x14ac:dyDescent="0.55000000000000004">
      <c r="O11123" s="1703"/>
      <c r="V11123" s="1703"/>
      <c r="X11123" s="1703"/>
    </row>
    <row r="11124" spans="15:24" x14ac:dyDescent="0.55000000000000004">
      <c r="O11124" s="1703"/>
      <c r="V11124" s="1703"/>
      <c r="X11124" s="1703"/>
    </row>
    <row r="11125" spans="15:24" x14ac:dyDescent="0.55000000000000004">
      <c r="O11125" s="1703"/>
      <c r="V11125" s="1703"/>
      <c r="X11125" s="1703"/>
    </row>
    <row r="11126" spans="15:24" x14ac:dyDescent="0.55000000000000004">
      <c r="O11126" s="1703"/>
      <c r="V11126" s="1703"/>
      <c r="X11126" s="1703"/>
    </row>
    <row r="11127" spans="15:24" x14ac:dyDescent="0.55000000000000004">
      <c r="O11127" s="1703"/>
      <c r="V11127" s="1703"/>
      <c r="X11127" s="1703"/>
    </row>
    <row r="11128" spans="15:24" x14ac:dyDescent="0.55000000000000004">
      <c r="O11128" s="1703"/>
      <c r="V11128" s="1703"/>
      <c r="X11128" s="1703"/>
    </row>
    <row r="11129" spans="15:24" x14ac:dyDescent="0.55000000000000004">
      <c r="O11129" s="1703"/>
      <c r="V11129" s="1703"/>
      <c r="X11129" s="1703"/>
    </row>
    <row r="11130" spans="15:24" x14ac:dyDescent="0.55000000000000004">
      <c r="O11130" s="1703"/>
      <c r="V11130" s="1703"/>
      <c r="X11130" s="1703"/>
    </row>
    <row r="11131" spans="15:24" x14ac:dyDescent="0.55000000000000004">
      <c r="O11131" s="1703"/>
      <c r="V11131" s="1703"/>
      <c r="X11131" s="1703"/>
    </row>
    <row r="11132" spans="15:24" x14ac:dyDescent="0.55000000000000004">
      <c r="O11132" s="1703"/>
      <c r="V11132" s="1703"/>
      <c r="X11132" s="1703"/>
    </row>
    <row r="11133" spans="15:24" x14ac:dyDescent="0.55000000000000004">
      <c r="O11133" s="1703"/>
      <c r="V11133" s="1703"/>
      <c r="X11133" s="1703"/>
    </row>
    <row r="11134" spans="15:24" x14ac:dyDescent="0.55000000000000004">
      <c r="O11134" s="1703"/>
      <c r="V11134" s="1703"/>
      <c r="X11134" s="1703"/>
    </row>
    <row r="11135" spans="15:24" x14ac:dyDescent="0.55000000000000004">
      <c r="O11135" s="1703"/>
      <c r="V11135" s="1703"/>
      <c r="X11135" s="1703"/>
    </row>
    <row r="11136" spans="15:24" x14ac:dyDescent="0.55000000000000004">
      <c r="O11136" s="1703"/>
      <c r="V11136" s="1703"/>
      <c r="X11136" s="1703"/>
    </row>
    <row r="11137" spans="15:24" x14ac:dyDescent="0.55000000000000004">
      <c r="O11137" s="1703"/>
      <c r="V11137" s="1703"/>
      <c r="X11137" s="1703"/>
    </row>
    <row r="11138" spans="15:24" x14ac:dyDescent="0.55000000000000004">
      <c r="O11138" s="1703"/>
      <c r="V11138" s="1703"/>
      <c r="X11138" s="1703"/>
    </row>
    <row r="11139" spans="15:24" x14ac:dyDescent="0.55000000000000004">
      <c r="O11139" s="1703"/>
      <c r="V11139" s="1703"/>
      <c r="X11139" s="1703"/>
    </row>
    <row r="11140" spans="15:24" x14ac:dyDescent="0.55000000000000004">
      <c r="O11140" s="1703"/>
      <c r="V11140" s="1703"/>
      <c r="X11140" s="1703"/>
    </row>
    <row r="11141" spans="15:24" x14ac:dyDescent="0.55000000000000004">
      <c r="O11141" s="1703"/>
      <c r="V11141" s="1703"/>
      <c r="X11141" s="1703"/>
    </row>
    <row r="11142" spans="15:24" x14ac:dyDescent="0.55000000000000004">
      <c r="O11142" s="1703"/>
      <c r="V11142" s="1703"/>
      <c r="X11142" s="1703"/>
    </row>
    <row r="11143" spans="15:24" x14ac:dyDescent="0.55000000000000004">
      <c r="O11143" s="1703"/>
      <c r="V11143" s="1703"/>
      <c r="X11143" s="1703"/>
    </row>
    <row r="11144" spans="15:24" x14ac:dyDescent="0.55000000000000004">
      <c r="O11144" s="1703"/>
      <c r="V11144" s="1703"/>
      <c r="X11144" s="1703"/>
    </row>
    <row r="11145" spans="15:24" x14ac:dyDescent="0.55000000000000004">
      <c r="O11145" s="1703"/>
      <c r="V11145" s="1703"/>
      <c r="X11145" s="1703"/>
    </row>
    <row r="11146" spans="15:24" x14ac:dyDescent="0.55000000000000004">
      <c r="O11146" s="1703"/>
      <c r="V11146" s="1703"/>
      <c r="X11146" s="1703"/>
    </row>
    <row r="11147" spans="15:24" x14ac:dyDescent="0.55000000000000004">
      <c r="O11147" s="1703"/>
      <c r="V11147" s="1703"/>
      <c r="X11147" s="1703"/>
    </row>
    <row r="11148" spans="15:24" x14ac:dyDescent="0.55000000000000004">
      <c r="O11148" s="1703"/>
      <c r="V11148" s="1703"/>
      <c r="X11148" s="1703"/>
    </row>
    <row r="11149" spans="15:24" x14ac:dyDescent="0.55000000000000004">
      <c r="O11149" s="1703"/>
      <c r="V11149" s="1703"/>
      <c r="X11149" s="1703"/>
    </row>
    <row r="11150" spans="15:24" x14ac:dyDescent="0.55000000000000004">
      <c r="O11150" s="1703"/>
      <c r="V11150" s="1703"/>
      <c r="X11150" s="1703"/>
    </row>
    <row r="11151" spans="15:24" x14ac:dyDescent="0.55000000000000004">
      <c r="O11151" s="1703"/>
      <c r="V11151" s="1703"/>
      <c r="X11151" s="1703"/>
    </row>
    <row r="11152" spans="15:24" x14ac:dyDescent="0.55000000000000004">
      <c r="O11152" s="1703"/>
      <c r="V11152" s="1703"/>
      <c r="X11152" s="1703"/>
    </row>
    <row r="11153" spans="15:24" x14ac:dyDescent="0.55000000000000004">
      <c r="O11153" s="1703"/>
      <c r="V11153" s="1703"/>
      <c r="X11153" s="1703"/>
    </row>
    <row r="11154" spans="15:24" x14ac:dyDescent="0.55000000000000004">
      <c r="O11154" s="1703"/>
      <c r="V11154" s="1703"/>
      <c r="X11154" s="1703"/>
    </row>
    <row r="11155" spans="15:24" x14ac:dyDescent="0.55000000000000004">
      <c r="O11155" s="1703"/>
      <c r="V11155" s="1703"/>
      <c r="X11155" s="1703"/>
    </row>
    <row r="11156" spans="15:24" x14ac:dyDescent="0.55000000000000004">
      <c r="O11156" s="1703"/>
      <c r="V11156" s="1703"/>
      <c r="X11156" s="1703"/>
    </row>
    <row r="11157" spans="15:24" x14ac:dyDescent="0.55000000000000004">
      <c r="O11157" s="1703"/>
      <c r="V11157" s="1703"/>
      <c r="X11157" s="1703"/>
    </row>
    <row r="11158" spans="15:24" x14ac:dyDescent="0.55000000000000004">
      <c r="O11158" s="1703"/>
      <c r="V11158" s="1703"/>
      <c r="X11158" s="1703"/>
    </row>
    <row r="11159" spans="15:24" x14ac:dyDescent="0.55000000000000004">
      <c r="O11159" s="1703"/>
      <c r="V11159" s="1703"/>
      <c r="X11159" s="1703"/>
    </row>
    <row r="11160" spans="15:24" x14ac:dyDescent="0.55000000000000004">
      <c r="O11160" s="1703"/>
      <c r="V11160" s="1703"/>
      <c r="X11160" s="1703"/>
    </row>
    <row r="11161" spans="15:24" x14ac:dyDescent="0.55000000000000004">
      <c r="O11161" s="1703"/>
      <c r="V11161" s="1703"/>
      <c r="X11161" s="1703"/>
    </row>
    <row r="11162" spans="15:24" x14ac:dyDescent="0.55000000000000004">
      <c r="O11162" s="1703"/>
      <c r="V11162" s="1703"/>
      <c r="X11162" s="1703"/>
    </row>
    <row r="11163" spans="15:24" x14ac:dyDescent="0.55000000000000004">
      <c r="O11163" s="1703"/>
      <c r="V11163" s="1703"/>
      <c r="X11163" s="1703"/>
    </row>
    <row r="11164" spans="15:24" x14ac:dyDescent="0.55000000000000004">
      <c r="O11164" s="1703"/>
      <c r="V11164" s="1703"/>
      <c r="X11164" s="1703"/>
    </row>
    <row r="11165" spans="15:24" x14ac:dyDescent="0.55000000000000004">
      <c r="O11165" s="1703"/>
      <c r="V11165" s="1703"/>
      <c r="X11165" s="1703"/>
    </row>
    <row r="11166" spans="15:24" x14ac:dyDescent="0.55000000000000004">
      <c r="O11166" s="1703"/>
      <c r="V11166" s="1703"/>
      <c r="X11166" s="1703"/>
    </row>
    <row r="11167" spans="15:24" x14ac:dyDescent="0.55000000000000004">
      <c r="O11167" s="1703"/>
      <c r="V11167" s="1703"/>
      <c r="X11167" s="1703"/>
    </row>
    <row r="11168" spans="15:24" x14ac:dyDescent="0.55000000000000004">
      <c r="O11168" s="1703"/>
      <c r="V11168" s="1703"/>
      <c r="X11168" s="1703"/>
    </row>
    <row r="11169" spans="15:24" x14ac:dyDescent="0.55000000000000004">
      <c r="O11169" s="1703"/>
      <c r="V11169" s="1703"/>
      <c r="X11169" s="1703"/>
    </row>
    <row r="11170" spans="15:24" x14ac:dyDescent="0.55000000000000004">
      <c r="O11170" s="1703"/>
      <c r="V11170" s="1703"/>
      <c r="X11170" s="1703"/>
    </row>
    <row r="11171" spans="15:24" x14ac:dyDescent="0.55000000000000004">
      <c r="O11171" s="1703"/>
      <c r="V11171" s="1703"/>
      <c r="X11171" s="1703"/>
    </row>
    <row r="11172" spans="15:24" x14ac:dyDescent="0.55000000000000004">
      <c r="O11172" s="1703"/>
      <c r="V11172" s="1703"/>
      <c r="X11172" s="1703"/>
    </row>
    <row r="11173" spans="15:24" x14ac:dyDescent="0.55000000000000004">
      <c r="O11173" s="1703"/>
      <c r="V11173" s="1703"/>
      <c r="X11173" s="1703"/>
    </row>
    <row r="11174" spans="15:24" x14ac:dyDescent="0.55000000000000004">
      <c r="O11174" s="1703"/>
      <c r="V11174" s="1703"/>
      <c r="X11174" s="1703"/>
    </row>
    <row r="11175" spans="15:24" x14ac:dyDescent="0.55000000000000004">
      <c r="O11175" s="1703"/>
      <c r="V11175" s="1703"/>
      <c r="X11175" s="1703"/>
    </row>
    <row r="11176" spans="15:24" x14ac:dyDescent="0.55000000000000004">
      <c r="O11176" s="1703"/>
      <c r="V11176" s="1703"/>
      <c r="X11176" s="1703"/>
    </row>
    <row r="11177" spans="15:24" x14ac:dyDescent="0.55000000000000004">
      <c r="O11177" s="1703"/>
      <c r="V11177" s="1703"/>
      <c r="X11177" s="1703"/>
    </row>
    <row r="11178" spans="15:24" x14ac:dyDescent="0.55000000000000004">
      <c r="O11178" s="1703"/>
      <c r="V11178" s="1703"/>
      <c r="X11178" s="1703"/>
    </row>
    <row r="11179" spans="15:24" x14ac:dyDescent="0.55000000000000004">
      <c r="O11179" s="1703"/>
      <c r="V11179" s="1703"/>
      <c r="X11179" s="1703"/>
    </row>
    <row r="11180" spans="15:24" x14ac:dyDescent="0.55000000000000004">
      <c r="O11180" s="1703"/>
      <c r="V11180" s="1703"/>
      <c r="X11180" s="1703"/>
    </row>
    <row r="11181" spans="15:24" x14ac:dyDescent="0.55000000000000004">
      <c r="O11181" s="1703"/>
      <c r="V11181" s="1703"/>
      <c r="X11181" s="1703"/>
    </row>
    <row r="11182" spans="15:24" x14ac:dyDescent="0.55000000000000004">
      <c r="O11182" s="1703"/>
      <c r="V11182" s="1703"/>
      <c r="X11182" s="1703"/>
    </row>
    <row r="11183" spans="15:24" x14ac:dyDescent="0.55000000000000004">
      <c r="O11183" s="1703"/>
      <c r="V11183" s="1703"/>
      <c r="X11183" s="1703"/>
    </row>
    <row r="11184" spans="15:24" x14ac:dyDescent="0.55000000000000004">
      <c r="O11184" s="1703"/>
      <c r="V11184" s="1703"/>
      <c r="X11184" s="1703"/>
    </row>
    <row r="11185" spans="15:24" x14ac:dyDescent="0.55000000000000004">
      <c r="O11185" s="1703"/>
      <c r="V11185" s="1703"/>
      <c r="X11185" s="1703"/>
    </row>
    <row r="11186" spans="15:24" x14ac:dyDescent="0.55000000000000004">
      <c r="O11186" s="1703"/>
      <c r="V11186" s="1703"/>
      <c r="X11186" s="1703"/>
    </row>
    <row r="11187" spans="15:24" x14ac:dyDescent="0.55000000000000004">
      <c r="O11187" s="1703"/>
      <c r="V11187" s="1703"/>
      <c r="X11187" s="1703"/>
    </row>
    <row r="11188" spans="15:24" x14ac:dyDescent="0.55000000000000004">
      <c r="O11188" s="1703"/>
      <c r="V11188" s="1703"/>
      <c r="X11188" s="1703"/>
    </row>
    <row r="11189" spans="15:24" x14ac:dyDescent="0.55000000000000004">
      <c r="O11189" s="1703"/>
      <c r="V11189" s="1703"/>
      <c r="X11189" s="1703"/>
    </row>
    <row r="11190" spans="15:24" x14ac:dyDescent="0.55000000000000004">
      <c r="O11190" s="1703"/>
      <c r="V11190" s="1703"/>
      <c r="X11190" s="1703"/>
    </row>
    <row r="11191" spans="15:24" x14ac:dyDescent="0.55000000000000004">
      <c r="O11191" s="1703"/>
      <c r="V11191" s="1703"/>
      <c r="X11191" s="1703"/>
    </row>
    <row r="11192" spans="15:24" x14ac:dyDescent="0.55000000000000004">
      <c r="O11192" s="1703"/>
      <c r="V11192" s="1703"/>
      <c r="X11192" s="1703"/>
    </row>
    <row r="11193" spans="15:24" x14ac:dyDescent="0.55000000000000004">
      <c r="O11193" s="1703"/>
      <c r="V11193" s="1703"/>
      <c r="X11193" s="1703"/>
    </row>
    <row r="11194" spans="15:24" x14ac:dyDescent="0.55000000000000004">
      <c r="O11194" s="1703"/>
      <c r="V11194" s="1703"/>
      <c r="X11194" s="1703"/>
    </row>
    <row r="11195" spans="15:24" x14ac:dyDescent="0.55000000000000004">
      <c r="O11195" s="1703"/>
      <c r="V11195" s="1703"/>
      <c r="X11195" s="1703"/>
    </row>
    <row r="11196" spans="15:24" x14ac:dyDescent="0.55000000000000004">
      <c r="O11196" s="1703"/>
      <c r="V11196" s="1703"/>
      <c r="X11196" s="1703"/>
    </row>
    <row r="11197" spans="15:24" x14ac:dyDescent="0.55000000000000004">
      <c r="O11197" s="1703"/>
      <c r="V11197" s="1703"/>
      <c r="X11197" s="1703"/>
    </row>
    <row r="11198" spans="15:24" x14ac:dyDescent="0.55000000000000004">
      <c r="O11198" s="1703"/>
      <c r="V11198" s="1703"/>
      <c r="X11198" s="1703"/>
    </row>
    <row r="11199" spans="15:24" x14ac:dyDescent="0.55000000000000004">
      <c r="O11199" s="1703"/>
      <c r="V11199" s="1703"/>
      <c r="X11199" s="1703"/>
    </row>
    <row r="11200" spans="15:24" x14ac:dyDescent="0.55000000000000004">
      <c r="O11200" s="1703"/>
      <c r="V11200" s="1703"/>
      <c r="X11200" s="1703"/>
    </row>
    <row r="11201" spans="15:24" x14ac:dyDescent="0.55000000000000004">
      <c r="O11201" s="1703"/>
      <c r="V11201" s="1703"/>
      <c r="X11201" s="1703"/>
    </row>
    <row r="11202" spans="15:24" x14ac:dyDescent="0.55000000000000004">
      <c r="O11202" s="1703"/>
      <c r="V11202" s="1703"/>
      <c r="X11202" s="1703"/>
    </row>
    <row r="11203" spans="15:24" x14ac:dyDescent="0.55000000000000004">
      <c r="O11203" s="1703"/>
      <c r="V11203" s="1703"/>
      <c r="X11203" s="1703"/>
    </row>
    <row r="11204" spans="15:24" x14ac:dyDescent="0.55000000000000004">
      <c r="O11204" s="1703"/>
      <c r="V11204" s="1703"/>
      <c r="X11204" s="1703"/>
    </row>
    <row r="11205" spans="15:24" x14ac:dyDescent="0.55000000000000004">
      <c r="O11205" s="1703"/>
      <c r="V11205" s="1703"/>
      <c r="X11205" s="1703"/>
    </row>
    <row r="11206" spans="15:24" x14ac:dyDescent="0.55000000000000004">
      <c r="O11206" s="1703"/>
      <c r="V11206" s="1703"/>
      <c r="X11206" s="1703"/>
    </row>
    <row r="11207" spans="15:24" x14ac:dyDescent="0.55000000000000004">
      <c r="O11207" s="1703"/>
      <c r="V11207" s="1703"/>
      <c r="X11207" s="1703"/>
    </row>
    <row r="11208" spans="15:24" x14ac:dyDescent="0.55000000000000004">
      <c r="O11208" s="1703"/>
      <c r="V11208" s="1703"/>
      <c r="X11208" s="1703"/>
    </row>
    <row r="11209" spans="15:24" x14ac:dyDescent="0.55000000000000004">
      <c r="O11209" s="1703"/>
      <c r="V11209" s="1703"/>
      <c r="X11209" s="1703"/>
    </row>
    <row r="11210" spans="15:24" x14ac:dyDescent="0.55000000000000004">
      <c r="O11210" s="1703"/>
      <c r="V11210" s="1703"/>
      <c r="X11210" s="1703"/>
    </row>
    <row r="11211" spans="15:24" x14ac:dyDescent="0.55000000000000004">
      <c r="O11211" s="1703"/>
      <c r="V11211" s="1703"/>
      <c r="X11211" s="1703"/>
    </row>
    <row r="11212" spans="15:24" x14ac:dyDescent="0.55000000000000004">
      <c r="O11212" s="1703"/>
      <c r="V11212" s="1703"/>
      <c r="X11212" s="1703"/>
    </row>
    <row r="11213" spans="15:24" x14ac:dyDescent="0.55000000000000004">
      <c r="O11213" s="1703"/>
      <c r="V11213" s="1703"/>
      <c r="X11213" s="1703"/>
    </row>
    <row r="11214" spans="15:24" x14ac:dyDescent="0.55000000000000004">
      <c r="O11214" s="1703"/>
      <c r="V11214" s="1703"/>
      <c r="X11214" s="1703"/>
    </row>
    <row r="11215" spans="15:24" x14ac:dyDescent="0.55000000000000004">
      <c r="O11215" s="1703"/>
      <c r="V11215" s="1703"/>
      <c r="X11215" s="1703"/>
    </row>
    <row r="11216" spans="15:24" x14ac:dyDescent="0.55000000000000004">
      <c r="O11216" s="1703"/>
      <c r="V11216" s="1703"/>
      <c r="X11216" s="1703"/>
    </row>
    <row r="11217" spans="15:24" x14ac:dyDescent="0.55000000000000004">
      <c r="O11217" s="1703"/>
      <c r="V11217" s="1703"/>
      <c r="X11217" s="1703"/>
    </row>
    <row r="11218" spans="15:24" x14ac:dyDescent="0.55000000000000004">
      <c r="O11218" s="1703"/>
      <c r="V11218" s="1703"/>
      <c r="X11218" s="1703"/>
    </row>
    <row r="11219" spans="15:24" x14ac:dyDescent="0.55000000000000004">
      <c r="O11219" s="1703"/>
      <c r="V11219" s="1703"/>
      <c r="X11219" s="1703"/>
    </row>
    <row r="11220" spans="15:24" x14ac:dyDescent="0.55000000000000004">
      <c r="O11220" s="1703"/>
      <c r="V11220" s="1703"/>
      <c r="X11220" s="1703"/>
    </row>
    <row r="11221" spans="15:24" x14ac:dyDescent="0.55000000000000004">
      <c r="O11221" s="1703"/>
      <c r="V11221" s="1703"/>
      <c r="X11221" s="1703"/>
    </row>
    <row r="11222" spans="15:24" x14ac:dyDescent="0.55000000000000004">
      <c r="O11222" s="1703"/>
      <c r="V11222" s="1703"/>
      <c r="X11222" s="1703"/>
    </row>
    <row r="11223" spans="15:24" x14ac:dyDescent="0.55000000000000004">
      <c r="O11223" s="1703"/>
      <c r="V11223" s="1703"/>
      <c r="X11223" s="1703"/>
    </row>
    <row r="11224" spans="15:24" x14ac:dyDescent="0.55000000000000004">
      <c r="O11224" s="1703"/>
      <c r="V11224" s="1703"/>
      <c r="X11224" s="1703"/>
    </row>
    <row r="11225" spans="15:24" x14ac:dyDescent="0.55000000000000004">
      <c r="O11225" s="1703"/>
      <c r="V11225" s="1703"/>
      <c r="X11225" s="1703"/>
    </row>
    <row r="11226" spans="15:24" x14ac:dyDescent="0.55000000000000004">
      <c r="O11226" s="1703"/>
      <c r="V11226" s="1703"/>
      <c r="X11226" s="1703"/>
    </row>
    <row r="11227" spans="15:24" x14ac:dyDescent="0.55000000000000004">
      <c r="O11227" s="1703"/>
      <c r="V11227" s="1703"/>
      <c r="X11227" s="1703"/>
    </row>
    <row r="11228" spans="15:24" x14ac:dyDescent="0.55000000000000004">
      <c r="O11228" s="1703"/>
      <c r="V11228" s="1703"/>
      <c r="X11228" s="1703"/>
    </row>
    <row r="11229" spans="15:24" x14ac:dyDescent="0.55000000000000004">
      <c r="O11229" s="1703"/>
      <c r="V11229" s="1703"/>
      <c r="X11229" s="1703"/>
    </row>
    <row r="11230" spans="15:24" x14ac:dyDescent="0.55000000000000004">
      <c r="O11230" s="1703"/>
      <c r="V11230" s="1703"/>
      <c r="X11230" s="1703"/>
    </row>
    <row r="11231" spans="15:24" x14ac:dyDescent="0.55000000000000004">
      <c r="O11231" s="1703"/>
      <c r="V11231" s="1703"/>
      <c r="X11231" s="1703"/>
    </row>
    <row r="11232" spans="15:24" x14ac:dyDescent="0.55000000000000004">
      <c r="O11232" s="1703"/>
      <c r="V11232" s="1703"/>
      <c r="X11232" s="1703"/>
    </row>
    <row r="11233" spans="15:24" x14ac:dyDescent="0.55000000000000004">
      <c r="O11233" s="1703"/>
      <c r="V11233" s="1703"/>
      <c r="X11233" s="1703"/>
    </row>
    <row r="11234" spans="15:24" x14ac:dyDescent="0.55000000000000004">
      <c r="O11234" s="1703"/>
      <c r="V11234" s="1703"/>
      <c r="X11234" s="1703"/>
    </row>
    <row r="11235" spans="15:24" x14ac:dyDescent="0.55000000000000004">
      <c r="O11235" s="1703"/>
      <c r="V11235" s="1703"/>
      <c r="X11235" s="1703"/>
    </row>
    <row r="11236" spans="15:24" x14ac:dyDescent="0.55000000000000004">
      <c r="O11236" s="1703"/>
      <c r="V11236" s="1703"/>
      <c r="X11236" s="1703"/>
    </row>
    <row r="11237" spans="15:24" x14ac:dyDescent="0.55000000000000004">
      <c r="O11237" s="1703"/>
      <c r="V11237" s="1703"/>
      <c r="X11237" s="1703"/>
    </row>
    <row r="11238" spans="15:24" x14ac:dyDescent="0.55000000000000004">
      <c r="O11238" s="1703"/>
      <c r="V11238" s="1703"/>
      <c r="X11238" s="1703"/>
    </row>
    <row r="11239" spans="15:24" x14ac:dyDescent="0.55000000000000004">
      <c r="O11239" s="1703"/>
      <c r="V11239" s="1703"/>
      <c r="X11239" s="1703"/>
    </row>
    <row r="11240" spans="15:24" x14ac:dyDescent="0.55000000000000004">
      <c r="O11240" s="1703"/>
      <c r="V11240" s="1703"/>
      <c r="X11240" s="1703"/>
    </row>
    <row r="11241" spans="15:24" x14ac:dyDescent="0.55000000000000004">
      <c r="O11241" s="1703"/>
      <c r="V11241" s="1703"/>
      <c r="X11241" s="1703"/>
    </row>
    <row r="11242" spans="15:24" x14ac:dyDescent="0.55000000000000004">
      <c r="O11242" s="1703"/>
      <c r="V11242" s="1703"/>
      <c r="X11242" s="1703"/>
    </row>
    <row r="11243" spans="15:24" x14ac:dyDescent="0.55000000000000004">
      <c r="O11243" s="1703"/>
      <c r="V11243" s="1703"/>
      <c r="X11243" s="1703"/>
    </row>
    <row r="11244" spans="15:24" x14ac:dyDescent="0.55000000000000004">
      <c r="O11244" s="1703"/>
      <c r="V11244" s="1703"/>
      <c r="X11244" s="1703"/>
    </row>
    <row r="11245" spans="15:24" x14ac:dyDescent="0.55000000000000004">
      <c r="O11245" s="1703"/>
      <c r="V11245" s="1703"/>
      <c r="X11245" s="1703"/>
    </row>
    <row r="11246" spans="15:24" x14ac:dyDescent="0.55000000000000004">
      <c r="O11246" s="1703"/>
      <c r="V11246" s="1703"/>
      <c r="X11246" s="1703"/>
    </row>
    <row r="11247" spans="15:24" x14ac:dyDescent="0.55000000000000004">
      <c r="O11247" s="1703"/>
      <c r="V11247" s="1703"/>
      <c r="X11247" s="1703"/>
    </row>
    <row r="11248" spans="15:24" x14ac:dyDescent="0.55000000000000004">
      <c r="O11248" s="1703"/>
      <c r="V11248" s="1703"/>
      <c r="X11248" s="1703"/>
    </row>
    <row r="11249" spans="15:24" x14ac:dyDescent="0.55000000000000004">
      <c r="O11249" s="1703"/>
      <c r="V11249" s="1703"/>
      <c r="X11249" s="1703"/>
    </row>
    <row r="11250" spans="15:24" x14ac:dyDescent="0.55000000000000004">
      <c r="O11250" s="1703"/>
      <c r="V11250" s="1703"/>
      <c r="X11250" s="1703"/>
    </row>
    <row r="11251" spans="15:24" x14ac:dyDescent="0.55000000000000004">
      <c r="O11251" s="1703"/>
      <c r="V11251" s="1703"/>
      <c r="X11251" s="1703"/>
    </row>
    <row r="11252" spans="15:24" x14ac:dyDescent="0.55000000000000004">
      <c r="O11252" s="1703"/>
      <c r="V11252" s="1703"/>
      <c r="X11252" s="1703"/>
    </row>
    <row r="11253" spans="15:24" x14ac:dyDescent="0.55000000000000004">
      <c r="O11253" s="1703"/>
      <c r="V11253" s="1703"/>
      <c r="X11253" s="1703"/>
    </row>
    <row r="11254" spans="15:24" x14ac:dyDescent="0.55000000000000004">
      <c r="O11254" s="1703"/>
      <c r="V11254" s="1703"/>
      <c r="X11254" s="1703"/>
    </row>
    <row r="11255" spans="15:24" x14ac:dyDescent="0.55000000000000004">
      <c r="O11255" s="1703"/>
      <c r="V11255" s="1703"/>
      <c r="X11255" s="1703"/>
    </row>
    <row r="11256" spans="15:24" x14ac:dyDescent="0.55000000000000004">
      <c r="O11256" s="1703"/>
      <c r="V11256" s="1703"/>
      <c r="X11256" s="1703"/>
    </row>
    <row r="11257" spans="15:24" x14ac:dyDescent="0.55000000000000004">
      <c r="O11257" s="1703"/>
      <c r="V11257" s="1703"/>
      <c r="X11257" s="1703"/>
    </row>
    <row r="11258" spans="15:24" x14ac:dyDescent="0.55000000000000004">
      <c r="O11258" s="1703"/>
      <c r="V11258" s="1703"/>
      <c r="X11258" s="1703"/>
    </row>
    <row r="11259" spans="15:24" x14ac:dyDescent="0.55000000000000004">
      <c r="O11259" s="1703"/>
      <c r="V11259" s="1703"/>
      <c r="X11259" s="1703"/>
    </row>
    <row r="11260" spans="15:24" x14ac:dyDescent="0.55000000000000004">
      <c r="O11260" s="1703"/>
      <c r="V11260" s="1703"/>
      <c r="X11260" s="1703"/>
    </row>
    <row r="11261" spans="15:24" x14ac:dyDescent="0.55000000000000004">
      <c r="O11261" s="1703"/>
      <c r="V11261" s="1703"/>
      <c r="X11261" s="1703"/>
    </row>
    <row r="11262" spans="15:24" x14ac:dyDescent="0.55000000000000004">
      <c r="O11262" s="1703"/>
      <c r="V11262" s="1703"/>
      <c r="X11262" s="1703"/>
    </row>
    <row r="11263" spans="15:24" x14ac:dyDescent="0.55000000000000004">
      <c r="O11263" s="1703"/>
      <c r="V11263" s="1703"/>
      <c r="X11263" s="1703"/>
    </row>
    <row r="11264" spans="15:24" x14ac:dyDescent="0.55000000000000004">
      <c r="O11264" s="1703"/>
      <c r="V11264" s="1703"/>
      <c r="X11264" s="1703"/>
    </row>
    <row r="11265" spans="15:24" x14ac:dyDescent="0.55000000000000004">
      <c r="O11265" s="1703"/>
      <c r="V11265" s="1703"/>
      <c r="X11265" s="1703"/>
    </row>
    <row r="11266" spans="15:24" x14ac:dyDescent="0.55000000000000004">
      <c r="O11266" s="1703"/>
      <c r="V11266" s="1703"/>
      <c r="X11266" s="1703"/>
    </row>
    <row r="11267" spans="15:24" x14ac:dyDescent="0.55000000000000004">
      <c r="O11267" s="1703"/>
      <c r="V11267" s="1703"/>
      <c r="X11267" s="1703"/>
    </row>
    <row r="11268" spans="15:24" x14ac:dyDescent="0.55000000000000004">
      <c r="O11268" s="1703"/>
      <c r="V11268" s="1703"/>
      <c r="X11268" s="1703"/>
    </row>
    <row r="11269" spans="15:24" x14ac:dyDescent="0.55000000000000004">
      <c r="O11269" s="1703"/>
      <c r="V11269" s="1703"/>
      <c r="X11269" s="1703"/>
    </row>
    <row r="11270" spans="15:24" x14ac:dyDescent="0.55000000000000004">
      <c r="O11270" s="1703"/>
      <c r="V11270" s="1703"/>
      <c r="X11270" s="1703"/>
    </row>
    <row r="11271" spans="15:24" x14ac:dyDescent="0.55000000000000004">
      <c r="O11271" s="1703"/>
      <c r="V11271" s="1703"/>
      <c r="X11271" s="1703"/>
    </row>
    <row r="11272" spans="15:24" x14ac:dyDescent="0.55000000000000004">
      <c r="O11272" s="1703"/>
      <c r="V11272" s="1703"/>
      <c r="X11272" s="1703"/>
    </row>
    <row r="11273" spans="15:24" x14ac:dyDescent="0.55000000000000004">
      <c r="O11273" s="1703"/>
      <c r="V11273" s="1703"/>
      <c r="X11273" s="1703"/>
    </row>
    <row r="11274" spans="15:24" x14ac:dyDescent="0.55000000000000004">
      <c r="O11274" s="1703"/>
      <c r="V11274" s="1703"/>
      <c r="X11274" s="1703"/>
    </row>
    <row r="11275" spans="15:24" x14ac:dyDescent="0.55000000000000004">
      <c r="O11275" s="1703"/>
      <c r="V11275" s="1703"/>
      <c r="X11275" s="1703"/>
    </row>
    <row r="11276" spans="15:24" x14ac:dyDescent="0.55000000000000004">
      <c r="O11276" s="1703"/>
      <c r="V11276" s="1703"/>
      <c r="X11276" s="1703"/>
    </row>
    <row r="11277" spans="15:24" x14ac:dyDescent="0.55000000000000004">
      <c r="O11277" s="1703"/>
      <c r="V11277" s="1703"/>
      <c r="X11277" s="1703"/>
    </row>
    <row r="11278" spans="15:24" x14ac:dyDescent="0.55000000000000004">
      <c r="O11278" s="1703"/>
      <c r="V11278" s="1703"/>
      <c r="X11278" s="1703"/>
    </row>
    <row r="11279" spans="15:24" x14ac:dyDescent="0.55000000000000004">
      <c r="O11279" s="1703"/>
      <c r="V11279" s="1703"/>
      <c r="X11279" s="1703"/>
    </row>
    <row r="11280" spans="15:24" x14ac:dyDescent="0.55000000000000004">
      <c r="O11280" s="1703"/>
      <c r="V11280" s="1703"/>
      <c r="X11280" s="1703"/>
    </row>
    <row r="11281" spans="15:24" x14ac:dyDescent="0.55000000000000004">
      <c r="O11281" s="1703"/>
      <c r="V11281" s="1703"/>
      <c r="X11281" s="1703"/>
    </row>
    <row r="11282" spans="15:24" x14ac:dyDescent="0.55000000000000004">
      <c r="O11282" s="1703"/>
      <c r="V11282" s="1703"/>
      <c r="X11282" s="1703"/>
    </row>
    <row r="11283" spans="15:24" x14ac:dyDescent="0.55000000000000004">
      <c r="O11283" s="1703"/>
      <c r="V11283" s="1703"/>
      <c r="X11283" s="1703"/>
    </row>
    <row r="11284" spans="15:24" x14ac:dyDescent="0.55000000000000004">
      <c r="O11284" s="1703"/>
      <c r="V11284" s="1703"/>
      <c r="X11284" s="1703"/>
    </row>
    <row r="11285" spans="15:24" x14ac:dyDescent="0.55000000000000004">
      <c r="O11285" s="1703"/>
      <c r="V11285" s="1703"/>
      <c r="X11285" s="1703"/>
    </row>
    <row r="11286" spans="15:24" x14ac:dyDescent="0.55000000000000004">
      <c r="O11286" s="1703"/>
      <c r="V11286" s="1703"/>
      <c r="X11286" s="1703"/>
    </row>
    <row r="11287" spans="15:24" x14ac:dyDescent="0.55000000000000004">
      <c r="O11287" s="1703"/>
      <c r="V11287" s="1703"/>
      <c r="X11287" s="1703"/>
    </row>
    <row r="11288" spans="15:24" x14ac:dyDescent="0.55000000000000004">
      <c r="O11288" s="1703"/>
      <c r="V11288" s="1703"/>
      <c r="X11288" s="1703"/>
    </row>
    <row r="11289" spans="15:24" x14ac:dyDescent="0.55000000000000004">
      <c r="O11289" s="1703"/>
      <c r="V11289" s="1703"/>
      <c r="X11289" s="1703"/>
    </row>
    <row r="11290" spans="15:24" x14ac:dyDescent="0.55000000000000004">
      <c r="O11290" s="1703"/>
      <c r="V11290" s="1703"/>
      <c r="X11290" s="1703"/>
    </row>
    <row r="11291" spans="15:24" x14ac:dyDescent="0.55000000000000004">
      <c r="O11291" s="1703"/>
      <c r="V11291" s="1703"/>
      <c r="X11291" s="1703"/>
    </row>
    <row r="11292" spans="15:24" x14ac:dyDescent="0.55000000000000004">
      <c r="O11292" s="1703"/>
      <c r="V11292" s="1703"/>
      <c r="X11292" s="1703"/>
    </row>
    <row r="11293" spans="15:24" x14ac:dyDescent="0.55000000000000004">
      <c r="O11293" s="1703"/>
      <c r="V11293" s="1703"/>
      <c r="X11293" s="1703"/>
    </row>
    <row r="11294" spans="15:24" x14ac:dyDescent="0.55000000000000004">
      <c r="O11294" s="1703"/>
      <c r="V11294" s="1703"/>
      <c r="X11294" s="1703"/>
    </row>
    <row r="11295" spans="15:24" x14ac:dyDescent="0.55000000000000004">
      <c r="O11295" s="1703"/>
      <c r="V11295" s="1703"/>
      <c r="X11295" s="1703"/>
    </row>
    <row r="11296" spans="15:24" x14ac:dyDescent="0.55000000000000004">
      <c r="O11296" s="1703"/>
      <c r="V11296" s="1703"/>
      <c r="X11296" s="1703"/>
    </row>
    <row r="11297" spans="15:24" x14ac:dyDescent="0.55000000000000004">
      <c r="O11297" s="1703"/>
      <c r="V11297" s="1703"/>
      <c r="X11297" s="1703"/>
    </row>
    <row r="11298" spans="15:24" x14ac:dyDescent="0.55000000000000004">
      <c r="O11298" s="1703"/>
      <c r="V11298" s="1703"/>
      <c r="X11298" s="1703"/>
    </row>
    <row r="11299" spans="15:24" x14ac:dyDescent="0.55000000000000004">
      <c r="O11299" s="1703"/>
      <c r="V11299" s="1703"/>
      <c r="X11299" s="1703"/>
    </row>
    <row r="11300" spans="15:24" x14ac:dyDescent="0.55000000000000004">
      <c r="O11300" s="1703"/>
      <c r="V11300" s="1703"/>
      <c r="X11300" s="1703"/>
    </row>
    <row r="11301" spans="15:24" x14ac:dyDescent="0.55000000000000004">
      <c r="O11301" s="1703"/>
      <c r="V11301" s="1703"/>
      <c r="X11301" s="1703"/>
    </row>
    <row r="11302" spans="15:24" x14ac:dyDescent="0.55000000000000004">
      <c r="O11302" s="1703"/>
      <c r="V11302" s="1703"/>
      <c r="X11302" s="1703"/>
    </row>
    <row r="11303" spans="15:24" x14ac:dyDescent="0.55000000000000004">
      <c r="O11303" s="1703"/>
      <c r="V11303" s="1703"/>
      <c r="X11303" s="1703"/>
    </row>
    <row r="11304" spans="15:24" x14ac:dyDescent="0.55000000000000004">
      <c r="O11304" s="1703"/>
      <c r="V11304" s="1703"/>
      <c r="X11304" s="1703"/>
    </row>
    <row r="11305" spans="15:24" x14ac:dyDescent="0.55000000000000004">
      <c r="O11305" s="1703"/>
      <c r="V11305" s="1703"/>
      <c r="X11305" s="1703"/>
    </row>
    <row r="11306" spans="15:24" x14ac:dyDescent="0.55000000000000004">
      <c r="O11306" s="1703"/>
      <c r="V11306" s="1703"/>
      <c r="X11306" s="1703"/>
    </row>
    <row r="11307" spans="15:24" x14ac:dyDescent="0.55000000000000004">
      <c r="O11307" s="1703"/>
      <c r="V11307" s="1703"/>
      <c r="X11307" s="1703"/>
    </row>
    <row r="11308" spans="15:24" x14ac:dyDescent="0.55000000000000004">
      <c r="O11308" s="1703"/>
      <c r="V11308" s="1703"/>
      <c r="X11308" s="1703"/>
    </row>
    <row r="11309" spans="15:24" x14ac:dyDescent="0.55000000000000004">
      <c r="O11309" s="1703"/>
      <c r="V11309" s="1703"/>
      <c r="X11309" s="1703"/>
    </row>
    <row r="11310" spans="15:24" x14ac:dyDescent="0.55000000000000004">
      <c r="O11310" s="1703"/>
      <c r="V11310" s="1703"/>
      <c r="X11310" s="1703"/>
    </row>
    <row r="11311" spans="15:24" x14ac:dyDescent="0.55000000000000004">
      <c r="O11311" s="1703"/>
      <c r="V11311" s="1703"/>
      <c r="X11311" s="1703"/>
    </row>
    <row r="11312" spans="15:24" x14ac:dyDescent="0.55000000000000004">
      <c r="O11312" s="1703"/>
      <c r="V11312" s="1703"/>
      <c r="X11312" s="1703"/>
    </row>
    <row r="11313" spans="15:24" x14ac:dyDescent="0.55000000000000004">
      <c r="O11313" s="1703"/>
      <c r="V11313" s="1703"/>
      <c r="X11313" s="1703"/>
    </row>
    <row r="11314" spans="15:24" x14ac:dyDescent="0.55000000000000004">
      <c r="O11314" s="1703"/>
      <c r="V11314" s="1703"/>
      <c r="X11314" s="1703"/>
    </row>
    <row r="11315" spans="15:24" x14ac:dyDescent="0.55000000000000004">
      <c r="O11315" s="1703"/>
      <c r="V11315" s="1703"/>
      <c r="X11315" s="1703"/>
    </row>
    <row r="11316" spans="15:24" x14ac:dyDescent="0.55000000000000004">
      <c r="O11316" s="1703"/>
      <c r="V11316" s="1703"/>
      <c r="X11316" s="1703"/>
    </row>
    <row r="11317" spans="15:24" x14ac:dyDescent="0.55000000000000004">
      <c r="O11317" s="1703"/>
      <c r="V11317" s="1703"/>
      <c r="X11317" s="1703"/>
    </row>
    <row r="11318" spans="15:24" x14ac:dyDescent="0.55000000000000004">
      <c r="O11318" s="1703"/>
      <c r="V11318" s="1703"/>
      <c r="X11318" s="1703"/>
    </row>
    <row r="11319" spans="15:24" x14ac:dyDescent="0.55000000000000004">
      <c r="O11319" s="1703"/>
      <c r="V11319" s="1703"/>
      <c r="X11319" s="1703"/>
    </row>
    <row r="11320" spans="15:24" x14ac:dyDescent="0.55000000000000004">
      <c r="O11320" s="1703"/>
      <c r="V11320" s="1703"/>
      <c r="X11320" s="1703"/>
    </row>
    <row r="11321" spans="15:24" x14ac:dyDescent="0.55000000000000004">
      <c r="O11321" s="1703"/>
      <c r="V11321" s="1703"/>
      <c r="X11321" s="1703"/>
    </row>
    <row r="11322" spans="15:24" x14ac:dyDescent="0.55000000000000004">
      <c r="O11322" s="1703"/>
      <c r="V11322" s="1703"/>
      <c r="X11322" s="1703"/>
    </row>
    <row r="11323" spans="15:24" x14ac:dyDescent="0.55000000000000004">
      <c r="O11323" s="1703"/>
      <c r="V11323" s="1703"/>
      <c r="X11323" s="1703"/>
    </row>
    <row r="11324" spans="15:24" x14ac:dyDescent="0.55000000000000004">
      <c r="O11324" s="1703"/>
      <c r="V11324" s="1703"/>
      <c r="X11324" s="1703"/>
    </row>
    <row r="11325" spans="15:24" x14ac:dyDescent="0.55000000000000004">
      <c r="O11325" s="1703"/>
      <c r="V11325" s="1703"/>
      <c r="X11325" s="1703"/>
    </row>
    <row r="11326" spans="15:24" x14ac:dyDescent="0.55000000000000004">
      <c r="O11326" s="1703"/>
      <c r="V11326" s="1703"/>
      <c r="X11326" s="1703"/>
    </row>
    <row r="11327" spans="15:24" x14ac:dyDescent="0.55000000000000004">
      <c r="O11327" s="1703"/>
      <c r="V11327" s="1703"/>
      <c r="X11327" s="1703"/>
    </row>
    <row r="11328" spans="15:24" x14ac:dyDescent="0.55000000000000004">
      <c r="O11328" s="1703"/>
      <c r="V11328" s="1703"/>
      <c r="X11328" s="1703"/>
    </row>
    <row r="11329" spans="15:24" x14ac:dyDescent="0.55000000000000004">
      <c r="O11329" s="1703"/>
      <c r="V11329" s="1703"/>
      <c r="X11329" s="1703"/>
    </row>
    <row r="11330" spans="15:24" x14ac:dyDescent="0.55000000000000004">
      <c r="O11330" s="1703"/>
      <c r="V11330" s="1703"/>
      <c r="X11330" s="1703"/>
    </row>
    <row r="11331" spans="15:24" x14ac:dyDescent="0.55000000000000004">
      <c r="O11331" s="1703"/>
      <c r="V11331" s="1703"/>
      <c r="X11331" s="1703"/>
    </row>
    <row r="11332" spans="15:24" x14ac:dyDescent="0.55000000000000004">
      <c r="O11332" s="1703"/>
      <c r="V11332" s="1703"/>
      <c r="X11332" s="1703"/>
    </row>
    <row r="11333" spans="15:24" x14ac:dyDescent="0.55000000000000004">
      <c r="O11333" s="1703"/>
      <c r="V11333" s="1703"/>
      <c r="X11333" s="1703"/>
    </row>
    <row r="11334" spans="15:24" x14ac:dyDescent="0.55000000000000004">
      <c r="O11334" s="1703"/>
      <c r="V11334" s="1703"/>
      <c r="X11334" s="1703"/>
    </row>
    <row r="11335" spans="15:24" x14ac:dyDescent="0.55000000000000004">
      <c r="O11335" s="1703"/>
      <c r="V11335" s="1703"/>
      <c r="X11335" s="1703"/>
    </row>
    <row r="11336" spans="15:24" x14ac:dyDescent="0.55000000000000004">
      <c r="O11336" s="1703"/>
      <c r="V11336" s="1703"/>
      <c r="X11336" s="1703"/>
    </row>
    <row r="11337" spans="15:24" x14ac:dyDescent="0.55000000000000004">
      <c r="O11337" s="1703"/>
      <c r="V11337" s="1703"/>
      <c r="X11337" s="1703"/>
    </row>
    <row r="11338" spans="15:24" x14ac:dyDescent="0.55000000000000004">
      <c r="O11338" s="1703"/>
      <c r="V11338" s="1703"/>
      <c r="X11338" s="1703"/>
    </row>
    <row r="11339" spans="15:24" x14ac:dyDescent="0.55000000000000004">
      <c r="O11339" s="1703"/>
      <c r="V11339" s="1703"/>
      <c r="X11339" s="1703"/>
    </row>
    <row r="11340" spans="15:24" x14ac:dyDescent="0.55000000000000004">
      <c r="O11340" s="1703"/>
      <c r="V11340" s="1703"/>
      <c r="X11340" s="1703"/>
    </row>
    <row r="11341" spans="15:24" x14ac:dyDescent="0.55000000000000004">
      <c r="O11341" s="1703"/>
      <c r="V11341" s="1703"/>
      <c r="X11341" s="1703"/>
    </row>
    <row r="11342" spans="15:24" x14ac:dyDescent="0.55000000000000004">
      <c r="O11342" s="1703"/>
      <c r="V11342" s="1703"/>
      <c r="X11342" s="1703"/>
    </row>
    <row r="11343" spans="15:24" x14ac:dyDescent="0.55000000000000004">
      <c r="O11343" s="1703"/>
      <c r="V11343" s="1703"/>
      <c r="X11343" s="1703"/>
    </row>
    <row r="11344" spans="15:24" x14ac:dyDescent="0.55000000000000004">
      <c r="O11344" s="1703"/>
      <c r="V11344" s="1703"/>
      <c r="X11344" s="1703"/>
    </row>
    <row r="11345" spans="15:24" x14ac:dyDescent="0.55000000000000004">
      <c r="O11345" s="1703"/>
      <c r="V11345" s="1703"/>
      <c r="X11345" s="1703"/>
    </row>
    <row r="11346" spans="15:24" x14ac:dyDescent="0.55000000000000004">
      <c r="O11346" s="1703"/>
      <c r="V11346" s="1703"/>
      <c r="X11346" s="1703"/>
    </row>
    <row r="11347" spans="15:24" x14ac:dyDescent="0.55000000000000004">
      <c r="O11347" s="1703"/>
      <c r="V11347" s="1703"/>
      <c r="X11347" s="1703"/>
    </row>
    <row r="11348" spans="15:24" x14ac:dyDescent="0.55000000000000004">
      <c r="O11348" s="1703"/>
      <c r="V11348" s="1703"/>
      <c r="X11348" s="1703"/>
    </row>
    <row r="11349" spans="15:24" x14ac:dyDescent="0.55000000000000004">
      <c r="O11349" s="1703"/>
      <c r="V11349" s="1703"/>
      <c r="X11349" s="1703"/>
    </row>
    <row r="11350" spans="15:24" x14ac:dyDescent="0.55000000000000004">
      <c r="O11350" s="1703"/>
      <c r="V11350" s="1703"/>
      <c r="X11350" s="1703"/>
    </row>
    <row r="11351" spans="15:24" x14ac:dyDescent="0.55000000000000004">
      <c r="O11351" s="1703"/>
      <c r="V11351" s="1703"/>
      <c r="X11351" s="1703"/>
    </row>
    <row r="11352" spans="15:24" x14ac:dyDescent="0.55000000000000004">
      <c r="O11352" s="1703"/>
      <c r="V11352" s="1703"/>
      <c r="X11352" s="1703"/>
    </row>
    <row r="11353" spans="15:24" x14ac:dyDescent="0.55000000000000004">
      <c r="O11353" s="1703"/>
      <c r="V11353" s="1703"/>
      <c r="X11353" s="1703"/>
    </row>
    <row r="11354" spans="15:24" x14ac:dyDescent="0.55000000000000004">
      <c r="O11354" s="1703"/>
      <c r="V11354" s="1703"/>
      <c r="X11354" s="1703"/>
    </row>
    <row r="11355" spans="15:24" x14ac:dyDescent="0.55000000000000004">
      <c r="O11355" s="1703"/>
      <c r="V11355" s="1703"/>
      <c r="X11355" s="1703"/>
    </row>
    <row r="11356" spans="15:24" x14ac:dyDescent="0.55000000000000004">
      <c r="O11356" s="1703"/>
      <c r="V11356" s="1703"/>
      <c r="X11356" s="1703"/>
    </row>
    <row r="11357" spans="15:24" x14ac:dyDescent="0.55000000000000004">
      <c r="O11357" s="1703"/>
      <c r="V11357" s="1703"/>
      <c r="X11357" s="1703"/>
    </row>
    <row r="11358" spans="15:24" x14ac:dyDescent="0.55000000000000004">
      <c r="O11358" s="1703"/>
      <c r="V11358" s="1703"/>
      <c r="X11358" s="1703"/>
    </row>
    <row r="11359" spans="15:24" x14ac:dyDescent="0.55000000000000004">
      <c r="O11359" s="1703"/>
      <c r="V11359" s="1703"/>
      <c r="X11359" s="1703"/>
    </row>
    <row r="11360" spans="15:24" x14ac:dyDescent="0.55000000000000004">
      <c r="O11360" s="1703"/>
      <c r="V11360" s="1703"/>
      <c r="X11360" s="1703"/>
    </row>
    <row r="11361" spans="15:24" x14ac:dyDescent="0.55000000000000004">
      <c r="O11361" s="1703"/>
      <c r="V11361" s="1703"/>
      <c r="X11361" s="1703"/>
    </row>
    <row r="11362" spans="15:24" x14ac:dyDescent="0.55000000000000004">
      <c r="O11362" s="1703"/>
      <c r="V11362" s="1703"/>
      <c r="X11362" s="1703"/>
    </row>
    <row r="11363" spans="15:24" x14ac:dyDescent="0.55000000000000004">
      <c r="O11363" s="1703"/>
      <c r="V11363" s="1703"/>
      <c r="X11363" s="1703"/>
    </row>
    <row r="11364" spans="15:24" x14ac:dyDescent="0.55000000000000004">
      <c r="O11364" s="1703"/>
      <c r="V11364" s="1703"/>
      <c r="X11364" s="1703"/>
    </row>
    <row r="11365" spans="15:24" x14ac:dyDescent="0.55000000000000004">
      <c r="O11365" s="1703"/>
      <c r="V11365" s="1703"/>
      <c r="X11365" s="1703"/>
    </row>
    <row r="11366" spans="15:24" x14ac:dyDescent="0.55000000000000004">
      <c r="O11366" s="1703"/>
      <c r="V11366" s="1703"/>
      <c r="X11366" s="1703"/>
    </row>
    <row r="11367" spans="15:24" x14ac:dyDescent="0.55000000000000004">
      <c r="O11367" s="1703"/>
      <c r="V11367" s="1703"/>
      <c r="X11367" s="1703"/>
    </row>
    <row r="11368" spans="15:24" x14ac:dyDescent="0.55000000000000004">
      <c r="O11368" s="1703"/>
      <c r="V11368" s="1703"/>
      <c r="X11368" s="1703"/>
    </row>
    <row r="11369" spans="15:24" x14ac:dyDescent="0.55000000000000004">
      <c r="O11369" s="1703"/>
      <c r="V11369" s="1703"/>
      <c r="X11369" s="1703"/>
    </row>
    <row r="11370" spans="15:24" x14ac:dyDescent="0.55000000000000004">
      <c r="O11370" s="1703"/>
      <c r="V11370" s="1703"/>
      <c r="X11370" s="1703"/>
    </row>
    <row r="11371" spans="15:24" x14ac:dyDescent="0.55000000000000004">
      <c r="O11371" s="1703"/>
      <c r="V11371" s="1703"/>
      <c r="X11371" s="1703"/>
    </row>
    <row r="11372" spans="15:24" x14ac:dyDescent="0.55000000000000004">
      <c r="O11372" s="1703"/>
      <c r="V11372" s="1703"/>
      <c r="X11372" s="1703"/>
    </row>
    <row r="11373" spans="15:24" x14ac:dyDescent="0.55000000000000004">
      <c r="O11373" s="1703"/>
      <c r="V11373" s="1703"/>
      <c r="X11373" s="1703"/>
    </row>
    <row r="11374" spans="15:24" x14ac:dyDescent="0.55000000000000004">
      <c r="O11374" s="1703"/>
      <c r="V11374" s="1703"/>
      <c r="X11374" s="1703"/>
    </row>
    <row r="11375" spans="15:24" x14ac:dyDescent="0.55000000000000004">
      <c r="O11375" s="1703"/>
      <c r="V11375" s="1703"/>
      <c r="X11375" s="1703"/>
    </row>
    <row r="11376" spans="15:24" x14ac:dyDescent="0.55000000000000004">
      <c r="O11376" s="1703"/>
      <c r="V11376" s="1703"/>
      <c r="X11376" s="1703"/>
    </row>
    <row r="11377" spans="15:24" x14ac:dyDescent="0.55000000000000004">
      <c r="O11377" s="1703"/>
      <c r="V11377" s="1703"/>
      <c r="X11377" s="1703"/>
    </row>
    <row r="11378" spans="15:24" x14ac:dyDescent="0.55000000000000004">
      <c r="O11378" s="1703"/>
      <c r="V11378" s="1703"/>
      <c r="X11378" s="1703"/>
    </row>
    <row r="11379" spans="15:24" x14ac:dyDescent="0.55000000000000004">
      <c r="O11379" s="1703"/>
      <c r="V11379" s="1703"/>
      <c r="X11379" s="1703"/>
    </row>
    <row r="11380" spans="15:24" x14ac:dyDescent="0.55000000000000004">
      <c r="O11380" s="1703"/>
      <c r="V11380" s="1703"/>
      <c r="X11380" s="1703"/>
    </row>
    <row r="11381" spans="15:24" x14ac:dyDescent="0.55000000000000004">
      <c r="O11381" s="1703"/>
      <c r="V11381" s="1703"/>
      <c r="X11381" s="1703"/>
    </row>
    <row r="11382" spans="15:24" x14ac:dyDescent="0.55000000000000004">
      <c r="O11382" s="1703"/>
      <c r="V11382" s="1703"/>
      <c r="X11382" s="1703"/>
    </row>
    <row r="11383" spans="15:24" x14ac:dyDescent="0.55000000000000004">
      <c r="O11383" s="1703"/>
      <c r="V11383" s="1703"/>
      <c r="X11383" s="1703"/>
    </row>
    <row r="11384" spans="15:24" x14ac:dyDescent="0.55000000000000004">
      <c r="O11384" s="1703"/>
      <c r="V11384" s="1703"/>
      <c r="X11384" s="1703"/>
    </row>
    <row r="11385" spans="15:24" x14ac:dyDescent="0.55000000000000004">
      <c r="O11385" s="1703"/>
      <c r="V11385" s="1703"/>
      <c r="X11385" s="1703"/>
    </row>
    <row r="11386" spans="15:24" x14ac:dyDescent="0.55000000000000004">
      <c r="O11386" s="1703"/>
      <c r="V11386" s="1703"/>
      <c r="X11386" s="1703"/>
    </row>
    <row r="11387" spans="15:24" x14ac:dyDescent="0.55000000000000004">
      <c r="O11387" s="1703"/>
      <c r="V11387" s="1703"/>
      <c r="X11387" s="1703"/>
    </row>
    <row r="11388" spans="15:24" x14ac:dyDescent="0.55000000000000004">
      <c r="O11388" s="1703"/>
      <c r="V11388" s="1703"/>
      <c r="X11388" s="1703"/>
    </row>
    <row r="11389" spans="15:24" x14ac:dyDescent="0.55000000000000004">
      <c r="O11389" s="1703"/>
      <c r="V11389" s="1703"/>
      <c r="X11389" s="1703"/>
    </row>
    <row r="11390" spans="15:24" x14ac:dyDescent="0.55000000000000004">
      <c r="O11390" s="1703"/>
      <c r="V11390" s="1703"/>
      <c r="X11390" s="1703"/>
    </row>
    <row r="11391" spans="15:24" x14ac:dyDescent="0.55000000000000004">
      <c r="O11391" s="1703"/>
      <c r="V11391" s="1703"/>
      <c r="X11391" s="1703"/>
    </row>
    <row r="11392" spans="15:24" x14ac:dyDescent="0.55000000000000004">
      <c r="O11392" s="1703"/>
      <c r="V11392" s="1703"/>
      <c r="X11392" s="1703"/>
    </row>
    <row r="11393" spans="15:24" x14ac:dyDescent="0.55000000000000004">
      <c r="O11393" s="1703"/>
      <c r="V11393" s="1703"/>
      <c r="X11393" s="1703"/>
    </row>
    <row r="11394" spans="15:24" x14ac:dyDescent="0.55000000000000004">
      <c r="O11394" s="1703"/>
      <c r="V11394" s="1703"/>
      <c r="X11394" s="1703"/>
    </row>
    <row r="11395" spans="15:24" x14ac:dyDescent="0.55000000000000004">
      <c r="O11395" s="1703"/>
      <c r="V11395" s="1703"/>
      <c r="X11395" s="1703"/>
    </row>
    <row r="11396" spans="15:24" x14ac:dyDescent="0.55000000000000004">
      <c r="O11396" s="1703"/>
      <c r="V11396" s="1703"/>
      <c r="X11396" s="1703"/>
    </row>
    <row r="11397" spans="15:24" x14ac:dyDescent="0.55000000000000004">
      <c r="O11397" s="1703"/>
      <c r="V11397" s="1703"/>
      <c r="X11397" s="1703"/>
    </row>
    <row r="11398" spans="15:24" x14ac:dyDescent="0.55000000000000004">
      <c r="O11398" s="1703"/>
      <c r="V11398" s="1703"/>
      <c r="X11398" s="1703"/>
    </row>
    <row r="11399" spans="15:24" x14ac:dyDescent="0.55000000000000004">
      <c r="O11399" s="1703"/>
      <c r="V11399" s="1703"/>
      <c r="X11399" s="1703"/>
    </row>
    <row r="11400" spans="15:24" x14ac:dyDescent="0.55000000000000004">
      <c r="O11400" s="1703"/>
      <c r="V11400" s="1703"/>
      <c r="X11400" s="1703"/>
    </row>
    <row r="11401" spans="15:24" x14ac:dyDescent="0.55000000000000004">
      <c r="O11401" s="1703"/>
      <c r="V11401" s="1703"/>
      <c r="X11401" s="1703"/>
    </row>
    <row r="11402" spans="15:24" x14ac:dyDescent="0.55000000000000004">
      <c r="O11402" s="1703"/>
      <c r="V11402" s="1703"/>
      <c r="X11402" s="1703"/>
    </row>
    <row r="11403" spans="15:24" x14ac:dyDescent="0.55000000000000004">
      <c r="O11403" s="1703"/>
      <c r="V11403" s="1703"/>
      <c r="X11403" s="1703"/>
    </row>
    <row r="11404" spans="15:24" x14ac:dyDescent="0.55000000000000004">
      <c r="O11404" s="1703"/>
      <c r="V11404" s="1703"/>
      <c r="X11404" s="1703"/>
    </row>
    <row r="11405" spans="15:24" x14ac:dyDescent="0.55000000000000004">
      <c r="O11405" s="1703"/>
      <c r="V11405" s="1703"/>
      <c r="X11405" s="1703"/>
    </row>
    <row r="11406" spans="15:24" x14ac:dyDescent="0.55000000000000004">
      <c r="O11406" s="1703"/>
      <c r="V11406" s="1703"/>
      <c r="X11406" s="1703"/>
    </row>
    <row r="11407" spans="15:24" x14ac:dyDescent="0.55000000000000004">
      <c r="O11407" s="1703"/>
      <c r="V11407" s="1703"/>
      <c r="X11407" s="1703"/>
    </row>
    <row r="11408" spans="15:24" x14ac:dyDescent="0.55000000000000004">
      <c r="O11408" s="1703"/>
      <c r="V11408" s="1703"/>
      <c r="X11408" s="1703"/>
    </row>
    <row r="11409" spans="15:24" x14ac:dyDescent="0.55000000000000004">
      <c r="O11409" s="1703"/>
      <c r="V11409" s="1703"/>
      <c r="X11409" s="1703"/>
    </row>
    <row r="11410" spans="15:24" x14ac:dyDescent="0.55000000000000004">
      <c r="O11410" s="1703"/>
      <c r="V11410" s="1703"/>
      <c r="X11410" s="1703"/>
    </row>
    <row r="11411" spans="15:24" x14ac:dyDescent="0.55000000000000004">
      <c r="O11411" s="1703"/>
      <c r="V11411" s="1703"/>
      <c r="X11411" s="1703"/>
    </row>
    <row r="11412" spans="15:24" x14ac:dyDescent="0.55000000000000004">
      <c r="O11412" s="1703"/>
      <c r="V11412" s="1703"/>
      <c r="X11412" s="1703"/>
    </row>
    <row r="11413" spans="15:24" x14ac:dyDescent="0.55000000000000004">
      <c r="O11413" s="1703"/>
      <c r="V11413" s="1703"/>
      <c r="X11413" s="1703"/>
    </row>
    <row r="11414" spans="15:24" x14ac:dyDescent="0.55000000000000004">
      <c r="O11414" s="1703"/>
      <c r="V11414" s="1703"/>
      <c r="X11414" s="1703"/>
    </row>
    <row r="11415" spans="15:24" x14ac:dyDescent="0.55000000000000004">
      <c r="O11415" s="1703"/>
      <c r="V11415" s="1703"/>
      <c r="X11415" s="1703"/>
    </row>
    <row r="11416" spans="15:24" x14ac:dyDescent="0.55000000000000004">
      <c r="O11416" s="1703"/>
      <c r="V11416" s="1703"/>
      <c r="X11416" s="1703"/>
    </row>
    <row r="11417" spans="15:24" x14ac:dyDescent="0.55000000000000004">
      <c r="O11417" s="1703"/>
      <c r="V11417" s="1703"/>
      <c r="X11417" s="1703"/>
    </row>
    <row r="11418" spans="15:24" x14ac:dyDescent="0.55000000000000004">
      <c r="O11418" s="1703"/>
      <c r="V11418" s="1703"/>
      <c r="X11418" s="1703"/>
    </row>
    <row r="11419" spans="15:24" x14ac:dyDescent="0.55000000000000004">
      <c r="O11419" s="1703"/>
      <c r="V11419" s="1703"/>
      <c r="X11419" s="1703"/>
    </row>
    <row r="11420" spans="15:24" x14ac:dyDescent="0.55000000000000004">
      <c r="O11420" s="1703"/>
      <c r="V11420" s="1703"/>
      <c r="X11420" s="1703"/>
    </row>
    <row r="11421" spans="15:24" x14ac:dyDescent="0.55000000000000004">
      <c r="O11421" s="1703"/>
      <c r="V11421" s="1703"/>
      <c r="X11421" s="1703"/>
    </row>
    <row r="11422" spans="15:24" x14ac:dyDescent="0.55000000000000004">
      <c r="O11422" s="1703"/>
      <c r="V11422" s="1703"/>
      <c r="X11422" s="1703"/>
    </row>
    <row r="11423" spans="15:24" x14ac:dyDescent="0.55000000000000004">
      <c r="O11423" s="1703"/>
      <c r="V11423" s="1703"/>
      <c r="X11423" s="1703"/>
    </row>
    <row r="11424" spans="15:24" x14ac:dyDescent="0.55000000000000004">
      <c r="O11424" s="1703"/>
      <c r="V11424" s="1703"/>
      <c r="X11424" s="1703"/>
    </row>
    <row r="11425" spans="15:24" x14ac:dyDescent="0.55000000000000004">
      <c r="O11425" s="1703"/>
      <c r="V11425" s="1703"/>
      <c r="X11425" s="1703"/>
    </row>
    <row r="11426" spans="15:24" x14ac:dyDescent="0.55000000000000004">
      <c r="O11426" s="1703"/>
      <c r="V11426" s="1703"/>
      <c r="X11426" s="1703"/>
    </row>
    <row r="11427" spans="15:24" x14ac:dyDescent="0.55000000000000004">
      <c r="O11427" s="1703"/>
      <c r="V11427" s="1703"/>
      <c r="X11427" s="1703"/>
    </row>
    <row r="11428" spans="15:24" x14ac:dyDescent="0.55000000000000004">
      <c r="O11428" s="1703"/>
      <c r="V11428" s="1703"/>
      <c r="X11428" s="1703"/>
    </row>
    <row r="11429" spans="15:24" x14ac:dyDescent="0.55000000000000004">
      <c r="O11429" s="1703"/>
      <c r="V11429" s="1703"/>
      <c r="X11429" s="1703"/>
    </row>
    <row r="11430" spans="15:24" x14ac:dyDescent="0.55000000000000004">
      <c r="O11430" s="1703"/>
      <c r="V11430" s="1703"/>
      <c r="X11430" s="1703"/>
    </row>
    <row r="11431" spans="15:24" x14ac:dyDescent="0.55000000000000004">
      <c r="O11431" s="1703"/>
      <c r="V11431" s="1703"/>
      <c r="X11431" s="1703"/>
    </row>
    <row r="11432" spans="15:24" x14ac:dyDescent="0.55000000000000004">
      <c r="O11432" s="1703"/>
      <c r="V11432" s="1703"/>
      <c r="X11432" s="1703"/>
    </row>
    <row r="11433" spans="15:24" x14ac:dyDescent="0.55000000000000004">
      <c r="O11433" s="1703"/>
      <c r="V11433" s="1703"/>
      <c r="X11433" s="1703"/>
    </row>
    <row r="11434" spans="15:24" x14ac:dyDescent="0.55000000000000004">
      <c r="O11434" s="1703"/>
      <c r="V11434" s="1703"/>
      <c r="X11434" s="1703"/>
    </row>
    <row r="11435" spans="15:24" x14ac:dyDescent="0.55000000000000004">
      <c r="O11435" s="1703"/>
      <c r="V11435" s="1703"/>
      <c r="X11435" s="1703"/>
    </row>
    <row r="11436" spans="15:24" x14ac:dyDescent="0.55000000000000004">
      <c r="O11436" s="1703"/>
      <c r="V11436" s="1703"/>
      <c r="X11436" s="1703"/>
    </row>
    <row r="11437" spans="15:24" x14ac:dyDescent="0.55000000000000004">
      <c r="O11437" s="1703"/>
      <c r="V11437" s="1703"/>
      <c r="X11437" s="1703"/>
    </row>
    <row r="11438" spans="15:24" x14ac:dyDescent="0.55000000000000004">
      <c r="O11438" s="1703"/>
      <c r="V11438" s="1703"/>
      <c r="X11438" s="1703"/>
    </row>
    <row r="11439" spans="15:24" x14ac:dyDescent="0.55000000000000004">
      <c r="O11439" s="1703"/>
      <c r="V11439" s="1703"/>
      <c r="X11439" s="1703"/>
    </row>
    <row r="11440" spans="15:24" x14ac:dyDescent="0.55000000000000004">
      <c r="O11440" s="1703"/>
      <c r="V11440" s="1703"/>
      <c r="X11440" s="1703"/>
    </row>
    <row r="11441" spans="15:24" x14ac:dyDescent="0.55000000000000004">
      <c r="O11441" s="1703"/>
      <c r="V11441" s="1703"/>
      <c r="X11441" s="1703"/>
    </row>
    <row r="11442" spans="15:24" x14ac:dyDescent="0.55000000000000004">
      <c r="O11442" s="1703"/>
      <c r="V11442" s="1703"/>
      <c r="X11442" s="1703"/>
    </row>
    <row r="11443" spans="15:24" x14ac:dyDescent="0.55000000000000004">
      <c r="O11443" s="1703"/>
      <c r="V11443" s="1703"/>
      <c r="X11443" s="1703"/>
    </row>
    <row r="11444" spans="15:24" x14ac:dyDescent="0.55000000000000004">
      <c r="O11444" s="1703"/>
      <c r="V11444" s="1703"/>
      <c r="X11444" s="1703"/>
    </row>
    <row r="11445" spans="15:24" x14ac:dyDescent="0.55000000000000004">
      <c r="O11445" s="1703"/>
      <c r="V11445" s="1703"/>
      <c r="X11445" s="1703"/>
    </row>
    <row r="11446" spans="15:24" x14ac:dyDescent="0.55000000000000004">
      <c r="O11446" s="1703"/>
      <c r="V11446" s="1703"/>
      <c r="X11446" s="1703"/>
    </row>
    <row r="11447" spans="15:24" x14ac:dyDescent="0.55000000000000004">
      <c r="O11447" s="1703"/>
      <c r="V11447" s="1703"/>
      <c r="X11447" s="1703"/>
    </row>
    <row r="11448" spans="15:24" x14ac:dyDescent="0.55000000000000004">
      <c r="O11448" s="1703"/>
      <c r="V11448" s="1703"/>
      <c r="X11448" s="1703"/>
    </row>
    <row r="11449" spans="15:24" x14ac:dyDescent="0.55000000000000004">
      <c r="O11449" s="1703"/>
      <c r="V11449" s="1703"/>
      <c r="X11449" s="1703"/>
    </row>
    <row r="11450" spans="15:24" x14ac:dyDescent="0.55000000000000004">
      <c r="O11450" s="1703"/>
      <c r="V11450" s="1703"/>
      <c r="X11450" s="1703"/>
    </row>
    <row r="11451" spans="15:24" x14ac:dyDescent="0.55000000000000004">
      <c r="O11451" s="1703"/>
      <c r="V11451" s="1703"/>
      <c r="X11451" s="1703"/>
    </row>
    <row r="11452" spans="15:24" x14ac:dyDescent="0.55000000000000004">
      <c r="O11452" s="1703"/>
      <c r="V11452" s="1703"/>
      <c r="X11452" s="1703"/>
    </row>
    <row r="11453" spans="15:24" x14ac:dyDescent="0.55000000000000004">
      <c r="O11453" s="1703"/>
      <c r="V11453" s="1703"/>
      <c r="X11453" s="1703"/>
    </row>
    <row r="11454" spans="15:24" x14ac:dyDescent="0.55000000000000004">
      <c r="O11454" s="1703"/>
      <c r="V11454" s="1703"/>
      <c r="X11454" s="1703"/>
    </row>
    <row r="11455" spans="15:24" x14ac:dyDescent="0.55000000000000004">
      <c r="O11455" s="1703"/>
      <c r="V11455" s="1703"/>
      <c r="X11455" s="1703"/>
    </row>
    <row r="11456" spans="15:24" x14ac:dyDescent="0.55000000000000004">
      <c r="O11456" s="1703"/>
      <c r="V11456" s="1703"/>
      <c r="X11456" s="1703"/>
    </row>
    <row r="11457" spans="15:24" x14ac:dyDescent="0.55000000000000004">
      <c r="O11457" s="1703"/>
      <c r="V11457" s="1703"/>
      <c r="X11457" s="1703"/>
    </row>
    <row r="11458" spans="15:24" x14ac:dyDescent="0.55000000000000004">
      <c r="O11458" s="1703"/>
      <c r="V11458" s="1703"/>
      <c r="X11458" s="1703"/>
    </row>
    <row r="11459" spans="15:24" x14ac:dyDescent="0.55000000000000004">
      <c r="O11459" s="1703"/>
      <c r="V11459" s="1703"/>
      <c r="X11459" s="1703"/>
    </row>
    <row r="11460" spans="15:24" x14ac:dyDescent="0.55000000000000004">
      <c r="O11460" s="1703"/>
      <c r="V11460" s="1703"/>
      <c r="X11460" s="1703"/>
    </row>
    <row r="11461" spans="15:24" x14ac:dyDescent="0.55000000000000004">
      <c r="O11461" s="1703"/>
      <c r="V11461" s="1703"/>
      <c r="X11461" s="1703"/>
    </row>
    <row r="11462" spans="15:24" x14ac:dyDescent="0.55000000000000004">
      <c r="O11462" s="1703"/>
      <c r="V11462" s="1703"/>
      <c r="X11462" s="1703"/>
    </row>
    <row r="11463" spans="15:24" x14ac:dyDescent="0.55000000000000004">
      <c r="O11463" s="1703"/>
      <c r="V11463" s="1703"/>
      <c r="X11463" s="1703"/>
    </row>
    <row r="11464" spans="15:24" x14ac:dyDescent="0.55000000000000004">
      <c r="O11464" s="1703"/>
      <c r="V11464" s="1703"/>
      <c r="X11464" s="1703"/>
    </row>
    <row r="11465" spans="15:24" x14ac:dyDescent="0.55000000000000004">
      <c r="O11465" s="1703"/>
      <c r="V11465" s="1703"/>
      <c r="X11465" s="1703"/>
    </row>
    <row r="11466" spans="15:24" x14ac:dyDescent="0.55000000000000004">
      <c r="O11466" s="1703"/>
      <c r="V11466" s="1703"/>
      <c r="X11466" s="1703"/>
    </row>
    <row r="11467" spans="15:24" x14ac:dyDescent="0.55000000000000004">
      <c r="O11467" s="1703"/>
      <c r="V11467" s="1703"/>
      <c r="X11467" s="1703"/>
    </row>
    <row r="11468" spans="15:24" x14ac:dyDescent="0.55000000000000004">
      <c r="O11468" s="1703"/>
      <c r="V11468" s="1703"/>
      <c r="X11468" s="1703"/>
    </row>
    <row r="11469" spans="15:24" x14ac:dyDescent="0.55000000000000004">
      <c r="O11469" s="1703"/>
      <c r="V11469" s="1703"/>
      <c r="X11469" s="1703"/>
    </row>
    <row r="11470" spans="15:24" x14ac:dyDescent="0.55000000000000004">
      <c r="O11470" s="1703"/>
      <c r="V11470" s="1703"/>
      <c r="X11470" s="1703"/>
    </row>
    <row r="11471" spans="15:24" x14ac:dyDescent="0.55000000000000004">
      <c r="O11471" s="1703"/>
      <c r="V11471" s="1703"/>
      <c r="X11471" s="1703"/>
    </row>
    <row r="11472" spans="15:24" x14ac:dyDescent="0.55000000000000004">
      <c r="O11472" s="1703"/>
      <c r="V11472" s="1703"/>
      <c r="X11472" s="1703"/>
    </row>
    <row r="11473" spans="15:24" x14ac:dyDescent="0.55000000000000004">
      <c r="O11473" s="1703"/>
      <c r="V11473" s="1703"/>
      <c r="X11473" s="1703"/>
    </row>
    <row r="11474" spans="15:24" x14ac:dyDescent="0.55000000000000004">
      <c r="O11474" s="1703"/>
      <c r="V11474" s="1703"/>
      <c r="X11474" s="1703"/>
    </row>
    <row r="11475" spans="15:24" x14ac:dyDescent="0.55000000000000004">
      <c r="O11475" s="1703"/>
      <c r="V11475" s="1703"/>
      <c r="X11475" s="1703"/>
    </row>
    <row r="11476" spans="15:24" x14ac:dyDescent="0.55000000000000004">
      <c r="O11476" s="1703"/>
      <c r="V11476" s="1703"/>
      <c r="X11476" s="1703"/>
    </row>
    <row r="11477" spans="15:24" x14ac:dyDescent="0.55000000000000004">
      <c r="O11477" s="1703"/>
      <c r="V11477" s="1703"/>
      <c r="X11477" s="1703"/>
    </row>
    <row r="11478" spans="15:24" x14ac:dyDescent="0.55000000000000004">
      <c r="O11478" s="1703"/>
      <c r="V11478" s="1703"/>
      <c r="X11478" s="1703"/>
    </row>
    <row r="11479" spans="15:24" x14ac:dyDescent="0.55000000000000004">
      <c r="O11479" s="1703"/>
      <c r="V11479" s="1703"/>
      <c r="X11479" s="1703"/>
    </row>
    <row r="11480" spans="15:24" x14ac:dyDescent="0.55000000000000004">
      <c r="O11480" s="1703"/>
      <c r="V11480" s="1703"/>
      <c r="X11480" s="1703"/>
    </row>
    <row r="11481" spans="15:24" x14ac:dyDescent="0.55000000000000004">
      <c r="O11481" s="1703"/>
      <c r="V11481" s="1703"/>
      <c r="X11481" s="1703"/>
    </row>
    <row r="11482" spans="15:24" x14ac:dyDescent="0.55000000000000004">
      <c r="O11482" s="1703"/>
      <c r="V11482" s="1703"/>
      <c r="X11482" s="1703"/>
    </row>
    <row r="11483" spans="15:24" x14ac:dyDescent="0.55000000000000004">
      <c r="O11483" s="1703"/>
      <c r="V11483" s="1703"/>
      <c r="X11483" s="1703"/>
    </row>
    <row r="11484" spans="15:24" x14ac:dyDescent="0.55000000000000004">
      <c r="O11484" s="1703"/>
      <c r="V11484" s="1703"/>
      <c r="X11484" s="1703"/>
    </row>
    <row r="11485" spans="15:24" x14ac:dyDescent="0.55000000000000004">
      <c r="O11485" s="1703"/>
      <c r="V11485" s="1703"/>
      <c r="X11485" s="1703"/>
    </row>
    <row r="11486" spans="15:24" x14ac:dyDescent="0.55000000000000004">
      <c r="O11486" s="1703"/>
      <c r="V11486" s="1703"/>
      <c r="X11486" s="1703"/>
    </row>
    <row r="11487" spans="15:24" x14ac:dyDescent="0.55000000000000004">
      <c r="O11487" s="1703"/>
      <c r="V11487" s="1703"/>
      <c r="X11487" s="1703"/>
    </row>
    <row r="11488" spans="15:24" x14ac:dyDescent="0.55000000000000004">
      <c r="O11488" s="1703"/>
      <c r="V11488" s="1703"/>
      <c r="X11488" s="1703"/>
    </row>
    <row r="11489" spans="15:24" x14ac:dyDescent="0.55000000000000004">
      <c r="O11489" s="1703"/>
      <c r="V11489" s="1703"/>
      <c r="X11489" s="1703"/>
    </row>
    <row r="11490" spans="15:24" x14ac:dyDescent="0.55000000000000004">
      <c r="O11490" s="1703"/>
      <c r="V11490" s="1703"/>
      <c r="X11490" s="1703"/>
    </row>
    <row r="11491" spans="15:24" x14ac:dyDescent="0.55000000000000004">
      <c r="O11491" s="1703"/>
      <c r="V11491" s="1703"/>
      <c r="X11491" s="1703"/>
    </row>
    <row r="11492" spans="15:24" x14ac:dyDescent="0.55000000000000004">
      <c r="O11492" s="1703"/>
      <c r="V11492" s="1703"/>
      <c r="X11492" s="1703"/>
    </row>
    <row r="11493" spans="15:24" x14ac:dyDescent="0.55000000000000004">
      <c r="O11493" s="1703"/>
      <c r="V11493" s="1703"/>
      <c r="X11493" s="1703"/>
    </row>
    <row r="11494" spans="15:24" x14ac:dyDescent="0.55000000000000004">
      <c r="O11494" s="1703"/>
      <c r="V11494" s="1703"/>
      <c r="X11494" s="1703"/>
    </row>
    <row r="11495" spans="15:24" x14ac:dyDescent="0.55000000000000004">
      <c r="O11495" s="1703"/>
      <c r="V11495" s="1703"/>
      <c r="X11495" s="1703"/>
    </row>
    <row r="11496" spans="15:24" x14ac:dyDescent="0.55000000000000004">
      <c r="O11496" s="1703"/>
      <c r="V11496" s="1703"/>
      <c r="X11496" s="1703"/>
    </row>
    <row r="11497" spans="15:24" x14ac:dyDescent="0.55000000000000004">
      <c r="O11497" s="1703"/>
      <c r="V11497" s="1703"/>
      <c r="X11497" s="1703"/>
    </row>
    <row r="11498" spans="15:24" x14ac:dyDescent="0.55000000000000004">
      <c r="O11498" s="1703"/>
      <c r="V11498" s="1703"/>
      <c r="X11498" s="1703"/>
    </row>
    <row r="11499" spans="15:24" x14ac:dyDescent="0.55000000000000004">
      <c r="O11499" s="1703"/>
      <c r="V11499" s="1703"/>
      <c r="X11499" s="1703"/>
    </row>
    <row r="11500" spans="15:24" x14ac:dyDescent="0.55000000000000004">
      <c r="O11500" s="1703"/>
      <c r="V11500" s="1703"/>
      <c r="X11500" s="1703"/>
    </row>
    <row r="11501" spans="15:24" x14ac:dyDescent="0.55000000000000004">
      <c r="O11501" s="1703"/>
      <c r="V11501" s="1703"/>
      <c r="X11501" s="1703"/>
    </row>
    <row r="11502" spans="15:24" x14ac:dyDescent="0.55000000000000004">
      <c r="O11502" s="1703"/>
      <c r="V11502" s="1703"/>
      <c r="X11502" s="1703"/>
    </row>
    <row r="11503" spans="15:24" x14ac:dyDescent="0.55000000000000004">
      <c r="O11503" s="1703"/>
      <c r="V11503" s="1703"/>
      <c r="X11503" s="1703"/>
    </row>
    <row r="11504" spans="15:24" x14ac:dyDescent="0.55000000000000004">
      <c r="O11504" s="1703"/>
      <c r="V11504" s="1703"/>
      <c r="X11504" s="1703"/>
    </row>
    <row r="11505" spans="15:24" x14ac:dyDescent="0.55000000000000004">
      <c r="O11505" s="1703"/>
      <c r="V11505" s="1703"/>
      <c r="X11505" s="1703"/>
    </row>
    <row r="11506" spans="15:24" x14ac:dyDescent="0.55000000000000004">
      <c r="O11506" s="1703"/>
      <c r="V11506" s="1703"/>
      <c r="X11506" s="1703"/>
    </row>
    <row r="11507" spans="15:24" x14ac:dyDescent="0.55000000000000004">
      <c r="O11507" s="1703"/>
      <c r="V11507" s="1703"/>
      <c r="X11507" s="1703"/>
    </row>
    <row r="11508" spans="15:24" x14ac:dyDescent="0.55000000000000004">
      <c r="O11508" s="1703"/>
      <c r="V11508" s="1703"/>
      <c r="X11508" s="1703"/>
    </row>
    <row r="11509" spans="15:24" x14ac:dyDescent="0.55000000000000004">
      <c r="O11509" s="1703"/>
      <c r="V11509" s="1703"/>
      <c r="X11509" s="1703"/>
    </row>
    <row r="11510" spans="15:24" x14ac:dyDescent="0.55000000000000004">
      <c r="O11510" s="1703"/>
      <c r="V11510" s="1703"/>
      <c r="X11510" s="1703"/>
    </row>
    <row r="11511" spans="15:24" x14ac:dyDescent="0.55000000000000004">
      <c r="O11511" s="1703"/>
      <c r="V11511" s="1703"/>
      <c r="X11511" s="1703"/>
    </row>
    <row r="11512" spans="15:24" x14ac:dyDescent="0.55000000000000004">
      <c r="O11512" s="1703"/>
      <c r="V11512" s="1703"/>
      <c r="X11512" s="1703"/>
    </row>
    <row r="11513" spans="15:24" x14ac:dyDescent="0.55000000000000004">
      <c r="O11513" s="1703"/>
      <c r="V11513" s="1703"/>
      <c r="X11513" s="1703"/>
    </row>
    <row r="11514" spans="15:24" x14ac:dyDescent="0.55000000000000004">
      <c r="O11514" s="1703"/>
      <c r="V11514" s="1703"/>
      <c r="X11514" s="1703"/>
    </row>
    <row r="11515" spans="15:24" x14ac:dyDescent="0.55000000000000004">
      <c r="O11515" s="1703"/>
      <c r="V11515" s="1703"/>
      <c r="X11515" s="1703"/>
    </row>
    <row r="11516" spans="15:24" x14ac:dyDescent="0.55000000000000004">
      <c r="O11516" s="1703"/>
      <c r="V11516" s="1703"/>
      <c r="X11516" s="1703"/>
    </row>
    <row r="11517" spans="15:24" x14ac:dyDescent="0.55000000000000004">
      <c r="O11517" s="1703"/>
      <c r="V11517" s="1703"/>
      <c r="X11517" s="1703"/>
    </row>
    <row r="11518" spans="15:24" x14ac:dyDescent="0.55000000000000004">
      <c r="O11518" s="1703"/>
      <c r="V11518" s="1703"/>
      <c r="X11518" s="1703"/>
    </row>
    <row r="11519" spans="15:24" x14ac:dyDescent="0.55000000000000004">
      <c r="O11519" s="1703"/>
      <c r="V11519" s="1703"/>
      <c r="X11519" s="1703"/>
    </row>
    <row r="11520" spans="15:24" x14ac:dyDescent="0.55000000000000004">
      <c r="O11520" s="1703"/>
      <c r="V11520" s="1703"/>
      <c r="X11520" s="1703"/>
    </row>
    <row r="11521" spans="15:24" x14ac:dyDescent="0.55000000000000004">
      <c r="O11521" s="1703"/>
      <c r="V11521" s="1703"/>
      <c r="X11521" s="1703"/>
    </row>
    <row r="11522" spans="15:24" x14ac:dyDescent="0.55000000000000004">
      <c r="O11522" s="1703"/>
      <c r="V11522" s="1703"/>
      <c r="X11522" s="1703"/>
    </row>
    <row r="11523" spans="15:24" x14ac:dyDescent="0.55000000000000004">
      <c r="O11523" s="1703"/>
      <c r="V11523" s="1703"/>
      <c r="X11523" s="1703"/>
    </row>
    <row r="11524" spans="15:24" x14ac:dyDescent="0.55000000000000004">
      <c r="O11524" s="1703"/>
      <c r="V11524" s="1703"/>
      <c r="X11524" s="1703"/>
    </row>
    <row r="11525" spans="15:24" x14ac:dyDescent="0.55000000000000004">
      <c r="O11525" s="1703"/>
      <c r="V11525" s="1703"/>
      <c r="X11525" s="1703"/>
    </row>
    <row r="11526" spans="15:24" x14ac:dyDescent="0.55000000000000004">
      <c r="O11526" s="1703"/>
      <c r="V11526" s="1703"/>
      <c r="X11526" s="1703"/>
    </row>
    <row r="11527" spans="15:24" x14ac:dyDescent="0.55000000000000004">
      <c r="O11527" s="1703"/>
      <c r="V11527" s="1703"/>
      <c r="X11527" s="1703"/>
    </row>
    <row r="11528" spans="15:24" x14ac:dyDescent="0.55000000000000004">
      <c r="O11528" s="1703"/>
      <c r="V11528" s="1703"/>
      <c r="X11528" s="1703"/>
    </row>
    <row r="11529" spans="15:24" x14ac:dyDescent="0.55000000000000004">
      <c r="O11529" s="1703"/>
      <c r="V11529" s="1703"/>
      <c r="X11529" s="1703"/>
    </row>
    <row r="11530" spans="15:24" x14ac:dyDescent="0.55000000000000004">
      <c r="O11530" s="1703"/>
      <c r="V11530" s="1703"/>
      <c r="X11530" s="1703"/>
    </row>
    <row r="11531" spans="15:24" x14ac:dyDescent="0.55000000000000004">
      <c r="O11531" s="1703"/>
      <c r="V11531" s="1703"/>
      <c r="X11531" s="1703"/>
    </row>
    <row r="11532" spans="15:24" x14ac:dyDescent="0.55000000000000004">
      <c r="O11532" s="1703"/>
      <c r="V11532" s="1703"/>
      <c r="X11532" s="1703"/>
    </row>
    <row r="11533" spans="15:24" x14ac:dyDescent="0.55000000000000004">
      <c r="O11533" s="1703"/>
      <c r="V11533" s="1703"/>
      <c r="X11533" s="1703"/>
    </row>
    <row r="11534" spans="15:24" x14ac:dyDescent="0.55000000000000004">
      <c r="O11534" s="1703"/>
      <c r="V11534" s="1703"/>
      <c r="X11534" s="1703"/>
    </row>
    <row r="11535" spans="15:24" x14ac:dyDescent="0.55000000000000004">
      <c r="O11535" s="1703"/>
      <c r="V11535" s="1703"/>
      <c r="X11535" s="1703"/>
    </row>
    <row r="11536" spans="15:24" x14ac:dyDescent="0.55000000000000004">
      <c r="O11536" s="1703"/>
      <c r="V11536" s="1703"/>
      <c r="X11536" s="1703"/>
    </row>
    <row r="11537" spans="15:24" x14ac:dyDescent="0.55000000000000004">
      <c r="O11537" s="1703"/>
      <c r="V11537" s="1703"/>
      <c r="X11537" s="1703"/>
    </row>
    <row r="11538" spans="15:24" x14ac:dyDescent="0.55000000000000004">
      <c r="O11538" s="1703"/>
      <c r="V11538" s="1703"/>
      <c r="X11538" s="1703"/>
    </row>
    <row r="11539" spans="15:24" x14ac:dyDescent="0.55000000000000004">
      <c r="O11539" s="1703"/>
      <c r="V11539" s="1703"/>
      <c r="X11539" s="1703"/>
    </row>
    <row r="11540" spans="15:24" x14ac:dyDescent="0.55000000000000004">
      <c r="O11540" s="1703"/>
      <c r="V11540" s="1703"/>
      <c r="X11540" s="1703"/>
    </row>
    <row r="11541" spans="15:24" x14ac:dyDescent="0.55000000000000004">
      <c r="O11541" s="1703"/>
      <c r="V11541" s="1703"/>
      <c r="X11541" s="1703"/>
    </row>
    <row r="11542" spans="15:24" x14ac:dyDescent="0.55000000000000004">
      <c r="O11542" s="1703"/>
      <c r="V11542" s="1703"/>
      <c r="X11542" s="1703"/>
    </row>
    <row r="11543" spans="15:24" x14ac:dyDescent="0.55000000000000004">
      <c r="O11543" s="1703"/>
      <c r="V11543" s="1703"/>
      <c r="X11543" s="1703"/>
    </row>
    <row r="11544" spans="15:24" x14ac:dyDescent="0.55000000000000004">
      <c r="O11544" s="1703"/>
      <c r="V11544" s="1703"/>
      <c r="X11544" s="1703"/>
    </row>
    <row r="11545" spans="15:24" x14ac:dyDescent="0.55000000000000004">
      <c r="O11545" s="1703"/>
      <c r="V11545" s="1703"/>
      <c r="X11545" s="1703"/>
    </row>
    <row r="11546" spans="15:24" x14ac:dyDescent="0.55000000000000004">
      <c r="O11546" s="1703"/>
      <c r="V11546" s="1703"/>
      <c r="X11546" s="1703"/>
    </row>
    <row r="11547" spans="15:24" x14ac:dyDescent="0.55000000000000004">
      <c r="O11547" s="1703"/>
      <c r="V11547" s="1703"/>
      <c r="X11547" s="1703"/>
    </row>
    <row r="11548" spans="15:24" x14ac:dyDescent="0.55000000000000004">
      <c r="O11548" s="1703"/>
      <c r="V11548" s="1703"/>
      <c r="X11548" s="1703"/>
    </row>
    <row r="11549" spans="15:24" x14ac:dyDescent="0.55000000000000004">
      <c r="O11549" s="1703"/>
      <c r="V11549" s="1703"/>
      <c r="X11549" s="1703"/>
    </row>
    <row r="11550" spans="15:24" x14ac:dyDescent="0.55000000000000004">
      <c r="O11550" s="1703"/>
      <c r="V11550" s="1703"/>
      <c r="X11550" s="1703"/>
    </row>
    <row r="11551" spans="15:24" x14ac:dyDescent="0.55000000000000004">
      <c r="O11551" s="1703"/>
      <c r="V11551" s="1703"/>
      <c r="X11551" s="1703"/>
    </row>
    <row r="11552" spans="15:24" x14ac:dyDescent="0.55000000000000004">
      <c r="O11552" s="1703"/>
      <c r="V11552" s="1703"/>
      <c r="X11552" s="1703"/>
    </row>
    <row r="11553" spans="15:24" x14ac:dyDescent="0.55000000000000004">
      <c r="O11553" s="1703"/>
      <c r="V11553" s="1703"/>
      <c r="X11553" s="1703"/>
    </row>
    <row r="11554" spans="15:24" x14ac:dyDescent="0.55000000000000004">
      <c r="O11554" s="1703"/>
      <c r="V11554" s="1703"/>
      <c r="X11554" s="1703"/>
    </row>
    <row r="11555" spans="15:24" x14ac:dyDescent="0.55000000000000004">
      <c r="O11555" s="1703"/>
      <c r="V11555" s="1703"/>
      <c r="X11555" s="1703"/>
    </row>
    <row r="11556" spans="15:24" x14ac:dyDescent="0.55000000000000004">
      <c r="O11556" s="1703"/>
      <c r="V11556" s="1703"/>
      <c r="X11556" s="1703"/>
    </row>
    <row r="11557" spans="15:24" x14ac:dyDescent="0.55000000000000004">
      <c r="O11557" s="1703"/>
      <c r="V11557" s="1703"/>
      <c r="X11557" s="1703"/>
    </row>
    <row r="11558" spans="15:24" x14ac:dyDescent="0.55000000000000004">
      <c r="O11558" s="1703"/>
      <c r="V11558" s="1703"/>
      <c r="X11558" s="1703"/>
    </row>
    <row r="11559" spans="15:24" x14ac:dyDescent="0.55000000000000004">
      <c r="O11559" s="1703"/>
      <c r="V11559" s="1703"/>
      <c r="X11559" s="1703"/>
    </row>
    <row r="11560" spans="15:24" x14ac:dyDescent="0.55000000000000004">
      <c r="O11560" s="1703"/>
      <c r="V11560" s="1703"/>
      <c r="X11560" s="1703"/>
    </row>
    <row r="11561" spans="15:24" x14ac:dyDescent="0.55000000000000004">
      <c r="O11561" s="1703"/>
      <c r="V11561" s="1703"/>
      <c r="X11561" s="1703"/>
    </row>
    <row r="11562" spans="15:24" x14ac:dyDescent="0.55000000000000004">
      <c r="O11562" s="1703"/>
      <c r="V11562" s="1703"/>
      <c r="X11562" s="1703"/>
    </row>
    <row r="11563" spans="15:24" x14ac:dyDescent="0.55000000000000004">
      <c r="O11563" s="1703"/>
      <c r="V11563" s="1703"/>
      <c r="X11563" s="1703"/>
    </row>
    <row r="11564" spans="15:24" x14ac:dyDescent="0.55000000000000004">
      <c r="O11564" s="1703"/>
      <c r="V11564" s="1703"/>
      <c r="X11564" s="1703"/>
    </row>
    <row r="11565" spans="15:24" x14ac:dyDescent="0.55000000000000004">
      <c r="O11565" s="1703"/>
      <c r="V11565" s="1703"/>
      <c r="X11565" s="1703"/>
    </row>
    <row r="11566" spans="15:24" x14ac:dyDescent="0.55000000000000004">
      <c r="O11566" s="1703"/>
      <c r="V11566" s="1703"/>
      <c r="X11566" s="1703"/>
    </row>
    <row r="11567" spans="15:24" x14ac:dyDescent="0.55000000000000004">
      <c r="O11567" s="1703"/>
      <c r="V11567" s="1703"/>
      <c r="X11567" s="1703"/>
    </row>
    <row r="11568" spans="15:24" x14ac:dyDescent="0.55000000000000004">
      <c r="O11568" s="1703"/>
      <c r="V11568" s="1703"/>
      <c r="X11568" s="1703"/>
    </row>
    <row r="11569" spans="15:24" x14ac:dyDescent="0.55000000000000004">
      <c r="O11569" s="1703"/>
      <c r="V11569" s="1703"/>
      <c r="X11569" s="1703"/>
    </row>
    <row r="11570" spans="15:24" x14ac:dyDescent="0.55000000000000004">
      <c r="O11570" s="1703"/>
      <c r="V11570" s="1703"/>
      <c r="X11570" s="1703"/>
    </row>
    <row r="11571" spans="15:24" x14ac:dyDescent="0.55000000000000004">
      <c r="O11571" s="1703"/>
      <c r="V11571" s="1703"/>
      <c r="X11571" s="1703"/>
    </row>
    <row r="11572" spans="15:24" x14ac:dyDescent="0.55000000000000004">
      <c r="O11572" s="1703"/>
      <c r="V11572" s="1703"/>
      <c r="X11572" s="1703"/>
    </row>
    <row r="11573" spans="15:24" x14ac:dyDescent="0.55000000000000004">
      <c r="O11573" s="1703"/>
      <c r="V11573" s="1703"/>
      <c r="X11573" s="1703"/>
    </row>
    <row r="11574" spans="15:24" x14ac:dyDescent="0.55000000000000004">
      <c r="O11574" s="1703"/>
      <c r="V11574" s="1703"/>
      <c r="X11574" s="1703"/>
    </row>
    <row r="11575" spans="15:24" x14ac:dyDescent="0.55000000000000004">
      <c r="O11575" s="1703"/>
      <c r="V11575" s="1703"/>
      <c r="X11575" s="1703"/>
    </row>
    <row r="11576" spans="15:24" x14ac:dyDescent="0.55000000000000004">
      <c r="O11576" s="1703"/>
      <c r="V11576" s="1703"/>
      <c r="X11576" s="1703"/>
    </row>
    <row r="11577" spans="15:24" x14ac:dyDescent="0.55000000000000004">
      <c r="O11577" s="1703"/>
      <c r="V11577" s="1703"/>
      <c r="X11577" s="1703"/>
    </row>
    <row r="11578" spans="15:24" x14ac:dyDescent="0.55000000000000004">
      <c r="O11578" s="1703"/>
      <c r="V11578" s="1703"/>
      <c r="X11578" s="1703"/>
    </row>
    <row r="11579" spans="15:24" x14ac:dyDescent="0.55000000000000004">
      <c r="O11579" s="1703"/>
      <c r="V11579" s="1703"/>
      <c r="X11579" s="1703"/>
    </row>
    <row r="11580" spans="15:24" x14ac:dyDescent="0.55000000000000004">
      <c r="O11580" s="1703"/>
      <c r="V11580" s="1703"/>
      <c r="X11580" s="1703"/>
    </row>
    <row r="11581" spans="15:24" x14ac:dyDescent="0.55000000000000004">
      <c r="O11581" s="1703"/>
      <c r="V11581" s="1703"/>
      <c r="X11581" s="1703"/>
    </row>
    <row r="11582" spans="15:24" x14ac:dyDescent="0.55000000000000004">
      <c r="O11582" s="1703"/>
      <c r="V11582" s="1703"/>
      <c r="X11582" s="1703"/>
    </row>
    <row r="11583" spans="15:24" x14ac:dyDescent="0.55000000000000004">
      <c r="O11583" s="1703"/>
      <c r="V11583" s="1703"/>
      <c r="X11583" s="1703"/>
    </row>
    <row r="11584" spans="15:24" x14ac:dyDescent="0.55000000000000004">
      <c r="O11584" s="1703"/>
      <c r="V11584" s="1703"/>
      <c r="X11584" s="1703"/>
    </row>
    <row r="11585" spans="15:24" x14ac:dyDescent="0.55000000000000004">
      <c r="O11585" s="1703"/>
      <c r="V11585" s="1703"/>
      <c r="X11585" s="1703"/>
    </row>
    <row r="11586" spans="15:24" x14ac:dyDescent="0.55000000000000004">
      <c r="O11586" s="1703"/>
      <c r="V11586" s="1703"/>
      <c r="X11586" s="1703"/>
    </row>
    <row r="11587" spans="15:24" x14ac:dyDescent="0.55000000000000004">
      <c r="O11587" s="1703"/>
      <c r="V11587" s="1703"/>
      <c r="X11587" s="1703"/>
    </row>
    <row r="11588" spans="15:24" x14ac:dyDescent="0.55000000000000004">
      <c r="O11588" s="1703"/>
      <c r="V11588" s="1703"/>
      <c r="X11588" s="1703"/>
    </row>
    <row r="11589" spans="15:24" x14ac:dyDescent="0.55000000000000004">
      <c r="O11589" s="1703"/>
      <c r="V11589" s="1703"/>
      <c r="X11589" s="1703"/>
    </row>
    <row r="11590" spans="15:24" x14ac:dyDescent="0.55000000000000004">
      <c r="O11590" s="1703"/>
      <c r="V11590" s="1703"/>
      <c r="X11590" s="1703"/>
    </row>
    <row r="11591" spans="15:24" x14ac:dyDescent="0.55000000000000004">
      <c r="O11591" s="1703"/>
      <c r="V11591" s="1703"/>
      <c r="X11591" s="1703"/>
    </row>
    <row r="11592" spans="15:24" x14ac:dyDescent="0.55000000000000004">
      <c r="O11592" s="1703"/>
      <c r="V11592" s="1703"/>
      <c r="X11592" s="1703"/>
    </row>
    <row r="11593" spans="15:24" x14ac:dyDescent="0.55000000000000004">
      <c r="O11593" s="1703"/>
      <c r="V11593" s="1703"/>
      <c r="X11593" s="1703"/>
    </row>
    <row r="11594" spans="15:24" x14ac:dyDescent="0.55000000000000004">
      <c r="O11594" s="1703"/>
      <c r="V11594" s="1703"/>
      <c r="X11594" s="1703"/>
    </row>
    <row r="11595" spans="15:24" x14ac:dyDescent="0.55000000000000004">
      <c r="O11595" s="1703"/>
      <c r="V11595" s="1703"/>
      <c r="X11595" s="1703"/>
    </row>
    <row r="11596" spans="15:24" x14ac:dyDescent="0.55000000000000004">
      <c r="O11596" s="1703"/>
      <c r="V11596" s="1703"/>
      <c r="X11596" s="1703"/>
    </row>
    <row r="11597" spans="15:24" x14ac:dyDescent="0.55000000000000004">
      <c r="O11597" s="1703"/>
      <c r="V11597" s="1703"/>
      <c r="X11597" s="1703"/>
    </row>
    <row r="11598" spans="15:24" x14ac:dyDescent="0.55000000000000004">
      <c r="O11598" s="1703"/>
      <c r="V11598" s="1703"/>
      <c r="X11598" s="1703"/>
    </row>
    <row r="11599" spans="15:24" x14ac:dyDescent="0.55000000000000004">
      <c r="O11599" s="1703"/>
      <c r="V11599" s="1703"/>
      <c r="X11599" s="1703"/>
    </row>
    <row r="11600" spans="15:24" x14ac:dyDescent="0.55000000000000004">
      <c r="O11600" s="1703"/>
      <c r="V11600" s="1703"/>
      <c r="X11600" s="1703"/>
    </row>
    <row r="11601" spans="15:24" x14ac:dyDescent="0.55000000000000004">
      <c r="O11601" s="1703"/>
      <c r="V11601" s="1703"/>
      <c r="X11601" s="1703"/>
    </row>
    <row r="11602" spans="15:24" x14ac:dyDescent="0.55000000000000004">
      <c r="O11602" s="1703"/>
      <c r="V11602" s="1703"/>
      <c r="X11602" s="1703"/>
    </row>
    <row r="11603" spans="15:24" x14ac:dyDescent="0.55000000000000004">
      <c r="O11603" s="1703"/>
      <c r="V11603" s="1703"/>
      <c r="X11603" s="1703"/>
    </row>
    <row r="11604" spans="15:24" x14ac:dyDescent="0.55000000000000004">
      <c r="O11604" s="1703"/>
      <c r="V11604" s="1703"/>
      <c r="X11604" s="1703"/>
    </row>
    <row r="11605" spans="15:24" x14ac:dyDescent="0.55000000000000004">
      <c r="O11605" s="1703"/>
      <c r="V11605" s="1703"/>
      <c r="X11605" s="1703"/>
    </row>
    <row r="11606" spans="15:24" x14ac:dyDescent="0.55000000000000004">
      <c r="O11606" s="1703"/>
      <c r="V11606" s="1703"/>
      <c r="X11606" s="1703"/>
    </row>
    <row r="11607" spans="15:24" x14ac:dyDescent="0.55000000000000004">
      <c r="O11607" s="1703"/>
      <c r="V11607" s="1703"/>
      <c r="X11607" s="1703"/>
    </row>
    <row r="11608" spans="15:24" x14ac:dyDescent="0.55000000000000004">
      <c r="O11608" s="1703"/>
      <c r="V11608" s="1703"/>
      <c r="X11608" s="1703"/>
    </row>
    <row r="11609" spans="15:24" x14ac:dyDescent="0.55000000000000004">
      <c r="O11609" s="1703"/>
      <c r="V11609" s="1703"/>
      <c r="X11609" s="1703"/>
    </row>
    <row r="11610" spans="15:24" x14ac:dyDescent="0.55000000000000004">
      <c r="O11610" s="1703"/>
      <c r="V11610" s="1703"/>
      <c r="X11610" s="1703"/>
    </row>
    <row r="11611" spans="15:24" x14ac:dyDescent="0.55000000000000004">
      <c r="O11611" s="1703"/>
      <c r="V11611" s="1703"/>
      <c r="X11611" s="1703"/>
    </row>
    <row r="11612" spans="15:24" x14ac:dyDescent="0.55000000000000004">
      <c r="O11612" s="1703"/>
      <c r="V11612" s="1703"/>
      <c r="X11612" s="1703"/>
    </row>
    <row r="11613" spans="15:24" x14ac:dyDescent="0.55000000000000004">
      <c r="O11613" s="1703"/>
      <c r="V11613" s="1703"/>
      <c r="X11613" s="1703"/>
    </row>
    <row r="11614" spans="15:24" x14ac:dyDescent="0.55000000000000004">
      <c r="O11614" s="1703"/>
      <c r="V11614" s="1703"/>
      <c r="X11614" s="1703"/>
    </row>
    <row r="11615" spans="15:24" x14ac:dyDescent="0.55000000000000004">
      <c r="O11615" s="1703"/>
      <c r="V11615" s="1703"/>
      <c r="X11615" s="1703"/>
    </row>
    <row r="11616" spans="15:24" x14ac:dyDescent="0.55000000000000004">
      <c r="O11616" s="1703"/>
      <c r="V11616" s="1703"/>
      <c r="X11616" s="1703"/>
    </row>
    <row r="11617" spans="15:24" x14ac:dyDescent="0.55000000000000004">
      <c r="O11617" s="1703"/>
      <c r="V11617" s="1703"/>
      <c r="X11617" s="1703"/>
    </row>
    <row r="11618" spans="15:24" x14ac:dyDescent="0.55000000000000004">
      <c r="O11618" s="1703"/>
      <c r="V11618" s="1703"/>
      <c r="X11618" s="1703"/>
    </row>
    <row r="11619" spans="15:24" x14ac:dyDescent="0.55000000000000004">
      <c r="O11619" s="1703"/>
      <c r="V11619" s="1703"/>
      <c r="X11619" s="1703"/>
    </row>
    <row r="11620" spans="15:24" x14ac:dyDescent="0.55000000000000004">
      <c r="O11620" s="1703"/>
      <c r="V11620" s="1703"/>
      <c r="X11620" s="1703"/>
    </row>
    <row r="11621" spans="15:24" x14ac:dyDescent="0.55000000000000004">
      <c r="O11621" s="1703"/>
      <c r="V11621" s="1703"/>
      <c r="X11621" s="1703"/>
    </row>
    <row r="11622" spans="15:24" x14ac:dyDescent="0.55000000000000004">
      <c r="O11622" s="1703"/>
      <c r="V11622" s="1703"/>
      <c r="X11622" s="1703"/>
    </row>
    <row r="11623" spans="15:24" x14ac:dyDescent="0.55000000000000004">
      <c r="O11623" s="1703"/>
      <c r="V11623" s="1703"/>
      <c r="X11623" s="1703"/>
    </row>
    <row r="11624" spans="15:24" x14ac:dyDescent="0.55000000000000004">
      <c r="O11624" s="1703"/>
      <c r="V11624" s="1703"/>
      <c r="X11624" s="1703"/>
    </row>
    <row r="11625" spans="15:24" x14ac:dyDescent="0.55000000000000004">
      <c r="O11625" s="1703"/>
      <c r="V11625" s="1703"/>
      <c r="X11625" s="1703"/>
    </row>
    <row r="11626" spans="15:24" x14ac:dyDescent="0.55000000000000004">
      <c r="O11626" s="1703"/>
      <c r="V11626" s="1703"/>
      <c r="X11626" s="1703"/>
    </row>
    <row r="11627" spans="15:24" x14ac:dyDescent="0.55000000000000004">
      <c r="O11627" s="1703"/>
      <c r="V11627" s="1703"/>
      <c r="X11627" s="1703"/>
    </row>
    <row r="11628" spans="15:24" x14ac:dyDescent="0.55000000000000004">
      <c r="O11628" s="1703"/>
      <c r="V11628" s="1703"/>
      <c r="X11628" s="1703"/>
    </row>
    <row r="11629" spans="15:24" x14ac:dyDescent="0.55000000000000004">
      <c r="O11629" s="1703"/>
      <c r="V11629" s="1703"/>
      <c r="X11629" s="1703"/>
    </row>
    <row r="11630" spans="15:24" x14ac:dyDescent="0.55000000000000004">
      <c r="O11630" s="1703"/>
      <c r="V11630" s="1703"/>
      <c r="X11630" s="1703"/>
    </row>
    <row r="11631" spans="15:24" x14ac:dyDescent="0.55000000000000004">
      <c r="O11631" s="1703"/>
      <c r="V11631" s="1703"/>
      <c r="X11631" s="1703"/>
    </row>
    <row r="11632" spans="15:24" x14ac:dyDescent="0.55000000000000004">
      <c r="O11632" s="1703"/>
      <c r="V11632" s="1703"/>
      <c r="X11632" s="1703"/>
    </row>
    <row r="11633" spans="15:24" x14ac:dyDescent="0.55000000000000004">
      <c r="O11633" s="1703"/>
      <c r="V11633" s="1703"/>
      <c r="X11633" s="1703"/>
    </row>
    <row r="11634" spans="15:24" x14ac:dyDescent="0.55000000000000004">
      <c r="O11634" s="1703"/>
      <c r="V11634" s="1703"/>
      <c r="X11634" s="1703"/>
    </row>
    <row r="11635" spans="15:24" x14ac:dyDescent="0.55000000000000004">
      <c r="O11635" s="1703"/>
      <c r="V11635" s="1703"/>
      <c r="X11635" s="1703"/>
    </row>
    <row r="11636" spans="15:24" x14ac:dyDescent="0.55000000000000004">
      <c r="O11636" s="1703"/>
      <c r="V11636" s="1703"/>
      <c r="X11636" s="1703"/>
    </row>
    <row r="11637" spans="15:24" x14ac:dyDescent="0.55000000000000004">
      <c r="O11637" s="1703"/>
      <c r="V11637" s="1703"/>
      <c r="X11637" s="1703"/>
    </row>
    <row r="11638" spans="15:24" x14ac:dyDescent="0.55000000000000004">
      <c r="O11638" s="1703"/>
      <c r="V11638" s="1703"/>
      <c r="X11638" s="1703"/>
    </row>
    <row r="11639" spans="15:24" x14ac:dyDescent="0.55000000000000004">
      <c r="O11639" s="1703"/>
      <c r="V11639" s="1703"/>
      <c r="X11639" s="1703"/>
    </row>
    <row r="11640" spans="15:24" x14ac:dyDescent="0.55000000000000004">
      <c r="O11640" s="1703"/>
      <c r="V11640" s="1703"/>
      <c r="X11640" s="1703"/>
    </row>
    <row r="11641" spans="15:24" x14ac:dyDescent="0.55000000000000004">
      <c r="O11641" s="1703"/>
      <c r="V11641" s="1703"/>
      <c r="X11641" s="1703"/>
    </row>
    <row r="11642" spans="15:24" x14ac:dyDescent="0.55000000000000004">
      <c r="O11642" s="1703"/>
      <c r="V11642" s="1703"/>
      <c r="X11642" s="1703"/>
    </row>
    <row r="11643" spans="15:24" x14ac:dyDescent="0.55000000000000004">
      <c r="O11643" s="1703"/>
      <c r="V11643" s="1703"/>
      <c r="X11643" s="1703"/>
    </row>
    <row r="11644" spans="15:24" x14ac:dyDescent="0.55000000000000004">
      <c r="O11644" s="1703"/>
      <c r="V11644" s="1703"/>
      <c r="X11644" s="1703"/>
    </row>
    <row r="11645" spans="15:24" x14ac:dyDescent="0.55000000000000004">
      <c r="O11645" s="1703"/>
      <c r="V11645" s="1703"/>
      <c r="X11645" s="1703"/>
    </row>
    <row r="11646" spans="15:24" x14ac:dyDescent="0.55000000000000004">
      <c r="O11646" s="1703"/>
      <c r="V11646" s="1703"/>
      <c r="X11646" s="1703"/>
    </row>
    <row r="11647" spans="15:24" x14ac:dyDescent="0.55000000000000004">
      <c r="O11647" s="1703"/>
      <c r="V11647" s="1703"/>
      <c r="X11647" s="1703"/>
    </row>
    <row r="11648" spans="15:24" x14ac:dyDescent="0.55000000000000004">
      <c r="O11648" s="1703"/>
      <c r="V11648" s="1703"/>
      <c r="X11648" s="1703"/>
    </row>
    <row r="11649" spans="15:24" x14ac:dyDescent="0.55000000000000004">
      <c r="O11649" s="1703"/>
      <c r="V11649" s="1703"/>
      <c r="X11649" s="1703"/>
    </row>
    <row r="11650" spans="15:24" x14ac:dyDescent="0.55000000000000004">
      <c r="O11650" s="1703"/>
      <c r="V11650" s="1703"/>
      <c r="X11650" s="1703"/>
    </row>
    <row r="11651" spans="15:24" x14ac:dyDescent="0.55000000000000004">
      <c r="O11651" s="1703"/>
      <c r="V11651" s="1703"/>
      <c r="X11651" s="1703"/>
    </row>
    <row r="11652" spans="15:24" x14ac:dyDescent="0.55000000000000004">
      <c r="O11652" s="1703"/>
      <c r="V11652" s="1703"/>
      <c r="X11652" s="1703"/>
    </row>
    <row r="11653" spans="15:24" x14ac:dyDescent="0.55000000000000004">
      <c r="O11653" s="1703"/>
      <c r="V11653" s="1703"/>
      <c r="X11653" s="1703"/>
    </row>
    <row r="11654" spans="15:24" x14ac:dyDescent="0.55000000000000004">
      <c r="O11654" s="1703"/>
      <c r="V11654" s="1703"/>
      <c r="X11654" s="1703"/>
    </row>
    <row r="11655" spans="15:24" x14ac:dyDescent="0.55000000000000004">
      <c r="O11655" s="1703"/>
      <c r="V11655" s="1703"/>
      <c r="X11655" s="1703"/>
    </row>
    <row r="11656" spans="15:24" x14ac:dyDescent="0.55000000000000004">
      <c r="O11656" s="1703"/>
      <c r="V11656" s="1703"/>
      <c r="X11656" s="1703"/>
    </row>
    <row r="11657" spans="15:24" x14ac:dyDescent="0.55000000000000004">
      <c r="O11657" s="1703"/>
      <c r="V11657" s="1703"/>
      <c r="X11657" s="1703"/>
    </row>
    <row r="11658" spans="15:24" x14ac:dyDescent="0.55000000000000004">
      <c r="O11658" s="1703"/>
      <c r="V11658" s="1703"/>
      <c r="X11658" s="1703"/>
    </row>
    <row r="11659" spans="15:24" x14ac:dyDescent="0.55000000000000004">
      <c r="O11659" s="1703"/>
      <c r="V11659" s="1703"/>
      <c r="X11659" s="1703"/>
    </row>
    <row r="11660" spans="15:24" x14ac:dyDescent="0.55000000000000004">
      <c r="O11660" s="1703"/>
      <c r="V11660" s="1703"/>
      <c r="X11660" s="1703"/>
    </row>
    <row r="11661" spans="15:24" x14ac:dyDescent="0.55000000000000004">
      <c r="O11661" s="1703"/>
      <c r="V11661" s="1703"/>
      <c r="X11661" s="1703"/>
    </row>
    <row r="11662" spans="15:24" x14ac:dyDescent="0.55000000000000004">
      <c r="O11662" s="1703"/>
      <c r="V11662" s="1703"/>
      <c r="X11662" s="1703"/>
    </row>
    <row r="11663" spans="15:24" x14ac:dyDescent="0.55000000000000004">
      <c r="O11663" s="1703"/>
      <c r="V11663" s="1703"/>
      <c r="X11663" s="1703"/>
    </row>
    <row r="11664" spans="15:24" x14ac:dyDescent="0.55000000000000004">
      <c r="O11664" s="1703"/>
      <c r="V11664" s="1703"/>
      <c r="X11664" s="1703"/>
    </row>
    <row r="11665" spans="15:24" x14ac:dyDescent="0.55000000000000004">
      <c r="O11665" s="1703"/>
      <c r="V11665" s="1703"/>
      <c r="X11665" s="1703"/>
    </row>
    <row r="11666" spans="15:24" x14ac:dyDescent="0.55000000000000004">
      <c r="O11666" s="1703"/>
      <c r="V11666" s="1703"/>
      <c r="X11666" s="1703"/>
    </row>
    <row r="11667" spans="15:24" x14ac:dyDescent="0.55000000000000004">
      <c r="O11667" s="1703"/>
      <c r="V11667" s="1703"/>
      <c r="X11667" s="1703"/>
    </row>
    <row r="11668" spans="15:24" x14ac:dyDescent="0.55000000000000004">
      <c r="O11668" s="1703"/>
      <c r="V11668" s="1703"/>
      <c r="X11668" s="1703"/>
    </row>
    <row r="11669" spans="15:24" x14ac:dyDescent="0.55000000000000004">
      <c r="O11669" s="1703"/>
      <c r="V11669" s="1703"/>
      <c r="X11669" s="1703"/>
    </row>
    <row r="11670" spans="15:24" x14ac:dyDescent="0.55000000000000004">
      <c r="O11670" s="1703"/>
      <c r="V11670" s="1703"/>
      <c r="X11670" s="1703"/>
    </row>
    <row r="11671" spans="15:24" x14ac:dyDescent="0.55000000000000004">
      <c r="O11671" s="1703"/>
      <c r="V11671" s="1703"/>
      <c r="X11671" s="1703"/>
    </row>
    <row r="11672" spans="15:24" x14ac:dyDescent="0.55000000000000004">
      <c r="O11672" s="1703"/>
      <c r="V11672" s="1703"/>
      <c r="X11672" s="1703"/>
    </row>
    <row r="11673" spans="15:24" x14ac:dyDescent="0.55000000000000004">
      <c r="O11673" s="1703"/>
      <c r="V11673" s="1703"/>
      <c r="X11673" s="1703"/>
    </row>
    <row r="11674" spans="15:24" x14ac:dyDescent="0.55000000000000004">
      <c r="O11674" s="1703"/>
      <c r="V11674" s="1703"/>
      <c r="X11674" s="1703"/>
    </row>
    <row r="11675" spans="15:24" x14ac:dyDescent="0.55000000000000004">
      <c r="O11675" s="1703"/>
      <c r="V11675" s="1703"/>
      <c r="X11675" s="1703"/>
    </row>
    <row r="11676" spans="15:24" x14ac:dyDescent="0.55000000000000004">
      <c r="O11676" s="1703"/>
      <c r="V11676" s="1703"/>
      <c r="X11676" s="1703"/>
    </row>
    <row r="11677" spans="15:24" x14ac:dyDescent="0.55000000000000004">
      <c r="O11677" s="1703"/>
      <c r="V11677" s="1703"/>
      <c r="X11677" s="1703"/>
    </row>
    <row r="11678" spans="15:24" x14ac:dyDescent="0.55000000000000004">
      <c r="O11678" s="1703"/>
      <c r="V11678" s="1703"/>
      <c r="X11678" s="1703"/>
    </row>
    <row r="11679" spans="15:24" x14ac:dyDescent="0.55000000000000004">
      <c r="O11679" s="1703"/>
      <c r="V11679" s="1703"/>
      <c r="X11679" s="1703"/>
    </row>
    <row r="11680" spans="15:24" x14ac:dyDescent="0.55000000000000004">
      <c r="O11680" s="1703"/>
      <c r="V11680" s="1703"/>
      <c r="X11680" s="1703"/>
    </row>
    <row r="11681" spans="15:24" x14ac:dyDescent="0.55000000000000004">
      <c r="O11681" s="1703"/>
      <c r="V11681" s="1703"/>
      <c r="X11681" s="1703"/>
    </row>
    <row r="11682" spans="15:24" x14ac:dyDescent="0.55000000000000004">
      <c r="O11682" s="1703"/>
      <c r="V11682" s="1703"/>
      <c r="X11682" s="1703"/>
    </row>
    <row r="11683" spans="15:24" x14ac:dyDescent="0.55000000000000004">
      <c r="O11683" s="1703"/>
      <c r="V11683" s="1703"/>
      <c r="X11683" s="1703"/>
    </row>
    <row r="11684" spans="15:24" x14ac:dyDescent="0.55000000000000004">
      <c r="O11684" s="1703"/>
      <c r="V11684" s="1703"/>
      <c r="X11684" s="1703"/>
    </row>
    <row r="11685" spans="15:24" x14ac:dyDescent="0.55000000000000004">
      <c r="O11685" s="1703"/>
      <c r="V11685" s="1703"/>
      <c r="X11685" s="1703"/>
    </row>
    <row r="11686" spans="15:24" x14ac:dyDescent="0.55000000000000004">
      <c r="O11686" s="1703"/>
      <c r="V11686" s="1703"/>
      <c r="X11686" s="1703"/>
    </row>
    <row r="11687" spans="15:24" x14ac:dyDescent="0.55000000000000004">
      <c r="O11687" s="1703"/>
      <c r="V11687" s="1703"/>
      <c r="X11687" s="1703"/>
    </row>
    <row r="11688" spans="15:24" x14ac:dyDescent="0.55000000000000004">
      <c r="O11688" s="1703"/>
      <c r="V11688" s="1703"/>
      <c r="X11688" s="1703"/>
    </row>
    <row r="11689" spans="15:24" x14ac:dyDescent="0.55000000000000004">
      <c r="O11689" s="1703"/>
      <c r="V11689" s="1703"/>
      <c r="X11689" s="1703"/>
    </row>
    <row r="11690" spans="15:24" x14ac:dyDescent="0.55000000000000004">
      <c r="O11690" s="1703"/>
      <c r="V11690" s="1703"/>
      <c r="X11690" s="1703"/>
    </row>
    <row r="11691" spans="15:24" x14ac:dyDescent="0.55000000000000004">
      <c r="O11691" s="1703"/>
      <c r="V11691" s="1703"/>
      <c r="X11691" s="1703"/>
    </row>
    <row r="11692" spans="15:24" x14ac:dyDescent="0.55000000000000004">
      <c r="O11692" s="1703"/>
      <c r="V11692" s="1703"/>
      <c r="X11692" s="1703"/>
    </row>
    <row r="11693" spans="15:24" x14ac:dyDescent="0.55000000000000004">
      <c r="O11693" s="1703"/>
      <c r="V11693" s="1703"/>
      <c r="X11693" s="1703"/>
    </row>
    <row r="11694" spans="15:24" x14ac:dyDescent="0.55000000000000004">
      <c r="O11694" s="1703"/>
      <c r="V11694" s="1703"/>
      <c r="X11694" s="1703"/>
    </row>
    <row r="11695" spans="15:24" x14ac:dyDescent="0.55000000000000004">
      <c r="O11695" s="1703"/>
      <c r="V11695" s="1703"/>
      <c r="X11695" s="1703"/>
    </row>
    <row r="11696" spans="15:24" x14ac:dyDescent="0.55000000000000004">
      <c r="O11696" s="1703"/>
      <c r="V11696" s="1703"/>
      <c r="X11696" s="1703"/>
    </row>
    <row r="11697" spans="15:24" x14ac:dyDescent="0.55000000000000004">
      <c r="O11697" s="1703"/>
      <c r="V11697" s="1703"/>
      <c r="X11697" s="1703"/>
    </row>
    <row r="11698" spans="15:24" x14ac:dyDescent="0.55000000000000004">
      <c r="O11698" s="1703"/>
      <c r="V11698" s="1703"/>
      <c r="X11698" s="1703"/>
    </row>
    <row r="11699" spans="15:24" x14ac:dyDescent="0.55000000000000004">
      <c r="O11699" s="1703"/>
      <c r="V11699" s="1703"/>
      <c r="X11699" s="1703"/>
    </row>
    <row r="11700" spans="15:24" x14ac:dyDescent="0.55000000000000004">
      <c r="O11700" s="1703"/>
      <c r="V11700" s="1703"/>
      <c r="X11700" s="1703"/>
    </row>
    <row r="11701" spans="15:24" x14ac:dyDescent="0.55000000000000004">
      <c r="O11701" s="1703"/>
      <c r="V11701" s="1703"/>
      <c r="X11701" s="1703"/>
    </row>
    <row r="11702" spans="15:24" x14ac:dyDescent="0.55000000000000004">
      <c r="O11702" s="1703"/>
      <c r="V11702" s="1703"/>
      <c r="X11702" s="1703"/>
    </row>
    <row r="11703" spans="15:24" x14ac:dyDescent="0.55000000000000004">
      <c r="O11703" s="1703"/>
      <c r="V11703" s="1703"/>
      <c r="X11703" s="1703"/>
    </row>
    <row r="11704" spans="15:24" x14ac:dyDescent="0.55000000000000004">
      <c r="O11704" s="1703"/>
      <c r="V11704" s="1703"/>
      <c r="X11704" s="1703"/>
    </row>
    <row r="11705" spans="15:24" x14ac:dyDescent="0.55000000000000004">
      <c r="O11705" s="1703"/>
      <c r="V11705" s="1703"/>
      <c r="X11705" s="1703"/>
    </row>
    <row r="11706" spans="15:24" x14ac:dyDescent="0.55000000000000004">
      <c r="O11706" s="1703"/>
      <c r="V11706" s="1703"/>
      <c r="X11706" s="1703"/>
    </row>
    <row r="11707" spans="15:24" x14ac:dyDescent="0.55000000000000004">
      <c r="O11707" s="1703"/>
      <c r="V11707" s="1703"/>
      <c r="X11707" s="1703"/>
    </row>
    <row r="11708" spans="15:24" x14ac:dyDescent="0.55000000000000004">
      <c r="O11708" s="1703"/>
      <c r="V11708" s="1703"/>
      <c r="X11708" s="1703"/>
    </row>
    <row r="11709" spans="15:24" x14ac:dyDescent="0.55000000000000004">
      <c r="O11709" s="1703"/>
      <c r="V11709" s="1703"/>
      <c r="X11709" s="1703"/>
    </row>
    <row r="11710" spans="15:24" x14ac:dyDescent="0.55000000000000004">
      <c r="O11710" s="1703"/>
      <c r="V11710" s="1703"/>
      <c r="X11710" s="1703"/>
    </row>
    <row r="11711" spans="15:24" x14ac:dyDescent="0.55000000000000004">
      <c r="O11711" s="1703"/>
      <c r="V11711" s="1703"/>
      <c r="X11711" s="1703"/>
    </row>
    <row r="11712" spans="15:24" x14ac:dyDescent="0.55000000000000004">
      <c r="O11712" s="1703"/>
      <c r="V11712" s="1703"/>
      <c r="X11712" s="1703"/>
    </row>
    <row r="11713" spans="15:24" x14ac:dyDescent="0.55000000000000004">
      <c r="O11713" s="1703"/>
      <c r="V11713" s="1703"/>
      <c r="X11713" s="1703"/>
    </row>
    <row r="11714" spans="15:24" x14ac:dyDescent="0.55000000000000004">
      <c r="O11714" s="1703"/>
      <c r="V11714" s="1703"/>
      <c r="X11714" s="1703"/>
    </row>
    <row r="11715" spans="15:24" x14ac:dyDescent="0.55000000000000004">
      <c r="O11715" s="1703"/>
      <c r="V11715" s="1703"/>
      <c r="X11715" s="1703"/>
    </row>
    <row r="11716" spans="15:24" x14ac:dyDescent="0.55000000000000004">
      <c r="O11716" s="1703"/>
      <c r="V11716" s="1703"/>
      <c r="X11716" s="1703"/>
    </row>
    <row r="11717" spans="15:24" x14ac:dyDescent="0.55000000000000004">
      <c r="O11717" s="1703"/>
      <c r="V11717" s="1703"/>
      <c r="X11717" s="1703"/>
    </row>
    <row r="11718" spans="15:24" x14ac:dyDescent="0.55000000000000004">
      <c r="O11718" s="1703"/>
      <c r="V11718" s="1703"/>
      <c r="X11718" s="1703"/>
    </row>
    <row r="11719" spans="15:24" x14ac:dyDescent="0.55000000000000004">
      <c r="O11719" s="1703"/>
      <c r="V11719" s="1703"/>
      <c r="X11719" s="1703"/>
    </row>
    <row r="11720" spans="15:24" x14ac:dyDescent="0.55000000000000004">
      <c r="O11720" s="1703"/>
      <c r="V11720" s="1703"/>
      <c r="X11720" s="1703"/>
    </row>
    <row r="11721" spans="15:24" x14ac:dyDescent="0.55000000000000004">
      <c r="O11721" s="1703"/>
      <c r="V11721" s="1703"/>
      <c r="X11721" s="1703"/>
    </row>
    <row r="11722" spans="15:24" x14ac:dyDescent="0.55000000000000004">
      <c r="O11722" s="1703"/>
      <c r="V11722" s="1703"/>
      <c r="X11722" s="1703"/>
    </row>
    <row r="11723" spans="15:24" x14ac:dyDescent="0.55000000000000004">
      <c r="O11723" s="1703"/>
      <c r="V11723" s="1703"/>
      <c r="X11723" s="1703"/>
    </row>
    <row r="11724" spans="15:24" x14ac:dyDescent="0.55000000000000004">
      <c r="O11724" s="1703"/>
      <c r="V11724" s="1703"/>
      <c r="X11724" s="1703"/>
    </row>
    <row r="11725" spans="15:24" x14ac:dyDescent="0.55000000000000004">
      <c r="O11725" s="1703"/>
      <c r="V11725" s="1703"/>
      <c r="X11725" s="1703"/>
    </row>
    <row r="11726" spans="15:24" x14ac:dyDescent="0.55000000000000004">
      <c r="O11726" s="1703"/>
      <c r="V11726" s="1703"/>
      <c r="X11726" s="1703"/>
    </row>
    <row r="11727" spans="15:24" x14ac:dyDescent="0.55000000000000004">
      <c r="O11727" s="1703"/>
      <c r="V11727" s="1703"/>
      <c r="X11727" s="1703"/>
    </row>
    <row r="11728" spans="15:24" x14ac:dyDescent="0.55000000000000004">
      <c r="O11728" s="1703"/>
      <c r="V11728" s="1703"/>
      <c r="X11728" s="1703"/>
    </row>
    <row r="11729" spans="15:24" x14ac:dyDescent="0.55000000000000004">
      <c r="O11729" s="1703"/>
      <c r="V11729" s="1703"/>
      <c r="X11729" s="1703"/>
    </row>
    <row r="11730" spans="15:24" x14ac:dyDescent="0.55000000000000004">
      <c r="O11730" s="1703"/>
      <c r="V11730" s="1703"/>
      <c r="X11730" s="1703"/>
    </row>
    <row r="11731" spans="15:24" x14ac:dyDescent="0.55000000000000004">
      <c r="O11731" s="1703"/>
      <c r="V11731" s="1703"/>
      <c r="X11731" s="1703"/>
    </row>
    <row r="11732" spans="15:24" x14ac:dyDescent="0.55000000000000004">
      <c r="O11732" s="1703"/>
      <c r="V11732" s="1703"/>
      <c r="X11732" s="1703"/>
    </row>
    <row r="11733" spans="15:24" x14ac:dyDescent="0.55000000000000004">
      <c r="O11733" s="1703"/>
      <c r="V11733" s="1703"/>
      <c r="X11733" s="1703"/>
    </row>
    <row r="11734" spans="15:24" x14ac:dyDescent="0.55000000000000004">
      <c r="O11734" s="1703"/>
      <c r="V11734" s="1703"/>
      <c r="X11734" s="1703"/>
    </row>
    <row r="11735" spans="15:24" x14ac:dyDescent="0.55000000000000004">
      <c r="O11735" s="1703"/>
      <c r="V11735" s="1703"/>
      <c r="X11735" s="1703"/>
    </row>
    <row r="11736" spans="15:24" x14ac:dyDescent="0.55000000000000004">
      <c r="O11736" s="1703"/>
      <c r="V11736" s="1703"/>
      <c r="X11736" s="1703"/>
    </row>
    <row r="11737" spans="15:24" x14ac:dyDescent="0.55000000000000004">
      <c r="O11737" s="1703"/>
      <c r="V11737" s="1703"/>
      <c r="X11737" s="1703"/>
    </row>
    <row r="11738" spans="15:24" x14ac:dyDescent="0.55000000000000004">
      <c r="O11738" s="1703"/>
      <c r="V11738" s="1703"/>
      <c r="X11738" s="1703"/>
    </row>
    <row r="11739" spans="15:24" x14ac:dyDescent="0.55000000000000004">
      <c r="O11739" s="1703"/>
      <c r="V11739" s="1703"/>
      <c r="X11739" s="1703"/>
    </row>
    <row r="11740" spans="15:24" x14ac:dyDescent="0.55000000000000004">
      <c r="O11740" s="1703"/>
      <c r="V11740" s="1703"/>
      <c r="X11740" s="1703"/>
    </row>
    <row r="11741" spans="15:24" x14ac:dyDescent="0.55000000000000004">
      <c r="O11741" s="1703"/>
      <c r="V11741" s="1703"/>
      <c r="X11741" s="1703"/>
    </row>
    <row r="11742" spans="15:24" x14ac:dyDescent="0.55000000000000004">
      <c r="O11742" s="1703"/>
      <c r="V11742" s="1703"/>
      <c r="X11742" s="1703"/>
    </row>
    <row r="11743" spans="15:24" x14ac:dyDescent="0.55000000000000004">
      <c r="O11743" s="1703"/>
      <c r="V11743" s="1703"/>
      <c r="X11743" s="1703"/>
    </row>
    <row r="11744" spans="15:24" x14ac:dyDescent="0.55000000000000004">
      <c r="O11744" s="1703"/>
      <c r="V11744" s="1703"/>
      <c r="X11744" s="1703"/>
    </row>
    <row r="11745" spans="15:24" x14ac:dyDescent="0.55000000000000004">
      <c r="O11745" s="1703"/>
      <c r="V11745" s="1703"/>
      <c r="X11745" s="1703"/>
    </row>
    <row r="11746" spans="15:24" x14ac:dyDescent="0.55000000000000004">
      <c r="O11746" s="1703"/>
      <c r="V11746" s="1703"/>
      <c r="X11746" s="1703"/>
    </row>
    <row r="11747" spans="15:24" x14ac:dyDescent="0.55000000000000004">
      <c r="O11747" s="1703"/>
      <c r="V11747" s="1703"/>
      <c r="X11747" s="1703"/>
    </row>
    <row r="11748" spans="15:24" x14ac:dyDescent="0.55000000000000004">
      <c r="O11748" s="1703"/>
      <c r="V11748" s="1703"/>
      <c r="X11748" s="1703"/>
    </row>
    <row r="11749" spans="15:24" x14ac:dyDescent="0.55000000000000004">
      <c r="O11749" s="1703"/>
      <c r="V11749" s="1703"/>
      <c r="X11749" s="1703"/>
    </row>
    <row r="11750" spans="15:24" x14ac:dyDescent="0.55000000000000004">
      <c r="O11750" s="1703"/>
      <c r="V11750" s="1703"/>
      <c r="X11750" s="1703"/>
    </row>
    <row r="11751" spans="15:24" x14ac:dyDescent="0.55000000000000004">
      <c r="O11751" s="1703"/>
      <c r="V11751" s="1703"/>
      <c r="X11751" s="1703"/>
    </row>
    <row r="11752" spans="15:24" x14ac:dyDescent="0.55000000000000004">
      <c r="O11752" s="1703"/>
      <c r="V11752" s="1703"/>
      <c r="X11752" s="1703"/>
    </row>
    <row r="11753" spans="15:24" x14ac:dyDescent="0.55000000000000004">
      <c r="O11753" s="1703"/>
      <c r="V11753" s="1703"/>
      <c r="X11753" s="1703"/>
    </row>
    <row r="11754" spans="15:24" x14ac:dyDescent="0.55000000000000004">
      <c r="O11754" s="1703"/>
      <c r="V11754" s="1703"/>
      <c r="X11754" s="1703"/>
    </row>
    <row r="11755" spans="15:24" x14ac:dyDescent="0.55000000000000004">
      <c r="O11755" s="1703"/>
      <c r="V11755" s="1703"/>
      <c r="X11755" s="1703"/>
    </row>
    <row r="11756" spans="15:24" x14ac:dyDescent="0.55000000000000004">
      <c r="O11756" s="1703"/>
      <c r="V11756" s="1703"/>
      <c r="X11756" s="1703"/>
    </row>
    <row r="11757" spans="15:24" x14ac:dyDescent="0.55000000000000004">
      <c r="O11757" s="1703"/>
      <c r="V11757" s="1703"/>
      <c r="X11757" s="1703"/>
    </row>
    <row r="11758" spans="15:24" x14ac:dyDescent="0.55000000000000004">
      <c r="O11758" s="1703"/>
      <c r="V11758" s="1703"/>
      <c r="X11758" s="1703"/>
    </row>
    <row r="11759" spans="15:24" x14ac:dyDescent="0.55000000000000004">
      <c r="O11759" s="1703"/>
      <c r="V11759" s="1703"/>
      <c r="X11759" s="1703"/>
    </row>
    <row r="11760" spans="15:24" x14ac:dyDescent="0.55000000000000004">
      <c r="O11760" s="1703"/>
      <c r="V11760" s="1703"/>
      <c r="X11760" s="1703"/>
    </row>
    <row r="11761" spans="15:24" x14ac:dyDescent="0.55000000000000004">
      <c r="O11761" s="1703"/>
      <c r="V11761" s="1703"/>
      <c r="X11761" s="1703"/>
    </row>
    <row r="11762" spans="15:24" x14ac:dyDescent="0.55000000000000004">
      <c r="O11762" s="1703"/>
      <c r="V11762" s="1703"/>
      <c r="X11762" s="1703"/>
    </row>
    <row r="11763" spans="15:24" x14ac:dyDescent="0.55000000000000004">
      <c r="O11763" s="1703"/>
      <c r="V11763" s="1703"/>
      <c r="X11763" s="1703"/>
    </row>
    <row r="11764" spans="15:24" x14ac:dyDescent="0.55000000000000004">
      <c r="O11764" s="1703"/>
      <c r="V11764" s="1703"/>
      <c r="X11764" s="1703"/>
    </row>
    <row r="11765" spans="15:24" x14ac:dyDescent="0.55000000000000004">
      <c r="O11765" s="1703"/>
      <c r="V11765" s="1703"/>
      <c r="X11765" s="1703"/>
    </row>
    <row r="11766" spans="15:24" x14ac:dyDescent="0.55000000000000004">
      <c r="O11766" s="1703"/>
      <c r="V11766" s="1703"/>
      <c r="X11766" s="1703"/>
    </row>
    <row r="11767" spans="15:24" x14ac:dyDescent="0.55000000000000004">
      <c r="O11767" s="1703"/>
      <c r="V11767" s="1703"/>
      <c r="X11767" s="1703"/>
    </row>
    <row r="11768" spans="15:24" x14ac:dyDescent="0.55000000000000004">
      <c r="O11768" s="1703"/>
      <c r="V11768" s="1703"/>
      <c r="X11768" s="1703"/>
    </row>
    <row r="11769" spans="15:24" x14ac:dyDescent="0.55000000000000004">
      <c r="O11769" s="1703"/>
      <c r="V11769" s="1703"/>
      <c r="X11769" s="1703"/>
    </row>
    <row r="11770" spans="15:24" x14ac:dyDescent="0.55000000000000004">
      <c r="O11770" s="1703"/>
      <c r="V11770" s="1703"/>
      <c r="X11770" s="1703"/>
    </row>
    <row r="11771" spans="15:24" x14ac:dyDescent="0.55000000000000004">
      <c r="O11771" s="1703"/>
      <c r="V11771" s="1703"/>
      <c r="X11771" s="1703"/>
    </row>
    <row r="11772" spans="15:24" x14ac:dyDescent="0.55000000000000004">
      <c r="O11772" s="1703"/>
      <c r="V11772" s="1703"/>
      <c r="X11772" s="1703"/>
    </row>
    <row r="11773" spans="15:24" x14ac:dyDescent="0.55000000000000004">
      <c r="O11773" s="1703"/>
      <c r="V11773" s="1703"/>
      <c r="X11773" s="1703"/>
    </row>
    <row r="11774" spans="15:24" x14ac:dyDescent="0.55000000000000004">
      <c r="O11774" s="1703"/>
      <c r="V11774" s="1703"/>
      <c r="X11774" s="1703"/>
    </row>
    <row r="11775" spans="15:24" x14ac:dyDescent="0.55000000000000004">
      <c r="O11775" s="1703"/>
      <c r="V11775" s="1703"/>
      <c r="X11775" s="1703"/>
    </row>
    <row r="11776" spans="15:24" x14ac:dyDescent="0.55000000000000004">
      <c r="O11776" s="1703"/>
      <c r="V11776" s="1703"/>
      <c r="X11776" s="1703"/>
    </row>
    <row r="11777" spans="15:24" x14ac:dyDescent="0.55000000000000004">
      <c r="O11777" s="1703"/>
      <c r="V11777" s="1703"/>
      <c r="X11777" s="1703"/>
    </row>
    <row r="11778" spans="15:24" x14ac:dyDescent="0.55000000000000004">
      <c r="O11778" s="1703"/>
      <c r="V11778" s="1703"/>
      <c r="X11778" s="1703"/>
    </row>
    <row r="11779" spans="15:24" x14ac:dyDescent="0.55000000000000004">
      <c r="O11779" s="1703"/>
      <c r="V11779" s="1703"/>
      <c r="X11779" s="1703"/>
    </row>
    <row r="11780" spans="15:24" x14ac:dyDescent="0.55000000000000004">
      <c r="O11780" s="1703"/>
      <c r="V11780" s="1703"/>
      <c r="X11780" s="1703"/>
    </row>
    <row r="11781" spans="15:24" x14ac:dyDescent="0.55000000000000004">
      <c r="O11781" s="1703"/>
      <c r="V11781" s="1703"/>
      <c r="X11781" s="1703"/>
    </row>
    <row r="11782" spans="15:24" x14ac:dyDescent="0.55000000000000004">
      <c r="O11782" s="1703"/>
      <c r="V11782" s="1703"/>
      <c r="X11782" s="1703"/>
    </row>
    <row r="11783" spans="15:24" x14ac:dyDescent="0.55000000000000004">
      <c r="O11783" s="1703"/>
      <c r="V11783" s="1703"/>
      <c r="X11783" s="1703"/>
    </row>
    <row r="11784" spans="15:24" x14ac:dyDescent="0.55000000000000004">
      <c r="O11784" s="1703"/>
      <c r="V11784" s="1703"/>
      <c r="X11784" s="1703"/>
    </row>
    <row r="11785" spans="15:24" x14ac:dyDescent="0.55000000000000004">
      <c r="O11785" s="1703"/>
      <c r="V11785" s="1703"/>
      <c r="X11785" s="1703"/>
    </row>
    <row r="11786" spans="15:24" x14ac:dyDescent="0.55000000000000004">
      <c r="O11786" s="1703"/>
      <c r="V11786" s="1703"/>
      <c r="X11786" s="1703"/>
    </row>
    <row r="11787" spans="15:24" x14ac:dyDescent="0.55000000000000004">
      <c r="O11787" s="1703"/>
      <c r="V11787" s="1703"/>
      <c r="X11787" s="1703"/>
    </row>
    <row r="11788" spans="15:24" x14ac:dyDescent="0.55000000000000004">
      <c r="O11788" s="1703"/>
      <c r="V11788" s="1703"/>
      <c r="X11788" s="1703"/>
    </row>
    <row r="11789" spans="15:24" x14ac:dyDescent="0.55000000000000004">
      <c r="O11789" s="1703"/>
      <c r="V11789" s="1703"/>
      <c r="X11789" s="1703"/>
    </row>
    <row r="11790" spans="15:24" x14ac:dyDescent="0.55000000000000004">
      <c r="O11790" s="1703"/>
      <c r="V11790" s="1703"/>
      <c r="X11790" s="1703"/>
    </row>
    <row r="11791" spans="15:24" x14ac:dyDescent="0.55000000000000004">
      <c r="O11791" s="1703"/>
      <c r="V11791" s="1703"/>
      <c r="X11791" s="1703"/>
    </row>
    <row r="11792" spans="15:24" x14ac:dyDescent="0.55000000000000004">
      <c r="O11792" s="1703"/>
      <c r="V11792" s="1703"/>
      <c r="X11792" s="1703"/>
    </row>
    <row r="11793" spans="15:24" x14ac:dyDescent="0.55000000000000004">
      <c r="O11793" s="1703"/>
      <c r="V11793" s="1703"/>
      <c r="X11793" s="1703"/>
    </row>
    <row r="11794" spans="15:24" x14ac:dyDescent="0.55000000000000004">
      <c r="O11794" s="1703"/>
      <c r="V11794" s="1703"/>
      <c r="X11794" s="1703"/>
    </row>
    <row r="11795" spans="15:24" x14ac:dyDescent="0.55000000000000004">
      <c r="O11795" s="1703"/>
      <c r="V11795" s="1703"/>
      <c r="X11795" s="1703"/>
    </row>
    <row r="11796" spans="15:24" x14ac:dyDescent="0.55000000000000004">
      <c r="O11796" s="1703"/>
      <c r="V11796" s="1703"/>
      <c r="X11796" s="1703"/>
    </row>
    <row r="11797" spans="15:24" x14ac:dyDescent="0.55000000000000004">
      <c r="O11797" s="1703"/>
      <c r="V11797" s="1703"/>
      <c r="X11797" s="1703"/>
    </row>
    <row r="11798" spans="15:24" x14ac:dyDescent="0.55000000000000004">
      <c r="O11798" s="1703"/>
      <c r="V11798" s="1703"/>
      <c r="X11798" s="1703"/>
    </row>
    <row r="11799" spans="15:24" x14ac:dyDescent="0.55000000000000004">
      <c r="O11799" s="1703"/>
      <c r="V11799" s="1703"/>
      <c r="X11799" s="1703"/>
    </row>
    <row r="11800" spans="15:24" x14ac:dyDescent="0.55000000000000004">
      <c r="O11800" s="1703"/>
      <c r="V11800" s="1703"/>
      <c r="X11800" s="1703"/>
    </row>
    <row r="11801" spans="15:24" x14ac:dyDescent="0.55000000000000004">
      <c r="O11801" s="1703"/>
      <c r="V11801" s="1703"/>
      <c r="X11801" s="1703"/>
    </row>
    <row r="11802" spans="15:24" x14ac:dyDescent="0.55000000000000004">
      <c r="O11802" s="1703"/>
      <c r="V11802" s="1703"/>
      <c r="X11802" s="1703"/>
    </row>
    <row r="11803" spans="15:24" x14ac:dyDescent="0.55000000000000004">
      <c r="O11803" s="1703"/>
      <c r="V11803" s="1703"/>
      <c r="X11803" s="1703"/>
    </row>
    <row r="11804" spans="15:24" x14ac:dyDescent="0.55000000000000004">
      <c r="O11804" s="1703"/>
      <c r="V11804" s="1703"/>
      <c r="X11804" s="1703"/>
    </row>
    <row r="11805" spans="15:24" x14ac:dyDescent="0.55000000000000004">
      <c r="O11805" s="1703"/>
      <c r="V11805" s="1703"/>
      <c r="X11805" s="1703"/>
    </row>
    <row r="11806" spans="15:24" x14ac:dyDescent="0.55000000000000004">
      <c r="O11806" s="1703"/>
      <c r="V11806" s="1703"/>
      <c r="X11806" s="1703"/>
    </row>
    <row r="11807" spans="15:24" x14ac:dyDescent="0.55000000000000004">
      <c r="O11807" s="1703"/>
      <c r="V11807" s="1703"/>
      <c r="X11807" s="1703"/>
    </row>
    <row r="11808" spans="15:24" x14ac:dyDescent="0.55000000000000004">
      <c r="O11808" s="1703"/>
      <c r="V11808" s="1703"/>
      <c r="X11808" s="1703"/>
    </row>
    <row r="11809" spans="15:24" x14ac:dyDescent="0.55000000000000004">
      <c r="O11809" s="1703"/>
      <c r="V11809" s="1703"/>
      <c r="X11809" s="1703"/>
    </row>
    <row r="11810" spans="15:24" x14ac:dyDescent="0.55000000000000004">
      <c r="O11810" s="1703"/>
      <c r="V11810" s="1703"/>
      <c r="X11810" s="1703"/>
    </row>
    <row r="11811" spans="15:24" x14ac:dyDescent="0.55000000000000004">
      <c r="O11811" s="1703"/>
      <c r="V11811" s="1703"/>
      <c r="X11811" s="1703"/>
    </row>
    <row r="11812" spans="15:24" x14ac:dyDescent="0.55000000000000004">
      <c r="O11812" s="1703"/>
      <c r="V11812" s="1703"/>
      <c r="X11812" s="1703"/>
    </row>
    <row r="11813" spans="15:24" x14ac:dyDescent="0.55000000000000004">
      <c r="O11813" s="1703"/>
      <c r="V11813" s="1703"/>
      <c r="X11813" s="1703"/>
    </row>
    <row r="11814" spans="15:24" x14ac:dyDescent="0.55000000000000004">
      <c r="O11814" s="1703"/>
      <c r="V11814" s="1703"/>
      <c r="X11814" s="1703"/>
    </row>
    <row r="11815" spans="15:24" x14ac:dyDescent="0.55000000000000004">
      <c r="O11815" s="1703"/>
      <c r="V11815" s="1703"/>
      <c r="X11815" s="1703"/>
    </row>
    <row r="11816" spans="15:24" x14ac:dyDescent="0.55000000000000004">
      <c r="O11816" s="1703"/>
      <c r="V11816" s="1703"/>
      <c r="X11816" s="1703"/>
    </row>
    <row r="11817" spans="15:24" x14ac:dyDescent="0.55000000000000004">
      <c r="O11817" s="1703"/>
      <c r="V11817" s="1703"/>
      <c r="X11817" s="1703"/>
    </row>
    <row r="11818" spans="15:24" x14ac:dyDescent="0.55000000000000004">
      <c r="O11818" s="1703"/>
      <c r="V11818" s="1703"/>
      <c r="X11818" s="1703"/>
    </row>
    <row r="11819" spans="15:24" x14ac:dyDescent="0.55000000000000004">
      <c r="O11819" s="1703"/>
      <c r="V11819" s="1703"/>
      <c r="X11819" s="1703"/>
    </row>
    <row r="11820" spans="15:24" x14ac:dyDescent="0.55000000000000004">
      <c r="O11820" s="1703"/>
      <c r="V11820" s="1703"/>
      <c r="X11820" s="1703"/>
    </row>
    <row r="11821" spans="15:24" x14ac:dyDescent="0.55000000000000004">
      <c r="O11821" s="1703"/>
      <c r="V11821" s="1703"/>
      <c r="X11821" s="1703"/>
    </row>
    <row r="11822" spans="15:24" x14ac:dyDescent="0.55000000000000004">
      <c r="O11822" s="1703"/>
      <c r="V11822" s="1703"/>
      <c r="X11822" s="1703"/>
    </row>
    <row r="11823" spans="15:24" x14ac:dyDescent="0.55000000000000004">
      <c r="O11823" s="1703"/>
      <c r="V11823" s="1703"/>
      <c r="X11823" s="1703"/>
    </row>
    <row r="11824" spans="15:24" x14ac:dyDescent="0.55000000000000004">
      <c r="O11824" s="1703"/>
      <c r="V11824" s="1703"/>
      <c r="X11824" s="1703"/>
    </row>
    <row r="11825" spans="15:24" x14ac:dyDescent="0.55000000000000004">
      <c r="O11825" s="1703"/>
      <c r="V11825" s="1703"/>
      <c r="X11825" s="1703"/>
    </row>
    <row r="11826" spans="15:24" x14ac:dyDescent="0.55000000000000004">
      <c r="O11826" s="1703"/>
      <c r="V11826" s="1703"/>
      <c r="X11826" s="1703"/>
    </row>
    <row r="11827" spans="15:24" x14ac:dyDescent="0.55000000000000004">
      <c r="O11827" s="1703"/>
      <c r="V11827" s="1703"/>
      <c r="X11827" s="1703"/>
    </row>
    <row r="11828" spans="15:24" x14ac:dyDescent="0.55000000000000004">
      <c r="O11828" s="1703"/>
      <c r="V11828" s="1703"/>
      <c r="X11828" s="1703"/>
    </row>
    <row r="11829" spans="15:24" x14ac:dyDescent="0.55000000000000004">
      <c r="O11829" s="1703"/>
      <c r="V11829" s="1703"/>
      <c r="X11829" s="1703"/>
    </row>
    <row r="11830" spans="15:24" x14ac:dyDescent="0.55000000000000004">
      <c r="O11830" s="1703"/>
      <c r="V11830" s="1703"/>
      <c r="X11830" s="1703"/>
    </row>
    <row r="11831" spans="15:24" x14ac:dyDescent="0.55000000000000004">
      <c r="O11831" s="1703"/>
      <c r="V11831" s="1703"/>
      <c r="X11831" s="1703"/>
    </row>
    <row r="11832" spans="15:24" x14ac:dyDescent="0.55000000000000004">
      <c r="O11832" s="1703"/>
      <c r="V11832" s="1703"/>
      <c r="X11832" s="1703"/>
    </row>
    <row r="11833" spans="15:24" x14ac:dyDescent="0.55000000000000004">
      <c r="O11833" s="1703"/>
      <c r="V11833" s="1703"/>
      <c r="X11833" s="1703"/>
    </row>
    <row r="11834" spans="15:24" x14ac:dyDescent="0.55000000000000004">
      <c r="O11834" s="1703"/>
      <c r="V11834" s="1703"/>
      <c r="X11834" s="1703"/>
    </row>
    <row r="11835" spans="15:24" x14ac:dyDescent="0.55000000000000004">
      <c r="O11835" s="1703"/>
      <c r="V11835" s="1703"/>
      <c r="X11835" s="1703"/>
    </row>
    <row r="11836" spans="15:24" x14ac:dyDescent="0.55000000000000004">
      <c r="O11836" s="1703"/>
      <c r="V11836" s="1703"/>
      <c r="X11836" s="1703"/>
    </row>
    <row r="11837" spans="15:24" x14ac:dyDescent="0.55000000000000004">
      <c r="O11837" s="1703"/>
      <c r="V11837" s="1703"/>
      <c r="X11837" s="1703"/>
    </row>
    <row r="11838" spans="15:24" x14ac:dyDescent="0.55000000000000004">
      <c r="O11838" s="1703"/>
      <c r="V11838" s="1703"/>
      <c r="X11838" s="1703"/>
    </row>
    <row r="11839" spans="15:24" x14ac:dyDescent="0.55000000000000004">
      <c r="O11839" s="1703"/>
      <c r="V11839" s="1703"/>
      <c r="X11839" s="1703"/>
    </row>
    <row r="11840" spans="15:24" x14ac:dyDescent="0.55000000000000004">
      <c r="O11840" s="1703"/>
      <c r="V11840" s="1703"/>
      <c r="X11840" s="1703"/>
    </row>
    <row r="11841" spans="15:24" x14ac:dyDescent="0.55000000000000004">
      <c r="O11841" s="1703"/>
      <c r="V11841" s="1703"/>
      <c r="X11841" s="1703"/>
    </row>
    <row r="11842" spans="15:24" x14ac:dyDescent="0.55000000000000004">
      <c r="O11842" s="1703"/>
      <c r="V11842" s="1703"/>
      <c r="X11842" s="1703"/>
    </row>
    <row r="11843" spans="15:24" x14ac:dyDescent="0.55000000000000004">
      <c r="O11843" s="1703"/>
      <c r="V11843" s="1703"/>
      <c r="X11843" s="1703"/>
    </row>
    <row r="11844" spans="15:24" x14ac:dyDescent="0.55000000000000004">
      <c r="O11844" s="1703"/>
      <c r="V11844" s="1703"/>
      <c r="X11844" s="1703"/>
    </row>
    <row r="11845" spans="15:24" x14ac:dyDescent="0.55000000000000004">
      <c r="O11845" s="1703"/>
      <c r="V11845" s="1703"/>
      <c r="X11845" s="1703"/>
    </row>
    <row r="11846" spans="15:24" x14ac:dyDescent="0.55000000000000004">
      <c r="O11846" s="1703"/>
      <c r="V11846" s="1703"/>
      <c r="X11846" s="1703"/>
    </row>
    <row r="11847" spans="15:24" x14ac:dyDescent="0.55000000000000004">
      <c r="O11847" s="1703"/>
      <c r="V11847" s="1703"/>
      <c r="X11847" s="1703"/>
    </row>
    <row r="11848" spans="15:24" x14ac:dyDescent="0.55000000000000004">
      <c r="O11848" s="1703"/>
      <c r="V11848" s="1703"/>
      <c r="X11848" s="1703"/>
    </row>
    <row r="11849" spans="15:24" x14ac:dyDescent="0.55000000000000004">
      <c r="O11849" s="1703"/>
      <c r="V11849" s="1703"/>
      <c r="X11849" s="1703"/>
    </row>
    <row r="11850" spans="15:24" x14ac:dyDescent="0.55000000000000004">
      <c r="O11850" s="1703"/>
      <c r="V11850" s="1703"/>
      <c r="X11850" s="1703"/>
    </row>
    <row r="11851" spans="15:24" x14ac:dyDescent="0.55000000000000004">
      <c r="O11851" s="1703"/>
      <c r="V11851" s="1703"/>
      <c r="X11851" s="1703"/>
    </row>
    <row r="11852" spans="15:24" x14ac:dyDescent="0.55000000000000004">
      <c r="O11852" s="1703"/>
      <c r="V11852" s="1703"/>
      <c r="X11852" s="1703"/>
    </row>
    <row r="11853" spans="15:24" x14ac:dyDescent="0.55000000000000004">
      <c r="O11853" s="1703"/>
      <c r="V11853" s="1703"/>
      <c r="X11853" s="1703"/>
    </row>
    <row r="11854" spans="15:24" x14ac:dyDescent="0.55000000000000004">
      <c r="O11854" s="1703"/>
      <c r="V11854" s="1703"/>
      <c r="X11854" s="1703"/>
    </row>
    <row r="11855" spans="15:24" x14ac:dyDescent="0.55000000000000004">
      <c r="O11855" s="1703"/>
      <c r="V11855" s="1703"/>
      <c r="X11855" s="1703"/>
    </row>
    <row r="11856" spans="15:24" x14ac:dyDescent="0.55000000000000004">
      <c r="O11856" s="1703"/>
      <c r="V11856" s="1703"/>
      <c r="X11856" s="1703"/>
    </row>
    <row r="11857" spans="15:24" x14ac:dyDescent="0.55000000000000004">
      <c r="O11857" s="1703"/>
      <c r="V11857" s="1703"/>
      <c r="X11857" s="1703"/>
    </row>
    <row r="11858" spans="15:24" x14ac:dyDescent="0.55000000000000004">
      <c r="O11858" s="1703"/>
      <c r="V11858" s="1703"/>
      <c r="X11858" s="1703"/>
    </row>
    <row r="11859" spans="15:24" x14ac:dyDescent="0.55000000000000004">
      <c r="O11859" s="1703"/>
      <c r="V11859" s="1703"/>
      <c r="X11859" s="1703"/>
    </row>
    <row r="11860" spans="15:24" x14ac:dyDescent="0.55000000000000004">
      <c r="O11860" s="1703"/>
      <c r="V11860" s="1703"/>
      <c r="X11860" s="1703"/>
    </row>
    <row r="11861" spans="15:24" x14ac:dyDescent="0.55000000000000004">
      <c r="O11861" s="1703"/>
      <c r="V11861" s="1703"/>
      <c r="X11861" s="1703"/>
    </row>
    <row r="11862" spans="15:24" x14ac:dyDescent="0.55000000000000004">
      <c r="O11862" s="1703"/>
      <c r="V11862" s="1703"/>
      <c r="X11862" s="1703"/>
    </row>
    <row r="11863" spans="15:24" x14ac:dyDescent="0.55000000000000004">
      <c r="O11863" s="1703"/>
      <c r="V11863" s="1703"/>
      <c r="X11863" s="1703"/>
    </row>
    <row r="11864" spans="15:24" x14ac:dyDescent="0.55000000000000004">
      <c r="O11864" s="1703"/>
      <c r="V11864" s="1703"/>
      <c r="X11864" s="1703"/>
    </row>
    <row r="11865" spans="15:24" x14ac:dyDescent="0.55000000000000004">
      <c r="O11865" s="1703"/>
      <c r="V11865" s="1703"/>
      <c r="X11865" s="1703"/>
    </row>
    <row r="11866" spans="15:24" x14ac:dyDescent="0.55000000000000004">
      <c r="O11866" s="1703"/>
      <c r="V11866" s="1703"/>
      <c r="X11866" s="1703"/>
    </row>
    <row r="11867" spans="15:24" x14ac:dyDescent="0.55000000000000004">
      <c r="O11867" s="1703"/>
      <c r="V11867" s="1703"/>
      <c r="X11867" s="1703"/>
    </row>
    <row r="11868" spans="15:24" x14ac:dyDescent="0.55000000000000004">
      <c r="O11868" s="1703"/>
      <c r="V11868" s="1703"/>
      <c r="X11868" s="1703"/>
    </row>
    <row r="11869" spans="15:24" x14ac:dyDescent="0.55000000000000004">
      <c r="O11869" s="1703"/>
      <c r="V11869" s="1703"/>
      <c r="X11869" s="1703"/>
    </row>
    <row r="11870" spans="15:24" x14ac:dyDescent="0.55000000000000004">
      <c r="O11870" s="1703"/>
      <c r="V11870" s="1703"/>
      <c r="X11870" s="1703"/>
    </row>
    <row r="11871" spans="15:24" x14ac:dyDescent="0.55000000000000004">
      <c r="O11871" s="1703"/>
      <c r="V11871" s="1703"/>
      <c r="X11871" s="1703"/>
    </row>
    <row r="11872" spans="15:24" x14ac:dyDescent="0.55000000000000004">
      <c r="O11872" s="1703"/>
      <c r="V11872" s="1703"/>
      <c r="X11872" s="1703"/>
    </row>
    <row r="11873" spans="15:24" x14ac:dyDescent="0.55000000000000004">
      <c r="O11873" s="1703"/>
      <c r="V11873" s="1703"/>
      <c r="X11873" s="1703"/>
    </row>
    <row r="11874" spans="15:24" x14ac:dyDescent="0.55000000000000004">
      <c r="O11874" s="1703"/>
      <c r="V11874" s="1703"/>
      <c r="X11874" s="1703"/>
    </row>
    <row r="11875" spans="15:24" x14ac:dyDescent="0.55000000000000004">
      <c r="O11875" s="1703"/>
      <c r="V11875" s="1703"/>
      <c r="X11875" s="1703"/>
    </row>
    <row r="11876" spans="15:24" x14ac:dyDescent="0.55000000000000004">
      <c r="O11876" s="1703"/>
      <c r="V11876" s="1703"/>
      <c r="X11876" s="1703"/>
    </row>
    <row r="11877" spans="15:24" x14ac:dyDescent="0.55000000000000004">
      <c r="O11877" s="1703"/>
      <c r="V11877" s="1703"/>
      <c r="X11877" s="1703"/>
    </row>
    <row r="11878" spans="15:24" x14ac:dyDescent="0.55000000000000004">
      <c r="O11878" s="1703"/>
      <c r="V11878" s="1703"/>
      <c r="X11878" s="1703"/>
    </row>
    <row r="11879" spans="15:24" x14ac:dyDescent="0.55000000000000004">
      <c r="O11879" s="1703"/>
      <c r="V11879" s="1703"/>
      <c r="X11879" s="1703"/>
    </row>
    <row r="11880" spans="15:24" x14ac:dyDescent="0.55000000000000004">
      <c r="O11880" s="1703"/>
      <c r="V11880" s="1703"/>
      <c r="X11880" s="1703"/>
    </row>
    <row r="11881" spans="15:24" x14ac:dyDescent="0.55000000000000004">
      <c r="O11881" s="1703"/>
      <c r="V11881" s="1703"/>
      <c r="X11881" s="1703"/>
    </row>
    <row r="11882" spans="15:24" x14ac:dyDescent="0.55000000000000004">
      <c r="O11882" s="1703"/>
      <c r="V11882" s="1703"/>
      <c r="X11882" s="1703"/>
    </row>
    <row r="11883" spans="15:24" x14ac:dyDescent="0.55000000000000004">
      <c r="O11883" s="1703"/>
      <c r="V11883" s="1703"/>
      <c r="X11883" s="1703"/>
    </row>
    <row r="11884" spans="15:24" x14ac:dyDescent="0.55000000000000004">
      <c r="O11884" s="1703"/>
      <c r="V11884" s="1703"/>
      <c r="X11884" s="1703"/>
    </row>
    <row r="11885" spans="15:24" x14ac:dyDescent="0.55000000000000004">
      <c r="O11885" s="1703"/>
      <c r="V11885" s="1703"/>
      <c r="X11885" s="1703"/>
    </row>
    <row r="11886" spans="15:24" x14ac:dyDescent="0.55000000000000004">
      <c r="O11886" s="1703"/>
      <c r="V11886" s="1703"/>
      <c r="X11886" s="1703"/>
    </row>
    <row r="11887" spans="15:24" x14ac:dyDescent="0.55000000000000004">
      <c r="O11887" s="1703"/>
      <c r="V11887" s="1703"/>
      <c r="X11887" s="1703"/>
    </row>
    <row r="11888" spans="15:24" x14ac:dyDescent="0.55000000000000004">
      <c r="O11888" s="1703"/>
      <c r="V11888" s="1703"/>
      <c r="X11888" s="1703"/>
    </row>
    <row r="11889" spans="15:24" x14ac:dyDescent="0.55000000000000004">
      <c r="O11889" s="1703"/>
      <c r="V11889" s="1703"/>
      <c r="X11889" s="1703"/>
    </row>
    <row r="11890" spans="15:24" x14ac:dyDescent="0.55000000000000004">
      <c r="O11890" s="1703"/>
      <c r="V11890" s="1703"/>
      <c r="X11890" s="1703"/>
    </row>
    <row r="11891" spans="15:24" x14ac:dyDescent="0.55000000000000004">
      <c r="O11891" s="1703"/>
      <c r="V11891" s="1703"/>
      <c r="X11891" s="1703"/>
    </row>
    <row r="11892" spans="15:24" x14ac:dyDescent="0.55000000000000004">
      <c r="O11892" s="1703"/>
      <c r="V11892" s="1703"/>
      <c r="X11892" s="1703"/>
    </row>
    <row r="11893" spans="15:24" x14ac:dyDescent="0.55000000000000004">
      <c r="O11893" s="1703"/>
      <c r="V11893" s="1703"/>
      <c r="X11893" s="1703"/>
    </row>
    <row r="11894" spans="15:24" x14ac:dyDescent="0.55000000000000004">
      <c r="O11894" s="1703"/>
      <c r="V11894" s="1703"/>
      <c r="X11894" s="1703"/>
    </row>
    <row r="11895" spans="15:24" x14ac:dyDescent="0.55000000000000004">
      <c r="O11895" s="1703"/>
      <c r="V11895" s="1703"/>
      <c r="X11895" s="1703"/>
    </row>
    <row r="11896" spans="15:24" x14ac:dyDescent="0.55000000000000004">
      <c r="O11896" s="1703"/>
      <c r="V11896" s="1703"/>
      <c r="X11896" s="1703"/>
    </row>
    <row r="11897" spans="15:24" x14ac:dyDescent="0.55000000000000004">
      <c r="O11897" s="1703"/>
      <c r="V11897" s="1703"/>
      <c r="X11897" s="1703"/>
    </row>
    <row r="11898" spans="15:24" x14ac:dyDescent="0.55000000000000004">
      <c r="O11898" s="1703"/>
      <c r="V11898" s="1703"/>
      <c r="X11898" s="1703"/>
    </row>
    <row r="11899" spans="15:24" x14ac:dyDescent="0.55000000000000004">
      <c r="O11899" s="1703"/>
      <c r="V11899" s="1703"/>
      <c r="X11899" s="1703"/>
    </row>
    <row r="11900" spans="15:24" x14ac:dyDescent="0.55000000000000004">
      <c r="O11900" s="1703"/>
      <c r="V11900" s="1703"/>
      <c r="X11900" s="1703"/>
    </row>
    <row r="11901" spans="15:24" x14ac:dyDescent="0.55000000000000004">
      <c r="O11901" s="1703"/>
      <c r="V11901" s="1703"/>
      <c r="X11901" s="1703"/>
    </row>
    <row r="11902" spans="15:24" x14ac:dyDescent="0.55000000000000004">
      <c r="O11902" s="1703"/>
      <c r="V11902" s="1703"/>
      <c r="X11902" s="1703"/>
    </row>
    <row r="11903" spans="15:24" x14ac:dyDescent="0.55000000000000004">
      <c r="O11903" s="1703"/>
      <c r="V11903" s="1703"/>
      <c r="X11903" s="1703"/>
    </row>
    <row r="11904" spans="15:24" x14ac:dyDescent="0.55000000000000004">
      <c r="O11904" s="1703"/>
      <c r="V11904" s="1703"/>
      <c r="X11904" s="1703"/>
    </row>
    <row r="11905" spans="15:24" x14ac:dyDescent="0.55000000000000004">
      <c r="O11905" s="1703"/>
      <c r="V11905" s="1703"/>
      <c r="X11905" s="1703"/>
    </row>
    <row r="11906" spans="15:24" x14ac:dyDescent="0.55000000000000004">
      <c r="O11906" s="1703"/>
      <c r="V11906" s="1703"/>
      <c r="X11906" s="1703"/>
    </row>
    <row r="11907" spans="15:24" x14ac:dyDescent="0.55000000000000004">
      <c r="O11907" s="1703"/>
      <c r="V11907" s="1703"/>
      <c r="X11907" s="1703"/>
    </row>
    <row r="11908" spans="15:24" x14ac:dyDescent="0.55000000000000004">
      <c r="O11908" s="1703"/>
      <c r="V11908" s="1703"/>
      <c r="X11908" s="1703"/>
    </row>
    <row r="11909" spans="15:24" x14ac:dyDescent="0.55000000000000004">
      <c r="O11909" s="1703"/>
      <c r="V11909" s="1703"/>
      <c r="X11909" s="1703"/>
    </row>
    <row r="11910" spans="15:24" x14ac:dyDescent="0.55000000000000004">
      <c r="O11910" s="1703"/>
      <c r="V11910" s="1703"/>
      <c r="X11910" s="1703"/>
    </row>
    <row r="11911" spans="15:24" x14ac:dyDescent="0.55000000000000004">
      <c r="O11911" s="1703"/>
      <c r="V11911" s="1703"/>
      <c r="X11911" s="1703"/>
    </row>
    <row r="11912" spans="15:24" x14ac:dyDescent="0.55000000000000004">
      <c r="O11912" s="1703"/>
      <c r="V11912" s="1703"/>
      <c r="X11912" s="1703"/>
    </row>
    <row r="11913" spans="15:24" x14ac:dyDescent="0.55000000000000004">
      <c r="O11913" s="1703"/>
      <c r="V11913" s="1703"/>
      <c r="X11913" s="1703"/>
    </row>
    <row r="11914" spans="15:24" x14ac:dyDescent="0.55000000000000004">
      <c r="O11914" s="1703"/>
      <c r="V11914" s="1703"/>
      <c r="X11914" s="1703"/>
    </row>
    <row r="11915" spans="15:24" x14ac:dyDescent="0.55000000000000004">
      <c r="O11915" s="1703"/>
      <c r="V11915" s="1703"/>
      <c r="X11915" s="1703"/>
    </row>
    <row r="11916" spans="15:24" x14ac:dyDescent="0.55000000000000004">
      <c r="O11916" s="1703"/>
      <c r="V11916" s="1703"/>
      <c r="X11916" s="1703"/>
    </row>
    <row r="11917" spans="15:24" x14ac:dyDescent="0.55000000000000004">
      <c r="O11917" s="1703"/>
      <c r="V11917" s="1703"/>
      <c r="X11917" s="1703"/>
    </row>
    <row r="11918" spans="15:24" x14ac:dyDescent="0.55000000000000004">
      <c r="O11918" s="1703"/>
      <c r="V11918" s="1703"/>
      <c r="X11918" s="1703"/>
    </row>
    <row r="11919" spans="15:24" x14ac:dyDescent="0.55000000000000004">
      <c r="O11919" s="1703"/>
      <c r="V11919" s="1703"/>
      <c r="X11919" s="1703"/>
    </row>
    <row r="11920" spans="15:24" x14ac:dyDescent="0.55000000000000004">
      <c r="O11920" s="1703"/>
      <c r="V11920" s="1703"/>
      <c r="X11920" s="1703"/>
    </row>
    <row r="11921" spans="15:24" x14ac:dyDescent="0.55000000000000004">
      <c r="O11921" s="1703"/>
      <c r="V11921" s="1703"/>
      <c r="X11921" s="1703"/>
    </row>
    <row r="11922" spans="15:24" x14ac:dyDescent="0.55000000000000004">
      <c r="O11922" s="1703"/>
      <c r="V11922" s="1703"/>
      <c r="X11922" s="1703"/>
    </row>
    <row r="11923" spans="15:24" x14ac:dyDescent="0.55000000000000004">
      <c r="O11923" s="1703"/>
      <c r="V11923" s="1703"/>
      <c r="X11923" s="1703"/>
    </row>
    <row r="11924" spans="15:24" x14ac:dyDescent="0.55000000000000004">
      <c r="O11924" s="1703"/>
      <c r="V11924" s="1703"/>
      <c r="X11924" s="1703"/>
    </row>
    <row r="11925" spans="15:24" x14ac:dyDescent="0.55000000000000004">
      <c r="O11925" s="1703"/>
      <c r="V11925" s="1703"/>
      <c r="X11925" s="1703"/>
    </row>
    <row r="11926" spans="15:24" x14ac:dyDescent="0.55000000000000004">
      <c r="O11926" s="1703"/>
      <c r="V11926" s="1703"/>
      <c r="X11926" s="1703"/>
    </row>
    <row r="11927" spans="15:24" x14ac:dyDescent="0.55000000000000004">
      <c r="O11927" s="1703"/>
      <c r="V11927" s="1703"/>
      <c r="X11927" s="1703"/>
    </row>
    <row r="11928" spans="15:24" x14ac:dyDescent="0.55000000000000004">
      <c r="O11928" s="1703"/>
      <c r="V11928" s="1703"/>
      <c r="X11928" s="1703"/>
    </row>
    <row r="11929" spans="15:24" x14ac:dyDescent="0.55000000000000004">
      <c r="O11929" s="1703"/>
      <c r="V11929" s="1703"/>
      <c r="X11929" s="1703"/>
    </row>
    <row r="11930" spans="15:24" x14ac:dyDescent="0.55000000000000004">
      <c r="O11930" s="1703"/>
      <c r="V11930" s="1703"/>
      <c r="X11930" s="1703"/>
    </row>
    <row r="11931" spans="15:24" x14ac:dyDescent="0.55000000000000004">
      <c r="O11931" s="1703"/>
      <c r="V11931" s="1703"/>
      <c r="X11931" s="1703"/>
    </row>
    <row r="11932" spans="15:24" x14ac:dyDescent="0.55000000000000004">
      <c r="O11932" s="1703"/>
      <c r="V11932" s="1703"/>
      <c r="X11932" s="1703"/>
    </row>
    <row r="11933" spans="15:24" x14ac:dyDescent="0.55000000000000004">
      <c r="O11933" s="1703"/>
      <c r="V11933" s="1703"/>
      <c r="X11933" s="1703"/>
    </row>
    <row r="11934" spans="15:24" x14ac:dyDescent="0.55000000000000004">
      <c r="O11934" s="1703"/>
      <c r="V11934" s="1703"/>
      <c r="X11934" s="1703"/>
    </row>
    <row r="11935" spans="15:24" x14ac:dyDescent="0.55000000000000004">
      <c r="O11935" s="1703"/>
      <c r="V11935" s="1703"/>
      <c r="X11935" s="1703"/>
    </row>
    <row r="11936" spans="15:24" x14ac:dyDescent="0.55000000000000004">
      <c r="O11936" s="1703"/>
      <c r="V11936" s="1703"/>
      <c r="X11936" s="1703"/>
    </row>
    <row r="11937" spans="15:24" x14ac:dyDescent="0.55000000000000004">
      <c r="O11937" s="1703"/>
      <c r="V11937" s="1703"/>
      <c r="X11937" s="1703"/>
    </row>
    <row r="11938" spans="15:24" x14ac:dyDescent="0.55000000000000004">
      <c r="O11938" s="1703"/>
      <c r="V11938" s="1703"/>
      <c r="X11938" s="1703"/>
    </row>
    <row r="11939" spans="15:24" x14ac:dyDescent="0.55000000000000004">
      <c r="O11939" s="1703"/>
      <c r="V11939" s="1703"/>
      <c r="X11939" s="1703"/>
    </row>
    <row r="11940" spans="15:24" x14ac:dyDescent="0.55000000000000004">
      <c r="O11940" s="1703"/>
      <c r="V11940" s="1703"/>
      <c r="X11940" s="1703"/>
    </row>
    <row r="11941" spans="15:24" x14ac:dyDescent="0.55000000000000004">
      <c r="O11941" s="1703"/>
      <c r="V11941" s="1703"/>
      <c r="X11941" s="1703"/>
    </row>
    <row r="11942" spans="15:24" x14ac:dyDescent="0.55000000000000004">
      <c r="O11942" s="1703"/>
      <c r="V11942" s="1703"/>
      <c r="X11942" s="1703"/>
    </row>
    <row r="11943" spans="15:24" x14ac:dyDescent="0.55000000000000004">
      <c r="O11943" s="1703"/>
      <c r="V11943" s="1703"/>
      <c r="X11943" s="1703"/>
    </row>
    <row r="11944" spans="15:24" x14ac:dyDescent="0.55000000000000004">
      <c r="O11944" s="1703"/>
      <c r="V11944" s="1703"/>
      <c r="X11944" s="1703"/>
    </row>
    <row r="11945" spans="15:24" x14ac:dyDescent="0.55000000000000004">
      <c r="O11945" s="1703"/>
      <c r="V11945" s="1703"/>
      <c r="X11945" s="1703"/>
    </row>
    <row r="11946" spans="15:24" x14ac:dyDescent="0.55000000000000004">
      <c r="O11946" s="1703"/>
      <c r="V11946" s="1703"/>
      <c r="X11946" s="1703"/>
    </row>
    <row r="11947" spans="15:24" x14ac:dyDescent="0.55000000000000004">
      <c r="O11947" s="1703"/>
      <c r="V11947" s="1703"/>
      <c r="X11947" s="1703"/>
    </row>
    <row r="11948" spans="15:24" x14ac:dyDescent="0.55000000000000004">
      <c r="O11948" s="1703"/>
      <c r="V11948" s="1703"/>
      <c r="X11948" s="1703"/>
    </row>
    <row r="11949" spans="15:24" x14ac:dyDescent="0.55000000000000004">
      <c r="O11949" s="1703"/>
      <c r="V11949" s="1703"/>
      <c r="X11949" s="1703"/>
    </row>
    <row r="11950" spans="15:24" x14ac:dyDescent="0.55000000000000004">
      <c r="O11950" s="1703"/>
      <c r="V11950" s="1703"/>
      <c r="X11950" s="1703"/>
    </row>
    <row r="11951" spans="15:24" x14ac:dyDescent="0.55000000000000004">
      <c r="O11951" s="1703"/>
      <c r="V11951" s="1703"/>
      <c r="X11951" s="1703"/>
    </row>
    <row r="11952" spans="15:24" x14ac:dyDescent="0.55000000000000004">
      <c r="O11952" s="1703"/>
      <c r="V11952" s="1703"/>
      <c r="X11952" s="1703"/>
    </row>
    <row r="11953" spans="15:24" x14ac:dyDescent="0.55000000000000004">
      <c r="O11953" s="1703"/>
      <c r="V11953" s="1703"/>
      <c r="X11953" s="1703"/>
    </row>
    <row r="11954" spans="15:24" x14ac:dyDescent="0.55000000000000004">
      <c r="O11954" s="1703"/>
      <c r="V11954" s="1703"/>
      <c r="X11954" s="1703"/>
    </row>
    <row r="11955" spans="15:24" x14ac:dyDescent="0.55000000000000004">
      <c r="O11955" s="1703"/>
      <c r="V11955" s="1703"/>
      <c r="X11955" s="1703"/>
    </row>
    <row r="11956" spans="15:24" x14ac:dyDescent="0.55000000000000004">
      <c r="O11956" s="1703"/>
      <c r="V11956" s="1703"/>
      <c r="X11956" s="1703"/>
    </row>
    <row r="11957" spans="15:24" x14ac:dyDescent="0.55000000000000004">
      <c r="O11957" s="1703"/>
      <c r="V11957" s="1703"/>
      <c r="X11957" s="1703"/>
    </row>
    <row r="11958" spans="15:24" x14ac:dyDescent="0.55000000000000004">
      <c r="O11958" s="1703"/>
      <c r="V11958" s="1703"/>
      <c r="X11958" s="1703"/>
    </row>
    <row r="11959" spans="15:24" x14ac:dyDescent="0.55000000000000004">
      <c r="O11959" s="1703"/>
      <c r="V11959" s="1703"/>
      <c r="X11959" s="1703"/>
    </row>
    <row r="11960" spans="15:24" x14ac:dyDescent="0.55000000000000004">
      <c r="O11960" s="1703"/>
      <c r="V11960" s="1703"/>
      <c r="X11960" s="1703"/>
    </row>
    <row r="11961" spans="15:24" x14ac:dyDescent="0.55000000000000004">
      <c r="O11961" s="1703"/>
      <c r="V11961" s="1703"/>
      <c r="X11961" s="1703"/>
    </row>
    <row r="11962" spans="15:24" x14ac:dyDescent="0.55000000000000004">
      <c r="O11962" s="1703"/>
      <c r="V11962" s="1703"/>
      <c r="X11962" s="1703"/>
    </row>
    <row r="11963" spans="15:24" x14ac:dyDescent="0.55000000000000004">
      <c r="O11963" s="1703"/>
      <c r="V11963" s="1703"/>
      <c r="X11963" s="1703"/>
    </row>
    <row r="11964" spans="15:24" x14ac:dyDescent="0.55000000000000004">
      <c r="O11964" s="1703"/>
      <c r="V11964" s="1703"/>
      <c r="X11964" s="1703"/>
    </row>
    <row r="11965" spans="15:24" x14ac:dyDescent="0.55000000000000004">
      <c r="O11965" s="1703"/>
      <c r="V11965" s="1703"/>
      <c r="X11965" s="1703"/>
    </row>
    <row r="11966" spans="15:24" x14ac:dyDescent="0.55000000000000004">
      <c r="O11966" s="1703"/>
      <c r="V11966" s="1703"/>
      <c r="X11966" s="1703"/>
    </row>
    <row r="11967" spans="15:24" x14ac:dyDescent="0.55000000000000004">
      <c r="O11967" s="1703"/>
      <c r="V11967" s="1703"/>
      <c r="X11967" s="1703"/>
    </row>
    <row r="11968" spans="15:24" x14ac:dyDescent="0.55000000000000004">
      <c r="O11968" s="1703"/>
      <c r="V11968" s="1703"/>
      <c r="X11968" s="1703"/>
    </row>
    <row r="11969" spans="15:24" x14ac:dyDescent="0.55000000000000004">
      <c r="O11969" s="1703"/>
      <c r="V11969" s="1703"/>
      <c r="X11969" s="1703"/>
    </row>
    <row r="11970" spans="15:24" x14ac:dyDescent="0.55000000000000004">
      <c r="O11970" s="1703"/>
      <c r="V11970" s="1703"/>
      <c r="X11970" s="1703"/>
    </row>
    <row r="11971" spans="15:24" x14ac:dyDescent="0.55000000000000004">
      <c r="O11971" s="1703"/>
      <c r="V11971" s="1703"/>
      <c r="X11971" s="1703"/>
    </row>
    <row r="11972" spans="15:24" x14ac:dyDescent="0.55000000000000004">
      <c r="O11972" s="1703"/>
      <c r="V11972" s="1703"/>
      <c r="X11972" s="1703"/>
    </row>
    <row r="11973" spans="15:24" x14ac:dyDescent="0.55000000000000004">
      <c r="O11973" s="1703"/>
      <c r="V11973" s="1703"/>
      <c r="X11973" s="1703"/>
    </row>
    <row r="11974" spans="15:24" x14ac:dyDescent="0.55000000000000004">
      <c r="O11974" s="1703"/>
      <c r="V11974" s="1703"/>
      <c r="X11974" s="1703"/>
    </row>
    <row r="11975" spans="15:24" x14ac:dyDescent="0.55000000000000004">
      <c r="O11975" s="1703"/>
      <c r="V11975" s="1703"/>
      <c r="X11975" s="1703"/>
    </row>
    <row r="11976" spans="15:24" x14ac:dyDescent="0.55000000000000004">
      <c r="O11976" s="1703"/>
      <c r="V11976" s="1703"/>
      <c r="X11976" s="1703"/>
    </row>
    <row r="11977" spans="15:24" x14ac:dyDescent="0.55000000000000004">
      <c r="O11977" s="1703"/>
      <c r="V11977" s="1703"/>
      <c r="X11977" s="1703"/>
    </row>
    <row r="11978" spans="15:24" x14ac:dyDescent="0.55000000000000004">
      <c r="O11978" s="1703"/>
      <c r="V11978" s="1703"/>
      <c r="X11978" s="1703"/>
    </row>
    <row r="11979" spans="15:24" x14ac:dyDescent="0.55000000000000004">
      <c r="O11979" s="1703"/>
      <c r="V11979" s="1703"/>
      <c r="X11979" s="1703"/>
    </row>
    <row r="11980" spans="15:24" x14ac:dyDescent="0.55000000000000004">
      <c r="O11980" s="1703"/>
      <c r="V11980" s="1703"/>
      <c r="X11980" s="1703"/>
    </row>
    <row r="11981" spans="15:24" x14ac:dyDescent="0.55000000000000004">
      <c r="O11981" s="1703"/>
      <c r="V11981" s="1703"/>
      <c r="X11981" s="1703"/>
    </row>
    <row r="11982" spans="15:24" x14ac:dyDescent="0.55000000000000004">
      <c r="O11982" s="1703"/>
      <c r="V11982" s="1703"/>
      <c r="X11982" s="1703"/>
    </row>
    <row r="11983" spans="15:24" x14ac:dyDescent="0.55000000000000004">
      <c r="O11983" s="1703"/>
      <c r="V11983" s="1703"/>
      <c r="X11983" s="1703"/>
    </row>
    <row r="11984" spans="15:24" x14ac:dyDescent="0.55000000000000004">
      <c r="O11984" s="1703"/>
      <c r="V11984" s="1703"/>
      <c r="X11984" s="1703"/>
    </row>
    <row r="11985" spans="15:24" x14ac:dyDescent="0.55000000000000004">
      <c r="O11985" s="1703"/>
      <c r="V11985" s="1703"/>
      <c r="X11985" s="1703"/>
    </row>
    <row r="11986" spans="15:24" x14ac:dyDescent="0.55000000000000004">
      <c r="O11986" s="1703"/>
      <c r="V11986" s="1703"/>
      <c r="X11986" s="1703"/>
    </row>
    <row r="11987" spans="15:24" x14ac:dyDescent="0.55000000000000004">
      <c r="O11987" s="1703"/>
      <c r="V11987" s="1703"/>
      <c r="X11987" s="1703"/>
    </row>
    <row r="11988" spans="15:24" x14ac:dyDescent="0.55000000000000004">
      <c r="O11988" s="1703"/>
      <c r="V11988" s="1703"/>
      <c r="X11988" s="1703"/>
    </row>
    <row r="11989" spans="15:24" x14ac:dyDescent="0.55000000000000004">
      <c r="O11989" s="1703"/>
      <c r="V11989" s="1703"/>
      <c r="X11989" s="1703"/>
    </row>
    <row r="11990" spans="15:24" x14ac:dyDescent="0.55000000000000004">
      <c r="O11990" s="1703"/>
      <c r="V11990" s="1703"/>
      <c r="X11990" s="1703"/>
    </row>
    <row r="11991" spans="15:24" x14ac:dyDescent="0.55000000000000004">
      <c r="O11991" s="1703"/>
      <c r="V11991" s="1703"/>
      <c r="X11991" s="1703"/>
    </row>
    <row r="11992" spans="15:24" x14ac:dyDescent="0.55000000000000004">
      <c r="O11992" s="1703"/>
      <c r="V11992" s="1703"/>
      <c r="X11992" s="1703"/>
    </row>
    <row r="11993" spans="15:24" x14ac:dyDescent="0.55000000000000004">
      <c r="O11993" s="1703"/>
      <c r="V11993" s="1703"/>
      <c r="X11993" s="1703"/>
    </row>
    <row r="11994" spans="15:24" x14ac:dyDescent="0.55000000000000004">
      <c r="O11994" s="1703"/>
      <c r="V11994" s="1703"/>
      <c r="X11994" s="1703"/>
    </row>
    <row r="11995" spans="15:24" x14ac:dyDescent="0.55000000000000004">
      <c r="O11995" s="1703"/>
      <c r="V11995" s="1703"/>
      <c r="X11995" s="1703"/>
    </row>
    <row r="11996" spans="15:24" x14ac:dyDescent="0.55000000000000004">
      <c r="O11996" s="1703"/>
      <c r="V11996" s="1703"/>
      <c r="X11996" s="1703"/>
    </row>
    <row r="11997" spans="15:24" x14ac:dyDescent="0.55000000000000004">
      <c r="O11997" s="1703"/>
      <c r="V11997" s="1703"/>
      <c r="X11997" s="1703"/>
    </row>
    <row r="11998" spans="15:24" x14ac:dyDescent="0.55000000000000004">
      <c r="O11998" s="1703"/>
      <c r="V11998" s="1703"/>
      <c r="X11998" s="1703"/>
    </row>
    <row r="11999" spans="15:24" x14ac:dyDescent="0.55000000000000004">
      <c r="O11999" s="1703"/>
      <c r="V11999" s="1703"/>
      <c r="X11999" s="1703"/>
    </row>
    <row r="12000" spans="15:24" x14ac:dyDescent="0.55000000000000004">
      <c r="O12000" s="1703"/>
      <c r="V12000" s="1703"/>
      <c r="X12000" s="1703"/>
    </row>
    <row r="12001" spans="15:24" x14ac:dyDescent="0.55000000000000004">
      <c r="O12001" s="1703"/>
      <c r="V12001" s="1703"/>
      <c r="X12001" s="1703"/>
    </row>
    <row r="12002" spans="15:24" x14ac:dyDescent="0.55000000000000004">
      <c r="O12002" s="1703"/>
      <c r="V12002" s="1703"/>
      <c r="X12002" s="1703"/>
    </row>
    <row r="12003" spans="15:24" x14ac:dyDescent="0.55000000000000004">
      <c r="O12003" s="1703"/>
      <c r="V12003" s="1703"/>
      <c r="X12003" s="1703"/>
    </row>
    <row r="12004" spans="15:24" x14ac:dyDescent="0.55000000000000004">
      <c r="O12004" s="1703"/>
      <c r="V12004" s="1703"/>
      <c r="X12004" s="1703"/>
    </row>
    <row r="12005" spans="15:24" x14ac:dyDescent="0.55000000000000004">
      <c r="O12005" s="1703"/>
      <c r="V12005" s="1703"/>
      <c r="X12005" s="1703"/>
    </row>
    <row r="12006" spans="15:24" x14ac:dyDescent="0.55000000000000004">
      <c r="O12006" s="1703"/>
      <c r="V12006" s="1703"/>
      <c r="X12006" s="1703"/>
    </row>
    <row r="12007" spans="15:24" x14ac:dyDescent="0.55000000000000004">
      <c r="O12007" s="1703"/>
      <c r="V12007" s="1703"/>
      <c r="X12007" s="1703"/>
    </row>
    <row r="12008" spans="15:24" x14ac:dyDescent="0.55000000000000004">
      <c r="O12008" s="1703"/>
      <c r="V12008" s="1703"/>
      <c r="X12008" s="1703"/>
    </row>
    <row r="12009" spans="15:24" x14ac:dyDescent="0.55000000000000004">
      <c r="O12009" s="1703"/>
      <c r="V12009" s="1703"/>
      <c r="X12009" s="1703"/>
    </row>
    <row r="12010" spans="15:24" x14ac:dyDescent="0.55000000000000004">
      <c r="O12010" s="1703"/>
      <c r="V12010" s="1703"/>
      <c r="X12010" s="1703"/>
    </row>
    <row r="12011" spans="15:24" x14ac:dyDescent="0.55000000000000004">
      <c r="O12011" s="1703"/>
      <c r="V12011" s="1703"/>
      <c r="X12011" s="1703"/>
    </row>
    <row r="12012" spans="15:24" x14ac:dyDescent="0.55000000000000004">
      <c r="O12012" s="1703"/>
      <c r="V12012" s="1703"/>
      <c r="X12012" s="1703"/>
    </row>
    <row r="12013" spans="15:24" x14ac:dyDescent="0.55000000000000004">
      <c r="O12013" s="1703"/>
      <c r="V12013" s="1703"/>
      <c r="X12013" s="1703"/>
    </row>
    <row r="12014" spans="15:24" x14ac:dyDescent="0.55000000000000004">
      <c r="O12014" s="1703"/>
      <c r="V12014" s="1703"/>
      <c r="X12014" s="1703"/>
    </row>
    <row r="12015" spans="15:24" x14ac:dyDescent="0.55000000000000004">
      <c r="O12015" s="1703"/>
      <c r="V12015" s="1703"/>
      <c r="X12015" s="1703"/>
    </row>
    <row r="12016" spans="15:24" x14ac:dyDescent="0.55000000000000004">
      <c r="O12016" s="1703"/>
      <c r="V12016" s="1703"/>
      <c r="X12016" s="1703"/>
    </row>
    <row r="12017" spans="15:24" x14ac:dyDescent="0.55000000000000004">
      <c r="O12017" s="1703"/>
      <c r="V12017" s="1703"/>
      <c r="X12017" s="1703"/>
    </row>
    <row r="12018" spans="15:24" x14ac:dyDescent="0.55000000000000004">
      <c r="O12018" s="1703"/>
      <c r="V12018" s="1703"/>
      <c r="X12018" s="1703"/>
    </row>
    <row r="12019" spans="15:24" x14ac:dyDescent="0.55000000000000004">
      <c r="O12019" s="1703"/>
      <c r="V12019" s="1703"/>
      <c r="X12019" s="1703"/>
    </row>
    <row r="12020" spans="15:24" x14ac:dyDescent="0.55000000000000004">
      <c r="O12020" s="1703"/>
      <c r="V12020" s="1703"/>
      <c r="X12020" s="1703"/>
    </row>
    <row r="12021" spans="15:24" x14ac:dyDescent="0.55000000000000004">
      <c r="O12021" s="1703"/>
      <c r="V12021" s="1703"/>
      <c r="X12021" s="1703"/>
    </row>
    <row r="12022" spans="15:24" x14ac:dyDescent="0.55000000000000004">
      <c r="O12022" s="1703"/>
      <c r="V12022" s="1703"/>
      <c r="X12022" s="1703"/>
    </row>
    <row r="12023" spans="15:24" x14ac:dyDescent="0.55000000000000004">
      <c r="O12023" s="1703"/>
      <c r="V12023" s="1703"/>
      <c r="X12023" s="1703"/>
    </row>
    <row r="12024" spans="15:24" x14ac:dyDescent="0.55000000000000004">
      <c r="O12024" s="1703"/>
      <c r="V12024" s="1703"/>
      <c r="X12024" s="1703"/>
    </row>
    <row r="12025" spans="15:24" x14ac:dyDescent="0.55000000000000004">
      <c r="O12025" s="1703"/>
      <c r="V12025" s="1703"/>
      <c r="X12025" s="1703"/>
    </row>
    <row r="12026" spans="15:24" x14ac:dyDescent="0.55000000000000004">
      <c r="O12026" s="1703"/>
      <c r="V12026" s="1703"/>
      <c r="X12026" s="1703"/>
    </row>
    <row r="12027" spans="15:24" x14ac:dyDescent="0.55000000000000004">
      <c r="O12027" s="1703"/>
      <c r="V12027" s="1703"/>
      <c r="X12027" s="1703"/>
    </row>
    <row r="12028" spans="15:24" x14ac:dyDescent="0.55000000000000004">
      <c r="O12028" s="1703"/>
      <c r="V12028" s="1703"/>
      <c r="X12028" s="1703"/>
    </row>
    <row r="12029" spans="15:24" x14ac:dyDescent="0.55000000000000004">
      <c r="O12029" s="1703"/>
      <c r="V12029" s="1703"/>
      <c r="X12029" s="1703"/>
    </row>
    <row r="12030" spans="15:24" x14ac:dyDescent="0.55000000000000004">
      <c r="O12030" s="1703"/>
      <c r="V12030" s="1703"/>
      <c r="X12030" s="1703"/>
    </row>
    <row r="12031" spans="15:24" x14ac:dyDescent="0.55000000000000004">
      <c r="O12031" s="1703"/>
      <c r="V12031" s="1703"/>
      <c r="X12031" s="1703"/>
    </row>
    <row r="12032" spans="15:24" x14ac:dyDescent="0.55000000000000004">
      <c r="O12032" s="1703"/>
      <c r="V12032" s="1703"/>
      <c r="X12032" s="1703"/>
    </row>
    <row r="12033" spans="15:24" x14ac:dyDescent="0.55000000000000004">
      <c r="O12033" s="1703"/>
      <c r="V12033" s="1703"/>
      <c r="X12033" s="1703"/>
    </row>
    <row r="12034" spans="15:24" x14ac:dyDescent="0.55000000000000004">
      <c r="O12034" s="1703"/>
      <c r="V12034" s="1703"/>
      <c r="X12034" s="1703"/>
    </row>
    <row r="12035" spans="15:24" x14ac:dyDescent="0.55000000000000004">
      <c r="O12035" s="1703"/>
      <c r="V12035" s="1703"/>
      <c r="X12035" s="1703"/>
    </row>
    <row r="12036" spans="15:24" x14ac:dyDescent="0.55000000000000004">
      <c r="O12036" s="1703"/>
      <c r="V12036" s="1703"/>
      <c r="X12036" s="1703"/>
    </row>
    <row r="12037" spans="15:24" x14ac:dyDescent="0.55000000000000004">
      <c r="O12037" s="1703"/>
      <c r="V12037" s="1703"/>
      <c r="X12037" s="1703"/>
    </row>
    <row r="12038" spans="15:24" x14ac:dyDescent="0.55000000000000004">
      <c r="O12038" s="1703"/>
      <c r="V12038" s="1703"/>
      <c r="X12038" s="1703"/>
    </row>
    <row r="12039" spans="15:24" x14ac:dyDescent="0.55000000000000004">
      <c r="O12039" s="1703"/>
      <c r="V12039" s="1703"/>
      <c r="X12039" s="1703"/>
    </row>
    <row r="12040" spans="15:24" x14ac:dyDescent="0.55000000000000004">
      <c r="O12040" s="1703"/>
      <c r="V12040" s="1703"/>
      <c r="X12040" s="1703"/>
    </row>
    <row r="12041" spans="15:24" x14ac:dyDescent="0.55000000000000004">
      <c r="O12041" s="1703"/>
      <c r="V12041" s="1703"/>
      <c r="X12041" s="1703"/>
    </row>
    <row r="12042" spans="15:24" x14ac:dyDescent="0.55000000000000004">
      <c r="O12042" s="1703"/>
      <c r="V12042" s="1703"/>
      <c r="X12042" s="1703"/>
    </row>
    <row r="12043" spans="15:24" x14ac:dyDescent="0.55000000000000004">
      <c r="O12043" s="1703"/>
      <c r="V12043" s="1703"/>
      <c r="X12043" s="1703"/>
    </row>
    <row r="12044" spans="15:24" x14ac:dyDescent="0.55000000000000004">
      <c r="O12044" s="1703"/>
      <c r="V12044" s="1703"/>
      <c r="X12044" s="1703"/>
    </row>
    <row r="12045" spans="15:24" x14ac:dyDescent="0.55000000000000004">
      <c r="O12045" s="1703"/>
      <c r="V12045" s="1703"/>
      <c r="X12045" s="1703"/>
    </row>
    <row r="12046" spans="15:24" x14ac:dyDescent="0.55000000000000004">
      <c r="O12046" s="1703"/>
      <c r="V12046" s="1703"/>
      <c r="X12046" s="1703"/>
    </row>
    <row r="12047" spans="15:24" x14ac:dyDescent="0.55000000000000004">
      <c r="O12047" s="1703"/>
      <c r="V12047" s="1703"/>
      <c r="X12047" s="1703"/>
    </row>
    <row r="12048" spans="15:24" x14ac:dyDescent="0.55000000000000004">
      <c r="O12048" s="1703"/>
      <c r="V12048" s="1703"/>
      <c r="X12048" s="1703"/>
    </row>
    <row r="12049" spans="15:24" x14ac:dyDescent="0.55000000000000004">
      <c r="O12049" s="1703"/>
      <c r="V12049" s="1703"/>
      <c r="X12049" s="1703"/>
    </row>
    <row r="12050" spans="15:24" x14ac:dyDescent="0.55000000000000004">
      <c r="O12050" s="1703"/>
      <c r="V12050" s="1703"/>
      <c r="X12050" s="1703"/>
    </row>
    <row r="12051" spans="15:24" x14ac:dyDescent="0.55000000000000004">
      <c r="O12051" s="1703"/>
      <c r="V12051" s="1703"/>
      <c r="X12051" s="1703"/>
    </row>
    <row r="12052" spans="15:24" x14ac:dyDescent="0.55000000000000004">
      <c r="O12052" s="1703"/>
      <c r="V12052" s="1703"/>
      <c r="X12052" s="1703"/>
    </row>
    <row r="12053" spans="15:24" x14ac:dyDescent="0.55000000000000004">
      <c r="O12053" s="1703"/>
      <c r="V12053" s="1703"/>
      <c r="X12053" s="1703"/>
    </row>
    <row r="12054" spans="15:24" x14ac:dyDescent="0.55000000000000004">
      <c r="O12054" s="1703"/>
      <c r="V12054" s="1703"/>
      <c r="X12054" s="1703"/>
    </row>
    <row r="12055" spans="15:24" x14ac:dyDescent="0.55000000000000004">
      <c r="O12055" s="1703"/>
      <c r="V12055" s="1703"/>
      <c r="X12055" s="1703"/>
    </row>
    <row r="12056" spans="15:24" x14ac:dyDescent="0.55000000000000004">
      <c r="O12056" s="1703"/>
      <c r="V12056" s="1703"/>
      <c r="X12056" s="1703"/>
    </row>
    <row r="12057" spans="15:24" x14ac:dyDescent="0.55000000000000004">
      <c r="O12057" s="1703"/>
      <c r="V12057" s="1703"/>
      <c r="X12057" s="1703"/>
    </row>
    <row r="12058" spans="15:24" x14ac:dyDescent="0.55000000000000004">
      <c r="O12058" s="1703"/>
      <c r="V12058" s="1703"/>
      <c r="X12058" s="1703"/>
    </row>
    <row r="12059" spans="15:24" x14ac:dyDescent="0.55000000000000004">
      <c r="O12059" s="1703"/>
      <c r="V12059" s="1703"/>
      <c r="X12059" s="1703"/>
    </row>
    <row r="12060" spans="15:24" x14ac:dyDescent="0.55000000000000004">
      <c r="O12060" s="1703"/>
      <c r="V12060" s="1703"/>
      <c r="X12060" s="1703"/>
    </row>
    <row r="12061" spans="15:24" x14ac:dyDescent="0.55000000000000004">
      <c r="O12061" s="1703"/>
      <c r="V12061" s="1703"/>
      <c r="X12061" s="1703"/>
    </row>
    <row r="12062" spans="15:24" x14ac:dyDescent="0.55000000000000004">
      <c r="O12062" s="1703"/>
      <c r="V12062" s="1703"/>
      <c r="X12062" s="1703"/>
    </row>
    <row r="12063" spans="15:24" x14ac:dyDescent="0.55000000000000004">
      <c r="O12063" s="1703"/>
      <c r="V12063" s="1703"/>
      <c r="X12063" s="1703"/>
    </row>
    <row r="12064" spans="15:24" x14ac:dyDescent="0.55000000000000004">
      <c r="O12064" s="1703"/>
      <c r="V12064" s="1703"/>
      <c r="X12064" s="1703"/>
    </row>
    <row r="12065" spans="15:24" x14ac:dyDescent="0.55000000000000004">
      <c r="O12065" s="1703"/>
      <c r="V12065" s="1703"/>
      <c r="X12065" s="1703"/>
    </row>
    <row r="12066" spans="15:24" x14ac:dyDescent="0.55000000000000004">
      <c r="O12066" s="1703"/>
      <c r="V12066" s="1703"/>
      <c r="X12066" s="1703"/>
    </row>
    <row r="12067" spans="15:24" x14ac:dyDescent="0.55000000000000004">
      <c r="O12067" s="1703"/>
      <c r="V12067" s="1703"/>
      <c r="X12067" s="1703"/>
    </row>
    <row r="12068" spans="15:24" x14ac:dyDescent="0.55000000000000004">
      <c r="O12068" s="1703"/>
      <c r="V12068" s="1703"/>
      <c r="X12068" s="1703"/>
    </row>
    <row r="12069" spans="15:24" x14ac:dyDescent="0.55000000000000004">
      <c r="O12069" s="1703"/>
      <c r="V12069" s="1703"/>
      <c r="X12069" s="1703"/>
    </row>
    <row r="12070" spans="15:24" x14ac:dyDescent="0.55000000000000004">
      <c r="O12070" s="1703"/>
      <c r="V12070" s="1703"/>
      <c r="X12070" s="1703"/>
    </row>
    <row r="12071" spans="15:24" x14ac:dyDescent="0.55000000000000004">
      <c r="O12071" s="1703"/>
      <c r="V12071" s="1703"/>
      <c r="X12071" s="1703"/>
    </row>
    <row r="12072" spans="15:24" x14ac:dyDescent="0.55000000000000004">
      <c r="O12072" s="1703"/>
      <c r="V12072" s="1703"/>
      <c r="X12072" s="1703"/>
    </row>
    <row r="12073" spans="15:24" x14ac:dyDescent="0.55000000000000004">
      <c r="O12073" s="1703"/>
      <c r="V12073" s="1703"/>
      <c r="X12073" s="1703"/>
    </row>
    <row r="12074" spans="15:24" x14ac:dyDescent="0.55000000000000004">
      <c r="O12074" s="1703"/>
      <c r="V12074" s="1703"/>
      <c r="X12074" s="1703"/>
    </row>
    <row r="12075" spans="15:24" x14ac:dyDescent="0.55000000000000004">
      <c r="O12075" s="1703"/>
      <c r="V12075" s="1703"/>
      <c r="X12075" s="1703"/>
    </row>
    <row r="12076" spans="15:24" x14ac:dyDescent="0.55000000000000004">
      <c r="O12076" s="1703"/>
      <c r="V12076" s="1703"/>
      <c r="X12076" s="1703"/>
    </row>
    <row r="12077" spans="15:24" x14ac:dyDescent="0.55000000000000004">
      <c r="O12077" s="1703"/>
      <c r="V12077" s="1703"/>
      <c r="X12077" s="1703"/>
    </row>
    <row r="12078" spans="15:24" x14ac:dyDescent="0.55000000000000004">
      <c r="O12078" s="1703"/>
      <c r="V12078" s="1703"/>
      <c r="X12078" s="1703"/>
    </row>
    <row r="12079" spans="15:24" x14ac:dyDescent="0.55000000000000004">
      <c r="O12079" s="1703"/>
      <c r="V12079" s="1703"/>
      <c r="X12079" s="1703"/>
    </row>
    <row r="12080" spans="15:24" x14ac:dyDescent="0.55000000000000004">
      <c r="O12080" s="1703"/>
      <c r="V12080" s="1703"/>
      <c r="X12080" s="1703"/>
    </row>
    <row r="12081" spans="15:24" x14ac:dyDescent="0.55000000000000004">
      <c r="O12081" s="1703"/>
      <c r="V12081" s="1703"/>
      <c r="X12081" s="1703"/>
    </row>
    <row r="12082" spans="15:24" x14ac:dyDescent="0.55000000000000004">
      <c r="O12082" s="1703"/>
      <c r="V12082" s="1703"/>
      <c r="X12082" s="1703"/>
    </row>
    <row r="12083" spans="15:24" x14ac:dyDescent="0.55000000000000004">
      <c r="O12083" s="1703"/>
      <c r="V12083" s="1703"/>
      <c r="X12083" s="1703"/>
    </row>
    <row r="12084" spans="15:24" x14ac:dyDescent="0.55000000000000004">
      <c r="O12084" s="1703"/>
      <c r="V12084" s="1703"/>
      <c r="X12084" s="1703"/>
    </row>
    <row r="12085" spans="15:24" x14ac:dyDescent="0.55000000000000004">
      <c r="O12085" s="1703"/>
      <c r="V12085" s="1703"/>
      <c r="X12085" s="1703"/>
    </row>
    <row r="12086" spans="15:24" x14ac:dyDescent="0.55000000000000004">
      <c r="O12086" s="1703"/>
      <c r="V12086" s="1703"/>
      <c r="X12086" s="1703"/>
    </row>
    <row r="12087" spans="15:24" x14ac:dyDescent="0.55000000000000004">
      <c r="O12087" s="1703"/>
      <c r="V12087" s="1703"/>
      <c r="X12087" s="1703"/>
    </row>
    <row r="12088" spans="15:24" x14ac:dyDescent="0.55000000000000004">
      <c r="O12088" s="1703"/>
      <c r="V12088" s="1703"/>
      <c r="X12088" s="1703"/>
    </row>
    <row r="12089" spans="15:24" x14ac:dyDescent="0.55000000000000004">
      <c r="O12089" s="1703"/>
      <c r="V12089" s="1703"/>
      <c r="X12089" s="1703"/>
    </row>
    <row r="12090" spans="15:24" x14ac:dyDescent="0.55000000000000004">
      <c r="O12090" s="1703"/>
      <c r="V12090" s="1703"/>
      <c r="X12090" s="1703"/>
    </row>
    <row r="12091" spans="15:24" x14ac:dyDescent="0.55000000000000004">
      <c r="O12091" s="1703"/>
      <c r="V12091" s="1703"/>
      <c r="X12091" s="1703"/>
    </row>
    <row r="12092" spans="15:24" x14ac:dyDescent="0.55000000000000004">
      <c r="O12092" s="1703"/>
      <c r="V12092" s="1703"/>
      <c r="X12092" s="1703"/>
    </row>
    <row r="12093" spans="15:24" x14ac:dyDescent="0.55000000000000004">
      <c r="O12093" s="1703"/>
      <c r="V12093" s="1703"/>
      <c r="X12093" s="1703"/>
    </row>
    <row r="12094" spans="15:24" x14ac:dyDescent="0.55000000000000004">
      <c r="O12094" s="1703"/>
      <c r="V12094" s="1703"/>
      <c r="X12094" s="1703"/>
    </row>
    <row r="12095" spans="15:24" x14ac:dyDescent="0.55000000000000004">
      <c r="O12095" s="1703"/>
      <c r="V12095" s="1703"/>
      <c r="X12095" s="1703"/>
    </row>
    <row r="12096" spans="15:24" x14ac:dyDescent="0.55000000000000004">
      <c r="O12096" s="1703"/>
      <c r="V12096" s="1703"/>
      <c r="X12096" s="1703"/>
    </row>
    <row r="12097" spans="15:24" x14ac:dyDescent="0.55000000000000004">
      <c r="O12097" s="1703"/>
      <c r="V12097" s="1703"/>
      <c r="X12097" s="1703"/>
    </row>
    <row r="12098" spans="15:24" x14ac:dyDescent="0.55000000000000004">
      <c r="O12098" s="1703"/>
      <c r="V12098" s="1703"/>
      <c r="X12098" s="1703"/>
    </row>
    <row r="12099" spans="15:24" x14ac:dyDescent="0.55000000000000004">
      <c r="O12099" s="1703"/>
      <c r="V12099" s="1703"/>
      <c r="X12099" s="1703"/>
    </row>
    <row r="12100" spans="15:24" x14ac:dyDescent="0.55000000000000004">
      <c r="O12100" s="1703"/>
      <c r="V12100" s="1703"/>
      <c r="X12100" s="1703"/>
    </row>
    <row r="12101" spans="15:24" x14ac:dyDescent="0.55000000000000004">
      <c r="O12101" s="1703"/>
      <c r="V12101" s="1703"/>
      <c r="X12101" s="1703"/>
    </row>
    <row r="12102" spans="15:24" x14ac:dyDescent="0.55000000000000004">
      <c r="O12102" s="1703"/>
      <c r="V12102" s="1703"/>
      <c r="X12102" s="1703"/>
    </row>
    <row r="12103" spans="15:24" x14ac:dyDescent="0.55000000000000004">
      <c r="O12103" s="1703"/>
      <c r="V12103" s="1703"/>
      <c r="X12103" s="1703"/>
    </row>
    <row r="12104" spans="15:24" x14ac:dyDescent="0.55000000000000004">
      <c r="O12104" s="1703"/>
      <c r="V12104" s="1703"/>
      <c r="X12104" s="1703"/>
    </row>
    <row r="12105" spans="15:24" x14ac:dyDescent="0.55000000000000004">
      <c r="O12105" s="1703"/>
      <c r="V12105" s="1703"/>
      <c r="X12105" s="1703"/>
    </row>
    <row r="12106" spans="15:24" x14ac:dyDescent="0.55000000000000004">
      <c r="O12106" s="1703"/>
      <c r="V12106" s="1703"/>
      <c r="X12106" s="1703"/>
    </row>
    <row r="12107" spans="15:24" x14ac:dyDescent="0.55000000000000004">
      <c r="O12107" s="1703"/>
      <c r="V12107" s="1703"/>
      <c r="X12107" s="1703"/>
    </row>
    <row r="12108" spans="15:24" x14ac:dyDescent="0.55000000000000004">
      <c r="O12108" s="1703"/>
      <c r="V12108" s="1703"/>
      <c r="X12108" s="1703"/>
    </row>
    <row r="12109" spans="15:24" x14ac:dyDescent="0.55000000000000004">
      <c r="O12109" s="1703"/>
      <c r="V12109" s="1703"/>
      <c r="X12109" s="1703"/>
    </row>
    <row r="12110" spans="15:24" x14ac:dyDescent="0.55000000000000004">
      <c r="O12110" s="1703"/>
      <c r="V12110" s="1703"/>
      <c r="X12110" s="1703"/>
    </row>
    <row r="12111" spans="15:24" x14ac:dyDescent="0.55000000000000004">
      <c r="O12111" s="1703"/>
      <c r="V12111" s="1703"/>
      <c r="X12111" s="1703"/>
    </row>
    <row r="12112" spans="15:24" x14ac:dyDescent="0.55000000000000004">
      <c r="O12112" s="1703"/>
      <c r="V12112" s="1703"/>
      <c r="X12112" s="1703"/>
    </row>
    <row r="12113" spans="15:24" x14ac:dyDescent="0.55000000000000004">
      <c r="O12113" s="1703"/>
      <c r="V12113" s="1703"/>
      <c r="X12113" s="1703"/>
    </row>
    <row r="12114" spans="15:24" x14ac:dyDescent="0.55000000000000004">
      <c r="O12114" s="1703"/>
      <c r="V12114" s="1703"/>
      <c r="X12114" s="1703"/>
    </row>
    <row r="12115" spans="15:24" x14ac:dyDescent="0.55000000000000004">
      <c r="O12115" s="1703"/>
      <c r="V12115" s="1703"/>
      <c r="X12115" s="1703"/>
    </row>
    <row r="12116" spans="15:24" x14ac:dyDescent="0.55000000000000004">
      <c r="O12116" s="1703"/>
      <c r="V12116" s="1703"/>
      <c r="X12116" s="1703"/>
    </row>
    <row r="12117" spans="15:24" x14ac:dyDescent="0.55000000000000004">
      <c r="O12117" s="1703"/>
      <c r="V12117" s="1703"/>
      <c r="X12117" s="1703"/>
    </row>
    <row r="12118" spans="15:24" x14ac:dyDescent="0.55000000000000004">
      <c r="O12118" s="1703"/>
      <c r="V12118" s="1703"/>
      <c r="X12118" s="1703"/>
    </row>
    <row r="12119" spans="15:24" x14ac:dyDescent="0.55000000000000004">
      <c r="O12119" s="1703"/>
      <c r="V12119" s="1703"/>
      <c r="X12119" s="1703"/>
    </row>
    <row r="12120" spans="15:24" x14ac:dyDescent="0.55000000000000004">
      <c r="O12120" s="1703"/>
      <c r="V12120" s="1703"/>
      <c r="X12120" s="1703"/>
    </row>
    <row r="12121" spans="15:24" x14ac:dyDescent="0.55000000000000004">
      <c r="O12121" s="1703"/>
      <c r="V12121" s="1703"/>
      <c r="X12121" s="1703"/>
    </row>
    <row r="12122" spans="15:24" x14ac:dyDescent="0.55000000000000004">
      <c r="O12122" s="1703"/>
      <c r="V12122" s="1703"/>
      <c r="X12122" s="1703"/>
    </row>
    <row r="12123" spans="15:24" x14ac:dyDescent="0.55000000000000004">
      <c r="O12123" s="1703"/>
      <c r="V12123" s="1703"/>
      <c r="X12123" s="1703"/>
    </row>
    <row r="12124" spans="15:24" x14ac:dyDescent="0.55000000000000004">
      <c r="O12124" s="1703"/>
      <c r="V12124" s="1703"/>
      <c r="X12124" s="1703"/>
    </row>
    <row r="12125" spans="15:24" x14ac:dyDescent="0.55000000000000004">
      <c r="O12125" s="1703"/>
      <c r="V12125" s="1703"/>
      <c r="X12125" s="1703"/>
    </row>
    <row r="12126" spans="15:24" x14ac:dyDescent="0.55000000000000004">
      <c r="O12126" s="1703"/>
      <c r="V12126" s="1703"/>
      <c r="X12126" s="1703"/>
    </row>
    <row r="12127" spans="15:24" x14ac:dyDescent="0.55000000000000004">
      <c r="O12127" s="1703"/>
      <c r="V12127" s="1703"/>
      <c r="X12127" s="1703"/>
    </row>
    <row r="12128" spans="15:24" x14ac:dyDescent="0.55000000000000004">
      <c r="O12128" s="1703"/>
      <c r="V12128" s="1703"/>
      <c r="X12128" s="1703"/>
    </row>
    <row r="12129" spans="15:24" x14ac:dyDescent="0.55000000000000004">
      <c r="O12129" s="1703"/>
      <c r="V12129" s="1703"/>
      <c r="X12129" s="1703"/>
    </row>
    <row r="12130" spans="15:24" x14ac:dyDescent="0.55000000000000004">
      <c r="O12130" s="1703"/>
      <c r="V12130" s="1703"/>
      <c r="X12130" s="1703"/>
    </row>
    <row r="12131" spans="15:24" x14ac:dyDescent="0.55000000000000004">
      <c r="O12131" s="1703"/>
      <c r="V12131" s="1703"/>
      <c r="X12131" s="1703"/>
    </row>
    <row r="12132" spans="15:24" x14ac:dyDescent="0.55000000000000004">
      <c r="O12132" s="1703"/>
      <c r="V12132" s="1703"/>
      <c r="X12132" s="1703"/>
    </row>
    <row r="12133" spans="15:24" x14ac:dyDescent="0.55000000000000004">
      <c r="O12133" s="1703"/>
      <c r="V12133" s="1703"/>
      <c r="X12133" s="1703"/>
    </row>
    <row r="12134" spans="15:24" x14ac:dyDescent="0.55000000000000004">
      <c r="O12134" s="1703"/>
      <c r="V12134" s="1703"/>
      <c r="X12134" s="1703"/>
    </row>
    <row r="12135" spans="15:24" x14ac:dyDescent="0.55000000000000004">
      <c r="O12135" s="1703"/>
      <c r="V12135" s="1703"/>
      <c r="X12135" s="1703"/>
    </row>
    <row r="12136" spans="15:24" x14ac:dyDescent="0.55000000000000004">
      <c r="O12136" s="1703"/>
      <c r="V12136" s="1703"/>
      <c r="X12136" s="1703"/>
    </row>
    <row r="12137" spans="15:24" x14ac:dyDescent="0.55000000000000004">
      <c r="O12137" s="1703"/>
      <c r="V12137" s="1703"/>
      <c r="X12137" s="1703"/>
    </row>
    <row r="12138" spans="15:24" x14ac:dyDescent="0.55000000000000004">
      <c r="O12138" s="1703"/>
      <c r="V12138" s="1703"/>
      <c r="X12138" s="1703"/>
    </row>
    <row r="12139" spans="15:24" x14ac:dyDescent="0.55000000000000004">
      <c r="O12139" s="1703"/>
      <c r="V12139" s="1703"/>
      <c r="X12139" s="1703"/>
    </row>
    <row r="12140" spans="15:24" x14ac:dyDescent="0.55000000000000004">
      <c r="O12140" s="1703"/>
      <c r="V12140" s="1703"/>
      <c r="X12140" s="1703"/>
    </row>
    <row r="12141" spans="15:24" x14ac:dyDescent="0.55000000000000004">
      <c r="O12141" s="1703"/>
      <c r="V12141" s="1703"/>
      <c r="X12141" s="1703"/>
    </row>
    <row r="12142" spans="15:24" x14ac:dyDescent="0.55000000000000004">
      <c r="O12142" s="1703"/>
      <c r="V12142" s="1703"/>
      <c r="X12142" s="1703"/>
    </row>
    <row r="12143" spans="15:24" x14ac:dyDescent="0.55000000000000004">
      <c r="O12143" s="1703"/>
      <c r="V12143" s="1703"/>
      <c r="X12143" s="1703"/>
    </row>
    <row r="12144" spans="15:24" x14ac:dyDescent="0.55000000000000004">
      <c r="O12144" s="1703"/>
      <c r="V12144" s="1703"/>
      <c r="X12144" s="1703"/>
    </row>
    <row r="12145" spans="15:24" x14ac:dyDescent="0.55000000000000004">
      <c r="O12145" s="1703"/>
      <c r="V12145" s="1703"/>
      <c r="X12145" s="1703"/>
    </row>
    <row r="12146" spans="15:24" x14ac:dyDescent="0.55000000000000004">
      <c r="O12146" s="1703"/>
      <c r="V12146" s="1703"/>
      <c r="X12146" s="1703"/>
    </row>
    <row r="12147" spans="15:24" x14ac:dyDescent="0.55000000000000004">
      <c r="O12147" s="1703"/>
      <c r="V12147" s="1703"/>
      <c r="X12147" s="1703"/>
    </row>
    <row r="12148" spans="15:24" x14ac:dyDescent="0.55000000000000004">
      <c r="O12148" s="1703"/>
      <c r="V12148" s="1703"/>
      <c r="X12148" s="1703"/>
    </row>
    <row r="12149" spans="15:24" x14ac:dyDescent="0.55000000000000004">
      <c r="O12149" s="1703"/>
      <c r="V12149" s="1703"/>
      <c r="X12149" s="1703"/>
    </row>
    <row r="12150" spans="15:24" x14ac:dyDescent="0.55000000000000004">
      <c r="O12150" s="1703"/>
      <c r="V12150" s="1703"/>
      <c r="X12150" s="1703"/>
    </row>
    <row r="12151" spans="15:24" x14ac:dyDescent="0.55000000000000004">
      <c r="O12151" s="1703"/>
      <c r="V12151" s="1703"/>
      <c r="X12151" s="1703"/>
    </row>
    <row r="12152" spans="15:24" x14ac:dyDescent="0.55000000000000004">
      <c r="O12152" s="1703"/>
      <c r="V12152" s="1703"/>
      <c r="X12152" s="1703"/>
    </row>
    <row r="12153" spans="15:24" x14ac:dyDescent="0.55000000000000004">
      <c r="O12153" s="1703"/>
      <c r="V12153" s="1703"/>
      <c r="X12153" s="1703"/>
    </row>
    <row r="12154" spans="15:24" x14ac:dyDescent="0.55000000000000004">
      <c r="O12154" s="1703"/>
      <c r="V12154" s="1703"/>
      <c r="X12154" s="1703"/>
    </row>
    <row r="12155" spans="15:24" x14ac:dyDescent="0.55000000000000004">
      <c r="O12155" s="1703"/>
      <c r="V12155" s="1703"/>
      <c r="X12155" s="1703"/>
    </row>
    <row r="12156" spans="15:24" x14ac:dyDescent="0.55000000000000004">
      <c r="O12156" s="1703"/>
      <c r="V12156" s="1703"/>
      <c r="X12156" s="1703"/>
    </row>
    <row r="12157" spans="15:24" x14ac:dyDescent="0.55000000000000004">
      <c r="O12157" s="1703"/>
      <c r="V12157" s="1703"/>
      <c r="X12157" s="1703"/>
    </row>
    <row r="12158" spans="15:24" x14ac:dyDescent="0.55000000000000004">
      <c r="O12158" s="1703"/>
      <c r="V12158" s="1703"/>
      <c r="X12158" s="1703"/>
    </row>
    <row r="12159" spans="15:24" x14ac:dyDescent="0.55000000000000004">
      <c r="O12159" s="1703"/>
      <c r="V12159" s="1703"/>
      <c r="X12159" s="1703"/>
    </row>
    <row r="12160" spans="15:24" x14ac:dyDescent="0.55000000000000004">
      <c r="O12160" s="1703"/>
      <c r="V12160" s="1703"/>
      <c r="X12160" s="1703"/>
    </row>
    <row r="12161" spans="15:24" x14ac:dyDescent="0.55000000000000004">
      <c r="O12161" s="1703"/>
      <c r="V12161" s="1703"/>
      <c r="X12161" s="1703"/>
    </row>
    <row r="12162" spans="15:24" x14ac:dyDescent="0.55000000000000004">
      <c r="O12162" s="1703"/>
      <c r="V12162" s="1703"/>
      <c r="X12162" s="1703"/>
    </row>
    <row r="12163" spans="15:24" x14ac:dyDescent="0.55000000000000004">
      <c r="O12163" s="1703"/>
      <c r="V12163" s="1703"/>
      <c r="X12163" s="1703"/>
    </row>
    <row r="12164" spans="15:24" x14ac:dyDescent="0.55000000000000004">
      <c r="O12164" s="1703"/>
      <c r="V12164" s="1703"/>
      <c r="X12164" s="1703"/>
    </row>
    <row r="12165" spans="15:24" x14ac:dyDescent="0.55000000000000004">
      <c r="O12165" s="1703"/>
      <c r="V12165" s="1703"/>
      <c r="X12165" s="1703"/>
    </row>
    <row r="12166" spans="15:24" x14ac:dyDescent="0.55000000000000004">
      <c r="O12166" s="1703"/>
      <c r="V12166" s="1703"/>
      <c r="X12166" s="1703"/>
    </row>
    <row r="12167" spans="15:24" x14ac:dyDescent="0.55000000000000004">
      <c r="O12167" s="1703"/>
      <c r="V12167" s="1703"/>
      <c r="X12167" s="1703"/>
    </row>
    <row r="12168" spans="15:24" x14ac:dyDescent="0.55000000000000004">
      <c r="O12168" s="1703"/>
      <c r="V12168" s="1703"/>
      <c r="X12168" s="1703"/>
    </row>
    <row r="12169" spans="15:24" x14ac:dyDescent="0.55000000000000004">
      <c r="O12169" s="1703"/>
      <c r="V12169" s="1703"/>
      <c r="X12169" s="1703"/>
    </row>
    <row r="12170" spans="15:24" x14ac:dyDescent="0.55000000000000004">
      <c r="O12170" s="1703"/>
      <c r="V12170" s="1703"/>
      <c r="X12170" s="1703"/>
    </row>
    <row r="12171" spans="15:24" x14ac:dyDescent="0.55000000000000004">
      <c r="O12171" s="1703"/>
      <c r="V12171" s="1703"/>
      <c r="X12171" s="1703"/>
    </row>
    <row r="12172" spans="15:24" x14ac:dyDescent="0.55000000000000004">
      <c r="O12172" s="1703"/>
      <c r="V12172" s="1703"/>
      <c r="X12172" s="1703"/>
    </row>
    <row r="12173" spans="15:24" x14ac:dyDescent="0.55000000000000004">
      <c r="O12173" s="1703"/>
      <c r="V12173" s="1703"/>
      <c r="X12173" s="1703"/>
    </row>
    <row r="12174" spans="15:24" x14ac:dyDescent="0.55000000000000004">
      <c r="O12174" s="1703"/>
      <c r="V12174" s="1703"/>
      <c r="X12174" s="1703"/>
    </row>
    <row r="12175" spans="15:24" x14ac:dyDescent="0.55000000000000004">
      <c r="O12175" s="1703"/>
      <c r="V12175" s="1703"/>
      <c r="X12175" s="1703"/>
    </row>
    <row r="12176" spans="15:24" x14ac:dyDescent="0.55000000000000004">
      <c r="O12176" s="1703"/>
      <c r="V12176" s="1703"/>
      <c r="X12176" s="1703"/>
    </row>
    <row r="12177" spans="15:24" x14ac:dyDescent="0.55000000000000004">
      <c r="O12177" s="1703"/>
      <c r="V12177" s="1703"/>
      <c r="X12177" s="1703"/>
    </row>
    <row r="12178" spans="15:24" x14ac:dyDescent="0.55000000000000004">
      <c r="O12178" s="1703"/>
      <c r="V12178" s="1703"/>
      <c r="X12178" s="1703"/>
    </row>
    <row r="12179" spans="15:24" x14ac:dyDescent="0.55000000000000004">
      <c r="O12179" s="1703"/>
      <c r="V12179" s="1703"/>
      <c r="X12179" s="1703"/>
    </row>
    <row r="12180" spans="15:24" x14ac:dyDescent="0.55000000000000004">
      <c r="O12180" s="1703"/>
      <c r="V12180" s="1703"/>
      <c r="X12180" s="1703"/>
    </row>
    <row r="12181" spans="15:24" x14ac:dyDescent="0.55000000000000004">
      <c r="O12181" s="1703"/>
      <c r="V12181" s="1703"/>
      <c r="X12181" s="1703"/>
    </row>
    <row r="12182" spans="15:24" x14ac:dyDescent="0.55000000000000004">
      <c r="O12182" s="1703"/>
      <c r="V12182" s="1703"/>
      <c r="X12182" s="1703"/>
    </row>
    <row r="12183" spans="15:24" x14ac:dyDescent="0.55000000000000004">
      <c r="O12183" s="1703"/>
      <c r="V12183" s="1703"/>
      <c r="X12183" s="1703"/>
    </row>
    <row r="12184" spans="15:24" x14ac:dyDescent="0.55000000000000004">
      <c r="O12184" s="1703"/>
      <c r="V12184" s="1703"/>
      <c r="X12184" s="1703"/>
    </row>
    <row r="12185" spans="15:24" x14ac:dyDescent="0.55000000000000004">
      <c r="O12185" s="1703"/>
      <c r="V12185" s="1703"/>
      <c r="X12185" s="1703"/>
    </row>
    <row r="12186" spans="15:24" x14ac:dyDescent="0.55000000000000004">
      <c r="O12186" s="1703"/>
      <c r="V12186" s="1703"/>
      <c r="X12186" s="1703"/>
    </row>
    <row r="12187" spans="15:24" x14ac:dyDescent="0.55000000000000004">
      <c r="O12187" s="1703"/>
      <c r="V12187" s="1703"/>
      <c r="X12187" s="1703"/>
    </row>
    <row r="12188" spans="15:24" x14ac:dyDescent="0.55000000000000004">
      <c r="O12188" s="1703"/>
      <c r="V12188" s="1703"/>
      <c r="X12188" s="1703"/>
    </row>
    <row r="12189" spans="15:24" x14ac:dyDescent="0.55000000000000004">
      <c r="O12189" s="1703"/>
      <c r="V12189" s="1703"/>
      <c r="X12189" s="1703"/>
    </row>
    <row r="12190" spans="15:24" x14ac:dyDescent="0.55000000000000004">
      <c r="O12190" s="1703"/>
      <c r="V12190" s="1703"/>
      <c r="X12190" s="1703"/>
    </row>
    <row r="12191" spans="15:24" x14ac:dyDescent="0.55000000000000004">
      <c r="O12191" s="1703"/>
      <c r="V12191" s="1703"/>
      <c r="X12191" s="1703"/>
    </row>
    <row r="12192" spans="15:24" x14ac:dyDescent="0.55000000000000004">
      <c r="O12192" s="1703"/>
      <c r="V12192" s="1703"/>
      <c r="X12192" s="1703"/>
    </row>
    <row r="12193" spans="15:24" x14ac:dyDescent="0.55000000000000004">
      <c r="O12193" s="1703"/>
      <c r="V12193" s="1703"/>
      <c r="X12193" s="1703"/>
    </row>
    <row r="12194" spans="15:24" x14ac:dyDescent="0.55000000000000004">
      <c r="O12194" s="1703"/>
      <c r="V12194" s="1703"/>
      <c r="X12194" s="1703"/>
    </row>
    <row r="12195" spans="15:24" x14ac:dyDescent="0.55000000000000004">
      <c r="O12195" s="1703"/>
      <c r="V12195" s="1703"/>
      <c r="X12195" s="1703"/>
    </row>
    <row r="12196" spans="15:24" x14ac:dyDescent="0.55000000000000004">
      <c r="O12196" s="1703"/>
      <c r="V12196" s="1703"/>
      <c r="X12196" s="1703"/>
    </row>
    <row r="12197" spans="15:24" x14ac:dyDescent="0.55000000000000004">
      <c r="O12197" s="1703"/>
      <c r="V12197" s="1703"/>
      <c r="X12197" s="1703"/>
    </row>
    <row r="12198" spans="15:24" x14ac:dyDescent="0.55000000000000004">
      <c r="O12198" s="1703"/>
      <c r="V12198" s="1703"/>
      <c r="X12198" s="1703"/>
    </row>
    <row r="12199" spans="15:24" x14ac:dyDescent="0.55000000000000004">
      <c r="O12199" s="1703"/>
      <c r="V12199" s="1703"/>
      <c r="X12199" s="1703"/>
    </row>
    <row r="12200" spans="15:24" x14ac:dyDescent="0.55000000000000004">
      <c r="O12200" s="1703"/>
      <c r="V12200" s="1703"/>
      <c r="X12200" s="1703"/>
    </row>
    <row r="12201" spans="15:24" x14ac:dyDescent="0.55000000000000004">
      <c r="O12201" s="1703"/>
      <c r="V12201" s="1703"/>
      <c r="X12201" s="1703"/>
    </row>
    <row r="12202" spans="15:24" x14ac:dyDescent="0.55000000000000004">
      <c r="O12202" s="1703"/>
      <c r="V12202" s="1703"/>
      <c r="X12202" s="1703"/>
    </row>
    <row r="12203" spans="15:24" x14ac:dyDescent="0.55000000000000004">
      <c r="O12203" s="1703"/>
      <c r="V12203" s="1703"/>
      <c r="X12203" s="1703"/>
    </row>
    <row r="12204" spans="15:24" x14ac:dyDescent="0.55000000000000004">
      <c r="O12204" s="1703"/>
      <c r="V12204" s="1703"/>
      <c r="X12204" s="1703"/>
    </row>
    <row r="12205" spans="15:24" x14ac:dyDescent="0.55000000000000004">
      <c r="O12205" s="1703"/>
      <c r="V12205" s="1703"/>
      <c r="X12205" s="1703"/>
    </row>
    <row r="12206" spans="15:24" x14ac:dyDescent="0.55000000000000004">
      <c r="O12206" s="1703"/>
      <c r="V12206" s="1703"/>
      <c r="X12206" s="1703"/>
    </row>
    <row r="12207" spans="15:24" x14ac:dyDescent="0.55000000000000004">
      <c r="O12207" s="1703"/>
      <c r="V12207" s="1703"/>
      <c r="X12207" s="1703"/>
    </row>
    <row r="12208" spans="15:24" x14ac:dyDescent="0.55000000000000004">
      <c r="O12208" s="1703"/>
      <c r="V12208" s="1703"/>
      <c r="X12208" s="1703"/>
    </row>
    <row r="12209" spans="15:24" x14ac:dyDescent="0.55000000000000004">
      <c r="O12209" s="1703"/>
      <c r="V12209" s="1703"/>
      <c r="X12209" s="1703"/>
    </row>
    <row r="12210" spans="15:24" x14ac:dyDescent="0.55000000000000004">
      <c r="O12210" s="1703"/>
      <c r="V12210" s="1703"/>
      <c r="X12210" s="1703"/>
    </row>
    <row r="12211" spans="15:24" x14ac:dyDescent="0.55000000000000004">
      <c r="O12211" s="1703"/>
      <c r="V12211" s="1703"/>
      <c r="X12211" s="1703"/>
    </row>
    <row r="12212" spans="15:24" x14ac:dyDescent="0.55000000000000004">
      <c r="O12212" s="1703"/>
      <c r="V12212" s="1703"/>
      <c r="X12212" s="1703"/>
    </row>
    <row r="12213" spans="15:24" x14ac:dyDescent="0.55000000000000004">
      <c r="O12213" s="1703"/>
      <c r="V12213" s="1703"/>
      <c r="X12213" s="1703"/>
    </row>
    <row r="12214" spans="15:24" x14ac:dyDescent="0.55000000000000004">
      <c r="O12214" s="1703"/>
      <c r="V12214" s="1703"/>
      <c r="X12214" s="1703"/>
    </row>
    <row r="12215" spans="15:24" x14ac:dyDescent="0.55000000000000004">
      <c r="O12215" s="1703"/>
      <c r="V12215" s="1703"/>
      <c r="X12215" s="1703"/>
    </row>
    <row r="12216" spans="15:24" x14ac:dyDescent="0.55000000000000004">
      <c r="O12216" s="1703"/>
      <c r="V12216" s="1703"/>
      <c r="X12216" s="1703"/>
    </row>
    <row r="12217" spans="15:24" x14ac:dyDescent="0.55000000000000004">
      <c r="O12217" s="1703"/>
      <c r="V12217" s="1703"/>
      <c r="X12217" s="1703"/>
    </row>
    <row r="12218" spans="15:24" x14ac:dyDescent="0.55000000000000004">
      <c r="O12218" s="1703"/>
      <c r="V12218" s="1703"/>
      <c r="X12218" s="1703"/>
    </row>
    <row r="12219" spans="15:24" x14ac:dyDescent="0.55000000000000004">
      <c r="O12219" s="1703"/>
      <c r="V12219" s="1703"/>
      <c r="X12219" s="1703"/>
    </row>
    <row r="12220" spans="15:24" x14ac:dyDescent="0.55000000000000004">
      <c r="O12220" s="1703"/>
      <c r="V12220" s="1703"/>
      <c r="X12220" s="1703"/>
    </row>
    <row r="12221" spans="15:24" x14ac:dyDescent="0.55000000000000004">
      <c r="O12221" s="1703"/>
      <c r="V12221" s="1703"/>
      <c r="X12221" s="1703"/>
    </row>
    <row r="12222" spans="15:24" x14ac:dyDescent="0.55000000000000004">
      <c r="O12222" s="1703"/>
      <c r="V12222" s="1703"/>
      <c r="X12222" s="1703"/>
    </row>
    <row r="12223" spans="15:24" x14ac:dyDescent="0.55000000000000004">
      <c r="O12223" s="1703"/>
      <c r="V12223" s="1703"/>
      <c r="X12223" s="1703"/>
    </row>
    <row r="12224" spans="15:24" x14ac:dyDescent="0.55000000000000004">
      <c r="O12224" s="1703"/>
      <c r="V12224" s="1703"/>
      <c r="X12224" s="1703"/>
    </row>
    <row r="12225" spans="15:24" x14ac:dyDescent="0.55000000000000004">
      <c r="O12225" s="1703"/>
      <c r="V12225" s="1703"/>
      <c r="X12225" s="1703"/>
    </row>
    <row r="12226" spans="15:24" x14ac:dyDescent="0.55000000000000004">
      <c r="O12226" s="1703"/>
      <c r="V12226" s="1703"/>
      <c r="X12226" s="1703"/>
    </row>
    <row r="12227" spans="15:24" x14ac:dyDescent="0.55000000000000004">
      <c r="O12227" s="1703"/>
      <c r="V12227" s="1703"/>
      <c r="X12227" s="1703"/>
    </row>
    <row r="12228" spans="15:24" x14ac:dyDescent="0.55000000000000004">
      <c r="O12228" s="1703"/>
      <c r="V12228" s="1703"/>
      <c r="X12228" s="1703"/>
    </row>
    <row r="12229" spans="15:24" x14ac:dyDescent="0.55000000000000004">
      <c r="O12229" s="1703"/>
      <c r="V12229" s="1703"/>
      <c r="X12229" s="1703"/>
    </row>
    <row r="12230" spans="15:24" x14ac:dyDescent="0.55000000000000004">
      <c r="O12230" s="1703"/>
      <c r="V12230" s="1703"/>
      <c r="X12230" s="1703"/>
    </row>
    <row r="12231" spans="15:24" x14ac:dyDescent="0.55000000000000004">
      <c r="O12231" s="1703"/>
      <c r="V12231" s="1703"/>
      <c r="X12231" s="1703"/>
    </row>
    <row r="12232" spans="15:24" x14ac:dyDescent="0.55000000000000004">
      <c r="O12232" s="1703"/>
      <c r="V12232" s="1703"/>
      <c r="X12232" s="1703"/>
    </row>
    <row r="12233" spans="15:24" x14ac:dyDescent="0.55000000000000004">
      <c r="O12233" s="1703"/>
      <c r="V12233" s="1703"/>
      <c r="X12233" s="1703"/>
    </row>
    <row r="12234" spans="15:24" x14ac:dyDescent="0.55000000000000004">
      <c r="O12234" s="1703"/>
      <c r="V12234" s="1703"/>
      <c r="X12234" s="1703"/>
    </row>
    <row r="12235" spans="15:24" x14ac:dyDescent="0.55000000000000004">
      <c r="O12235" s="1703"/>
      <c r="V12235" s="1703"/>
      <c r="X12235" s="1703"/>
    </row>
    <row r="12236" spans="15:24" x14ac:dyDescent="0.55000000000000004">
      <c r="O12236" s="1703"/>
      <c r="V12236" s="1703"/>
      <c r="X12236" s="1703"/>
    </row>
    <row r="12237" spans="15:24" x14ac:dyDescent="0.55000000000000004">
      <c r="O12237" s="1703"/>
      <c r="V12237" s="1703"/>
      <c r="X12237" s="1703"/>
    </row>
    <row r="12238" spans="15:24" x14ac:dyDescent="0.55000000000000004">
      <c r="O12238" s="1703"/>
      <c r="V12238" s="1703"/>
      <c r="X12238" s="1703"/>
    </row>
    <row r="12239" spans="15:24" x14ac:dyDescent="0.55000000000000004">
      <c r="O12239" s="1703"/>
      <c r="V12239" s="1703"/>
      <c r="X12239" s="1703"/>
    </row>
    <row r="12240" spans="15:24" x14ac:dyDescent="0.55000000000000004">
      <c r="O12240" s="1703"/>
      <c r="V12240" s="1703"/>
      <c r="X12240" s="1703"/>
    </row>
    <row r="12241" spans="15:24" x14ac:dyDescent="0.55000000000000004">
      <c r="O12241" s="1703"/>
      <c r="V12241" s="1703"/>
      <c r="X12241" s="1703"/>
    </row>
    <row r="12242" spans="15:24" x14ac:dyDescent="0.55000000000000004">
      <c r="O12242" s="1703"/>
      <c r="V12242" s="1703"/>
      <c r="X12242" s="1703"/>
    </row>
    <row r="12243" spans="15:24" x14ac:dyDescent="0.55000000000000004">
      <c r="O12243" s="1703"/>
      <c r="V12243" s="1703"/>
      <c r="X12243" s="1703"/>
    </row>
    <row r="12244" spans="15:24" x14ac:dyDescent="0.55000000000000004">
      <c r="O12244" s="1703"/>
      <c r="V12244" s="1703"/>
      <c r="X12244" s="1703"/>
    </row>
    <row r="12245" spans="15:24" x14ac:dyDescent="0.55000000000000004">
      <c r="O12245" s="1703"/>
      <c r="V12245" s="1703"/>
      <c r="X12245" s="1703"/>
    </row>
    <row r="12246" spans="15:24" x14ac:dyDescent="0.55000000000000004">
      <c r="O12246" s="1703"/>
      <c r="V12246" s="1703"/>
      <c r="X12246" s="1703"/>
    </row>
    <row r="12247" spans="15:24" x14ac:dyDescent="0.55000000000000004">
      <c r="O12247" s="1703"/>
      <c r="V12247" s="1703"/>
      <c r="X12247" s="1703"/>
    </row>
    <row r="12248" spans="15:24" x14ac:dyDescent="0.55000000000000004">
      <c r="O12248" s="1703"/>
      <c r="V12248" s="1703"/>
      <c r="X12248" s="1703"/>
    </row>
    <row r="12249" spans="15:24" x14ac:dyDescent="0.55000000000000004">
      <c r="O12249" s="1703"/>
      <c r="V12249" s="1703"/>
      <c r="X12249" s="1703"/>
    </row>
    <row r="12250" spans="15:24" x14ac:dyDescent="0.55000000000000004">
      <c r="O12250" s="1703"/>
      <c r="V12250" s="1703"/>
      <c r="X12250" s="1703"/>
    </row>
    <row r="12251" spans="15:24" x14ac:dyDescent="0.55000000000000004">
      <c r="O12251" s="1703"/>
      <c r="V12251" s="1703"/>
      <c r="X12251" s="1703"/>
    </row>
    <row r="12252" spans="15:24" x14ac:dyDescent="0.55000000000000004">
      <c r="O12252" s="1703"/>
      <c r="V12252" s="1703"/>
      <c r="X12252" s="1703"/>
    </row>
    <row r="12253" spans="15:24" x14ac:dyDescent="0.55000000000000004">
      <c r="O12253" s="1703"/>
      <c r="V12253" s="1703"/>
      <c r="X12253" s="1703"/>
    </row>
    <row r="12254" spans="15:24" x14ac:dyDescent="0.55000000000000004">
      <c r="O12254" s="1703"/>
      <c r="V12254" s="1703"/>
      <c r="X12254" s="1703"/>
    </row>
    <row r="12255" spans="15:24" x14ac:dyDescent="0.55000000000000004">
      <c r="O12255" s="1703"/>
      <c r="V12255" s="1703"/>
      <c r="X12255" s="1703"/>
    </row>
    <row r="12256" spans="15:24" x14ac:dyDescent="0.55000000000000004">
      <c r="O12256" s="1703"/>
      <c r="V12256" s="1703"/>
      <c r="X12256" s="1703"/>
    </row>
    <row r="12257" spans="15:24" x14ac:dyDescent="0.55000000000000004">
      <c r="O12257" s="1703"/>
      <c r="V12257" s="1703"/>
      <c r="X12257" s="1703"/>
    </row>
    <row r="12258" spans="15:24" x14ac:dyDescent="0.55000000000000004">
      <c r="O12258" s="1703"/>
      <c r="V12258" s="1703"/>
      <c r="X12258" s="1703"/>
    </row>
    <row r="12259" spans="15:24" x14ac:dyDescent="0.55000000000000004">
      <c r="O12259" s="1703"/>
      <c r="V12259" s="1703"/>
      <c r="X12259" s="1703"/>
    </row>
    <row r="12260" spans="15:24" x14ac:dyDescent="0.55000000000000004">
      <c r="O12260" s="1703"/>
      <c r="V12260" s="1703"/>
      <c r="X12260" s="1703"/>
    </row>
    <row r="12261" spans="15:24" x14ac:dyDescent="0.55000000000000004">
      <c r="O12261" s="1703"/>
      <c r="V12261" s="1703"/>
      <c r="X12261" s="1703"/>
    </row>
    <row r="12262" spans="15:24" x14ac:dyDescent="0.55000000000000004">
      <c r="O12262" s="1703"/>
      <c r="V12262" s="1703"/>
      <c r="X12262" s="1703"/>
    </row>
    <row r="12263" spans="15:24" x14ac:dyDescent="0.55000000000000004">
      <c r="O12263" s="1703"/>
      <c r="V12263" s="1703"/>
      <c r="X12263" s="1703"/>
    </row>
    <row r="12264" spans="15:24" x14ac:dyDescent="0.55000000000000004">
      <c r="O12264" s="1703"/>
      <c r="V12264" s="1703"/>
      <c r="X12264" s="1703"/>
    </row>
    <row r="12265" spans="15:24" x14ac:dyDescent="0.55000000000000004">
      <c r="O12265" s="1703"/>
      <c r="V12265" s="1703"/>
      <c r="X12265" s="1703"/>
    </row>
    <row r="12266" spans="15:24" x14ac:dyDescent="0.55000000000000004">
      <c r="O12266" s="1703"/>
      <c r="V12266" s="1703"/>
      <c r="X12266" s="1703"/>
    </row>
    <row r="12267" spans="15:24" x14ac:dyDescent="0.55000000000000004">
      <c r="O12267" s="1703"/>
      <c r="V12267" s="1703"/>
      <c r="X12267" s="1703"/>
    </row>
    <row r="12268" spans="15:24" x14ac:dyDescent="0.55000000000000004">
      <c r="O12268" s="1703"/>
      <c r="V12268" s="1703"/>
      <c r="X12268" s="1703"/>
    </row>
    <row r="12269" spans="15:24" x14ac:dyDescent="0.55000000000000004">
      <c r="O12269" s="1703"/>
      <c r="V12269" s="1703"/>
      <c r="X12269" s="1703"/>
    </row>
    <row r="12270" spans="15:24" x14ac:dyDescent="0.55000000000000004">
      <c r="O12270" s="1703"/>
      <c r="V12270" s="1703"/>
      <c r="X12270" s="1703"/>
    </row>
    <row r="12271" spans="15:24" x14ac:dyDescent="0.55000000000000004">
      <c r="O12271" s="1703"/>
      <c r="V12271" s="1703"/>
      <c r="X12271" s="1703"/>
    </row>
    <row r="12272" spans="15:24" x14ac:dyDescent="0.55000000000000004">
      <c r="O12272" s="1703"/>
      <c r="V12272" s="1703"/>
      <c r="X12272" s="1703"/>
    </row>
    <row r="12273" spans="15:24" x14ac:dyDescent="0.55000000000000004">
      <c r="O12273" s="1703"/>
      <c r="V12273" s="1703"/>
      <c r="X12273" s="1703"/>
    </row>
    <row r="12274" spans="15:24" x14ac:dyDescent="0.55000000000000004">
      <c r="O12274" s="1703"/>
      <c r="V12274" s="1703"/>
      <c r="X12274" s="1703"/>
    </row>
    <row r="12275" spans="15:24" x14ac:dyDescent="0.55000000000000004">
      <c r="O12275" s="1703"/>
      <c r="V12275" s="1703"/>
      <c r="X12275" s="1703"/>
    </row>
    <row r="12276" spans="15:24" x14ac:dyDescent="0.55000000000000004">
      <c r="O12276" s="1703"/>
      <c r="V12276" s="1703"/>
      <c r="X12276" s="1703"/>
    </row>
    <row r="12277" spans="15:24" x14ac:dyDescent="0.55000000000000004">
      <c r="O12277" s="1703"/>
      <c r="V12277" s="1703"/>
      <c r="X12277" s="1703"/>
    </row>
    <row r="12278" spans="15:24" x14ac:dyDescent="0.55000000000000004">
      <c r="O12278" s="1703"/>
      <c r="V12278" s="1703"/>
      <c r="X12278" s="1703"/>
    </row>
    <row r="12279" spans="15:24" x14ac:dyDescent="0.55000000000000004">
      <c r="O12279" s="1703"/>
      <c r="V12279" s="1703"/>
      <c r="X12279" s="1703"/>
    </row>
    <row r="12280" spans="15:24" x14ac:dyDescent="0.55000000000000004">
      <c r="O12280" s="1703"/>
      <c r="V12280" s="1703"/>
      <c r="X12280" s="1703"/>
    </row>
    <row r="12281" spans="15:24" x14ac:dyDescent="0.55000000000000004">
      <c r="O12281" s="1703"/>
      <c r="V12281" s="1703"/>
      <c r="X12281" s="1703"/>
    </row>
    <row r="12282" spans="15:24" x14ac:dyDescent="0.55000000000000004">
      <c r="O12282" s="1703"/>
      <c r="V12282" s="1703"/>
      <c r="X12282" s="1703"/>
    </row>
    <row r="12283" spans="15:24" x14ac:dyDescent="0.55000000000000004">
      <c r="O12283" s="1703"/>
      <c r="V12283" s="1703"/>
      <c r="X12283" s="1703"/>
    </row>
    <row r="12284" spans="15:24" x14ac:dyDescent="0.55000000000000004">
      <c r="O12284" s="1703"/>
      <c r="V12284" s="1703"/>
      <c r="X12284" s="1703"/>
    </row>
    <row r="12285" spans="15:24" x14ac:dyDescent="0.55000000000000004">
      <c r="O12285" s="1703"/>
      <c r="V12285" s="1703"/>
      <c r="X12285" s="1703"/>
    </row>
    <row r="12286" spans="15:24" x14ac:dyDescent="0.55000000000000004">
      <c r="O12286" s="1703"/>
      <c r="V12286" s="1703"/>
      <c r="X12286" s="1703"/>
    </row>
    <row r="12287" spans="15:24" x14ac:dyDescent="0.55000000000000004">
      <c r="O12287" s="1703"/>
      <c r="V12287" s="1703"/>
      <c r="X12287" s="1703"/>
    </row>
    <row r="12288" spans="15:24" x14ac:dyDescent="0.55000000000000004">
      <c r="O12288" s="1703"/>
      <c r="V12288" s="1703"/>
      <c r="X12288" s="1703"/>
    </row>
    <row r="12289" spans="15:24" x14ac:dyDescent="0.55000000000000004">
      <c r="O12289" s="1703"/>
      <c r="V12289" s="1703"/>
      <c r="X12289" s="1703"/>
    </row>
    <row r="12290" spans="15:24" x14ac:dyDescent="0.55000000000000004">
      <c r="O12290" s="1703"/>
      <c r="V12290" s="1703"/>
      <c r="X12290" s="1703"/>
    </row>
    <row r="12291" spans="15:24" x14ac:dyDescent="0.55000000000000004">
      <c r="O12291" s="1703"/>
      <c r="V12291" s="1703"/>
      <c r="X12291" s="1703"/>
    </row>
    <row r="12292" spans="15:24" x14ac:dyDescent="0.55000000000000004">
      <c r="O12292" s="1703"/>
      <c r="V12292" s="1703"/>
      <c r="X12292" s="1703"/>
    </row>
    <row r="12293" spans="15:24" x14ac:dyDescent="0.55000000000000004">
      <c r="O12293" s="1703"/>
      <c r="V12293" s="1703"/>
      <c r="X12293" s="1703"/>
    </row>
    <row r="12294" spans="15:24" x14ac:dyDescent="0.55000000000000004">
      <c r="O12294" s="1703"/>
      <c r="V12294" s="1703"/>
      <c r="X12294" s="1703"/>
    </row>
    <row r="12295" spans="15:24" x14ac:dyDescent="0.55000000000000004">
      <c r="O12295" s="1703"/>
      <c r="V12295" s="1703"/>
      <c r="X12295" s="1703"/>
    </row>
    <row r="12296" spans="15:24" x14ac:dyDescent="0.55000000000000004">
      <c r="O12296" s="1703"/>
      <c r="V12296" s="1703"/>
      <c r="X12296" s="1703"/>
    </row>
    <row r="12297" spans="15:24" x14ac:dyDescent="0.55000000000000004">
      <c r="O12297" s="1703"/>
      <c r="V12297" s="1703"/>
      <c r="X12297" s="1703"/>
    </row>
    <row r="12298" spans="15:24" x14ac:dyDescent="0.55000000000000004">
      <c r="O12298" s="1703"/>
      <c r="V12298" s="1703"/>
      <c r="X12298" s="1703"/>
    </row>
    <row r="12299" spans="15:24" x14ac:dyDescent="0.55000000000000004">
      <c r="O12299" s="1703"/>
      <c r="V12299" s="1703"/>
      <c r="X12299" s="1703"/>
    </row>
    <row r="12300" spans="15:24" x14ac:dyDescent="0.55000000000000004">
      <c r="O12300" s="1703"/>
      <c r="V12300" s="1703"/>
      <c r="X12300" s="1703"/>
    </row>
    <row r="12301" spans="15:24" x14ac:dyDescent="0.55000000000000004">
      <c r="O12301" s="1703"/>
      <c r="V12301" s="1703"/>
      <c r="X12301" s="1703"/>
    </row>
    <row r="12302" spans="15:24" x14ac:dyDescent="0.55000000000000004">
      <c r="O12302" s="1703"/>
      <c r="V12302" s="1703"/>
      <c r="X12302" s="1703"/>
    </row>
    <row r="12303" spans="15:24" x14ac:dyDescent="0.55000000000000004">
      <c r="O12303" s="1703"/>
      <c r="V12303" s="1703"/>
      <c r="X12303" s="1703"/>
    </row>
    <row r="12304" spans="15:24" x14ac:dyDescent="0.55000000000000004">
      <c r="O12304" s="1703"/>
      <c r="V12304" s="1703"/>
      <c r="X12304" s="1703"/>
    </row>
    <row r="12305" spans="15:24" x14ac:dyDescent="0.55000000000000004">
      <c r="O12305" s="1703"/>
      <c r="V12305" s="1703"/>
      <c r="X12305" s="1703"/>
    </row>
    <row r="12306" spans="15:24" x14ac:dyDescent="0.55000000000000004">
      <c r="O12306" s="1703"/>
      <c r="V12306" s="1703"/>
      <c r="X12306" s="1703"/>
    </row>
    <row r="12307" spans="15:24" x14ac:dyDescent="0.55000000000000004">
      <c r="O12307" s="1703"/>
      <c r="V12307" s="1703"/>
      <c r="X12307" s="1703"/>
    </row>
    <row r="12308" spans="15:24" x14ac:dyDescent="0.55000000000000004">
      <c r="O12308" s="1703"/>
      <c r="V12308" s="1703"/>
      <c r="X12308" s="1703"/>
    </row>
    <row r="12309" spans="15:24" x14ac:dyDescent="0.55000000000000004">
      <c r="O12309" s="1703"/>
      <c r="V12309" s="1703"/>
      <c r="X12309" s="1703"/>
    </row>
    <row r="12310" spans="15:24" x14ac:dyDescent="0.55000000000000004">
      <c r="O12310" s="1703"/>
      <c r="V12310" s="1703"/>
      <c r="X12310" s="1703"/>
    </row>
    <row r="12311" spans="15:24" x14ac:dyDescent="0.55000000000000004">
      <c r="O12311" s="1703"/>
      <c r="V12311" s="1703"/>
      <c r="X12311" s="1703"/>
    </row>
    <row r="12312" spans="15:24" x14ac:dyDescent="0.55000000000000004">
      <c r="O12312" s="1703"/>
      <c r="V12312" s="1703"/>
      <c r="X12312" s="1703"/>
    </row>
    <row r="12313" spans="15:24" x14ac:dyDescent="0.55000000000000004">
      <c r="O12313" s="1703"/>
      <c r="V12313" s="1703"/>
      <c r="X12313" s="1703"/>
    </row>
    <row r="12314" spans="15:24" x14ac:dyDescent="0.55000000000000004">
      <c r="O12314" s="1703"/>
      <c r="V12314" s="1703"/>
      <c r="X12314" s="1703"/>
    </row>
    <row r="12315" spans="15:24" x14ac:dyDescent="0.55000000000000004">
      <c r="O12315" s="1703"/>
      <c r="V12315" s="1703"/>
      <c r="X12315" s="1703"/>
    </row>
    <row r="12316" spans="15:24" x14ac:dyDescent="0.55000000000000004">
      <c r="O12316" s="1703"/>
      <c r="V12316" s="1703"/>
      <c r="X12316" s="1703"/>
    </row>
    <row r="12317" spans="15:24" x14ac:dyDescent="0.55000000000000004">
      <c r="O12317" s="1703"/>
      <c r="V12317" s="1703"/>
      <c r="X12317" s="1703"/>
    </row>
    <row r="12318" spans="15:24" x14ac:dyDescent="0.55000000000000004">
      <c r="O12318" s="1703"/>
      <c r="V12318" s="1703"/>
      <c r="X12318" s="1703"/>
    </row>
    <row r="12319" spans="15:24" x14ac:dyDescent="0.55000000000000004">
      <c r="O12319" s="1703"/>
      <c r="V12319" s="1703"/>
      <c r="X12319" s="1703"/>
    </row>
    <row r="12320" spans="15:24" x14ac:dyDescent="0.55000000000000004">
      <c r="O12320" s="1703"/>
      <c r="V12320" s="1703"/>
      <c r="X12320" s="1703"/>
    </row>
    <row r="12321" spans="15:24" x14ac:dyDescent="0.55000000000000004">
      <c r="O12321" s="1703"/>
      <c r="V12321" s="1703"/>
      <c r="X12321" s="1703"/>
    </row>
    <row r="12322" spans="15:24" x14ac:dyDescent="0.55000000000000004">
      <c r="O12322" s="1703"/>
      <c r="V12322" s="1703"/>
      <c r="X12322" s="1703"/>
    </row>
    <row r="12323" spans="15:24" x14ac:dyDescent="0.55000000000000004">
      <c r="O12323" s="1703"/>
      <c r="V12323" s="1703"/>
      <c r="X12323" s="1703"/>
    </row>
    <row r="12324" spans="15:24" x14ac:dyDescent="0.55000000000000004">
      <c r="O12324" s="1703"/>
      <c r="V12324" s="1703"/>
      <c r="X12324" s="1703"/>
    </row>
    <row r="12325" spans="15:24" x14ac:dyDescent="0.55000000000000004">
      <c r="O12325" s="1703"/>
      <c r="V12325" s="1703"/>
      <c r="X12325" s="1703"/>
    </row>
    <row r="12326" spans="15:24" x14ac:dyDescent="0.55000000000000004">
      <c r="O12326" s="1703"/>
      <c r="V12326" s="1703"/>
      <c r="X12326" s="1703"/>
    </row>
    <row r="12327" spans="15:24" x14ac:dyDescent="0.55000000000000004">
      <c r="O12327" s="1703"/>
      <c r="V12327" s="1703"/>
      <c r="X12327" s="1703"/>
    </row>
    <row r="12328" spans="15:24" x14ac:dyDescent="0.55000000000000004">
      <c r="O12328" s="1703"/>
      <c r="V12328" s="1703"/>
      <c r="X12328" s="1703"/>
    </row>
    <row r="12329" spans="15:24" x14ac:dyDescent="0.55000000000000004">
      <c r="O12329" s="1703"/>
      <c r="V12329" s="1703"/>
      <c r="X12329" s="1703"/>
    </row>
    <row r="12330" spans="15:24" x14ac:dyDescent="0.55000000000000004">
      <c r="O12330" s="1703"/>
      <c r="V12330" s="1703"/>
      <c r="X12330" s="1703"/>
    </row>
    <row r="12331" spans="15:24" x14ac:dyDescent="0.55000000000000004">
      <c r="O12331" s="1703"/>
      <c r="V12331" s="1703"/>
      <c r="X12331" s="1703"/>
    </row>
    <row r="12332" spans="15:24" x14ac:dyDescent="0.55000000000000004">
      <c r="O12332" s="1703"/>
      <c r="V12332" s="1703"/>
      <c r="X12332" s="1703"/>
    </row>
    <row r="12333" spans="15:24" x14ac:dyDescent="0.55000000000000004">
      <c r="O12333" s="1703"/>
      <c r="V12333" s="1703"/>
      <c r="X12333" s="1703"/>
    </row>
    <row r="12334" spans="15:24" x14ac:dyDescent="0.55000000000000004">
      <c r="O12334" s="1703"/>
      <c r="V12334" s="1703"/>
      <c r="X12334" s="1703"/>
    </row>
    <row r="12335" spans="15:24" x14ac:dyDescent="0.55000000000000004">
      <c r="O12335" s="1703"/>
      <c r="V12335" s="1703"/>
      <c r="X12335" s="1703"/>
    </row>
    <row r="12336" spans="15:24" x14ac:dyDescent="0.55000000000000004">
      <c r="O12336" s="1703"/>
      <c r="V12336" s="1703"/>
      <c r="X12336" s="1703"/>
    </row>
    <row r="12337" spans="15:24" x14ac:dyDescent="0.55000000000000004">
      <c r="O12337" s="1703"/>
      <c r="V12337" s="1703"/>
      <c r="X12337" s="1703"/>
    </row>
    <row r="12338" spans="15:24" x14ac:dyDescent="0.55000000000000004">
      <c r="O12338" s="1703"/>
      <c r="V12338" s="1703"/>
      <c r="X12338" s="1703"/>
    </row>
    <row r="12339" spans="15:24" x14ac:dyDescent="0.55000000000000004">
      <c r="O12339" s="1703"/>
      <c r="V12339" s="1703"/>
      <c r="X12339" s="1703"/>
    </row>
    <row r="12340" spans="15:24" x14ac:dyDescent="0.55000000000000004">
      <c r="O12340" s="1703"/>
      <c r="V12340" s="1703"/>
      <c r="X12340" s="1703"/>
    </row>
    <row r="12341" spans="15:24" x14ac:dyDescent="0.55000000000000004">
      <c r="O12341" s="1703"/>
      <c r="V12341" s="1703"/>
      <c r="X12341" s="1703"/>
    </row>
    <row r="12342" spans="15:24" x14ac:dyDescent="0.55000000000000004">
      <c r="O12342" s="1703"/>
      <c r="V12342" s="1703"/>
      <c r="X12342" s="1703"/>
    </row>
    <row r="12343" spans="15:24" x14ac:dyDescent="0.55000000000000004">
      <c r="O12343" s="1703"/>
      <c r="V12343" s="1703"/>
      <c r="X12343" s="1703"/>
    </row>
    <row r="12344" spans="15:24" x14ac:dyDescent="0.55000000000000004">
      <c r="O12344" s="1703"/>
      <c r="V12344" s="1703"/>
      <c r="X12344" s="1703"/>
    </row>
    <row r="12345" spans="15:24" x14ac:dyDescent="0.55000000000000004">
      <c r="O12345" s="1703"/>
      <c r="V12345" s="1703"/>
      <c r="X12345" s="1703"/>
    </row>
    <row r="12346" spans="15:24" x14ac:dyDescent="0.55000000000000004">
      <c r="O12346" s="1703"/>
      <c r="V12346" s="1703"/>
      <c r="X12346" s="1703"/>
    </row>
    <row r="12347" spans="15:24" x14ac:dyDescent="0.55000000000000004">
      <c r="O12347" s="1703"/>
      <c r="V12347" s="1703"/>
      <c r="X12347" s="1703"/>
    </row>
    <row r="12348" spans="15:24" x14ac:dyDescent="0.55000000000000004">
      <c r="O12348" s="1703"/>
      <c r="V12348" s="1703"/>
      <c r="X12348" s="1703"/>
    </row>
    <row r="12349" spans="15:24" x14ac:dyDescent="0.55000000000000004">
      <c r="O12349" s="1703"/>
      <c r="V12349" s="1703"/>
      <c r="X12349" s="1703"/>
    </row>
    <row r="12350" spans="15:24" x14ac:dyDescent="0.55000000000000004">
      <c r="O12350" s="1703"/>
      <c r="V12350" s="1703"/>
      <c r="X12350" s="1703"/>
    </row>
    <row r="12351" spans="15:24" x14ac:dyDescent="0.55000000000000004">
      <c r="O12351" s="1703"/>
      <c r="V12351" s="1703"/>
      <c r="X12351" s="1703"/>
    </row>
    <row r="12352" spans="15:24" x14ac:dyDescent="0.55000000000000004">
      <c r="O12352" s="1703"/>
      <c r="V12352" s="1703"/>
      <c r="X12352" s="1703"/>
    </row>
    <row r="12353" spans="15:24" x14ac:dyDescent="0.55000000000000004">
      <c r="O12353" s="1703"/>
      <c r="V12353" s="1703"/>
      <c r="X12353" s="1703"/>
    </row>
    <row r="12354" spans="15:24" x14ac:dyDescent="0.55000000000000004">
      <c r="O12354" s="1703"/>
      <c r="V12354" s="1703"/>
      <c r="X12354" s="1703"/>
    </row>
    <row r="12355" spans="15:24" x14ac:dyDescent="0.55000000000000004">
      <c r="O12355" s="1703"/>
      <c r="V12355" s="1703"/>
      <c r="X12355" s="1703"/>
    </row>
    <row r="12356" spans="15:24" x14ac:dyDescent="0.55000000000000004">
      <c r="O12356" s="1703"/>
      <c r="V12356" s="1703"/>
      <c r="X12356" s="1703"/>
    </row>
    <row r="12357" spans="15:24" x14ac:dyDescent="0.55000000000000004">
      <c r="O12357" s="1703"/>
      <c r="V12357" s="1703"/>
      <c r="X12357" s="1703"/>
    </row>
    <row r="12358" spans="15:24" x14ac:dyDescent="0.55000000000000004">
      <c r="O12358" s="1703"/>
      <c r="V12358" s="1703"/>
      <c r="X12358" s="1703"/>
    </row>
    <row r="12359" spans="15:24" x14ac:dyDescent="0.55000000000000004">
      <c r="O12359" s="1703"/>
      <c r="V12359" s="1703"/>
      <c r="X12359" s="1703"/>
    </row>
    <row r="12360" spans="15:24" x14ac:dyDescent="0.55000000000000004">
      <c r="O12360" s="1703"/>
      <c r="V12360" s="1703"/>
      <c r="X12360" s="1703"/>
    </row>
    <row r="12361" spans="15:24" x14ac:dyDescent="0.55000000000000004">
      <c r="O12361" s="1703"/>
      <c r="V12361" s="1703"/>
      <c r="X12361" s="1703"/>
    </row>
    <row r="12362" spans="15:24" x14ac:dyDescent="0.55000000000000004">
      <c r="O12362" s="1703"/>
      <c r="V12362" s="1703"/>
      <c r="X12362" s="1703"/>
    </row>
    <row r="12363" spans="15:24" x14ac:dyDescent="0.55000000000000004">
      <c r="O12363" s="1703"/>
      <c r="V12363" s="1703"/>
      <c r="X12363" s="1703"/>
    </row>
    <row r="12364" spans="15:24" x14ac:dyDescent="0.55000000000000004">
      <c r="O12364" s="1703"/>
      <c r="V12364" s="1703"/>
      <c r="X12364" s="1703"/>
    </row>
    <row r="12365" spans="15:24" x14ac:dyDescent="0.55000000000000004">
      <c r="O12365" s="1703"/>
      <c r="V12365" s="1703"/>
      <c r="X12365" s="1703"/>
    </row>
    <row r="12366" spans="15:24" x14ac:dyDescent="0.55000000000000004">
      <c r="O12366" s="1703"/>
      <c r="V12366" s="1703"/>
      <c r="X12366" s="1703"/>
    </row>
    <row r="12367" spans="15:24" x14ac:dyDescent="0.55000000000000004">
      <c r="O12367" s="1703"/>
      <c r="V12367" s="1703"/>
      <c r="X12367" s="1703"/>
    </row>
    <row r="12368" spans="15:24" x14ac:dyDescent="0.55000000000000004">
      <c r="O12368" s="1703"/>
      <c r="V12368" s="1703"/>
      <c r="X12368" s="1703"/>
    </row>
    <row r="12369" spans="15:24" x14ac:dyDescent="0.55000000000000004">
      <c r="O12369" s="1703"/>
      <c r="V12369" s="1703"/>
      <c r="X12369" s="1703"/>
    </row>
    <row r="12370" spans="15:24" x14ac:dyDescent="0.55000000000000004">
      <c r="O12370" s="1703"/>
      <c r="V12370" s="1703"/>
      <c r="X12370" s="1703"/>
    </row>
    <row r="12371" spans="15:24" x14ac:dyDescent="0.55000000000000004">
      <c r="O12371" s="1703"/>
      <c r="V12371" s="1703"/>
      <c r="X12371" s="1703"/>
    </row>
    <row r="12372" spans="15:24" x14ac:dyDescent="0.55000000000000004">
      <c r="O12372" s="1703"/>
      <c r="V12372" s="1703"/>
      <c r="X12372" s="1703"/>
    </row>
    <row r="12373" spans="15:24" x14ac:dyDescent="0.55000000000000004">
      <c r="O12373" s="1703"/>
      <c r="V12373" s="1703"/>
      <c r="X12373" s="1703"/>
    </row>
    <row r="12374" spans="15:24" x14ac:dyDescent="0.55000000000000004">
      <c r="O12374" s="1703"/>
      <c r="V12374" s="1703"/>
      <c r="X12374" s="1703"/>
    </row>
    <row r="12375" spans="15:24" x14ac:dyDescent="0.55000000000000004">
      <c r="O12375" s="1703"/>
      <c r="V12375" s="1703"/>
      <c r="X12375" s="1703"/>
    </row>
    <row r="12376" spans="15:24" x14ac:dyDescent="0.55000000000000004">
      <c r="O12376" s="1703"/>
      <c r="V12376" s="1703"/>
      <c r="X12376" s="1703"/>
    </row>
    <row r="12377" spans="15:24" x14ac:dyDescent="0.55000000000000004">
      <c r="O12377" s="1703"/>
      <c r="V12377" s="1703"/>
      <c r="X12377" s="1703"/>
    </row>
    <row r="12378" spans="15:24" x14ac:dyDescent="0.55000000000000004">
      <c r="O12378" s="1703"/>
      <c r="V12378" s="1703"/>
      <c r="X12378" s="1703"/>
    </row>
    <row r="12379" spans="15:24" x14ac:dyDescent="0.55000000000000004">
      <c r="O12379" s="1703"/>
      <c r="V12379" s="1703"/>
      <c r="X12379" s="1703"/>
    </row>
    <row r="12380" spans="15:24" x14ac:dyDescent="0.55000000000000004">
      <c r="O12380" s="1703"/>
      <c r="V12380" s="1703"/>
      <c r="X12380" s="1703"/>
    </row>
    <row r="12381" spans="15:24" x14ac:dyDescent="0.55000000000000004">
      <c r="O12381" s="1703"/>
      <c r="V12381" s="1703"/>
      <c r="X12381" s="1703"/>
    </row>
    <row r="12382" spans="15:24" x14ac:dyDescent="0.55000000000000004">
      <c r="O12382" s="1703"/>
      <c r="V12382" s="1703"/>
      <c r="X12382" s="1703"/>
    </row>
    <row r="12383" spans="15:24" x14ac:dyDescent="0.55000000000000004">
      <c r="O12383" s="1703"/>
      <c r="V12383" s="1703"/>
      <c r="X12383" s="1703"/>
    </row>
    <row r="12384" spans="15:24" x14ac:dyDescent="0.55000000000000004">
      <c r="O12384" s="1703"/>
      <c r="V12384" s="1703"/>
      <c r="X12384" s="1703"/>
    </row>
    <row r="12385" spans="15:24" x14ac:dyDescent="0.55000000000000004">
      <c r="O12385" s="1703"/>
      <c r="V12385" s="1703"/>
      <c r="X12385" s="1703"/>
    </row>
    <row r="12386" spans="15:24" x14ac:dyDescent="0.55000000000000004">
      <c r="O12386" s="1703"/>
      <c r="V12386" s="1703"/>
      <c r="X12386" s="1703"/>
    </row>
    <row r="12387" spans="15:24" x14ac:dyDescent="0.55000000000000004">
      <c r="O12387" s="1703"/>
      <c r="V12387" s="1703"/>
      <c r="X12387" s="1703"/>
    </row>
    <row r="12388" spans="15:24" x14ac:dyDescent="0.55000000000000004">
      <c r="O12388" s="1703"/>
      <c r="V12388" s="1703"/>
      <c r="X12388" s="1703"/>
    </row>
    <row r="12389" spans="15:24" x14ac:dyDescent="0.55000000000000004">
      <c r="O12389" s="1703"/>
      <c r="V12389" s="1703"/>
      <c r="X12389" s="1703"/>
    </row>
    <row r="12390" spans="15:24" x14ac:dyDescent="0.55000000000000004">
      <c r="O12390" s="1703"/>
      <c r="V12390" s="1703"/>
      <c r="X12390" s="1703"/>
    </row>
    <row r="12391" spans="15:24" x14ac:dyDescent="0.55000000000000004">
      <c r="O12391" s="1703"/>
      <c r="V12391" s="1703"/>
      <c r="X12391" s="1703"/>
    </row>
    <row r="12392" spans="15:24" x14ac:dyDescent="0.55000000000000004">
      <c r="O12392" s="1703"/>
      <c r="V12392" s="1703"/>
      <c r="X12392" s="1703"/>
    </row>
    <row r="12393" spans="15:24" x14ac:dyDescent="0.55000000000000004">
      <c r="O12393" s="1703"/>
      <c r="V12393" s="1703"/>
      <c r="X12393" s="1703"/>
    </row>
    <row r="12394" spans="15:24" x14ac:dyDescent="0.55000000000000004">
      <c r="O12394" s="1703"/>
      <c r="V12394" s="1703"/>
      <c r="X12394" s="1703"/>
    </row>
    <row r="12395" spans="15:24" x14ac:dyDescent="0.55000000000000004">
      <c r="O12395" s="1703"/>
      <c r="V12395" s="1703"/>
      <c r="X12395" s="1703"/>
    </row>
    <row r="12396" spans="15:24" x14ac:dyDescent="0.55000000000000004">
      <c r="O12396" s="1703"/>
      <c r="V12396" s="1703"/>
      <c r="X12396" s="1703"/>
    </row>
    <row r="12397" spans="15:24" x14ac:dyDescent="0.55000000000000004">
      <c r="O12397" s="1703"/>
      <c r="V12397" s="1703"/>
      <c r="X12397" s="1703"/>
    </row>
    <row r="12398" spans="15:24" x14ac:dyDescent="0.55000000000000004">
      <c r="O12398" s="1703"/>
      <c r="V12398" s="1703"/>
      <c r="X12398" s="1703"/>
    </row>
    <row r="12399" spans="15:24" x14ac:dyDescent="0.55000000000000004">
      <c r="O12399" s="1703"/>
      <c r="V12399" s="1703"/>
      <c r="X12399" s="1703"/>
    </row>
    <row r="12400" spans="15:24" x14ac:dyDescent="0.55000000000000004">
      <c r="O12400" s="1703"/>
      <c r="V12400" s="1703"/>
      <c r="X12400" s="1703"/>
    </row>
    <row r="12401" spans="15:24" x14ac:dyDescent="0.55000000000000004">
      <c r="O12401" s="1703"/>
      <c r="V12401" s="1703"/>
      <c r="X12401" s="1703"/>
    </row>
    <row r="12402" spans="15:24" x14ac:dyDescent="0.55000000000000004">
      <c r="O12402" s="1703"/>
      <c r="V12402" s="1703"/>
      <c r="X12402" s="1703"/>
    </row>
    <row r="12403" spans="15:24" x14ac:dyDescent="0.55000000000000004">
      <c r="O12403" s="1703"/>
      <c r="V12403" s="1703"/>
      <c r="X12403" s="1703"/>
    </row>
    <row r="12404" spans="15:24" x14ac:dyDescent="0.55000000000000004">
      <c r="O12404" s="1703"/>
      <c r="V12404" s="1703"/>
      <c r="X12404" s="1703"/>
    </row>
    <row r="12405" spans="15:24" x14ac:dyDescent="0.55000000000000004">
      <c r="O12405" s="1703"/>
      <c r="V12405" s="1703"/>
      <c r="X12405" s="1703"/>
    </row>
    <row r="12406" spans="15:24" x14ac:dyDescent="0.55000000000000004">
      <c r="O12406" s="1703"/>
      <c r="V12406" s="1703"/>
      <c r="X12406" s="1703"/>
    </row>
    <row r="12407" spans="15:24" x14ac:dyDescent="0.55000000000000004">
      <c r="O12407" s="1703"/>
      <c r="V12407" s="1703"/>
      <c r="X12407" s="1703"/>
    </row>
    <row r="12408" spans="15:24" x14ac:dyDescent="0.55000000000000004">
      <c r="O12408" s="1703"/>
      <c r="V12408" s="1703"/>
      <c r="X12408" s="1703"/>
    </row>
    <row r="12409" spans="15:24" x14ac:dyDescent="0.55000000000000004">
      <c r="O12409" s="1703"/>
      <c r="V12409" s="1703"/>
      <c r="X12409" s="1703"/>
    </row>
    <row r="12410" spans="15:24" x14ac:dyDescent="0.55000000000000004">
      <c r="O12410" s="1703"/>
      <c r="V12410" s="1703"/>
      <c r="X12410" s="1703"/>
    </row>
    <row r="12411" spans="15:24" x14ac:dyDescent="0.55000000000000004">
      <c r="O12411" s="1703"/>
      <c r="V12411" s="1703"/>
      <c r="X12411" s="1703"/>
    </row>
    <row r="12412" spans="15:24" x14ac:dyDescent="0.55000000000000004">
      <c r="O12412" s="1703"/>
      <c r="V12412" s="1703"/>
      <c r="X12412" s="1703"/>
    </row>
    <row r="12413" spans="15:24" x14ac:dyDescent="0.55000000000000004">
      <c r="O12413" s="1703"/>
      <c r="V12413" s="1703"/>
      <c r="X12413" s="1703"/>
    </row>
    <row r="12414" spans="15:24" x14ac:dyDescent="0.55000000000000004">
      <c r="O12414" s="1703"/>
      <c r="V12414" s="1703"/>
      <c r="X12414" s="1703"/>
    </row>
    <row r="12415" spans="15:24" x14ac:dyDescent="0.55000000000000004">
      <c r="O12415" s="1703"/>
      <c r="V12415" s="1703"/>
      <c r="X12415" s="1703"/>
    </row>
    <row r="12416" spans="15:24" x14ac:dyDescent="0.55000000000000004">
      <c r="O12416" s="1703"/>
      <c r="V12416" s="1703"/>
      <c r="X12416" s="1703"/>
    </row>
    <row r="12417" spans="15:24" x14ac:dyDescent="0.55000000000000004">
      <c r="O12417" s="1703"/>
      <c r="V12417" s="1703"/>
      <c r="X12417" s="1703"/>
    </row>
    <row r="12418" spans="15:24" x14ac:dyDescent="0.55000000000000004">
      <c r="O12418" s="1703"/>
      <c r="V12418" s="1703"/>
      <c r="X12418" s="1703"/>
    </row>
    <row r="12419" spans="15:24" x14ac:dyDescent="0.55000000000000004">
      <c r="O12419" s="1703"/>
      <c r="V12419" s="1703"/>
      <c r="X12419" s="1703"/>
    </row>
    <row r="12420" spans="15:24" x14ac:dyDescent="0.55000000000000004">
      <c r="O12420" s="1703"/>
      <c r="V12420" s="1703"/>
      <c r="X12420" s="1703"/>
    </row>
    <row r="12421" spans="15:24" x14ac:dyDescent="0.55000000000000004">
      <c r="O12421" s="1703"/>
      <c r="V12421" s="1703"/>
      <c r="X12421" s="1703"/>
    </row>
    <row r="12422" spans="15:24" x14ac:dyDescent="0.55000000000000004">
      <c r="O12422" s="1703"/>
      <c r="V12422" s="1703"/>
      <c r="X12422" s="1703"/>
    </row>
    <row r="12423" spans="15:24" x14ac:dyDescent="0.55000000000000004">
      <c r="O12423" s="1703"/>
      <c r="V12423" s="1703"/>
      <c r="X12423" s="1703"/>
    </row>
    <row r="12424" spans="15:24" x14ac:dyDescent="0.55000000000000004">
      <c r="O12424" s="1703"/>
      <c r="V12424" s="1703"/>
      <c r="X12424" s="1703"/>
    </row>
    <row r="12425" spans="15:24" x14ac:dyDescent="0.55000000000000004">
      <c r="O12425" s="1703"/>
      <c r="V12425" s="1703"/>
      <c r="X12425" s="1703"/>
    </row>
    <row r="12426" spans="15:24" x14ac:dyDescent="0.55000000000000004">
      <c r="O12426" s="1703"/>
      <c r="V12426" s="1703"/>
      <c r="X12426" s="1703"/>
    </row>
    <row r="12427" spans="15:24" x14ac:dyDescent="0.55000000000000004">
      <c r="O12427" s="1703"/>
      <c r="V12427" s="1703"/>
      <c r="X12427" s="1703"/>
    </row>
    <row r="12428" spans="15:24" x14ac:dyDescent="0.55000000000000004">
      <c r="O12428" s="1703"/>
      <c r="V12428" s="1703"/>
      <c r="X12428" s="1703"/>
    </row>
    <row r="12429" spans="15:24" x14ac:dyDescent="0.55000000000000004">
      <c r="O12429" s="1703"/>
      <c r="V12429" s="1703"/>
      <c r="X12429" s="1703"/>
    </row>
    <row r="12430" spans="15:24" x14ac:dyDescent="0.55000000000000004">
      <c r="O12430" s="1703"/>
      <c r="V12430" s="1703"/>
      <c r="X12430" s="1703"/>
    </row>
    <row r="12431" spans="15:24" x14ac:dyDescent="0.55000000000000004">
      <c r="O12431" s="1703"/>
      <c r="V12431" s="1703"/>
      <c r="X12431" s="1703"/>
    </row>
    <row r="12432" spans="15:24" x14ac:dyDescent="0.55000000000000004">
      <c r="O12432" s="1703"/>
      <c r="V12432" s="1703"/>
      <c r="X12432" s="1703"/>
    </row>
    <row r="12433" spans="15:24" x14ac:dyDescent="0.55000000000000004">
      <c r="O12433" s="1703"/>
      <c r="V12433" s="1703"/>
      <c r="X12433" s="1703"/>
    </row>
    <row r="12434" spans="15:24" x14ac:dyDescent="0.55000000000000004">
      <c r="O12434" s="1703"/>
      <c r="V12434" s="1703"/>
      <c r="X12434" s="1703"/>
    </row>
    <row r="12435" spans="15:24" x14ac:dyDescent="0.55000000000000004">
      <c r="O12435" s="1703"/>
      <c r="V12435" s="1703"/>
      <c r="X12435" s="1703"/>
    </row>
    <row r="12436" spans="15:24" x14ac:dyDescent="0.55000000000000004">
      <c r="O12436" s="1703"/>
      <c r="V12436" s="1703"/>
      <c r="X12436" s="1703"/>
    </row>
    <row r="12437" spans="15:24" x14ac:dyDescent="0.55000000000000004">
      <c r="O12437" s="1703"/>
      <c r="V12437" s="1703"/>
      <c r="X12437" s="1703"/>
    </row>
    <row r="12438" spans="15:24" x14ac:dyDescent="0.55000000000000004">
      <c r="O12438" s="1703"/>
      <c r="V12438" s="1703"/>
      <c r="X12438" s="1703"/>
    </row>
    <row r="12439" spans="15:24" x14ac:dyDescent="0.55000000000000004">
      <c r="O12439" s="1703"/>
      <c r="V12439" s="1703"/>
      <c r="X12439" s="1703"/>
    </row>
    <row r="12440" spans="15:24" x14ac:dyDescent="0.55000000000000004">
      <c r="O12440" s="1703"/>
      <c r="V12440" s="1703"/>
      <c r="X12440" s="1703"/>
    </row>
    <row r="12441" spans="15:24" x14ac:dyDescent="0.55000000000000004">
      <c r="O12441" s="1703"/>
      <c r="V12441" s="1703"/>
      <c r="X12441" s="1703"/>
    </row>
    <row r="12442" spans="15:24" x14ac:dyDescent="0.55000000000000004">
      <c r="O12442" s="1703"/>
      <c r="V12442" s="1703"/>
      <c r="X12442" s="1703"/>
    </row>
    <row r="12443" spans="15:24" x14ac:dyDescent="0.55000000000000004">
      <c r="O12443" s="1703"/>
      <c r="V12443" s="1703"/>
      <c r="X12443" s="1703"/>
    </row>
    <row r="12444" spans="15:24" x14ac:dyDescent="0.55000000000000004">
      <c r="O12444" s="1703"/>
      <c r="V12444" s="1703"/>
      <c r="X12444" s="1703"/>
    </row>
    <row r="12445" spans="15:24" x14ac:dyDescent="0.55000000000000004">
      <c r="O12445" s="1703"/>
      <c r="V12445" s="1703"/>
      <c r="X12445" s="1703"/>
    </row>
    <row r="12446" spans="15:24" x14ac:dyDescent="0.55000000000000004">
      <c r="O12446" s="1703"/>
      <c r="V12446" s="1703"/>
      <c r="X12446" s="1703"/>
    </row>
    <row r="12447" spans="15:24" x14ac:dyDescent="0.55000000000000004">
      <c r="O12447" s="1703"/>
      <c r="V12447" s="1703"/>
      <c r="X12447" s="1703"/>
    </row>
    <row r="12448" spans="15:24" x14ac:dyDescent="0.55000000000000004">
      <c r="O12448" s="1703"/>
      <c r="V12448" s="1703"/>
      <c r="X12448" s="1703"/>
    </row>
    <row r="12449" spans="15:24" x14ac:dyDescent="0.55000000000000004">
      <c r="O12449" s="1703"/>
      <c r="V12449" s="1703"/>
      <c r="X12449" s="1703"/>
    </row>
    <row r="12450" spans="15:24" x14ac:dyDescent="0.55000000000000004">
      <c r="O12450" s="1703"/>
      <c r="V12450" s="1703"/>
      <c r="X12450" s="1703"/>
    </row>
    <row r="12451" spans="15:24" x14ac:dyDescent="0.55000000000000004">
      <c r="O12451" s="1703"/>
      <c r="V12451" s="1703"/>
      <c r="X12451" s="1703"/>
    </row>
    <row r="12452" spans="15:24" x14ac:dyDescent="0.55000000000000004">
      <c r="O12452" s="1703"/>
      <c r="V12452" s="1703"/>
      <c r="X12452" s="1703"/>
    </row>
    <row r="12453" spans="15:24" x14ac:dyDescent="0.55000000000000004">
      <c r="O12453" s="1703"/>
      <c r="V12453" s="1703"/>
      <c r="X12453" s="1703"/>
    </row>
    <row r="12454" spans="15:24" x14ac:dyDescent="0.55000000000000004">
      <c r="O12454" s="1703"/>
      <c r="V12454" s="1703"/>
      <c r="X12454" s="1703"/>
    </row>
    <row r="12455" spans="15:24" x14ac:dyDescent="0.55000000000000004">
      <c r="O12455" s="1703"/>
      <c r="V12455" s="1703"/>
      <c r="X12455" s="1703"/>
    </row>
    <row r="12456" spans="15:24" x14ac:dyDescent="0.55000000000000004">
      <c r="O12456" s="1703"/>
      <c r="V12456" s="1703"/>
      <c r="X12456" s="1703"/>
    </row>
    <row r="12457" spans="15:24" x14ac:dyDescent="0.55000000000000004">
      <c r="O12457" s="1703"/>
      <c r="V12457" s="1703"/>
      <c r="X12457" s="1703"/>
    </row>
    <row r="12458" spans="15:24" x14ac:dyDescent="0.55000000000000004">
      <c r="O12458" s="1703"/>
      <c r="V12458" s="1703"/>
      <c r="X12458" s="1703"/>
    </row>
    <row r="12459" spans="15:24" x14ac:dyDescent="0.55000000000000004">
      <c r="O12459" s="1703"/>
      <c r="V12459" s="1703"/>
      <c r="X12459" s="1703"/>
    </row>
    <row r="12460" spans="15:24" x14ac:dyDescent="0.55000000000000004">
      <c r="O12460" s="1703"/>
      <c r="V12460" s="1703"/>
      <c r="X12460" s="1703"/>
    </row>
    <row r="12461" spans="15:24" x14ac:dyDescent="0.55000000000000004">
      <c r="O12461" s="1703"/>
      <c r="V12461" s="1703"/>
      <c r="X12461" s="1703"/>
    </row>
    <row r="12462" spans="15:24" x14ac:dyDescent="0.55000000000000004">
      <c r="O12462" s="1703"/>
      <c r="V12462" s="1703"/>
      <c r="X12462" s="1703"/>
    </row>
    <row r="12463" spans="15:24" x14ac:dyDescent="0.55000000000000004">
      <c r="O12463" s="1703"/>
      <c r="V12463" s="1703"/>
      <c r="X12463" s="1703"/>
    </row>
    <row r="12464" spans="15:24" x14ac:dyDescent="0.55000000000000004">
      <c r="O12464" s="1703"/>
      <c r="V12464" s="1703"/>
      <c r="X12464" s="1703"/>
    </row>
    <row r="12465" spans="15:24" x14ac:dyDescent="0.55000000000000004">
      <c r="O12465" s="1703"/>
      <c r="V12465" s="1703"/>
      <c r="X12465" s="1703"/>
    </row>
    <row r="12466" spans="15:24" x14ac:dyDescent="0.55000000000000004">
      <c r="O12466" s="1703"/>
      <c r="V12466" s="1703"/>
      <c r="X12466" s="1703"/>
    </row>
    <row r="12467" spans="15:24" x14ac:dyDescent="0.55000000000000004">
      <c r="O12467" s="1703"/>
      <c r="V12467" s="1703"/>
      <c r="X12467" s="1703"/>
    </row>
    <row r="12468" spans="15:24" x14ac:dyDescent="0.55000000000000004">
      <c r="O12468" s="1703"/>
      <c r="V12468" s="1703"/>
      <c r="X12468" s="1703"/>
    </row>
    <row r="12469" spans="15:24" x14ac:dyDescent="0.55000000000000004">
      <c r="O12469" s="1703"/>
      <c r="V12469" s="1703"/>
      <c r="X12469" s="1703"/>
    </row>
    <row r="12470" spans="15:24" x14ac:dyDescent="0.55000000000000004">
      <c r="O12470" s="1703"/>
      <c r="V12470" s="1703"/>
      <c r="X12470" s="1703"/>
    </row>
    <row r="12471" spans="15:24" x14ac:dyDescent="0.55000000000000004">
      <c r="O12471" s="1703"/>
      <c r="V12471" s="1703"/>
      <c r="X12471" s="1703"/>
    </row>
    <row r="12472" spans="15:24" x14ac:dyDescent="0.55000000000000004">
      <c r="O12472" s="1703"/>
      <c r="V12472" s="1703"/>
      <c r="X12472" s="1703"/>
    </row>
    <row r="12473" spans="15:24" x14ac:dyDescent="0.55000000000000004">
      <c r="O12473" s="1703"/>
      <c r="V12473" s="1703"/>
      <c r="X12473" s="1703"/>
    </row>
    <row r="12474" spans="15:24" x14ac:dyDescent="0.55000000000000004">
      <c r="O12474" s="1703"/>
      <c r="V12474" s="1703"/>
      <c r="X12474" s="1703"/>
    </row>
    <row r="12475" spans="15:24" x14ac:dyDescent="0.55000000000000004">
      <c r="O12475" s="1703"/>
      <c r="V12475" s="1703"/>
      <c r="X12475" s="1703"/>
    </row>
    <row r="12476" spans="15:24" x14ac:dyDescent="0.55000000000000004">
      <c r="O12476" s="1703"/>
      <c r="V12476" s="1703"/>
      <c r="X12476" s="1703"/>
    </row>
    <row r="12477" spans="15:24" x14ac:dyDescent="0.55000000000000004">
      <c r="O12477" s="1703"/>
      <c r="V12477" s="1703"/>
      <c r="X12477" s="1703"/>
    </row>
    <row r="12478" spans="15:24" x14ac:dyDescent="0.55000000000000004">
      <c r="O12478" s="1703"/>
      <c r="V12478" s="1703"/>
      <c r="X12478" s="1703"/>
    </row>
    <row r="12479" spans="15:24" x14ac:dyDescent="0.55000000000000004">
      <c r="O12479" s="1703"/>
      <c r="V12479" s="1703"/>
      <c r="X12479" s="1703"/>
    </row>
    <row r="12480" spans="15:24" x14ac:dyDescent="0.55000000000000004">
      <c r="O12480" s="1703"/>
      <c r="V12480" s="1703"/>
      <c r="X12480" s="1703"/>
    </row>
    <row r="12481" spans="15:24" x14ac:dyDescent="0.55000000000000004">
      <c r="O12481" s="1703"/>
      <c r="V12481" s="1703"/>
      <c r="X12481" s="1703"/>
    </row>
    <row r="12482" spans="15:24" x14ac:dyDescent="0.55000000000000004">
      <c r="O12482" s="1703"/>
      <c r="V12482" s="1703"/>
      <c r="X12482" s="1703"/>
    </row>
    <row r="12483" spans="15:24" x14ac:dyDescent="0.55000000000000004">
      <c r="O12483" s="1703"/>
      <c r="V12483" s="1703"/>
      <c r="X12483" s="1703"/>
    </row>
    <row r="12484" spans="15:24" x14ac:dyDescent="0.55000000000000004">
      <c r="O12484" s="1703"/>
      <c r="V12484" s="1703"/>
      <c r="X12484" s="1703"/>
    </row>
    <row r="12485" spans="15:24" x14ac:dyDescent="0.55000000000000004">
      <c r="O12485" s="1703"/>
      <c r="V12485" s="1703"/>
      <c r="X12485" s="1703"/>
    </row>
    <row r="12486" spans="15:24" x14ac:dyDescent="0.55000000000000004">
      <c r="O12486" s="1703"/>
      <c r="V12486" s="1703"/>
      <c r="X12486" s="1703"/>
    </row>
    <row r="12487" spans="15:24" x14ac:dyDescent="0.55000000000000004">
      <c r="O12487" s="1703"/>
      <c r="V12487" s="1703"/>
      <c r="X12487" s="1703"/>
    </row>
    <row r="12488" spans="15:24" x14ac:dyDescent="0.55000000000000004">
      <c r="O12488" s="1703"/>
      <c r="V12488" s="1703"/>
      <c r="X12488" s="1703"/>
    </row>
    <row r="12489" spans="15:24" x14ac:dyDescent="0.55000000000000004">
      <c r="O12489" s="1703"/>
      <c r="V12489" s="1703"/>
      <c r="X12489" s="1703"/>
    </row>
    <row r="12490" spans="15:24" x14ac:dyDescent="0.55000000000000004">
      <c r="O12490" s="1703"/>
      <c r="V12490" s="1703"/>
      <c r="X12490" s="1703"/>
    </row>
    <row r="12491" spans="15:24" x14ac:dyDescent="0.55000000000000004">
      <c r="O12491" s="1703"/>
      <c r="V12491" s="1703"/>
      <c r="X12491" s="1703"/>
    </row>
    <row r="12492" spans="15:24" x14ac:dyDescent="0.55000000000000004">
      <c r="O12492" s="1703"/>
      <c r="V12492" s="1703"/>
      <c r="X12492" s="1703"/>
    </row>
    <row r="12493" spans="15:24" x14ac:dyDescent="0.55000000000000004">
      <c r="O12493" s="1703"/>
      <c r="V12493" s="1703"/>
      <c r="X12493" s="1703"/>
    </row>
    <row r="12494" spans="15:24" x14ac:dyDescent="0.55000000000000004">
      <c r="O12494" s="1703"/>
      <c r="V12494" s="1703"/>
      <c r="X12494" s="1703"/>
    </row>
    <row r="12495" spans="15:24" x14ac:dyDescent="0.55000000000000004">
      <c r="O12495" s="1703"/>
      <c r="V12495" s="1703"/>
      <c r="X12495" s="1703"/>
    </row>
    <row r="12496" spans="15:24" x14ac:dyDescent="0.55000000000000004">
      <c r="O12496" s="1703"/>
      <c r="V12496" s="1703"/>
      <c r="X12496" s="1703"/>
    </row>
    <row r="12497" spans="15:24" x14ac:dyDescent="0.55000000000000004">
      <c r="O12497" s="1703"/>
      <c r="V12497" s="1703"/>
      <c r="X12497" s="1703"/>
    </row>
    <row r="12498" spans="15:24" x14ac:dyDescent="0.55000000000000004">
      <c r="O12498" s="1703"/>
      <c r="V12498" s="1703"/>
      <c r="X12498" s="1703"/>
    </row>
    <row r="12499" spans="15:24" x14ac:dyDescent="0.55000000000000004">
      <c r="O12499" s="1703"/>
      <c r="V12499" s="1703"/>
      <c r="X12499" s="1703"/>
    </row>
    <row r="12500" spans="15:24" x14ac:dyDescent="0.55000000000000004">
      <c r="O12500" s="1703"/>
      <c r="V12500" s="1703"/>
      <c r="X12500" s="1703"/>
    </row>
    <row r="12501" spans="15:24" x14ac:dyDescent="0.55000000000000004">
      <c r="O12501" s="1703"/>
      <c r="V12501" s="1703"/>
      <c r="X12501" s="1703"/>
    </row>
    <row r="12502" spans="15:24" x14ac:dyDescent="0.55000000000000004">
      <c r="O12502" s="1703"/>
      <c r="V12502" s="1703"/>
      <c r="X12502" s="1703"/>
    </row>
    <row r="12503" spans="15:24" x14ac:dyDescent="0.55000000000000004">
      <c r="O12503" s="1703"/>
      <c r="V12503" s="1703"/>
      <c r="X12503" s="1703"/>
    </row>
    <row r="12504" spans="15:24" x14ac:dyDescent="0.55000000000000004">
      <c r="O12504" s="1703"/>
      <c r="V12504" s="1703"/>
      <c r="X12504" s="1703"/>
    </row>
    <row r="12505" spans="15:24" x14ac:dyDescent="0.55000000000000004">
      <c r="O12505" s="1703"/>
      <c r="V12505" s="1703"/>
      <c r="X12505" s="1703"/>
    </row>
    <row r="12506" spans="15:24" x14ac:dyDescent="0.55000000000000004">
      <c r="O12506" s="1703"/>
      <c r="V12506" s="1703"/>
      <c r="X12506" s="1703"/>
    </row>
    <row r="12507" spans="15:24" x14ac:dyDescent="0.55000000000000004">
      <c r="O12507" s="1703"/>
      <c r="V12507" s="1703"/>
      <c r="X12507" s="1703"/>
    </row>
    <row r="12508" spans="15:24" x14ac:dyDescent="0.55000000000000004">
      <c r="O12508" s="1703"/>
      <c r="V12508" s="1703"/>
      <c r="X12508" s="1703"/>
    </row>
    <row r="12509" spans="15:24" x14ac:dyDescent="0.55000000000000004">
      <c r="O12509" s="1703"/>
      <c r="V12509" s="1703"/>
      <c r="X12509" s="1703"/>
    </row>
    <row r="12510" spans="15:24" x14ac:dyDescent="0.55000000000000004">
      <c r="O12510" s="1703"/>
      <c r="V12510" s="1703"/>
      <c r="X12510" s="1703"/>
    </row>
    <row r="12511" spans="15:24" x14ac:dyDescent="0.55000000000000004">
      <c r="O12511" s="1703"/>
      <c r="V12511" s="1703"/>
      <c r="X12511" s="1703"/>
    </row>
    <row r="12512" spans="15:24" x14ac:dyDescent="0.55000000000000004">
      <c r="O12512" s="1703"/>
      <c r="V12512" s="1703"/>
      <c r="X12512" s="1703"/>
    </row>
    <row r="12513" spans="15:24" x14ac:dyDescent="0.55000000000000004">
      <c r="O12513" s="1703"/>
      <c r="V12513" s="1703"/>
      <c r="X12513" s="1703"/>
    </row>
    <row r="12514" spans="15:24" x14ac:dyDescent="0.55000000000000004">
      <c r="O12514" s="1703"/>
      <c r="V12514" s="1703"/>
      <c r="X12514" s="1703"/>
    </row>
    <row r="12515" spans="15:24" x14ac:dyDescent="0.55000000000000004">
      <c r="O12515" s="1703"/>
      <c r="V12515" s="1703"/>
      <c r="X12515" s="1703"/>
    </row>
    <row r="12516" spans="15:24" x14ac:dyDescent="0.55000000000000004">
      <c r="O12516" s="1703"/>
      <c r="V12516" s="1703"/>
      <c r="X12516" s="1703"/>
    </row>
    <row r="12517" spans="15:24" x14ac:dyDescent="0.55000000000000004">
      <c r="O12517" s="1703"/>
      <c r="V12517" s="1703"/>
      <c r="X12517" s="1703"/>
    </row>
    <row r="12518" spans="15:24" x14ac:dyDescent="0.55000000000000004">
      <c r="O12518" s="1703"/>
      <c r="V12518" s="1703"/>
      <c r="X12518" s="1703"/>
    </row>
    <row r="12519" spans="15:24" x14ac:dyDescent="0.55000000000000004">
      <c r="O12519" s="1703"/>
      <c r="V12519" s="1703"/>
      <c r="X12519" s="1703"/>
    </row>
    <row r="12520" spans="15:24" x14ac:dyDescent="0.55000000000000004">
      <c r="O12520" s="1703"/>
      <c r="V12520" s="1703"/>
      <c r="X12520" s="1703"/>
    </row>
    <row r="12521" spans="15:24" x14ac:dyDescent="0.55000000000000004">
      <c r="O12521" s="1703"/>
      <c r="V12521" s="1703"/>
      <c r="X12521" s="1703"/>
    </row>
    <row r="12522" spans="15:24" x14ac:dyDescent="0.55000000000000004">
      <c r="O12522" s="1703"/>
      <c r="V12522" s="1703"/>
      <c r="X12522" s="1703"/>
    </row>
    <row r="12523" spans="15:24" x14ac:dyDescent="0.55000000000000004">
      <c r="O12523" s="1703"/>
      <c r="V12523" s="1703"/>
      <c r="X12523" s="1703"/>
    </row>
    <row r="12524" spans="15:24" x14ac:dyDescent="0.55000000000000004">
      <c r="O12524" s="1703"/>
      <c r="V12524" s="1703"/>
      <c r="X12524" s="1703"/>
    </row>
    <row r="12525" spans="15:24" x14ac:dyDescent="0.55000000000000004">
      <c r="O12525" s="1703"/>
      <c r="V12525" s="1703"/>
      <c r="X12525" s="1703"/>
    </row>
    <row r="12526" spans="15:24" x14ac:dyDescent="0.55000000000000004">
      <c r="O12526" s="1703"/>
      <c r="V12526" s="1703"/>
      <c r="X12526" s="1703"/>
    </row>
    <row r="12527" spans="15:24" x14ac:dyDescent="0.55000000000000004">
      <c r="O12527" s="1703"/>
      <c r="V12527" s="1703"/>
      <c r="X12527" s="1703"/>
    </row>
    <row r="12528" spans="15:24" x14ac:dyDescent="0.55000000000000004">
      <c r="O12528" s="1703"/>
      <c r="V12528" s="1703"/>
      <c r="X12528" s="1703"/>
    </row>
    <row r="12529" spans="15:24" x14ac:dyDescent="0.55000000000000004">
      <c r="O12529" s="1703"/>
      <c r="V12529" s="1703"/>
      <c r="X12529" s="1703"/>
    </row>
    <row r="12530" spans="15:24" x14ac:dyDescent="0.55000000000000004">
      <c r="O12530" s="1703"/>
      <c r="V12530" s="1703"/>
      <c r="X12530" s="1703"/>
    </row>
    <row r="12531" spans="15:24" x14ac:dyDescent="0.55000000000000004">
      <c r="O12531" s="1703"/>
      <c r="V12531" s="1703"/>
      <c r="X12531" s="1703"/>
    </row>
    <row r="12532" spans="15:24" x14ac:dyDescent="0.55000000000000004">
      <c r="O12532" s="1703"/>
      <c r="V12532" s="1703"/>
      <c r="X12532" s="1703"/>
    </row>
    <row r="12533" spans="15:24" x14ac:dyDescent="0.55000000000000004">
      <c r="O12533" s="1703"/>
      <c r="V12533" s="1703"/>
      <c r="X12533" s="1703"/>
    </row>
    <row r="12534" spans="15:24" x14ac:dyDescent="0.55000000000000004">
      <c r="O12534" s="1703"/>
      <c r="V12534" s="1703"/>
      <c r="X12534" s="1703"/>
    </row>
    <row r="12535" spans="15:24" x14ac:dyDescent="0.55000000000000004">
      <c r="O12535" s="1703"/>
      <c r="V12535" s="1703"/>
      <c r="X12535" s="1703"/>
    </row>
    <row r="12536" spans="15:24" x14ac:dyDescent="0.55000000000000004">
      <c r="O12536" s="1703"/>
      <c r="V12536" s="1703"/>
      <c r="X12536" s="1703"/>
    </row>
    <row r="12537" spans="15:24" x14ac:dyDescent="0.55000000000000004">
      <c r="O12537" s="1703"/>
      <c r="V12537" s="1703"/>
      <c r="X12537" s="1703"/>
    </row>
    <row r="12538" spans="15:24" x14ac:dyDescent="0.55000000000000004">
      <c r="O12538" s="1703"/>
      <c r="V12538" s="1703"/>
      <c r="X12538" s="1703"/>
    </row>
    <row r="12539" spans="15:24" x14ac:dyDescent="0.55000000000000004">
      <c r="O12539" s="1703"/>
      <c r="V12539" s="1703"/>
      <c r="X12539" s="1703"/>
    </row>
    <row r="12540" spans="15:24" x14ac:dyDescent="0.55000000000000004">
      <c r="O12540" s="1703"/>
      <c r="V12540" s="1703"/>
      <c r="X12540" s="1703"/>
    </row>
    <row r="12541" spans="15:24" x14ac:dyDescent="0.55000000000000004">
      <c r="O12541" s="1703"/>
      <c r="V12541" s="1703"/>
      <c r="X12541" s="1703"/>
    </row>
    <row r="12542" spans="15:24" x14ac:dyDescent="0.55000000000000004">
      <c r="O12542" s="1703"/>
      <c r="V12542" s="1703"/>
      <c r="X12542" s="1703"/>
    </row>
    <row r="12543" spans="15:24" x14ac:dyDescent="0.55000000000000004">
      <c r="O12543" s="1703"/>
      <c r="V12543" s="1703"/>
      <c r="X12543" s="1703"/>
    </row>
    <row r="12544" spans="15:24" x14ac:dyDescent="0.55000000000000004">
      <c r="O12544" s="1703"/>
      <c r="V12544" s="1703"/>
      <c r="X12544" s="1703"/>
    </row>
    <row r="12545" spans="15:24" x14ac:dyDescent="0.55000000000000004">
      <c r="O12545" s="1703"/>
      <c r="V12545" s="1703"/>
      <c r="X12545" s="1703"/>
    </row>
    <row r="12546" spans="15:24" x14ac:dyDescent="0.55000000000000004">
      <c r="O12546" s="1703"/>
      <c r="V12546" s="1703"/>
      <c r="X12546" s="1703"/>
    </row>
    <row r="12547" spans="15:24" x14ac:dyDescent="0.55000000000000004">
      <c r="O12547" s="1703"/>
      <c r="V12547" s="1703"/>
      <c r="X12547" s="1703"/>
    </row>
    <row r="12548" spans="15:24" x14ac:dyDescent="0.55000000000000004">
      <c r="O12548" s="1703"/>
      <c r="V12548" s="1703"/>
      <c r="X12548" s="1703"/>
    </row>
    <row r="12549" spans="15:24" x14ac:dyDescent="0.55000000000000004">
      <c r="O12549" s="1703"/>
      <c r="V12549" s="1703"/>
      <c r="X12549" s="1703"/>
    </row>
    <row r="12550" spans="15:24" x14ac:dyDescent="0.55000000000000004">
      <c r="O12550" s="1703"/>
      <c r="V12550" s="1703"/>
      <c r="X12550" s="1703"/>
    </row>
    <row r="12551" spans="15:24" x14ac:dyDescent="0.55000000000000004">
      <c r="O12551" s="1703"/>
      <c r="V12551" s="1703"/>
      <c r="X12551" s="1703"/>
    </row>
    <row r="12552" spans="15:24" x14ac:dyDescent="0.55000000000000004">
      <c r="O12552" s="1703"/>
      <c r="V12552" s="1703"/>
      <c r="X12552" s="1703"/>
    </row>
    <row r="12553" spans="15:24" x14ac:dyDescent="0.55000000000000004">
      <c r="O12553" s="1703"/>
      <c r="V12553" s="1703"/>
      <c r="X12553" s="1703"/>
    </row>
    <row r="12554" spans="15:24" x14ac:dyDescent="0.55000000000000004">
      <c r="O12554" s="1703"/>
      <c r="V12554" s="1703"/>
      <c r="X12554" s="1703"/>
    </row>
    <row r="12555" spans="15:24" x14ac:dyDescent="0.55000000000000004">
      <c r="O12555" s="1703"/>
      <c r="V12555" s="1703"/>
      <c r="X12555" s="1703"/>
    </row>
    <row r="12556" spans="15:24" x14ac:dyDescent="0.55000000000000004">
      <c r="O12556" s="1703"/>
      <c r="V12556" s="1703"/>
      <c r="X12556" s="1703"/>
    </row>
    <row r="12557" spans="15:24" x14ac:dyDescent="0.55000000000000004">
      <c r="O12557" s="1703"/>
      <c r="V12557" s="1703"/>
      <c r="X12557" s="1703"/>
    </row>
    <row r="12558" spans="15:24" x14ac:dyDescent="0.55000000000000004">
      <c r="O12558" s="1703"/>
      <c r="V12558" s="1703"/>
      <c r="X12558" s="1703"/>
    </row>
    <row r="12559" spans="15:24" x14ac:dyDescent="0.55000000000000004">
      <c r="O12559" s="1703"/>
      <c r="V12559" s="1703"/>
      <c r="X12559" s="1703"/>
    </row>
    <row r="12560" spans="15:24" x14ac:dyDescent="0.55000000000000004">
      <c r="O12560" s="1703"/>
      <c r="V12560" s="1703"/>
      <c r="X12560" s="1703"/>
    </row>
    <row r="12561" spans="15:24" x14ac:dyDescent="0.55000000000000004">
      <c r="O12561" s="1703"/>
      <c r="V12561" s="1703"/>
      <c r="X12561" s="1703"/>
    </row>
    <row r="12562" spans="15:24" x14ac:dyDescent="0.55000000000000004">
      <c r="O12562" s="1703"/>
      <c r="V12562" s="1703"/>
      <c r="X12562" s="1703"/>
    </row>
    <row r="12563" spans="15:24" x14ac:dyDescent="0.55000000000000004">
      <c r="O12563" s="1703"/>
      <c r="V12563" s="1703"/>
      <c r="X12563" s="1703"/>
    </row>
    <row r="12564" spans="15:24" x14ac:dyDescent="0.55000000000000004">
      <c r="O12564" s="1703"/>
      <c r="V12564" s="1703"/>
      <c r="X12564" s="1703"/>
    </row>
    <row r="12565" spans="15:24" x14ac:dyDescent="0.55000000000000004">
      <c r="O12565" s="1703"/>
      <c r="V12565" s="1703"/>
      <c r="X12565" s="1703"/>
    </row>
    <row r="12566" spans="15:24" x14ac:dyDescent="0.55000000000000004">
      <c r="O12566" s="1703"/>
      <c r="V12566" s="1703"/>
      <c r="X12566" s="1703"/>
    </row>
    <row r="12567" spans="15:24" x14ac:dyDescent="0.55000000000000004">
      <c r="O12567" s="1703"/>
      <c r="V12567" s="1703"/>
      <c r="X12567" s="1703"/>
    </row>
    <row r="12568" spans="15:24" x14ac:dyDescent="0.55000000000000004">
      <c r="O12568" s="1703"/>
      <c r="V12568" s="1703"/>
      <c r="X12568" s="1703"/>
    </row>
    <row r="12569" spans="15:24" x14ac:dyDescent="0.55000000000000004">
      <c r="O12569" s="1703"/>
      <c r="V12569" s="1703"/>
      <c r="X12569" s="1703"/>
    </row>
    <row r="12570" spans="15:24" x14ac:dyDescent="0.55000000000000004">
      <c r="O12570" s="1703"/>
      <c r="V12570" s="1703"/>
      <c r="X12570" s="1703"/>
    </row>
    <row r="12571" spans="15:24" x14ac:dyDescent="0.55000000000000004">
      <c r="O12571" s="1703"/>
      <c r="V12571" s="1703"/>
      <c r="X12571" s="1703"/>
    </row>
    <row r="12572" spans="15:24" x14ac:dyDescent="0.55000000000000004">
      <c r="O12572" s="1703"/>
      <c r="V12572" s="1703"/>
      <c r="X12572" s="1703"/>
    </row>
    <row r="12573" spans="15:24" x14ac:dyDescent="0.55000000000000004">
      <c r="O12573" s="1703"/>
      <c r="V12573" s="1703"/>
      <c r="X12573" s="1703"/>
    </row>
    <row r="12574" spans="15:24" x14ac:dyDescent="0.55000000000000004">
      <c r="O12574" s="1703"/>
      <c r="V12574" s="1703"/>
      <c r="X12574" s="1703"/>
    </row>
    <row r="12575" spans="15:24" x14ac:dyDescent="0.55000000000000004">
      <c r="O12575" s="1703"/>
      <c r="V12575" s="1703"/>
      <c r="X12575" s="1703"/>
    </row>
    <row r="12576" spans="15:24" x14ac:dyDescent="0.55000000000000004">
      <c r="O12576" s="1703"/>
      <c r="V12576" s="1703"/>
      <c r="X12576" s="1703"/>
    </row>
    <row r="12577" spans="15:24" x14ac:dyDescent="0.55000000000000004">
      <c r="O12577" s="1703"/>
      <c r="V12577" s="1703"/>
      <c r="X12577" s="1703"/>
    </row>
    <row r="12578" spans="15:24" x14ac:dyDescent="0.55000000000000004">
      <c r="O12578" s="1703"/>
      <c r="V12578" s="1703"/>
      <c r="X12578" s="1703"/>
    </row>
    <row r="12579" spans="15:24" x14ac:dyDescent="0.55000000000000004">
      <c r="O12579" s="1703"/>
      <c r="V12579" s="1703"/>
      <c r="X12579" s="1703"/>
    </row>
    <row r="12580" spans="15:24" x14ac:dyDescent="0.55000000000000004">
      <c r="O12580" s="1703"/>
      <c r="V12580" s="1703"/>
      <c r="X12580" s="1703"/>
    </row>
    <row r="12581" spans="15:24" x14ac:dyDescent="0.55000000000000004">
      <c r="O12581" s="1703"/>
      <c r="V12581" s="1703"/>
      <c r="X12581" s="1703"/>
    </row>
    <row r="12582" spans="15:24" x14ac:dyDescent="0.55000000000000004">
      <c r="O12582" s="1703"/>
      <c r="V12582" s="1703"/>
      <c r="X12582" s="1703"/>
    </row>
    <row r="12583" spans="15:24" x14ac:dyDescent="0.55000000000000004">
      <c r="O12583" s="1703"/>
      <c r="V12583" s="1703"/>
      <c r="X12583" s="1703"/>
    </row>
    <row r="12584" spans="15:24" x14ac:dyDescent="0.55000000000000004">
      <c r="O12584" s="1703"/>
      <c r="V12584" s="1703"/>
      <c r="X12584" s="1703"/>
    </row>
    <row r="12585" spans="15:24" x14ac:dyDescent="0.55000000000000004">
      <c r="O12585" s="1703"/>
      <c r="V12585" s="1703"/>
      <c r="X12585" s="1703"/>
    </row>
    <row r="12586" spans="15:24" x14ac:dyDescent="0.55000000000000004">
      <c r="O12586" s="1703"/>
      <c r="V12586" s="1703"/>
      <c r="X12586" s="1703"/>
    </row>
    <row r="12587" spans="15:24" x14ac:dyDescent="0.55000000000000004">
      <c r="O12587" s="1703"/>
      <c r="V12587" s="1703"/>
      <c r="X12587" s="1703"/>
    </row>
    <row r="12588" spans="15:24" x14ac:dyDescent="0.55000000000000004">
      <c r="O12588" s="1703"/>
      <c r="V12588" s="1703"/>
      <c r="X12588" s="1703"/>
    </row>
    <row r="12589" spans="15:24" x14ac:dyDescent="0.55000000000000004">
      <c r="O12589" s="1703"/>
      <c r="V12589" s="1703"/>
      <c r="X12589" s="1703"/>
    </row>
    <row r="12590" spans="15:24" x14ac:dyDescent="0.55000000000000004">
      <c r="O12590" s="1703"/>
      <c r="V12590" s="1703"/>
      <c r="X12590" s="1703"/>
    </row>
    <row r="12591" spans="15:24" x14ac:dyDescent="0.55000000000000004">
      <c r="O12591" s="1703"/>
      <c r="V12591" s="1703"/>
      <c r="X12591" s="1703"/>
    </row>
    <row r="12592" spans="15:24" x14ac:dyDescent="0.55000000000000004">
      <c r="O12592" s="1703"/>
      <c r="V12592" s="1703"/>
      <c r="X12592" s="1703"/>
    </row>
    <row r="12593" spans="15:24" x14ac:dyDescent="0.55000000000000004">
      <c r="O12593" s="1703"/>
      <c r="V12593" s="1703"/>
      <c r="X12593" s="1703"/>
    </row>
    <row r="12594" spans="15:24" x14ac:dyDescent="0.55000000000000004">
      <c r="O12594" s="1703"/>
      <c r="V12594" s="1703"/>
      <c r="X12594" s="1703"/>
    </row>
    <row r="12595" spans="15:24" x14ac:dyDescent="0.55000000000000004">
      <c r="O12595" s="1703"/>
      <c r="V12595" s="1703"/>
      <c r="X12595" s="1703"/>
    </row>
    <row r="12596" spans="15:24" x14ac:dyDescent="0.55000000000000004">
      <c r="O12596" s="1703"/>
      <c r="V12596" s="1703"/>
      <c r="X12596" s="1703"/>
    </row>
    <row r="12597" spans="15:24" x14ac:dyDescent="0.55000000000000004">
      <c r="O12597" s="1703"/>
      <c r="V12597" s="1703"/>
      <c r="X12597" s="1703"/>
    </row>
    <row r="12598" spans="15:24" x14ac:dyDescent="0.55000000000000004">
      <c r="O12598" s="1703"/>
      <c r="V12598" s="1703"/>
      <c r="X12598" s="1703"/>
    </row>
    <row r="12599" spans="15:24" x14ac:dyDescent="0.55000000000000004">
      <c r="O12599" s="1703"/>
      <c r="V12599" s="1703"/>
      <c r="X12599" s="1703"/>
    </row>
    <row r="12600" spans="15:24" x14ac:dyDescent="0.55000000000000004">
      <c r="O12600" s="1703"/>
      <c r="V12600" s="1703"/>
      <c r="X12600" s="1703"/>
    </row>
    <row r="12601" spans="15:24" x14ac:dyDescent="0.55000000000000004">
      <c r="O12601" s="1703"/>
      <c r="V12601" s="1703"/>
      <c r="X12601" s="1703"/>
    </row>
    <row r="12602" spans="15:24" x14ac:dyDescent="0.55000000000000004">
      <c r="O12602" s="1703"/>
      <c r="V12602" s="1703"/>
      <c r="X12602" s="1703"/>
    </row>
    <row r="12603" spans="15:24" x14ac:dyDescent="0.55000000000000004">
      <c r="O12603" s="1703"/>
      <c r="V12603" s="1703"/>
      <c r="X12603" s="1703"/>
    </row>
    <row r="12604" spans="15:24" x14ac:dyDescent="0.55000000000000004">
      <c r="O12604" s="1703"/>
      <c r="V12604" s="1703"/>
      <c r="X12604" s="1703"/>
    </row>
    <row r="12605" spans="15:24" x14ac:dyDescent="0.55000000000000004">
      <c r="O12605" s="1703"/>
      <c r="V12605" s="1703"/>
      <c r="X12605" s="1703"/>
    </row>
    <row r="12606" spans="15:24" x14ac:dyDescent="0.55000000000000004">
      <c r="O12606" s="1703"/>
      <c r="V12606" s="1703"/>
      <c r="X12606" s="1703"/>
    </row>
    <row r="12607" spans="15:24" x14ac:dyDescent="0.55000000000000004">
      <c r="O12607" s="1703"/>
      <c r="V12607" s="1703"/>
      <c r="X12607" s="1703"/>
    </row>
    <row r="12608" spans="15:24" x14ac:dyDescent="0.55000000000000004">
      <c r="O12608" s="1703"/>
      <c r="V12608" s="1703"/>
      <c r="X12608" s="1703"/>
    </row>
    <row r="12609" spans="15:24" x14ac:dyDescent="0.55000000000000004">
      <c r="O12609" s="1703"/>
      <c r="V12609" s="1703"/>
      <c r="X12609" s="1703"/>
    </row>
    <row r="12610" spans="15:24" x14ac:dyDescent="0.55000000000000004">
      <c r="O12610" s="1703"/>
      <c r="V12610" s="1703"/>
      <c r="X12610" s="1703"/>
    </row>
    <row r="12611" spans="15:24" x14ac:dyDescent="0.55000000000000004">
      <c r="O12611" s="1703"/>
      <c r="V12611" s="1703"/>
      <c r="X12611" s="1703"/>
    </row>
    <row r="12612" spans="15:24" x14ac:dyDescent="0.55000000000000004">
      <c r="O12612" s="1703"/>
      <c r="V12612" s="1703"/>
      <c r="X12612" s="1703"/>
    </row>
    <row r="12613" spans="15:24" x14ac:dyDescent="0.55000000000000004">
      <c r="O12613" s="1703"/>
      <c r="V12613" s="1703"/>
      <c r="X12613" s="1703"/>
    </row>
    <row r="12614" spans="15:24" x14ac:dyDescent="0.55000000000000004">
      <c r="O12614" s="1703"/>
      <c r="V12614" s="1703"/>
      <c r="X12614" s="1703"/>
    </row>
    <row r="12615" spans="15:24" x14ac:dyDescent="0.55000000000000004">
      <c r="O12615" s="1703"/>
      <c r="V12615" s="1703"/>
      <c r="X12615" s="1703"/>
    </row>
    <row r="12616" spans="15:24" x14ac:dyDescent="0.55000000000000004">
      <c r="O12616" s="1703"/>
      <c r="V12616" s="1703"/>
      <c r="X12616" s="1703"/>
    </row>
    <row r="12617" spans="15:24" x14ac:dyDescent="0.55000000000000004">
      <c r="O12617" s="1703"/>
      <c r="V12617" s="1703"/>
      <c r="X12617" s="1703"/>
    </row>
    <row r="12618" spans="15:24" x14ac:dyDescent="0.55000000000000004">
      <c r="O12618" s="1703"/>
      <c r="V12618" s="1703"/>
      <c r="X12618" s="1703"/>
    </row>
    <row r="12619" spans="15:24" x14ac:dyDescent="0.55000000000000004">
      <c r="O12619" s="1703"/>
      <c r="V12619" s="1703"/>
      <c r="X12619" s="1703"/>
    </row>
    <row r="12620" spans="15:24" x14ac:dyDescent="0.55000000000000004">
      <c r="O12620" s="1703"/>
      <c r="V12620" s="1703"/>
      <c r="X12620" s="1703"/>
    </row>
    <row r="12621" spans="15:24" x14ac:dyDescent="0.55000000000000004">
      <c r="O12621" s="1703"/>
      <c r="V12621" s="1703"/>
      <c r="X12621" s="1703"/>
    </row>
    <row r="12622" spans="15:24" x14ac:dyDescent="0.55000000000000004">
      <c r="O12622" s="1703"/>
      <c r="V12622" s="1703"/>
      <c r="X12622" s="1703"/>
    </row>
    <row r="12623" spans="15:24" x14ac:dyDescent="0.55000000000000004">
      <c r="O12623" s="1703"/>
      <c r="V12623" s="1703"/>
      <c r="X12623" s="1703"/>
    </row>
    <row r="12624" spans="15:24" x14ac:dyDescent="0.55000000000000004">
      <c r="O12624" s="1703"/>
      <c r="V12624" s="1703"/>
      <c r="X12624" s="1703"/>
    </row>
    <row r="12625" spans="15:24" x14ac:dyDescent="0.55000000000000004">
      <c r="O12625" s="1703"/>
      <c r="V12625" s="1703"/>
      <c r="X12625" s="1703"/>
    </row>
    <row r="12626" spans="15:24" x14ac:dyDescent="0.55000000000000004">
      <c r="O12626" s="1703"/>
      <c r="V12626" s="1703"/>
      <c r="X12626" s="1703"/>
    </row>
    <row r="12627" spans="15:24" x14ac:dyDescent="0.55000000000000004">
      <c r="O12627" s="1703"/>
      <c r="V12627" s="1703"/>
      <c r="X12627" s="1703"/>
    </row>
    <row r="12628" spans="15:24" x14ac:dyDescent="0.55000000000000004">
      <c r="O12628" s="1703"/>
      <c r="V12628" s="1703"/>
      <c r="X12628" s="1703"/>
    </row>
    <row r="12629" spans="15:24" x14ac:dyDescent="0.55000000000000004">
      <c r="O12629" s="1703"/>
      <c r="V12629" s="1703"/>
      <c r="X12629" s="1703"/>
    </row>
    <row r="12630" spans="15:24" x14ac:dyDescent="0.55000000000000004">
      <c r="O12630" s="1703"/>
      <c r="V12630" s="1703"/>
      <c r="X12630" s="1703"/>
    </row>
    <row r="12631" spans="15:24" x14ac:dyDescent="0.55000000000000004">
      <c r="O12631" s="1703"/>
      <c r="V12631" s="1703"/>
      <c r="X12631" s="1703"/>
    </row>
    <row r="12632" spans="15:24" x14ac:dyDescent="0.55000000000000004">
      <c r="O12632" s="1703"/>
      <c r="V12632" s="1703"/>
      <c r="X12632" s="1703"/>
    </row>
    <row r="12633" spans="15:24" x14ac:dyDescent="0.55000000000000004">
      <c r="O12633" s="1703"/>
      <c r="V12633" s="1703"/>
      <c r="X12633" s="1703"/>
    </row>
    <row r="12634" spans="15:24" x14ac:dyDescent="0.55000000000000004">
      <c r="O12634" s="1703"/>
      <c r="V12634" s="1703"/>
      <c r="X12634" s="1703"/>
    </row>
    <row r="12635" spans="15:24" x14ac:dyDescent="0.55000000000000004">
      <c r="O12635" s="1703"/>
      <c r="V12635" s="1703"/>
      <c r="X12635" s="1703"/>
    </row>
    <row r="12636" spans="15:24" x14ac:dyDescent="0.55000000000000004">
      <c r="O12636" s="1703"/>
      <c r="V12636" s="1703"/>
      <c r="X12636" s="1703"/>
    </row>
    <row r="12637" spans="15:24" x14ac:dyDescent="0.55000000000000004">
      <c r="O12637" s="1703"/>
      <c r="V12637" s="1703"/>
      <c r="X12637" s="1703"/>
    </row>
    <row r="12638" spans="15:24" x14ac:dyDescent="0.55000000000000004">
      <c r="O12638" s="1703"/>
      <c r="V12638" s="1703"/>
      <c r="X12638" s="1703"/>
    </row>
    <row r="12639" spans="15:24" x14ac:dyDescent="0.55000000000000004">
      <c r="O12639" s="1703"/>
      <c r="V12639" s="1703"/>
      <c r="X12639" s="1703"/>
    </row>
    <row r="12640" spans="15:24" x14ac:dyDescent="0.55000000000000004">
      <c r="O12640" s="1703"/>
      <c r="V12640" s="1703"/>
      <c r="X12640" s="1703"/>
    </row>
    <row r="12641" spans="15:24" x14ac:dyDescent="0.55000000000000004">
      <c r="O12641" s="1703"/>
      <c r="V12641" s="1703"/>
      <c r="X12641" s="1703"/>
    </row>
    <row r="12642" spans="15:24" x14ac:dyDescent="0.55000000000000004">
      <c r="O12642" s="1703"/>
      <c r="V12642" s="1703"/>
      <c r="X12642" s="1703"/>
    </row>
    <row r="12643" spans="15:24" x14ac:dyDescent="0.55000000000000004">
      <c r="O12643" s="1703"/>
      <c r="V12643" s="1703"/>
      <c r="X12643" s="1703"/>
    </row>
    <row r="12644" spans="15:24" x14ac:dyDescent="0.55000000000000004">
      <c r="O12644" s="1703"/>
      <c r="V12644" s="1703"/>
      <c r="X12644" s="1703"/>
    </row>
    <row r="12645" spans="15:24" x14ac:dyDescent="0.55000000000000004">
      <c r="O12645" s="1703"/>
      <c r="V12645" s="1703"/>
      <c r="X12645" s="1703"/>
    </row>
    <row r="12646" spans="15:24" x14ac:dyDescent="0.55000000000000004">
      <c r="O12646" s="1703"/>
      <c r="V12646" s="1703"/>
      <c r="X12646" s="1703"/>
    </row>
    <row r="12647" spans="15:24" x14ac:dyDescent="0.55000000000000004">
      <c r="O12647" s="1703"/>
      <c r="V12647" s="1703"/>
      <c r="X12647" s="1703"/>
    </row>
    <row r="12648" spans="15:24" x14ac:dyDescent="0.55000000000000004">
      <c r="O12648" s="1703"/>
      <c r="V12648" s="1703"/>
      <c r="X12648" s="1703"/>
    </row>
    <row r="12649" spans="15:24" x14ac:dyDescent="0.55000000000000004">
      <c r="O12649" s="1703"/>
      <c r="V12649" s="1703"/>
      <c r="X12649" s="1703"/>
    </row>
    <row r="12650" spans="15:24" x14ac:dyDescent="0.55000000000000004">
      <c r="O12650" s="1703"/>
      <c r="V12650" s="1703"/>
      <c r="X12650" s="1703"/>
    </row>
    <row r="12651" spans="15:24" x14ac:dyDescent="0.55000000000000004">
      <c r="O12651" s="1703"/>
      <c r="V12651" s="1703"/>
      <c r="X12651" s="1703"/>
    </row>
    <row r="12652" spans="15:24" x14ac:dyDescent="0.55000000000000004">
      <c r="O12652" s="1703"/>
      <c r="V12652" s="1703"/>
      <c r="X12652" s="1703"/>
    </row>
    <row r="12653" spans="15:24" x14ac:dyDescent="0.55000000000000004">
      <c r="O12653" s="1703"/>
      <c r="V12653" s="1703"/>
      <c r="X12653" s="1703"/>
    </row>
    <row r="12654" spans="15:24" x14ac:dyDescent="0.55000000000000004">
      <c r="O12654" s="1703"/>
      <c r="V12654" s="1703"/>
      <c r="X12654" s="1703"/>
    </row>
    <row r="12655" spans="15:24" x14ac:dyDescent="0.55000000000000004">
      <c r="O12655" s="1703"/>
      <c r="V12655" s="1703"/>
      <c r="X12655" s="1703"/>
    </row>
    <row r="12656" spans="15:24" x14ac:dyDescent="0.55000000000000004">
      <c r="O12656" s="1703"/>
      <c r="V12656" s="1703"/>
      <c r="X12656" s="1703"/>
    </row>
    <row r="12657" spans="15:24" x14ac:dyDescent="0.55000000000000004">
      <c r="O12657" s="1703"/>
      <c r="V12657" s="1703"/>
      <c r="X12657" s="1703"/>
    </row>
    <row r="12658" spans="15:24" x14ac:dyDescent="0.55000000000000004">
      <c r="O12658" s="1703"/>
      <c r="V12658" s="1703"/>
      <c r="X12658" s="1703"/>
    </row>
    <row r="12659" spans="15:24" x14ac:dyDescent="0.55000000000000004">
      <c r="O12659" s="1703"/>
      <c r="V12659" s="1703"/>
      <c r="X12659" s="1703"/>
    </row>
    <row r="12660" spans="15:24" x14ac:dyDescent="0.55000000000000004">
      <c r="O12660" s="1703"/>
      <c r="V12660" s="1703"/>
      <c r="X12660" s="1703"/>
    </row>
    <row r="12661" spans="15:24" x14ac:dyDescent="0.55000000000000004">
      <c r="O12661" s="1703"/>
      <c r="V12661" s="1703"/>
      <c r="X12661" s="1703"/>
    </row>
    <row r="12662" spans="15:24" x14ac:dyDescent="0.55000000000000004">
      <c r="O12662" s="1703"/>
      <c r="V12662" s="1703"/>
      <c r="X12662" s="1703"/>
    </row>
    <row r="12663" spans="15:24" x14ac:dyDescent="0.55000000000000004">
      <c r="O12663" s="1703"/>
      <c r="V12663" s="1703"/>
      <c r="X12663" s="1703"/>
    </row>
    <row r="12664" spans="15:24" x14ac:dyDescent="0.55000000000000004">
      <c r="O12664" s="1703"/>
      <c r="V12664" s="1703"/>
      <c r="X12664" s="1703"/>
    </row>
    <row r="12665" spans="15:24" x14ac:dyDescent="0.55000000000000004">
      <c r="O12665" s="1703"/>
      <c r="V12665" s="1703"/>
      <c r="X12665" s="1703"/>
    </row>
    <row r="12666" spans="15:24" x14ac:dyDescent="0.55000000000000004">
      <c r="O12666" s="1703"/>
      <c r="V12666" s="1703"/>
      <c r="X12666" s="1703"/>
    </row>
    <row r="12667" spans="15:24" x14ac:dyDescent="0.55000000000000004">
      <c r="O12667" s="1703"/>
      <c r="V12667" s="1703"/>
      <c r="X12667" s="1703"/>
    </row>
    <row r="12668" spans="15:24" x14ac:dyDescent="0.55000000000000004">
      <c r="O12668" s="1703"/>
      <c r="V12668" s="1703"/>
      <c r="X12668" s="1703"/>
    </row>
    <row r="12669" spans="15:24" x14ac:dyDescent="0.55000000000000004">
      <c r="O12669" s="1703"/>
      <c r="V12669" s="1703"/>
      <c r="X12669" s="1703"/>
    </row>
    <row r="12670" spans="15:24" x14ac:dyDescent="0.55000000000000004">
      <c r="O12670" s="1703"/>
      <c r="V12670" s="1703"/>
      <c r="X12670" s="1703"/>
    </row>
    <row r="12671" spans="15:24" x14ac:dyDescent="0.55000000000000004">
      <c r="O12671" s="1703"/>
      <c r="V12671" s="1703"/>
      <c r="X12671" s="1703"/>
    </row>
    <row r="12672" spans="15:24" x14ac:dyDescent="0.55000000000000004">
      <c r="O12672" s="1703"/>
      <c r="V12672" s="1703"/>
      <c r="X12672" s="1703"/>
    </row>
    <row r="12673" spans="15:24" x14ac:dyDescent="0.55000000000000004">
      <c r="O12673" s="1703"/>
      <c r="V12673" s="1703"/>
      <c r="X12673" s="1703"/>
    </row>
    <row r="12674" spans="15:24" x14ac:dyDescent="0.55000000000000004">
      <c r="O12674" s="1703"/>
      <c r="V12674" s="1703"/>
      <c r="X12674" s="1703"/>
    </row>
    <row r="12675" spans="15:24" x14ac:dyDescent="0.55000000000000004">
      <c r="O12675" s="1703"/>
      <c r="V12675" s="1703"/>
      <c r="X12675" s="1703"/>
    </row>
    <row r="12676" spans="15:24" x14ac:dyDescent="0.55000000000000004">
      <c r="O12676" s="1703"/>
      <c r="V12676" s="1703"/>
      <c r="X12676" s="1703"/>
    </row>
    <row r="12677" spans="15:24" x14ac:dyDescent="0.55000000000000004">
      <c r="O12677" s="1703"/>
      <c r="V12677" s="1703"/>
      <c r="X12677" s="1703"/>
    </row>
    <row r="12678" spans="15:24" x14ac:dyDescent="0.55000000000000004">
      <c r="O12678" s="1703"/>
      <c r="V12678" s="1703"/>
      <c r="X12678" s="1703"/>
    </row>
    <row r="12679" spans="15:24" x14ac:dyDescent="0.55000000000000004">
      <c r="O12679" s="1703"/>
      <c r="V12679" s="1703"/>
      <c r="X12679" s="1703"/>
    </row>
    <row r="12680" spans="15:24" x14ac:dyDescent="0.55000000000000004">
      <c r="O12680" s="1703"/>
      <c r="V12680" s="1703"/>
      <c r="X12680" s="1703"/>
    </row>
    <row r="12681" spans="15:24" x14ac:dyDescent="0.55000000000000004">
      <c r="O12681" s="1703"/>
      <c r="V12681" s="1703"/>
      <c r="X12681" s="1703"/>
    </row>
    <row r="12682" spans="15:24" x14ac:dyDescent="0.55000000000000004">
      <c r="O12682" s="1703"/>
      <c r="V12682" s="1703"/>
      <c r="X12682" s="1703"/>
    </row>
    <row r="12683" spans="15:24" x14ac:dyDescent="0.55000000000000004">
      <c r="O12683" s="1703"/>
      <c r="V12683" s="1703"/>
      <c r="X12683" s="1703"/>
    </row>
    <row r="12684" spans="15:24" x14ac:dyDescent="0.55000000000000004">
      <c r="O12684" s="1703"/>
      <c r="V12684" s="1703"/>
      <c r="X12684" s="1703"/>
    </row>
    <row r="12685" spans="15:24" x14ac:dyDescent="0.55000000000000004">
      <c r="O12685" s="1703"/>
      <c r="V12685" s="1703"/>
      <c r="X12685" s="1703"/>
    </row>
    <row r="12686" spans="15:24" x14ac:dyDescent="0.55000000000000004">
      <c r="O12686" s="1703"/>
      <c r="V12686" s="1703"/>
      <c r="X12686" s="1703"/>
    </row>
    <row r="12687" spans="15:24" x14ac:dyDescent="0.55000000000000004">
      <c r="O12687" s="1703"/>
      <c r="V12687" s="1703"/>
      <c r="X12687" s="1703"/>
    </row>
    <row r="12688" spans="15:24" x14ac:dyDescent="0.55000000000000004">
      <c r="O12688" s="1703"/>
      <c r="V12688" s="1703"/>
      <c r="X12688" s="1703"/>
    </row>
    <row r="12689" spans="15:24" x14ac:dyDescent="0.55000000000000004">
      <c r="O12689" s="1703"/>
      <c r="V12689" s="1703"/>
      <c r="X12689" s="1703"/>
    </row>
    <row r="12690" spans="15:24" x14ac:dyDescent="0.55000000000000004">
      <c r="O12690" s="1703"/>
      <c r="V12690" s="1703"/>
      <c r="X12690" s="1703"/>
    </row>
    <row r="12691" spans="15:24" x14ac:dyDescent="0.55000000000000004">
      <c r="O12691" s="1703"/>
      <c r="V12691" s="1703"/>
      <c r="X12691" s="1703"/>
    </row>
    <row r="12692" spans="15:24" x14ac:dyDescent="0.55000000000000004">
      <c r="O12692" s="1703"/>
      <c r="V12692" s="1703"/>
      <c r="X12692" s="1703"/>
    </row>
    <row r="12693" spans="15:24" x14ac:dyDescent="0.55000000000000004">
      <c r="O12693" s="1703"/>
      <c r="V12693" s="1703"/>
      <c r="X12693" s="1703"/>
    </row>
    <row r="12694" spans="15:24" x14ac:dyDescent="0.55000000000000004">
      <c r="O12694" s="1703"/>
      <c r="V12694" s="1703"/>
      <c r="X12694" s="1703"/>
    </row>
    <row r="12695" spans="15:24" x14ac:dyDescent="0.55000000000000004">
      <c r="O12695" s="1703"/>
      <c r="V12695" s="1703"/>
      <c r="X12695" s="1703"/>
    </row>
    <row r="12696" spans="15:24" x14ac:dyDescent="0.55000000000000004">
      <c r="O12696" s="1703"/>
      <c r="V12696" s="1703"/>
      <c r="X12696" s="1703"/>
    </row>
    <row r="12697" spans="15:24" x14ac:dyDescent="0.55000000000000004">
      <c r="O12697" s="1703"/>
      <c r="V12697" s="1703"/>
      <c r="X12697" s="1703"/>
    </row>
    <row r="12698" spans="15:24" x14ac:dyDescent="0.55000000000000004">
      <c r="O12698" s="1703"/>
      <c r="V12698" s="1703"/>
      <c r="X12698" s="1703"/>
    </row>
    <row r="12699" spans="15:24" x14ac:dyDescent="0.55000000000000004">
      <c r="O12699" s="1703"/>
      <c r="V12699" s="1703"/>
      <c r="X12699" s="1703"/>
    </row>
    <row r="12700" spans="15:24" x14ac:dyDescent="0.55000000000000004">
      <c r="O12700" s="1703"/>
      <c r="V12700" s="1703"/>
      <c r="X12700" s="1703"/>
    </row>
    <row r="12701" spans="15:24" x14ac:dyDescent="0.55000000000000004">
      <c r="O12701" s="1703"/>
      <c r="V12701" s="1703"/>
      <c r="X12701" s="1703"/>
    </row>
    <row r="12702" spans="15:24" x14ac:dyDescent="0.55000000000000004">
      <c r="O12702" s="1703"/>
      <c r="V12702" s="1703"/>
      <c r="X12702" s="1703"/>
    </row>
    <row r="12703" spans="15:24" x14ac:dyDescent="0.55000000000000004">
      <c r="O12703" s="1703"/>
      <c r="V12703" s="1703"/>
      <c r="X12703" s="1703"/>
    </row>
    <row r="12704" spans="15:24" x14ac:dyDescent="0.55000000000000004">
      <c r="O12704" s="1703"/>
      <c r="V12704" s="1703"/>
      <c r="X12704" s="1703"/>
    </row>
    <row r="12705" spans="15:24" x14ac:dyDescent="0.55000000000000004">
      <c r="O12705" s="1703"/>
      <c r="V12705" s="1703"/>
      <c r="X12705" s="1703"/>
    </row>
    <row r="12706" spans="15:24" x14ac:dyDescent="0.55000000000000004">
      <c r="O12706" s="1703"/>
      <c r="V12706" s="1703"/>
      <c r="X12706" s="1703"/>
    </row>
    <row r="12707" spans="15:24" x14ac:dyDescent="0.55000000000000004">
      <c r="O12707" s="1703"/>
      <c r="V12707" s="1703"/>
      <c r="X12707" s="1703"/>
    </row>
    <row r="12708" spans="15:24" x14ac:dyDescent="0.55000000000000004">
      <c r="O12708" s="1703"/>
      <c r="V12708" s="1703"/>
      <c r="X12708" s="1703"/>
    </row>
    <row r="12709" spans="15:24" x14ac:dyDescent="0.55000000000000004">
      <c r="O12709" s="1703"/>
      <c r="V12709" s="1703"/>
      <c r="X12709" s="1703"/>
    </row>
    <row r="12710" spans="15:24" x14ac:dyDescent="0.55000000000000004">
      <c r="O12710" s="1703"/>
      <c r="V12710" s="1703"/>
      <c r="X12710" s="1703"/>
    </row>
    <row r="12711" spans="15:24" x14ac:dyDescent="0.55000000000000004">
      <c r="O12711" s="1703"/>
      <c r="V12711" s="1703"/>
      <c r="X12711" s="1703"/>
    </row>
    <row r="12712" spans="15:24" x14ac:dyDescent="0.55000000000000004">
      <c r="O12712" s="1703"/>
      <c r="V12712" s="1703"/>
      <c r="X12712" s="1703"/>
    </row>
    <row r="12713" spans="15:24" x14ac:dyDescent="0.55000000000000004">
      <c r="O12713" s="1703"/>
      <c r="V12713" s="1703"/>
      <c r="X12713" s="1703"/>
    </row>
    <row r="12714" spans="15:24" x14ac:dyDescent="0.55000000000000004">
      <c r="O12714" s="1703"/>
      <c r="V12714" s="1703"/>
      <c r="X12714" s="1703"/>
    </row>
    <row r="12715" spans="15:24" x14ac:dyDescent="0.55000000000000004">
      <c r="O12715" s="1703"/>
      <c r="V12715" s="1703"/>
      <c r="X12715" s="1703"/>
    </row>
    <row r="12716" spans="15:24" x14ac:dyDescent="0.55000000000000004">
      <c r="O12716" s="1703"/>
      <c r="V12716" s="1703"/>
      <c r="X12716" s="1703"/>
    </row>
    <row r="12717" spans="15:24" x14ac:dyDescent="0.55000000000000004">
      <c r="O12717" s="1703"/>
      <c r="V12717" s="1703"/>
      <c r="X12717" s="1703"/>
    </row>
    <row r="12718" spans="15:24" x14ac:dyDescent="0.55000000000000004">
      <c r="O12718" s="1703"/>
      <c r="V12718" s="1703"/>
      <c r="X12718" s="1703"/>
    </row>
    <row r="12719" spans="15:24" x14ac:dyDescent="0.55000000000000004">
      <c r="O12719" s="1703"/>
      <c r="V12719" s="1703"/>
      <c r="X12719" s="1703"/>
    </row>
    <row r="12720" spans="15:24" x14ac:dyDescent="0.55000000000000004">
      <c r="O12720" s="1703"/>
      <c r="V12720" s="1703"/>
      <c r="X12720" s="1703"/>
    </row>
    <row r="12721" spans="15:24" x14ac:dyDescent="0.55000000000000004">
      <c r="O12721" s="1703"/>
      <c r="V12721" s="1703"/>
      <c r="X12721" s="1703"/>
    </row>
    <row r="12722" spans="15:24" x14ac:dyDescent="0.55000000000000004">
      <c r="O12722" s="1703"/>
      <c r="V12722" s="1703"/>
      <c r="X12722" s="1703"/>
    </row>
    <row r="12723" spans="15:24" x14ac:dyDescent="0.55000000000000004">
      <c r="O12723" s="1703"/>
      <c r="V12723" s="1703"/>
      <c r="X12723" s="1703"/>
    </row>
    <row r="12724" spans="15:24" x14ac:dyDescent="0.55000000000000004">
      <c r="O12724" s="1703"/>
      <c r="V12724" s="1703"/>
      <c r="X12724" s="1703"/>
    </row>
    <row r="12725" spans="15:24" x14ac:dyDescent="0.55000000000000004">
      <c r="O12725" s="1703"/>
      <c r="V12725" s="1703"/>
      <c r="X12725" s="1703"/>
    </row>
    <row r="12726" spans="15:24" x14ac:dyDescent="0.55000000000000004">
      <c r="O12726" s="1703"/>
      <c r="V12726" s="1703"/>
      <c r="X12726" s="1703"/>
    </row>
    <row r="12727" spans="15:24" x14ac:dyDescent="0.55000000000000004">
      <c r="O12727" s="1703"/>
      <c r="V12727" s="1703"/>
      <c r="X12727" s="1703"/>
    </row>
    <row r="12728" spans="15:24" x14ac:dyDescent="0.55000000000000004">
      <c r="O12728" s="1703"/>
      <c r="V12728" s="1703"/>
      <c r="X12728" s="1703"/>
    </row>
    <row r="12729" spans="15:24" x14ac:dyDescent="0.55000000000000004">
      <c r="O12729" s="1703"/>
      <c r="V12729" s="1703"/>
      <c r="X12729" s="1703"/>
    </row>
    <row r="12730" spans="15:24" x14ac:dyDescent="0.55000000000000004">
      <c r="O12730" s="1703"/>
      <c r="V12730" s="1703"/>
      <c r="X12730" s="1703"/>
    </row>
    <row r="12731" spans="15:24" x14ac:dyDescent="0.55000000000000004">
      <c r="O12731" s="1703"/>
      <c r="V12731" s="1703"/>
      <c r="X12731" s="1703"/>
    </row>
    <row r="12732" spans="15:24" x14ac:dyDescent="0.55000000000000004">
      <c r="O12732" s="1703"/>
      <c r="V12732" s="1703"/>
      <c r="X12732" s="1703"/>
    </row>
    <row r="12733" spans="15:24" x14ac:dyDescent="0.55000000000000004">
      <c r="O12733" s="1703"/>
      <c r="V12733" s="1703"/>
      <c r="X12733" s="1703"/>
    </row>
    <row r="12734" spans="15:24" x14ac:dyDescent="0.55000000000000004">
      <c r="O12734" s="1703"/>
      <c r="V12734" s="1703"/>
      <c r="X12734" s="1703"/>
    </row>
    <row r="12735" spans="15:24" x14ac:dyDescent="0.55000000000000004">
      <c r="O12735" s="1703"/>
      <c r="V12735" s="1703"/>
      <c r="X12735" s="1703"/>
    </row>
    <row r="12736" spans="15:24" x14ac:dyDescent="0.55000000000000004">
      <c r="O12736" s="1703"/>
      <c r="V12736" s="1703"/>
      <c r="X12736" s="1703"/>
    </row>
    <row r="12737" spans="15:24" x14ac:dyDescent="0.55000000000000004">
      <c r="O12737" s="1703"/>
      <c r="V12737" s="1703"/>
      <c r="X12737" s="1703"/>
    </row>
    <row r="12738" spans="15:24" x14ac:dyDescent="0.55000000000000004">
      <c r="O12738" s="1703"/>
      <c r="V12738" s="1703"/>
      <c r="X12738" s="1703"/>
    </row>
    <row r="12739" spans="15:24" x14ac:dyDescent="0.55000000000000004">
      <c r="O12739" s="1703"/>
      <c r="V12739" s="1703"/>
      <c r="X12739" s="1703"/>
    </row>
    <row r="12740" spans="15:24" x14ac:dyDescent="0.55000000000000004">
      <c r="O12740" s="1703"/>
      <c r="V12740" s="1703"/>
      <c r="X12740" s="1703"/>
    </row>
    <row r="12741" spans="15:24" x14ac:dyDescent="0.55000000000000004">
      <c r="O12741" s="1703"/>
      <c r="V12741" s="1703"/>
      <c r="X12741" s="1703"/>
    </row>
    <row r="12742" spans="15:24" x14ac:dyDescent="0.55000000000000004">
      <c r="O12742" s="1703"/>
      <c r="V12742" s="1703"/>
      <c r="X12742" s="1703"/>
    </row>
    <row r="12743" spans="15:24" x14ac:dyDescent="0.55000000000000004">
      <c r="O12743" s="1703"/>
      <c r="V12743" s="1703"/>
      <c r="X12743" s="1703"/>
    </row>
    <row r="12744" spans="15:24" x14ac:dyDescent="0.55000000000000004">
      <c r="O12744" s="1703"/>
      <c r="V12744" s="1703"/>
      <c r="X12744" s="1703"/>
    </row>
    <row r="12745" spans="15:24" x14ac:dyDescent="0.55000000000000004">
      <c r="O12745" s="1703"/>
      <c r="V12745" s="1703"/>
      <c r="X12745" s="1703"/>
    </row>
    <row r="12746" spans="15:24" x14ac:dyDescent="0.55000000000000004">
      <c r="O12746" s="1703"/>
      <c r="V12746" s="1703"/>
      <c r="X12746" s="1703"/>
    </row>
    <row r="12747" spans="15:24" x14ac:dyDescent="0.55000000000000004">
      <c r="O12747" s="1703"/>
      <c r="V12747" s="1703"/>
      <c r="X12747" s="1703"/>
    </row>
    <row r="12748" spans="15:24" x14ac:dyDescent="0.55000000000000004">
      <c r="O12748" s="1703"/>
      <c r="V12748" s="1703"/>
      <c r="X12748" s="1703"/>
    </row>
    <row r="12749" spans="15:24" x14ac:dyDescent="0.55000000000000004">
      <c r="O12749" s="1703"/>
      <c r="V12749" s="1703"/>
      <c r="X12749" s="1703"/>
    </row>
    <row r="12750" spans="15:24" x14ac:dyDescent="0.55000000000000004">
      <c r="O12750" s="1703"/>
      <c r="V12750" s="1703"/>
      <c r="X12750" s="1703"/>
    </row>
    <row r="12751" spans="15:24" x14ac:dyDescent="0.55000000000000004">
      <c r="O12751" s="1703"/>
      <c r="V12751" s="1703"/>
      <c r="X12751" s="1703"/>
    </row>
    <row r="12752" spans="15:24" x14ac:dyDescent="0.55000000000000004">
      <c r="O12752" s="1703"/>
      <c r="V12752" s="1703"/>
      <c r="X12752" s="1703"/>
    </row>
    <row r="12753" spans="15:24" x14ac:dyDescent="0.55000000000000004">
      <c r="O12753" s="1703"/>
      <c r="V12753" s="1703"/>
      <c r="X12753" s="1703"/>
    </row>
    <row r="12754" spans="15:24" x14ac:dyDescent="0.55000000000000004">
      <c r="O12754" s="1703"/>
      <c r="V12754" s="1703"/>
      <c r="X12754" s="1703"/>
    </row>
    <row r="12755" spans="15:24" x14ac:dyDescent="0.55000000000000004">
      <c r="O12755" s="1703"/>
      <c r="V12755" s="1703"/>
      <c r="X12755" s="1703"/>
    </row>
    <row r="12756" spans="15:24" x14ac:dyDescent="0.55000000000000004">
      <c r="O12756" s="1703"/>
      <c r="V12756" s="1703"/>
      <c r="X12756" s="1703"/>
    </row>
    <row r="12757" spans="15:24" x14ac:dyDescent="0.55000000000000004">
      <c r="O12757" s="1703"/>
      <c r="V12757" s="1703"/>
      <c r="X12757" s="1703"/>
    </row>
    <row r="12758" spans="15:24" x14ac:dyDescent="0.55000000000000004">
      <c r="O12758" s="1703"/>
      <c r="V12758" s="1703"/>
      <c r="X12758" s="1703"/>
    </row>
    <row r="12759" spans="15:24" x14ac:dyDescent="0.55000000000000004">
      <c r="O12759" s="1703"/>
      <c r="V12759" s="1703"/>
      <c r="X12759" s="1703"/>
    </row>
    <row r="12760" spans="15:24" x14ac:dyDescent="0.55000000000000004">
      <c r="O12760" s="1703"/>
      <c r="V12760" s="1703"/>
      <c r="X12760" s="1703"/>
    </row>
    <row r="12761" spans="15:24" x14ac:dyDescent="0.55000000000000004">
      <c r="O12761" s="1703"/>
      <c r="V12761" s="1703"/>
      <c r="X12761" s="1703"/>
    </row>
    <row r="12762" spans="15:24" x14ac:dyDescent="0.55000000000000004">
      <c r="O12762" s="1703"/>
      <c r="V12762" s="1703"/>
      <c r="X12762" s="1703"/>
    </row>
    <row r="12763" spans="15:24" x14ac:dyDescent="0.55000000000000004">
      <c r="O12763" s="1703"/>
      <c r="V12763" s="1703"/>
      <c r="X12763" s="1703"/>
    </row>
    <row r="12764" spans="15:24" x14ac:dyDescent="0.55000000000000004">
      <c r="O12764" s="1703"/>
      <c r="V12764" s="1703"/>
      <c r="X12764" s="1703"/>
    </row>
    <row r="12765" spans="15:24" x14ac:dyDescent="0.55000000000000004">
      <c r="O12765" s="1703"/>
      <c r="V12765" s="1703"/>
      <c r="X12765" s="1703"/>
    </row>
    <row r="12766" spans="15:24" x14ac:dyDescent="0.55000000000000004">
      <c r="O12766" s="1703"/>
      <c r="V12766" s="1703"/>
      <c r="X12766" s="1703"/>
    </row>
    <row r="12767" spans="15:24" x14ac:dyDescent="0.55000000000000004">
      <c r="O12767" s="1703"/>
      <c r="V12767" s="1703"/>
      <c r="X12767" s="1703"/>
    </row>
    <row r="12768" spans="15:24" x14ac:dyDescent="0.55000000000000004">
      <c r="O12768" s="1703"/>
      <c r="V12768" s="1703"/>
      <c r="X12768" s="1703"/>
    </row>
    <row r="12769" spans="15:24" x14ac:dyDescent="0.55000000000000004">
      <c r="O12769" s="1703"/>
      <c r="V12769" s="1703"/>
      <c r="X12769" s="1703"/>
    </row>
    <row r="12770" spans="15:24" x14ac:dyDescent="0.55000000000000004">
      <c r="O12770" s="1703"/>
      <c r="V12770" s="1703"/>
      <c r="X12770" s="1703"/>
    </row>
    <row r="12771" spans="15:24" x14ac:dyDescent="0.55000000000000004">
      <c r="O12771" s="1703"/>
      <c r="V12771" s="1703"/>
      <c r="X12771" s="1703"/>
    </row>
    <row r="12772" spans="15:24" x14ac:dyDescent="0.55000000000000004">
      <c r="O12772" s="1703"/>
      <c r="V12772" s="1703"/>
      <c r="X12772" s="1703"/>
    </row>
    <row r="12773" spans="15:24" x14ac:dyDescent="0.55000000000000004">
      <c r="O12773" s="1703"/>
      <c r="V12773" s="1703"/>
      <c r="X12773" s="1703"/>
    </row>
    <row r="12774" spans="15:24" x14ac:dyDescent="0.55000000000000004">
      <c r="O12774" s="1703"/>
      <c r="V12774" s="1703"/>
      <c r="X12774" s="1703"/>
    </row>
    <row r="12775" spans="15:24" x14ac:dyDescent="0.55000000000000004">
      <c r="O12775" s="1703"/>
      <c r="V12775" s="1703"/>
      <c r="X12775" s="1703"/>
    </row>
    <row r="12776" spans="15:24" x14ac:dyDescent="0.55000000000000004">
      <c r="O12776" s="1703"/>
      <c r="V12776" s="1703"/>
      <c r="X12776" s="1703"/>
    </row>
    <row r="12777" spans="15:24" x14ac:dyDescent="0.55000000000000004">
      <c r="O12777" s="1703"/>
      <c r="V12777" s="1703"/>
      <c r="X12777" s="1703"/>
    </row>
    <row r="12778" spans="15:24" x14ac:dyDescent="0.55000000000000004">
      <c r="O12778" s="1703"/>
      <c r="V12778" s="1703"/>
      <c r="X12778" s="1703"/>
    </row>
    <row r="12779" spans="15:24" x14ac:dyDescent="0.55000000000000004">
      <c r="O12779" s="1703"/>
      <c r="V12779" s="1703"/>
      <c r="X12779" s="1703"/>
    </row>
    <row r="12780" spans="15:24" x14ac:dyDescent="0.55000000000000004">
      <c r="O12780" s="1703"/>
      <c r="V12780" s="1703"/>
      <c r="X12780" s="1703"/>
    </row>
    <row r="12781" spans="15:24" x14ac:dyDescent="0.55000000000000004">
      <c r="O12781" s="1703"/>
      <c r="V12781" s="1703"/>
      <c r="X12781" s="1703"/>
    </row>
    <row r="12782" spans="15:24" x14ac:dyDescent="0.55000000000000004">
      <c r="O12782" s="1703"/>
      <c r="V12782" s="1703"/>
      <c r="X12782" s="1703"/>
    </row>
    <row r="12783" spans="15:24" x14ac:dyDescent="0.55000000000000004">
      <c r="O12783" s="1703"/>
      <c r="V12783" s="1703"/>
      <c r="X12783" s="1703"/>
    </row>
    <row r="12784" spans="15:24" x14ac:dyDescent="0.55000000000000004">
      <c r="O12784" s="1703"/>
      <c r="V12784" s="1703"/>
      <c r="X12784" s="1703"/>
    </row>
    <row r="12785" spans="15:24" x14ac:dyDescent="0.55000000000000004">
      <c r="O12785" s="1703"/>
      <c r="V12785" s="1703"/>
      <c r="X12785" s="1703"/>
    </row>
    <row r="12786" spans="15:24" x14ac:dyDescent="0.55000000000000004">
      <c r="O12786" s="1703"/>
      <c r="V12786" s="1703"/>
      <c r="X12786" s="1703"/>
    </row>
    <row r="12787" spans="15:24" x14ac:dyDescent="0.55000000000000004">
      <c r="O12787" s="1703"/>
      <c r="V12787" s="1703"/>
      <c r="X12787" s="1703"/>
    </row>
    <row r="12788" spans="15:24" x14ac:dyDescent="0.55000000000000004">
      <c r="O12788" s="1703"/>
      <c r="V12788" s="1703"/>
      <c r="X12788" s="1703"/>
    </row>
    <row r="12789" spans="15:24" x14ac:dyDescent="0.55000000000000004">
      <c r="O12789" s="1703"/>
      <c r="V12789" s="1703"/>
      <c r="X12789" s="1703"/>
    </row>
    <row r="12790" spans="15:24" x14ac:dyDescent="0.55000000000000004">
      <c r="O12790" s="1703"/>
      <c r="V12790" s="1703"/>
      <c r="X12790" s="1703"/>
    </row>
    <row r="12791" spans="15:24" x14ac:dyDescent="0.55000000000000004">
      <c r="O12791" s="1703"/>
      <c r="V12791" s="1703"/>
      <c r="X12791" s="1703"/>
    </row>
    <row r="12792" spans="15:24" x14ac:dyDescent="0.55000000000000004">
      <c r="O12792" s="1703"/>
      <c r="V12792" s="1703"/>
      <c r="X12792" s="1703"/>
    </row>
    <row r="12793" spans="15:24" x14ac:dyDescent="0.55000000000000004">
      <c r="O12793" s="1703"/>
      <c r="V12793" s="1703"/>
      <c r="X12793" s="1703"/>
    </row>
    <row r="12794" spans="15:24" x14ac:dyDescent="0.55000000000000004">
      <c r="O12794" s="1703"/>
      <c r="V12794" s="1703"/>
      <c r="X12794" s="1703"/>
    </row>
    <row r="12795" spans="15:24" x14ac:dyDescent="0.55000000000000004">
      <c r="O12795" s="1703"/>
      <c r="V12795" s="1703"/>
      <c r="X12795" s="1703"/>
    </row>
    <row r="12796" spans="15:24" x14ac:dyDescent="0.55000000000000004">
      <c r="O12796" s="1703"/>
      <c r="V12796" s="1703"/>
      <c r="X12796" s="1703"/>
    </row>
    <row r="12797" spans="15:24" x14ac:dyDescent="0.55000000000000004">
      <c r="O12797" s="1703"/>
      <c r="V12797" s="1703"/>
      <c r="X12797" s="1703"/>
    </row>
    <row r="12798" spans="15:24" x14ac:dyDescent="0.55000000000000004">
      <c r="O12798" s="1703"/>
      <c r="V12798" s="1703"/>
      <c r="X12798" s="1703"/>
    </row>
    <row r="12799" spans="15:24" x14ac:dyDescent="0.55000000000000004">
      <c r="O12799" s="1703"/>
      <c r="V12799" s="1703"/>
      <c r="X12799" s="1703"/>
    </row>
    <row r="12800" spans="15:24" x14ac:dyDescent="0.55000000000000004">
      <c r="O12800" s="1703"/>
      <c r="V12800" s="1703"/>
      <c r="X12800" s="1703"/>
    </row>
    <row r="12801" spans="15:24" x14ac:dyDescent="0.55000000000000004">
      <c r="O12801" s="1703"/>
      <c r="V12801" s="1703"/>
      <c r="X12801" s="1703"/>
    </row>
    <row r="12802" spans="15:24" x14ac:dyDescent="0.55000000000000004">
      <c r="O12802" s="1703"/>
      <c r="V12802" s="1703"/>
      <c r="X12802" s="1703"/>
    </row>
    <row r="12803" spans="15:24" x14ac:dyDescent="0.55000000000000004">
      <c r="O12803" s="1703"/>
      <c r="V12803" s="1703"/>
      <c r="X12803" s="1703"/>
    </row>
    <row r="12804" spans="15:24" x14ac:dyDescent="0.55000000000000004">
      <c r="O12804" s="1703"/>
      <c r="V12804" s="1703"/>
      <c r="X12804" s="1703"/>
    </row>
    <row r="12805" spans="15:24" x14ac:dyDescent="0.55000000000000004">
      <c r="O12805" s="1703"/>
      <c r="V12805" s="1703"/>
      <c r="X12805" s="1703"/>
    </row>
    <row r="12806" spans="15:24" x14ac:dyDescent="0.55000000000000004">
      <c r="O12806" s="1703"/>
      <c r="V12806" s="1703"/>
      <c r="X12806" s="1703"/>
    </row>
    <row r="12807" spans="15:24" x14ac:dyDescent="0.55000000000000004">
      <c r="O12807" s="1703"/>
      <c r="V12807" s="1703"/>
      <c r="X12807" s="1703"/>
    </row>
    <row r="12808" spans="15:24" x14ac:dyDescent="0.55000000000000004">
      <c r="O12808" s="1703"/>
      <c r="V12808" s="1703"/>
      <c r="X12808" s="1703"/>
    </row>
    <row r="12809" spans="15:24" x14ac:dyDescent="0.55000000000000004">
      <c r="O12809" s="1703"/>
      <c r="V12809" s="1703"/>
      <c r="X12809" s="1703"/>
    </row>
    <row r="12810" spans="15:24" x14ac:dyDescent="0.55000000000000004">
      <c r="O12810" s="1703"/>
      <c r="V12810" s="1703"/>
      <c r="X12810" s="1703"/>
    </row>
    <row r="12811" spans="15:24" x14ac:dyDescent="0.55000000000000004">
      <c r="O12811" s="1703"/>
      <c r="V12811" s="1703"/>
      <c r="X12811" s="1703"/>
    </row>
    <row r="12812" spans="15:24" x14ac:dyDescent="0.55000000000000004">
      <c r="O12812" s="1703"/>
      <c r="V12812" s="1703"/>
      <c r="X12812" s="1703"/>
    </row>
    <row r="12813" spans="15:24" x14ac:dyDescent="0.55000000000000004">
      <c r="O12813" s="1703"/>
      <c r="V12813" s="1703"/>
      <c r="X12813" s="1703"/>
    </row>
    <row r="12814" spans="15:24" x14ac:dyDescent="0.55000000000000004">
      <c r="O12814" s="1703"/>
      <c r="V12814" s="1703"/>
      <c r="X12814" s="1703"/>
    </row>
    <row r="12815" spans="15:24" x14ac:dyDescent="0.55000000000000004">
      <c r="O12815" s="1703"/>
      <c r="V12815" s="1703"/>
      <c r="X12815" s="1703"/>
    </row>
    <row r="12816" spans="15:24" x14ac:dyDescent="0.55000000000000004">
      <c r="O12816" s="1703"/>
      <c r="V12816" s="1703"/>
      <c r="X12816" s="1703"/>
    </row>
    <row r="12817" spans="15:24" x14ac:dyDescent="0.55000000000000004">
      <c r="O12817" s="1703"/>
      <c r="V12817" s="1703"/>
      <c r="X12817" s="1703"/>
    </row>
    <row r="12818" spans="15:24" x14ac:dyDescent="0.55000000000000004">
      <c r="O12818" s="1703"/>
      <c r="V12818" s="1703"/>
      <c r="X12818" s="1703"/>
    </row>
    <row r="12819" spans="15:24" x14ac:dyDescent="0.55000000000000004">
      <c r="O12819" s="1703"/>
      <c r="V12819" s="1703"/>
      <c r="X12819" s="1703"/>
    </row>
    <row r="12820" spans="15:24" x14ac:dyDescent="0.55000000000000004">
      <c r="O12820" s="1703"/>
      <c r="V12820" s="1703"/>
      <c r="X12820" s="1703"/>
    </row>
    <row r="12821" spans="15:24" x14ac:dyDescent="0.55000000000000004">
      <c r="O12821" s="1703"/>
      <c r="V12821" s="1703"/>
      <c r="X12821" s="1703"/>
    </row>
    <row r="12822" spans="15:24" x14ac:dyDescent="0.55000000000000004">
      <c r="O12822" s="1703"/>
      <c r="V12822" s="1703"/>
      <c r="X12822" s="1703"/>
    </row>
    <row r="12823" spans="15:24" x14ac:dyDescent="0.55000000000000004">
      <c r="O12823" s="1703"/>
      <c r="V12823" s="1703"/>
      <c r="X12823" s="1703"/>
    </row>
    <row r="12824" spans="15:24" x14ac:dyDescent="0.55000000000000004">
      <c r="O12824" s="1703"/>
      <c r="V12824" s="1703"/>
      <c r="X12824" s="1703"/>
    </row>
    <row r="12825" spans="15:24" x14ac:dyDescent="0.55000000000000004">
      <c r="O12825" s="1703"/>
      <c r="V12825" s="1703"/>
      <c r="X12825" s="1703"/>
    </row>
    <row r="12826" spans="15:24" x14ac:dyDescent="0.55000000000000004">
      <c r="O12826" s="1703"/>
      <c r="V12826" s="1703"/>
      <c r="X12826" s="1703"/>
    </row>
    <row r="12827" spans="15:24" x14ac:dyDescent="0.55000000000000004">
      <c r="O12827" s="1703"/>
      <c r="V12827" s="1703"/>
      <c r="X12827" s="1703"/>
    </row>
    <row r="12828" spans="15:24" x14ac:dyDescent="0.55000000000000004">
      <c r="O12828" s="1703"/>
      <c r="V12828" s="1703"/>
      <c r="X12828" s="1703"/>
    </row>
    <row r="12829" spans="15:24" x14ac:dyDescent="0.55000000000000004">
      <c r="O12829" s="1703"/>
      <c r="V12829" s="1703"/>
      <c r="X12829" s="1703"/>
    </row>
    <row r="12830" spans="15:24" x14ac:dyDescent="0.55000000000000004">
      <c r="O12830" s="1703"/>
      <c r="V12830" s="1703"/>
      <c r="X12830" s="1703"/>
    </row>
    <row r="12831" spans="15:24" x14ac:dyDescent="0.55000000000000004">
      <c r="O12831" s="1703"/>
      <c r="V12831" s="1703"/>
      <c r="X12831" s="1703"/>
    </row>
    <row r="12832" spans="15:24" x14ac:dyDescent="0.55000000000000004">
      <c r="O12832" s="1703"/>
      <c r="V12832" s="1703"/>
      <c r="X12832" s="1703"/>
    </row>
    <row r="12833" spans="15:24" x14ac:dyDescent="0.55000000000000004">
      <c r="O12833" s="1703"/>
      <c r="V12833" s="1703"/>
      <c r="X12833" s="1703"/>
    </row>
    <row r="12834" spans="15:24" x14ac:dyDescent="0.55000000000000004">
      <c r="O12834" s="1703"/>
      <c r="V12834" s="1703"/>
      <c r="X12834" s="1703"/>
    </row>
    <row r="12835" spans="15:24" x14ac:dyDescent="0.55000000000000004">
      <c r="O12835" s="1703"/>
      <c r="V12835" s="1703"/>
      <c r="X12835" s="1703"/>
    </row>
    <row r="12836" spans="15:24" x14ac:dyDescent="0.55000000000000004">
      <c r="O12836" s="1703"/>
      <c r="V12836" s="1703"/>
      <c r="X12836" s="1703"/>
    </row>
    <row r="12837" spans="15:24" x14ac:dyDescent="0.55000000000000004">
      <c r="O12837" s="1703"/>
      <c r="V12837" s="1703"/>
      <c r="X12837" s="1703"/>
    </row>
    <row r="12838" spans="15:24" x14ac:dyDescent="0.55000000000000004">
      <c r="O12838" s="1703"/>
      <c r="V12838" s="1703"/>
      <c r="X12838" s="1703"/>
    </row>
    <row r="12839" spans="15:24" x14ac:dyDescent="0.55000000000000004">
      <c r="O12839" s="1703"/>
      <c r="V12839" s="1703"/>
      <c r="X12839" s="1703"/>
    </row>
    <row r="12840" spans="15:24" x14ac:dyDescent="0.55000000000000004">
      <c r="O12840" s="1703"/>
      <c r="V12840" s="1703"/>
      <c r="X12840" s="1703"/>
    </row>
    <row r="12841" spans="15:24" x14ac:dyDescent="0.55000000000000004">
      <c r="O12841" s="1703"/>
      <c r="V12841" s="1703"/>
      <c r="X12841" s="1703"/>
    </row>
    <row r="12842" spans="15:24" x14ac:dyDescent="0.55000000000000004">
      <c r="O12842" s="1703"/>
      <c r="V12842" s="1703"/>
      <c r="X12842" s="1703"/>
    </row>
    <row r="12843" spans="15:24" x14ac:dyDescent="0.55000000000000004">
      <c r="O12843" s="1703"/>
      <c r="V12843" s="1703"/>
      <c r="X12843" s="1703"/>
    </row>
    <row r="12844" spans="15:24" x14ac:dyDescent="0.55000000000000004">
      <c r="O12844" s="1703"/>
      <c r="V12844" s="1703"/>
      <c r="X12844" s="1703"/>
    </row>
    <row r="12845" spans="15:24" x14ac:dyDescent="0.55000000000000004">
      <c r="O12845" s="1703"/>
      <c r="V12845" s="1703"/>
      <c r="X12845" s="1703"/>
    </row>
    <row r="12846" spans="15:24" x14ac:dyDescent="0.55000000000000004">
      <c r="O12846" s="1703"/>
      <c r="V12846" s="1703"/>
      <c r="X12846" s="1703"/>
    </row>
    <row r="12847" spans="15:24" x14ac:dyDescent="0.55000000000000004">
      <c r="O12847" s="1703"/>
      <c r="V12847" s="1703"/>
      <c r="X12847" s="1703"/>
    </row>
    <row r="12848" spans="15:24" x14ac:dyDescent="0.55000000000000004">
      <c r="O12848" s="1703"/>
      <c r="V12848" s="1703"/>
      <c r="X12848" s="1703"/>
    </row>
    <row r="12849" spans="15:24" x14ac:dyDescent="0.55000000000000004">
      <c r="O12849" s="1703"/>
      <c r="V12849" s="1703"/>
      <c r="X12849" s="1703"/>
    </row>
    <row r="12850" spans="15:24" x14ac:dyDescent="0.55000000000000004">
      <c r="O12850" s="1703"/>
      <c r="V12850" s="1703"/>
      <c r="X12850" s="1703"/>
    </row>
    <row r="12851" spans="15:24" x14ac:dyDescent="0.55000000000000004">
      <c r="O12851" s="1703"/>
      <c r="V12851" s="1703"/>
      <c r="X12851" s="1703"/>
    </row>
    <row r="12852" spans="15:24" x14ac:dyDescent="0.55000000000000004">
      <c r="O12852" s="1703"/>
      <c r="V12852" s="1703"/>
      <c r="X12852" s="1703"/>
    </row>
    <row r="12853" spans="15:24" x14ac:dyDescent="0.55000000000000004">
      <c r="O12853" s="1703"/>
      <c r="V12853" s="1703"/>
      <c r="X12853" s="1703"/>
    </row>
    <row r="12854" spans="15:24" x14ac:dyDescent="0.55000000000000004">
      <c r="O12854" s="1703"/>
      <c r="V12854" s="1703"/>
      <c r="X12854" s="1703"/>
    </row>
    <row r="12855" spans="15:24" x14ac:dyDescent="0.55000000000000004">
      <c r="O12855" s="1703"/>
      <c r="V12855" s="1703"/>
      <c r="X12855" s="1703"/>
    </row>
    <row r="12856" spans="15:24" x14ac:dyDescent="0.55000000000000004">
      <c r="O12856" s="1703"/>
      <c r="V12856" s="1703"/>
      <c r="X12856" s="1703"/>
    </row>
    <row r="12857" spans="15:24" x14ac:dyDescent="0.55000000000000004">
      <c r="O12857" s="1703"/>
      <c r="V12857" s="1703"/>
      <c r="X12857" s="1703"/>
    </row>
    <row r="12858" spans="15:24" x14ac:dyDescent="0.55000000000000004">
      <c r="O12858" s="1703"/>
      <c r="V12858" s="1703"/>
      <c r="X12858" s="1703"/>
    </row>
    <row r="12859" spans="15:24" x14ac:dyDescent="0.55000000000000004">
      <c r="O12859" s="1703"/>
      <c r="V12859" s="1703"/>
      <c r="X12859" s="1703"/>
    </row>
    <row r="12860" spans="15:24" x14ac:dyDescent="0.55000000000000004">
      <c r="O12860" s="1703"/>
      <c r="V12860" s="1703"/>
      <c r="X12860" s="1703"/>
    </row>
    <row r="12861" spans="15:24" x14ac:dyDescent="0.55000000000000004">
      <c r="O12861" s="1703"/>
      <c r="V12861" s="1703"/>
      <c r="X12861" s="1703"/>
    </row>
    <row r="12862" spans="15:24" x14ac:dyDescent="0.55000000000000004">
      <c r="O12862" s="1703"/>
      <c r="V12862" s="1703"/>
      <c r="X12862" s="1703"/>
    </row>
    <row r="12863" spans="15:24" x14ac:dyDescent="0.55000000000000004">
      <c r="O12863" s="1703"/>
      <c r="V12863" s="1703"/>
      <c r="X12863" s="1703"/>
    </row>
    <row r="12864" spans="15:24" x14ac:dyDescent="0.55000000000000004">
      <c r="O12864" s="1703"/>
      <c r="V12864" s="1703"/>
      <c r="X12864" s="1703"/>
    </row>
    <row r="12865" spans="15:24" x14ac:dyDescent="0.55000000000000004">
      <c r="O12865" s="1703"/>
      <c r="V12865" s="1703"/>
      <c r="X12865" s="1703"/>
    </row>
    <row r="12866" spans="15:24" x14ac:dyDescent="0.55000000000000004">
      <c r="O12866" s="1703"/>
      <c r="V12866" s="1703"/>
      <c r="X12866" s="1703"/>
    </row>
    <row r="12867" spans="15:24" x14ac:dyDescent="0.55000000000000004">
      <c r="O12867" s="1703"/>
      <c r="V12867" s="1703"/>
      <c r="X12867" s="1703"/>
    </row>
    <row r="12868" spans="15:24" x14ac:dyDescent="0.55000000000000004">
      <c r="O12868" s="1703"/>
      <c r="V12868" s="1703"/>
      <c r="X12868" s="1703"/>
    </row>
    <row r="12869" spans="15:24" x14ac:dyDescent="0.55000000000000004">
      <c r="O12869" s="1703"/>
      <c r="V12869" s="1703"/>
      <c r="X12869" s="1703"/>
    </row>
    <row r="12870" spans="15:24" x14ac:dyDescent="0.55000000000000004">
      <c r="O12870" s="1703"/>
      <c r="V12870" s="1703"/>
      <c r="X12870" s="1703"/>
    </row>
    <row r="12871" spans="15:24" x14ac:dyDescent="0.55000000000000004">
      <c r="O12871" s="1703"/>
      <c r="V12871" s="1703"/>
      <c r="X12871" s="1703"/>
    </row>
    <row r="12872" spans="15:24" x14ac:dyDescent="0.55000000000000004">
      <c r="O12872" s="1703"/>
      <c r="V12872" s="1703"/>
      <c r="X12872" s="1703"/>
    </row>
    <row r="12873" spans="15:24" x14ac:dyDescent="0.55000000000000004">
      <c r="O12873" s="1703"/>
      <c r="V12873" s="1703"/>
      <c r="X12873" s="1703"/>
    </row>
    <row r="12874" spans="15:24" x14ac:dyDescent="0.55000000000000004">
      <c r="O12874" s="1703"/>
      <c r="V12874" s="1703"/>
      <c r="X12874" s="1703"/>
    </row>
    <row r="12875" spans="15:24" x14ac:dyDescent="0.55000000000000004">
      <c r="O12875" s="1703"/>
      <c r="V12875" s="1703"/>
      <c r="X12875" s="1703"/>
    </row>
    <row r="12876" spans="15:24" x14ac:dyDescent="0.55000000000000004">
      <c r="O12876" s="1703"/>
      <c r="V12876" s="1703"/>
      <c r="X12876" s="1703"/>
    </row>
    <row r="12877" spans="15:24" x14ac:dyDescent="0.55000000000000004">
      <c r="O12877" s="1703"/>
      <c r="V12877" s="1703"/>
      <c r="X12877" s="1703"/>
    </row>
    <row r="12878" spans="15:24" x14ac:dyDescent="0.55000000000000004">
      <c r="O12878" s="1703"/>
      <c r="V12878" s="1703"/>
      <c r="X12878" s="1703"/>
    </row>
    <row r="12879" spans="15:24" x14ac:dyDescent="0.55000000000000004">
      <c r="O12879" s="1703"/>
      <c r="V12879" s="1703"/>
      <c r="X12879" s="1703"/>
    </row>
    <row r="12880" spans="15:24" x14ac:dyDescent="0.55000000000000004">
      <c r="O12880" s="1703"/>
      <c r="V12880" s="1703"/>
      <c r="X12880" s="1703"/>
    </row>
    <row r="12881" spans="15:24" x14ac:dyDescent="0.55000000000000004">
      <c r="O12881" s="1703"/>
      <c r="V12881" s="1703"/>
      <c r="X12881" s="1703"/>
    </row>
    <row r="12882" spans="15:24" x14ac:dyDescent="0.55000000000000004">
      <c r="O12882" s="1703"/>
      <c r="V12882" s="1703"/>
      <c r="X12882" s="1703"/>
    </row>
    <row r="12883" spans="15:24" x14ac:dyDescent="0.55000000000000004">
      <c r="O12883" s="1703"/>
      <c r="V12883" s="1703"/>
      <c r="X12883" s="1703"/>
    </row>
    <row r="12884" spans="15:24" x14ac:dyDescent="0.55000000000000004">
      <c r="O12884" s="1703"/>
      <c r="V12884" s="1703"/>
      <c r="X12884" s="1703"/>
    </row>
    <row r="12885" spans="15:24" x14ac:dyDescent="0.55000000000000004">
      <c r="O12885" s="1703"/>
      <c r="V12885" s="1703"/>
      <c r="X12885" s="1703"/>
    </row>
    <row r="12886" spans="15:24" x14ac:dyDescent="0.55000000000000004">
      <c r="O12886" s="1703"/>
      <c r="V12886" s="1703"/>
      <c r="X12886" s="1703"/>
    </row>
    <row r="12887" spans="15:24" x14ac:dyDescent="0.55000000000000004">
      <c r="O12887" s="1703"/>
      <c r="V12887" s="1703"/>
      <c r="X12887" s="1703"/>
    </row>
    <row r="12888" spans="15:24" x14ac:dyDescent="0.55000000000000004">
      <c r="O12888" s="1703"/>
      <c r="V12888" s="1703"/>
      <c r="X12888" s="1703"/>
    </row>
    <row r="12889" spans="15:24" x14ac:dyDescent="0.55000000000000004">
      <c r="O12889" s="1703"/>
      <c r="V12889" s="1703"/>
      <c r="X12889" s="1703"/>
    </row>
    <row r="12890" spans="15:24" x14ac:dyDescent="0.55000000000000004">
      <c r="O12890" s="1703"/>
      <c r="V12890" s="1703"/>
      <c r="X12890" s="1703"/>
    </row>
    <row r="12891" spans="15:24" x14ac:dyDescent="0.55000000000000004">
      <c r="O12891" s="1703"/>
      <c r="V12891" s="1703"/>
      <c r="X12891" s="1703"/>
    </row>
    <row r="12892" spans="15:24" x14ac:dyDescent="0.55000000000000004">
      <c r="O12892" s="1703"/>
      <c r="V12892" s="1703"/>
      <c r="X12892" s="1703"/>
    </row>
    <row r="12893" spans="15:24" x14ac:dyDescent="0.55000000000000004">
      <c r="O12893" s="1703"/>
      <c r="V12893" s="1703"/>
      <c r="X12893" s="1703"/>
    </row>
    <row r="12894" spans="15:24" x14ac:dyDescent="0.55000000000000004">
      <c r="O12894" s="1703"/>
      <c r="V12894" s="1703"/>
      <c r="X12894" s="1703"/>
    </row>
    <row r="12895" spans="15:24" x14ac:dyDescent="0.55000000000000004">
      <c r="O12895" s="1703"/>
      <c r="V12895" s="1703"/>
      <c r="X12895" s="1703"/>
    </row>
    <row r="12896" spans="15:24" x14ac:dyDescent="0.55000000000000004">
      <c r="O12896" s="1703"/>
      <c r="V12896" s="1703"/>
      <c r="X12896" s="1703"/>
    </row>
    <row r="12897" spans="15:24" x14ac:dyDescent="0.55000000000000004">
      <c r="O12897" s="1703"/>
      <c r="V12897" s="1703"/>
      <c r="X12897" s="1703"/>
    </row>
    <row r="12898" spans="15:24" x14ac:dyDescent="0.55000000000000004">
      <c r="O12898" s="1703"/>
      <c r="V12898" s="1703"/>
      <c r="X12898" s="1703"/>
    </row>
    <row r="12899" spans="15:24" x14ac:dyDescent="0.55000000000000004">
      <c r="O12899" s="1703"/>
      <c r="V12899" s="1703"/>
      <c r="X12899" s="1703"/>
    </row>
    <row r="12900" spans="15:24" x14ac:dyDescent="0.55000000000000004">
      <c r="O12900" s="1703"/>
      <c r="V12900" s="1703"/>
      <c r="X12900" s="1703"/>
    </row>
    <row r="12901" spans="15:24" x14ac:dyDescent="0.55000000000000004">
      <c r="O12901" s="1703"/>
      <c r="V12901" s="1703"/>
      <c r="X12901" s="1703"/>
    </row>
    <row r="12902" spans="15:24" x14ac:dyDescent="0.55000000000000004">
      <c r="O12902" s="1703"/>
      <c r="V12902" s="1703"/>
      <c r="X12902" s="1703"/>
    </row>
    <row r="12903" spans="15:24" x14ac:dyDescent="0.55000000000000004">
      <c r="O12903" s="1703"/>
      <c r="V12903" s="1703"/>
      <c r="X12903" s="1703"/>
    </row>
    <row r="12904" spans="15:24" x14ac:dyDescent="0.55000000000000004">
      <c r="O12904" s="1703"/>
      <c r="V12904" s="1703"/>
      <c r="X12904" s="1703"/>
    </row>
    <row r="12905" spans="15:24" x14ac:dyDescent="0.55000000000000004">
      <c r="O12905" s="1703"/>
      <c r="V12905" s="1703"/>
      <c r="X12905" s="1703"/>
    </row>
    <row r="12906" spans="15:24" x14ac:dyDescent="0.55000000000000004">
      <c r="O12906" s="1703"/>
      <c r="V12906" s="1703"/>
      <c r="X12906" s="1703"/>
    </row>
    <row r="12907" spans="15:24" x14ac:dyDescent="0.55000000000000004">
      <c r="O12907" s="1703"/>
      <c r="V12907" s="1703"/>
      <c r="X12907" s="1703"/>
    </row>
    <row r="12908" spans="15:24" x14ac:dyDescent="0.55000000000000004">
      <c r="O12908" s="1703"/>
      <c r="V12908" s="1703"/>
      <c r="X12908" s="1703"/>
    </row>
    <row r="12909" spans="15:24" x14ac:dyDescent="0.55000000000000004">
      <c r="O12909" s="1703"/>
      <c r="V12909" s="1703"/>
      <c r="X12909" s="1703"/>
    </row>
    <row r="12910" spans="15:24" x14ac:dyDescent="0.55000000000000004">
      <c r="O12910" s="1703"/>
      <c r="V12910" s="1703"/>
      <c r="X12910" s="1703"/>
    </row>
    <row r="12911" spans="15:24" x14ac:dyDescent="0.55000000000000004">
      <c r="O12911" s="1703"/>
      <c r="V12911" s="1703"/>
      <c r="X12911" s="1703"/>
    </row>
    <row r="12912" spans="15:24" x14ac:dyDescent="0.55000000000000004">
      <c r="O12912" s="1703"/>
      <c r="V12912" s="1703"/>
      <c r="X12912" s="1703"/>
    </row>
    <row r="12913" spans="15:24" x14ac:dyDescent="0.55000000000000004">
      <c r="O12913" s="1703"/>
      <c r="V12913" s="1703"/>
      <c r="X12913" s="1703"/>
    </row>
    <row r="12914" spans="15:24" x14ac:dyDescent="0.55000000000000004">
      <c r="O12914" s="1703"/>
      <c r="V12914" s="1703"/>
      <c r="X12914" s="1703"/>
    </row>
    <row r="12915" spans="15:24" x14ac:dyDescent="0.55000000000000004">
      <c r="O12915" s="1703"/>
      <c r="V12915" s="1703"/>
      <c r="X12915" s="1703"/>
    </row>
    <row r="12916" spans="15:24" x14ac:dyDescent="0.55000000000000004">
      <c r="O12916" s="1703"/>
      <c r="V12916" s="1703"/>
      <c r="X12916" s="1703"/>
    </row>
    <row r="12917" spans="15:24" x14ac:dyDescent="0.55000000000000004">
      <c r="O12917" s="1703"/>
      <c r="V12917" s="1703"/>
      <c r="X12917" s="1703"/>
    </row>
    <row r="12918" spans="15:24" x14ac:dyDescent="0.55000000000000004">
      <c r="O12918" s="1703"/>
      <c r="V12918" s="1703"/>
      <c r="X12918" s="1703"/>
    </row>
    <row r="12919" spans="15:24" x14ac:dyDescent="0.55000000000000004">
      <c r="O12919" s="1703"/>
      <c r="V12919" s="1703"/>
      <c r="X12919" s="1703"/>
    </row>
    <row r="12920" spans="15:24" x14ac:dyDescent="0.55000000000000004">
      <c r="O12920" s="1703"/>
      <c r="V12920" s="1703"/>
      <c r="X12920" s="1703"/>
    </row>
    <row r="12921" spans="15:24" x14ac:dyDescent="0.55000000000000004">
      <c r="O12921" s="1703"/>
      <c r="V12921" s="1703"/>
      <c r="X12921" s="1703"/>
    </row>
    <row r="12922" spans="15:24" x14ac:dyDescent="0.55000000000000004">
      <c r="O12922" s="1703"/>
      <c r="V12922" s="1703"/>
      <c r="X12922" s="1703"/>
    </row>
    <row r="12923" spans="15:24" x14ac:dyDescent="0.55000000000000004">
      <c r="O12923" s="1703"/>
      <c r="V12923" s="1703"/>
      <c r="X12923" s="1703"/>
    </row>
    <row r="12924" spans="15:24" x14ac:dyDescent="0.55000000000000004">
      <c r="O12924" s="1703"/>
      <c r="V12924" s="1703"/>
      <c r="X12924" s="1703"/>
    </row>
    <row r="12925" spans="15:24" x14ac:dyDescent="0.55000000000000004">
      <c r="O12925" s="1703"/>
      <c r="V12925" s="1703"/>
      <c r="X12925" s="1703"/>
    </row>
    <row r="12926" spans="15:24" x14ac:dyDescent="0.55000000000000004">
      <c r="O12926" s="1703"/>
      <c r="V12926" s="1703"/>
      <c r="X12926" s="1703"/>
    </row>
    <row r="12927" spans="15:24" x14ac:dyDescent="0.55000000000000004">
      <c r="O12927" s="1703"/>
      <c r="V12927" s="1703"/>
      <c r="X12927" s="1703"/>
    </row>
    <row r="12928" spans="15:24" x14ac:dyDescent="0.55000000000000004">
      <c r="O12928" s="1703"/>
      <c r="V12928" s="1703"/>
      <c r="X12928" s="1703"/>
    </row>
    <row r="12929" spans="15:24" x14ac:dyDescent="0.55000000000000004">
      <c r="O12929" s="1703"/>
      <c r="V12929" s="1703"/>
      <c r="X12929" s="1703"/>
    </row>
    <row r="12930" spans="15:24" x14ac:dyDescent="0.55000000000000004">
      <c r="O12930" s="1703"/>
      <c r="V12930" s="1703"/>
      <c r="X12930" s="1703"/>
    </row>
    <row r="12931" spans="15:24" x14ac:dyDescent="0.55000000000000004">
      <c r="O12931" s="1703"/>
      <c r="V12931" s="1703"/>
      <c r="X12931" s="1703"/>
    </row>
    <row r="12932" spans="15:24" x14ac:dyDescent="0.55000000000000004">
      <c r="O12932" s="1703"/>
      <c r="V12932" s="1703"/>
      <c r="X12932" s="1703"/>
    </row>
    <row r="12933" spans="15:24" x14ac:dyDescent="0.55000000000000004">
      <c r="O12933" s="1703"/>
      <c r="V12933" s="1703"/>
      <c r="X12933" s="1703"/>
    </row>
    <row r="12934" spans="15:24" x14ac:dyDescent="0.55000000000000004">
      <c r="O12934" s="1703"/>
      <c r="V12934" s="1703"/>
      <c r="X12934" s="1703"/>
    </row>
    <row r="12935" spans="15:24" x14ac:dyDescent="0.55000000000000004">
      <c r="O12935" s="1703"/>
      <c r="V12935" s="1703"/>
      <c r="X12935" s="1703"/>
    </row>
    <row r="12936" spans="15:24" x14ac:dyDescent="0.55000000000000004">
      <c r="O12936" s="1703"/>
      <c r="V12936" s="1703"/>
      <c r="X12936" s="1703"/>
    </row>
    <row r="12937" spans="15:24" x14ac:dyDescent="0.55000000000000004">
      <c r="O12937" s="1703"/>
      <c r="V12937" s="1703"/>
      <c r="X12937" s="1703"/>
    </row>
    <row r="12938" spans="15:24" x14ac:dyDescent="0.55000000000000004">
      <c r="O12938" s="1703"/>
      <c r="V12938" s="1703"/>
      <c r="X12938" s="1703"/>
    </row>
    <row r="12939" spans="15:24" x14ac:dyDescent="0.55000000000000004">
      <c r="O12939" s="1703"/>
      <c r="V12939" s="1703"/>
      <c r="X12939" s="1703"/>
    </row>
    <row r="12940" spans="15:24" x14ac:dyDescent="0.55000000000000004">
      <c r="O12940" s="1703"/>
      <c r="V12940" s="1703"/>
      <c r="X12940" s="1703"/>
    </row>
    <row r="12941" spans="15:24" x14ac:dyDescent="0.55000000000000004">
      <c r="O12941" s="1703"/>
      <c r="V12941" s="1703"/>
      <c r="X12941" s="1703"/>
    </row>
    <row r="12942" spans="15:24" x14ac:dyDescent="0.55000000000000004">
      <c r="O12942" s="1703"/>
      <c r="V12942" s="1703"/>
      <c r="X12942" s="1703"/>
    </row>
    <row r="12943" spans="15:24" x14ac:dyDescent="0.55000000000000004">
      <c r="O12943" s="1703"/>
      <c r="V12943" s="1703"/>
      <c r="X12943" s="1703"/>
    </row>
    <row r="12944" spans="15:24" x14ac:dyDescent="0.55000000000000004">
      <c r="O12944" s="1703"/>
      <c r="V12944" s="1703"/>
      <c r="X12944" s="1703"/>
    </row>
    <row r="12945" spans="15:24" x14ac:dyDescent="0.55000000000000004">
      <c r="O12945" s="1703"/>
      <c r="V12945" s="1703"/>
      <c r="X12945" s="1703"/>
    </row>
    <row r="12946" spans="15:24" x14ac:dyDescent="0.55000000000000004">
      <c r="O12946" s="1703"/>
      <c r="V12946" s="1703"/>
      <c r="X12946" s="1703"/>
    </row>
    <row r="12947" spans="15:24" x14ac:dyDescent="0.55000000000000004">
      <c r="O12947" s="1703"/>
      <c r="V12947" s="1703"/>
      <c r="X12947" s="1703"/>
    </row>
    <row r="12948" spans="15:24" x14ac:dyDescent="0.55000000000000004">
      <c r="O12948" s="1703"/>
      <c r="V12948" s="1703"/>
      <c r="X12948" s="1703"/>
    </row>
    <row r="12949" spans="15:24" x14ac:dyDescent="0.55000000000000004">
      <c r="O12949" s="1703"/>
      <c r="V12949" s="1703"/>
      <c r="X12949" s="1703"/>
    </row>
    <row r="12950" spans="15:24" x14ac:dyDescent="0.55000000000000004">
      <c r="O12950" s="1703"/>
      <c r="V12950" s="1703"/>
      <c r="X12950" s="1703"/>
    </row>
    <row r="12951" spans="15:24" x14ac:dyDescent="0.55000000000000004">
      <c r="O12951" s="1703"/>
      <c r="V12951" s="1703"/>
      <c r="X12951" s="1703"/>
    </row>
    <row r="12952" spans="15:24" x14ac:dyDescent="0.55000000000000004">
      <c r="O12952" s="1703"/>
      <c r="V12952" s="1703"/>
      <c r="X12952" s="1703"/>
    </row>
    <row r="12953" spans="15:24" x14ac:dyDescent="0.55000000000000004">
      <c r="O12953" s="1703"/>
      <c r="V12953" s="1703"/>
      <c r="X12953" s="1703"/>
    </row>
    <row r="12954" spans="15:24" x14ac:dyDescent="0.55000000000000004">
      <c r="O12954" s="1703"/>
      <c r="V12954" s="1703"/>
      <c r="X12954" s="1703"/>
    </row>
    <row r="12955" spans="15:24" x14ac:dyDescent="0.55000000000000004">
      <c r="O12955" s="1703"/>
      <c r="V12955" s="1703"/>
      <c r="X12955" s="1703"/>
    </row>
    <row r="12956" spans="15:24" x14ac:dyDescent="0.55000000000000004">
      <c r="O12956" s="1703"/>
      <c r="V12956" s="1703"/>
      <c r="X12956" s="1703"/>
    </row>
    <row r="12957" spans="15:24" x14ac:dyDescent="0.55000000000000004">
      <c r="O12957" s="1703"/>
      <c r="V12957" s="1703"/>
      <c r="X12957" s="1703"/>
    </row>
    <row r="12958" spans="15:24" x14ac:dyDescent="0.55000000000000004">
      <c r="O12958" s="1703"/>
      <c r="V12958" s="1703"/>
      <c r="X12958" s="1703"/>
    </row>
    <row r="12959" spans="15:24" x14ac:dyDescent="0.55000000000000004">
      <c r="O12959" s="1703"/>
      <c r="V12959" s="1703"/>
      <c r="X12959" s="1703"/>
    </row>
    <row r="12960" spans="15:24" x14ac:dyDescent="0.55000000000000004">
      <c r="O12960" s="1703"/>
      <c r="V12960" s="1703"/>
      <c r="X12960" s="1703"/>
    </row>
    <row r="12961" spans="15:24" x14ac:dyDescent="0.55000000000000004">
      <c r="O12961" s="1703"/>
      <c r="V12961" s="1703"/>
      <c r="X12961" s="1703"/>
    </row>
    <row r="12962" spans="15:24" x14ac:dyDescent="0.55000000000000004">
      <c r="O12962" s="1703"/>
      <c r="V12962" s="1703"/>
      <c r="X12962" s="1703"/>
    </row>
    <row r="12963" spans="15:24" x14ac:dyDescent="0.55000000000000004">
      <c r="O12963" s="1703"/>
      <c r="V12963" s="1703"/>
      <c r="X12963" s="1703"/>
    </row>
    <row r="12964" spans="15:24" x14ac:dyDescent="0.55000000000000004">
      <c r="O12964" s="1703"/>
      <c r="V12964" s="1703"/>
      <c r="X12964" s="1703"/>
    </row>
    <row r="12965" spans="15:24" x14ac:dyDescent="0.55000000000000004">
      <c r="O12965" s="1703"/>
      <c r="V12965" s="1703"/>
      <c r="X12965" s="1703"/>
    </row>
    <row r="12966" spans="15:24" x14ac:dyDescent="0.55000000000000004">
      <c r="O12966" s="1703"/>
      <c r="V12966" s="1703"/>
      <c r="X12966" s="1703"/>
    </row>
    <row r="12967" spans="15:24" x14ac:dyDescent="0.55000000000000004">
      <c r="O12967" s="1703"/>
      <c r="V12967" s="1703"/>
      <c r="X12967" s="1703"/>
    </row>
    <row r="12968" spans="15:24" x14ac:dyDescent="0.55000000000000004">
      <c r="O12968" s="1703"/>
      <c r="V12968" s="1703"/>
      <c r="X12968" s="1703"/>
    </row>
    <row r="12969" spans="15:24" x14ac:dyDescent="0.55000000000000004">
      <c r="O12969" s="1703"/>
      <c r="V12969" s="1703"/>
      <c r="X12969" s="1703"/>
    </row>
    <row r="12970" spans="15:24" x14ac:dyDescent="0.55000000000000004">
      <c r="O12970" s="1703"/>
      <c r="V12970" s="1703"/>
      <c r="X12970" s="1703"/>
    </row>
    <row r="12971" spans="15:24" x14ac:dyDescent="0.55000000000000004">
      <c r="O12971" s="1703"/>
      <c r="V12971" s="1703"/>
      <c r="X12971" s="1703"/>
    </row>
    <row r="12972" spans="15:24" x14ac:dyDescent="0.55000000000000004">
      <c r="O12972" s="1703"/>
      <c r="V12972" s="1703"/>
      <c r="X12972" s="1703"/>
    </row>
    <row r="12973" spans="15:24" x14ac:dyDescent="0.55000000000000004">
      <c r="O12973" s="1703"/>
      <c r="V12973" s="1703"/>
      <c r="X12973" s="1703"/>
    </row>
    <row r="12974" spans="15:24" x14ac:dyDescent="0.55000000000000004">
      <c r="O12974" s="1703"/>
      <c r="V12974" s="1703"/>
      <c r="X12974" s="1703"/>
    </row>
    <row r="12975" spans="15:24" x14ac:dyDescent="0.55000000000000004">
      <c r="O12975" s="1703"/>
      <c r="V12975" s="1703"/>
      <c r="X12975" s="1703"/>
    </row>
    <row r="12976" spans="15:24" x14ac:dyDescent="0.55000000000000004">
      <c r="O12976" s="1703"/>
      <c r="V12976" s="1703"/>
      <c r="X12976" s="1703"/>
    </row>
    <row r="12977" spans="15:24" x14ac:dyDescent="0.55000000000000004">
      <c r="O12977" s="1703"/>
      <c r="V12977" s="1703"/>
      <c r="X12977" s="1703"/>
    </row>
    <row r="12978" spans="15:24" x14ac:dyDescent="0.55000000000000004">
      <c r="O12978" s="1703"/>
      <c r="V12978" s="1703"/>
      <c r="X12978" s="1703"/>
    </row>
    <row r="12979" spans="15:24" x14ac:dyDescent="0.55000000000000004">
      <c r="O12979" s="1703"/>
      <c r="V12979" s="1703"/>
      <c r="X12979" s="1703"/>
    </row>
    <row r="12980" spans="15:24" x14ac:dyDescent="0.55000000000000004">
      <c r="O12980" s="1703"/>
      <c r="V12980" s="1703"/>
      <c r="X12980" s="1703"/>
    </row>
    <row r="12981" spans="15:24" x14ac:dyDescent="0.55000000000000004">
      <c r="O12981" s="1703"/>
      <c r="V12981" s="1703"/>
      <c r="X12981" s="1703"/>
    </row>
    <row r="12982" spans="15:24" x14ac:dyDescent="0.55000000000000004">
      <c r="O12982" s="1703"/>
      <c r="V12982" s="1703"/>
      <c r="X12982" s="1703"/>
    </row>
    <row r="12983" spans="15:24" x14ac:dyDescent="0.55000000000000004">
      <c r="O12983" s="1703"/>
      <c r="V12983" s="1703"/>
      <c r="X12983" s="1703"/>
    </row>
    <row r="12984" spans="15:24" x14ac:dyDescent="0.55000000000000004">
      <c r="O12984" s="1703"/>
      <c r="V12984" s="1703"/>
      <c r="X12984" s="1703"/>
    </row>
    <row r="12985" spans="15:24" x14ac:dyDescent="0.55000000000000004">
      <c r="O12985" s="1703"/>
      <c r="V12985" s="1703"/>
      <c r="X12985" s="1703"/>
    </row>
    <row r="12986" spans="15:24" x14ac:dyDescent="0.55000000000000004">
      <c r="O12986" s="1703"/>
      <c r="V12986" s="1703"/>
      <c r="X12986" s="1703"/>
    </row>
    <row r="12987" spans="15:24" x14ac:dyDescent="0.55000000000000004">
      <c r="O12987" s="1703"/>
      <c r="V12987" s="1703"/>
      <c r="X12987" s="1703"/>
    </row>
    <row r="12988" spans="15:24" x14ac:dyDescent="0.55000000000000004">
      <c r="O12988" s="1703"/>
      <c r="V12988" s="1703"/>
      <c r="X12988" s="1703"/>
    </row>
    <row r="12989" spans="15:24" x14ac:dyDescent="0.55000000000000004">
      <c r="O12989" s="1703"/>
      <c r="V12989" s="1703"/>
      <c r="X12989" s="1703"/>
    </row>
    <row r="12990" spans="15:24" x14ac:dyDescent="0.55000000000000004">
      <c r="O12990" s="1703"/>
      <c r="V12990" s="1703"/>
      <c r="X12990" s="1703"/>
    </row>
    <row r="12991" spans="15:24" x14ac:dyDescent="0.55000000000000004">
      <c r="O12991" s="1703"/>
      <c r="V12991" s="1703"/>
      <c r="X12991" s="1703"/>
    </row>
    <row r="12992" spans="15:24" x14ac:dyDescent="0.55000000000000004">
      <c r="O12992" s="1703"/>
      <c r="V12992" s="1703"/>
      <c r="X12992" s="1703"/>
    </row>
    <row r="12993" spans="15:24" x14ac:dyDescent="0.55000000000000004">
      <c r="O12993" s="1703"/>
      <c r="V12993" s="1703"/>
      <c r="X12993" s="1703"/>
    </row>
    <row r="12994" spans="15:24" x14ac:dyDescent="0.55000000000000004">
      <c r="O12994" s="1703"/>
      <c r="V12994" s="1703"/>
      <c r="X12994" s="1703"/>
    </row>
    <row r="12995" spans="15:24" x14ac:dyDescent="0.55000000000000004">
      <c r="O12995" s="1703"/>
      <c r="V12995" s="1703"/>
      <c r="X12995" s="1703"/>
    </row>
    <row r="12996" spans="15:24" x14ac:dyDescent="0.55000000000000004">
      <c r="O12996" s="1703"/>
      <c r="V12996" s="1703"/>
      <c r="X12996" s="1703"/>
    </row>
    <row r="12997" spans="15:24" x14ac:dyDescent="0.55000000000000004">
      <c r="O12997" s="1703"/>
      <c r="V12997" s="1703"/>
      <c r="X12997" s="1703"/>
    </row>
    <row r="12998" spans="15:24" x14ac:dyDescent="0.55000000000000004">
      <c r="O12998" s="1703"/>
      <c r="V12998" s="1703"/>
      <c r="X12998" s="1703"/>
    </row>
    <row r="12999" spans="15:24" x14ac:dyDescent="0.55000000000000004">
      <c r="O12999" s="1703"/>
      <c r="V12999" s="1703"/>
      <c r="X12999" s="1703"/>
    </row>
    <row r="13000" spans="15:24" x14ac:dyDescent="0.55000000000000004">
      <c r="O13000" s="1703"/>
      <c r="V13000" s="1703"/>
      <c r="X13000" s="1703"/>
    </row>
    <row r="13001" spans="15:24" x14ac:dyDescent="0.55000000000000004">
      <c r="O13001" s="1703"/>
      <c r="V13001" s="1703"/>
      <c r="X13001" s="1703"/>
    </row>
    <row r="13002" spans="15:24" x14ac:dyDescent="0.55000000000000004">
      <c r="O13002" s="1703"/>
      <c r="V13002" s="1703"/>
      <c r="X13002" s="1703"/>
    </row>
    <row r="13003" spans="15:24" x14ac:dyDescent="0.55000000000000004">
      <c r="O13003" s="1703"/>
      <c r="V13003" s="1703"/>
      <c r="X13003" s="1703"/>
    </row>
    <row r="13004" spans="15:24" x14ac:dyDescent="0.55000000000000004">
      <c r="O13004" s="1703"/>
      <c r="V13004" s="1703"/>
      <c r="X13004" s="1703"/>
    </row>
    <row r="13005" spans="15:24" x14ac:dyDescent="0.55000000000000004">
      <c r="O13005" s="1703"/>
      <c r="V13005" s="1703"/>
      <c r="X13005" s="1703"/>
    </row>
    <row r="13006" spans="15:24" x14ac:dyDescent="0.55000000000000004">
      <c r="O13006" s="1703"/>
      <c r="V13006" s="1703"/>
      <c r="X13006" s="1703"/>
    </row>
    <row r="13007" spans="15:24" x14ac:dyDescent="0.55000000000000004">
      <c r="O13007" s="1703"/>
      <c r="V13007" s="1703"/>
      <c r="X13007" s="1703"/>
    </row>
    <row r="13008" spans="15:24" x14ac:dyDescent="0.55000000000000004">
      <c r="O13008" s="1703"/>
      <c r="V13008" s="1703"/>
      <c r="X13008" s="1703"/>
    </row>
    <row r="13009" spans="15:24" x14ac:dyDescent="0.55000000000000004">
      <c r="O13009" s="1703"/>
      <c r="V13009" s="1703"/>
      <c r="X13009" s="1703"/>
    </row>
    <row r="13010" spans="15:24" x14ac:dyDescent="0.55000000000000004">
      <c r="O13010" s="1703"/>
      <c r="V13010" s="1703"/>
      <c r="X13010" s="1703"/>
    </row>
    <row r="13011" spans="15:24" x14ac:dyDescent="0.55000000000000004">
      <c r="O13011" s="1703"/>
      <c r="V13011" s="1703"/>
      <c r="X13011" s="1703"/>
    </row>
    <row r="13012" spans="15:24" x14ac:dyDescent="0.55000000000000004">
      <c r="O13012" s="1703"/>
      <c r="V13012" s="1703"/>
      <c r="X13012" s="1703"/>
    </row>
    <row r="13013" spans="15:24" x14ac:dyDescent="0.55000000000000004">
      <c r="O13013" s="1703"/>
      <c r="V13013" s="1703"/>
      <c r="X13013" s="1703"/>
    </row>
    <row r="13014" spans="15:24" x14ac:dyDescent="0.55000000000000004">
      <c r="O13014" s="1703"/>
      <c r="V13014" s="1703"/>
      <c r="X13014" s="1703"/>
    </row>
    <row r="13015" spans="15:24" x14ac:dyDescent="0.55000000000000004">
      <c r="O13015" s="1703"/>
      <c r="V13015" s="1703"/>
      <c r="X13015" s="1703"/>
    </row>
    <row r="13016" spans="15:24" x14ac:dyDescent="0.55000000000000004">
      <c r="O13016" s="1703"/>
      <c r="V13016" s="1703"/>
      <c r="X13016" s="1703"/>
    </row>
    <row r="13017" spans="15:24" x14ac:dyDescent="0.55000000000000004">
      <c r="O13017" s="1703"/>
      <c r="V13017" s="1703"/>
      <c r="X13017" s="1703"/>
    </row>
    <row r="13018" spans="15:24" x14ac:dyDescent="0.55000000000000004">
      <c r="O13018" s="1703"/>
      <c r="V13018" s="1703"/>
      <c r="X13018" s="1703"/>
    </row>
    <row r="13019" spans="15:24" x14ac:dyDescent="0.55000000000000004">
      <c r="O13019" s="1703"/>
      <c r="V13019" s="1703"/>
      <c r="X13019" s="1703"/>
    </row>
    <row r="13020" spans="15:24" x14ac:dyDescent="0.55000000000000004">
      <c r="O13020" s="1703"/>
      <c r="V13020" s="1703"/>
      <c r="X13020" s="1703"/>
    </row>
    <row r="13021" spans="15:24" x14ac:dyDescent="0.55000000000000004">
      <c r="O13021" s="1703"/>
      <c r="V13021" s="1703"/>
      <c r="X13021" s="1703"/>
    </row>
    <row r="13022" spans="15:24" x14ac:dyDescent="0.55000000000000004">
      <c r="O13022" s="1703"/>
      <c r="V13022" s="1703"/>
      <c r="X13022" s="1703"/>
    </row>
    <row r="13023" spans="15:24" x14ac:dyDescent="0.55000000000000004">
      <c r="O13023" s="1703"/>
      <c r="V13023" s="1703"/>
      <c r="X13023" s="1703"/>
    </row>
    <row r="13024" spans="15:24" x14ac:dyDescent="0.55000000000000004">
      <c r="O13024" s="1703"/>
      <c r="V13024" s="1703"/>
      <c r="X13024" s="1703"/>
    </row>
    <row r="13025" spans="15:24" x14ac:dyDescent="0.55000000000000004">
      <c r="O13025" s="1703"/>
      <c r="V13025" s="1703"/>
      <c r="X13025" s="1703"/>
    </row>
    <row r="13026" spans="15:24" x14ac:dyDescent="0.55000000000000004">
      <c r="O13026" s="1703"/>
      <c r="V13026" s="1703"/>
      <c r="X13026" s="1703"/>
    </row>
    <row r="13027" spans="15:24" x14ac:dyDescent="0.55000000000000004">
      <c r="O13027" s="1703"/>
      <c r="V13027" s="1703"/>
      <c r="X13027" s="1703"/>
    </row>
    <row r="13028" spans="15:24" x14ac:dyDescent="0.55000000000000004">
      <c r="O13028" s="1703"/>
      <c r="V13028" s="1703"/>
      <c r="X13028" s="1703"/>
    </row>
    <row r="13029" spans="15:24" x14ac:dyDescent="0.55000000000000004">
      <c r="O13029" s="1703"/>
      <c r="V13029" s="1703"/>
      <c r="X13029" s="1703"/>
    </row>
    <row r="13030" spans="15:24" x14ac:dyDescent="0.55000000000000004">
      <c r="O13030" s="1703"/>
      <c r="V13030" s="1703"/>
      <c r="X13030" s="1703"/>
    </row>
    <row r="13031" spans="15:24" x14ac:dyDescent="0.55000000000000004">
      <c r="O13031" s="1703"/>
      <c r="V13031" s="1703"/>
      <c r="X13031" s="1703"/>
    </row>
    <row r="13032" spans="15:24" x14ac:dyDescent="0.55000000000000004">
      <c r="O13032" s="1703"/>
      <c r="V13032" s="1703"/>
      <c r="X13032" s="1703"/>
    </row>
    <row r="13033" spans="15:24" x14ac:dyDescent="0.55000000000000004">
      <c r="O13033" s="1703"/>
      <c r="V13033" s="1703"/>
      <c r="X13033" s="1703"/>
    </row>
    <row r="13034" spans="15:24" x14ac:dyDescent="0.55000000000000004">
      <c r="O13034" s="1703"/>
      <c r="V13034" s="1703"/>
      <c r="X13034" s="1703"/>
    </row>
    <row r="13035" spans="15:24" x14ac:dyDescent="0.55000000000000004">
      <c r="O13035" s="1703"/>
      <c r="V13035" s="1703"/>
      <c r="X13035" s="1703"/>
    </row>
    <row r="13036" spans="15:24" x14ac:dyDescent="0.55000000000000004">
      <c r="O13036" s="1703"/>
      <c r="V13036" s="1703"/>
      <c r="X13036" s="1703"/>
    </row>
    <row r="13037" spans="15:24" x14ac:dyDescent="0.55000000000000004">
      <c r="O13037" s="1703"/>
      <c r="V13037" s="1703"/>
      <c r="X13037" s="1703"/>
    </row>
    <row r="13038" spans="15:24" x14ac:dyDescent="0.55000000000000004">
      <c r="O13038" s="1703"/>
      <c r="V13038" s="1703"/>
      <c r="X13038" s="1703"/>
    </row>
    <row r="13039" spans="15:24" x14ac:dyDescent="0.55000000000000004">
      <c r="O13039" s="1703"/>
      <c r="V13039" s="1703"/>
      <c r="X13039" s="1703"/>
    </row>
    <row r="13040" spans="15:24" x14ac:dyDescent="0.55000000000000004">
      <c r="O13040" s="1703"/>
      <c r="V13040" s="1703"/>
      <c r="X13040" s="1703"/>
    </row>
    <row r="13041" spans="15:24" x14ac:dyDescent="0.55000000000000004">
      <c r="O13041" s="1703"/>
      <c r="V13041" s="1703"/>
      <c r="X13041" s="1703"/>
    </row>
    <row r="13042" spans="15:24" x14ac:dyDescent="0.55000000000000004">
      <c r="O13042" s="1703"/>
      <c r="V13042" s="1703"/>
      <c r="X13042" s="1703"/>
    </row>
    <row r="13043" spans="15:24" x14ac:dyDescent="0.55000000000000004">
      <c r="O13043" s="1703"/>
      <c r="V13043" s="1703"/>
      <c r="X13043" s="1703"/>
    </row>
    <row r="13044" spans="15:24" x14ac:dyDescent="0.55000000000000004">
      <c r="O13044" s="1703"/>
      <c r="V13044" s="1703"/>
      <c r="X13044" s="1703"/>
    </row>
    <row r="13045" spans="15:24" x14ac:dyDescent="0.55000000000000004">
      <c r="O13045" s="1703"/>
      <c r="V13045" s="1703"/>
      <c r="X13045" s="1703"/>
    </row>
    <row r="13046" spans="15:24" x14ac:dyDescent="0.55000000000000004">
      <c r="O13046" s="1703"/>
      <c r="V13046" s="1703"/>
      <c r="X13046" s="1703"/>
    </row>
    <row r="13047" spans="15:24" x14ac:dyDescent="0.55000000000000004">
      <c r="O13047" s="1703"/>
      <c r="V13047" s="1703"/>
      <c r="X13047" s="1703"/>
    </row>
    <row r="13048" spans="15:24" x14ac:dyDescent="0.55000000000000004">
      <c r="O13048" s="1703"/>
      <c r="V13048" s="1703"/>
      <c r="X13048" s="1703"/>
    </row>
    <row r="13049" spans="15:24" x14ac:dyDescent="0.55000000000000004">
      <c r="O13049" s="1703"/>
      <c r="V13049" s="1703"/>
      <c r="X13049" s="1703"/>
    </row>
    <row r="13050" spans="15:24" x14ac:dyDescent="0.55000000000000004">
      <c r="O13050" s="1703"/>
      <c r="V13050" s="1703"/>
      <c r="X13050" s="1703"/>
    </row>
    <row r="13051" spans="15:24" x14ac:dyDescent="0.55000000000000004">
      <c r="O13051" s="1703"/>
      <c r="V13051" s="1703"/>
      <c r="X13051" s="1703"/>
    </row>
    <row r="13052" spans="15:24" x14ac:dyDescent="0.55000000000000004">
      <c r="O13052" s="1703"/>
      <c r="V13052" s="1703"/>
      <c r="X13052" s="1703"/>
    </row>
    <row r="13053" spans="15:24" x14ac:dyDescent="0.55000000000000004">
      <c r="O13053" s="1703"/>
      <c r="V13053" s="1703"/>
      <c r="X13053" s="1703"/>
    </row>
    <row r="13054" spans="15:24" x14ac:dyDescent="0.55000000000000004">
      <c r="O13054" s="1703"/>
      <c r="V13054" s="1703"/>
      <c r="X13054" s="1703"/>
    </row>
    <row r="13055" spans="15:24" x14ac:dyDescent="0.55000000000000004">
      <c r="O13055" s="1703"/>
      <c r="V13055" s="1703"/>
      <c r="X13055" s="1703"/>
    </row>
    <row r="13056" spans="15:24" x14ac:dyDescent="0.55000000000000004">
      <c r="O13056" s="1703"/>
      <c r="V13056" s="1703"/>
      <c r="X13056" s="1703"/>
    </row>
    <row r="13057" spans="15:24" x14ac:dyDescent="0.55000000000000004">
      <c r="O13057" s="1703"/>
      <c r="V13057" s="1703"/>
      <c r="X13057" s="1703"/>
    </row>
    <row r="13058" spans="15:24" x14ac:dyDescent="0.55000000000000004">
      <c r="O13058" s="1703"/>
      <c r="V13058" s="1703"/>
      <c r="X13058" s="1703"/>
    </row>
    <row r="13059" spans="15:24" x14ac:dyDescent="0.55000000000000004">
      <c r="O13059" s="1703"/>
      <c r="V13059" s="1703"/>
      <c r="X13059" s="1703"/>
    </row>
    <row r="13060" spans="15:24" x14ac:dyDescent="0.55000000000000004">
      <c r="O13060" s="1703"/>
      <c r="V13060" s="1703"/>
      <c r="X13060" s="1703"/>
    </row>
    <row r="13061" spans="15:24" x14ac:dyDescent="0.55000000000000004">
      <c r="O13061" s="1703"/>
      <c r="V13061" s="1703"/>
      <c r="X13061" s="1703"/>
    </row>
    <row r="13062" spans="15:24" x14ac:dyDescent="0.55000000000000004">
      <c r="O13062" s="1703"/>
      <c r="V13062" s="1703"/>
      <c r="X13062" s="1703"/>
    </row>
    <row r="13063" spans="15:24" x14ac:dyDescent="0.55000000000000004">
      <c r="O13063" s="1703"/>
      <c r="V13063" s="1703"/>
      <c r="X13063" s="1703"/>
    </row>
    <row r="13064" spans="15:24" x14ac:dyDescent="0.55000000000000004">
      <c r="O13064" s="1703"/>
      <c r="V13064" s="1703"/>
      <c r="X13064" s="1703"/>
    </row>
    <row r="13065" spans="15:24" x14ac:dyDescent="0.55000000000000004">
      <c r="O13065" s="1703"/>
      <c r="V13065" s="1703"/>
      <c r="X13065" s="1703"/>
    </row>
    <row r="13066" spans="15:24" x14ac:dyDescent="0.55000000000000004">
      <c r="O13066" s="1703"/>
      <c r="V13066" s="1703"/>
      <c r="X13066" s="1703"/>
    </row>
    <row r="13067" spans="15:24" x14ac:dyDescent="0.55000000000000004">
      <c r="O13067" s="1703"/>
      <c r="V13067" s="1703"/>
      <c r="X13067" s="1703"/>
    </row>
    <row r="13068" spans="15:24" x14ac:dyDescent="0.55000000000000004">
      <c r="O13068" s="1703"/>
      <c r="V13068" s="1703"/>
      <c r="X13068" s="1703"/>
    </row>
    <row r="13069" spans="15:24" x14ac:dyDescent="0.55000000000000004">
      <c r="O13069" s="1703"/>
      <c r="V13069" s="1703"/>
      <c r="X13069" s="1703"/>
    </row>
    <row r="13070" spans="15:24" x14ac:dyDescent="0.55000000000000004">
      <c r="O13070" s="1703"/>
      <c r="V13070" s="1703"/>
      <c r="X13070" s="1703"/>
    </row>
    <row r="13071" spans="15:24" x14ac:dyDescent="0.55000000000000004">
      <c r="O13071" s="1703"/>
      <c r="V13071" s="1703"/>
      <c r="X13071" s="1703"/>
    </row>
    <row r="13072" spans="15:24" x14ac:dyDescent="0.55000000000000004">
      <c r="O13072" s="1703"/>
      <c r="V13072" s="1703"/>
      <c r="X13072" s="1703"/>
    </row>
    <row r="13073" spans="15:24" x14ac:dyDescent="0.55000000000000004">
      <c r="O13073" s="1703"/>
      <c r="V13073" s="1703"/>
      <c r="X13073" s="1703"/>
    </row>
    <row r="13074" spans="15:24" x14ac:dyDescent="0.55000000000000004">
      <c r="O13074" s="1703"/>
      <c r="V13074" s="1703"/>
      <c r="X13074" s="1703"/>
    </row>
    <row r="13075" spans="15:24" x14ac:dyDescent="0.55000000000000004">
      <c r="O13075" s="1703"/>
      <c r="V13075" s="1703"/>
      <c r="X13075" s="1703"/>
    </row>
    <row r="13076" spans="15:24" x14ac:dyDescent="0.55000000000000004">
      <c r="O13076" s="1703"/>
      <c r="V13076" s="1703"/>
      <c r="X13076" s="1703"/>
    </row>
    <row r="13077" spans="15:24" x14ac:dyDescent="0.55000000000000004">
      <c r="O13077" s="1703"/>
      <c r="V13077" s="1703"/>
      <c r="X13077" s="1703"/>
    </row>
    <row r="13078" spans="15:24" x14ac:dyDescent="0.55000000000000004">
      <c r="O13078" s="1703"/>
      <c r="V13078" s="1703"/>
      <c r="X13078" s="1703"/>
    </row>
    <row r="13079" spans="15:24" x14ac:dyDescent="0.55000000000000004">
      <c r="O13079" s="1703"/>
      <c r="V13079" s="1703"/>
      <c r="X13079" s="1703"/>
    </row>
    <row r="13080" spans="15:24" x14ac:dyDescent="0.55000000000000004">
      <c r="O13080" s="1703"/>
      <c r="V13080" s="1703"/>
      <c r="X13080" s="1703"/>
    </row>
    <row r="13081" spans="15:24" x14ac:dyDescent="0.55000000000000004">
      <c r="O13081" s="1703"/>
      <c r="V13081" s="1703"/>
      <c r="X13081" s="1703"/>
    </row>
    <row r="13082" spans="15:24" x14ac:dyDescent="0.55000000000000004">
      <c r="O13082" s="1703"/>
      <c r="V13082" s="1703"/>
      <c r="X13082" s="1703"/>
    </row>
    <row r="13083" spans="15:24" x14ac:dyDescent="0.55000000000000004">
      <c r="O13083" s="1703"/>
      <c r="V13083" s="1703"/>
      <c r="X13083" s="1703"/>
    </row>
    <row r="13084" spans="15:24" x14ac:dyDescent="0.55000000000000004">
      <c r="O13084" s="1703"/>
      <c r="V13084" s="1703"/>
      <c r="X13084" s="1703"/>
    </row>
    <row r="13085" spans="15:24" x14ac:dyDescent="0.55000000000000004">
      <c r="O13085" s="1703"/>
      <c r="V13085" s="1703"/>
      <c r="X13085" s="1703"/>
    </row>
    <row r="13086" spans="15:24" x14ac:dyDescent="0.55000000000000004">
      <c r="O13086" s="1703"/>
      <c r="V13086" s="1703"/>
      <c r="X13086" s="1703"/>
    </row>
    <row r="13087" spans="15:24" x14ac:dyDescent="0.55000000000000004">
      <c r="O13087" s="1703"/>
      <c r="V13087" s="1703"/>
      <c r="X13087" s="1703"/>
    </row>
    <row r="13088" spans="15:24" x14ac:dyDescent="0.55000000000000004">
      <c r="O13088" s="1703"/>
      <c r="V13088" s="1703"/>
      <c r="X13088" s="1703"/>
    </row>
    <row r="13089" spans="15:24" x14ac:dyDescent="0.55000000000000004">
      <c r="O13089" s="1703"/>
      <c r="V13089" s="1703"/>
      <c r="X13089" s="1703"/>
    </row>
    <row r="13090" spans="15:24" x14ac:dyDescent="0.55000000000000004">
      <c r="O13090" s="1703"/>
      <c r="V13090" s="1703"/>
      <c r="X13090" s="1703"/>
    </row>
    <row r="13091" spans="15:24" x14ac:dyDescent="0.55000000000000004">
      <c r="O13091" s="1703"/>
      <c r="V13091" s="1703"/>
      <c r="X13091" s="1703"/>
    </row>
    <row r="13092" spans="15:24" x14ac:dyDescent="0.55000000000000004">
      <c r="O13092" s="1703"/>
      <c r="V13092" s="1703"/>
      <c r="X13092" s="1703"/>
    </row>
    <row r="13093" spans="15:24" x14ac:dyDescent="0.55000000000000004">
      <c r="O13093" s="1703"/>
      <c r="V13093" s="1703"/>
      <c r="X13093" s="1703"/>
    </row>
    <row r="13094" spans="15:24" x14ac:dyDescent="0.55000000000000004">
      <c r="O13094" s="1703"/>
      <c r="V13094" s="1703"/>
      <c r="X13094" s="1703"/>
    </row>
    <row r="13095" spans="15:24" x14ac:dyDescent="0.55000000000000004">
      <c r="O13095" s="1703"/>
      <c r="V13095" s="1703"/>
      <c r="X13095" s="1703"/>
    </row>
    <row r="13096" spans="15:24" x14ac:dyDescent="0.55000000000000004">
      <c r="O13096" s="1703"/>
      <c r="V13096" s="1703"/>
      <c r="X13096" s="1703"/>
    </row>
    <row r="13097" spans="15:24" x14ac:dyDescent="0.55000000000000004">
      <c r="O13097" s="1703"/>
      <c r="V13097" s="1703"/>
      <c r="X13097" s="1703"/>
    </row>
    <row r="13098" spans="15:24" x14ac:dyDescent="0.55000000000000004">
      <c r="O13098" s="1703"/>
      <c r="V13098" s="1703"/>
      <c r="X13098" s="1703"/>
    </row>
    <row r="13099" spans="15:24" x14ac:dyDescent="0.55000000000000004">
      <c r="O13099" s="1703"/>
      <c r="V13099" s="1703"/>
      <c r="X13099" s="1703"/>
    </row>
    <row r="13100" spans="15:24" x14ac:dyDescent="0.55000000000000004">
      <c r="O13100" s="1703"/>
      <c r="V13100" s="1703"/>
      <c r="X13100" s="1703"/>
    </row>
    <row r="13101" spans="15:24" x14ac:dyDescent="0.55000000000000004">
      <c r="O13101" s="1703"/>
      <c r="V13101" s="1703"/>
      <c r="X13101" s="1703"/>
    </row>
    <row r="13102" spans="15:24" x14ac:dyDescent="0.55000000000000004">
      <c r="O13102" s="1703"/>
      <c r="V13102" s="1703"/>
      <c r="X13102" s="1703"/>
    </row>
    <row r="13103" spans="15:24" x14ac:dyDescent="0.55000000000000004">
      <c r="O13103" s="1703"/>
      <c r="V13103" s="1703"/>
      <c r="X13103" s="1703"/>
    </row>
    <row r="13104" spans="15:24" x14ac:dyDescent="0.55000000000000004">
      <c r="O13104" s="1703"/>
      <c r="V13104" s="1703"/>
      <c r="X13104" s="1703"/>
    </row>
    <row r="13105" spans="15:24" x14ac:dyDescent="0.55000000000000004">
      <c r="O13105" s="1703"/>
      <c r="V13105" s="1703"/>
      <c r="X13105" s="1703"/>
    </row>
    <row r="13106" spans="15:24" x14ac:dyDescent="0.55000000000000004">
      <c r="O13106" s="1703"/>
      <c r="V13106" s="1703"/>
      <c r="X13106" s="1703"/>
    </row>
    <row r="13107" spans="15:24" x14ac:dyDescent="0.55000000000000004">
      <c r="O13107" s="1703"/>
      <c r="V13107" s="1703"/>
      <c r="X13107" s="1703"/>
    </row>
    <row r="13108" spans="15:24" x14ac:dyDescent="0.55000000000000004">
      <c r="O13108" s="1703"/>
      <c r="V13108" s="1703"/>
      <c r="X13108" s="1703"/>
    </row>
    <row r="13109" spans="15:24" x14ac:dyDescent="0.55000000000000004">
      <c r="O13109" s="1703"/>
      <c r="V13109" s="1703"/>
      <c r="X13109" s="1703"/>
    </row>
    <row r="13110" spans="15:24" x14ac:dyDescent="0.55000000000000004">
      <c r="O13110" s="1703"/>
      <c r="V13110" s="1703"/>
      <c r="X13110" s="1703"/>
    </row>
    <row r="13111" spans="15:24" x14ac:dyDescent="0.55000000000000004">
      <c r="O13111" s="1703"/>
      <c r="V13111" s="1703"/>
      <c r="X13111" s="1703"/>
    </row>
    <row r="13112" spans="15:24" x14ac:dyDescent="0.55000000000000004">
      <c r="O13112" s="1703"/>
      <c r="V13112" s="1703"/>
      <c r="X13112" s="1703"/>
    </row>
    <row r="13113" spans="15:24" x14ac:dyDescent="0.55000000000000004">
      <c r="O13113" s="1703"/>
      <c r="V13113" s="1703"/>
      <c r="X13113" s="1703"/>
    </row>
    <row r="13114" spans="15:24" x14ac:dyDescent="0.55000000000000004">
      <c r="O13114" s="1703"/>
      <c r="V13114" s="1703"/>
      <c r="X13114" s="1703"/>
    </row>
    <row r="13115" spans="15:24" x14ac:dyDescent="0.55000000000000004">
      <c r="O13115" s="1703"/>
      <c r="V13115" s="1703"/>
      <c r="X13115" s="1703"/>
    </row>
    <row r="13116" spans="15:24" x14ac:dyDescent="0.55000000000000004">
      <c r="O13116" s="1703"/>
      <c r="V13116" s="1703"/>
      <c r="X13116" s="1703"/>
    </row>
    <row r="13117" spans="15:24" x14ac:dyDescent="0.55000000000000004">
      <c r="O13117" s="1703"/>
      <c r="V13117" s="1703"/>
      <c r="X13117" s="1703"/>
    </row>
    <row r="13118" spans="15:24" x14ac:dyDescent="0.55000000000000004">
      <c r="O13118" s="1703"/>
      <c r="V13118" s="1703"/>
      <c r="X13118" s="1703"/>
    </row>
    <row r="13119" spans="15:24" x14ac:dyDescent="0.55000000000000004">
      <c r="O13119" s="1703"/>
      <c r="V13119" s="1703"/>
      <c r="X13119" s="1703"/>
    </row>
    <row r="13120" spans="15:24" x14ac:dyDescent="0.55000000000000004">
      <c r="O13120" s="1703"/>
      <c r="V13120" s="1703"/>
      <c r="X13120" s="1703"/>
    </row>
    <row r="13121" spans="15:24" x14ac:dyDescent="0.55000000000000004">
      <c r="O13121" s="1703"/>
      <c r="V13121" s="1703"/>
      <c r="X13121" s="1703"/>
    </row>
    <row r="13122" spans="15:24" x14ac:dyDescent="0.55000000000000004">
      <c r="O13122" s="1703"/>
      <c r="V13122" s="1703"/>
      <c r="X13122" s="1703"/>
    </row>
    <row r="13123" spans="15:24" x14ac:dyDescent="0.55000000000000004">
      <c r="O13123" s="1703"/>
      <c r="V13123" s="1703"/>
      <c r="X13123" s="1703"/>
    </row>
    <row r="13124" spans="15:24" x14ac:dyDescent="0.55000000000000004">
      <c r="O13124" s="1703"/>
      <c r="V13124" s="1703"/>
      <c r="X13124" s="1703"/>
    </row>
    <row r="13125" spans="15:24" x14ac:dyDescent="0.55000000000000004">
      <c r="O13125" s="1703"/>
      <c r="V13125" s="1703"/>
      <c r="X13125" s="1703"/>
    </row>
    <row r="13126" spans="15:24" x14ac:dyDescent="0.55000000000000004">
      <c r="O13126" s="1703"/>
      <c r="V13126" s="1703"/>
      <c r="X13126" s="1703"/>
    </row>
    <row r="13127" spans="15:24" x14ac:dyDescent="0.55000000000000004">
      <c r="O13127" s="1703"/>
      <c r="V13127" s="1703"/>
      <c r="X13127" s="1703"/>
    </row>
    <row r="13128" spans="15:24" x14ac:dyDescent="0.55000000000000004">
      <c r="O13128" s="1703"/>
      <c r="V13128" s="1703"/>
      <c r="X13128" s="1703"/>
    </row>
    <row r="13129" spans="15:24" x14ac:dyDescent="0.55000000000000004">
      <c r="O13129" s="1703"/>
      <c r="V13129" s="1703"/>
      <c r="X13129" s="1703"/>
    </row>
    <row r="13130" spans="15:24" x14ac:dyDescent="0.55000000000000004">
      <c r="O13130" s="1703"/>
      <c r="V13130" s="1703"/>
      <c r="X13130" s="1703"/>
    </row>
    <row r="13131" spans="15:24" x14ac:dyDescent="0.55000000000000004">
      <c r="O13131" s="1703"/>
      <c r="V13131" s="1703"/>
      <c r="X13131" s="1703"/>
    </row>
    <row r="13132" spans="15:24" x14ac:dyDescent="0.55000000000000004">
      <c r="O13132" s="1703"/>
      <c r="V13132" s="1703"/>
      <c r="X13132" s="1703"/>
    </row>
    <row r="13133" spans="15:24" x14ac:dyDescent="0.55000000000000004">
      <c r="O13133" s="1703"/>
      <c r="V13133" s="1703"/>
      <c r="X13133" s="1703"/>
    </row>
    <row r="13134" spans="15:24" x14ac:dyDescent="0.55000000000000004">
      <c r="O13134" s="1703"/>
      <c r="V13134" s="1703"/>
      <c r="X13134" s="1703"/>
    </row>
    <row r="13135" spans="15:24" x14ac:dyDescent="0.55000000000000004">
      <c r="O13135" s="1703"/>
      <c r="V13135" s="1703"/>
      <c r="X13135" s="1703"/>
    </row>
    <row r="13136" spans="15:24" x14ac:dyDescent="0.55000000000000004">
      <c r="O13136" s="1703"/>
      <c r="V13136" s="1703"/>
      <c r="X13136" s="1703"/>
    </row>
    <row r="13137" spans="15:24" x14ac:dyDescent="0.55000000000000004">
      <c r="O13137" s="1703"/>
      <c r="V13137" s="1703"/>
      <c r="X13137" s="1703"/>
    </row>
    <row r="13138" spans="15:24" x14ac:dyDescent="0.55000000000000004">
      <c r="O13138" s="1703"/>
      <c r="V13138" s="1703"/>
      <c r="X13138" s="1703"/>
    </row>
    <row r="13139" spans="15:24" x14ac:dyDescent="0.55000000000000004">
      <c r="O13139" s="1703"/>
      <c r="V13139" s="1703"/>
      <c r="X13139" s="1703"/>
    </row>
    <row r="13140" spans="15:24" x14ac:dyDescent="0.55000000000000004">
      <c r="O13140" s="1703"/>
      <c r="V13140" s="1703"/>
      <c r="X13140" s="1703"/>
    </row>
    <row r="13141" spans="15:24" x14ac:dyDescent="0.55000000000000004">
      <c r="O13141" s="1703"/>
      <c r="V13141" s="1703"/>
      <c r="X13141" s="1703"/>
    </row>
    <row r="13142" spans="15:24" x14ac:dyDescent="0.55000000000000004">
      <c r="O13142" s="1703"/>
      <c r="V13142" s="1703"/>
      <c r="X13142" s="1703"/>
    </row>
    <row r="13143" spans="15:24" x14ac:dyDescent="0.55000000000000004">
      <c r="O13143" s="1703"/>
      <c r="V13143" s="1703"/>
      <c r="X13143" s="1703"/>
    </row>
    <row r="13144" spans="15:24" x14ac:dyDescent="0.55000000000000004">
      <c r="O13144" s="1703"/>
      <c r="V13144" s="1703"/>
      <c r="X13144" s="1703"/>
    </row>
    <row r="13145" spans="15:24" x14ac:dyDescent="0.55000000000000004">
      <c r="O13145" s="1703"/>
      <c r="V13145" s="1703"/>
      <c r="X13145" s="1703"/>
    </row>
    <row r="13146" spans="15:24" x14ac:dyDescent="0.55000000000000004">
      <c r="O13146" s="1703"/>
      <c r="V13146" s="1703"/>
      <c r="X13146" s="1703"/>
    </row>
    <row r="13147" spans="15:24" x14ac:dyDescent="0.55000000000000004">
      <c r="O13147" s="1703"/>
      <c r="V13147" s="1703"/>
      <c r="X13147" s="1703"/>
    </row>
    <row r="13148" spans="15:24" x14ac:dyDescent="0.55000000000000004">
      <c r="O13148" s="1703"/>
      <c r="V13148" s="1703"/>
      <c r="X13148" s="1703"/>
    </row>
    <row r="13149" spans="15:24" x14ac:dyDescent="0.55000000000000004">
      <c r="O13149" s="1703"/>
      <c r="V13149" s="1703"/>
      <c r="X13149" s="1703"/>
    </row>
    <row r="13150" spans="15:24" x14ac:dyDescent="0.55000000000000004">
      <c r="O13150" s="1703"/>
      <c r="V13150" s="1703"/>
      <c r="X13150" s="1703"/>
    </row>
    <row r="13151" spans="15:24" x14ac:dyDescent="0.55000000000000004">
      <c r="O13151" s="1703"/>
      <c r="V13151" s="1703"/>
      <c r="X13151" s="1703"/>
    </row>
    <row r="13152" spans="15:24" x14ac:dyDescent="0.55000000000000004">
      <c r="O13152" s="1703"/>
      <c r="V13152" s="1703"/>
      <c r="X13152" s="1703"/>
    </row>
    <row r="13153" spans="15:24" x14ac:dyDescent="0.55000000000000004">
      <c r="O13153" s="1703"/>
      <c r="V13153" s="1703"/>
      <c r="X13153" s="1703"/>
    </row>
    <row r="13154" spans="15:24" x14ac:dyDescent="0.55000000000000004">
      <c r="O13154" s="1703"/>
      <c r="V13154" s="1703"/>
      <c r="X13154" s="1703"/>
    </row>
    <row r="13155" spans="15:24" x14ac:dyDescent="0.55000000000000004">
      <c r="O13155" s="1703"/>
      <c r="V13155" s="1703"/>
      <c r="X13155" s="1703"/>
    </row>
    <row r="13156" spans="15:24" x14ac:dyDescent="0.55000000000000004">
      <c r="O13156" s="1703"/>
      <c r="V13156" s="1703"/>
      <c r="X13156" s="1703"/>
    </row>
    <row r="13157" spans="15:24" x14ac:dyDescent="0.55000000000000004">
      <c r="O13157" s="1703"/>
      <c r="V13157" s="1703"/>
      <c r="X13157" s="1703"/>
    </row>
    <row r="13158" spans="15:24" x14ac:dyDescent="0.55000000000000004">
      <c r="O13158" s="1703"/>
      <c r="V13158" s="1703"/>
      <c r="X13158" s="1703"/>
    </row>
    <row r="13159" spans="15:24" x14ac:dyDescent="0.55000000000000004">
      <c r="O13159" s="1703"/>
      <c r="V13159" s="1703"/>
      <c r="X13159" s="1703"/>
    </row>
    <row r="13160" spans="15:24" x14ac:dyDescent="0.55000000000000004">
      <c r="O13160" s="1703"/>
      <c r="V13160" s="1703"/>
      <c r="X13160" s="1703"/>
    </row>
    <row r="13161" spans="15:24" x14ac:dyDescent="0.55000000000000004">
      <c r="O13161" s="1703"/>
      <c r="V13161" s="1703"/>
      <c r="X13161" s="1703"/>
    </row>
    <row r="13162" spans="15:24" x14ac:dyDescent="0.55000000000000004">
      <c r="O13162" s="1703"/>
      <c r="V13162" s="1703"/>
      <c r="X13162" s="1703"/>
    </row>
    <row r="13163" spans="15:24" x14ac:dyDescent="0.55000000000000004">
      <c r="O13163" s="1703"/>
      <c r="V13163" s="1703"/>
      <c r="X13163" s="1703"/>
    </row>
    <row r="13164" spans="15:24" x14ac:dyDescent="0.55000000000000004">
      <c r="O13164" s="1703"/>
      <c r="V13164" s="1703"/>
      <c r="X13164" s="1703"/>
    </row>
    <row r="13165" spans="15:24" x14ac:dyDescent="0.55000000000000004">
      <c r="O13165" s="1703"/>
      <c r="V13165" s="1703"/>
      <c r="X13165" s="1703"/>
    </row>
    <row r="13166" spans="15:24" x14ac:dyDescent="0.55000000000000004">
      <c r="O13166" s="1703"/>
      <c r="V13166" s="1703"/>
      <c r="X13166" s="1703"/>
    </row>
    <row r="13167" spans="15:24" x14ac:dyDescent="0.55000000000000004">
      <c r="O13167" s="1703"/>
      <c r="V13167" s="1703"/>
      <c r="X13167" s="1703"/>
    </row>
    <row r="13168" spans="15:24" x14ac:dyDescent="0.55000000000000004">
      <c r="O13168" s="1703"/>
      <c r="V13168" s="1703"/>
      <c r="X13168" s="1703"/>
    </row>
    <row r="13169" spans="15:24" x14ac:dyDescent="0.55000000000000004">
      <c r="O13169" s="1703"/>
      <c r="V13169" s="1703"/>
      <c r="X13169" s="1703"/>
    </row>
    <row r="13170" spans="15:24" x14ac:dyDescent="0.55000000000000004">
      <c r="O13170" s="1703"/>
      <c r="V13170" s="1703"/>
      <c r="X13170" s="1703"/>
    </row>
    <row r="13171" spans="15:24" x14ac:dyDescent="0.55000000000000004">
      <c r="O13171" s="1703"/>
      <c r="V13171" s="1703"/>
      <c r="X13171" s="1703"/>
    </row>
    <row r="13172" spans="15:24" x14ac:dyDescent="0.55000000000000004">
      <c r="O13172" s="1703"/>
      <c r="V13172" s="1703"/>
      <c r="X13172" s="1703"/>
    </row>
    <row r="13173" spans="15:24" x14ac:dyDescent="0.55000000000000004">
      <c r="O13173" s="1703"/>
      <c r="V13173" s="1703"/>
      <c r="X13173" s="1703"/>
    </row>
    <row r="13174" spans="15:24" x14ac:dyDescent="0.55000000000000004">
      <c r="O13174" s="1703"/>
      <c r="V13174" s="1703"/>
      <c r="X13174" s="1703"/>
    </row>
    <row r="13175" spans="15:24" x14ac:dyDescent="0.55000000000000004">
      <c r="O13175" s="1703"/>
      <c r="V13175" s="1703"/>
      <c r="X13175" s="1703"/>
    </row>
    <row r="13176" spans="15:24" x14ac:dyDescent="0.55000000000000004">
      <c r="O13176" s="1703"/>
      <c r="V13176" s="1703"/>
      <c r="X13176" s="1703"/>
    </row>
    <row r="13177" spans="15:24" x14ac:dyDescent="0.55000000000000004">
      <c r="O13177" s="1703"/>
      <c r="V13177" s="1703"/>
      <c r="X13177" s="1703"/>
    </row>
    <row r="13178" spans="15:24" x14ac:dyDescent="0.55000000000000004">
      <c r="O13178" s="1703"/>
      <c r="V13178" s="1703"/>
      <c r="X13178" s="1703"/>
    </row>
    <row r="13179" spans="15:24" x14ac:dyDescent="0.55000000000000004">
      <c r="O13179" s="1703"/>
      <c r="V13179" s="1703"/>
      <c r="X13179" s="1703"/>
    </row>
    <row r="13180" spans="15:24" x14ac:dyDescent="0.55000000000000004">
      <c r="O13180" s="1703"/>
      <c r="V13180" s="1703"/>
      <c r="X13180" s="1703"/>
    </row>
    <row r="13181" spans="15:24" x14ac:dyDescent="0.55000000000000004">
      <c r="O13181" s="1703"/>
      <c r="V13181" s="1703"/>
      <c r="X13181" s="1703"/>
    </row>
    <row r="13182" spans="15:24" x14ac:dyDescent="0.55000000000000004">
      <c r="O13182" s="1703"/>
      <c r="V13182" s="1703"/>
      <c r="X13182" s="1703"/>
    </row>
    <row r="13183" spans="15:24" x14ac:dyDescent="0.55000000000000004">
      <c r="O13183" s="1703"/>
      <c r="V13183" s="1703"/>
      <c r="X13183" s="1703"/>
    </row>
    <row r="13184" spans="15:24" x14ac:dyDescent="0.55000000000000004">
      <c r="O13184" s="1703"/>
      <c r="V13184" s="1703"/>
      <c r="X13184" s="1703"/>
    </row>
    <row r="13185" spans="15:24" x14ac:dyDescent="0.55000000000000004">
      <c r="O13185" s="1703"/>
      <c r="V13185" s="1703"/>
      <c r="X13185" s="1703"/>
    </row>
    <row r="13186" spans="15:24" x14ac:dyDescent="0.55000000000000004">
      <c r="O13186" s="1703"/>
      <c r="V13186" s="1703"/>
      <c r="X13186" s="1703"/>
    </row>
    <row r="13187" spans="15:24" x14ac:dyDescent="0.55000000000000004">
      <c r="O13187" s="1703"/>
      <c r="V13187" s="1703"/>
      <c r="X13187" s="1703"/>
    </row>
    <row r="13188" spans="15:24" x14ac:dyDescent="0.55000000000000004">
      <c r="O13188" s="1703"/>
      <c r="V13188" s="1703"/>
      <c r="X13188" s="1703"/>
    </row>
    <row r="13189" spans="15:24" x14ac:dyDescent="0.55000000000000004">
      <c r="O13189" s="1703"/>
      <c r="V13189" s="1703"/>
      <c r="X13189" s="1703"/>
    </row>
    <row r="13190" spans="15:24" x14ac:dyDescent="0.55000000000000004">
      <c r="O13190" s="1703"/>
      <c r="V13190" s="1703"/>
      <c r="X13190" s="1703"/>
    </row>
    <row r="13191" spans="15:24" x14ac:dyDescent="0.55000000000000004">
      <c r="O13191" s="1703"/>
      <c r="V13191" s="1703"/>
      <c r="X13191" s="1703"/>
    </row>
    <row r="13192" spans="15:24" x14ac:dyDescent="0.55000000000000004">
      <c r="O13192" s="1703"/>
      <c r="V13192" s="1703"/>
      <c r="X13192" s="1703"/>
    </row>
    <row r="13193" spans="15:24" x14ac:dyDescent="0.55000000000000004">
      <c r="O13193" s="1703"/>
      <c r="V13193" s="1703"/>
      <c r="X13193" s="1703"/>
    </row>
    <row r="13194" spans="15:24" x14ac:dyDescent="0.55000000000000004">
      <c r="O13194" s="1703"/>
      <c r="V13194" s="1703"/>
      <c r="X13194" s="1703"/>
    </row>
    <row r="13195" spans="15:24" x14ac:dyDescent="0.55000000000000004">
      <c r="O13195" s="1703"/>
      <c r="V13195" s="1703"/>
      <c r="X13195" s="1703"/>
    </row>
    <row r="13196" spans="15:24" x14ac:dyDescent="0.55000000000000004">
      <c r="O13196" s="1703"/>
      <c r="V13196" s="1703"/>
      <c r="X13196" s="1703"/>
    </row>
    <row r="13197" spans="15:24" x14ac:dyDescent="0.55000000000000004">
      <c r="O13197" s="1703"/>
      <c r="V13197" s="1703"/>
      <c r="X13197" s="1703"/>
    </row>
    <row r="13198" spans="15:24" x14ac:dyDescent="0.55000000000000004">
      <c r="O13198" s="1703"/>
      <c r="V13198" s="1703"/>
      <c r="X13198" s="1703"/>
    </row>
    <row r="13199" spans="15:24" x14ac:dyDescent="0.55000000000000004">
      <c r="O13199" s="1703"/>
      <c r="V13199" s="1703"/>
      <c r="X13199" s="1703"/>
    </row>
    <row r="13200" spans="15:24" x14ac:dyDescent="0.55000000000000004">
      <c r="O13200" s="1703"/>
      <c r="V13200" s="1703"/>
      <c r="X13200" s="1703"/>
    </row>
    <row r="13201" spans="15:24" x14ac:dyDescent="0.55000000000000004">
      <c r="O13201" s="1703"/>
      <c r="V13201" s="1703"/>
      <c r="X13201" s="1703"/>
    </row>
    <row r="13202" spans="15:24" x14ac:dyDescent="0.55000000000000004">
      <c r="O13202" s="1703"/>
      <c r="V13202" s="1703"/>
      <c r="X13202" s="1703"/>
    </row>
    <row r="13203" spans="15:24" x14ac:dyDescent="0.55000000000000004">
      <c r="O13203" s="1703"/>
      <c r="V13203" s="1703"/>
      <c r="X13203" s="1703"/>
    </row>
    <row r="13204" spans="15:24" x14ac:dyDescent="0.55000000000000004">
      <c r="O13204" s="1703"/>
      <c r="V13204" s="1703"/>
      <c r="X13204" s="1703"/>
    </row>
    <row r="13205" spans="15:24" x14ac:dyDescent="0.55000000000000004">
      <c r="O13205" s="1703"/>
      <c r="V13205" s="1703"/>
      <c r="X13205" s="1703"/>
    </row>
    <row r="13206" spans="15:24" x14ac:dyDescent="0.55000000000000004">
      <c r="O13206" s="1703"/>
      <c r="V13206" s="1703"/>
      <c r="X13206" s="1703"/>
    </row>
    <row r="13207" spans="15:24" x14ac:dyDescent="0.55000000000000004">
      <c r="O13207" s="1703"/>
      <c r="V13207" s="1703"/>
      <c r="X13207" s="1703"/>
    </row>
    <row r="13208" spans="15:24" x14ac:dyDescent="0.55000000000000004">
      <c r="O13208" s="1703"/>
      <c r="V13208" s="1703"/>
      <c r="X13208" s="1703"/>
    </row>
    <row r="13209" spans="15:24" x14ac:dyDescent="0.55000000000000004">
      <c r="O13209" s="1703"/>
      <c r="V13209" s="1703"/>
      <c r="X13209" s="1703"/>
    </row>
    <row r="13210" spans="15:24" x14ac:dyDescent="0.55000000000000004">
      <c r="O13210" s="1703"/>
      <c r="V13210" s="1703"/>
      <c r="X13210" s="1703"/>
    </row>
    <row r="13211" spans="15:24" x14ac:dyDescent="0.55000000000000004">
      <c r="O13211" s="1703"/>
      <c r="V13211" s="1703"/>
      <c r="X13211" s="1703"/>
    </row>
    <row r="13212" spans="15:24" x14ac:dyDescent="0.55000000000000004">
      <c r="O13212" s="1703"/>
      <c r="V13212" s="1703"/>
      <c r="X13212" s="1703"/>
    </row>
    <row r="13213" spans="15:24" x14ac:dyDescent="0.55000000000000004">
      <c r="O13213" s="1703"/>
      <c r="V13213" s="1703"/>
      <c r="X13213" s="1703"/>
    </row>
    <row r="13214" spans="15:24" x14ac:dyDescent="0.55000000000000004">
      <c r="O13214" s="1703"/>
      <c r="V13214" s="1703"/>
      <c r="X13214" s="1703"/>
    </row>
    <row r="13215" spans="15:24" x14ac:dyDescent="0.55000000000000004">
      <c r="O13215" s="1703"/>
      <c r="V13215" s="1703"/>
      <c r="X13215" s="1703"/>
    </row>
    <row r="13216" spans="15:24" x14ac:dyDescent="0.55000000000000004">
      <c r="O13216" s="1703"/>
      <c r="V13216" s="1703"/>
      <c r="X13216" s="1703"/>
    </row>
    <row r="13217" spans="15:24" x14ac:dyDescent="0.55000000000000004">
      <c r="O13217" s="1703"/>
      <c r="V13217" s="1703"/>
      <c r="X13217" s="1703"/>
    </row>
    <row r="13218" spans="15:24" x14ac:dyDescent="0.55000000000000004">
      <c r="O13218" s="1703"/>
      <c r="V13218" s="1703"/>
      <c r="X13218" s="1703"/>
    </row>
    <row r="13219" spans="15:24" x14ac:dyDescent="0.55000000000000004">
      <c r="O13219" s="1703"/>
      <c r="V13219" s="1703"/>
      <c r="X13219" s="1703"/>
    </row>
    <row r="13220" spans="15:24" x14ac:dyDescent="0.55000000000000004">
      <c r="O13220" s="1703"/>
      <c r="V13220" s="1703"/>
      <c r="X13220" s="1703"/>
    </row>
    <row r="13221" spans="15:24" x14ac:dyDescent="0.55000000000000004">
      <c r="O13221" s="1703"/>
      <c r="V13221" s="1703"/>
      <c r="X13221" s="1703"/>
    </row>
    <row r="13222" spans="15:24" x14ac:dyDescent="0.55000000000000004">
      <c r="O13222" s="1703"/>
      <c r="V13222" s="1703"/>
      <c r="X13222" s="1703"/>
    </row>
    <row r="13223" spans="15:24" x14ac:dyDescent="0.55000000000000004">
      <c r="O13223" s="1703"/>
      <c r="V13223" s="1703"/>
      <c r="X13223" s="1703"/>
    </row>
    <row r="13224" spans="15:24" x14ac:dyDescent="0.55000000000000004">
      <c r="O13224" s="1703"/>
      <c r="V13224" s="1703"/>
      <c r="X13224" s="1703"/>
    </row>
    <row r="13225" spans="15:24" x14ac:dyDescent="0.55000000000000004">
      <c r="O13225" s="1703"/>
      <c r="V13225" s="1703"/>
      <c r="X13225" s="1703"/>
    </row>
    <row r="13226" spans="15:24" x14ac:dyDescent="0.55000000000000004">
      <c r="O13226" s="1703"/>
      <c r="V13226" s="1703"/>
      <c r="X13226" s="1703"/>
    </row>
    <row r="13227" spans="15:24" x14ac:dyDescent="0.55000000000000004">
      <c r="O13227" s="1703"/>
      <c r="V13227" s="1703"/>
      <c r="X13227" s="1703"/>
    </row>
    <row r="13228" spans="15:24" x14ac:dyDescent="0.55000000000000004">
      <c r="O13228" s="1703"/>
      <c r="V13228" s="1703"/>
      <c r="X13228" s="1703"/>
    </row>
    <row r="13229" spans="15:24" x14ac:dyDescent="0.55000000000000004">
      <c r="O13229" s="1703"/>
      <c r="V13229" s="1703"/>
      <c r="X13229" s="1703"/>
    </row>
    <row r="13230" spans="15:24" x14ac:dyDescent="0.55000000000000004">
      <c r="O13230" s="1703"/>
      <c r="V13230" s="1703"/>
      <c r="X13230" s="1703"/>
    </row>
    <row r="13231" spans="15:24" x14ac:dyDescent="0.55000000000000004">
      <c r="O13231" s="1703"/>
      <c r="V13231" s="1703"/>
      <c r="X13231" s="1703"/>
    </row>
    <row r="13232" spans="15:24" x14ac:dyDescent="0.55000000000000004">
      <c r="O13232" s="1703"/>
      <c r="V13232" s="1703"/>
      <c r="X13232" s="1703"/>
    </row>
    <row r="13233" spans="15:24" x14ac:dyDescent="0.55000000000000004">
      <c r="O13233" s="1703"/>
      <c r="V13233" s="1703"/>
      <c r="X13233" s="1703"/>
    </row>
    <row r="13234" spans="15:24" x14ac:dyDescent="0.55000000000000004">
      <c r="O13234" s="1703"/>
      <c r="V13234" s="1703"/>
      <c r="X13234" s="1703"/>
    </row>
    <row r="13235" spans="15:24" x14ac:dyDescent="0.55000000000000004">
      <c r="O13235" s="1703"/>
      <c r="V13235" s="1703"/>
      <c r="X13235" s="1703"/>
    </row>
    <row r="13236" spans="15:24" x14ac:dyDescent="0.55000000000000004">
      <c r="O13236" s="1703"/>
      <c r="V13236" s="1703"/>
      <c r="X13236" s="1703"/>
    </row>
    <row r="13237" spans="15:24" x14ac:dyDescent="0.55000000000000004">
      <c r="O13237" s="1703"/>
      <c r="V13237" s="1703"/>
      <c r="X13237" s="1703"/>
    </row>
    <row r="13238" spans="15:24" x14ac:dyDescent="0.55000000000000004">
      <c r="O13238" s="1703"/>
      <c r="V13238" s="1703"/>
      <c r="X13238" s="1703"/>
    </row>
    <row r="13239" spans="15:24" x14ac:dyDescent="0.55000000000000004">
      <c r="O13239" s="1703"/>
      <c r="V13239" s="1703"/>
      <c r="X13239" s="1703"/>
    </row>
    <row r="13240" spans="15:24" x14ac:dyDescent="0.55000000000000004">
      <c r="O13240" s="1703"/>
      <c r="V13240" s="1703"/>
      <c r="X13240" s="1703"/>
    </row>
    <row r="13241" spans="15:24" x14ac:dyDescent="0.55000000000000004">
      <c r="O13241" s="1703"/>
      <c r="V13241" s="1703"/>
      <c r="X13241" s="1703"/>
    </row>
    <row r="13242" spans="15:24" x14ac:dyDescent="0.55000000000000004">
      <c r="O13242" s="1703"/>
      <c r="V13242" s="1703"/>
      <c r="X13242" s="1703"/>
    </row>
    <row r="13243" spans="15:24" x14ac:dyDescent="0.55000000000000004">
      <c r="O13243" s="1703"/>
      <c r="V13243" s="1703"/>
      <c r="X13243" s="1703"/>
    </row>
    <row r="13244" spans="15:24" x14ac:dyDescent="0.55000000000000004">
      <c r="O13244" s="1703"/>
      <c r="V13244" s="1703"/>
      <c r="X13244" s="1703"/>
    </row>
    <row r="13245" spans="15:24" x14ac:dyDescent="0.55000000000000004">
      <c r="O13245" s="1703"/>
      <c r="V13245" s="1703"/>
      <c r="X13245" s="1703"/>
    </row>
    <row r="13246" spans="15:24" x14ac:dyDescent="0.55000000000000004">
      <c r="O13246" s="1703"/>
      <c r="V13246" s="1703"/>
      <c r="X13246" s="1703"/>
    </row>
    <row r="13247" spans="15:24" x14ac:dyDescent="0.55000000000000004">
      <c r="O13247" s="1703"/>
      <c r="V13247" s="1703"/>
      <c r="X13247" s="1703"/>
    </row>
    <row r="13248" spans="15:24" x14ac:dyDescent="0.55000000000000004">
      <c r="O13248" s="1703"/>
      <c r="V13248" s="1703"/>
      <c r="X13248" s="1703"/>
    </row>
    <row r="13249" spans="15:24" x14ac:dyDescent="0.55000000000000004">
      <c r="O13249" s="1703"/>
      <c r="V13249" s="1703"/>
      <c r="X13249" s="1703"/>
    </row>
    <row r="13250" spans="15:24" x14ac:dyDescent="0.55000000000000004">
      <c r="O13250" s="1703"/>
      <c r="V13250" s="1703"/>
      <c r="X13250" s="1703"/>
    </row>
    <row r="13251" spans="15:24" x14ac:dyDescent="0.55000000000000004">
      <c r="O13251" s="1703"/>
      <c r="V13251" s="1703"/>
      <c r="X13251" s="1703"/>
    </row>
    <row r="13252" spans="15:24" x14ac:dyDescent="0.55000000000000004">
      <c r="O13252" s="1703"/>
      <c r="V13252" s="1703"/>
      <c r="X13252" s="1703"/>
    </row>
    <row r="13253" spans="15:24" x14ac:dyDescent="0.55000000000000004">
      <c r="O13253" s="1703"/>
      <c r="V13253" s="1703"/>
      <c r="X13253" s="1703"/>
    </row>
    <row r="13254" spans="15:24" x14ac:dyDescent="0.55000000000000004">
      <c r="O13254" s="1703"/>
      <c r="V13254" s="1703"/>
      <c r="X13254" s="1703"/>
    </row>
    <row r="13255" spans="15:24" x14ac:dyDescent="0.55000000000000004">
      <c r="O13255" s="1703"/>
      <c r="V13255" s="1703"/>
      <c r="X13255" s="1703"/>
    </row>
    <row r="13256" spans="15:24" x14ac:dyDescent="0.55000000000000004">
      <c r="O13256" s="1703"/>
      <c r="V13256" s="1703"/>
      <c r="X13256" s="1703"/>
    </row>
    <row r="13257" spans="15:24" x14ac:dyDescent="0.55000000000000004">
      <c r="O13257" s="1703"/>
      <c r="V13257" s="1703"/>
      <c r="X13257" s="1703"/>
    </row>
    <row r="13258" spans="15:24" x14ac:dyDescent="0.55000000000000004">
      <c r="O13258" s="1703"/>
      <c r="V13258" s="1703"/>
      <c r="X13258" s="1703"/>
    </row>
    <row r="13259" spans="15:24" x14ac:dyDescent="0.55000000000000004">
      <c r="O13259" s="1703"/>
      <c r="V13259" s="1703"/>
      <c r="X13259" s="1703"/>
    </row>
    <row r="13260" spans="15:24" x14ac:dyDescent="0.55000000000000004">
      <c r="O13260" s="1703"/>
      <c r="V13260" s="1703"/>
      <c r="X13260" s="1703"/>
    </row>
    <row r="13261" spans="15:24" x14ac:dyDescent="0.55000000000000004">
      <c r="O13261" s="1703"/>
      <c r="V13261" s="1703"/>
      <c r="X13261" s="1703"/>
    </row>
    <row r="13262" spans="15:24" x14ac:dyDescent="0.55000000000000004">
      <c r="O13262" s="1703"/>
      <c r="V13262" s="1703"/>
      <c r="X13262" s="1703"/>
    </row>
    <row r="13263" spans="15:24" x14ac:dyDescent="0.55000000000000004">
      <c r="O13263" s="1703"/>
      <c r="V13263" s="1703"/>
      <c r="X13263" s="1703"/>
    </row>
    <row r="13264" spans="15:24" x14ac:dyDescent="0.55000000000000004">
      <c r="O13264" s="1703"/>
      <c r="V13264" s="1703"/>
      <c r="X13264" s="1703"/>
    </row>
    <row r="13265" spans="15:24" x14ac:dyDescent="0.55000000000000004">
      <c r="O13265" s="1703"/>
      <c r="V13265" s="1703"/>
      <c r="X13265" s="1703"/>
    </row>
    <row r="13266" spans="15:24" x14ac:dyDescent="0.55000000000000004">
      <c r="O13266" s="1703"/>
      <c r="V13266" s="1703"/>
      <c r="X13266" s="1703"/>
    </row>
    <row r="13267" spans="15:24" x14ac:dyDescent="0.55000000000000004">
      <c r="O13267" s="1703"/>
      <c r="V13267" s="1703"/>
      <c r="X13267" s="1703"/>
    </row>
    <row r="13268" spans="15:24" x14ac:dyDescent="0.55000000000000004">
      <c r="O13268" s="1703"/>
      <c r="V13268" s="1703"/>
      <c r="X13268" s="1703"/>
    </row>
    <row r="13269" spans="15:24" x14ac:dyDescent="0.55000000000000004">
      <c r="O13269" s="1703"/>
      <c r="V13269" s="1703"/>
      <c r="X13269" s="1703"/>
    </row>
    <row r="13270" spans="15:24" x14ac:dyDescent="0.55000000000000004">
      <c r="O13270" s="1703"/>
      <c r="V13270" s="1703"/>
      <c r="X13270" s="1703"/>
    </row>
    <row r="13271" spans="15:24" x14ac:dyDescent="0.55000000000000004">
      <c r="O13271" s="1703"/>
      <c r="V13271" s="1703"/>
      <c r="X13271" s="1703"/>
    </row>
    <row r="13272" spans="15:24" x14ac:dyDescent="0.55000000000000004">
      <c r="O13272" s="1703"/>
      <c r="V13272" s="1703"/>
      <c r="X13272" s="1703"/>
    </row>
    <row r="13273" spans="15:24" x14ac:dyDescent="0.55000000000000004">
      <c r="O13273" s="1703"/>
      <c r="V13273" s="1703"/>
      <c r="X13273" s="1703"/>
    </row>
    <row r="13274" spans="15:24" x14ac:dyDescent="0.55000000000000004">
      <c r="O13274" s="1703"/>
      <c r="V13274" s="1703"/>
      <c r="X13274" s="1703"/>
    </row>
    <row r="13275" spans="15:24" x14ac:dyDescent="0.55000000000000004">
      <c r="O13275" s="1703"/>
      <c r="V13275" s="1703"/>
      <c r="X13275" s="1703"/>
    </row>
    <row r="13276" spans="15:24" x14ac:dyDescent="0.55000000000000004">
      <c r="O13276" s="1703"/>
      <c r="V13276" s="1703"/>
      <c r="X13276" s="1703"/>
    </row>
    <row r="13277" spans="15:24" x14ac:dyDescent="0.55000000000000004">
      <c r="O13277" s="1703"/>
      <c r="V13277" s="1703"/>
      <c r="X13277" s="1703"/>
    </row>
    <row r="13278" spans="15:24" x14ac:dyDescent="0.55000000000000004">
      <c r="O13278" s="1703"/>
      <c r="V13278" s="1703"/>
      <c r="X13278" s="1703"/>
    </row>
    <row r="13279" spans="15:24" x14ac:dyDescent="0.55000000000000004">
      <c r="O13279" s="1703"/>
      <c r="V13279" s="1703"/>
      <c r="X13279" s="1703"/>
    </row>
    <row r="13280" spans="15:24" x14ac:dyDescent="0.55000000000000004">
      <c r="O13280" s="1703"/>
      <c r="V13280" s="1703"/>
      <c r="X13280" s="1703"/>
    </row>
    <row r="13281" spans="15:24" x14ac:dyDescent="0.55000000000000004">
      <c r="O13281" s="1703"/>
      <c r="V13281" s="1703"/>
      <c r="X13281" s="1703"/>
    </row>
    <row r="13282" spans="15:24" x14ac:dyDescent="0.55000000000000004">
      <c r="O13282" s="1703"/>
      <c r="V13282" s="1703"/>
      <c r="X13282" s="1703"/>
    </row>
    <row r="13283" spans="15:24" x14ac:dyDescent="0.55000000000000004">
      <c r="O13283" s="1703"/>
      <c r="V13283" s="1703"/>
      <c r="X13283" s="1703"/>
    </row>
    <row r="13284" spans="15:24" x14ac:dyDescent="0.55000000000000004">
      <c r="O13284" s="1703"/>
      <c r="V13284" s="1703"/>
      <c r="X13284" s="1703"/>
    </row>
    <row r="13285" spans="15:24" x14ac:dyDescent="0.55000000000000004">
      <c r="O13285" s="1703"/>
      <c r="V13285" s="1703"/>
      <c r="X13285" s="1703"/>
    </row>
    <row r="13286" spans="15:24" x14ac:dyDescent="0.55000000000000004">
      <c r="O13286" s="1703"/>
      <c r="V13286" s="1703"/>
      <c r="X13286" s="1703"/>
    </row>
    <row r="13287" spans="15:24" x14ac:dyDescent="0.55000000000000004">
      <c r="O13287" s="1703"/>
      <c r="V13287" s="1703"/>
      <c r="X13287" s="1703"/>
    </row>
    <row r="13288" spans="15:24" x14ac:dyDescent="0.55000000000000004">
      <c r="O13288" s="1703"/>
      <c r="V13288" s="1703"/>
      <c r="X13288" s="1703"/>
    </row>
    <row r="13289" spans="15:24" x14ac:dyDescent="0.55000000000000004">
      <c r="O13289" s="1703"/>
      <c r="V13289" s="1703"/>
      <c r="X13289" s="1703"/>
    </row>
    <row r="13290" spans="15:24" x14ac:dyDescent="0.55000000000000004">
      <c r="O13290" s="1703"/>
      <c r="V13290" s="1703"/>
      <c r="X13290" s="1703"/>
    </row>
    <row r="13291" spans="15:24" x14ac:dyDescent="0.55000000000000004">
      <c r="O13291" s="1703"/>
      <c r="V13291" s="1703"/>
      <c r="X13291" s="1703"/>
    </row>
    <row r="13292" spans="15:24" x14ac:dyDescent="0.55000000000000004">
      <c r="O13292" s="1703"/>
      <c r="V13292" s="1703"/>
      <c r="X13292" s="1703"/>
    </row>
    <row r="13293" spans="15:24" x14ac:dyDescent="0.55000000000000004">
      <c r="O13293" s="1703"/>
      <c r="V13293" s="1703"/>
      <c r="X13293" s="1703"/>
    </row>
    <row r="13294" spans="15:24" x14ac:dyDescent="0.55000000000000004">
      <c r="O13294" s="1703"/>
      <c r="V13294" s="1703"/>
      <c r="X13294" s="1703"/>
    </row>
    <row r="13295" spans="15:24" x14ac:dyDescent="0.55000000000000004">
      <c r="O13295" s="1703"/>
      <c r="V13295" s="1703"/>
      <c r="X13295" s="1703"/>
    </row>
    <row r="13296" spans="15:24" x14ac:dyDescent="0.55000000000000004">
      <c r="O13296" s="1703"/>
      <c r="V13296" s="1703"/>
      <c r="X13296" s="1703"/>
    </row>
    <row r="13297" spans="15:24" x14ac:dyDescent="0.55000000000000004">
      <c r="O13297" s="1703"/>
      <c r="V13297" s="1703"/>
      <c r="X13297" s="1703"/>
    </row>
    <row r="13298" spans="15:24" x14ac:dyDescent="0.55000000000000004">
      <c r="O13298" s="1703"/>
      <c r="V13298" s="1703"/>
      <c r="X13298" s="1703"/>
    </row>
    <row r="13299" spans="15:24" x14ac:dyDescent="0.55000000000000004">
      <c r="O13299" s="1703"/>
      <c r="V13299" s="1703"/>
      <c r="X13299" s="1703"/>
    </row>
    <row r="13300" spans="15:24" x14ac:dyDescent="0.55000000000000004">
      <c r="O13300" s="1703"/>
      <c r="V13300" s="1703"/>
      <c r="X13300" s="1703"/>
    </row>
    <row r="13301" spans="15:24" x14ac:dyDescent="0.55000000000000004">
      <c r="O13301" s="1703"/>
      <c r="V13301" s="1703"/>
      <c r="X13301" s="1703"/>
    </row>
    <row r="13302" spans="15:24" x14ac:dyDescent="0.55000000000000004">
      <c r="O13302" s="1703"/>
      <c r="V13302" s="1703"/>
      <c r="X13302" s="1703"/>
    </row>
    <row r="13303" spans="15:24" x14ac:dyDescent="0.55000000000000004">
      <c r="O13303" s="1703"/>
      <c r="V13303" s="1703"/>
      <c r="X13303" s="1703"/>
    </row>
    <row r="13304" spans="15:24" x14ac:dyDescent="0.55000000000000004">
      <c r="O13304" s="1703"/>
      <c r="V13304" s="1703"/>
      <c r="X13304" s="1703"/>
    </row>
    <row r="13305" spans="15:24" x14ac:dyDescent="0.55000000000000004">
      <c r="O13305" s="1703"/>
      <c r="V13305" s="1703"/>
      <c r="X13305" s="1703"/>
    </row>
    <row r="13306" spans="15:24" x14ac:dyDescent="0.55000000000000004">
      <c r="O13306" s="1703"/>
      <c r="V13306" s="1703"/>
      <c r="X13306" s="1703"/>
    </row>
    <row r="13307" spans="15:24" x14ac:dyDescent="0.55000000000000004">
      <c r="O13307" s="1703"/>
      <c r="V13307" s="1703"/>
      <c r="X13307" s="1703"/>
    </row>
    <row r="13308" spans="15:24" x14ac:dyDescent="0.55000000000000004">
      <c r="O13308" s="1703"/>
      <c r="V13308" s="1703"/>
      <c r="X13308" s="1703"/>
    </row>
    <row r="13309" spans="15:24" x14ac:dyDescent="0.55000000000000004">
      <c r="O13309" s="1703"/>
      <c r="V13309" s="1703"/>
      <c r="X13309" s="1703"/>
    </row>
    <row r="13310" spans="15:24" x14ac:dyDescent="0.55000000000000004">
      <c r="O13310" s="1703"/>
      <c r="V13310" s="1703"/>
      <c r="X13310" s="1703"/>
    </row>
    <row r="13311" spans="15:24" x14ac:dyDescent="0.55000000000000004">
      <c r="O13311" s="1703"/>
      <c r="V13311" s="1703"/>
      <c r="X13311" s="1703"/>
    </row>
    <row r="13312" spans="15:24" x14ac:dyDescent="0.55000000000000004">
      <c r="O13312" s="1703"/>
      <c r="V13312" s="1703"/>
      <c r="X13312" s="1703"/>
    </row>
    <row r="13313" spans="15:24" x14ac:dyDescent="0.55000000000000004">
      <c r="O13313" s="1703"/>
      <c r="V13313" s="1703"/>
      <c r="X13313" s="1703"/>
    </row>
    <row r="13314" spans="15:24" x14ac:dyDescent="0.55000000000000004">
      <c r="O13314" s="1703"/>
      <c r="V13314" s="1703"/>
      <c r="X13314" s="1703"/>
    </row>
    <row r="13315" spans="15:24" x14ac:dyDescent="0.55000000000000004">
      <c r="O13315" s="1703"/>
      <c r="V13315" s="1703"/>
      <c r="X13315" s="1703"/>
    </row>
    <row r="13316" spans="15:24" x14ac:dyDescent="0.55000000000000004">
      <c r="O13316" s="1703"/>
      <c r="V13316" s="1703"/>
      <c r="X13316" s="1703"/>
    </row>
  </sheetData>
  <autoFilter ref="D3:F4" xr:uid="{00000000-0009-0000-0000-000000000000}">
    <filterColumn colId="1" showButton="0"/>
  </autoFilter>
  <mergeCells count="86">
    <mergeCell ref="B71:G71"/>
    <mergeCell ref="B72:G72"/>
    <mergeCell ref="B63:B67"/>
    <mergeCell ref="C63:C67"/>
    <mergeCell ref="D63:D67"/>
    <mergeCell ref="E63:E67"/>
    <mergeCell ref="F63:F67"/>
    <mergeCell ref="B68:B70"/>
    <mergeCell ref="C68:C70"/>
    <mergeCell ref="D68:D70"/>
    <mergeCell ref="E68:E70"/>
    <mergeCell ref="F68:F70"/>
    <mergeCell ref="B55:B59"/>
    <mergeCell ref="C55:C59"/>
    <mergeCell ref="D55:D59"/>
    <mergeCell ref="E55:E59"/>
    <mergeCell ref="F55:F59"/>
    <mergeCell ref="B60:B62"/>
    <mergeCell ref="C60:C62"/>
    <mergeCell ref="D60:D62"/>
    <mergeCell ref="E60:E62"/>
    <mergeCell ref="F60:F62"/>
    <mergeCell ref="B47:B51"/>
    <mergeCell ref="C47:C51"/>
    <mergeCell ref="D47:D51"/>
    <mergeCell ref="E47:E51"/>
    <mergeCell ref="F47:F51"/>
    <mergeCell ref="B52:B54"/>
    <mergeCell ref="C52:C54"/>
    <mergeCell ref="D52:D54"/>
    <mergeCell ref="E52:E54"/>
    <mergeCell ref="F52:F54"/>
    <mergeCell ref="B41:B43"/>
    <mergeCell ref="C41:C43"/>
    <mergeCell ref="D41:D43"/>
    <mergeCell ref="E41:E43"/>
    <mergeCell ref="F41:F43"/>
    <mergeCell ref="B44:B46"/>
    <mergeCell ref="C44:C46"/>
    <mergeCell ref="D44:D46"/>
    <mergeCell ref="E44:E46"/>
    <mergeCell ref="F44:F46"/>
    <mergeCell ref="F29:F37"/>
    <mergeCell ref="B38:B40"/>
    <mergeCell ref="C38:C40"/>
    <mergeCell ref="D38:D40"/>
    <mergeCell ref="E38:E40"/>
    <mergeCell ref="F38:F40"/>
    <mergeCell ref="D26:D28"/>
    <mergeCell ref="E26:E28"/>
    <mergeCell ref="B29:B37"/>
    <mergeCell ref="C29:C37"/>
    <mergeCell ref="D29:D37"/>
    <mergeCell ref="E29:E37"/>
    <mergeCell ref="C20:C22"/>
    <mergeCell ref="D20:D22"/>
    <mergeCell ref="E20:E22"/>
    <mergeCell ref="F20:F22"/>
    <mergeCell ref="B23:B28"/>
    <mergeCell ref="C23:C24"/>
    <mergeCell ref="D23:D25"/>
    <mergeCell ref="E23:E25"/>
    <mergeCell ref="F23:F28"/>
    <mergeCell ref="C26:C27"/>
    <mergeCell ref="C15:C17"/>
    <mergeCell ref="D15:D17"/>
    <mergeCell ref="E15:E17"/>
    <mergeCell ref="F15:F17"/>
    <mergeCell ref="D18:D19"/>
    <mergeCell ref="E18:E19"/>
    <mergeCell ref="F18:F19"/>
    <mergeCell ref="B7:B22"/>
    <mergeCell ref="C7:C11"/>
    <mergeCell ref="D7:D11"/>
    <mergeCell ref="E7:E11"/>
    <mergeCell ref="F7:F11"/>
    <mergeCell ref="AV7:AV70"/>
    <mergeCell ref="C12:C14"/>
    <mergeCell ref="D12:D14"/>
    <mergeCell ref="E12:E14"/>
    <mergeCell ref="F12:F14"/>
    <mergeCell ref="E3:F3"/>
    <mergeCell ref="L3:S4"/>
    <mergeCell ref="E4:F4"/>
    <mergeCell ref="CK6:CN6"/>
    <mergeCell ref="CO6:CR6"/>
  </mergeCells>
  <phoneticPr fontId="1"/>
  <printOptions horizontalCentered="1" verticalCentered="1"/>
  <pageMargins left="0" right="0" top="0" bottom="0" header="0" footer="0"/>
  <pageSetup paperSize="9" scale="12" orientation="landscape" r:id="rId1"/>
  <drawing r:id="rId2"/>
  <legacyDrawing r:id="rId3"/>
</worksheet>
</file>

<file path=xl/worksheets/sheet2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850842-093B-4723-A37F-270792A67A72}">
  <dimension ref="A1:G76"/>
  <sheetViews>
    <sheetView workbookViewId="0">
      <selection activeCell="D76" sqref="D76"/>
    </sheetView>
  </sheetViews>
  <sheetFormatPr defaultRowHeight="18" x14ac:dyDescent="0.55000000000000004"/>
  <cols>
    <col min="5" max="5" width="11.6640625" customWidth="1"/>
  </cols>
  <sheetData>
    <row r="1" spans="1:4" x14ac:dyDescent="0.55000000000000004">
      <c r="A1" s="92" t="s">
        <v>2050</v>
      </c>
    </row>
    <row r="2" spans="1:4" x14ac:dyDescent="0.55000000000000004">
      <c r="A2" s="91" t="s">
        <v>2068</v>
      </c>
    </row>
    <row r="3" spans="1:4" x14ac:dyDescent="0.55000000000000004">
      <c r="A3" s="91" t="s">
        <v>2732</v>
      </c>
    </row>
    <row r="4" spans="1:4" x14ac:dyDescent="0.55000000000000004">
      <c r="A4" s="91" t="s">
        <v>2733</v>
      </c>
    </row>
    <row r="5" spans="1:4" x14ac:dyDescent="0.55000000000000004">
      <c r="A5" s="91" t="s">
        <v>2734</v>
      </c>
    </row>
    <row r="6" spans="1:4" x14ac:dyDescent="0.55000000000000004">
      <c r="A6" s="92" t="s">
        <v>2051</v>
      </c>
    </row>
    <row r="7" spans="1:4" x14ac:dyDescent="0.55000000000000004">
      <c r="A7" s="91" t="s">
        <v>2052</v>
      </c>
    </row>
    <row r="8" spans="1:4" x14ac:dyDescent="0.55000000000000004">
      <c r="A8" s="93" t="s">
        <v>2055</v>
      </c>
    </row>
    <row r="9" spans="1:4" ht="36" x14ac:dyDescent="0.55000000000000004">
      <c r="A9" s="65" t="s">
        <v>1383</v>
      </c>
      <c r="B9" s="65" t="s">
        <v>1382</v>
      </c>
      <c r="C9" s="65" t="s">
        <v>2735</v>
      </c>
      <c r="D9" s="65" t="s">
        <v>2736</v>
      </c>
    </row>
    <row r="10" spans="1:4" x14ac:dyDescent="0.55000000000000004">
      <c r="A10" s="67">
        <v>13783</v>
      </c>
      <c r="B10" s="67">
        <v>13715</v>
      </c>
      <c r="C10" s="67">
        <v>330</v>
      </c>
      <c r="D10" s="67">
        <v>27844</v>
      </c>
    </row>
    <row r="12" spans="1:4" x14ac:dyDescent="0.55000000000000004">
      <c r="A12" s="54" t="s">
        <v>2743</v>
      </c>
    </row>
    <row r="13" spans="1:4" x14ac:dyDescent="0.55000000000000004">
      <c r="A13" s="92" t="s">
        <v>2050</v>
      </c>
    </row>
    <row r="14" spans="1:4" x14ac:dyDescent="0.55000000000000004">
      <c r="A14" s="91" t="s">
        <v>2737</v>
      </c>
    </row>
    <row r="15" spans="1:4" x14ac:dyDescent="0.55000000000000004">
      <c r="A15" s="91" t="s">
        <v>2738</v>
      </c>
    </row>
    <row r="16" spans="1:4" x14ac:dyDescent="0.55000000000000004">
      <c r="A16" s="91" t="s">
        <v>2068</v>
      </c>
    </row>
    <row r="17" spans="1:6" x14ac:dyDescent="0.55000000000000004">
      <c r="A17" s="91" t="s">
        <v>2732</v>
      </c>
    </row>
    <row r="18" spans="1:6" x14ac:dyDescent="0.55000000000000004">
      <c r="A18" s="91" t="s">
        <v>2733</v>
      </c>
    </row>
    <row r="19" spans="1:6" x14ac:dyDescent="0.55000000000000004">
      <c r="A19" s="91" t="s">
        <v>2734</v>
      </c>
    </row>
    <row r="20" spans="1:6" x14ac:dyDescent="0.55000000000000004">
      <c r="A20" s="92" t="s">
        <v>2051</v>
      </c>
    </row>
    <row r="21" spans="1:6" x14ac:dyDescent="0.55000000000000004">
      <c r="A21" s="91" t="s">
        <v>2052</v>
      </c>
    </row>
    <row r="22" spans="1:6" x14ac:dyDescent="0.55000000000000004">
      <c r="A22" s="92" t="s">
        <v>2053</v>
      </c>
    </row>
    <row r="23" spans="1:6" x14ac:dyDescent="0.55000000000000004">
      <c r="A23" s="91" t="s">
        <v>2739</v>
      </c>
    </row>
    <row r="24" spans="1:6" x14ac:dyDescent="0.55000000000000004">
      <c r="A24" s="91" t="s">
        <v>2740</v>
      </c>
    </row>
    <row r="25" spans="1:6" x14ac:dyDescent="0.55000000000000004">
      <c r="A25" s="92" t="s">
        <v>2054</v>
      </c>
    </row>
    <row r="26" spans="1:6" x14ac:dyDescent="0.55000000000000004">
      <c r="A26" s="91" t="s">
        <v>2739</v>
      </c>
    </row>
    <row r="27" spans="1:6" x14ac:dyDescent="0.55000000000000004">
      <c r="A27" s="91" t="s">
        <v>2740</v>
      </c>
    </row>
    <row r="28" spans="1:6" x14ac:dyDescent="0.55000000000000004">
      <c r="A28" s="93" t="s">
        <v>2055</v>
      </c>
    </row>
    <row r="29" spans="1:6" x14ac:dyDescent="0.55000000000000004">
      <c r="A29" s="65" t="s">
        <v>2741</v>
      </c>
      <c r="B29" s="65" t="s">
        <v>2742</v>
      </c>
      <c r="C29" s="65" t="s">
        <v>1383</v>
      </c>
      <c r="D29" s="65" t="s">
        <v>1382</v>
      </c>
      <c r="E29" s="65" t="s">
        <v>2735</v>
      </c>
      <c r="F29" s="65" t="s">
        <v>2736</v>
      </c>
    </row>
    <row r="30" spans="1:6" x14ac:dyDescent="0.55000000000000004">
      <c r="A30" s="67">
        <v>2025</v>
      </c>
      <c r="B30" s="67">
        <v>10</v>
      </c>
      <c r="C30" s="74">
        <v>217</v>
      </c>
      <c r="D30" s="74">
        <v>938</v>
      </c>
      <c r="E30" s="74">
        <v>15</v>
      </c>
      <c r="F30" s="67">
        <v>1694</v>
      </c>
    </row>
    <row r="31" spans="1:6" x14ac:dyDescent="0.55000000000000004">
      <c r="A31" s="67">
        <v>2025</v>
      </c>
      <c r="B31" s="67">
        <v>11</v>
      </c>
      <c r="C31" s="2128">
        <v>7237</v>
      </c>
      <c r="D31" s="2128">
        <v>7685</v>
      </c>
      <c r="E31" s="2128">
        <v>195</v>
      </c>
      <c r="F31" s="2128">
        <v>15556</v>
      </c>
    </row>
    <row r="32" spans="1:6" x14ac:dyDescent="0.55000000000000004">
      <c r="A32" s="67">
        <v>2025</v>
      </c>
      <c r="B32" s="67">
        <v>12</v>
      </c>
      <c r="C32" s="74">
        <v>6329</v>
      </c>
      <c r="D32" s="74">
        <v>5092</v>
      </c>
      <c r="E32" s="74">
        <v>120</v>
      </c>
      <c r="F32" s="67">
        <v>10594</v>
      </c>
    </row>
    <row r="34" spans="1:1" x14ac:dyDescent="0.55000000000000004">
      <c r="A34" s="54" t="s">
        <v>2744</v>
      </c>
    </row>
    <row r="35" spans="1:1" x14ac:dyDescent="0.55000000000000004">
      <c r="A35" s="92" t="s">
        <v>2050</v>
      </c>
    </row>
    <row r="36" spans="1:1" x14ac:dyDescent="0.55000000000000004">
      <c r="A36" s="91" t="s">
        <v>2737</v>
      </c>
    </row>
    <row r="37" spans="1:1" x14ac:dyDescent="0.55000000000000004">
      <c r="A37" s="91" t="s">
        <v>2738</v>
      </c>
    </row>
    <row r="38" spans="1:1" x14ac:dyDescent="0.55000000000000004">
      <c r="A38" s="91" t="s">
        <v>2068</v>
      </c>
    </row>
    <row r="39" spans="1:1" x14ac:dyDescent="0.55000000000000004">
      <c r="A39" s="91" t="s">
        <v>2732</v>
      </c>
    </row>
    <row r="40" spans="1:1" x14ac:dyDescent="0.55000000000000004">
      <c r="A40" s="91" t="s">
        <v>2733</v>
      </c>
    </row>
    <row r="41" spans="1:1" x14ac:dyDescent="0.55000000000000004">
      <c r="A41" s="91" t="s">
        <v>2734</v>
      </c>
    </row>
    <row r="42" spans="1:1" x14ac:dyDescent="0.55000000000000004">
      <c r="A42" s="92" t="s">
        <v>2051</v>
      </c>
    </row>
    <row r="43" spans="1:1" x14ac:dyDescent="0.55000000000000004">
      <c r="A43" s="91" t="s">
        <v>2052</v>
      </c>
    </row>
    <row r="44" spans="1:1" x14ac:dyDescent="0.55000000000000004">
      <c r="A44" s="92" t="s">
        <v>2745</v>
      </c>
    </row>
    <row r="45" spans="1:1" x14ac:dyDescent="0.55000000000000004">
      <c r="A45" s="91" t="s">
        <v>2746</v>
      </c>
    </row>
    <row r="46" spans="1:1" x14ac:dyDescent="0.55000000000000004">
      <c r="A46" s="92" t="s">
        <v>2053</v>
      </c>
    </row>
    <row r="47" spans="1:1" x14ac:dyDescent="0.55000000000000004">
      <c r="A47" s="91" t="s">
        <v>2739</v>
      </c>
    </row>
    <row r="48" spans="1:1" x14ac:dyDescent="0.55000000000000004">
      <c r="A48" s="91" t="s">
        <v>2740</v>
      </c>
    </row>
    <row r="49" spans="1:6" x14ac:dyDescent="0.55000000000000004">
      <c r="A49" s="92" t="s">
        <v>2054</v>
      </c>
    </row>
    <row r="50" spans="1:6" x14ac:dyDescent="0.55000000000000004">
      <c r="A50" s="91" t="s">
        <v>2739</v>
      </c>
    </row>
    <row r="51" spans="1:6" x14ac:dyDescent="0.55000000000000004">
      <c r="A51" s="91" t="s">
        <v>2740</v>
      </c>
    </row>
    <row r="52" spans="1:6" x14ac:dyDescent="0.55000000000000004">
      <c r="A52" s="93" t="s">
        <v>2055</v>
      </c>
    </row>
    <row r="53" spans="1:6" x14ac:dyDescent="0.55000000000000004">
      <c r="A53" s="65" t="s">
        <v>2741</v>
      </c>
      <c r="B53" s="65" t="s">
        <v>2742</v>
      </c>
      <c r="C53" s="65" t="s">
        <v>1383</v>
      </c>
      <c r="D53" s="65" t="s">
        <v>1382</v>
      </c>
      <c r="E53" s="65" t="s">
        <v>2735</v>
      </c>
      <c r="F53" s="65" t="s">
        <v>2736</v>
      </c>
    </row>
    <row r="54" spans="1:6" x14ac:dyDescent="0.55000000000000004">
      <c r="A54" s="67">
        <v>2025</v>
      </c>
      <c r="B54" s="67">
        <v>11</v>
      </c>
      <c r="C54" s="74">
        <v>5577</v>
      </c>
      <c r="D54" s="74">
        <v>5880</v>
      </c>
      <c r="E54" s="74">
        <v>165</v>
      </c>
      <c r="F54" s="67">
        <v>12291</v>
      </c>
    </row>
    <row r="56" spans="1:6" x14ac:dyDescent="0.55000000000000004">
      <c r="A56" s="54" t="s">
        <v>2748</v>
      </c>
    </row>
    <row r="57" spans="1:6" x14ac:dyDescent="0.55000000000000004">
      <c r="A57" s="92" t="s">
        <v>2050</v>
      </c>
    </row>
    <row r="58" spans="1:6" x14ac:dyDescent="0.55000000000000004">
      <c r="A58" s="91" t="s">
        <v>2737</v>
      </c>
    </row>
    <row r="59" spans="1:6" x14ac:dyDescent="0.55000000000000004">
      <c r="A59" s="91" t="s">
        <v>2738</v>
      </c>
    </row>
    <row r="60" spans="1:6" x14ac:dyDescent="0.55000000000000004">
      <c r="A60" s="91" t="s">
        <v>2068</v>
      </c>
    </row>
    <row r="61" spans="1:6" x14ac:dyDescent="0.55000000000000004">
      <c r="A61" s="91" t="s">
        <v>2732</v>
      </c>
    </row>
    <row r="62" spans="1:6" x14ac:dyDescent="0.55000000000000004">
      <c r="A62" s="91" t="s">
        <v>2733</v>
      </c>
    </row>
    <row r="63" spans="1:6" x14ac:dyDescent="0.55000000000000004">
      <c r="A63" s="91" t="s">
        <v>2734</v>
      </c>
    </row>
    <row r="64" spans="1:6" x14ac:dyDescent="0.55000000000000004">
      <c r="A64" s="92" t="s">
        <v>2051</v>
      </c>
    </row>
    <row r="65" spans="1:7" x14ac:dyDescent="0.55000000000000004">
      <c r="A65" s="91" t="s">
        <v>2052</v>
      </c>
    </row>
    <row r="66" spans="1:7" x14ac:dyDescent="0.55000000000000004">
      <c r="A66" s="92" t="s">
        <v>2745</v>
      </c>
    </row>
    <row r="67" spans="1:7" x14ac:dyDescent="0.55000000000000004">
      <c r="A67" s="91" t="s">
        <v>2749</v>
      </c>
    </row>
    <row r="68" spans="1:7" x14ac:dyDescent="0.55000000000000004">
      <c r="A68" s="92" t="s">
        <v>2053</v>
      </c>
    </row>
    <row r="69" spans="1:7" x14ac:dyDescent="0.55000000000000004">
      <c r="A69" s="91" t="s">
        <v>2739</v>
      </c>
    </row>
    <row r="70" spans="1:7" x14ac:dyDescent="0.55000000000000004">
      <c r="A70" s="91" t="s">
        <v>2740</v>
      </c>
    </row>
    <row r="71" spans="1:7" x14ac:dyDescent="0.55000000000000004">
      <c r="A71" s="92" t="s">
        <v>2054</v>
      </c>
    </row>
    <row r="72" spans="1:7" x14ac:dyDescent="0.55000000000000004">
      <c r="A72" s="91" t="s">
        <v>2739</v>
      </c>
    </row>
    <row r="73" spans="1:7" x14ac:dyDescent="0.55000000000000004">
      <c r="A73" s="91" t="s">
        <v>2740</v>
      </c>
    </row>
    <row r="74" spans="1:7" x14ac:dyDescent="0.55000000000000004">
      <c r="A74" s="93" t="s">
        <v>2055</v>
      </c>
    </row>
    <row r="75" spans="1:7" x14ac:dyDescent="0.55000000000000004">
      <c r="A75" s="65" t="s">
        <v>2741</v>
      </c>
      <c r="B75" s="65" t="s">
        <v>2742</v>
      </c>
      <c r="C75" s="65" t="s">
        <v>1383</v>
      </c>
      <c r="D75" s="65" t="s">
        <v>1382</v>
      </c>
      <c r="E75" s="65" t="s">
        <v>2735</v>
      </c>
      <c r="F75" s="65" t="s">
        <v>2736</v>
      </c>
    </row>
    <row r="76" spans="1:7" x14ac:dyDescent="0.55000000000000004">
      <c r="A76" s="67">
        <v>2025</v>
      </c>
      <c r="B76" s="67">
        <v>11</v>
      </c>
      <c r="C76" s="74">
        <v>1660</v>
      </c>
      <c r="D76" s="74">
        <v>1805</v>
      </c>
      <c r="E76" s="74">
        <v>30</v>
      </c>
      <c r="F76" s="67">
        <v>3265</v>
      </c>
      <c r="G76" s="2136" t="s">
        <v>2750</v>
      </c>
    </row>
  </sheetData>
  <phoneticPr fontId="1"/>
  <pageMargins left="0.7" right="0.7" top="0.75" bottom="0.75" header="0.3" footer="0.3"/>
</worksheet>
</file>

<file path=xl/worksheets/sheet2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3BCA0E-B796-4A5A-B42B-DE1D9B3DF82C}">
  <dimension ref="A1:D22"/>
  <sheetViews>
    <sheetView topLeftCell="A13" workbookViewId="0">
      <selection activeCell="D20" sqref="D20"/>
    </sheetView>
  </sheetViews>
  <sheetFormatPr defaultRowHeight="18" x14ac:dyDescent="0.55000000000000004"/>
  <sheetData>
    <row r="1" spans="1:1" x14ac:dyDescent="0.55000000000000004">
      <c r="A1" s="92" t="s">
        <v>2050</v>
      </c>
    </row>
    <row r="2" spans="1:1" x14ac:dyDescent="0.55000000000000004">
      <c r="A2" s="91" t="s">
        <v>2737</v>
      </c>
    </row>
    <row r="3" spans="1:1" x14ac:dyDescent="0.55000000000000004">
      <c r="A3" s="91" t="s">
        <v>2738</v>
      </c>
    </row>
    <row r="4" spans="1:1" x14ac:dyDescent="0.55000000000000004">
      <c r="A4" s="91" t="s">
        <v>2752</v>
      </c>
    </row>
    <row r="5" spans="1:1" x14ac:dyDescent="0.55000000000000004">
      <c r="A5" s="91" t="s">
        <v>2753</v>
      </c>
    </row>
    <row r="6" spans="1:1" x14ac:dyDescent="0.55000000000000004">
      <c r="A6" s="92" t="s">
        <v>2051</v>
      </c>
    </row>
    <row r="7" spans="1:1" x14ac:dyDescent="0.55000000000000004">
      <c r="A7" s="91" t="s">
        <v>2052</v>
      </c>
    </row>
    <row r="8" spans="1:1" x14ac:dyDescent="0.55000000000000004">
      <c r="A8" s="92" t="s">
        <v>2745</v>
      </c>
    </row>
    <row r="9" spans="1:1" x14ac:dyDescent="0.55000000000000004">
      <c r="A9" s="91" t="s">
        <v>2754</v>
      </c>
    </row>
    <row r="10" spans="1:1" x14ac:dyDescent="0.55000000000000004">
      <c r="A10" s="92" t="s">
        <v>2053</v>
      </c>
    </row>
    <row r="11" spans="1:1" x14ac:dyDescent="0.55000000000000004">
      <c r="A11" s="91" t="s">
        <v>2739</v>
      </c>
    </row>
    <row r="12" spans="1:1" x14ac:dyDescent="0.55000000000000004">
      <c r="A12" s="91" t="s">
        <v>2740</v>
      </c>
    </row>
    <row r="13" spans="1:1" x14ac:dyDescent="0.55000000000000004">
      <c r="A13" s="92" t="s">
        <v>2054</v>
      </c>
    </row>
    <row r="14" spans="1:1" x14ac:dyDescent="0.55000000000000004">
      <c r="A14" s="91" t="s">
        <v>2739</v>
      </c>
    </row>
    <row r="15" spans="1:1" x14ac:dyDescent="0.55000000000000004">
      <c r="A15" s="91" t="s">
        <v>2740</v>
      </c>
    </row>
    <row r="16" spans="1:1" x14ac:dyDescent="0.55000000000000004">
      <c r="A16" s="93" t="s">
        <v>2055</v>
      </c>
    </row>
    <row r="17" spans="1:4" x14ac:dyDescent="0.55000000000000004">
      <c r="A17" s="65" t="s">
        <v>2741</v>
      </c>
      <c r="B17" s="65" t="s">
        <v>2742</v>
      </c>
      <c r="C17" s="65" t="s">
        <v>1385</v>
      </c>
      <c r="D17" s="65" t="s">
        <v>1384</v>
      </c>
    </row>
    <row r="18" spans="1:4" x14ac:dyDescent="0.55000000000000004">
      <c r="A18" s="67">
        <v>2025</v>
      </c>
      <c r="B18" s="67">
        <v>10</v>
      </c>
      <c r="C18" s="74">
        <v>92</v>
      </c>
      <c r="D18" s="74">
        <v>87</v>
      </c>
    </row>
    <row r="19" spans="1:4" x14ac:dyDescent="0.55000000000000004">
      <c r="A19" s="67">
        <v>2025</v>
      </c>
      <c r="B19" s="67">
        <v>11</v>
      </c>
      <c r="C19" s="74">
        <v>103</v>
      </c>
      <c r="D19" s="74">
        <v>53</v>
      </c>
    </row>
    <row r="20" spans="1:4" x14ac:dyDescent="0.55000000000000004">
      <c r="A20" s="67">
        <v>2025</v>
      </c>
      <c r="B20" s="67">
        <v>12</v>
      </c>
      <c r="C20" s="74">
        <v>99</v>
      </c>
      <c r="D20" s="74">
        <v>55</v>
      </c>
    </row>
    <row r="22" spans="1:4" ht="75.5" customHeight="1" x14ac:dyDescent="0.55000000000000004">
      <c r="A22" s="2143" t="s">
        <v>2751</v>
      </c>
      <c r="B22" s="2144"/>
      <c r="C22" s="2144"/>
      <c r="D22" s="2144"/>
    </row>
  </sheetData>
  <mergeCells count="1">
    <mergeCell ref="A22:D22"/>
  </mergeCells>
  <phoneticPr fontId="1"/>
  <pageMargins left="0.7" right="0.7" top="0.75" bottom="0.75" header="0.3" footer="0.3"/>
</worksheet>
</file>

<file path=xl/worksheets/sheet2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00FEB0-B8BA-4202-BDA9-645E50588D95}">
  <dimension ref="A1:D11"/>
  <sheetViews>
    <sheetView workbookViewId="0"/>
  </sheetViews>
  <sheetFormatPr defaultRowHeight="18" x14ac:dyDescent="0.55000000000000004"/>
  <cols>
    <col min="3" max="3" width="12.6640625" customWidth="1"/>
  </cols>
  <sheetData>
    <row r="1" spans="1:4" x14ac:dyDescent="0.55000000000000004">
      <c r="A1" s="92" t="s">
        <v>2050</v>
      </c>
    </row>
    <row r="2" spans="1:4" x14ac:dyDescent="0.55000000000000004">
      <c r="A2" s="91" t="s">
        <v>2068</v>
      </c>
    </row>
    <row r="3" spans="1:4" x14ac:dyDescent="0.55000000000000004">
      <c r="A3" s="91" t="s">
        <v>2732</v>
      </c>
    </row>
    <row r="4" spans="1:4" x14ac:dyDescent="0.55000000000000004">
      <c r="A4" s="91" t="s">
        <v>2733</v>
      </c>
    </row>
    <row r="5" spans="1:4" x14ac:dyDescent="0.55000000000000004">
      <c r="A5" s="91" t="s">
        <v>2734</v>
      </c>
    </row>
    <row r="6" spans="1:4" x14ac:dyDescent="0.55000000000000004">
      <c r="A6" s="92" t="s">
        <v>2051</v>
      </c>
    </row>
    <row r="7" spans="1:4" x14ac:dyDescent="0.55000000000000004">
      <c r="A7" s="91" t="s">
        <v>2052</v>
      </c>
    </row>
    <row r="8" spans="1:4" x14ac:dyDescent="0.55000000000000004">
      <c r="A8" s="93" t="s">
        <v>2055</v>
      </c>
    </row>
    <row r="9" spans="1:4" x14ac:dyDescent="0.55000000000000004">
      <c r="A9" s="65" t="s">
        <v>1383</v>
      </c>
      <c r="B9" s="65" t="s">
        <v>1382</v>
      </c>
      <c r="C9" s="65" t="s">
        <v>2735</v>
      </c>
      <c r="D9" s="65" t="s">
        <v>2736</v>
      </c>
    </row>
    <row r="10" spans="1:4" x14ac:dyDescent="0.55000000000000004">
      <c r="A10" s="74">
        <v>14113</v>
      </c>
      <c r="B10" s="67">
        <v>13715</v>
      </c>
      <c r="C10" s="67">
        <v>0</v>
      </c>
      <c r="D10" s="67">
        <v>27844</v>
      </c>
    </row>
    <row r="11" spans="1:4" x14ac:dyDescent="0.55000000000000004">
      <c r="A11" s="79">
        <f>'230、231、232'!A10+'230、231、232'!C10</f>
        <v>14113</v>
      </c>
      <c r="B11" s="79"/>
    </row>
  </sheetData>
  <phoneticPr fontId="1"/>
  <pageMargins left="0.7" right="0.7" top="0.75" bottom="0.75" header="0.3" footer="0.3"/>
</worksheet>
</file>

<file path=xl/worksheets/sheet2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AD080F-ACD4-4409-8848-1FC546169018}">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7B1705-E556-4183-8FFA-276390F0D1A7}">
  <dimension ref="A1"/>
  <sheetViews>
    <sheetView workbookViewId="0"/>
  </sheetViews>
  <sheetFormatPr defaultRowHeight="18" x14ac:dyDescent="0.55000000000000004"/>
  <sheetData/>
  <phoneticPr fontId="1"/>
  <pageMargins left="0.7" right="0.7" top="0.75" bottom="0.75" header="0.3" footer="0.3"/>
  <drawing r:id="rId1"/>
</worksheet>
</file>

<file path=xl/worksheets/sheet2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B99CC2-4E9B-42D2-B9E5-9E7FD53B8644}">
  <dimension ref="A1:F134"/>
  <sheetViews>
    <sheetView workbookViewId="0"/>
  </sheetViews>
  <sheetFormatPr defaultRowHeight="18" x14ac:dyDescent="0.55000000000000004"/>
  <sheetData>
    <row r="1" spans="1:1" x14ac:dyDescent="0.55000000000000004">
      <c r="A1" t="s">
        <v>2763</v>
      </c>
    </row>
    <row r="2" spans="1:1" x14ac:dyDescent="0.55000000000000004">
      <c r="A2" t="s">
        <v>2764</v>
      </c>
    </row>
    <row r="3" spans="1:1" x14ac:dyDescent="0.55000000000000004">
      <c r="A3" t="s">
        <v>2765</v>
      </c>
    </row>
    <row r="4" spans="1:1" x14ac:dyDescent="0.55000000000000004">
      <c r="A4" t="s">
        <v>2766</v>
      </c>
    </row>
    <row r="5" spans="1:1" x14ac:dyDescent="0.55000000000000004">
      <c r="A5" t="s">
        <v>2767</v>
      </c>
    </row>
    <row r="6" spans="1:1" x14ac:dyDescent="0.55000000000000004">
      <c r="A6" t="s">
        <v>2768</v>
      </c>
    </row>
    <row r="7" spans="1:1" x14ac:dyDescent="0.55000000000000004">
      <c r="A7" t="s">
        <v>2769</v>
      </c>
    </row>
    <row r="8" spans="1:1" x14ac:dyDescent="0.55000000000000004">
      <c r="A8" t="s">
        <v>2770</v>
      </c>
    </row>
    <row r="9" spans="1:1" x14ac:dyDescent="0.55000000000000004">
      <c r="A9" t="s">
        <v>2771</v>
      </c>
    </row>
    <row r="10" spans="1:1" x14ac:dyDescent="0.55000000000000004">
      <c r="A10" t="s">
        <v>2772</v>
      </c>
    </row>
    <row r="11" spans="1:1" x14ac:dyDescent="0.55000000000000004">
      <c r="A11" t="s">
        <v>2773</v>
      </c>
    </row>
    <row r="12" spans="1:1" x14ac:dyDescent="0.55000000000000004">
      <c r="A12" t="s">
        <v>2774</v>
      </c>
    </row>
    <row r="13" spans="1:1" x14ac:dyDescent="0.55000000000000004">
      <c r="A13" t="s">
        <v>2775</v>
      </c>
    </row>
    <row r="14" spans="1:1" x14ac:dyDescent="0.55000000000000004">
      <c r="A14" t="s">
        <v>2776</v>
      </c>
    </row>
    <row r="15" spans="1:1" x14ac:dyDescent="0.55000000000000004">
      <c r="A15" t="s">
        <v>2777</v>
      </c>
    </row>
    <row r="16" spans="1:1" x14ac:dyDescent="0.55000000000000004">
      <c r="A16" t="s">
        <v>2778</v>
      </c>
    </row>
    <row r="17" spans="1:6" x14ac:dyDescent="0.55000000000000004">
      <c r="A17" t="s">
        <v>2779</v>
      </c>
    </row>
    <row r="18" spans="1:6" x14ac:dyDescent="0.55000000000000004">
      <c r="A18" t="s">
        <v>2780</v>
      </c>
    </row>
    <row r="19" spans="1:6" x14ac:dyDescent="0.55000000000000004">
      <c r="A19" t="s">
        <v>2781</v>
      </c>
    </row>
    <row r="20" spans="1:6" x14ac:dyDescent="0.55000000000000004">
      <c r="A20" t="s">
        <v>2782</v>
      </c>
    </row>
    <row r="21" spans="1:6" x14ac:dyDescent="0.55000000000000004">
      <c r="A21" t="s">
        <v>2783</v>
      </c>
    </row>
    <row r="22" spans="1:6" x14ac:dyDescent="0.55000000000000004">
      <c r="A22" s="75" t="s">
        <v>2784</v>
      </c>
      <c r="B22" s="75"/>
      <c r="C22" s="75"/>
      <c r="D22" s="75"/>
      <c r="E22" s="75"/>
      <c r="F22" s="75"/>
    </row>
    <row r="23" spans="1:6" x14ac:dyDescent="0.55000000000000004">
      <c r="A23" t="s">
        <v>2785</v>
      </c>
    </row>
    <row r="24" spans="1:6" x14ac:dyDescent="0.55000000000000004">
      <c r="A24" t="s">
        <v>2786</v>
      </c>
    </row>
    <row r="25" spans="1:6" x14ac:dyDescent="0.55000000000000004">
      <c r="A25" t="s">
        <v>2787</v>
      </c>
    </row>
    <row r="26" spans="1:6" x14ac:dyDescent="0.55000000000000004">
      <c r="A26" t="s">
        <v>2788</v>
      </c>
    </row>
    <row r="27" spans="1:6" x14ac:dyDescent="0.55000000000000004">
      <c r="A27" t="s">
        <v>2789</v>
      </c>
    </row>
    <row r="28" spans="1:6" x14ac:dyDescent="0.55000000000000004">
      <c r="A28" t="s">
        <v>2790</v>
      </c>
    </row>
    <row r="29" spans="1:6" x14ac:dyDescent="0.55000000000000004">
      <c r="A29" t="s">
        <v>2791</v>
      </c>
    </row>
    <row r="30" spans="1:6" x14ac:dyDescent="0.55000000000000004">
      <c r="A30" t="s">
        <v>2792</v>
      </c>
    </row>
    <row r="31" spans="1:6" x14ac:dyDescent="0.55000000000000004">
      <c r="A31" t="s">
        <v>2793</v>
      </c>
    </row>
    <row r="32" spans="1:6" x14ac:dyDescent="0.55000000000000004">
      <c r="A32" t="s">
        <v>2794</v>
      </c>
    </row>
    <row r="33" spans="1:5" x14ac:dyDescent="0.55000000000000004">
      <c r="A33" t="s">
        <v>2795</v>
      </c>
    </row>
    <row r="34" spans="1:5" x14ac:dyDescent="0.55000000000000004">
      <c r="A34" t="s">
        <v>2796</v>
      </c>
    </row>
    <row r="35" spans="1:5" x14ac:dyDescent="0.55000000000000004">
      <c r="A35" t="s">
        <v>2797</v>
      </c>
    </row>
    <row r="36" spans="1:5" x14ac:dyDescent="0.55000000000000004">
      <c r="A36" t="s">
        <v>2798</v>
      </c>
    </row>
    <row r="37" spans="1:5" x14ac:dyDescent="0.55000000000000004">
      <c r="A37" t="s">
        <v>2799</v>
      </c>
    </row>
    <row r="38" spans="1:5" x14ac:dyDescent="0.55000000000000004">
      <c r="A38" t="s">
        <v>2800</v>
      </c>
    </row>
    <row r="39" spans="1:5" x14ac:dyDescent="0.55000000000000004">
      <c r="A39" s="75" t="s">
        <v>2801</v>
      </c>
      <c r="B39" s="75"/>
      <c r="C39" s="75"/>
      <c r="D39" s="75"/>
      <c r="E39" s="75"/>
    </row>
    <row r="40" spans="1:5" x14ac:dyDescent="0.55000000000000004">
      <c r="A40" t="s">
        <v>2785</v>
      </c>
    </row>
    <row r="41" spans="1:5" x14ac:dyDescent="0.55000000000000004">
      <c r="A41" t="s">
        <v>2786</v>
      </c>
    </row>
    <row r="42" spans="1:5" x14ac:dyDescent="0.55000000000000004">
      <c r="A42" t="s">
        <v>2787</v>
      </c>
    </row>
    <row r="43" spans="1:5" x14ac:dyDescent="0.55000000000000004">
      <c r="A43" t="s">
        <v>2788</v>
      </c>
    </row>
    <row r="44" spans="1:5" x14ac:dyDescent="0.55000000000000004">
      <c r="A44" t="s">
        <v>2789</v>
      </c>
    </row>
    <row r="45" spans="1:5" x14ac:dyDescent="0.55000000000000004">
      <c r="A45" t="s">
        <v>2790</v>
      </c>
    </row>
    <row r="46" spans="1:5" x14ac:dyDescent="0.55000000000000004">
      <c r="A46" t="s">
        <v>2791</v>
      </c>
    </row>
    <row r="47" spans="1:5" x14ac:dyDescent="0.55000000000000004">
      <c r="A47" t="s">
        <v>2792</v>
      </c>
    </row>
    <row r="48" spans="1:5" x14ac:dyDescent="0.55000000000000004">
      <c r="A48" t="s">
        <v>2793</v>
      </c>
    </row>
    <row r="49" spans="1:1" x14ac:dyDescent="0.55000000000000004">
      <c r="A49" t="s">
        <v>2794</v>
      </c>
    </row>
    <row r="50" spans="1:1" x14ac:dyDescent="0.55000000000000004">
      <c r="A50" t="s">
        <v>2795</v>
      </c>
    </row>
    <row r="51" spans="1:1" x14ac:dyDescent="0.55000000000000004">
      <c r="A51" t="s">
        <v>2796</v>
      </c>
    </row>
    <row r="52" spans="1:1" x14ac:dyDescent="0.55000000000000004">
      <c r="A52" t="s">
        <v>2797</v>
      </c>
    </row>
    <row r="53" spans="1:1" x14ac:dyDescent="0.55000000000000004">
      <c r="A53" t="s">
        <v>2798</v>
      </c>
    </row>
    <row r="54" spans="1:1" x14ac:dyDescent="0.55000000000000004">
      <c r="A54" t="s">
        <v>2799</v>
      </c>
    </row>
    <row r="55" spans="1:1" x14ac:dyDescent="0.55000000000000004">
      <c r="A55" t="s">
        <v>2802</v>
      </c>
    </row>
    <row r="56" spans="1:1" x14ac:dyDescent="0.55000000000000004">
      <c r="A56" t="s">
        <v>2803</v>
      </c>
    </row>
    <row r="57" spans="1:1" x14ac:dyDescent="0.55000000000000004">
      <c r="A57" t="s">
        <v>2804</v>
      </c>
    </row>
    <row r="58" spans="1:1" x14ac:dyDescent="0.55000000000000004">
      <c r="A58" t="s">
        <v>2805</v>
      </c>
    </row>
    <row r="59" spans="1:1" x14ac:dyDescent="0.55000000000000004">
      <c r="A59" t="s">
        <v>2806</v>
      </c>
    </row>
    <row r="60" spans="1:1" x14ac:dyDescent="0.55000000000000004">
      <c r="A60" t="s">
        <v>2807</v>
      </c>
    </row>
    <row r="61" spans="1:1" x14ac:dyDescent="0.55000000000000004">
      <c r="A61" t="s">
        <v>2808</v>
      </c>
    </row>
    <row r="62" spans="1:1" x14ac:dyDescent="0.55000000000000004">
      <c r="A62" t="s">
        <v>2809</v>
      </c>
    </row>
    <row r="63" spans="1:1" x14ac:dyDescent="0.55000000000000004">
      <c r="A63" t="s">
        <v>2810</v>
      </c>
    </row>
    <row r="64" spans="1:1" x14ac:dyDescent="0.55000000000000004">
      <c r="A64" t="s">
        <v>2811</v>
      </c>
    </row>
    <row r="65" spans="1:5" x14ac:dyDescent="0.55000000000000004">
      <c r="A65" t="s">
        <v>2812</v>
      </c>
    </row>
    <row r="66" spans="1:5" x14ac:dyDescent="0.55000000000000004">
      <c r="A66" t="s">
        <v>2813</v>
      </c>
    </row>
    <row r="67" spans="1:5" x14ac:dyDescent="0.55000000000000004">
      <c r="A67" t="s">
        <v>2814</v>
      </c>
    </row>
    <row r="68" spans="1:5" x14ac:dyDescent="0.55000000000000004">
      <c r="A68" t="s">
        <v>2815</v>
      </c>
    </row>
    <row r="69" spans="1:5" x14ac:dyDescent="0.55000000000000004">
      <c r="A69" t="s">
        <v>2816</v>
      </c>
    </row>
    <row r="70" spans="1:5" x14ac:dyDescent="0.55000000000000004">
      <c r="A70" t="s">
        <v>2817</v>
      </c>
    </row>
    <row r="71" spans="1:5" x14ac:dyDescent="0.55000000000000004">
      <c r="A71" t="s">
        <v>2818</v>
      </c>
    </row>
    <row r="72" spans="1:5" x14ac:dyDescent="0.55000000000000004">
      <c r="A72" t="s">
        <v>2819</v>
      </c>
    </row>
    <row r="73" spans="1:5" x14ac:dyDescent="0.55000000000000004">
      <c r="A73" t="s">
        <v>2820</v>
      </c>
    </row>
    <row r="74" spans="1:5" x14ac:dyDescent="0.55000000000000004">
      <c r="A74" t="s">
        <v>2821</v>
      </c>
    </row>
    <row r="75" spans="1:5" x14ac:dyDescent="0.55000000000000004">
      <c r="A75" t="s">
        <v>2822</v>
      </c>
    </row>
    <row r="76" spans="1:5" x14ac:dyDescent="0.55000000000000004">
      <c r="A76" t="s">
        <v>2823</v>
      </c>
    </row>
    <row r="77" spans="1:5" x14ac:dyDescent="0.55000000000000004">
      <c r="A77" t="s">
        <v>2800</v>
      </c>
    </row>
    <row r="78" spans="1:5" x14ac:dyDescent="0.55000000000000004">
      <c r="A78" s="75" t="s">
        <v>2824</v>
      </c>
      <c r="B78" s="75"/>
      <c r="C78" s="75"/>
      <c r="D78" s="75"/>
      <c r="E78" s="75"/>
    </row>
    <row r="79" spans="1:5" x14ac:dyDescent="0.55000000000000004">
      <c r="A79" t="s">
        <v>2785</v>
      </c>
    </row>
    <row r="80" spans="1:5" x14ac:dyDescent="0.55000000000000004">
      <c r="A80" t="s">
        <v>2786</v>
      </c>
    </row>
    <row r="81" spans="1:6" x14ac:dyDescent="0.55000000000000004">
      <c r="A81" t="s">
        <v>2787</v>
      </c>
    </row>
    <row r="82" spans="1:6" x14ac:dyDescent="0.55000000000000004">
      <c r="A82" t="s">
        <v>2788</v>
      </c>
    </row>
    <row r="83" spans="1:6" x14ac:dyDescent="0.55000000000000004">
      <c r="A83" t="s">
        <v>2825</v>
      </c>
    </row>
    <row r="84" spans="1:6" x14ac:dyDescent="0.55000000000000004">
      <c r="A84" t="s">
        <v>2790</v>
      </c>
    </row>
    <row r="85" spans="1:6" x14ac:dyDescent="0.55000000000000004">
      <c r="A85" t="s">
        <v>2791</v>
      </c>
    </row>
    <row r="86" spans="1:6" x14ac:dyDescent="0.55000000000000004">
      <c r="A86" t="s">
        <v>2792</v>
      </c>
    </row>
    <row r="87" spans="1:6" x14ac:dyDescent="0.55000000000000004">
      <c r="A87" t="s">
        <v>2793</v>
      </c>
    </row>
    <row r="88" spans="1:6" x14ac:dyDescent="0.55000000000000004">
      <c r="A88" t="s">
        <v>2826</v>
      </c>
    </row>
    <row r="89" spans="1:6" x14ac:dyDescent="0.55000000000000004">
      <c r="A89" t="s">
        <v>2795</v>
      </c>
    </row>
    <row r="90" spans="1:6" x14ac:dyDescent="0.55000000000000004">
      <c r="A90" t="s">
        <v>2796</v>
      </c>
    </row>
    <row r="91" spans="1:6" x14ac:dyDescent="0.55000000000000004">
      <c r="A91" t="s">
        <v>2797</v>
      </c>
    </row>
    <row r="92" spans="1:6" x14ac:dyDescent="0.55000000000000004">
      <c r="A92" t="s">
        <v>2798</v>
      </c>
    </row>
    <row r="93" spans="1:6" x14ac:dyDescent="0.55000000000000004">
      <c r="A93" t="s">
        <v>2799</v>
      </c>
    </row>
    <row r="94" spans="1:6" x14ac:dyDescent="0.55000000000000004">
      <c r="A94" t="s">
        <v>2800</v>
      </c>
    </row>
    <row r="95" spans="1:6" x14ac:dyDescent="0.55000000000000004">
      <c r="A95" s="75" t="s">
        <v>2827</v>
      </c>
      <c r="B95" s="75"/>
      <c r="C95" s="75"/>
      <c r="D95" s="75"/>
      <c r="E95" s="75"/>
      <c r="F95" s="75"/>
    </row>
    <row r="96" spans="1:6" x14ac:dyDescent="0.55000000000000004">
      <c r="A96" t="s">
        <v>2785</v>
      </c>
    </row>
    <row r="97" spans="1:1" x14ac:dyDescent="0.55000000000000004">
      <c r="A97" t="s">
        <v>2786</v>
      </c>
    </row>
    <row r="98" spans="1:1" x14ac:dyDescent="0.55000000000000004">
      <c r="A98" t="s">
        <v>2787</v>
      </c>
    </row>
    <row r="99" spans="1:1" x14ac:dyDescent="0.55000000000000004">
      <c r="A99" t="s">
        <v>2788</v>
      </c>
    </row>
    <row r="100" spans="1:1" x14ac:dyDescent="0.55000000000000004">
      <c r="A100" t="s">
        <v>2789</v>
      </c>
    </row>
    <row r="101" spans="1:1" x14ac:dyDescent="0.55000000000000004">
      <c r="A101" t="s">
        <v>2790</v>
      </c>
    </row>
    <row r="102" spans="1:1" x14ac:dyDescent="0.55000000000000004">
      <c r="A102" t="s">
        <v>2791</v>
      </c>
    </row>
    <row r="103" spans="1:1" x14ac:dyDescent="0.55000000000000004">
      <c r="A103" t="s">
        <v>2792</v>
      </c>
    </row>
    <row r="104" spans="1:1" x14ac:dyDescent="0.55000000000000004">
      <c r="A104" t="s">
        <v>2793</v>
      </c>
    </row>
    <row r="105" spans="1:1" x14ac:dyDescent="0.55000000000000004">
      <c r="A105" t="s">
        <v>2826</v>
      </c>
    </row>
    <row r="106" spans="1:1" x14ac:dyDescent="0.55000000000000004">
      <c r="A106" t="s">
        <v>2795</v>
      </c>
    </row>
    <row r="107" spans="1:1" x14ac:dyDescent="0.55000000000000004">
      <c r="A107" t="s">
        <v>2796</v>
      </c>
    </row>
    <row r="108" spans="1:1" x14ac:dyDescent="0.55000000000000004">
      <c r="A108" t="s">
        <v>2797</v>
      </c>
    </row>
    <row r="109" spans="1:1" x14ac:dyDescent="0.55000000000000004">
      <c r="A109" t="s">
        <v>2798</v>
      </c>
    </row>
    <row r="110" spans="1:1" x14ac:dyDescent="0.55000000000000004">
      <c r="A110" t="s">
        <v>2799</v>
      </c>
    </row>
    <row r="111" spans="1:1" x14ac:dyDescent="0.55000000000000004">
      <c r="A111" t="s">
        <v>2800</v>
      </c>
    </row>
    <row r="112" spans="1:1" x14ac:dyDescent="0.55000000000000004">
      <c r="A112" t="s">
        <v>2828</v>
      </c>
    </row>
    <row r="113" spans="1:1" x14ac:dyDescent="0.55000000000000004">
      <c r="A113" t="s">
        <v>2829</v>
      </c>
    </row>
    <row r="114" spans="1:1" x14ac:dyDescent="0.55000000000000004">
      <c r="A114" t="s">
        <v>2830</v>
      </c>
    </row>
    <row r="115" spans="1:1" x14ac:dyDescent="0.55000000000000004">
      <c r="A115" t="s">
        <v>2831</v>
      </c>
    </row>
    <row r="116" spans="1:1" x14ac:dyDescent="0.55000000000000004">
      <c r="A116" t="s">
        <v>2832</v>
      </c>
    </row>
    <row r="117" spans="1:1" x14ac:dyDescent="0.55000000000000004">
      <c r="A117" t="s">
        <v>2833</v>
      </c>
    </row>
    <row r="118" spans="1:1" x14ac:dyDescent="0.55000000000000004">
      <c r="A118" t="s">
        <v>2834</v>
      </c>
    </row>
    <row r="119" spans="1:1" x14ac:dyDescent="0.55000000000000004">
      <c r="A119" t="s">
        <v>2835</v>
      </c>
    </row>
    <row r="120" spans="1:1" x14ac:dyDescent="0.55000000000000004">
      <c r="A120" t="s">
        <v>2836</v>
      </c>
    </row>
    <row r="121" spans="1:1" x14ac:dyDescent="0.55000000000000004">
      <c r="A121" t="s">
        <v>2837</v>
      </c>
    </row>
    <row r="122" spans="1:1" x14ac:dyDescent="0.55000000000000004">
      <c r="A122" t="s">
        <v>2838</v>
      </c>
    </row>
    <row r="123" spans="1:1" x14ac:dyDescent="0.55000000000000004">
      <c r="A123" t="s">
        <v>2839</v>
      </c>
    </row>
    <row r="124" spans="1:1" x14ac:dyDescent="0.55000000000000004">
      <c r="A124" t="s">
        <v>2840</v>
      </c>
    </row>
    <row r="125" spans="1:1" x14ac:dyDescent="0.55000000000000004">
      <c r="A125" t="s">
        <v>2841</v>
      </c>
    </row>
    <row r="126" spans="1:1" x14ac:dyDescent="0.55000000000000004">
      <c r="A126" t="s">
        <v>2842</v>
      </c>
    </row>
    <row r="127" spans="1:1" x14ac:dyDescent="0.55000000000000004">
      <c r="A127" t="s">
        <v>2843</v>
      </c>
    </row>
    <row r="128" spans="1:1" x14ac:dyDescent="0.55000000000000004">
      <c r="A128" t="s">
        <v>2844</v>
      </c>
    </row>
    <row r="129" spans="1:1" x14ac:dyDescent="0.55000000000000004">
      <c r="A129" t="s">
        <v>2845</v>
      </c>
    </row>
    <row r="130" spans="1:1" x14ac:dyDescent="0.55000000000000004">
      <c r="A130" t="s">
        <v>2846</v>
      </c>
    </row>
    <row r="132" spans="1:1" x14ac:dyDescent="0.55000000000000004">
      <c r="A132" t="s">
        <v>2847</v>
      </c>
    </row>
    <row r="133" spans="1:1" x14ac:dyDescent="0.55000000000000004">
      <c r="A133" t="s">
        <v>1378</v>
      </c>
    </row>
    <row r="134" spans="1:1" x14ac:dyDescent="0.55000000000000004">
      <c r="A134" t="s">
        <v>1379</v>
      </c>
    </row>
  </sheetData>
  <phoneticPr fontId="1"/>
  <pageMargins left="0.7" right="0.7" top="0.75" bottom="0.75" header="0.3" footer="0.3"/>
</worksheet>
</file>

<file path=xl/worksheets/sheet2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947FC7-98CF-4D2A-9F8A-87FCC2655E25}">
  <sheetPr>
    <tabColor theme="0" tint="-0.499984740745262"/>
  </sheetPr>
  <dimension ref="B1:L57"/>
  <sheetViews>
    <sheetView topLeftCell="G3" workbookViewId="0">
      <selection activeCell="I3" sqref="I3:L52"/>
    </sheetView>
  </sheetViews>
  <sheetFormatPr defaultColWidth="8.58203125" defaultRowHeight="18" x14ac:dyDescent="0.55000000000000004"/>
  <cols>
    <col min="1" max="1" width="2.08203125" style="2" customWidth="1"/>
    <col min="2" max="2" width="4.33203125" style="2" customWidth="1"/>
    <col min="3" max="3" width="15.83203125" style="2" customWidth="1"/>
    <col min="4" max="4" width="21.58203125" style="2" customWidth="1"/>
    <col min="5" max="5" width="12.33203125" style="2" bestFit="1" customWidth="1"/>
    <col min="6" max="6" width="32.25" style="2" bestFit="1" customWidth="1"/>
    <col min="7" max="7" width="12.33203125" style="2" bestFit="1" customWidth="1"/>
    <col min="8" max="8" width="31.83203125" style="2" bestFit="1" customWidth="1"/>
    <col min="9" max="9" width="8.25" style="6" bestFit="1" customWidth="1"/>
    <col min="10" max="10" width="35.5" style="2" customWidth="1"/>
    <col min="11" max="11" width="8.58203125" style="6"/>
    <col min="12" max="12" width="28.58203125" style="2" customWidth="1"/>
    <col min="13" max="16384" width="8.58203125" style="2"/>
  </cols>
  <sheetData>
    <row r="1" spans="2:12" ht="18.5" thickBot="1" x14ac:dyDescent="0.6">
      <c r="B1" s="1" t="s">
        <v>87</v>
      </c>
      <c r="L1" s="3" t="s">
        <v>11</v>
      </c>
    </row>
    <row r="2" spans="2:12" s="4" customFormat="1" ht="19" thickTop="1" thickBot="1" x14ac:dyDescent="0.6">
      <c r="B2" s="8" t="s">
        <v>0</v>
      </c>
      <c r="C2" s="9" t="s">
        <v>1</v>
      </c>
      <c r="D2" s="9" t="s">
        <v>2</v>
      </c>
      <c r="E2" s="9" t="s">
        <v>3</v>
      </c>
      <c r="F2" s="9" t="s">
        <v>4</v>
      </c>
      <c r="G2" s="9" t="s">
        <v>5</v>
      </c>
      <c r="H2" s="9" t="s">
        <v>6</v>
      </c>
      <c r="I2" s="9" t="s">
        <v>7</v>
      </c>
      <c r="J2" s="9" t="s">
        <v>8</v>
      </c>
      <c r="K2" s="9" t="s">
        <v>9</v>
      </c>
      <c r="L2" s="10" t="s">
        <v>10</v>
      </c>
    </row>
    <row r="3" spans="2:12" ht="90.5" thickTop="1" x14ac:dyDescent="0.55000000000000004">
      <c r="B3" s="11">
        <f>ROW()-2</f>
        <v>1</v>
      </c>
      <c r="C3" s="12" t="s">
        <v>12</v>
      </c>
      <c r="D3" s="13" t="s">
        <v>74</v>
      </c>
      <c r="E3" s="12" t="s">
        <v>18</v>
      </c>
      <c r="F3" s="12"/>
      <c r="G3" s="12"/>
      <c r="H3" s="12" t="s">
        <v>17</v>
      </c>
      <c r="I3" s="14" t="s">
        <v>13</v>
      </c>
      <c r="J3" s="13" t="s">
        <v>14</v>
      </c>
      <c r="K3" s="14" t="s">
        <v>16</v>
      </c>
      <c r="L3" s="15"/>
    </row>
    <row r="4" spans="2:12" ht="36" x14ac:dyDescent="0.55000000000000004">
      <c r="B4" s="16">
        <f t="shared" ref="B4:B51" si="0">ROW()-2</f>
        <v>2</v>
      </c>
      <c r="C4" s="17"/>
      <c r="D4" s="17"/>
      <c r="E4" s="17"/>
      <c r="F4" s="17"/>
      <c r="G4" s="17"/>
      <c r="H4" s="18" t="s">
        <v>15</v>
      </c>
      <c r="I4" s="19" t="s">
        <v>16</v>
      </c>
      <c r="J4" s="17"/>
      <c r="K4" s="20"/>
      <c r="L4" s="21"/>
    </row>
    <row r="5" spans="2:12" ht="36" x14ac:dyDescent="0.55000000000000004">
      <c r="B5" s="16">
        <f t="shared" si="0"/>
        <v>3</v>
      </c>
      <c r="C5" s="17"/>
      <c r="D5" s="17"/>
      <c r="E5" s="17"/>
      <c r="F5" s="17"/>
      <c r="G5" s="17"/>
      <c r="H5" s="17" t="s">
        <v>75</v>
      </c>
      <c r="I5" s="19" t="s">
        <v>16</v>
      </c>
      <c r="J5" s="17"/>
      <c r="K5" s="20"/>
      <c r="L5" s="21"/>
    </row>
    <row r="6" spans="2:12" ht="72" x14ac:dyDescent="0.55000000000000004">
      <c r="B6" s="16">
        <f t="shared" si="0"/>
        <v>4</v>
      </c>
      <c r="C6" s="17"/>
      <c r="D6" s="18" t="s">
        <v>53</v>
      </c>
      <c r="E6" s="17"/>
      <c r="F6" s="17"/>
      <c r="G6" s="17"/>
      <c r="H6" s="17" t="s">
        <v>17</v>
      </c>
      <c r="I6" s="19" t="s">
        <v>16</v>
      </c>
      <c r="J6" s="17"/>
      <c r="K6" s="20"/>
      <c r="L6" s="21"/>
    </row>
    <row r="7" spans="2:12" ht="72" x14ac:dyDescent="0.55000000000000004">
      <c r="B7" s="16">
        <f t="shared" si="0"/>
        <v>5</v>
      </c>
      <c r="C7" s="17"/>
      <c r="D7" s="18" t="s">
        <v>54</v>
      </c>
      <c r="E7" s="17"/>
      <c r="F7" s="17"/>
      <c r="G7" s="17"/>
      <c r="H7" s="17" t="s">
        <v>17</v>
      </c>
      <c r="I7" s="19" t="s">
        <v>16</v>
      </c>
      <c r="J7" s="17"/>
      <c r="K7" s="20"/>
      <c r="L7" s="21"/>
    </row>
    <row r="8" spans="2:12" ht="72" x14ac:dyDescent="0.55000000000000004">
      <c r="B8" s="16">
        <f t="shared" si="0"/>
        <v>6</v>
      </c>
      <c r="C8" s="17"/>
      <c r="D8" s="18" t="s">
        <v>54</v>
      </c>
      <c r="E8" s="17" t="s">
        <v>19</v>
      </c>
      <c r="F8" s="17"/>
      <c r="G8" s="17"/>
      <c r="H8" s="17" t="s">
        <v>17</v>
      </c>
      <c r="I8" s="19" t="s">
        <v>16</v>
      </c>
      <c r="J8" s="17"/>
      <c r="K8" s="20"/>
      <c r="L8" s="21"/>
    </row>
    <row r="9" spans="2:12" ht="72" x14ac:dyDescent="0.55000000000000004">
      <c r="B9" s="16">
        <f t="shared" si="0"/>
        <v>7</v>
      </c>
      <c r="C9" s="17"/>
      <c r="D9" s="18" t="s">
        <v>55</v>
      </c>
      <c r="E9" s="17" t="s">
        <v>18</v>
      </c>
      <c r="F9" s="17"/>
      <c r="G9" s="17"/>
      <c r="H9" s="17" t="s">
        <v>20</v>
      </c>
      <c r="I9" s="19" t="s">
        <v>16</v>
      </c>
      <c r="J9" s="17"/>
      <c r="K9" s="20"/>
      <c r="L9" s="21"/>
    </row>
    <row r="10" spans="2:12" ht="36" x14ac:dyDescent="0.55000000000000004">
      <c r="B10" s="16">
        <f t="shared" si="0"/>
        <v>8</v>
      </c>
      <c r="C10" s="17" t="s">
        <v>37</v>
      </c>
      <c r="D10" s="17" t="s">
        <v>38</v>
      </c>
      <c r="E10" s="17" t="s">
        <v>19</v>
      </c>
      <c r="F10" s="17"/>
      <c r="G10" s="17"/>
      <c r="H10" s="18" t="s">
        <v>21</v>
      </c>
      <c r="I10" s="19" t="s">
        <v>16</v>
      </c>
      <c r="J10" s="17"/>
      <c r="K10" s="20"/>
      <c r="L10" s="21"/>
    </row>
    <row r="11" spans="2:12" ht="36" x14ac:dyDescent="0.55000000000000004">
      <c r="B11" s="16">
        <f t="shared" si="0"/>
        <v>9</v>
      </c>
      <c r="C11" s="17"/>
      <c r="D11" s="17"/>
      <c r="E11" s="17"/>
      <c r="F11" s="17"/>
      <c r="G11" s="17"/>
      <c r="H11" s="17" t="s">
        <v>22</v>
      </c>
      <c r="I11" s="19" t="s">
        <v>16</v>
      </c>
      <c r="J11" s="17"/>
      <c r="K11" s="20"/>
      <c r="L11" s="21"/>
    </row>
    <row r="12" spans="2:12" ht="36" x14ac:dyDescent="0.55000000000000004">
      <c r="B12" s="16">
        <f t="shared" si="0"/>
        <v>10</v>
      </c>
      <c r="C12" s="17"/>
      <c r="D12" s="17"/>
      <c r="E12" s="17"/>
      <c r="F12" s="17"/>
      <c r="G12" s="17"/>
      <c r="H12" s="17" t="s">
        <v>23</v>
      </c>
      <c r="I12" s="19" t="s">
        <v>16</v>
      </c>
      <c r="J12" s="17"/>
      <c r="K12" s="20"/>
      <c r="L12" s="21"/>
    </row>
    <row r="13" spans="2:12" ht="36" x14ac:dyDescent="0.55000000000000004">
      <c r="B13" s="16">
        <f t="shared" si="0"/>
        <v>11</v>
      </c>
      <c r="C13" s="17"/>
      <c r="D13" s="17"/>
      <c r="E13" s="17"/>
      <c r="F13" s="17"/>
      <c r="G13" s="17"/>
      <c r="H13" s="17" t="s">
        <v>24</v>
      </c>
      <c r="I13" s="19" t="s">
        <v>16</v>
      </c>
      <c r="J13" s="17"/>
      <c r="K13" s="20"/>
      <c r="L13" s="21"/>
    </row>
    <row r="14" spans="2:12" ht="36" x14ac:dyDescent="0.55000000000000004">
      <c r="B14" s="16">
        <f t="shared" si="0"/>
        <v>12</v>
      </c>
      <c r="C14" s="17"/>
      <c r="D14" s="17"/>
      <c r="E14" s="17"/>
      <c r="F14" s="17"/>
      <c r="G14" s="17"/>
      <c r="H14" s="17" t="s">
        <v>25</v>
      </c>
      <c r="I14" s="19" t="s">
        <v>16</v>
      </c>
      <c r="J14" s="17"/>
      <c r="K14" s="20"/>
      <c r="L14" s="21"/>
    </row>
    <row r="15" spans="2:12" ht="36" x14ac:dyDescent="0.55000000000000004">
      <c r="B15" s="16">
        <f t="shared" si="0"/>
        <v>13</v>
      </c>
      <c r="C15" s="17"/>
      <c r="D15" s="17"/>
      <c r="E15" s="17"/>
      <c r="F15" s="17"/>
      <c r="G15" s="17"/>
      <c r="H15" s="17" t="s">
        <v>26</v>
      </c>
      <c r="I15" s="19" t="s">
        <v>16</v>
      </c>
      <c r="J15" s="17"/>
      <c r="K15" s="20"/>
      <c r="L15" s="21"/>
    </row>
    <row r="16" spans="2:12" ht="36" x14ac:dyDescent="0.55000000000000004">
      <c r="B16" s="16">
        <f t="shared" si="0"/>
        <v>14</v>
      </c>
      <c r="C16" s="17"/>
      <c r="D16" s="17"/>
      <c r="E16" s="17"/>
      <c r="F16" s="17"/>
      <c r="G16" s="17"/>
      <c r="H16" s="17" t="s">
        <v>27</v>
      </c>
      <c r="I16" s="19" t="s">
        <v>16</v>
      </c>
      <c r="J16" s="17"/>
      <c r="K16" s="20"/>
      <c r="L16" s="21"/>
    </row>
    <row r="17" spans="2:12" ht="36" x14ac:dyDescent="0.55000000000000004">
      <c r="B17" s="16">
        <f t="shared" si="0"/>
        <v>15</v>
      </c>
      <c r="C17" s="17"/>
      <c r="D17" s="17"/>
      <c r="E17" s="17"/>
      <c r="F17" s="17"/>
      <c r="G17" s="17"/>
      <c r="H17" s="17" t="s">
        <v>28</v>
      </c>
      <c r="I17" s="19" t="s">
        <v>16</v>
      </c>
      <c r="J17" s="17"/>
      <c r="K17" s="20"/>
      <c r="L17" s="21"/>
    </row>
    <row r="18" spans="2:12" ht="36" x14ac:dyDescent="0.55000000000000004">
      <c r="B18" s="16">
        <f t="shared" si="0"/>
        <v>16</v>
      </c>
      <c r="C18" s="17"/>
      <c r="D18" s="17"/>
      <c r="E18" s="17"/>
      <c r="F18" s="17"/>
      <c r="G18" s="17"/>
      <c r="H18" s="17" t="s">
        <v>29</v>
      </c>
      <c r="I18" s="19" t="s">
        <v>16</v>
      </c>
      <c r="J18" s="17"/>
      <c r="K18" s="20"/>
      <c r="L18" s="21"/>
    </row>
    <row r="19" spans="2:12" ht="36" x14ac:dyDescent="0.55000000000000004">
      <c r="B19" s="16">
        <f t="shared" si="0"/>
        <v>17</v>
      </c>
      <c r="C19" s="17"/>
      <c r="D19" s="17"/>
      <c r="E19" s="17"/>
      <c r="F19" s="17"/>
      <c r="G19" s="17"/>
      <c r="H19" s="17" t="s">
        <v>30</v>
      </c>
      <c r="I19" s="19" t="s">
        <v>16</v>
      </c>
      <c r="J19" s="17"/>
      <c r="K19" s="20"/>
      <c r="L19" s="21"/>
    </row>
    <row r="20" spans="2:12" ht="36" x14ac:dyDescent="0.55000000000000004">
      <c r="B20" s="16">
        <f t="shared" si="0"/>
        <v>18</v>
      </c>
      <c r="C20" s="17"/>
      <c r="D20" s="17"/>
      <c r="E20" s="17"/>
      <c r="F20" s="17"/>
      <c r="G20" s="17"/>
      <c r="H20" s="17" t="s">
        <v>31</v>
      </c>
      <c r="I20" s="19" t="s">
        <v>16</v>
      </c>
      <c r="J20" s="17"/>
      <c r="K20" s="20"/>
      <c r="L20" s="21"/>
    </row>
    <row r="21" spans="2:12" ht="36" x14ac:dyDescent="0.55000000000000004">
      <c r="B21" s="16">
        <f t="shared" si="0"/>
        <v>19</v>
      </c>
      <c r="C21" s="17"/>
      <c r="D21" s="17"/>
      <c r="E21" s="17"/>
      <c r="F21" s="17"/>
      <c r="G21" s="17"/>
      <c r="H21" s="17" t="s">
        <v>32</v>
      </c>
      <c r="I21" s="19" t="s">
        <v>16</v>
      </c>
      <c r="J21" s="17"/>
      <c r="K21" s="20"/>
      <c r="L21" s="21"/>
    </row>
    <row r="22" spans="2:12" ht="36" x14ac:dyDescent="0.55000000000000004">
      <c r="B22" s="16">
        <f t="shared" si="0"/>
        <v>20</v>
      </c>
      <c r="C22" s="17"/>
      <c r="D22" s="17"/>
      <c r="E22" s="17"/>
      <c r="F22" s="17"/>
      <c r="G22" s="17"/>
      <c r="H22" s="18" t="s">
        <v>33</v>
      </c>
      <c r="I22" s="19" t="s">
        <v>16</v>
      </c>
      <c r="J22" s="17"/>
      <c r="K22" s="20"/>
      <c r="L22" s="21"/>
    </row>
    <row r="23" spans="2:12" ht="36" x14ac:dyDescent="0.55000000000000004">
      <c r="B23" s="16">
        <f t="shared" si="0"/>
        <v>21</v>
      </c>
      <c r="C23" s="17"/>
      <c r="D23" s="17"/>
      <c r="E23" s="17"/>
      <c r="F23" s="17"/>
      <c r="G23" s="17"/>
      <c r="H23" s="17" t="s">
        <v>34</v>
      </c>
      <c r="I23" s="19" t="s">
        <v>16</v>
      </c>
      <c r="J23" s="17"/>
      <c r="K23" s="20"/>
      <c r="L23" s="21"/>
    </row>
    <row r="24" spans="2:12" ht="36" x14ac:dyDescent="0.55000000000000004">
      <c r="B24" s="16">
        <f t="shared" si="0"/>
        <v>22</v>
      </c>
      <c r="C24" s="17"/>
      <c r="D24" s="17"/>
      <c r="E24" s="17"/>
      <c r="F24" s="17"/>
      <c r="G24" s="17"/>
      <c r="H24" s="17" t="s">
        <v>35</v>
      </c>
      <c r="I24" s="19" t="s">
        <v>16</v>
      </c>
      <c r="J24" s="17"/>
      <c r="K24" s="20"/>
      <c r="L24" s="21"/>
    </row>
    <row r="25" spans="2:12" ht="36" x14ac:dyDescent="0.55000000000000004">
      <c r="B25" s="16">
        <f t="shared" si="0"/>
        <v>23</v>
      </c>
      <c r="C25" s="17"/>
      <c r="D25" s="17"/>
      <c r="E25" s="17"/>
      <c r="F25" s="17"/>
      <c r="G25" s="17"/>
      <c r="H25" s="17" t="s">
        <v>29</v>
      </c>
      <c r="I25" s="19" t="s">
        <v>16</v>
      </c>
      <c r="J25" s="17"/>
      <c r="K25" s="20"/>
      <c r="L25" s="21"/>
    </row>
    <row r="26" spans="2:12" ht="36" x14ac:dyDescent="0.55000000000000004">
      <c r="B26" s="16">
        <f t="shared" si="0"/>
        <v>24</v>
      </c>
      <c r="C26" s="17"/>
      <c r="D26" s="17"/>
      <c r="E26" s="17"/>
      <c r="F26" s="17"/>
      <c r="G26" s="17"/>
      <c r="H26" s="17" t="s">
        <v>30</v>
      </c>
      <c r="I26" s="19" t="s">
        <v>16</v>
      </c>
      <c r="J26" s="17"/>
      <c r="K26" s="20"/>
      <c r="L26" s="21"/>
    </row>
    <row r="27" spans="2:12" ht="36" x14ac:dyDescent="0.55000000000000004">
      <c r="B27" s="16">
        <f t="shared" si="0"/>
        <v>25</v>
      </c>
      <c r="C27" s="17"/>
      <c r="D27" s="17"/>
      <c r="E27" s="17"/>
      <c r="F27" s="17"/>
      <c r="G27" s="17"/>
      <c r="H27" s="17" t="s">
        <v>31</v>
      </c>
      <c r="I27" s="19" t="s">
        <v>16</v>
      </c>
      <c r="J27" s="17"/>
      <c r="K27" s="20"/>
      <c r="L27" s="21"/>
    </row>
    <row r="28" spans="2:12" ht="36" x14ac:dyDescent="0.55000000000000004">
      <c r="B28" s="16">
        <f t="shared" si="0"/>
        <v>26</v>
      </c>
      <c r="C28" s="17"/>
      <c r="D28" s="17"/>
      <c r="E28" s="17"/>
      <c r="F28" s="17"/>
      <c r="G28" s="17"/>
      <c r="H28" s="17" t="s">
        <v>32</v>
      </c>
      <c r="I28" s="19" t="s">
        <v>16</v>
      </c>
      <c r="J28" s="17"/>
      <c r="K28" s="20"/>
      <c r="L28" s="21"/>
    </row>
    <row r="29" spans="2:12" ht="36" x14ac:dyDescent="0.55000000000000004">
      <c r="B29" s="16">
        <f t="shared" si="0"/>
        <v>27</v>
      </c>
      <c r="C29" s="17"/>
      <c r="D29" s="17"/>
      <c r="E29" s="17"/>
      <c r="F29" s="17"/>
      <c r="G29" s="17"/>
      <c r="H29" s="17" t="s">
        <v>36</v>
      </c>
      <c r="I29" s="19" t="s">
        <v>16</v>
      </c>
      <c r="J29" s="17"/>
      <c r="K29" s="20"/>
      <c r="L29" s="21"/>
    </row>
    <row r="30" spans="2:12" ht="36" x14ac:dyDescent="0.55000000000000004">
      <c r="B30" s="16">
        <f t="shared" si="0"/>
        <v>28</v>
      </c>
      <c r="C30" s="17"/>
      <c r="D30" s="17"/>
      <c r="E30" s="17"/>
      <c r="F30" s="17"/>
      <c r="G30" s="17"/>
      <c r="H30" s="18" t="s">
        <v>76</v>
      </c>
      <c r="I30" s="19" t="s">
        <v>16</v>
      </c>
      <c r="J30" s="17"/>
      <c r="K30" s="20"/>
      <c r="L30" s="21"/>
    </row>
    <row r="31" spans="2:12" ht="36" x14ac:dyDescent="0.55000000000000004">
      <c r="B31" s="16">
        <f t="shared" si="0"/>
        <v>29</v>
      </c>
      <c r="C31" s="17" t="s">
        <v>39</v>
      </c>
      <c r="D31" s="17" t="s">
        <v>38</v>
      </c>
      <c r="E31" s="17" t="s">
        <v>38</v>
      </c>
      <c r="F31" s="17"/>
      <c r="G31" s="17"/>
      <c r="H31" s="17" t="s">
        <v>17</v>
      </c>
      <c r="I31" s="19" t="s">
        <v>16</v>
      </c>
      <c r="J31" s="17"/>
      <c r="K31" s="20"/>
      <c r="L31" s="21"/>
    </row>
    <row r="32" spans="2:12" ht="36" x14ac:dyDescent="0.55000000000000004">
      <c r="B32" s="16">
        <f t="shared" si="0"/>
        <v>30</v>
      </c>
      <c r="C32" s="17"/>
      <c r="D32" s="17"/>
      <c r="E32" s="17"/>
      <c r="F32" s="17"/>
      <c r="G32" s="17"/>
      <c r="H32" s="17" t="s">
        <v>40</v>
      </c>
      <c r="I32" s="19" t="s">
        <v>16</v>
      </c>
      <c r="J32" s="17"/>
      <c r="K32" s="20"/>
      <c r="L32" s="21"/>
    </row>
    <row r="33" spans="2:12" ht="36" x14ac:dyDescent="0.55000000000000004">
      <c r="B33" s="16">
        <f t="shared" si="0"/>
        <v>31</v>
      </c>
      <c r="C33" s="17"/>
      <c r="D33" s="17"/>
      <c r="E33" s="17"/>
      <c r="F33" s="17"/>
      <c r="G33" s="17"/>
      <c r="H33" s="18" t="s">
        <v>77</v>
      </c>
      <c r="I33" s="19" t="s">
        <v>16</v>
      </c>
      <c r="J33" s="17"/>
      <c r="K33" s="20"/>
      <c r="L33" s="21"/>
    </row>
    <row r="34" spans="2:12" ht="72" x14ac:dyDescent="0.55000000000000004">
      <c r="B34" s="16">
        <f t="shared" si="0"/>
        <v>32</v>
      </c>
      <c r="C34" s="17" t="s">
        <v>41</v>
      </c>
      <c r="D34" s="18" t="s">
        <v>56</v>
      </c>
      <c r="E34" s="17" t="s">
        <v>18</v>
      </c>
      <c r="F34" s="18" t="s">
        <v>45</v>
      </c>
      <c r="G34" s="17"/>
      <c r="H34" s="18" t="s">
        <v>42</v>
      </c>
      <c r="I34" s="19" t="s">
        <v>13</v>
      </c>
      <c r="J34" s="18" t="s">
        <v>46</v>
      </c>
      <c r="K34" s="19" t="s">
        <v>16</v>
      </c>
      <c r="L34" s="21"/>
    </row>
    <row r="35" spans="2:12" ht="36" x14ac:dyDescent="0.55000000000000004">
      <c r="B35" s="16">
        <f t="shared" si="0"/>
        <v>33</v>
      </c>
      <c r="C35" s="17"/>
      <c r="D35" s="17"/>
      <c r="E35" s="17"/>
      <c r="F35" s="17"/>
      <c r="G35" s="17"/>
      <c r="H35" s="17" t="s">
        <v>43</v>
      </c>
      <c r="I35" s="19" t="s">
        <v>16</v>
      </c>
      <c r="J35" s="17"/>
      <c r="K35" s="20"/>
      <c r="L35" s="21"/>
    </row>
    <row r="36" spans="2:12" ht="54" x14ac:dyDescent="0.55000000000000004">
      <c r="B36" s="16">
        <f t="shared" si="0"/>
        <v>34</v>
      </c>
      <c r="C36" s="17"/>
      <c r="D36" s="17"/>
      <c r="E36" s="17"/>
      <c r="F36" s="17"/>
      <c r="G36" s="17"/>
      <c r="H36" s="18" t="s">
        <v>44</v>
      </c>
      <c r="I36" s="19" t="s">
        <v>16</v>
      </c>
      <c r="J36" s="17"/>
      <c r="K36" s="20"/>
      <c r="L36" s="21"/>
    </row>
    <row r="37" spans="2:12" ht="36" x14ac:dyDescent="0.55000000000000004">
      <c r="B37" s="16">
        <f t="shared" si="0"/>
        <v>35</v>
      </c>
      <c r="C37" s="17"/>
      <c r="D37" s="17"/>
      <c r="E37" s="17"/>
      <c r="F37" s="17"/>
      <c r="G37" s="17"/>
      <c r="H37" s="17" t="s">
        <v>43</v>
      </c>
      <c r="I37" s="19" t="s">
        <v>16</v>
      </c>
      <c r="J37" s="17"/>
      <c r="K37" s="20"/>
      <c r="L37" s="21"/>
    </row>
    <row r="38" spans="2:12" ht="72" x14ac:dyDescent="0.55000000000000004">
      <c r="B38" s="16">
        <f t="shared" si="0"/>
        <v>36</v>
      </c>
      <c r="C38" s="17" t="s">
        <v>47</v>
      </c>
      <c r="D38" s="18" t="s">
        <v>57</v>
      </c>
      <c r="E38" s="17" t="s">
        <v>38</v>
      </c>
      <c r="F38" s="18" t="s">
        <v>48</v>
      </c>
      <c r="G38" s="17"/>
      <c r="H38" s="17" t="s">
        <v>49</v>
      </c>
      <c r="I38" s="19" t="s">
        <v>16</v>
      </c>
      <c r="J38" s="17"/>
      <c r="K38" s="20"/>
      <c r="L38" s="21"/>
    </row>
    <row r="39" spans="2:12" ht="72" x14ac:dyDescent="0.55000000000000004">
      <c r="B39" s="16">
        <f t="shared" si="0"/>
        <v>37</v>
      </c>
      <c r="C39" s="17" t="s">
        <v>50</v>
      </c>
      <c r="D39" s="18" t="s">
        <v>58</v>
      </c>
      <c r="E39" s="17" t="s">
        <v>38</v>
      </c>
      <c r="F39" s="18" t="s">
        <v>51</v>
      </c>
      <c r="G39" s="17"/>
      <c r="H39" s="18" t="s">
        <v>52</v>
      </c>
      <c r="I39" s="19" t="s">
        <v>16</v>
      </c>
      <c r="J39" s="17"/>
      <c r="K39" s="20"/>
      <c r="L39" s="21"/>
    </row>
    <row r="40" spans="2:12" ht="36" x14ac:dyDescent="0.55000000000000004">
      <c r="B40" s="16">
        <f t="shared" si="0"/>
        <v>38</v>
      </c>
      <c r="C40" s="22" t="s">
        <v>78</v>
      </c>
      <c r="D40" s="18" t="s">
        <v>79</v>
      </c>
      <c r="E40" s="17" t="s">
        <v>19</v>
      </c>
      <c r="F40" s="17"/>
      <c r="G40" s="17"/>
      <c r="H40" s="18" t="s">
        <v>59</v>
      </c>
      <c r="I40" s="19" t="s">
        <v>13</v>
      </c>
      <c r="J40" s="18" t="s">
        <v>60</v>
      </c>
      <c r="K40" s="19" t="s">
        <v>16</v>
      </c>
      <c r="L40" s="21"/>
    </row>
    <row r="41" spans="2:12" ht="54" x14ac:dyDescent="0.55000000000000004">
      <c r="B41" s="16">
        <f t="shared" si="0"/>
        <v>39</v>
      </c>
      <c r="C41" s="23" t="s">
        <v>61</v>
      </c>
      <c r="D41" s="18" t="s">
        <v>80</v>
      </c>
      <c r="E41" s="18" t="s">
        <v>62</v>
      </c>
      <c r="F41" s="17"/>
      <c r="G41" s="17"/>
      <c r="H41" s="17" t="s">
        <v>63</v>
      </c>
      <c r="I41" s="19" t="s">
        <v>16</v>
      </c>
      <c r="J41" s="17"/>
      <c r="K41" s="20"/>
      <c r="L41" s="21"/>
    </row>
    <row r="42" spans="2:12" ht="36" x14ac:dyDescent="0.55000000000000004">
      <c r="B42" s="16">
        <f t="shared" si="0"/>
        <v>40</v>
      </c>
      <c r="C42" s="23" t="s">
        <v>64</v>
      </c>
      <c r="D42" s="17" t="s">
        <v>38</v>
      </c>
      <c r="E42" s="17" t="s">
        <v>19</v>
      </c>
      <c r="F42" s="18" t="s">
        <v>65</v>
      </c>
      <c r="G42" s="17"/>
      <c r="H42" s="17" t="s">
        <v>63</v>
      </c>
      <c r="I42" s="19" t="s">
        <v>16</v>
      </c>
      <c r="J42" s="17"/>
      <c r="K42" s="20"/>
      <c r="L42" s="21"/>
    </row>
    <row r="43" spans="2:12" ht="36" x14ac:dyDescent="0.55000000000000004">
      <c r="B43" s="16">
        <f t="shared" si="0"/>
        <v>41</v>
      </c>
      <c r="C43" s="23" t="s">
        <v>64</v>
      </c>
      <c r="D43" s="17" t="s">
        <v>38</v>
      </c>
      <c r="E43" s="17" t="s">
        <v>38</v>
      </c>
      <c r="F43" s="18" t="s">
        <v>66</v>
      </c>
      <c r="G43" s="17"/>
      <c r="H43" s="17" t="s">
        <v>63</v>
      </c>
      <c r="I43" s="19" t="s">
        <v>13</v>
      </c>
      <c r="J43" s="18" t="s">
        <v>67</v>
      </c>
      <c r="K43" s="20"/>
      <c r="L43" s="21"/>
    </row>
    <row r="44" spans="2:12" ht="36" x14ac:dyDescent="0.55000000000000004">
      <c r="B44" s="16">
        <f t="shared" si="0"/>
        <v>42</v>
      </c>
      <c r="C44" s="23" t="s">
        <v>68</v>
      </c>
      <c r="D44" s="17" t="s">
        <v>38</v>
      </c>
      <c r="E44" s="17" t="s">
        <v>38</v>
      </c>
      <c r="F44" s="18" t="s">
        <v>69</v>
      </c>
      <c r="G44" s="17"/>
      <c r="H44" s="17" t="s">
        <v>63</v>
      </c>
      <c r="I44" s="19" t="s">
        <v>16</v>
      </c>
      <c r="J44" s="17"/>
      <c r="K44" s="20"/>
      <c r="L44" s="21"/>
    </row>
    <row r="45" spans="2:12" ht="36" x14ac:dyDescent="0.55000000000000004">
      <c r="B45" s="16">
        <f t="shared" si="0"/>
        <v>43</v>
      </c>
      <c r="C45" s="23" t="s">
        <v>68</v>
      </c>
      <c r="D45" s="17" t="s">
        <v>38</v>
      </c>
      <c r="E45" s="17" t="s">
        <v>38</v>
      </c>
      <c r="F45" s="18" t="s">
        <v>70</v>
      </c>
      <c r="G45" s="17"/>
      <c r="H45" s="17" t="s">
        <v>63</v>
      </c>
      <c r="I45" s="19" t="s">
        <v>16</v>
      </c>
      <c r="J45" s="17"/>
      <c r="K45" s="20"/>
      <c r="L45" s="21"/>
    </row>
    <row r="46" spans="2:12" ht="36" x14ac:dyDescent="0.55000000000000004">
      <c r="B46" s="16">
        <f t="shared" si="0"/>
        <v>44</v>
      </c>
      <c r="C46" s="22" t="s">
        <v>71</v>
      </c>
      <c r="D46" s="17" t="s">
        <v>38</v>
      </c>
      <c r="E46" s="17" t="s">
        <v>38</v>
      </c>
      <c r="F46" s="18" t="s">
        <v>72</v>
      </c>
      <c r="G46" s="17"/>
      <c r="H46" s="17" t="s">
        <v>63</v>
      </c>
      <c r="I46" s="19"/>
      <c r="J46" s="17"/>
      <c r="K46" s="20"/>
      <c r="L46" s="24" t="s">
        <v>73</v>
      </c>
    </row>
    <row r="47" spans="2:12" x14ac:dyDescent="0.55000000000000004">
      <c r="B47" s="16">
        <f t="shared" si="0"/>
        <v>45</v>
      </c>
      <c r="C47" s="22" t="s">
        <v>81</v>
      </c>
      <c r="D47" s="17" t="s">
        <v>38</v>
      </c>
      <c r="E47" s="17" t="s">
        <v>38</v>
      </c>
      <c r="F47" s="17" t="s">
        <v>83</v>
      </c>
      <c r="G47" s="17"/>
      <c r="H47" s="17" t="s">
        <v>63</v>
      </c>
      <c r="I47" s="19"/>
      <c r="J47" s="17"/>
      <c r="K47" s="20"/>
      <c r="L47" s="21"/>
    </row>
    <row r="48" spans="2:12" x14ac:dyDescent="0.55000000000000004">
      <c r="B48" s="16">
        <f t="shared" si="0"/>
        <v>46</v>
      </c>
      <c r="C48" s="22" t="s">
        <v>81</v>
      </c>
      <c r="D48" s="17" t="s">
        <v>38</v>
      </c>
      <c r="E48" s="17" t="s">
        <v>38</v>
      </c>
      <c r="F48" s="17" t="s">
        <v>84</v>
      </c>
      <c r="G48" s="17"/>
      <c r="H48" s="17" t="s">
        <v>63</v>
      </c>
      <c r="I48" s="19"/>
      <c r="J48" s="17"/>
      <c r="K48" s="20"/>
      <c r="L48" s="21"/>
    </row>
    <row r="49" spans="2:12" x14ac:dyDescent="0.55000000000000004">
      <c r="B49" s="16">
        <f t="shared" si="0"/>
        <v>47</v>
      </c>
      <c r="C49" s="22" t="s">
        <v>82</v>
      </c>
      <c r="D49" s="17" t="s">
        <v>38</v>
      </c>
      <c r="E49" s="17" t="s">
        <v>38</v>
      </c>
      <c r="F49" s="17" t="s">
        <v>85</v>
      </c>
      <c r="G49" s="17"/>
      <c r="H49" s="17" t="s">
        <v>63</v>
      </c>
      <c r="I49" s="19"/>
      <c r="J49" s="17"/>
      <c r="K49" s="20"/>
      <c r="L49" s="21"/>
    </row>
    <row r="50" spans="2:12" x14ac:dyDescent="0.55000000000000004">
      <c r="B50" s="16">
        <f t="shared" si="0"/>
        <v>48</v>
      </c>
      <c r="C50" s="22" t="s">
        <v>82</v>
      </c>
      <c r="D50" s="17" t="s">
        <v>38</v>
      </c>
      <c r="E50" s="17" t="s">
        <v>38</v>
      </c>
      <c r="F50" s="17" t="s">
        <v>86</v>
      </c>
      <c r="G50" s="17"/>
      <c r="H50" s="17" t="s">
        <v>63</v>
      </c>
      <c r="I50" s="19"/>
      <c r="J50" s="17"/>
      <c r="K50" s="20"/>
      <c r="L50" s="21"/>
    </row>
    <row r="51" spans="2:12" ht="90" x14ac:dyDescent="0.55000000000000004">
      <c r="B51" s="16">
        <f t="shared" si="0"/>
        <v>49</v>
      </c>
      <c r="C51" s="17" t="s">
        <v>88</v>
      </c>
      <c r="D51" s="18" t="s">
        <v>89</v>
      </c>
      <c r="E51" s="17" t="s">
        <v>38</v>
      </c>
      <c r="F51" s="17"/>
      <c r="G51" s="17"/>
      <c r="H51" s="18" t="s">
        <v>90</v>
      </c>
      <c r="I51" s="19"/>
      <c r="J51" s="17"/>
      <c r="K51" s="20"/>
      <c r="L51" s="21"/>
    </row>
    <row r="52" spans="2:12" ht="18.5" thickBot="1" x14ac:dyDescent="0.6">
      <c r="B52" s="25"/>
      <c r="C52" s="26"/>
      <c r="D52" s="26"/>
      <c r="E52" s="26"/>
      <c r="F52" s="26"/>
      <c r="G52" s="26"/>
      <c r="H52" s="26"/>
      <c r="I52" s="27"/>
      <c r="J52" s="26"/>
      <c r="K52" s="28"/>
      <c r="L52" s="29"/>
    </row>
    <row r="53" spans="2:12" ht="18.5" thickTop="1" x14ac:dyDescent="0.55000000000000004">
      <c r="I53" s="7"/>
    </row>
    <row r="54" spans="2:12" x14ac:dyDescent="0.55000000000000004">
      <c r="H54" s="5"/>
      <c r="I54" s="7"/>
    </row>
    <row r="55" spans="2:12" x14ac:dyDescent="0.55000000000000004">
      <c r="I55" s="7"/>
    </row>
    <row r="56" spans="2:12" x14ac:dyDescent="0.55000000000000004">
      <c r="I56" s="7"/>
    </row>
    <row r="57" spans="2:12" x14ac:dyDescent="0.55000000000000004">
      <c r="H57" s="5"/>
      <c r="I57" s="7"/>
    </row>
  </sheetData>
  <phoneticPr fontId="1"/>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233</vt:i4>
      </vt:variant>
      <vt:variant>
        <vt:lpstr>名前付き一覧</vt:lpstr>
      </vt:variant>
      <vt:variant>
        <vt:i4>3</vt:i4>
      </vt:variant>
    </vt:vector>
  </HeadingPairs>
  <TitlesOfParts>
    <vt:vector size="236" baseType="lpstr">
      <vt:lpstr>単体試験仕様書・成績書</vt:lpstr>
      <vt:lpstr>エビデンス→</vt:lpstr>
      <vt:lpstr>1</vt:lpstr>
      <vt:lpstr>2</vt:lpstr>
      <vt:lpstr>3</vt:lpstr>
      <vt:lpstr>4</vt:lpstr>
      <vt:lpstr>5</vt:lpstr>
      <vt:lpstr>6</vt:lpstr>
      <vt:lpstr>7</vt:lpstr>
      <vt:lpstr>8</vt:lpstr>
      <vt:lpstr>9</vt:lpstr>
      <vt:lpstr>10</vt:lpstr>
      <vt:lpstr>11</vt:lpstr>
      <vt:lpstr>12</vt:lpstr>
      <vt:lpstr>13</vt:lpstr>
      <vt:lpstr>14</vt:lpstr>
      <vt:lpstr>15</vt:lpstr>
      <vt:lpstr>16</vt:lpstr>
      <vt:lpstr>17</vt:lpstr>
      <vt:lpstr>18</vt:lpstr>
      <vt:lpstr>19</vt:lpstr>
      <vt:lpstr>20</vt:lpstr>
      <vt:lpstr>21</vt:lpstr>
      <vt:lpstr>22</vt:lpstr>
      <vt:lpstr>23</vt:lpstr>
      <vt:lpstr>24</vt:lpstr>
      <vt:lpstr>25</vt:lpstr>
      <vt:lpstr>26</vt:lpstr>
      <vt:lpstr>27</vt:lpstr>
      <vt:lpstr>28</vt:lpstr>
      <vt:lpstr>29</vt:lpstr>
      <vt:lpstr>30</vt:lpstr>
      <vt:lpstr>31</vt:lpstr>
      <vt:lpstr>32</vt:lpstr>
      <vt:lpstr>33</vt:lpstr>
      <vt:lpstr>34</vt:lpstr>
      <vt:lpstr>35</vt:lpstr>
      <vt:lpstr>36</vt:lpstr>
      <vt:lpstr>37と38</vt:lpstr>
      <vt:lpstr>39</vt:lpstr>
      <vt:lpstr>40</vt:lpstr>
      <vt:lpstr>41</vt:lpstr>
      <vt:lpstr>42</vt:lpstr>
      <vt:lpstr>43</vt:lpstr>
      <vt:lpstr>44</vt:lpstr>
      <vt:lpstr>45</vt:lpstr>
      <vt:lpstr>46</vt:lpstr>
      <vt:lpstr>47</vt:lpstr>
      <vt:lpstr>48</vt:lpstr>
      <vt:lpstr>49</vt:lpstr>
      <vt:lpstr>50</vt:lpstr>
      <vt:lpstr>51</vt:lpstr>
      <vt:lpstr>52</vt:lpstr>
      <vt:lpstr>53</vt:lpstr>
      <vt:lpstr>54</vt:lpstr>
      <vt:lpstr>55</vt:lpstr>
      <vt:lpstr>56</vt:lpstr>
      <vt:lpstr>57</vt:lpstr>
      <vt:lpstr>58</vt:lpstr>
      <vt:lpstr>59</vt:lpstr>
      <vt:lpstr>60</vt:lpstr>
      <vt:lpstr>61</vt:lpstr>
      <vt:lpstr>62</vt:lpstr>
      <vt:lpstr>63</vt:lpstr>
      <vt:lpstr>64</vt:lpstr>
      <vt:lpstr>65</vt:lpstr>
      <vt:lpstr>66</vt:lpstr>
      <vt:lpstr>67</vt:lpstr>
      <vt:lpstr>68</vt:lpstr>
      <vt:lpstr>69</vt:lpstr>
      <vt:lpstr>70</vt:lpstr>
      <vt:lpstr>71</vt:lpstr>
      <vt:lpstr>72</vt:lpstr>
      <vt:lpstr>73</vt:lpstr>
      <vt:lpstr>74</vt:lpstr>
      <vt:lpstr>75</vt:lpstr>
      <vt:lpstr>76</vt:lpstr>
      <vt:lpstr>77</vt:lpstr>
      <vt:lpstr>78</vt:lpstr>
      <vt:lpstr>79</vt:lpstr>
      <vt:lpstr>80</vt:lpstr>
      <vt:lpstr>81</vt:lpstr>
      <vt:lpstr>82</vt:lpstr>
      <vt:lpstr>83、84、86</vt:lpstr>
      <vt:lpstr>85</vt:lpstr>
      <vt:lpstr>87</vt:lpstr>
      <vt:lpstr>88</vt:lpstr>
      <vt:lpstr>89</vt:lpstr>
      <vt:lpstr>90</vt:lpstr>
      <vt:lpstr>91</vt:lpstr>
      <vt:lpstr>92</vt:lpstr>
      <vt:lpstr>93と94</vt:lpstr>
      <vt:lpstr>95</vt:lpstr>
      <vt:lpstr>96</vt:lpstr>
      <vt:lpstr>97</vt:lpstr>
      <vt:lpstr>98</vt:lpstr>
      <vt:lpstr>99</vt:lpstr>
      <vt:lpstr>100</vt:lpstr>
      <vt:lpstr>101</vt:lpstr>
      <vt:lpstr>102</vt:lpstr>
      <vt:lpstr>103</vt:lpstr>
      <vt:lpstr>104</vt:lpstr>
      <vt:lpstr>105</vt:lpstr>
      <vt:lpstr>106と107</vt:lpstr>
      <vt:lpstr>108</vt:lpstr>
      <vt:lpstr>109</vt:lpstr>
      <vt:lpstr>110</vt:lpstr>
      <vt:lpstr>111</vt:lpstr>
      <vt:lpstr>112</vt:lpstr>
      <vt:lpstr>113</vt:lpstr>
      <vt:lpstr>114</vt:lpstr>
      <vt:lpstr>115</vt:lpstr>
      <vt:lpstr>116</vt:lpstr>
      <vt:lpstr>117</vt:lpstr>
      <vt:lpstr>118</vt:lpstr>
      <vt:lpstr>119</vt:lpstr>
      <vt:lpstr>120</vt:lpstr>
      <vt:lpstr>121</vt:lpstr>
      <vt:lpstr>122</vt:lpstr>
      <vt:lpstr>123</vt:lpstr>
      <vt:lpstr>124</vt:lpstr>
      <vt:lpstr>125</vt:lpstr>
      <vt:lpstr>126</vt:lpstr>
      <vt:lpstr>127</vt:lpstr>
      <vt:lpstr>128</vt:lpstr>
      <vt:lpstr>129</vt:lpstr>
      <vt:lpstr>130</vt:lpstr>
      <vt:lpstr>131</vt:lpstr>
      <vt:lpstr>132</vt:lpstr>
      <vt:lpstr>133</vt:lpstr>
      <vt:lpstr>134</vt:lpstr>
      <vt:lpstr>CSV to DB検証①タクトCSV</vt:lpstr>
      <vt:lpstr>CSV to DB検証②タクトDB</vt:lpstr>
      <vt:lpstr>CSV to DB検証③WeCSV</vt:lpstr>
      <vt:lpstr>CSV to DB検証④WeDB</vt:lpstr>
      <vt:lpstr>日付重複制御</vt:lpstr>
      <vt:lpstr>実データ検証</vt:lpstr>
      <vt:lpstr>138</vt:lpstr>
      <vt:lpstr>139</vt:lpstr>
      <vt:lpstr>140</vt:lpstr>
      <vt:lpstr>141</vt:lpstr>
      <vt:lpstr>142</vt:lpstr>
      <vt:lpstr>143</vt:lpstr>
      <vt:lpstr>144</vt:lpstr>
      <vt:lpstr>145</vt:lpstr>
      <vt:lpstr>146</vt:lpstr>
      <vt:lpstr>147</vt:lpstr>
      <vt:lpstr>148</vt:lpstr>
      <vt:lpstr>149</vt:lpstr>
      <vt:lpstr>ステップ対応前</vt:lpstr>
      <vt:lpstr>ステップ対応後</vt:lpstr>
      <vt:lpstr>150</vt:lpstr>
      <vt:lpstr>151</vt:lpstr>
      <vt:lpstr>152</vt:lpstr>
      <vt:lpstr>153</vt:lpstr>
      <vt:lpstr>154</vt:lpstr>
      <vt:lpstr>155</vt:lpstr>
      <vt:lpstr>156</vt:lpstr>
      <vt:lpstr>157</vt:lpstr>
      <vt:lpstr>158</vt:lpstr>
      <vt:lpstr>159</vt:lpstr>
      <vt:lpstr>160</vt:lpstr>
      <vt:lpstr>161</vt:lpstr>
      <vt:lpstr>162</vt:lpstr>
      <vt:lpstr>163</vt:lpstr>
      <vt:lpstr>164</vt:lpstr>
      <vt:lpstr>165</vt:lpstr>
      <vt:lpstr>166</vt:lpstr>
      <vt:lpstr>167</vt:lpstr>
      <vt:lpstr>168</vt:lpstr>
      <vt:lpstr>169</vt:lpstr>
      <vt:lpstr>170</vt:lpstr>
      <vt:lpstr>171</vt:lpstr>
      <vt:lpstr>172</vt:lpstr>
      <vt:lpstr>173</vt:lpstr>
      <vt:lpstr>174</vt:lpstr>
      <vt:lpstr>175</vt:lpstr>
      <vt:lpstr>176</vt:lpstr>
      <vt:lpstr>177</vt:lpstr>
      <vt:lpstr>178</vt:lpstr>
      <vt:lpstr>179</vt:lpstr>
      <vt:lpstr>180</vt:lpstr>
      <vt:lpstr>181</vt:lpstr>
      <vt:lpstr>182</vt:lpstr>
      <vt:lpstr>183</vt:lpstr>
      <vt:lpstr>184</vt:lpstr>
      <vt:lpstr>185</vt:lpstr>
      <vt:lpstr>186</vt:lpstr>
      <vt:lpstr>187</vt:lpstr>
      <vt:lpstr>188</vt:lpstr>
      <vt:lpstr>189</vt:lpstr>
      <vt:lpstr>190</vt:lpstr>
      <vt:lpstr>191</vt:lpstr>
      <vt:lpstr>192</vt:lpstr>
      <vt:lpstr>193</vt:lpstr>
      <vt:lpstr>194</vt:lpstr>
      <vt:lpstr>195</vt:lpstr>
      <vt:lpstr>196</vt:lpstr>
      <vt:lpstr>197</vt:lpstr>
      <vt:lpstr>198</vt:lpstr>
      <vt:lpstr>199</vt:lpstr>
      <vt:lpstr>200</vt:lpstr>
      <vt:lpstr>201</vt:lpstr>
      <vt:lpstr>202</vt:lpstr>
      <vt:lpstr>203</vt:lpstr>
      <vt:lpstr>204</vt:lpstr>
      <vt:lpstr>205</vt:lpstr>
      <vt:lpstr>206</vt:lpstr>
      <vt:lpstr>207、208、209、210</vt:lpstr>
      <vt:lpstr>211</vt:lpstr>
      <vt:lpstr>212</vt:lpstr>
      <vt:lpstr>213</vt:lpstr>
      <vt:lpstr>213Excelファイル</vt:lpstr>
      <vt:lpstr>215</vt:lpstr>
      <vt:lpstr>216</vt:lpstr>
      <vt:lpstr>217</vt:lpstr>
      <vt:lpstr>218</vt:lpstr>
      <vt:lpstr>219</vt:lpstr>
      <vt:lpstr>220</vt:lpstr>
      <vt:lpstr>221</vt:lpstr>
      <vt:lpstr>222</vt:lpstr>
      <vt:lpstr>223</vt:lpstr>
      <vt:lpstr>224、225、226、227、228</vt:lpstr>
      <vt:lpstr>229</vt:lpstr>
      <vt:lpstr>【新溶接1ライン】2025.12月</vt:lpstr>
      <vt:lpstr>【新溶接1ライン】2025.11月　9名</vt:lpstr>
      <vt:lpstr>230、231、232</vt:lpstr>
      <vt:lpstr>233</vt:lpstr>
      <vt:lpstr>234</vt:lpstr>
      <vt:lpstr>235</vt:lpstr>
      <vt:lpstr>236</vt:lpstr>
      <vt:lpstr>237</vt:lpstr>
      <vt:lpstr>単体試験仕様書_old</vt:lpstr>
      <vt:lpstr>'【新溶接1ライン】2025.11月　9名'!Print_Area</vt:lpstr>
      <vt:lpstr>【新溶接1ライン】2025.12月!Print_Area</vt:lpstr>
      <vt:lpstr>'213Excelファイル'!Print_Area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noboru kosai (小佐井 昇 GE)</dc:creator>
  <cp:keywords>SecrecyB; A.01.0010; HM</cp:keywords>
  <cp:lastModifiedBy>noboru kosai (小佐井 昇 GE)</cp:lastModifiedBy>
  <dcterms:created xsi:type="dcterms:W3CDTF">2025-06-23T22:11:12Z</dcterms:created>
  <dcterms:modified xsi:type="dcterms:W3CDTF">2025-11-19T01:37:40Z</dcterms:modified>
  <cp:category/>
</cp:coreProperties>
</file>